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150" yWindow="180" windowWidth="16545" windowHeight="12900" tabRatio="777" activeTab="5"/>
  </bookViews>
  <sheets>
    <sheet name="WELL" sheetId="19" r:id="rId1"/>
    <sheet name="ZONE" sheetId="63" r:id="rId2"/>
    <sheet name="GROUP" sheetId="24" r:id="rId3"/>
    <sheet name="LINE" sheetId="20" r:id="rId4"/>
    <sheet name="SET_SCHEDULE" sheetId="29" r:id="rId5"/>
    <sheet name="FIELD_SCHEDULE" sheetId="36" r:id="rId6"/>
    <sheet name="WELL_SCHEDULE" sheetId="55" r:id="rId7"/>
    <sheet name="SUMMARY" sheetId="59" r:id="rId8"/>
    <sheet name="Sheet1" sheetId="65" r:id="rId9"/>
    <sheet name="SUMMARYX" sheetId="35" state="hidden" r:id="rId10"/>
    <sheet name="lookup_line" sheetId="64" r:id="rId11"/>
    <sheet name="Network_Map_GBS" sheetId="56" r:id="rId12"/>
    <sheet name="Network_Map_GBN" sheetId="62" r:id="rId13"/>
    <sheet name="Di_ROADS" sheetId="60" r:id="rId14"/>
    <sheet name="Qg_Perf_RSM" sheetId="53" r:id="rId15"/>
  </sheets>
  <definedNames>
    <definedName name="_xlnm._FilterDatabase" localSheetId="10" hidden="1">lookup_line!$A$2:$M$2</definedName>
    <definedName name="_xlnm._FilterDatabase" localSheetId="0" hidden="1">WELL!$A$2:$BA$398</definedName>
    <definedName name="_xlnm._FilterDatabase" localSheetId="6" hidden="1">WELL_SCHEDULE!$A$2:$AV$2</definedName>
    <definedName name="Query_from_GBN_ROADS" localSheetId="13" hidden="1">Di_ROADS!$A$1:$F$1006</definedName>
    <definedName name="solver_adj" localSheetId="0" hidden="1">WELL!#REF!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0" localSheetId="0" hidden="1">WELL!#REF!</definedName>
    <definedName name="solver_lhs1" localSheetId="0" hidden="1">WELL!#REF!</definedName>
    <definedName name="solver_lhs10" localSheetId="0" hidden="1">WELL!#REF!</definedName>
    <definedName name="solver_lhs11" localSheetId="0" hidden="1">WELL!#REF!</definedName>
    <definedName name="solver_lhs12" localSheetId="0" hidden="1">WELL!#REF!</definedName>
    <definedName name="solver_lhs13" localSheetId="0" hidden="1">WELL!#REF!</definedName>
    <definedName name="solver_lhs14" localSheetId="0" hidden="1">WELL!#REF!</definedName>
    <definedName name="solver_lhs15" localSheetId="0" hidden="1">WELL!#REF!</definedName>
    <definedName name="solver_lhs16" localSheetId="0" hidden="1">WELL!#REF!</definedName>
    <definedName name="solver_lhs17" localSheetId="0" hidden="1">WELL!#REF!</definedName>
    <definedName name="solver_lhs18" localSheetId="0" hidden="1">WELL!#REF!</definedName>
    <definedName name="solver_lhs19" localSheetId="0" hidden="1">WELL!#REF!</definedName>
    <definedName name="solver_lhs2" localSheetId="0" hidden="1">WELL!#REF!</definedName>
    <definedName name="solver_lhs20" localSheetId="0" hidden="1">WELL!#REF!</definedName>
    <definedName name="solver_lhs21" localSheetId="0" hidden="1">WELL!#REF!</definedName>
    <definedName name="solver_lhs22" localSheetId="0" hidden="1">WELL!#REF!</definedName>
    <definedName name="solver_lhs23" localSheetId="0" hidden="1">WELL!#REF!</definedName>
    <definedName name="solver_lhs24" localSheetId="0" hidden="1">WELL!#REF!</definedName>
    <definedName name="solver_lhs25" localSheetId="0" hidden="1">WELL!#REF!</definedName>
    <definedName name="solver_lhs26" localSheetId="0" hidden="1">WELL!#REF!</definedName>
    <definedName name="solver_lhs27" localSheetId="0" hidden="1">WELL!#REF!</definedName>
    <definedName name="solver_lhs28" localSheetId="0" hidden="1">WELL!#REF!</definedName>
    <definedName name="solver_lhs29" localSheetId="0" hidden="1">WELL!#REF!</definedName>
    <definedName name="solver_lhs3" localSheetId="0" hidden="1">WELL!#REF!</definedName>
    <definedName name="solver_lhs30" localSheetId="0" hidden="1">WELL!#REF!</definedName>
    <definedName name="solver_lhs31" localSheetId="0" hidden="1">WELL!#REF!</definedName>
    <definedName name="solver_lhs32" localSheetId="0" hidden="1">WELL!#REF!</definedName>
    <definedName name="solver_lhs4" localSheetId="0" hidden="1">WELL!#REF!</definedName>
    <definedName name="solver_lhs5" localSheetId="0" hidden="1">WELL!#REF!</definedName>
    <definedName name="solver_lhs6" localSheetId="0" hidden="1">WELL!#REF!</definedName>
    <definedName name="solver_lhs7" localSheetId="0" hidden="1">WELL!$I$4</definedName>
    <definedName name="solver_lhs8" localSheetId="0" hidden="1">WELL!#REF!</definedName>
    <definedName name="solver_lhs9" localSheetId="0" hidden="1">WELL!#REF!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32</definedName>
    <definedName name="solver_nwt" localSheetId="0" hidden="1">1</definedName>
    <definedName name="solver_opt" localSheetId="0" hidden="1">WELL!#REF!</definedName>
    <definedName name="solver_pre" localSheetId="0" hidden="1">0.000001</definedName>
    <definedName name="solver_rbv" localSheetId="0" hidden="1">2</definedName>
    <definedName name="solver_rel0" localSheetId="0" hidden="1">1</definedName>
    <definedName name="solver_rel1" localSheetId="0" hidden="1">1</definedName>
    <definedName name="solver_rel10" localSheetId="0" hidden="1">2</definedName>
    <definedName name="solver_rel11" localSheetId="0" hidden="1">1</definedName>
    <definedName name="solver_rel12" localSheetId="0" hidden="1">1</definedName>
    <definedName name="solver_rel13" localSheetId="0" hidden="1">1</definedName>
    <definedName name="solver_rel14" localSheetId="0" hidden="1">1</definedName>
    <definedName name="solver_rel15" localSheetId="0" hidden="1">1</definedName>
    <definedName name="solver_rel16" localSheetId="0" hidden="1">1</definedName>
    <definedName name="solver_rel17" localSheetId="0" hidden="1">1</definedName>
    <definedName name="solver_rel18" localSheetId="0" hidden="1">1</definedName>
    <definedName name="solver_rel19" localSheetId="0" hidden="1">1</definedName>
    <definedName name="solver_rel2" localSheetId="0" hidden="1">1</definedName>
    <definedName name="solver_rel20" localSheetId="0" hidden="1">1</definedName>
    <definedName name="solver_rel21" localSheetId="0" hidden="1">1</definedName>
    <definedName name="solver_rel22" localSheetId="0" hidden="1">1</definedName>
    <definedName name="solver_rel23" localSheetId="0" hidden="1">1</definedName>
    <definedName name="solver_rel24" localSheetId="0" hidden="1">1</definedName>
    <definedName name="solver_rel25" localSheetId="0" hidden="1">1</definedName>
    <definedName name="solver_rel26" localSheetId="0" hidden="1">1</definedName>
    <definedName name="solver_rel27" localSheetId="0" hidden="1">1</definedName>
    <definedName name="solver_rel28" localSheetId="0" hidden="1">1</definedName>
    <definedName name="solver_rel29" localSheetId="0" hidden="1">1</definedName>
    <definedName name="solver_rel3" localSheetId="0" hidden="1">1</definedName>
    <definedName name="solver_rel30" localSheetId="0" hidden="1">1</definedName>
    <definedName name="solver_rel31" localSheetId="0" hidden="1">1</definedName>
    <definedName name="solver_rel32" localSheetId="0" hidden="1">1</definedName>
    <definedName name="solver_rel4" localSheetId="0" hidden="1">1</definedName>
    <definedName name="solver_rel5" localSheetId="0" hidden="1">1</definedName>
    <definedName name="solver_rel6" localSheetId="0" hidden="1">1</definedName>
    <definedName name="solver_rel7" localSheetId="0" hidden="1">1</definedName>
    <definedName name="solver_rel8" localSheetId="0" hidden="1">1</definedName>
    <definedName name="solver_rel9" localSheetId="0" hidden="1">1</definedName>
    <definedName name="solver_rhs0" localSheetId="0" hidden="1">WELL!#REF!</definedName>
    <definedName name="solver_rhs1" localSheetId="0" hidden="1">WELL!#REF!</definedName>
    <definedName name="solver_rhs10" localSheetId="0" hidden="1">WELL!#REF!</definedName>
    <definedName name="solver_rhs11" localSheetId="0" hidden="1">WELL!#REF!</definedName>
    <definedName name="solver_rhs12" localSheetId="0" hidden="1">WELL!#REF!</definedName>
    <definedName name="solver_rhs13" localSheetId="0" hidden="1">WELL!#REF!</definedName>
    <definedName name="solver_rhs14" localSheetId="0" hidden="1">WELL!#REF!</definedName>
    <definedName name="solver_rhs15" localSheetId="0" hidden="1">WELL!#REF!</definedName>
    <definedName name="solver_rhs16" localSheetId="0" hidden="1">WELL!#REF!</definedName>
    <definedName name="solver_rhs17" localSheetId="0" hidden="1">WELL!#REF!</definedName>
    <definedName name="solver_rhs18" localSheetId="0" hidden="1">WELL!#REF!</definedName>
    <definedName name="solver_rhs19" localSheetId="0" hidden="1">WELL!#REF!</definedName>
    <definedName name="solver_rhs2" localSheetId="0" hidden="1">WELL!#REF!</definedName>
    <definedName name="solver_rhs20" localSheetId="0" hidden="1">WELL!#REF!</definedName>
    <definedName name="solver_rhs21" localSheetId="0" hidden="1">WELL!#REF!</definedName>
    <definedName name="solver_rhs22" localSheetId="0" hidden="1">WELL!#REF!</definedName>
    <definedName name="solver_rhs23" localSheetId="0" hidden="1">WELL!#REF!</definedName>
    <definedName name="solver_rhs24" localSheetId="0" hidden="1">WELL!#REF!</definedName>
    <definedName name="solver_rhs25" localSheetId="0" hidden="1">WELL!#REF!</definedName>
    <definedName name="solver_rhs26" localSheetId="0" hidden="1">WELL!#REF!</definedName>
    <definedName name="solver_rhs27" localSheetId="0" hidden="1">WELL!#REF!</definedName>
    <definedName name="solver_rhs28" localSheetId="0" hidden="1">WELL!#REF!</definedName>
    <definedName name="solver_rhs29" localSheetId="0" hidden="1">WELL!#REF!</definedName>
    <definedName name="solver_rhs3" localSheetId="0" hidden="1">WELL!#REF!</definedName>
    <definedName name="solver_rhs30" localSheetId="0" hidden="1">WELL!#REF!</definedName>
    <definedName name="solver_rhs31" localSheetId="0" hidden="1">WELL!#REF!</definedName>
    <definedName name="solver_rhs32" localSheetId="0" hidden="1">WELL!#REF!</definedName>
    <definedName name="solver_rhs4" localSheetId="0" hidden="1">WELL!#REF!</definedName>
    <definedName name="solver_rhs5" localSheetId="0" hidden="1">WELL!#REF!</definedName>
    <definedName name="solver_rhs6" localSheetId="0" hidden="1">WELL!#REF!</definedName>
    <definedName name="solver_rhs7" localSheetId="0" hidden="1">WELL!#REF!</definedName>
    <definedName name="solver_rhs8" localSheetId="0" hidden="1">WELL!#REF!</definedName>
    <definedName name="solver_rhs9" localSheetId="0" hidden="1">WELL!#REF!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A11" i="36" l="1"/>
  <c r="A12" i="36" s="1"/>
  <c r="B11" i="36"/>
  <c r="A5" i="36"/>
  <c r="A6" i="36" s="1"/>
  <c r="B5" i="36"/>
  <c r="B4" i="36"/>
  <c r="A4" i="36"/>
  <c r="AD397" i="19"/>
  <c r="AD396" i="19"/>
  <c r="AD395" i="19"/>
  <c r="AD394" i="19"/>
  <c r="AD289" i="19"/>
  <c r="AD286" i="19"/>
  <c r="AD284" i="19"/>
  <c r="AD281" i="19"/>
  <c r="AD199" i="19"/>
  <c r="AD197" i="19"/>
  <c r="AD196" i="19"/>
  <c r="AD194" i="19"/>
  <c r="AD192" i="19"/>
  <c r="AD191" i="19"/>
  <c r="AD189" i="19"/>
  <c r="B80" i="55"/>
  <c r="C80" i="55"/>
  <c r="B81" i="55"/>
  <c r="C81" i="55"/>
  <c r="B82" i="55"/>
  <c r="C82" i="55"/>
  <c r="B83" i="55"/>
  <c r="C83" i="55"/>
  <c r="B84" i="55"/>
  <c r="C84" i="55"/>
  <c r="B85" i="55"/>
  <c r="C85" i="55"/>
  <c r="B86" i="55"/>
  <c r="C86" i="55"/>
  <c r="B87" i="55"/>
  <c r="C87" i="55"/>
  <c r="B43" i="55"/>
  <c r="C43" i="55"/>
  <c r="B44" i="55"/>
  <c r="C44" i="55"/>
  <c r="B45" i="55"/>
  <c r="C45" i="55"/>
  <c r="B46" i="55"/>
  <c r="C46" i="55"/>
  <c r="B47" i="55"/>
  <c r="C47" i="55"/>
  <c r="B48" i="55"/>
  <c r="C48" i="55"/>
  <c r="B49" i="55"/>
  <c r="C49" i="55"/>
  <c r="B50" i="55"/>
  <c r="C50" i="55"/>
  <c r="B51" i="55"/>
  <c r="C51" i="55"/>
  <c r="B52" i="55"/>
  <c r="C52" i="55"/>
  <c r="B53" i="55"/>
  <c r="C53" i="55"/>
  <c r="B54" i="55"/>
  <c r="C54" i="55"/>
  <c r="B55" i="55"/>
  <c r="C55" i="55"/>
  <c r="B56" i="55"/>
  <c r="C56" i="55"/>
  <c r="B57" i="55"/>
  <c r="C57" i="55"/>
  <c r="B58" i="55"/>
  <c r="C58" i="55"/>
  <c r="B59" i="55"/>
  <c r="C59" i="55"/>
  <c r="B60" i="55"/>
  <c r="C60" i="55"/>
  <c r="B61" i="55"/>
  <c r="C61" i="55"/>
  <c r="B62" i="55"/>
  <c r="C62" i="55"/>
  <c r="B63" i="55"/>
  <c r="C63" i="55"/>
  <c r="B64" i="55"/>
  <c r="C64" i="55"/>
  <c r="B65" i="55"/>
  <c r="C65" i="55"/>
  <c r="B66" i="55"/>
  <c r="C66" i="55"/>
  <c r="B67" i="55"/>
  <c r="C67" i="55"/>
  <c r="B68" i="55"/>
  <c r="C68" i="55"/>
  <c r="B69" i="55"/>
  <c r="C69" i="55"/>
  <c r="B70" i="55"/>
  <c r="C70" i="55"/>
  <c r="B71" i="55"/>
  <c r="C71" i="55"/>
  <c r="B72" i="55"/>
  <c r="C72" i="55"/>
  <c r="B73" i="55"/>
  <c r="C73" i="55"/>
  <c r="B74" i="55"/>
  <c r="C74" i="55"/>
  <c r="B75" i="55"/>
  <c r="C75" i="55"/>
  <c r="B76" i="55"/>
  <c r="C76" i="55"/>
  <c r="B77" i="55"/>
  <c r="C77" i="55"/>
  <c r="B78" i="55"/>
  <c r="C78" i="55"/>
  <c r="B79" i="55"/>
  <c r="C79" i="55"/>
  <c r="B153" i="55"/>
  <c r="C153" i="55"/>
  <c r="B154" i="55"/>
  <c r="C154" i="55"/>
  <c r="B155" i="55"/>
  <c r="C155" i="55"/>
  <c r="B156" i="55"/>
  <c r="C156" i="55"/>
  <c r="B157" i="55"/>
  <c r="C157" i="55"/>
  <c r="B158" i="55"/>
  <c r="C158" i="55"/>
  <c r="B159" i="55"/>
  <c r="C159" i="55"/>
  <c r="B160" i="55"/>
  <c r="C160" i="55"/>
  <c r="B161" i="55"/>
  <c r="C161" i="55"/>
  <c r="B162" i="55"/>
  <c r="C162" i="55"/>
  <c r="B163" i="55"/>
  <c r="C163" i="55"/>
  <c r="B164" i="55"/>
  <c r="C164" i="55"/>
  <c r="B165" i="55"/>
  <c r="C165" i="55"/>
  <c r="B166" i="55"/>
  <c r="C166" i="55"/>
  <c r="B167" i="55"/>
  <c r="C167" i="55"/>
  <c r="B241" i="55"/>
  <c r="C241" i="55"/>
  <c r="B242" i="55"/>
  <c r="C242" i="55"/>
  <c r="B243" i="55"/>
  <c r="C243" i="55"/>
  <c r="B244" i="55"/>
  <c r="C244" i="55"/>
  <c r="B245" i="55"/>
  <c r="C245" i="55"/>
  <c r="B246" i="55"/>
  <c r="C246" i="55"/>
  <c r="B247" i="55"/>
  <c r="C247" i="55"/>
  <c r="B248" i="55"/>
  <c r="C248" i="55"/>
  <c r="B249" i="55"/>
  <c r="C249" i="55"/>
  <c r="B250" i="55"/>
  <c r="C250" i="55"/>
  <c r="B251" i="55"/>
  <c r="C251" i="55"/>
  <c r="B252" i="55"/>
  <c r="C252" i="55"/>
  <c r="B31" i="55"/>
  <c r="C31" i="55"/>
  <c r="B32" i="55"/>
  <c r="C32" i="55"/>
  <c r="B33" i="55"/>
  <c r="C33" i="55"/>
  <c r="B34" i="55"/>
  <c r="C34" i="55"/>
  <c r="B35" i="55"/>
  <c r="C35" i="55"/>
  <c r="B36" i="55"/>
  <c r="C36" i="55"/>
  <c r="B37" i="55"/>
  <c r="C37" i="55"/>
  <c r="B38" i="55"/>
  <c r="C38" i="55"/>
  <c r="B39" i="55"/>
  <c r="C39" i="55"/>
  <c r="B40" i="55"/>
  <c r="C40" i="55"/>
  <c r="B41" i="55"/>
  <c r="C41" i="55"/>
  <c r="B42" i="55"/>
  <c r="C42" i="55"/>
  <c r="C521" i="55"/>
  <c r="B521" i="55"/>
  <c r="C520" i="55"/>
  <c r="B520" i="55"/>
  <c r="C519" i="55"/>
  <c r="B519" i="55"/>
  <c r="C518" i="55"/>
  <c r="B518" i="55"/>
  <c r="C517" i="55"/>
  <c r="B517" i="55"/>
  <c r="C516" i="55"/>
  <c r="B516" i="55"/>
  <c r="C515" i="55"/>
  <c r="B515" i="55"/>
  <c r="C514" i="55"/>
  <c r="B514" i="55"/>
  <c r="C513" i="55"/>
  <c r="B513" i="55"/>
  <c r="C512" i="55"/>
  <c r="B512" i="55"/>
  <c r="C511" i="55"/>
  <c r="B511" i="55"/>
  <c r="C510" i="55"/>
  <c r="B510" i="55"/>
  <c r="C509" i="55"/>
  <c r="B509" i="55"/>
  <c r="C508" i="55"/>
  <c r="B508" i="55"/>
  <c r="C507" i="55"/>
  <c r="B507" i="55"/>
  <c r="C506" i="55"/>
  <c r="B506" i="55"/>
  <c r="C505" i="55"/>
  <c r="B505" i="55"/>
  <c r="C504" i="55"/>
  <c r="B504" i="55"/>
  <c r="C503" i="55"/>
  <c r="B503" i="55"/>
  <c r="C502" i="55"/>
  <c r="B502" i="55"/>
  <c r="C501" i="55"/>
  <c r="B501" i="55"/>
  <c r="C500" i="55"/>
  <c r="B500" i="55"/>
  <c r="C499" i="55"/>
  <c r="B499" i="55"/>
  <c r="C498" i="55"/>
  <c r="B498" i="55"/>
  <c r="C497" i="55"/>
  <c r="B497" i="55"/>
  <c r="C496" i="55"/>
  <c r="B496" i="55"/>
  <c r="C323" i="55"/>
  <c r="B323" i="55"/>
  <c r="C322" i="55"/>
  <c r="B322" i="55"/>
  <c r="C321" i="55"/>
  <c r="B321" i="55"/>
  <c r="C320" i="55"/>
  <c r="B320" i="55"/>
  <c r="C319" i="55"/>
  <c r="B319" i="55"/>
  <c r="C318" i="55"/>
  <c r="B318" i="55"/>
  <c r="C317" i="55"/>
  <c r="B317" i="55"/>
  <c r="C316" i="55"/>
  <c r="B316" i="55"/>
  <c r="C315" i="55"/>
  <c r="B315" i="55"/>
  <c r="C314" i="55"/>
  <c r="B314" i="55"/>
  <c r="C313" i="55"/>
  <c r="B313" i="55"/>
  <c r="C312" i="55"/>
  <c r="B312" i="55"/>
  <c r="C311" i="55"/>
  <c r="B311" i="55"/>
  <c r="C310" i="55"/>
  <c r="B310" i="55"/>
  <c r="C309" i="55"/>
  <c r="B309" i="55"/>
  <c r="C308" i="55"/>
  <c r="B308" i="55"/>
  <c r="C307" i="55"/>
  <c r="B307" i="55"/>
  <c r="C306" i="55"/>
  <c r="B306" i="55"/>
  <c r="C305" i="55"/>
  <c r="B305" i="55"/>
  <c r="C304" i="55"/>
  <c r="B304" i="55"/>
  <c r="C303" i="55"/>
  <c r="B303" i="55"/>
  <c r="C302" i="55"/>
  <c r="B302" i="55"/>
  <c r="C301" i="55"/>
  <c r="B301" i="55"/>
  <c r="C300" i="55"/>
  <c r="B300" i="55"/>
  <c r="C299" i="55"/>
  <c r="B299" i="55"/>
  <c r="C298" i="55"/>
  <c r="B298" i="55"/>
  <c r="C297" i="55"/>
  <c r="B297" i="55"/>
  <c r="C296" i="55"/>
  <c r="B296" i="55"/>
  <c r="C295" i="55"/>
  <c r="B295" i="55"/>
  <c r="C294" i="55"/>
  <c r="B294" i="55"/>
  <c r="C293" i="55"/>
  <c r="B293" i="55"/>
  <c r="C292" i="55"/>
  <c r="B292" i="55"/>
  <c r="C237" i="55"/>
  <c r="B237" i="55"/>
  <c r="C236" i="55"/>
  <c r="B236" i="55"/>
  <c r="C235" i="55"/>
  <c r="B235" i="55"/>
  <c r="C234" i="55"/>
  <c r="B234" i="55"/>
  <c r="C233" i="55"/>
  <c r="B233" i="55"/>
  <c r="C232" i="55"/>
  <c r="B232" i="55"/>
  <c r="C231" i="55"/>
  <c r="B231" i="55"/>
  <c r="C230" i="55"/>
  <c r="B230" i="55"/>
  <c r="C229" i="55"/>
  <c r="B229" i="55"/>
  <c r="C228" i="55"/>
  <c r="B228" i="55"/>
  <c r="C227" i="55"/>
  <c r="B227" i="55"/>
  <c r="C226" i="55"/>
  <c r="B226" i="55"/>
  <c r="C225" i="55"/>
  <c r="B225" i="55"/>
  <c r="C224" i="55"/>
  <c r="B224" i="55"/>
  <c r="C223" i="55"/>
  <c r="B223" i="55"/>
  <c r="C222" i="55"/>
  <c r="B222" i="55"/>
  <c r="C221" i="55"/>
  <c r="B221" i="55"/>
  <c r="C220" i="55"/>
  <c r="B220" i="55"/>
  <c r="C219" i="55"/>
  <c r="B219" i="55"/>
  <c r="B198" i="55"/>
  <c r="C198" i="55"/>
  <c r="B199" i="55"/>
  <c r="C199" i="55"/>
  <c r="B200" i="55"/>
  <c r="C200" i="55"/>
  <c r="B201" i="55"/>
  <c r="C201" i="55"/>
  <c r="B202" i="55"/>
  <c r="C202" i="55"/>
  <c r="B203" i="55"/>
  <c r="C203" i="55"/>
  <c r="B204" i="55"/>
  <c r="C204" i="55"/>
  <c r="B205" i="55"/>
  <c r="C205" i="55"/>
  <c r="B206" i="55"/>
  <c r="C206" i="55"/>
  <c r="B207" i="55"/>
  <c r="C207" i="55"/>
  <c r="B208" i="55"/>
  <c r="C208" i="55"/>
  <c r="B209" i="55"/>
  <c r="C209" i="55"/>
  <c r="B210" i="55"/>
  <c r="C210" i="55"/>
  <c r="B211" i="55"/>
  <c r="C211" i="55"/>
  <c r="B212" i="55"/>
  <c r="C212" i="55"/>
  <c r="B213" i="55"/>
  <c r="C213" i="55"/>
  <c r="B214" i="55"/>
  <c r="C214" i="55"/>
  <c r="B215" i="55"/>
  <c r="C215" i="55"/>
  <c r="B216" i="55"/>
  <c r="C216" i="55"/>
  <c r="B259" i="55"/>
  <c r="C259" i="55"/>
  <c r="B260" i="55"/>
  <c r="C260" i="55"/>
  <c r="B261" i="55"/>
  <c r="C261" i="55"/>
  <c r="B262" i="55"/>
  <c r="C262" i="55"/>
  <c r="B263" i="55"/>
  <c r="C263" i="55"/>
  <c r="B264" i="55"/>
  <c r="C264" i="55"/>
  <c r="B265" i="55"/>
  <c r="C265" i="55"/>
  <c r="B266" i="55"/>
  <c r="C266" i="55"/>
  <c r="B267" i="55"/>
  <c r="C267" i="55"/>
  <c r="B268" i="55"/>
  <c r="C268" i="55"/>
  <c r="B269" i="55"/>
  <c r="C269" i="55"/>
  <c r="B270" i="55"/>
  <c r="C270" i="55"/>
  <c r="B271" i="55"/>
  <c r="C271" i="55"/>
  <c r="B272" i="55"/>
  <c r="C272" i="55"/>
  <c r="B273" i="55"/>
  <c r="C273" i="55"/>
  <c r="B274" i="55"/>
  <c r="C274" i="55"/>
  <c r="B275" i="55"/>
  <c r="C275" i="55"/>
  <c r="B276" i="55"/>
  <c r="C276" i="55"/>
  <c r="B277" i="55"/>
  <c r="C277" i="55"/>
  <c r="B278" i="55"/>
  <c r="C278" i="55"/>
  <c r="B279" i="55"/>
  <c r="C279" i="55"/>
  <c r="B280" i="55"/>
  <c r="C280" i="55"/>
  <c r="B281" i="55"/>
  <c r="C281" i="55"/>
  <c r="B282" i="55"/>
  <c r="C282" i="55"/>
  <c r="B283" i="55"/>
  <c r="C283" i="55"/>
  <c r="B284" i="55"/>
  <c r="C284" i="55"/>
  <c r="B285" i="55"/>
  <c r="C285" i="55"/>
  <c r="B286" i="55"/>
  <c r="C286" i="55"/>
  <c r="B287" i="55"/>
  <c r="C287" i="55"/>
  <c r="B288" i="55"/>
  <c r="C288" i="55"/>
  <c r="B289" i="55"/>
  <c r="C289" i="55"/>
  <c r="B290" i="55"/>
  <c r="C290" i="55"/>
  <c r="B327" i="55"/>
  <c r="C327" i="55"/>
  <c r="B328" i="55"/>
  <c r="C328" i="55"/>
  <c r="B329" i="55"/>
  <c r="C329" i="55"/>
  <c r="B330" i="55"/>
  <c r="C330" i="55"/>
  <c r="B331" i="55"/>
  <c r="C331" i="55"/>
  <c r="B332" i="55"/>
  <c r="C332" i="55"/>
  <c r="B333" i="55"/>
  <c r="C333" i="55"/>
  <c r="B334" i="55"/>
  <c r="C334" i="55"/>
  <c r="B335" i="55"/>
  <c r="C335" i="55"/>
  <c r="B336" i="55"/>
  <c r="C336" i="55"/>
  <c r="B337" i="55"/>
  <c r="C337" i="55"/>
  <c r="B338" i="55"/>
  <c r="C338" i="55"/>
  <c r="B339" i="55"/>
  <c r="C339" i="55"/>
  <c r="B340" i="55"/>
  <c r="C340" i="55"/>
  <c r="B341" i="55"/>
  <c r="C341" i="55"/>
  <c r="B342" i="55"/>
  <c r="C342" i="55"/>
  <c r="B343" i="55"/>
  <c r="C343" i="55"/>
  <c r="B344" i="55"/>
  <c r="C344" i="55"/>
  <c r="B345" i="55"/>
  <c r="C345" i="55"/>
  <c r="B346" i="55"/>
  <c r="C346" i="55"/>
  <c r="B347" i="55"/>
  <c r="C347" i="55"/>
  <c r="B348" i="55"/>
  <c r="C348" i="55"/>
  <c r="B349" i="55"/>
  <c r="C349" i="55"/>
  <c r="B350" i="55"/>
  <c r="C350" i="55"/>
  <c r="B351" i="55"/>
  <c r="C351" i="55"/>
  <c r="B352" i="55"/>
  <c r="C352" i="55"/>
  <c r="B353" i="55"/>
  <c r="C353" i="55"/>
  <c r="B354" i="55"/>
  <c r="C354" i="55"/>
  <c r="B355" i="55"/>
  <c r="C355" i="55"/>
  <c r="B356" i="55"/>
  <c r="C356" i="55"/>
  <c r="B357" i="55"/>
  <c r="C357" i="55"/>
  <c r="B358" i="55"/>
  <c r="C358" i="55"/>
  <c r="B359" i="55"/>
  <c r="C359" i="55"/>
  <c r="B362" i="55"/>
  <c r="C362" i="55"/>
  <c r="B363" i="55"/>
  <c r="C363" i="55"/>
  <c r="B364" i="55"/>
  <c r="C364" i="55"/>
  <c r="B365" i="55"/>
  <c r="C365" i="55"/>
  <c r="B366" i="55"/>
  <c r="C366" i="55"/>
  <c r="B367" i="55"/>
  <c r="C367" i="55"/>
  <c r="B368" i="55"/>
  <c r="C368" i="55"/>
  <c r="B369" i="55"/>
  <c r="C369" i="55"/>
  <c r="B370" i="55"/>
  <c r="C370" i="55"/>
  <c r="B371" i="55"/>
  <c r="C371" i="55"/>
  <c r="B372" i="55"/>
  <c r="C372" i="55"/>
  <c r="B373" i="55"/>
  <c r="C373" i="55"/>
  <c r="B374" i="55"/>
  <c r="C374" i="55"/>
  <c r="B375" i="55"/>
  <c r="C375" i="55"/>
  <c r="B376" i="55"/>
  <c r="C376" i="55"/>
  <c r="B377" i="55"/>
  <c r="C377" i="55"/>
  <c r="B378" i="55"/>
  <c r="C378" i="55"/>
  <c r="B379" i="55"/>
  <c r="C379" i="55"/>
  <c r="B380" i="55"/>
  <c r="C380" i="55"/>
  <c r="B381" i="55"/>
  <c r="C381" i="55"/>
  <c r="B382" i="55"/>
  <c r="C382" i="55"/>
  <c r="B383" i="55"/>
  <c r="C383" i="55"/>
  <c r="B384" i="55"/>
  <c r="C384" i="55"/>
  <c r="B385" i="55"/>
  <c r="C385" i="55"/>
  <c r="B386" i="55"/>
  <c r="C386" i="55"/>
  <c r="B387" i="55"/>
  <c r="C387" i="55"/>
  <c r="B388" i="55"/>
  <c r="C388" i="55"/>
  <c r="B389" i="55"/>
  <c r="C389" i="55"/>
  <c r="B390" i="55"/>
  <c r="C390" i="55"/>
  <c r="B391" i="55"/>
  <c r="C391" i="55"/>
  <c r="B392" i="55"/>
  <c r="C392" i="55"/>
  <c r="B393" i="55"/>
  <c r="C393" i="55"/>
  <c r="B394" i="55"/>
  <c r="C394" i="55"/>
  <c r="B408" i="55"/>
  <c r="C408" i="55"/>
  <c r="B409" i="55"/>
  <c r="C409" i="55"/>
  <c r="B410" i="55"/>
  <c r="C410" i="55"/>
  <c r="B411" i="55"/>
  <c r="C411" i="55"/>
  <c r="B412" i="55"/>
  <c r="C412" i="55"/>
  <c r="B413" i="55"/>
  <c r="C413" i="55"/>
  <c r="B414" i="55"/>
  <c r="C414" i="55"/>
  <c r="B415" i="55"/>
  <c r="C415" i="55"/>
  <c r="B416" i="55"/>
  <c r="C416" i="55"/>
  <c r="B417" i="55"/>
  <c r="C417" i="55"/>
  <c r="B418" i="55"/>
  <c r="C418" i="55"/>
  <c r="B419" i="55"/>
  <c r="C419" i="55"/>
  <c r="B420" i="55"/>
  <c r="C420" i="55"/>
  <c r="B421" i="55"/>
  <c r="C421" i="55"/>
  <c r="B422" i="55"/>
  <c r="C422" i="55"/>
  <c r="B423" i="55"/>
  <c r="C423" i="55"/>
  <c r="B424" i="55"/>
  <c r="C424" i="55"/>
  <c r="B425" i="55"/>
  <c r="C425" i="55"/>
  <c r="B426" i="55"/>
  <c r="C426" i="55"/>
  <c r="B427" i="55"/>
  <c r="C427" i="55"/>
  <c r="B428" i="55"/>
  <c r="C428" i="55"/>
  <c r="B429" i="55"/>
  <c r="C429" i="55"/>
  <c r="B430" i="55"/>
  <c r="C430" i="55"/>
  <c r="B431" i="55"/>
  <c r="C431" i="55"/>
  <c r="B432" i="55"/>
  <c r="C432" i="55"/>
  <c r="B433" i="55"/>
  <c r="C433" i="55"/>
  <c r="B434" i="55"/>
  <c r="C434" i="55"/>
  <c r="B435" i="55"/>
  <c r="C435" i="55"/>
  <c r="B436" i="55"/>
  <c r="C436" i="55"/>
  <c r="B437" i="55"/>
  <c r="C437" i="55"/>
  <c r="B438" i="55"/>
  <c r="C438" i="55"/>
  <c r="B439" i="55"/>
  <c r="C439" i="55"/>
  <c r="B440" i="55"/>
  <c r="C440" i="55"/>
  <c r="B441" i="55"/>
  <c r="C441" i="55"/>
  <c r="B442" i="55"/>
  <c r="C442" i="55"/>
  <c r="B443" i="55"/>
  <c r="C443" i="55"/>
  <c r="B444" i="55"/>
  <c r="C444" i="55"/>
  <c r="B445" i="55"/>
  <c r="C445" i="55"/>
  <c r="B446" i="55"/>
  <c r="C446" i="55"/>
  <c r="B447" i="55"/>
  <c r="C447" i="55"/>
  <c r="B448" i="55"/>
  <c r="C448" i="55"/>
  <c r="B449" i="55"/>
  <c r="C449" i="55"/>
  <c r="B450" i="55"/>
  <c r="C450" i="55"/>
  <c r="B451" i="55"/>
  <c r="C451" i="55"/>
  <c r="B452" i="55"/>
  <c r="C452" i="55"/>
  <c r="B453" i="55"/>
  <c r="C453" i="55"/>
  <c r="B454" i="55"/>
  <c r="C454" i="55"/>
  <c r="B455" i="55"/>
  <c r="C455" i="55"/>
  <c r="B456" i="55"/>
  <c r="C456" i="55"/>
  <c r="B457" i="55"/>
  <c r="C457" i="55"/>
  <c r="B458" i="55"/>
  <c r="C458" i="55"/>
  <c r="B459" i="55"/>
  <c r="C459" i="55"/>
  <c r="B460" i="55"/>
  <c r="C460" i="55"/>
  <c r="B461" i="55"/>
  <c r="C461" i="55"/>
  <c r="B462" i="55"/>
  <c r="C462" i="55"/>
  <c r="B463" i="55"/>
  <c r="C463" i="55"/>
  <c r="B464" i="55"/>
  <c r="C464" i="55"/>
  <c r="B465" i="55"/>
  <c r="C465" i="55"/>
  <c r="B466" i="55"/>
  <c r="C466" i="55"/>
  <c r="B467" i="55"/>
  <c r="C467" i="55"/>
  <c r="B468" i="55"/>
  <c r="C468" i="55"/>
  <c r="B469" i="55"/>
  <c r="C469" i="55"/>
  <c r="B470" i="55"/>
  <c r="C470" i="55"/>
  <c r="B471" i="55"/>
  <c r="C471" i="55"/>
  <c r="B472" i="55"/>
  <c r="C472" i="55"/>
  <c r="B473" i="55"/>
  <c r="C473" i="55"/>
  <c r="B474" i="55"/>
  <c r="C474" i="55"/>
  <c r="B475" i="55"/>
  <c r="C475" i="55"/>
  <c r="B476" i="55"/>
  <c r="C476" i="55"/>
  <c r="B477" i="55"/>
  <c r="C477" i="55"/>
  <c r="B478" i="55"/>
  <c r="C478" i="55"/>
  <c r="B479" i="55"/>
  <c r="C479" i="55"/>
  <c r="B480" i="55"/>
  <c r="C480" i="55"/>
  <c r="B481" i="55"/>
  <c r="C481" i="55"/>
  <c r="B482" i="55"/>
  <c r="C482" i="55"/>
  <c r="B483" i="55"/>
  <c r="C483" i="55"/>
  <c r="B484" i="55"/>
  <c r="C484" i="55"/>
  <c r="B485" i="55"/>
  <c r="C485" i="55"/>
  <c r="B486" i="55"/>
  <c r="C486" i="55"/>
  <c r="B487" i="55"/>
  <c r="C487" i="55"/>
  <c r="B488" i="55"/>
  <c r="C488" i="55"/>
  <c r="B489" i="55"/>
  <c r="C489" i="55"/>
  <c r="B490" i="55"/>
  <c r="C490" i="55"/>
  <c r="B491" i="55"/>
  <c r="C491" i="55"/>
  <c r="B492" i="55"/>
  <c r="C492" i="55"/>
  <c r="B493" i="55"/>
  <c r="C493" i="55"/>
  <c r="B494" i="55"/>
  <c r="C494" i="55"/>
  <c r="B495" i="55"/>
  <c r="C495" i="55"/>
  <c r="C197" i="55"/>
  <c r="B197" i="55"/>
  <c r="C196" i="55"/>
  <c r="B196" i="55"/>
  <c r="C195" i="55"/>
  <c r="B195" i="55"/>
  <c r="C194" i="55"/>
  <c r="B194" i="55"/>
  <c r="C193" i="55"/>
  <c r="B193" i="55"/>
  <c r="C192" i="55"/>
  <c r="B192" i="55"/>
  <c r="C191" i="55"/>
  <c r="B191" i="55"/>
  <c r="C190" i="55"/>
  <c r="B190" i="55"/>
  <c r="C189" i="55"/>
  <c r="B189" i="55"/>
  <c r="C188" i="55"/>
  <c r="B188" i="55"/>
  <c r="C187" i="55"/>
  <c r="B187" i="55"/>
  <c r="C186" i="55"/>
  <c r="B186" i="55"/>
  <c r="C185" i="55"/>
  <c r="B185" i="55"/>
  <c r="C184" i="55"/>
  <c r="B184" i="55"/>
  <c r="C183" i="55"/>
  <c r="B183" i="55"/>
  <c r="C182" i="55"/>
  <c r="B182" i="55"/>
  <c r="C181" i="55"/>
  <c r="B181" i="55"/>
  <c r="C180" i="55"/>
  <c r="B180" i="55"/>
  <c r="C179" i="55"/>
  <c r="B179" i="55"/>
  <c r="C178" i="55"/>
  <c r="B178" i="55"/>
  <c r="C177" i="55"/>
  <c r="B177" i="55"/>
  <c r="C176" i="55"/>
  <c r="B176" i="55"/>
  <c r="C175" i="55"/>
  <c r="B175" i="55"/>
  <c r="C174" i="55"/>
  <c r="B174" i="55"/>
  <c r="C173" i="55"/>
  <c r="B173" i="55"/>
  <c r="C172" i="55"/>
  <c r="B172" i="55"/>
  <c r="C171" i="55"/>
  <c r="B171" i="55"/>
  <c r="C170" i="55"/>
  <c r="B170" i="55"/>
  <c r="B4" i="55"/>
  <c r="B5" i="55"/>
  <c r="B6" i="55"/>
  <c r="B7" i="55"/>
  <c r="B8" i="55"/>
  <c r="B9" i="55"/>
  <c r="B10" i="55"/>
  <c r="B11" i="55"/>
  <c r="B12" i="55"/>
  <c r="B13" i="55"/>
  <c r="B14" i="55"/>
  <c r="B15" i="55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C3" i="55"/>
  <c r="C4" i="55"/>
  <c r="C5" i="55"/>
  <c r="C6" i="55"/>
  <c r="C7" i="55"/>
  <c r="C8" i="55"/>
  <c r="C9" i="55"/>
  <c r="C10" i="55"/>
  <c r="C11" i="55"/>
  <c r="C12" i="55"/>
  <c r="C13" i="55"/>
  <c r="C14" i="55"/>
  <c r="C15" i="55"/>
  <c r="C16" i="55"/>
  <c r="C17" i="55"/>
  <c r="C18" i="55"/>
  <c r="C19" i="55"/>
  <c r="C20" i="55"/>
  <c r="C21" i="55"/>
  <c r="C22" i="55"/>
  <c r="C23" i="55"/>
  <c r="C24" i="55"/>
  <c r="C25" i="55"/>
  <c r="C26" i="55"/>
  <c r="C27" i="55"/>
  <c r="C28" i="55"/>
  <c r="C29" i="55"/>
  <c r="C30" i="55"/>
  <c r="B3" i="55"/>
  <c r="C151" i="55"/>
  <c r="B151" i="55"/>
  <c r="C150" i="55"/>
  <c r="B150" i="55"/>
  <c r="C149" i="55"/>
  <c r="B149" i="55"/>
  <c r="C148" i="55"/>
  <c r="B148" i="55"/>
  <c r="C147" i="55"/>
  <c r="B147" i="55"/>
  <c r="C146" i="55"/>
  <c r="B146" i="55"/>
  <c r="C145" i="55"/>
  <c r="B145" i="55"/>
  <c r="C144" i="55"/>
  <c r="B144" i="55"/>
  <c r="C143" i="55"/>
  <c r="B143" i="55"/>
  <c r="C142" i="55"/>
  <c r="B142" i="55"/>
  <c r="C141" i="55"/>
  <c r="B141" i="55"/>
  <c r="C140" i="55"/>
  <c r="B140" i="55"/>
  <c r="C139" i="55"/>
  <c r="B139" i="55"/>
  <c r="C138" i="55"/>
  <c r="B138" i="55"/>
  <c r="C137" i="55"/>
  <c r="B137" i="55"/>
  <c r="C136" i="55"/>
  <c r="B136" i="55"/>
  <c r="C135" i="55"/>
  <c r="B135" i="55"/>
  <c r="C134" i="55"/>
  <c r="B134" i="55"/>
  <c r="C133" i="55"/>
  <c r="B133" i="55"/>
  <c r="C132" i="55"/>
  <c r="B132" i="55"/>
  <c r="C131" i="55"/>
  <c r="B131" i="55"/>
  <c r="C130" i="55"/>
  <c r="B130" i="55"/>
  <c r="C129" i="55"/>
  <c r="B129" i="55"/>
  <c r="C128" i="55"/>
  <c r="B128" i="55"/>
  <c r="C127" i="55"/>
  <c r="B127" i="55"/>
  <c r="C126" i="55"/>
  <c r="B126" i="55"/>
  <c r="C125" i="55"/>
  <c r="B125" i="55"/>
  <c r="C124" i="55"/>
  <c r="B124" i="55"/>
  <c r="C123" i="55"/>
  <c r="B123" i="55"/>
  <c r="C122" i="55"/>
  <c r="B122" i="55"/>
  <c r="C121" i="55"/>
  <c r="B121" i="55"/>
  <c r="C120" i="55"/>
  <c r="B120" i="55"/>
  <c r="B88" i="55"/>
  <c r="C88" i="55"/>
  <c r="B89" i="55"/>
  <c r="C89" i="55"/>
  <c r="B90" i="55"/>
  <c r="C90" i="55"/>
  <c r="B91" i="55"/>
  <c r="C91" i="55"/>
  <c r="B92" i="55"/>
  <c r="C92" i="55"/>
  <c r="B93" i="55"/>
  <c r="C93" i="55"/>
  <c r="B94" i="55"/>
  <c r="C94" i="55"/>
  <c r="B95" i="55"/>
  <c r="C95" i="55"/>
  <c r="B96" i="55"/>
  <c r="C96" i="55"/>
  <c r="B97" i="55"/>
  <c r="C97" i="55"/>
  <c r="B98" i="55"/>
  <c r="C98" i="55"/>
  <c r="B99" i="55"/>
  <c r="C99" i="55"/>
  <c r="B100" i="55"/>
  <c r="C100" i="55"/>
  <c r="B101" i="55"/>
  <c r="C101" i="55"/>
  <c r="B102" i="55"/>
  <c r="C102" i="55"/>
  <c r="B103" i="55"/>
  <c r="C103" i="55"/>
  <c r="B104" i="55"/>
  <c r="C104" i="55"/>
  <c r="B105" i="55"/>
  <c r="C105" i="55"/>
  <c r="B106" i="55"/>
  <c r="C106" i="55"/>
  <c r="B107" i="55"/>
  <c r="C107" i="55"/>
  <c r="B108" i="55"/>
  <c r="C108" i="55"/>
  <c r="B109" i="55"/>
  <c r="C109" i="55"/>
  <c r="B110" i="55"/>
  <c r="C110" i="55"/>
  <c r="B111" i="55"/>
  <c r="C111" i="55"/>
  <c r="B112" i="55"/>
  <c r="C112" i="55"/>
  <c r="B113" i="55"/>
  <c r="C113" i="55"/>
  <c r="B114" i="55"/>
  <c r="C114" i="55"/>
  <c r="B115" i="55"/>
  <c r="C115" i="55"/>
  <c r="B116" i="55"/>
  <c r="C116" i="55"/>
  <c r="B117" i="55"/>
  <c r="C117" i="55"/>
  <c r="B118" i="55"/>
  <c r="C118" i="55"/>
  <c r="B119" i="55"/>
  <c r="C119" i="55"/>
  <c r="B12" i="36" l="1"/>
  <c r="A13" i="36"/>
  <c r="B6" i="36"/>
  <c r="A7" i="36"/>
  <c r="B13" i="36" l="1"/>
  <c r="A14" i="36"/>
  <c r="B7" i="36"/>
  <c r="A8" i="36"/>
  <c r="A15" i="36" l="1"/>
  <c r="B14" i="36"/>
  <c r="A9" i="36"/>
  <c r="B8" i="36"/>
  <c r="A16" i="36" l="1"/>
  <c r="B15" i="36"/>
  <c r="B9" i="36"/>
  <c r="A10" i="36"/>
  <c r="B10" i="36" s="1"/>
  <c r="B16" i="36" l="1"/>
  <c r="A17" i="36"/>
  <c r="A18" i="36" l="1"/>
  <c r="B17" i="36"/>
  <c r="B18" i="36" l="1"/>
  <c r="A19" i="36"/>
  <c r="A20" i="36" l="1"/>
  <c r="B19" i="36"/>
  <c r="B20" i="36" l="1"/>
  <c r="A21" i="36"/>
  <c r="B21" i="36" l="1"/>
  <c r="A22" i="36"/>
  <c r="A23" i="36" l="1"/>
  <c r="B22" i="36"/>
  <c r="A24" i="36" l="1"/>
  <c r="B23" i="36"/>
  <c r="B24" i="36" l="1"/>
  <c r="A25" i="36"/>
  <c r="B25" i="36" l="1"/>
  <c r="A26" i="36"/>
  <c r="A27" i="36" l="1"/>
  <c r="B26" i="36"/>
  <c r="A28" i="36" l="1"/>
  <c r="B27" i="36"/>
  <c r="B28" i="36" l="1"/>
  <c r="A29" i="36"/>
  <c r="A30" i="36" l="1"/>
  <c r="B29" i="36"/>
  <c r="B30" i="36" l="1"/>
  <c r="A31" i="36"/>
  <c r="A32" i="36" l="1"/>
  <c r="B31" i="36"/>
  <c r="B32" i="36" l="1"/>
  <c r="A33" i="36"/>
  <c r="A34" i="36" l="1"/>
  <c r="B33" i="36"/>
  <c r="B34" i="36" l="1"/>
  <c r="A35" i="36"/>
  <c r="A36" i="36" l="1"/>
  <c r="B35" i="36"/>
  <c r="B36" i="36" l="1"/>
  <c r="A37" i="36"/>
  <c r="B37" i="36" l="1"/>
  <c r="A38" i="36"/>
  <c r="B38" i="36" l="1"/>
  <c r="A39" i="36"/>
  <c r="A40" i="36" l="1"/>
  <c r="B39" i="36"/>
  <c r="B40" i="36" l="1"/>
  <c r="A41" i="36"/>
  <c r="A42" i="36" l="1"/>
  <c r="B41" i="36"/>
  <c r="A43" i="36" l="1"/>
  <c r="B42" i="36"/>
  <c r="A44" i="36" l="1"/>
  <c r="B43" i="36"/>
  <c r="B44" i="36" l="1"/>
  <c r="A45" i="36"/>
  <c r="B45" i="36" l="1"/>
  <c r="A46" i="36"/>
  <c r="B46" i="36" l="1"/>
  <c r="A47" i="36"/>
  <c r="A48" i="36" l="1"/>
  <c r="B47" i="36"/>
  <c r="B48" i="36" l="1"/>
  <c r="A49" i="36"/>
  <c r="A50" i="36" l="1"/>
  <c r="B49" i="36"/>
  <c r="B50" i="36" l="1"/>
  <c r="A51" i="36"/>
  <c r="A52" i="36" l="1"/>
  <c r="B51" i="36"/>
  <c r="B52" i="36" l="1"/>
  <c r="A53" i="36"/>
  <c r="A54" i="36" l="1"/>
  <c r="B53" i="36"/>
  <c r="B54" i="36" l="1"/>
  <c r="A55" i="36"/>
  <c r="A56" i="36" l="1"/>
  <c r="B55" i="36"/>
  <c r="B56" i="36" l="1"/>
  <c r="A57" i="36"/>
  <c r="B57" i="36" l="1"/>
  <c r="A58" i="36"/>
  <c r="A59" i="36" l="1"/>
  <c r="B58" i="36"/>
  <c r="A60" i="36" l="1"/>
  <c r="B59" i="36"/>
  <c r="B60" i="36" l="1"/>
  <c r="A61" i="36"/>
  <c r="A62" i="36" l="1"/>
  <c r="B61" i="36"/>
  <c r="B62" i="36" l="1"/>
  <c r="A63" i="36"/>
  <c r="A64" i="36" l="1"/>
  <c r="B63" i="36"/>
  <c r="B64" i="36" l="1"/>
  <c r="A65" i="36"/>
  <c r="A66" i="36" l="1"/>
  <c r="B65" i="36"/>
  <c r="B66" i="36" l="1"/>
  <c r="A67" i="36"/>
  <c r="A68" i="36" l="1"/>
  <c r="B67" i="36"/>
  <c r="B68" i="36" l="1"/>
  <c r="A69" i="36"/>
  <c r="B69" i="36" l="1"/>
  <c r="A70" i="36"/>
  <c r="B70" i="36" l="1"/>
  <c r="A71" i="36"/>
  <c r="A72" i="36" l="1"/>
  <c r="B71" i="36"/>
  <c r="B72" i="36" l="1"/>
  <c r="A73" i="36"/>
  <c r="A74" i="36" l="1"/>
  <c r="B73" i="36"/>
  <c r="A75" i="36" l="1"/>
  <c r="B74" i="36"/>
  <c r="A76" i="36" l="1"/>
  <c r="B75" i="36"/>
  <c r="B76" i="36" l="1"/>
  <c r="A77" i="36"/>
  <c r="B77" i="36" l="1"/>
  <c r="A78" i="36"/>
  <c r="A79" i="36" l="1"/>
  <c r="B78" i="36"/>
  <c r="A80" i="36" l="1"/>
  <c r="B79" i="36"/>
  <c r="B80" i="36" l="1"/>
  <c r="A81" i="36"/>
  <c r="A82" i="36" l="1"/>
  <c r="B81" i="36"/>
  <c r="B82" i="36" l="1"/>
  <c r="A83" i="36"/>
  <c r="A84" i="36" l="1"/>
  <c r="B83" i="36"/>
  <c r="B84" i="36" l="1"/>
  <c r="A85" i="36"/>
  <c r="B85" i="36" l="1"/>
  <c r="A86" i="36"/>
  <c r="A87" i="36" l="1"/>
  <c r="B86" i="36"/>
  <c r="A88" i="36" l="1"/>
  <c r="B87" i="36"/>
  <c r="B88" i="36" l="1"/>
  <c r="A89" i="36"/>
  <c r="B89" i="36" l="1"/>
  <c r="A90" i="36"/>
  <c r="A91" i="36" l="1"/>
  <c r="B90" i="36"/>
  <c r="A92" i="36" l="1"/>
  <c r="B91" i="36"/>
  <c r="B92" i="36" l="1"/>
  <c r="A93" i="36"/>
  <c r="B93" i="36" l="1"/>
  <c r="A94" i="36"/>
  <c r="B94" i="36" l="1"/>
  <c r="A95" i="36"/>
  <c r="A96" i="36" l="1"/>
  <c r="B95" i="36"/>
  <c r="B96" i="36" l="1"/>
  <c r="A97" i="36"/>
  <c r="A98" i="36" l="1"/>
  <c r="B97" i="36"/>
  <c r="B98" i="36" l="1"/>
  <c r="A99" i="36"/>
  <c r="A100" i="36" l="1"/>
  <c r="B99" i="36"/>
  <c r="B100" i="36" l="1"/>
  <c r="A101" i="36"/>
  <c r="B101" i="36" l="1"/>
  <c r="A102" i="36"/>
  <c r="A103" i="36" l="1"/>
  <c r="B102" i="36"/>
  <c r="A104" i="36" l="1"/>
  <c r="B103" i="36"/>
  <c r="B104" i="36" l="1"/>
  <c r="A105" i="36"/>
  <c r="B105" i="36" l="1"/>
  <c r="A106" i="36"/>
  <c r="B106" i="36" l="1"/>
  <c r="A107" i="36"/>
  <c r="A108" i="36" l="1"/>
  <c r="B107" i="36"/>
  <c r="B108" i="36" l="1"/>
  <c r="A109" i="36"/>
  <c r="B109" i="36" l="1"/>
  <c r="A110" i="36"/>
  <c r="A111" i="36" l="1"/>
  <c r="B110" i="36"/>
  <c r="A112" i="36" l="1"/>
  <c r="B111" i="36"/>
  <c r="B112" i="36" l="1"/>
  <c r="A113" i="36"/>
  <c r="A114" i="36" l="1"/>
  <c r="B113" i="36"/>
  <c r="B114" i="36" l="1"/>
  <c r="A115" i="36"/>
  <c r="A116" i="36" l="1"/>
  <c r="B115" i="36"/>
  <c r="B116" i="36" l="1"/>
  <c r="A117" i="36"/>
  <c r="B117" i="36" l="1"/>
  <c r="A118" i="36"/>
  <c r="A119" i="36" l="1"/>
  <c r="B118" i="36"/>
  <c r="A120" i="36" l="1"/>
  <c r="B119" i="36"/>
  <c r="B120" i="36" l="1"/>
  <c r="A121" i="36"/>
  <c r="B121" i="36" l="1"/>
  <c r="A122" i="36"/>
  <c r="A123" i="36" l="1"/>
  <c r="B122" i="36"/>
  <c r="A124" i="36" l="1"/>
  <c r="B123" i="36"/>
  <c r="B124" i="36" l="1"/>
  <c r="A125" i="36"/>
  <c r="B125" i="36" l="1"/>
  <c r="A126" i="36"/>
  <c r="A127" i="36" l="1"/>
  <c r="B126" i="36"/>
  <c r="A128" i="36" l="1"/>
  <c r="B127" i="36"/>
  <c r="B128" i="36" l="1"/>
  <c r="A129" i="36"/>
  <c r="A130" i="36" l="1"/>
  <c r="B129" i="36"/>
  <c r="B130" i="36" l="1"/>
  <c r="A131" i="36"/>
  <c r="A132" i="36" l="1"/>
  <c r="B131" i="36"/>
  <c r="B132" i="36" l="1"/>
  <c r="A133" i="36"/>
  <c r="B133" i="36" l="1"/>
  <c r="A134" i="36"/>
  <c r="A135" i="36" l="1"/>
  <c r="B134" i="36"/>
  <c r="A136" i="36" l="1"/>
  <c r="B135" i="36"/>
  <c r="B136" i="36" l="1"/>
  <c r="A137" i="36"/>
  <c r="A138" i="36" l="1"/>
  <c r="B137" i="36"/>
  <c r="A139" i="36" l="1"/>
  <c r="B138" i="36"/>
  <c r="A140" i="36" l="1"/>
  <c r="B139" i="36"/>
  <c r="B140" i="36" l="1"/>
  <c r="A141" i="36"/>
  <c r="B141" i="36" l="1"/>
  <c r="A142" i="36"/>
  <c r="A143" i="36" l="1"/>
  <c r="B142" i="36"/>
  <c r="A144" i="36" l="1"/>
  <c r="B143" i="36"/>
  <c r="B144" i="36" l="1"/>
  <c r="A145" i="36"/>
  <c r="A146" i="36" l="1"/>
  <c r="B145" i="36"/>
  <c r="B146" i="36" l="1"/>
  <c r="A147" i="36"/>
  <c r="B147" i="36" s="1"/>
  <c r="R68" i="19" l="1"/>
  <c r="S68" i="19"/>
  <c r="T68" i="19"/>
  <c r="U68" i="19"/>
  <c r="V68" i="19"/>
  <c r="W68" i="19"/>
  <c r="X68" i="19"/>
  <c r="Y68" i="19"/>
  <c r="Z68" i="19"/>
  <c r="AA68" i="19"/>
  <c r="AB68" i="19"/>
  <c r="AC68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L395" i="19"/>
  <c r="AL396" i="19"/>
  <c r="AL397" i="19"/>
  <c r="AL398" i="19"/>
  <c r="AD398" i="19" s="1"/>
  <c r="AL129" i="19"/>
  <c r="AD129" i="19" s="1"/>
  <c r="AL77" i="19" l="1"/>
  <c r="AD77" i="19" s="1"/>
  <c r="AL78" i="19"/>
  <c r="AD78" i="19" s="1"/>
  <c r="AL3" i="19"/>
  <c r="AD3" i="19" s="1"/>
  <c r="AL4" i="19"/>
  <c r="AD4" i="19" s="1"/>
  <c r="AL79" i="19"/>
  <c r="AD79" i="19" s="1"/>
  <c r="AL5" i="19"/>
  <c r="AD5" i="19" s="1"/>
  <c r="AL80" i="19"/>
  <c r="AD80" i="19" s="1"/>
  <c r="AL81" i="19"/>
  <c r="AD81" i="19" s="1"/>
  <c r="AL76" i="19"/>
  <c r="AD76" i="19" s="1"/>
  <c r="AL6" i="19"/>
  <c r="AD6" i="19" s="1"/>
  <c r="AL82" i="19"/>
  <c r="AD82" i="19" s="1"/>
  <c r="AL7" i="19"/>
  <c r="AD7" i="19" s="1"/>
  <c r="AL8" i="19"/>
  <c r="AD8" i="19" s="1"/>
  <c r="AL9" i="19"/>
  <c r="AD9" i="19" s="1"/>
  <c r="AL83" i="19"/>
  <c r="AD83" i="19" s="1"/>
  <c r="AL87" i="19"/>
  <c r="AD87" i="19" s="1"/>
  <c r="AL104" i="19"/>
  <c r="AD104" i="19" s="1"/>
  <c r="AL88" i="19"/>
  <c r="AD88" i="19" s="1"/>
  <c r="AL10" i="19"/>
  <c r="AD10" i="19" s="1"/>
  <c r="AL89" i="19"/>
  <c r="AD89" i="19" s="1"/>
  <c r="AL90" i="19"/>
  <c r="AD90" i="19" s="1"/>
  <c r="AL93" i="19"/>
  <c r="AD93" i="19" s="1"/>
  <c r="AL98" i="19"/>
  <c r="AD98" i="19" s="1"/>
  <c r="AL99" i="19"/>
  <c r="AD99" i="19" s="1"/>
  <c r="AL100" i="19"/>
  <c r="AD100" i="19" s="1"/>
  <c r="AL142" i="19"/>
  <c r="AD142" i="19" s="1"/>
  <c r="AL144" i="19"/>
  <c r="AD144" i="19" s="1"/>
  <c r="AL147" i="19"/>
  <c r="AD147" i="19" s="1"/>
  <c r="AL148" i="19"/>
  <c r="AD148" i="19" s="1"/>
  <c r="AL143" i="19"/>
  <c r="AD143" i="19" s="1"/>
  <c r="AL149" i="19"/>
  <c r="AD149" i="19" s="1"/>
  <c r="AL11" i="19"/>
  <c r="AD11" i="19" s="1"/>
  <c r="AL150" i="19"/>
  <c r="AD150" i="19" s="1"/>
  <c r="AL151" i="19"/>
  <c r="AD151" i="19" s="1"/>
  <c r="AL152" i="19"/>
  <c r="AD152" i="19" s="1"/>
  <c r="AL153" i="19"/>
  <c r="AD153" i="19" s="1"/>
  <c r="AL154" i="19"/>
  <c r="AD154" i="19" s="1"/>
  <c r="AL155" i="19"/>
  <c r="AD155" i="19" s="1"/>
  <c r="AL12" i="19"/>
  <c r="AD12" i="19" s="1"/>
  <c r="AL156" i="19"/>
  <c r="AD156" i="19" s="1"/>
  <c r="AL117" i="19"/>
  <c r="AD117" i="19" s="1"/>
  <c r="AL157" i="19"/>
  <c r="AD157" i="19" s="1"/>
  <c r="AL158" i="19"/>
  <c r="AD158" i="19" s="1"/>
  <c r="AL159" i="19"/>
  <c r="AD159" i="19" s="1"/>
  <c r="AL134" i="19"/>
  <c r="AD134" i="19" s="1"/>
  <c r="AL160" i="19"/>
  <c r="AD160" i="19" s="1"/>
  <c r="AL119" i="19"/>
  <c r="AD119" i="19" s="1"/>
  <c r="AL161" i="19"/>
  <c r="AD161" i="19" s="1"/>
  <c r="AL162" i="19"/>
  <c r="AD162" i="19" s="1"/>
  <c r="AL163" i="19"/>
  <c r="AD163" i="19" s="1"/>
  <c r="AL164" i="19"/>
  <c r="AD164" i="19" s="1"/>
  <c r="AL120" i="19"/>
  <c r="AD120" i="19" s="1"/>
  <c r="AL165" i="19"/>
  <c r="AD165" i="19" s="1"/>
  <c r="AL166" i="19"/>
  <c r="AD166" i="19" s="1"/>
  <c r="AL167" i="19"/>
  <c r="AD167" i="19" s="1"/>
  <c r="AL168" i="19"/>
  <c r="AD168" i="19" s="1"/>
  <c r="AL169" i="19"/>
  <c r="AD169" i="19" s="1"/>
  <c r="AL170" i="19"/>
  <c r="AD170" i="19" s="1"/>
  <c r="AL171" i="19"/>
  <c r="AD171" i="19" s="1"/>
  <c r="AL172" i="19"/>
  <c r="AD172" i="19" s="1"/>
  <c r="AL173" i="19"/>
  <c r="AD173" i="19" s="1"/>
  <c r="AL115" i="19"/>
  <c r="AD115" i="19" s="1"/>
  <c r="AL174" i="19"/>
  <c r="AD174" i="19" s="1"/>
  <c r="AL175" i="19"/>
  <c r="AD175" i="19" s="1"/>
  <c r="AL105" i="19"/>
  <c r="AD105" i="19" s="1"/>
  <c r="AL176" i="19"/>
  <c r="AD176" i="19" s="1"/>
  <c r="AL109" i="19"/>
  <c r="AD109" i="19" s="1"/>
  <c r="AL177" i="19"/>
  <c r="AD177" i="19" s="1"/>
  <c r="AL110" i="19"/>
  <c r="AD110" i="19" s="1"/>
  <c r="AL101" i="19"/>
  <c r="AD101" i="19" s="1"/>
  <c r="AL13" i="19"/>
  <c r="AD13" i="19" s="1"/>
  <c r="AL108" i="19"/>
  <c r="AD108" i="19" s="1"/>
  <c r="AL178" i="19"/>
  <c r="AD178" i="19" s="1"/>
  <c r="AL14" i="19"/>
  <c r="AD14" i="19" s="1"/>
  <c r="AL15" i="19"/>
  <c r="AD15" i="19" s="1"/>
  <c r="AL179" i="19"/>
  <c r="AD179" i="19" s="1"/>
  <c r="AL180" i="19"/>
  <c r="AD180" i="19" s="1"/>
  <c r="AL181" i="19"/>
  <c r="AD181" i="19" s="1"/>
  <c r="AL182" i="19"/>
  <c r="AD182" i="19" s="1"/>
  <c r="AL183" i="19"/>
  <c r="AD183" i="19" s="1"/>
  <c r="AL184" i="19"/>
  <c r="AD184" i="19" s="1"/>
  <c r="AL185" i="19"/>
  <c r="AD185" i="19" s="1"/>
  <c r="AL186" i="19"/>
  <c r="AD186" i="19" s="1"/>
  <c r="AL187" i="19"/>
  <c r="AD187" i="19" s="1"/>
  <c r="AL188" i="19"/>
  <c r="AD188" i="19" s="1"/>
  <c r="AL189" i="19"/>
  <c r="AL190" i="19"/>
  <c r="AD190" i="19" s="1"/>
  <c r="AL191" i="19"/>
  <c r="AL192" i="19"/>
  <c r="AL193" i="19"/>
  <c r="AD193" i="19" s="1"/>
  <c r="AL194" i="19"/>
  <c r="AL195" i="19"/>
  <c r="AD195" i="19" s="1"/>
  <c r="AL196" i="19"/>
  <c r="AL197" i="19"/>
  <c r="AL198" i="19"/>
  <c r="AD198" i="19" s="1"/>
  <c r="AL199" i="19"/>
  <c r="AL200" i="19"/>
  <c r="AD200" i="19" s="1"/>
  <c r="AL201" i="19"/>
  <c r="AD201" i="19" s="1"/>
  <c r="AL202" i="19"/>
  <c r="AD202" i="19" s="1"/>
  <c r="AL203" i="19"/>
  <c r="AD203" i="19" s="1"/>
  <c r="AL84" i="19"/>
  <c r="AD84" i="19" s="1"/>
  <c r="AL204" i="19"/>
  <c r="AD204" i="19" s="1"/>
  <c r="AL205" i="19"/>
  <c r="AD205" i="19" s="1"/>
  <c r="AL16" i="19"/>
  <c r="AD16" i="19" s="1"/>
  <c r="AL206" i="19"/>
  <c r="AD206" i="19" s="1"/>
  <c r="AL207" i="19"/>
  <c r="AD207" i="19" s="1"/>
  <c r="AL208" i="19"/>
  <c r="AD208" i="19" s="1"/>
  <c r="AL209" i="19"/>
  <c r="AD209" i="19" s="1"/>
  <c r="AL133" i="19"/>
  <c r="AD133" i="19" s="1"/>
  <c r="AL114" i="19"/>
  <c r="AD114" i="19" s="1"/>
  <c r="AL210" i="19"/>
  <c r="AD210" i="19" s="1"/>
  <c r="AL121" i="19"/>
  <c r="AD121" i="19" s="1"/>
  <c r="AL132" i="19"/>
  <c r="AD132" i="19" s="1"/>
  <c r="AL211" i="19"/>
  <c r="AD211" i="19" s="1"/>
  <c r="AL212" i="19"/>
  <c r="AD212" i="19" s="1"/>
  <c r="AL213" i="19"/>
  <c r="AD213" i="19" s="1"/>
  <c r="AL139" i="19"/>
  <c r="AD139" i="19" s="1"/>
  <c r="AL106" i="19"/>
  <c r="AD106" i="19" s="1"/>
  <c r="AL138" i="19"/>
  <c r="AD138" i="19" s="1"/>
  <c r="AL214" i="19"/>
  <c r="AD214" i="19" s="1"/>
  <c r="AL215" i="19"/>
  <c r="AD215" i="19" s="1"/>
  <c r="AL216" i="19"/>
  <c r="AD216" i="19" s="1"/>
  <c r="AL217" i="19"/>
  <c r="AD217" i="19" s="1"/>
  <c r="AL218" i="19"/>
  <c r="AD218" i="19" s="1"/>
  <c r="AL219" i="19"/>
  <c r="AD219" i="19" s="1"/>
  <c r="AL220" i="19"/>
  <c r="AD220" i="19" s="1"/>
  <c r="AL221" i="19"/>
  <c r="AD221" i="19" s="1"/>
  <c r="AL222" i="19"/>
  <c r="AD222" i="19" s="1"/>
  <c r="AL102" i="19"/>
  <c r="AD102" i="19" s="1"/>
  <c r="AL223" i="19"/>
  <c r="AD223" i="19" s="1"/>
  <c r="AL113" i="19"/>
  <c r="AD113" i="19" s="1"/>
  <c r="AL116" i="19"/>
  <c r="AD116" i="19" s="1"/>
  <c r="AL126" i="19"/>
  <c r="AD126" i="19" s="1"/>
  <c r="AL224" i="19"/>
  <c r="AD224" i="19" s="1"/>
  <c r="AL225" i="19"/>
  <c r="AD225" i="19" s="1"/>
  <c r="AL226" i="19"/>
  <c r="AD226" i="19" s="1"/>
  <c r="AL75" i="19"/>
  <c r="AD75" i="19" s="1"/>
  <c r="AL227" i="19"/>
  <c r="AD227" i="19" s="1"/>
  <c r="AL228" i="19"/>
  <c r="AD228" i="19" s="1"/>
  <c r="AL229" i="19"/>
  <c r="AD229" i="19" s="1"/>
  <c r="AL230" i="19"/>
  <c r="AD230" i="19" s="1"/>
  <c r="AL231" i="19"/>
  <c r="AD231" i="19" s="1"/>
  <c r="AL232" i="19"/>
  <c r="AD232" i="19" s="1"/>
  <c r="AL17" i="19"/>
  <c r="AD17" i="19" s="1"/>
  <c r="AL18" i="19"/>
  <c r="AD18" i="19" s="1"/>
  <c r="AL233" i="19"/>
  <c r="AD233" i="19" s="1"/>
  <c r="AL234" i="19"/>
  <c r="AD234" i="19" s="1"/>
  <c r="AL235" i="19"/>
  <c r="AD235" i="19" s="1"/>
  <c r="AL145" i="19"/>
  <c r="AD145" i="19" s="1"/>
  <c r="AL236" i="19"/>
  <c r="AD236" i="19" s="1"/>
  <c r="AL237" i="19"/>
  <c r="AD237" i="19" s="1"/>
  <c r="AL238" i="19"/>
  <c r="AD238" i="19" s="1"/>
  <c r="AL239" i="19"/>
  <c r="AD239" i="19" s="1"/>
  <c r="AL240" i="19"/>
  <c r="AD240" i="19" s="1"/>
  <c r="AL241" i="19"/>
  <c r="AD241" i="19" s="1"/>
  <c r="AL19" i="19"/>
  <c r="AD19" i="19" s="1"/>
  <c r="AL242" i="19"/>
  <c r="AD242" i="19" s="1"/>
  <c r="AL243" i="19"/>
  <c r="AD243" i="19" s="1"/>
  <c r="AL244" i="19"/>
  <c r="AD244" i="19" s="1"/>
  <c r="AL245" i="19"/>
  <c r="AD245" i="19" s="1"/>
  <c r="AL246" i="19"/>
  <c r="AD246" i="19" s="1"/>
  <c r="AL247" i="19"/>
  <c r="AD247" i="19" s="1"/>
  <c r="AL248" i="19"/>
  <c r="AD248" i="19" s="1"/>
  <c r="AL249" i="19"/>
  <c r="AD249" i="19" s="1"/>
  <c r="AL250" i="19"/>
  <c r="AD250" i="19" s="1"/>
  <c r="AL251" i="19"/>
  <c r="AD251" i="19" s="1"/>
  <c r="AL252" i="19"/>
  <c r="AD252" i="19" s="1"/>
  <c r="AL253" i="19"/>
  <c r="AD253" i="19" s="1"/>
  <c r="AL254" i="19"/>
  <c r="AD254" i="19" s="1"/>
  <c r="AL103" i="19"/>
  <c r="AD103" i="19" s="1"/>
  <c r="AL255" i="19"/>
  <c r="AD255" i="19" s="1"/>
  <c r="AL256" i="19"/>
  <c r="AD256" i="19" s="1"/>
  <c r="AL257" i="19"/>
  <c r="AD257" i="19" s="1"/>
  <c r="AL122" i="19"/>
  <c r="AD122" i="19" s="1"/>
  <c r="AL137" i="19"/>
  <c r="AD137" i="19" s="1"/>
  <c r="AL20" i="19"/>
  <c r="AD20" i="19" s="1"/>
  <c r="AL111" i="19"/>
  <c r="AD111" i="19" s="1"/>
  <c r="AL258" i="19"/>
  <c r="AD258" i="19" s="1"/>
  <c r="AL259" i="19"/>
  <c r="AD259" i="19" s="1"/>
  <c r="AL260" i="19"/>
  <c r="AD260" i="19" s="1"/>
  <c r="AL261" i="19"/>
  <c r="AD261" i="19" s="1"/>
  <c r="AL262" i="19"/>
  <c r="AD262" i="19" s="1"/>
  <c r="AL263" i="19"/>
  <c r="AD263" i="19" s="1"/>
  <c r="AL264" i="19"/>
  <c r="AD264" i="19" s="1"/>
  <c r="AL265" i="19"/>
  <c r="AD265" i="19" s="1"/>
  <c r="AL266" i="19"/>
  <c r="AD266" i="19" s="1"/>
  <c r="AL141" i="19"/>
  <c r="AD141" i="19" s="1"/>
  <c r="AL267" i="19"/>
  <c r="AD267" i="19" s="1"/>
  <c r="AL85" i="19"/>
  <c r="AD85" i="19" s="1"/>
  <c r="AL140" i="19"/>
  <c r="AD140" i="19" s="1"/>
  <c r="AL127" i="19"/>
  <c r="AD127" i="19" s="1"/>
  <c r="AL268" i="19"/>
  <c r="AD268" i="19" s="1"/>
  <c r="AL136" i="19"/>
  <c r="AD136" i="19" s="1"/>
  <c r="AL269" i="19"/>
  <c r="AD269" i="19" s="1"/>
  <c r="AL128" i="19"/>
  <c r="AD128" i="19" s="1"/>
  <c r="AL270" i="19"/>
  <c r="AD270" i="19" s="1"/>
  <c r="AL135" i="19"/>
  <c r="AD135" i="19" s="1"/>
  <c r="AL271" i="19"/>
  <c r="AD271" i="19" s="1"/>
  <c r="AL272" i="19"/>
  <c r="AD272" i="19" s="1"/>
  <c r="AL273" i="19"/>
  <c r="AD273" i="19" s="1"/>
  <c r="AL274" i="19"/>
  <c r="AD274" i="19" s="1"/>
  <c r="AL118" i="19"/>
  <c r="AD118" i="19" s="1"/>
  <c r="AL275" i="19"/>
  <c r="AD275" i="19" s="1"/>
  <c r="AL276" i="19"/>
  <c r="AD276" i="19" s="1"/>
  <c r="AL277" i="19"/>
  <c r="AD277" i="19" s="1"/>
  <c r="AL278" i="19"/>
  <c r="AD278" i="19" s="1"/>
  <c r="AL125" i="19"/>
  <c r="AD125" i="19" s="1"/>
  <c r="AL123" i="19"/>
  <c r="AD123" i="19" s="1"/>
  <c r="AL21" i="19"/>
  <c r="AD21" i="19" s="1"/>
  <c r="AL22" i="19"/>
  <c r="AD22" i="19" s="1"/>
  <c r="AL279" i="19"/>
  <c r="AD279" i="19" s="1"/>
  <c r="AL86" i="19"/>
  <c r="AD86" i="19" s="1"/>
  <c r="AL280" i="19"/>
  <c r="AD280" i="19" s="1"/>
  <c r="AL281" i="19"/>
  <c r="AL282" i="19"/>
  <c r="AD282" i="19" s="1"/>
  <c r="AL283" i="19"/>
  <c r="AD283" i="19" s="1"/>
  <c r="AL284" i="19"/>
  <c r="AL285" i="19"/>
  <c r="AD285" i="19" s="1"/>
  <c r="AL23" i="19"/>
  <c r="AD23" i="19" s="1"/>
  <c r="AL24" i="19"/>
  <c r="AD24" i="19" s="1"/>
  <c r="AL286" i="19"/>
  <c r="AL287" i="19"/>
  <c r="AD287" i="19" s="1"/>
  <c r="AL288" i="19"/>
  <c r="AD288" i="19" s="1"/>
  <c r="AL289" i="19"/>
  <c r="AL91" i="19"/>
  <c r="AD91" i="19" s="1"/>
  <c r="AL25" i="19"/>
  <c r="AD25" i="19" s="1"/>
  <c r="AL26" i="19"/>
  <c r="AD26" i="19" s="1"/>
  <c r="AL290" i="19"/>
  <c r="AD290" i="19" s="1"/>
  <c r="AL124" i="19"/>
  <c r="AD124" i="19" s="1"/>
  <c r="AL107" i="19"/>
  <c r="AD107" i="19" s="1"/>
  <c r="AL291" i="19"/>
  <c r="AD291" i="19" s="1"/>
  <c r="AL292" i="19"/>
  <c r="AD292" i="19" s="1"/>
  <c r="AL293" i="19"/>
  <c r="AD293" i="19" s="1"/>
  <c r="AL294" i="19"/>
  <c r="AD294" i="19" s="1"/>
  <c r="AL295" i="19"/>
  <c r="AD295" i="19" s="1"/>
  <c r="AL296" i="19"/>
  <c r="AD296" i="19" s="1"/>
  <c r="AL297" i="19"/>
  <c r="AD297" i="19" s="1"/>
  <c r="AL298" i="19"/>
  <c r="AD298" i="19" s="1"/>
  <c r="AL131" i="19"/>
  <c r="AD131" i="19" s="1"/>
  <c r="AL299" i="19"/>
  <c r="AD299" i="19" s="1"/>
  <c r="AL300" i="19"/>
  <c r="AD300" i="19" s="1"/>
  <c r="AL92" i="19"/>
  <c r="AD92" i="19" s="1"/>
  <c r="AL301" i="19"/>
  <c r="AD301" i="19" s="1"/>
  <c r="AL302" i="19"/>
  <c r="AD302" i="19" s="1"/>
  <c r="AL303" i="19"/>
  <c r="AD303" i="19" s="1"/>
  <c r="AL304" i="19"/>
  <c r="AD304" i="19" s="1"/>
  <c r="AL305" i="19"/>
  <c r="AD305" i="19" s="1"/>
  <c r="AL306" i="19"/>
  <c r="AD306" i="19" s="1"/>
  <c r="AL307" i="19"/>
  <c r="AD307" i="19" s="1"/>
  <c r="AL308" i="19"/>
  <c r="AD308" i="19" s="1"/>
  <c r="AL309" i="19"/>
  <c r="AD309" i="19" s="1"/>
  <c r="AL310" i="19"/>
  <c r="AD310" i="19" s="1"/>
  <c r="AL311" i="19"/>
  <c r="AD311" i="19" s="1"/>
  <c r="AL312" i="19"/>
  <c r="AD312" i="19" s="1"/>
  <c r="AL313" i="19"/>
  <c r="AD313" i="19" s="1"/>
  <c r="AL314" i="19"/>
  <c r="AD314" i="19" s="1"/>
  <c r="AL315" i="19"/>
  <c r="AD315" i="19" s="1"/>
  <c r="AL316" i="19"/>
  <c r="AD316" i="19" s="1"/>
  <c r="AL317" i="19"/>
  <c r="AD317" i="19" s="1"/>
  <c r="AL318" i="19"/>
  <c r="AD318" i="19" s="1"/>
  <c r="AL27" i="19"/>
  <c r="AD27" i="19" s="1"/>
  <c r="AL319" i="19"/>
  <c r="AD319" i="19" s="1"/>
  <c r="AL320" i="19"/>
  <c r="AD320" i="19" s="1"/>
  <c r="AL321" i="19"/>
  <c r="AD321" i="19" s="1"/>
  <c r="AL322" i="19"/>
  <c r="AD322" i="19" s="1"/>
  <c r="AL323" i="19"/>
  <c r="AD323" i="19" s="1"/>
  <c r="AL324" i="19"/>
  <c r="AD324" i="19" s="1"/>
  <c r="AL325" i="19"/>
  <c r="AD325" i="19" s="1"/>
  <c r="AL28" i="19"/>
  <c r="AD28" i="19" s="1"/>
  <c r="AL326" i="19"/>
  <c r="AD326" i="19" s="1"/>
  <c r="AL327" i="19"/>
  <c r="AD327" i="19" s="1"/>
  <c r="AL29" i="19"/>
  <c r="AD29" i="19" s="1"/>
  <c r="AL30" i="19"/>
  <c r="AD30" i="19" s="1"/>
  <c r="AL328" i="19"/>
  <c r="AD328" i="19" s="1"/>
  <c r="AL31" i="19"/>
  <c r="AD31" i="19" s="1"/>
  <c r="AL32" i="19"/>
  <c r="AD32" i="19" s="1"/>
  <c r="AL329" i="19"/>
  <c r="AD329" i="19" s="1"/>
  <c r="AL330" i="19"/>
  <c r="AD330" i="19" s="1"/>
  <c r="AL331" i="19"/>
  <c r="AD331" i="19" s="1"/>
  <c r="AL33" i="19"/>
  <c r="AD33" i="19" s="1"/>
  <c r="AL34" i="19"/>
  <c r="AD34" i="19" s="1"/>
  <c r="AL332" i="19"/>
  <c r="AD332" i="19" s="1"/>
  <c r="AL35" i="19"/>
  <c r="AD35" i="19" s="1"/>
  <c r="AL36" i="19"/>
  <c r="AD36" i="19" s="1"/>
  <c r="AL333" i="19"/>
  <c r="AD333" i="19" s="1"/>
  <c r="AL334" i="19"/>
  <c r="AD334" i="19" s="1"/>
  <c r="AL335" i="19"/>
  <c r="AD335" i="19" s="1"/>
  <c r="AL336" i="19"/>
  <c r="AD336" i="19" s="1"/>
  <c r="AL337" i="19"/>
  <c r="AD337" i="19" s="1"/>
  <c r="AL37" i="19"/>
  <c r="AD37" i="19" s="1"/>
  <c r="AL338" i="19"/>
  <c r="AD338" i="19" s="1"/>
  <c r="AL38" i="19"/>
  <c r="AD38" i="19" s="1"/>
  <c r="AL339" i="19"/>
  <c r="AD339" i="19" s="1"/>
  <c r="AL340" i="19"/>
  <c r="AD340" i="19" s="1"/>
  <c r="AL39" i="19"/>
  <c r="AD39" i="19" s="1"/>
  <c r="AL40" i="19"/>
  <c r="AD40" i="19" s="1"/>
  <c r="AL41" i="19"/>
  <c r="AD41" i="19" s="1"/>
  <c r="AL341" i="19"/>
  <c r="AD341" i="19" s="1"/>
  <c r="AL342" i="19"/>
  <c r="AD342" i="19" s="1"/>
  <c r="AL42" i="19"/>
  <c r="AD42" i="19" s="1"/>
  <c r="AL343" i="19"/>
  <c r="AD343" i="19" s="1"/>
  <c r="AL344" i="19"/>
  <c r="AD344" i="19" s="1"/>
  <c r="AL345" i="19"/>
  <c r="AD345" i="19" s="1"/>
  <c r="AL346" i="19"/>
  <c r="AD346" i="19" s="1"/>
  <c r="AL347" i="19"/>
  <c r="AD347" i="19" s="1"/>
  <c r="AL348" i="19"/>
  <c r="AD348" i="19" s="1"/>
  <c r="AL349" i="19"/>
  <c r="AD349" i="19" s="1"/>
  <c r="AL350" i="19"/>
  <c r="AD350" i="19" s="1"/>
  <c r="AL351" i="19"/>
  <c r="AD351" i="19" s="1"/>
  <c r="AL352" i="19"/>
  <c r="AD352" i="19" s="1"/>
  <c r="AL353" i="19"/>
  <c r="AD353" i="19" s="1"/>
  <c r="AL354" i="19"/>
  <c r="AD354" i="19" s="1"/>
  <c r="AL112" i="19"/>
  <c r="AD112" i="19" s="1"/>
  <c r="AL355" i="19"/>
  <c r="AD355" i="19" s="1"/>
  <c r="AL356" i="19"/>
  <c r="AD356" i="19" s="1"/>
  <c r="AL357" i="19"/>
  <c r="AD357" i="19" s="1"/>
  <c r="AL358" i="19"/>
  <c r="AD358" i="19" s="1"/>
  <c r="AL146" i="19"/>
  <c r="AD146" i="19" s="1"/>
  <c r="AL359" i="19"/>
  <c r="AD359" i="19" s="1"/>
  <c r="AL360" i="19"/>
  <c r="AD360" i="19" s="1"/>
  <c r="AL361" i="19"/>
  <c r="AD361" i="19" s="1"/>
  <c r="AL362" i="19"/>
  <c r="AD362" i="19" s="1"/>
  <c r="AL363" i="19"/>
  <c r="AD363" i="19" s="1"/>
  <c r="AL364" i="19"/>
  <c r="AD364" i="19" s="1"/>
  <c r="AL365" i="19"/>
  <c r="AD365" i="19" s="1"/>
  <c r="AL366" i="19"/>
  <c r="AD366" i="19" s="1"/>
  <c r="AL367" i="19"/>
  <c r="AD367" i="19" s="1"/>
  <c r="AL368" i="19"/>
  <c r="AD368" i="19" s="1"/>
  <c r="AL369" i="19"/>
  <c r="AD369" i="19" s="1"/>
  <c r="AL370" i="19"/>
  <c r="AD370" i="19" s="1"/>
  <c r="AL371" i="19"/>
  <c r="AD371" i="19" s="1"/>
  <c r="AL372" i="19"/>
  <c r="AD372" i="19" s="1"/>
  <c r="AL43" i="19"/>
  <c r="AD43" i="19" s="1"/>
  <c r="AL373" i="19"/>
  <c r="AD373" i="19" s="1"/>
  <c r="AL374" i="19"/>
  <c r="AD374" i="19" s="1"/>
  <c r="AL375" i="19"/>
  <c r="AD375" i="19" s="1"/>
  <c r="AL376" i="19"/>
  <c r="AD376" i="19" s="1"/>
  <c r="AL44" i="19"/>
  <c r="AD44" i="19" s="1"/>
  <c r="AL377" i="19"/>
  <c r="AD377" i="19" s="1"/>
  <c r="AL378" i="19"/>
  <c r="AD378" i="19" s="1"/>
  <c r="AL379" i="19"/>
  <c r="AD379" i="19" s="1"/>
  <c r="AL45" i="19"/>
  <c r="AD45" i="19" s="1"/>
  <c r="AL380" i="19"/>
  <c r="AD380" i="19" s="1"/>
  <c r="AL381" i="19"/>
  <c r="AD381" i="19" s="1"/>
  <c r="AL382" i="19"/>
  <c r="AD382" i="19" s="1"/>
  <c r="AL383" i="19"/>
  <c r="AD383" i="19" s="1"/>
  <c r="AL384" i="19"/>
  <c r="AD384" i="19" s="1"/>
  <c r="AL385" i="19"/>
  <c r="AD385" i="19" s="1"/>
  <c r="AL386" i="19"/>
  <c r="AD386" i="19" s="1"/>
  <c r="AL387" i="19"/>
  <c r="AD387" i="19" s="1"/>
  <c r="AL388" i="19"/>
  <c r="AD388" i="19" s="1"/>
  <c r="AL389" i="19"/>
  <c r="AD389" i="19" s="1"/>
  <c r="AL390" i="19"/>
  <c r="AD390" i="19" s="1"/>
  <c r="AL391" i="19"/>
  <c r="AD391" i="19" s="1"/>
  <c r="AL392" i="19"/>
  <c r="AD392" i="19" s="1"/>
  <c r="AL393" i="19"/>
  <c r="AD393" i="19" s="1"/>
  <c r="AL130" i="19"/>
  <c r="AD130" i="19" s="1"/>
  <c r="AL394" i="19"/>
  <c r="AL94" i="19"/>
  <c r="AD94" i="19" s="1"/>
  <c r="AL95" i="19"/>
  <c r="AD95" i="19" s="1"/>
  <c r="AL96" i="19"/>
  <c r="AD96" i="19" s="1"/>
  <c r="AL97" i="19"/>
  <c r="AD97" i="19" s="1"/>
  <c r="AY7" i="19" l="1"/>
  <c r="AY82" i="19"/>
  <c r="AY6" i="19"/>
  <c r="AZ6" i="19" s="1"/>
  <c r="R398" i="19"/>
  <c r="R395" i="19"/>
  <c r="S395" i="19"/>
  <c r="T395" i="19"/>
  <c r="U395" i="19"/>
  <c r="V395" i="19"/>
  <c r="W395" i="19"/>
  <c r="X395" i="19"/>
  <c r="Y395" i="19"/>
  <c r="Z395" i="19"/>
  <c r="AA395" i="19"/>
  <c r="AB395" i="19"/>
  <c r="AC395" i="19"/>
  <c r="R396" i="19"/>
  <c r="S396" i="19"/>
  <c r="T396" i="19"/>
  <c r="U396" i="19"/>
  <c r="V396" i="19"/>
  <c r="W396" i="19"/>
  <c r="X396" i="19"/>
  <c r="Y396" i="19"/>
  <c r="Z396" i="19"/>
  <c r="AA396" i="19"/>
  <c r="AB396" i="19"/>
  <c r="AC396" i="19"/>
  <c r="R397" i="19"/>
  <c r="S397" i="19"/>
  <c r="T397" i="19"/>
  <c r="U397" i="19"/>
  <c r="V397" i="19"/>
  <c r="W397" i="19"/>
  <c r="X397" i="19"/>
  <c r="Y397" i="19"/>
  <c r="Z397" i="19"/>
  <c r="AA397" i="19"/>
  <c r="AB397" i="19"/>
  <c r="AC397" i="19"/>
  <c r="S398" i="19"/>
  <c r="T398" i="19"/>
  <c r="U398" i="19"/>
  <c r="V398" i="19"/>
  <c r="W398" i="19"/>
  <c r="X398" i="19"/>
  <c r="Y398" i="19"/>
  <c r="Z398" i="19"/>
  <c r="AA398" i="19"/>
  <c r="AB398" i="19"/>
  <c r="AC398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AS46" i="19"/>
  <c r="AU46" i="19" s="1"/>
  <c r="AC46" i="19"/>
  <c r="AB46" i="19"/>
  <c r="AA46" i="19"/>
  <c r="Z46" i="19"/>
  <c r="Y46" i="19"/>
  <c r="X46" i="19"/>
  <c r="W46" i="19"/>
  <c r="V46" i="19"/>
  <c r="U46" i="19"/>
  <c r="T46" i="19"/>
  <c r="S46" i="19"/>
  <c r="R46" i="19"/>
  <c r="B168" i="55" l="1"/>
  <c r="C168" i="55"/>
  <c r="R77" i="19" l="1"/>
  <c r="S77" i="19"/>
  <c r="T77" i="19"/>
  <c r="U77" i="19"/>
  <c r="V77" i="19"/>
  <c r="W77" i="19"/>
  <c r="X77" i="19"/>
  <c r="Y77" i="19"/>
  <c r="Z77" i="19"/>
  <c r="AA77" i="19"/>
  <c r="AB77" i="19"/>
  <c r="AC77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R3" i="19"/>
  <c r="S3" i="19"/>
  <c r="T3" i="19"/>
  <c r="U3" i="19"/>
  <c r="V3" i="19"/>
  <c r="W3" i="19"/>
  <c r="X3" i="19"/>
  <c r="Y3" i="19"/>
  <c r="Z3" i="19"/>
  <c r="AA3" i="19"/>
  <c r="AB3" i="19"/>
  <c r="AC3" i="19"/>
  <c r="R4" i="19"/>
  <c r="S4" i="19"/>
  <c r="T4" i="19"/>
  <c r="U4" i="19"/>
  <c r="V4" i="19"/>
  <c r="W4" i="19"/>
  <c r="X4" i="19"/>
  <c r="Y4" i="19"/>
  <c r="Z4" i="19"/>
  <c r="AA4" i="19"/>
  <c r="AB4" i="19"/>
  <c r="AC4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R5" i="19"/>
  <c r="S5" i="19"/>
  <c r="T5" i="19"/>
  <c r="U5" i="19"/>
  <c r="V5" i="19"/>
  <c r="W5" i="19"/>
  <c r="X5" i="19"/>
  <c r="Y5" i="19"/>
  <c r="Z5" i="19"/>
  <c r="AA5" i="19"/>
  <c r="AB5" i="19"/>
  <c r="AC5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R6" i="19"/>
  <c r="S6" i="19"/>
  <c r="T6" i="19"/>
  <c r="U6" i="19"/>
  <c r="V6" i="19"/>
  <c r="W6" i="19"/>
  <c r="X6" i="19"/>
  <c r="Y6" i="19"/>
  <c r="Z6" i="19"/>
  <c r="AA6" i="19"/>
  <c r="AB6" i="19"/>
  <c r="AC6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R7" i="19"/>
  <c r="S7" i="19"/>
  <c r="T7" i="19"/>
  <c r="U7" i="19"/>
  <c r="V7" i="19"/>
  <c r="W7" i="19"/>
  <c r="X7" i="19"/>
  <c r="Y7" i="19"/>
  <c r="Z7" i="19"/>
  <c r="AA7" i="19"/>
  <c r="AB7" i="19"/>
  <c r="AC7" i="19"/>
  <c r="R8" i="19"/>
  <c r="S8" i="19"/>
  <c r="T8" i="19"/>
  <c r="U8" i="19"/>
  <c r="V8" i="19"/>
  <c r="W8" i="19"/>
  <c r="X8" i="19"/>
  <c r="Y8" i="19"/>
  <c r="Z8" i="19"/>
  <c r="AA8" i="19"/>
  <c r="AB8" i="19"/>
  <c r="AC8" i="19"/>
  <c r="R9" i="19"/>
  <c r="S9" i="19"/>
  <c r="T9" i="19"/>
  <c r="U9" i="19"/>
  <c r="V9" i="19"/>
  <c r="W9" i="19"/>
  <c r="X9" i="19"/>
  <c r="Y9" i="19"/>
  <c r="Z9" i="19"/>
  <c r="AA9" i="19"/>
  <c r="AB9" i="19"/>
  <c r="AC9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R202" i="19"/>
  <c r="S202" i="19"/>
  <c r="T202" i="19"/>
  <c r="U202" i="19"/>
  <c r="V202" i="19"/>
  <c r="W202" i="19"/>
  <c r="X202" i="19"/>
  <c r="Y202" i="19"/>
  <c r="Z202" i="19"/>
  <c r="AA202" i="19"/>
  <c r="AB202" i="19"/>
  <c r="AC202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R204" i="19"/>
  <c r="S204" i="19"/>
  <c r="T204" i="19"/>
  <c r="U204" i="19"/>
  <c r="V204" i="19"/>
  <c r="W204" i="19"/>
  <c r="X204" i="19"/>
  <c r="Y204" i="19"/>
  <c r="Z204" i="19"/>
  <c r="AA204" i="19"/>
  <c r="AB204" i="19"/>
  <c r="AC204" i="19"/>
  <c r="R205" i="19"/>
  <c r="S205" i="19"/>
  <c r="T205" i="19"/>
  <c r="U205" i="19"/>
  <c r="V205" i="19"/>
  <c r="W205" i="19"/>
  <c r="X205" i="19"/>
  <c r="Y205" i="19"/>
  <c r="Z205" i="19"/>
  <c r="AA205" i="19"/>
  <c r="AB205" i="19"/>
  <c r="AC205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R208" i="19"/>
  <c r="S208" i="19"/>
  <c r="T208" i="19"/>
  <c r="U208" i="19"/>
  <c r="V208" i="19"/>
  <c r="W208" i="19"/>
  <c r="X208" i="19"/>
  <c r="Y208" i="19"/>
  <c r="Z208" i="19"/>
  <c r="AA208" i="19"/>
  <c r="AB208" i="19"/>
  <c r="AC208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R210" i="19"/>
  <c r="S210" i="19"/>
  <c r="T210" i="19"/>
  <c r="U210" i="19"/>
  <c r="V210" i="19"/>
  <c r="W210" i="19"/>
  <c r="X210" i="19"/>
  <c r="Y210" i="19"/>
  <c r="Z210" i="19"/>
  <c r="AA210" i="19"/>
  <c r="AB210" i="19"/>
  <c r="AC210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R212" i="19"/>
  <c r="S212" i="19"/>
  <c r="T212" i="19"/>
  <c r="U212" i="19"/>
  <c r="V212" i="19"/>
  <c r="W212" i="19"/>
  <c r="X212" i="19"/>
  <c r="Y212" i="19"/>
  <c r="Z212" i="19"/>
  <c r="AA212" i="19"/>
  <c r="AB212" i="19"/>
  <c r="AC212" i="19"/>
  <c r="R213" i="19"/>
  <c r="S213" i="19"/>
  <c r="T213" i="19"/>
  <c r="U213" i="19"/>
  <c r="V213" i="19"/>
  <c r="W213" i="19"/>
  <c r="X213" i="19"/>
  <c r="Y213" i="19"/>
  <c r="Z213" i="19"/>
  <c r="AA213" i="19"/>
  <c r="AB213" i="19"/>
  <c r="AC213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R218" i="19"/>
  <c r="S218" i="19"/>
  <c r="T218" i="19"/>
  <c r="U218" i="19"/>
  <c r="V218" i="19"/>
  <c r="W218" i="19"/>
  <c r="X218" i="19"/>
  <c r="Y218" i="19"/>
  <c r="Z218" i="19"/>
  <c r="AA218" i="19"/>
  <c r="AB218" i="19"/>
  <c r="AC218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R220" i="19"/>
  <c r="S220" i="19"/>
  <c r="T220" i="19"/>
  <c r="U220" i="19"/>
  <c r="V220" i="19"/>
  <c r="W220" i="19"/>
  <c r="X220" i="19"/>
  <c r="Y220" i="19"/>
  <c r="Z220" i="19"/>
  <c r="AA220" i="19"/>
  <c r="AB220" i="19"/>
  <c r="AC220" i="19"/>
  <c r="R221" i="19"/>
  <c r="S221" i="19"/>
  <c r="T221" i="19"/>
  <c r="U221" i="19"/>
  <c r="V221" i="19"/>
  <c r="W221" i="19"/>
  <c r="X221" i="19"/>
  <c r="Y221" i="19"/>
  <c r="Z221" i="19"/>
  <c r="AA221" i="19"/>
  <c r="AB221" i="19"/>
  <c r="AC221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R226" i="19"/>
  <c r="S226" i="19"/>
  <c r="T226" i="19"/>
  <c r="U226" i="19"/>
  <c r="V226" i="19"/>
  <c r="W226" i="19"/>
  <c r="X226" i="19"/>
  <c r="Y226" i="19"/>
  <c r="Z226" i="19"/>
  <c r="AA226" i="19"/>
  <c r="AB226" i="19"/>
  <c r="AC226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R228" i="19"/>
  <c r="S228" i="19"/>
  <c r="T228" i="19"/>
  <c r="U228" i="19"/>
  <c r="V228" i="19"/>
  <c r="W228" i="19"/>
  <c r="X228" i="19"/>
  <c r="Y228" i="19"/>
  <c r="Z228" i="19"/>
  <c r="AA228" i="19"/>
  <c r="AB228" i="19"/>
  <c r="AC228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R232" i="19"/>
  <c r="S232" i="19"/>
  <c r="T232" i="19"/>
  <c r="U232" i="19"/>
  <c r="V232" i="19"/>
  <c r="W232" i="19"/>
  <c r="X232" i="19"/>
  <c r="Y232" i="19"/>
  <c r="Z232" i="19"/>
  <c r="AA232" i="19"/>
  <c r="AB232" i="19"/>
  <c r="AC232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R234" i="19"/>
  <c r="S234" i="19"/>
  <c r="T234" i="19"/>
  <c r="U234" i="19"/>
  <c r="V234" i="19"/>
  <c r="W234" i="19"/>
  <c r="X234" i="19"/>
  <c r="Y234" i="19"/>
  <c r="Z234" i="19"/>
  <c r="AA234" i="19"/>
  <c r="AB234" i="19"/>
  <c r="AC234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R236" i="19"/>
  <c r="S236" i="19"/>
  <c r="T236" i="19"/>
  <c r="U236" i="19"/>
  <c r="V236" i="19"/>
  <c r="W236" i="19"/>
  <c r="X236" i="19"/>
  <c r="Y236" i="19"/>
  <c r="Z236" i="19"/>
  <c r="AA236" i="19"/>
  <c r="AB236" i="19"/>
  <c r="AC236" i="19"/>
  <c r="R237" i="19"/>
  <c r="S237" i="19"/>
  <c r="T237" i="19"/>
  <c r="U237" i="19"/>
  <c r="V237" i="19"/>
  <c r="W237" i="19"/>
  <c r="X237" i="19"/>
  <c r="Y237" i="19"/>
  <c r="Z237" i="19"/>
  <c r="AA237" i="19"/>
  <c r="AB237" i="19"/>
  <c r="AC237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R240" i="19"/>
  <c r="S240" i="19"/>
  <c r="T240" i="19"/>
  <c r="U240" i="19"/>
  <c r="V240" i="19"/>
  <c r="W240" i="19"/>
  <c r="X240" i="19"/>
  <c r="Y240" i="19"/>
  <c r="Z240" i="19"/>
  <c r="AA240" i="19"/>
  <c r="AB240" i="19"/>
  <c r="AC240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R244" i="19"/>
  <c r="S244" i="19"/>
  <c r="T244" i="19"/>
  <c r="U244" i="19"/>
  <c r="V244" i="19"/>
  <c r="W244" i="19"/>
  <c r="X244" i="19"/>
  <c r="Y244" i="19"/>
  <c r="Z244" i="19"/>
  <c r="AA244" i="19"/>
  <c r="AB244" i="19"/>
  <c r="AC244" i="19"/>
  <c r="R245" i="19"/>
  <c r="S245" i="19"/>
  <c r="T245" i="19"/>
  <c r="U245" i="19"/>
  <c r="V245" i="19"/>
  <c r="W245" i="19"/>
  <c r="X245" i="19"/>
  <c r="Y245" i="19"/>
  <c r="Z245" i="19"/>
  <c r="AA245" i="19"/>
  <c r="AB245" i="19"/>
  <c r="AC245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R252" i="19"/>
  <c r="S252" i="19"/>
  <c r="T252" i="19"/>
  <c r="U252" i="19"/>
  <c r="V252" i="19"/>
  <c r="W252" i="19"/>
  <c r="X252" i="19"/>
  <c r="Y252" i="19"/>
  <c r="Z252" i="19"/>
  <c r="AA252" i="19"/>
  <c r="AB252" i="19"/>
  <c r="AC252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R256" i="19"/>
  <c r="S256" i="19"/>
  <c r="T256" i="19"/>
  <c r="U256" i="19"/>
  <c r="V256" i="19"/>
  <c r="W256" i="19"/>
  <c r="X256" i="19"/>
  <c r="Y256" i="19"/>
  <c r="Z256" i="19"/>
  <c r="AA256" i="19"/>
  <c r="AB256" i="19"/>
  <c r="AC256" i="19"/>
  <c r="R257" i="19"/>
  <c r="S257" i="19"/>
  <c r="T257" i="19"/>
  <c r="U257" i="19"/>
  <c r="V257" i="19"/>
  <c r="W257" i="19"/>
  <c r="X257" i="19"/>
  <c r="Y257" i="19"/>
  <c r="Z257" i="19"/>
  <c r="AA257" i="19"/>
  <c r="AB257" i="19"/>
  <c r="AC257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R258" i="19"/>
  <c r="S258" i="19"/>
  <c r="T258" i="19"/>
  <c r="U258" i="19"/>
  <c r="V258" i="19"/>
  <c r="W258" i="19"/>
  <c r="X258" i="19"/>
  <c r="Y258" i="19"/>
  <c r="Z258" i="19"/>
  <c r="AA258" i="19"/>
  <c r="AB258" i="19"/>
  <c r="AC258" i="19"/>
  <c r="R259" i="19"/>
  <c r="S259" i="19"/>
  <c r="T259" i="19"/>
  <c r="U259" i="19"/>
  <c r="V259" i="19"/>
  <c r="W259" i="19"/>
  <c r="X259" i="19"/>
  <c r="Y259" i="19"/>
  <c r="Z259" i="19"/>
  <c r="AA259" i="19"/>
  <c r="AB259" i="19"/>
  <c r="AC259" i="19"/>
  <c r="R260" i="19"/>
  <c r="S260" i="19"/>
  <c r="T260" i="19"/>
  <c r="U260" i="19"/>
  <c r="V260" i="19"/>
  <c r="W260" i="19"/>
  <c r="X260" i="19"/>
  <c r="Y260" i="19"/>
  <c r="Z260" i="19"/>
  <c r="AA260" i="19"/>
  <c r="AB260" i="19"/>
  <c r="AC260" i="19"/>
  <c r="R261" i="19"/>
  <c r="S261" i="19"/>
  <c r="T261" i="19"/>
  <c r="U261" i="19"/>
  <c r="V261" i="19"/>
  <c r="W261" i="19"/>
  <c r="X261" i="19"/>
  <c r="Y261" i="19"/>
  <c r="Z261" i="19"/>
  <c r="AA261" i="19"/>
  <c r="AB261" i="19"/>
  <c r="AC261" i="19"/>
  <c r="R262" i="19"/>
  <c r="S262" i="19"/>
  <c r="T262" i="19"/>
  <c r="U262" i="19"/>
  <c r="V262" i="19"/>
  <c r="W262" i="19"/>
  <c r="X262" i="19"/>
  <c r="Y262" i="19"/>
  <c r="Z262" i="19"/>
  <c r="AA262" i="19"/>
  <c r="AB262" i="19"/>
  <c r="AC262" i="19"/>
  <c r="R263" i="19"/>
  <c r="S263" i="19"/>
  <c r="T263" i="19"/>
  <c r="U263" i="19"/>
  <c r="V263" i="19"/>
  <c r="W263" i="19"/>
  <c r="X263" i="19"/>
  <c r="Y263" i="19"/>
  <c r="Z263" i="19"/>
  <c r="AA263" i="19"/>
  <c r="AB263" i="19"/>
  <c r="AC263" i="19"/>
  <c r="R264" i="19"/>
  <c r="S264" i="19"/>
  <c r="T264" i="19"/>
  <c r="U264" i="19"/>
  <c r="V264" i="19"/>
  <c r="W264" i="19"/>
  <c r="X264" i="19"/>
  <c r="Y264" i="19"/>
  <c r="Z264" i="19"/>
  <c r="AA264" i="19"/>
  <c r="AB264" i="19"/>
  <c r="AC264" i="19"/>
  <c r="R265" i="19"/>
  <c r="S265" i="19"/>
  <c r="T265" i="19"/>
  <c r="U265" i="19"/>
  <c r="V265" i="19"/>
  <c r="W265" i="19"/>
  <c r="X265" i="19"/>
  <c r="Y265" i="19"/>
  <c r="Z265" i="19"/>
  <c r="AA265" i="19"/>
  <c r="AB265" i="19"/>
  <c r="AC265" i="19"/>
  <c r="R266" i="19"/>
  <c r="S266" i="19"/>
  <c r="T266" i="19"/>
  <c r="U266" i="19"/>
  <c r="V266" i="19"/>
  <c r="W266" i="19"/>
  <c r="X266" i="19"/>
  <c r="Y266" i="19"/>
  <c r="Z266" i="19"/>
  <c r="AA266" i="19"/>
  <c r="AB266" i="19"/>
  <c r="AC266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R267" i="19"/>
  <c r="S267" i="19"/>
  <c r="T267" i="19"/>
  <c r="U267" i="19"/>
  <c r="V267" i="19"/>
  <c r="W267" i="19"/>
  <c r="X267" i="19"/>
  <c r="Y267" i="19"/>
  <c r="Z267" i="19"/>
  <c r="AA267" i="19"/>
  <c r="AB267" i="19"/>
  <c r="AC267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R268" i="19"/>
  <c r="S268" i="19"/>
  <c r="T268" i="19"/>
  <c r="U268" i="19"/>
  <c r="V268" i="19"/>
  <c r="W268" i="19"/>
  <c r="X268" i="19"/>
  <c r="Y268" i="19"/>
  <c r="Z268" i="19"/>
  <c r="AA268" i="19"/>
  <c r="AB268" i="19"/>
  <c r="AC268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R269" i="19"/>
  <c r="S269" i="19"/>
  <c r="T269" i="19"/>
  <c r="U269" i="19"/>
  <c r="V269" i="19"/>
  <c r="W269" i="19"/>
  <c r="X269" i="19"/>
  <c r="Y269" i="19"/>
  <c r="Z269" i="19"/>
  <c r="AA269" i="19"/>
  <c r="AB269" i="19"/>
  <c r="AC269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R270" i="19"/>
  <c r="S270" i="19"/>
  <c r="T270" i="19"/>
  <c r="U270" i="19"/>
  <c r="V270" i="19"/>
  <c r="W270" i="19"/>
  <c r="X270" i="19"/>
  <c r="Y270" i="19"/>
  <c r="Z270" i="19"/>
  <c r="AA270" i="19"/>
  <c r="AB270" i="19"/>
  <c r="AC270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R271" i="19"/>
  <c r="S271" i="19"/>
  <c r="T271" i="19"/>
  <c r="U271" i="19"/>
  <c r="V271" i="19"/>
  <c r="W271" i="19"/>
  <c r="X271" i="19"/>
  <c r="Y271" i="19"/>
  <c r="Z271" i="19"/>
  <c r="AA271" i="19"/>
  <c r="AB271" i="19"/>
  <c r="AC271" i="19"/>
  <c r="R272" i="19"/>
  <c r="S272" i="19"/>
  <c r="T272" i="19"/>
  <c r="U272" i="19"/>
  <c r="V272" i="19"/>
  <c r="W272" i="19"/>
  <c r="X272" i="19"/>
  <c r="Y272" i="19"/>
  <c r="Z272" i="19"/>
  <c r="AA272" i="19"/>
  <c r="AB272" i="19"/>
  <c r="AC272" i="19"/>
  <c r="R273" i="19"/>
  <c r="S273" i="19"/>
  <c r="T273" i="19"/>
  <c r="U273" i="19"/>
  <c r="V273" i="19"/>
  <c r="W273" i="19"/>
  <c r="X273" i="19"/>
  <c r="Y273" i="19"/>
  <c r="Z273" i="19"/>
  <c r="AA273" i="19"/>
  <c r="AB273" i="19"/>
  <c r="AC273" i="19"/>
  <c r="R274" i="19"/>
  <c r="S274" i="19"/>
  <c r="T274" i="19"/>
  <c r="U274" i="19"/>
  <c r="V274" i="19"/>
  <c r="W274" i="19"/>
  <c r="X274" i="19"/>
  <c r="Y274" i="19"/>
  <c r="Z274" i="19"/>
  <c r="AA274" i="19"/>
  <c r="AB274" i="19"/>
  <c r="AC274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R275" i="19"/>
  <c r="S275" i="19"/>
  <c r="T275" i="19"/>
  <c r="U275" i="19"/>
  <c r="V275" i="19"/>
  <c r="W275" i="19"/>
  <c r="X275" i="19"/>
  <c r="Y275" i="19"/>
  <c r="Z275" i="19"/>
  <c r="AA275" i="19"/>
  <c r="AB275" i="19"/>
  <c r="AC275" i="19"/>
  <c r="R276" i="19"/>
  <c r="S276" i="19"/>
  <c r="T276" i="19"/>
  <c r="U276" i="19"/>
  <c r="V276" i="19"/>
  <c r="W276" i="19"/>
  <c r="X276" i="19"/>
  <c r="Y276" i="19"/>
  <c r="Z276" i="19"/>
  <c r="AA276" i="19"/>
  <c r="AB276" i="19"/>
  <c r="AC276" i="19"/>
  <c r="R277" i="19"/>
  <c r="S277" i="19"/>
  <c r="T277" i="19"/>
  <c r="U277" i="19"/>
  <c r="V277" i="19"/>
  <c r="W277" i="19"/>
  <c r="X277" i="19"/>
  <c r="Y277" i="19"/>
  <c r="Z277" i="19"/>
  <c r="AA277" i="19"/>
  <c r="AB277" i="19"/>
  <c r="AC277" i="19"/>
  <c r="R278" i="19"/>
  <c r="S278" i="19"/>
  <c r="T278" i="19"/>
  <c r="U278" i="19"/>
  <c r="V278" i="19"/>
  <c r="W278" i="19"/>
  <c r="X278" i="19"/>
  <c r="Y278" i="19"/>
  <c r="Z278" i="19"/>
  <c r="AA278" i="19"/>
  <c r="AB278" i="19"/>
  <c r="AC278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R279" i="19"/>
  <c r="S279" i="19"/>
  <c r="T279" i="19"/>
  <c r="U279" i="19"/>
  <c r="V279" i="19"/>
  <c r="W279" i="19"/>
  <c r="X279" i="19"/>
  <c r="Y279" i="19"/>
  <c r="Z279" i="19"/>
  <c r="AA279" i="19"/>
  <c r="AB279" i="19"/>
  <c r="AC279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R280" i="19"/>
  <c r="S280" i="19"/>
  <c r="T280" i="19"/>
  <c r="U280" i="19"/>
  <c r="V280" i="19"/>
  <c r="W280" i="19"/>
  <c r="X280" i="19"/>
  <c r="Y280" i="19"/>
  <c r="Z280" i="19"/>
  <c r="AA280" i="19"/>
  <c r="AB280" i="19"/>
  <c r="AC280" i="19"/>
  <c r="R281" i="19"/>
  <c r="S281" i="19"/>
  <c r="T281" i="19"/>
  <c r="U281" i="19"/>
  <c r="V281" i="19"/>
  <c r="W281" i="19"/>
  <c r="X281" i="19"/>
  <c r="Y281" i="19"/>
  <c r="Z281" i="19"/>
  <c r="AA281" i="19"/>
  <c r="AB281" i="19"/>
  <c r="AC281" i="19"/>
  <c r="R282" i="19"/>
  <c r="S282" i="19"/>
  <c r="T282" i="19"/>
  <c r="U282" i="19"/>
  <c r="V282" i="19"/>
  <c r="W282" i="19"/>
  <c r="X282" i="19"/>
  <c r="Y282" i="19"/>
  <c r="Z282" i="19"/>
  <c r="AA282" i="19"/>
  <c r="AB282" i="19"/>
  <c r="AC282" i="19"/>
  <c r="R283" i="19"/>
  <c r="S283" i="19"/>
  <c r="T283" i="19"/>
  <c r="U283" i="19"/>
  <c r="V283" i="19"/>
  <c r="W283" i="19"/>
  <c r="X283" i="19"/>
  <c r="Y283" i="19"/>
  <c r="Z283" i="19"/>
  <c r="AA283" i="19"/>
  <c r="AB283" i="19"/>
  <c r="AC283" i="19"/>
  <c r="R284" i="19"/>
  <c r="S284" i="19"/>
  <c r="T284" i="19"/>
  <c r="U284" i="19"/>
  <c r="V284" i="19"/>
  <c r="W284" i="19"/>
  <c r="X284" i="19"/>
  <c r="Y284" i="19"/>
  <c r="Z284" i="19"/>
  <c r="AA284" i="19"/>
  <c r="AB284" i="19"/>
  <c r="AC284" i="19"/>
  <c r="R285" i="19"/>
  <c r="S285" i="19"/>
  <c r="T285" i="19"/>
  <c r="U285" i="19"/>
  <c r="V285" i="19"/>
  <c r="W285" i="19"/>
  <c r="X285" i="19"/>
  <c r="Y285" i="19"/>
  <c r="Z285" i="19"/>
  <c r="AA285" i="19"/>
  <c r="AB285" i="19"/>
  <c r="AC285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R286" i="19"/>
  <c r="S286" i="19"/>
  <c r="T286" i="19"/>
  <c r="U286" i="19"/>
  <c r="V286" i="19"/>
  <c r="W286" i="19"/>
  <c r="X286" i="19"/>
  <c r="Y286" i="19"/>
  <c r="Z286" i="19"/>
  <c r="AA286" i="19"/>
  <c r="AB286" i="19"/>
  <c r="AC286" i="19"/>
  <c r="R287" i="19"/>
  <c r="S287" i="19"/>
  <c r="T287" i="19"/>
  <c r="U287" i="19"/>
  <c r="V287" i="19"/>
  <c r="W287" i="19"/>
  <c r="X287" i="19"/>
  <c r="Y287" i="19"/>
  <c r="Z287" i="19"/>
  <c r="AA287" i="19"/>
  <c r="AB287" i="19"/>
  <c r="AC287" i="19"/>
  <c r="R288" i="19"/>
  <c r="S288" i="19"/>
  <c r="T288" i="19"/>
  <c r="U288" i="19"/>
  <c r="V288" i="19"/>
  <c r="W288" i="19"/>
  <c r="X288" i="19"/>
  <c r="Y288" i="19"/>
  <c r="Z288" i="19"/>
  <c r="AA288" i="19"/>
  <c r="AB288" i="19"/>
  <c r="AC288" i="19"/>
  <c r="R289" i="19"/>
  <c r="S289" i="19"/>
  <c r="T289" i="19"/>
  <c r="U289" i="19"/>
  <c r="V289" i="19"/>
  <c r="W289" i="19"/>
  <c r="X289" i="19"/>
  <c r="Y289" i="19"/>
  <c r="Z289" i="19"/>
  <c r="AA289" i="19"/>
  <c r="AB289" i="19"/>
  <c r="AC289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R290" i="19"/>
  <c r="S290" i="19"/>
  <c r="T290" i="19"/>
  <c r="U290" i="19"/>
  <c r="V290" i="19"/>
  <c r="W290" i="19"/>
  <c r="X290" i="19"/>
  <c r="Y290" i="19"/>
  <c r="Z290" i="19"/>
  <c r="AA290" i="19"/>
  <c r="AB290" i="19"/>
  <c r="AC290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R291" i="19"/>
  <c r="S291" i="19"/>
  <c r="T291" i="19"/>
  <c r="U291" i="19"/>
  <c r="V291" i="19"/>
  <c r="W291" i="19"/>
  <c r="X291" i="19"/>
  <c r="Y291" i="19"/>
  <c r="Z291" i="19"/>
  <c r="AA291" i="19"/>
  <c r="AB291" i="19"/>
  <c r="AC291" i="19"/>
  <c r="R292" i="19"/>
  <c r="S292" i="19"/>
  <c r="T292" i="19"/>
  <c r="U292" i="19"/>
  <c r="V292" i="19"/>
  <c r="W292" i="19"/>
  <c r="X292" i="19"/>
  <c r="Y292" i="19"/>
  <c r="Z292" i="19"/>
  <c r="AA292" i="19"/>
  <c r="AB292" i="19"/>
  <c r="AC292" i="19"/>
  <c r="R293" i="19"/>
  <c r="S293" i="19"/>
  <c r="T293" i="19"/>
  <c r="U293" i="19"/>
  <c r="V293" i="19"/>
  <c r="W293" i="19"/>
  <c r="X293" i="19"/>
  <c r="Y293" i="19"/>
  <c r="Z293" i="19"/>
  <c r="AA293" i="19"/>
  <c r="AB293" i="19"/>
  <c r="AC293" i="19"/>
  <c r="R294" i="19"/>
  <c r="S294" i="19"/>
  <c r="T294" i="19"/>
  <c r="U294" i="19"/>
  <c r="V294" i="19"/>
  <c r="W294" i="19"/>
  <c r="X294" i="19"/>
  <c r="Y294" i="19"/>
  <c r="Z294" i="19"/>
  <c r="AA294" i="19"/>
  <c r="AB294" i="19"/>
  <c r="AC294" i="19"/>
  <c r="R295" i="19"/>
  <c r="S295" i="19"/>
  <c r="T295" i="19"/>
  <c r="U295" i="19"/>
  <c r="V295" i="19"/>
  <c r="W295" i="19"/>
  <c r="X295" i="19"/>
  <c r="Y295" i="19"/>
  <c r="Z295" i="19"/>
  <c r="AA295" i="19"/>
  <c r="AB295" i="19"/>
  <c r="AC295" i="19"/>
  <c r="R296" i="19"/>
  <c r="S296" i="19"/>
  <c r="T296" i="19"/>
  <c r="U296" i="19"/>
  <c r="V296" i="19"/>
  <c r="W296" i="19"/>
  <c r="X296" i="19"/>
  <c r="Y296" i="19"/>
  <c r="Z296" i="19"/>
  <c r="AA296" i="19"/>
  <c r="AB296" i="19"/>
  <c r="AC296" i="19"/>
  <c r="R297" i="19"/>
  <c r="S297" i="19"/>
  <c r="T297" i="19"/>
  <c r="U297" i="19"/>
  <c r="V297" i="19"/>
  <c r="W297" i="19"/>
  <c r="X297" i="19"/>
  <c r="Y297" i="19"/>
  <c r="Z297" i="19"/>
  <c r="AA297" i="19"/>
  <c r="AB297" i="19"/>
  <c r="AC297" i="19"/>
  <c r="R298" i="19"/>
  <c r="S298" i="19"/>
  <c r="T298" i="19"/>
  <c r="U298" i="19"/>
  <c r="V298" i="19"/>
  <c r="W298" i="19"/>
  <c r="X298" i="19"/>
  <c r="Y298" i="19"/>
  <c r="Z298" i="19"/>
  <c r="AA298" i="19"/>
  <c r="AB298" i="19"/>
  <c r="AC298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R299" i="19"/>
  <c r="S299" i="19"/>
  <c r="T299" i="19"/>
  <c r="U299" i="19"/>
  <c r="V299" i="19"/>
  <c r="W299" i="19"/>
  <c r="X299" i="19"/>
  <c r="Y299" i="19"/>
  <c r="Z299" i="19"/>
  <c r="AA299" i="19"/>
  <c r="AB299" i="19"/>
  <c r="AC299" i="19"/>
  <c r="R300" i="19"/>
  <c r="S300" i="19"/>
  <c r="T300" i="19"/>
  <c r="U300" i="19"/>
  <c r="V300" i="19"/>
  <c r="W300" i="19"/>
  <c r="X300" i="19"/>
  <c r="Y300" i="19"/>
  <c r="Z300" i="19"/>
  <c r="AA300" i="19"/>
  <c r="AB300" i="19"/>
  <c r="AC300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R301" i="19"/>
  <c r="S301" i="19"/>
  <c r="T301" i="19"/>
  <c r="U301" i="19"/>
  <c r="V301" i="19"/>
  <c r="W301" i="19"/>
  <c r="X301" i="19"/>
  <c r="Y301" i="19"/>
  <c r="Z301" i="19"/>
  <c r="AA301" i="19"/>
  <c r="AB301" i="19"/>
  <c r="AC301" i="19"/>
  <c r="R302" i="19"/>
  <c r="S302" i="19"/>
  <c r="T302" i="19"/>
  <c r="U302" i="19"/>
  <c r="V302" i="19"/>
  <c r="W302" i="19"/>
  <c r="X302" i="19"/>
  <c r="Y302" i="19"/>
  <c r="Z302" i="19"/>
  <c r="AA302" i="19"/>
  <c r="AB302" i="19"/>
  <c r="AC302" i="19"/>
  <c r="R303" i="19"/>
  <c r="S303" i="19"/>
  <c r="T303" i="19"/>
  <c r="U303" i="19"/>
  <c r="V303" i="19"/>
  <c r="W303" i="19"/>
  <c r="X303" i="19"/>
  <c r="Y303" i="19"/>
  <c r="Z303" i="19"/>
  <c r="AA303" i="19"/>
  <c r="AB303" i="19"/>
  <c r="AC303" i="19"/>
  <c r="R304" i="19"/>
  <c r="S304" i="19"/>
  <c r="T304" i="19"/>
  <c r="U304" i="19"/>
  <c r="V304" i="19"/>
  <c r="W304" i="19"/>
  <c r="X304" i="19"/>
  <c r="Y304" i="19"/>
  <c r="Z304" i="19"/>
  <c r="AA304" i="19"/>
  <c r="AB304" i="19"/>
  <c r="AC304" i="19"/>
  <c r="R305" i="19"/>
  <c r="S305" i="19"/>
  <c r="T305" i="19"/>
  <c r="U305" i="19"/>
  <c r="V305" i="19"/>
  <c r="W305" i="19"/>
  <c r="X305" i="19"/>
  <c r="Y305" i="19"/>
  <c r="Z305" i="19"/>
  <c r="AA305" i="19"/>
  <c r="AB305" i="19"/>
  <c r="AC305" i="19"/>
  <c r="R306" i="19"/>
  <c r="S306" i="19"/>
  <c r="T306" i="19"/>
  <c r="U306" i="19"/>
  <c r="V306" i="19"/>
  <c r="W306" i="19"/>
  <c r="X306" i="19"/>
  <c r="Y306" i="19"/>
  <c r="Z306" i="19"/>
  <c r="AA306" i="19"/>
  <c r="AB306" i="19"/>
  <c r="AC306" i="19"/>
  <c r="R307" i="19"/>
  <c r="S307" i="19"/>
  <c r="T307" i="19"/>
  <c r="U307" i="19"/>
  <c r="V307" i="19"/>
  <c r="W307" i="19"/>
  <c r="X307" i="19"/>
  <c r="Y307" i="19"/>
  <c r="Z307" i="19"/>
  <c r="AA307" i="19"/>
  <c r="AB307" i="19"/>
  <c r="AC307" i="19"/>
  <c r="R308" i="19"/>
  <c r="S308" i="19"/>
  <c r="T308" i="19"/>
  <c r="U308" i="19"/>
  <c r="V308" i="19"/>
  <c r="W308" i="19"/>
  <c r="X308" i="19"/>
  <c r="Y308" i="19"/>
  <c r="Z308" i="19"/>
  <c r="AA308" i="19"/>
  <c r="AB308" i="19"/>
  <c r="AC308" i="19"/>
  <c r="R309" i="19"/>
  <c r="S309" i="19"/>
  <c r="T309" i="19"/>
  <c r="U309" i="19"/>
  <c r="V309" i="19"/>
  <c r="W309" i="19"/>
  <c r="X309" i="19"/>
  <c r="Y309" i="19"/>
  <c r="Z309" i="19"/>
  <c r="AA309" i="19"/>
  <c r="AB309" i="19"/>
  <c r="AC309" i="19"/>
  <c r="R310" i="19"/>
  <c r="S310" i="19"/>
  <c r="T310" i="19"/>
  <c r="U310" i="19"/>
  <c r="V310" i="19"/>
  <c r="W310" i="19"/>
  <c r="X310" i="19"/>
  <c r="Y310" i="19"/>
  <c r="Z310" i="19"/>
  <c r="AA310" i="19"/>
  <c r="AB310" i="19"/>
  <c r="AC310" i="19"/>
  <c r="R311" i="19"/>
  <c r="S311" i="19"/>
  <c r="T311" i="19"/>
  <c r="U311" i="19"/>
  <c r="V311" i="19"/>
  <c r="W311" i="19"/>
  <c r="X311" i="19"/>
  <c r="Y311" i="19"/>
  <c r="Z311" i="19"/>
  <c r="AA311" i="19"/>
  <c r="AB311" i="19"/>
  <c r="AC311" i="19"/>
  <c r="R312" i="19"/>
  <c r="S312" i="19"/>
  <c r="T312" i="19"/>
  <c r="U312" i="19"/>
  <c r="V312" i="19"/>
  <c r="W312" i="19"/>
  <c r="X312" i="19"/>
  <c r="Y312" i="19"/>
  <c r="Z312" i="19"/>
  <c r="AA312" i="19"/>
  <c r="AB312" i="19"/>
  <c r="AC312" i="19"/>
  <c r="R313" i="19"/>
  <c r="S313" i="19"/>
  <c r="T313" i="19"/>
  <c r="U313" i="19"/>
  <c r="V313" i="19"/>
  <c r="W313" i="19"/>
  <c r="X313" i="19"/>
  <c r="Y313" i="19"/>
  <c r="Z313" i="19"/>
  <c r="AA313" i="19"/>
  <c r="AB313" i="19"/>
  <c r="AC313" i="19"/>
  <c r="R314" i="19"/>
  <c r="S314" i="19"/>
  <c r="T314" i="19"/>
  <c r="U314" i="19"/>
  <c r="V314" i="19"/>
  <c r="W314" i="19"/>
  <c r="X314" i="19"/>
  <c r="Y314" i="19"/>
  <c r="Z314" i="19"/>
  <c r="AA314" i="19"/>
  <c r="AB314" i="19"/>
  <c r="AC314" i="19"/>
  <c r="R315" i="19"/>
  <c r="S315" i="19"/>
  <c r="T315" i="19"/>
  <c r="U315" i="19"/>
  <c r="V315" i="19"/>
  <c r="W315" i="19"/>
  <c r="X315" i="19"/>
  <c r="Y315" i="19"/>
  <c r="Z315" i="19"/>
  <c r="AA315" i="19"/>
  <c r="AB315" i="19"/>
  <c r="AC315" i="19"/>
  <c r="R316" i="19"/>
  <c r="S316" i="19"/>
  <c r="T316" i="19"/>
  <c r="U316" i="19"/>
  <c r="V316" i="19"/>
  <c r="W316" i="19"/>
  <c r="X316" i="19"/>
  <c r="Y316" i="19"/>
  <c r="Z316" i="19"/>
  <c r="AA316" i="19"/>
  <c r="AB316" i="19"/>
  <c r="AC316" i="19"/>
  <c r="R317" i="19"/>
  <c r="S317" i="19"/>
  <c r="T317" i="19"/>
  <c r="U317" i="19"/>
  <c r="V317" i="19"/>
  <c r="W317" i="19"/>
  <c r="X317" i="19"/>
  <c r="Y317" i="19"/>
  <c r="Z317" i="19"/>
  <c r="AA317" i="19"/>
  <c r="AB317" i="19"/>
  <c r="AC317" i="19"/>
  <c r="R318" i="19"/>
  <c r="S318" i="19"/>
  <c r="T318" i="19"/>
  <c r="U318" i="19"/>
  <c r="V318" i="19"/>
  <c r="W318" i="19"/>
  <c r="X318" i="19"/>
  <c r="Y318" i="19"/>
  <c r="Z318" i="19"/>
  <c r="AA318" i="19"/>
  <c r="AB318" i="19"/>
  <c r="AC318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R319" i="19"/>
  <c r="S319" i="19"/>
  <c r="T319" i="19"/>
  <c r="U319" i="19"/>
  <c r="V319" i="19"/>
  <c r="W319" i="19"/>
  <c r="X319" i="19"/>
  <c r="Y319" i="19"/>
  <c r="Z319" i="19"/>
  <c r="AA319" i="19"/>
  <c r="AB319" i="19"/>
  <c r="AC319" i="19"/>
  <c r="R320" i="19"/>
  <c r="S320" i="19"/>
  <c r="T320" i="19"/>
  <c r="U320" i="19"/>
  <c r="V320" i="19"/>
  <c r="W320" i="19"/>
  <c r="X320" i="19"/>
  <c r="Y320" i="19"/>
  <c r="Z320" i="19"/>
  <c r="AA320" i="19"/>
  <c r="AB320" i="19"/>
  <c r="AC320" i="19"/>
  <c r="R321" i="19"/>
  <c r="S321" i="19"/>
  <c r="T321" i="19"/>
  <c r="U321" i="19"/>
  <c r="V321" i="19"/>
  <c r="W321" i="19"/>
  <c r="X321" i="19"/>
  <c r="Y321" i="19"/>
  <c r="Z321" i="19"/>
  <c r="AA321" i="19"/>
  <c r="AB321" i="19"/>
  <c r="AC321" i="19"/>
  <c r="R322" i="19"/>
  <c r="S322" i="19"/>
  <c r="T322" i="19"/>
  <c r="U322" i="19"/>
  <c r="V322" i="19"/>
  <c r="W322" i="19"/>
  <c r="X322" i="19"/>
  <c r="Y322" i="19"/>
  <c r="Z322" i="19"/>
  <c r="AA322" i="19"/>
  <c r="AB322" i="19"/>
  <c r="AC322" i="19"/>
  <c r="R323" i="19"/>
  <c r="S323" i="19"/>
  <c r="T323" i="19"/>
  <c r="U323" i="19"/>
  <c r="V323" i="19"/>
  <c r="W323" i="19"/>
  <c r="X323" i="19"/>
  <c r="Y323" i="19"/>
  <c r="Z323" i="19"/>
  <c r="AA323" i="19"/>
  <c r="AB323" i="19"/>
  <c r="AC323" i="19"/>
  <c r="R324" i="19"/>
  <c r="S324" i="19"/>
  <c r="T324" i="19"/>
  <c r="U324" i="19"/>
  <c r="V324" i="19"/>
  <c r="W324" i="19"/>
  <c r="X324" i="19"/>
  <c r="Y324" i="19"/>
  <c r="Z324" i="19"/>
  <c r="AA324" i="19"/>
  <c r="AB324" i="19"/>
  <c r="AC324" i="19"/>
  <c r="R325" i="19"/>
  <c r="S325" i="19"/>
  <c r="T325" i="19"/>
  <c r="U325" i="19"/>
  <c r="V325" i="19"/>
  <c r="W325" i="19"/>
  <c r="X325" i="19"/>
  <c r="Y325" i="19"/>
  <c r="Z325" i="19"/>
  <c r="AA325" i="19"/>
  <c r="AB325" i="19"/>
  <c r="AC325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R326" i="19"/>
  <c r="S326" i="19"/>
  <c r="T326" i="19"/>
  <c r="U326" i="19"/>
  <c r="V326" i="19"/>
  <c r="W326" i="19"/>
  <c r="X326" i="19"/>
  <c r="Y326" i="19"/>
  <c r="Z326" i="19"/>
  <c r="AA326" i="19"/>
  <c r="AB326" i="19"/>
  <c r="AC326" i="19"/>
  <c r="R327" i="19"/>
  <c r="S327" i="19"/>
  <c r="T327" i="19"/>
  <c r="U327" i="19"/>
  <c r="V327" i="19"/>
  <c r="W327" i="19"/>
  <c r="X327" i="19"/>
  <c r="Y327" i="19"/>
  <c r="Z327" i="19"/>
  <c r="AA327" i="19"/>
  <c r="AB327" i="19"/>
  <c r="AC327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R328" i="19"/>
  <c r="S328" i="19"/>
  <c r="T328" i="19"/>
  <c r="U328" i="19"/>
  <c r="V328" i="19"/>
  <c r="W328" i="19"/>
  <c r="X328" i="19"/>
  <c r="Y328" i="19"/>
  <c r="Z328" i="19"/>
  <c r="AA328" i="19"/>
  <c r="AB328" i="19"/>
  <c r="AC328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R329" i="19"/>
  <c r="S329" i="19"/>
  <c r="T329" i="19"/>
  <c r="U329" i="19"/>
  <c r="V329" i="19"/>
  <c r="W329" i="19"/>
  <c r="X329" i="19"/>
  <c r="Y329" i="19"/>
  <c r="Z329" i="19"/>
  <c r="AA329" i="19"/>
  <c r="AB329" i="19"/>
  <c r="AC329" i="19"/>
  <c r="R330" i="19"/>
  <c r="S330" i="19"/>
  <c r="T330" i="19"/>
  <c r="U330" i="19"/>
  <c r="V330" i="19"/>
  <c r="W330" i="19"/>
  <c r="X330" i="19"/>
  <c r="Y330" i="19"/>
  <c r="Z330" i="19"/>
  <c r="AA330" i="19"/>
  <c r="AB330" i="19"/>
  <c r="AC330" i="19"/>
  <c r="R331" i="19"/>
  <c r="S331" i="19"/>
  <c r="T331" i="19"/>
  <c r="U331" i="19"/>
  <c r="V331" i="19"/>
  <c r="W331" i="19"/>
  <c r="X331" i="19"/>
  <c r="Y331" i="19"/>
  <c r="Z331" i="19"/>
  <c r="AA331" i="19"/>
  <c r="AB331" i="19"/>
  <c r="AC331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R332" i="19"/>
  <c r="S332" i="19"/>
  <c r="T332" i="19"/>
  <c r="U332" i="19"/>
  <c r="V332" i="19"/>
  <c r="W332" i="19"/>
  <c r="X332" i="19"/>
  <c r="Y332" i="19"/>
  <c r="Z332" i="19"/>
  <c r="AA332" i="19"/>
  <c r="AB332" i="19"/>
  <c r="AC332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R333" i="19"/>
  <c r="S333" i="19"/>
  <c r="T333" i="19"/>
  <c r="U333" i="19"/>
  <c r="V333" i="19"/>
  <c r="W333" i="19"/>
  <c r="X333" i="19"/>
  <c r="Y333" i="19"/>
  <c r="Z333" i="19"/>
  <c r="AA333" i="19"/>
  <c r="AB333" i="19"/>
  <c r="AC333" i="19"/>
  <c r="R334" i="19"/>
  <c r="S334" i="19"/>
  <c r="T334" i="19"/>
  <c r="U334" i="19"/>
  <c r="V334" i="19"/>
  <c r="W334" i="19"/>
  <c r="X334" i="19"/>
  <c r="Y334" i="19"/>
  <c r="Z334" i="19"/>
  <c r="AA334" i="19"/>
  <c r="AB334" i="19"/>
  <c r="AC334" i="19"/>
  <c r="R335" i="19"/>
  <c r="S335" i="19"/>
  <c r="T335" i="19"/>
  <c r="U335" i="19"/>
  <c r="V335" i="19"/>
  <c r="W335" i="19"/>
  <c r="X335" i="19"/>
  <c r="Y335" i="19"/>
  <c r="Z335" i="19"/>
  <c r="AA335" i="19"/>
  <c r="AB335" i="19"/>
  <c r="AC335" i="19"/>
  <c r="R336" i="19"/>
  <c r="S336" i="19"/>
  <c r="T336" i="19"/>
  <c r="U336" i="19"/>
  <c r="V336" i="19"/>
  <c r="W336" i="19"/>
  <c r="X336" i="19"/>
  <c r="Y336" i="19"/>
  <c r="Z336" i="19"/>
  <c r="AA336" i="19"/>
  <c r="AB336" i="19"/>
  <c r="AC336" i="19"/>
  <c r="R337" i="19"/>
  <c r="S337" i="19"/>
  <c r="T337" i="19"/>
  <c r="U337" i="19"/>
  <c r="V337" i="19"/>
  <c r="W337" i="19"/>
  <c r="X337" i="19"/>
  <c r="Y337" i="19"/>
  <c r="Z337" i="19"/>
  <c r="AA337" i="19"/>
  <c r="AB337" i="19"/>
  <c r="AC3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R338" i="19"/>
  <c r="S338" i="19"/>
  <c r="T338" i="19"/>
  <c r="U338" i="19"/>
  <c r="V338" i="19"/>
  <c r="W338" i="19"/>
  <c r="X338" i="19"/>
  <c r="Y338" i="19"/>
  <c r="Z338" i="19"/>
  <c r="AA338" i="19"/>
  <c r="AB338" i="19"/>
  <c r="AC3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R339" i="19"/>
  <c r="S339" i="19"/>
  <c r="T339" i="19"/>
  <c r="U339" i="19"/>
  <c r="V339" i="19"/>
  <c r="W339" i="19"/>
  <c r="X339" i="19"/>
  <c r="Y339" i="19"/>
  <c r="Z339" i="19"/>
  <c r="AA339" i="19"/>
  <c r="AB339" i="19"/>
  <c r="AC339" i="19"/>
  <c r="R340" i="19"/>
  <c r="S340" i="19"/>
  <c r="T340" i="19"/>
  <c r="U340" i="19"/>
  <c r="V340" i="19"/>
  <c r="W340" i="19"/>
  <c r="X340" i="19"/>
  <c r="Y340" i="19"/>
  <c r="Z340" i="19"/>
  <c r="AA340" i="19"/>
  <c r="AB340" i="19"/>
  <c r="AC340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R341" i="19"/>
  <c r="S341" i="19"/>
  <c r="T341" i="19"/>
  <c r="U341" i="19"/>
  <c r="V341" i="19"/>
  <c r="W341" i="19"/>
  <c r="X341" i="19"/>
  <c r="Y341" i="19"/>
  <c r="Z341" i="19"/>
  <c r="AA341" i="19"/>
  <c r="AB341" i="19"/>
  <c r="AC341" i="19"/>
  <c r="R342" i="19"/>
  <c r="S342" i="19"/>
  <c r="T342" i="19"/>
  <c r="U342" i="19"/>
  <c r="V342" i="19"/>
  <c r="W342" i="19"/>
  <c r="X342" i="19"/>
  <c r="Y342" i="19"/>
  <c r="Z342" i="19"/>
  <c r="AA342" i="19"/>
  <c r="AB342" i="19"/>
  <c r="AC3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R343" i="19"/>
  <c r="S343" i="19"/>
  <c r="T343" i="19"/>
  <c r="U343" i="19"/>
  <c r="V343" i="19"/>
  <c r="W343" i="19"/>
  <c r="X343" i="19"/>
  <c r="Y343" i="19"/>
  <c r="Z343" i="19"/>
  <c r="AA343" i="19"/>
  <c r="AB343" i="19"/>
  <c r="AC343" i="19"/>
  <c r="R344" i="19"/>
  <c r="S344" i="19"/>
  <c r="T344" i="19"/>
  <c r="U344" i="19"/>
  <c r="V344" i="19"/>
  <c r="W344" i="19"/>
  <c r="X344" i="19"/>
  <c r="Y344" i="19"/>
  <c r="Z344" i="19"/>
  <c r="AA344" i="19"/>
  <c r="AB344" i="19"/>
  <c r="AC344" i="19"/>
  <c r="R345" i="19"/>
  <c r="S345" i="19"/>
  <c r="T345" i="19"/>
  <c r="U345" i="19"/>
  <c r="V345" i="19"/>
  <c r="W345" i="19"/>
  <c r="X345" i="19"/>
  <c r="Y345" i="19"/>
  <c r="Z345" i="19"/>
  <c r="AA345" i="19"/>
  <c r="AB345" i="19"/>
  <c r="AC345" i="19"/>
  <c r="R346" i="19"/>
  <c r="S346" i="19"/>
  <c r="T346" i="19"/>
  <c r="U346" i="19"/>
  <c r="V346" i="19"/>
  <c r="W346" i="19"/>
  <c r="X346" i="19"/>
  <c r="Y346" i="19"/>
  <c r="Z346" i="19"/>
  <c r="AA346" i="19"/>
  <c r="AB346" i="19"/>
  <c r="AC346" i="19"/>
  <c r="R347" i="19"/>
  <c r="S347" i="19"/>
  <c r="T347" i="19"/>
  <c r="U347" i="19"/>
  <c r="V347" i="19"/>
  <c r="W347" i="19"/>
  <c r="X347" i="19"/>
  <c r="Y347" i="19"/>
  <c r="Z347" i="19"/>
  <c r="AA347" i="19"/>
  <c r="AB347" i="19"/>
  <c r="AC347" i="19"/>
  <c r="R348" i="19"/>
  <c r="S348" i="19"/>
  <c r="T348" i="19"/>
  <c r="U348" i="19"/>
  <c r="V348" i="19"/>
  <c r="W348" i="19"/>
  <c r="X348" i="19"/>
  <c r="Y348" i="19"/>
  <c r="Z348" i="19"/>
  <c r="AA348" i="19"/>
  <c r="AB348" i="19"/>
  <c r="AC348" i="19"/>
  <c r="R349" i="19"/>
  <c r="S349" i="19"/>
  <c r="T349" i="19"/>
  <c r="U349" i="19"/>
  <c r="V349" i="19"/>
  <c r="W349" i="19"/>
  <c r="X349" i="19"/>
  <c r="Y349" i="19"/>
  <c r="Z349" i="19"/>
  <c r="AA349" i="19"/>
  <c r="AB349" i="19"/>
  <c r="AC349" i="19"/>
  <c r="R350" i="19"/>
  <c r="S350" i="19"/>
  <c r="T350" i="19"/>
  <c r="U350" i="19"/>
  <c r="V350" i="19"/>
  <c r="W350" i="19"/>
  <c r="X350" i="19"/>
  <c r="Y350" i="19"/>
  <c r="Z350" i="19"/>
  <c r="AA350" i="19"/>
  <c r="AB350" i="19"/>
  <c r="AC350" i="19"/>
  <c r="R351" i="19"/>
  <c r="S351" i="19"/>
  <c r="T351" i="19"/>
  <c r="U351" i="19"/>
  <c r="V351" i="19"/>
  <c r="W351" i="19"/>
  <c r="X351" i="19"/>
  <c r="Y351" i="19"/>
  <c r="Z351" i="19"/>
  <c r="AA351" i="19"/>
  <c r="AB351" i="19"/>
  <c r="AC351" i="19"/>
  <c r="R352" i="19"/>
  <c r="S352" i="19"/>
  <c r="T352" i="19"/>
  <c r="U352" i="19"/>
  <c r="V352" i="19"/>
  <c r="W352" i="19"/>
  <c r="X352" i="19"/>
  <c r="Y352" i="19"/>
  <c r="Z352" i="19"/>
  <c r="AA352" i="19"/>
  <c r="AB352" i="19"/>
  <c r="AC352" i="19"/>
  <c r="R353" i="19"/>
  <c r="S353" i="19"/>
  <c r="T353" i="19"/>
  <c r="U353" i="19"/>
  <c r="V353" i="19"/>
  <c r="W353" i="19"/>
  <c r="X353" i="19"/>
  <c r="Y353" i="19"/>
  <c r="Z353" i="19"/>
  <c r="AA353" i="19"/>
  <c r="AB353" i="19"/>
  <c r="AC353" i="19"/>
  <c r="R354" i="19"/>
  <c r="S354" i="19"/>
  <c r="T354" i="19"/>
  <c r="U354" i="19"/>
  <c r="V354" i="19"/>
  <c r="W354" i="19"/>
  <c r="X354" i="19"/>
  <c r="Y354" i="19"/>
  <c r="Z354" i="19"/>
  <c r="AA354" i="19"/>
  <c r="AB354" i="19"/>
  <c r="AC354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R355" i="19"/>
  <c r="S355" i="19"/>
  <c r="T355" i="19"/>
  <c r="U355" i="19"/>
  <c r="V355" i="19"/>
  <c r="W355" i="19"/>
  <c r="X355" i="19"/>
  <c r="Y355" i="19"/>
  <c r="Z355" i="19"/>
  <c r="AA355" i="19"/>
  <c r="AB355" i="19"/>
  <c r="AC355" i="19"/>
  <c r="R356" i="19"/>
  <c r="S356" i="19"/>
  <c r="T356" i="19"/>
  <c r="U356" i="19"/>
  <c r="V356" i="19"/>
  <c r="W356" i="19"/>
  <c r="X356" i="19"/>
  <c r="Y356" i="19"/>
  <c r="Z356" i="19"/>
  <c r="AA356" i="19"/>
  <c r="AB356" i="19"/>
  <c r="AC356" i="19"/>
  <c r="R357" i="19"/>
  <c r="S357" i="19"/>
  <c r="T357" i="19"/>
  <c r="U357" i="19"/>
  <c r="V357" i="19"/>
  <c r="W357" i="19"/>
  <c r="X357" i="19"/>
  <c r="Y357" i="19"/>
  <c r="Z357" i="19"/>
  <c r="AA357" i="19"/>
  <c r="AB357" i="19"/>
  <c r="AC357" i="19"/>
  <c r="R358" i="19"/>
  <c r="S358" i="19"/>
  <c r="T358" i="19"/>
  <c r="U358" i="19"/>
  <c r="V358" i="19"/>
  <c r="W358" i="19"/>
  <c r="X358" i="19"/>
  <c r="Y358" i="19"/>
  <c r="Z358" i="19"/>
  <c r="AA358" i="19"/>
  <c r="AB358" i="19"/>
  <c r="AC358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R359" i="19"/>
  <c r="S359" i="19"/>
  <c r="T359" i="19"/>
  <c r="U359" i="19"/>
  <c r="V359" i="19"/>
  <c r="W359" i="19"/>
  <c r="X359" i="19"/>
  <c r="Y359" i="19"/>
  <c r="Z359" i="19"/>
  <c r="AA359" i="19"/>
  <c r="AB359" i="19"/>
  <c r="AC359" i="19"/>
  <c r="R360" i="19"/>
  <c r="S360" i="19"/>
  <c r="T360" i="19"/>
  <c r="U360" i="19"/>
  <c r="V360" i="19"/>
  <c r="W360" i="19"/>
  <c r="X360" i="19"/>
  <c r="Y360" i="19"/>
  <c r="Z360" i="19"/>
  <c r="AA360" i="19"/>
  <c r="AB360" i="19"/>
  <c r="AC360" i="19"/>
  <c r="R361" i="19"/>
  <c r="S361" i="19"/>
  <c r="T361" i="19"/>
  <c r="U361" i="19"/>
  <c r="V361" i="19"/>
  <c r="W361" i="19"/>
  <c r="X361" i="19"/>
  <c r="Y361" i="19"/>
  <c r="Z361" i="19"/>
  <c r="AA361" i="19"/>
  <c r="AB361" i="19"/>
  <c r="AC361" i="19"/>
  <c r="R362" i="19"/>
  <c r="S362" i="19"/>
  <c r="T362" i="19"/>
  <c r="U362" i="19"/>
  <c r="V362" i="19"/>
  <c r="W362" i="19"/>
  <c r="X362" i="19"/>
  <c r="Y362" i="19"/>
  <c r="Z362" i="19"/>
  <c r="AA362" i="19"/>
  <c r="AB362" i="19"/>
  <c r="AC362" i="19"/>
  <c r="R363" i="19"/>
  <c r="S363" i="19"/>
  <c r="T363" i="19"/>
  <c r="U363" i="19"/>
  <c r="V363" i="19"/>
  <c r="W363" i="19"/>
  <c r="X363" i="19"/>
  <c r="Y363" i="19"/>
  <c r="Z363" i="19"/>
  <c r="AA363" i="19"/>
  <c r="AB363" i="19"/>
  <c r="AC363" i="19"/>
  <c r="R364" i="19"/>
  <c r="S364" i="19"/>
  <c r="T364" i="19"/>
  <c r="U364" i="19"/>
  <c r="V364" i="19"/>
  <c r="W364" i="19"/>
  <c r="X364" i="19"/>
  <c r="Y364" i="19"/>
  <c r="Z364" i="19"/>
  <c r="AA364" i="19"/>
  <c r="AB364" i="19"/>
  <c r="AC364" i="19"/>
  <c r="R365" i="19"/>
  <c r="S365" i="19"/>
  <c r="T365" i="19"/>
  <c r="U365" i="19"/>
  <c r="V365" i="19"/>
  <c r="W365" i="19"/>
  <c r="X365" i="19"/>
  <c r="Y365" i="19"/>
  <c r="Z365" i="19"/>
  <c r="AA365" i="19"/>
  <c r="AB365" i="19"/>
  <c r="AC365" i="19"/>
  <c r="R366" i="19"/>
  <c r="S366" i="19"/>
  <c r="T366" i="19"/>
  <c r="U366" i="19"/>
  <c r="V366" i="19"/>
  <c r="W366" i="19"/>
  <c r="X366" i="19"/>
  <c r="Y366" i="19"/>
  <c r="Z366" i="19"/>
  <c r="AA366" i="19"/>
  <c r="AB366" i="19"/>
  <c r="AC366" i="19"/>
  <c r="R367" i="19"/>
  <c r="S367" i="19"/>
  <c r="T367" i="19"/>
  <c r="U367" i="19"/>
  <c r="V367" i="19"/>
  <c r="W367" i="19"/>
  <c r="X367" i="19"/>
  <c r="Y367" i="19"/>
  <c r="Z367" i="19"/>
  <c r="AA367" i="19"/>
  <c r="AB367" i="19"/>
  <c r="AC367" i="19"/>
  <c r="R368" i="19"/>
  <c r="S368" i="19"/>
  <c r="T368" i="19"/>
  <c r="U368" i="19"/>
  <c r="V368" i="19"/>
  <c r="W368" i="19"/>
  <c r="X368" i="19"/>
  <c r="Y368" i="19"/>
  <c r="Z368" i="19"/>
  <c r="AA368" i="19"/>
  <c r="AB368" i="19"/>
  <c r="AC368" i="19"/>
  <c r="R369" i="19"/>
  <c r="S369" i="19"/>
  <c r="T369" i="19"/>
  <c r="U369" i="19"/>
  <c r="V369" i="19"/>
  <c r="W369" i="19"/>
  <c r="X369" i="19"/>
  <c r="Y369" i="19"/>
  <c r="Z369" i="19"/>
  <c r="AA369" i="19"/>
  <c r="AB369" i="19"/>
  <c r="AC369" i="19"/>
  <c r="R370" i="19"/>
  <c r="S370" i="19"/>
  <c r="T370" i="19"/>
  <c r="U370" i="19"/>
  <c r="V370" i="19"/>
  <c r="W370" i="19"/>
  <c r="X370" i="19"/>
  <c r="Y370" i="19"/>
  <c r="Z370" i="19"/>
  <c r="AA370" i="19"/>
  <c r="AB370" i="19"/>
  <c r="AC370" i="19"/>
  <c r="R371" i="19"/>
  <c r="S371" i="19"/>
  <c r="T371" i="19"/>
  <c r="U371" i="19"/>
  <c r="V371" i="19"/>
  <c r="W371" i="19"/>
  <c r="X371" i="19"/>
  <c r="Y371" i="19"/>
  <c r="Z371" i="19"/>
  <c r="AA371" i="19"/>
  <c r="AB371" i="19"/>
  <c r="AC371" i="19"/>
  <c r="R372" i="19"/>
  <c r="S372" i="19"/>
  <c r="T372" i="19"/>
  <c r="U372" i="19"/>
  <c r="V372" i="19"/>
  <c r="W372" i="19"/>
  <c r="X372" i="19"/>
  <c r="Y372" i="19"/>
  <c r="Z372" i="19"/>
  <c r="AA372" i="19"/>
  <c r="AB372" i="19"/>
  <c r="AC372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R373" i="19"/>
  <c r="S373" i="19"/>
  <c r="T373" i="19"/>
  <c r="U373" i="19"/>
  <c r="V373" i="19"/>
  <c r="W373" i="19"/>
  <c r="X373" i="19"/>
  <c r="Y373" i="19"/>
  <c r="Z373" i="19"/>
  <c r="AA373" i="19"/>
  <c r="AB373" i="19"/>
  <c r="AC373" i="19"/>
  <c r="R374" i="19"/>
  <c r="S374" i="19"/>
  <c r="T374" i="19"/>
  <c r="U374" i="19"/>
  <c r="V374" i="19"/>
  <c r="W374" i="19"/>
  <c r="X374" i="19"/>
  <c r="Y374" i="19"/>
  <c r="Z374" i="19"/>
  <c r="AA374" i="19"/>
  <c r="AB374" i="19"/>
  <c r="AC374" i="19"/>
  <c r="R375" i="19"/>
  <c r="S375" i="19"/>
  <c r="T375" i="19"/>
  <c r="U375" i="19"/>
  <c r="V375" i="19"/>
  <c r="W375" i="19"/>
  <c r="X375" i="19"/>
  <c r="Y375" i="19"/>
  <c r="Z375" i="19"/>
  <c r="AA375" i="19"/>
  <c r="AB375" i="19"/>
  <c r="AC375" i="19"/>
  <c r="R376" i="19"/>
  <c r="S376" i="19"/>
  <c r="T376" i="19"/>
  <c r="U376" i="19"/>
  <c r="V376" i="19"/>
  <c r="W376" i="19"/>
  <c r="X376" i="19"/>
  <c r="Y376" i="19"/>
  <c r="Z376" i="19"/>
  <c r="AA376" i="19"/>
  <c r="AB376" i="19"/>
  <c r="AC376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R377" i="19"/>
  <c r="S377" i="19"/>
  <c r="T377" i="19"/>
  <c r="U377" i="19"/>
  <c r="V377" i="19"/>
  <c r="W377" i="19"/>
  <c r="X377" i="19"/>
  <c r="Y377" i="19"/>
  <c r="Z377" i="19"/>
  <c r="AA377" i="19"/>
  <c r="AB377" i="19"/>
  <c r="AC377" i="19"/>
  <c r="R378" i="19"/>
  <c r="S378" i="19"/>
  <c r="T378" i="19"/>
  <c r="U378" i="19"/>
  <c r="V378" i="19"/>
  <c r="W378" i="19"/>
  <c r="X378" i="19"/>
  <c r="Y378" i="19"/>
  <c r="Z378" i="19"/>
  <c r="AA378" i="19"/>
  <c r="AB378" i="19"/>
  <c r="AC378" i="19"/>
  <c r="R379" i="19"/>
  <c r="S379" i="19"/>
  <c r="T379" i="19"/>
  <c r="U379" i="19"/>
  <c r="V379" i="19"/>
  <c r="W379" i="19"/>
  <c r="X379" i="19"/>
  <c r="Y379" i="19"/>
  <c r="Z379" i="19"/>
  <c r="AA379" i="19"/>
  <c r="AB379" i="19"/>
  <c r="AC379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R380" i="19"/>
  <c r="S380" i="19"/>
  <c r="T380" i="19"/>
  <c r="U380" i="19"/>
  <c r="V380" i="19"/>
  <c r="W380" i="19"/>
  <c r="X380" i="19"/>
  <c r="Y380" i="19"/>
  <c r="Z380" i="19"/>
  <c r="AA380" i="19"/>
  <c r="AB380" i="19"/>
  <c r="AC380" i="19"/>
  <c r="R381" i="19"/>
  <c r="S381" i="19"/>
  <c r="T381" i="19"/>
  <c r="U381" i="19"/>
  <c r="V381" i="19"/>
  <c r="W381" i="19"/>
  <c r="X381" i="19"/>
  <c r="Y381" i="19"/>
  <c r="Z381" i="19"/>
  <c r="AA381" i="19"/>
  <c r="AB381" i="19"/>
  <c r="AC381" i="19"/>
  <c r="R382" i="19"/>
  <c r="S382" i="19"/>
  <c r="T382" i="19"/>
  <c r="U382" i="19"/>
  <c r="V382" i="19"/>
  <c r="W382" i="19"/>
  <c r="X382" i="19"/>
  <c r="Y382" i="19"/>
  <c r="Z382" i="19"/>
  <c r="AA382" i="19"/>
  <c r="AB382" i="19"/>
  <c r="AC382" i="19"/>
  <c r="R383" i="19"/>
  <c r="S383" i="19"/>
  <c r="T383" i="19"/>
  <c r="U383" i="19"/>
  <c r="V383" i="19"/>
  <c r="W383" i="19"/>
  <c r="X383" i="19"/>
  <c r="Y383" i="19"/>
  <c r="Z383" i="19"/>
  <c r="AA383" i="19"/>
  <c r="AB383" i="19"/>
  <c r="AC383" i="19"/>
  <c r="R384" i="19"/>
  <c r="S384" i="19"/>
  <c r="T384" i="19"/>
  <c r="U384" i="19"/>
  <c r="V384" i="19"/>
  <c r="W384" i="19"/>
  <c r="X384" i="19"/>
  <c r="Y384" i="19"/>
  <c r="Z384" i="19"/>
  <c r="AA384" i="19"/>
  <c r="AB384" i="19"/>
  <c r="AC384" i="19"/>
  <c r="R385" i="19"/>
  <c r="S385" i="19"/>
  <c r="T385" i="19"/>
  <c r="U385" i="19"/>
  <c r="V385" i="19"/>
  <c r="W385" i="19"/>
  <c r="X385" i="19"/>
  <c r="Y385" i="19"/>
  <c r="Z385" i="19"/>
  <c r="AA385" i="19"/>
  <c r="AB385" i="19"/>
  <c r="AC385" i="19"/>
  <c r="R386" i="19"/>
  <c r="S386" i="19"/>
  <c r="T386" i="19"/>
  <c r="U386" i="19"/>
  <c r="V386" i="19"/>
  <c r="W386" i="19"/>
  <c r="X386" i="19"/>
  <c r="Y386" i="19"/>
  <c r="Z386" i="19"/>
  <c r="AA386" i="19"/>
  <c r="AB386" i="19"/>
  <c r="AC386" i="19"/>
  <c r="R387" i="19"/>
  <c r="S387" i="19"/>
  <c r="T387" i="19"/>
  <c r="U387" i="19"/>
  <c r="V387" i="19"/>
  <c r="W387" i="19"/>
  <c r="X387" i="19"/>
  <c r="Y387" i="19"/>
  <c r="Z387" i="19"/>
  <c r="AA387" i="19"/>
  <c r="AB387" i="19"/>
  <c r="AC387" i="19"/>
  <c r="R388" i="19"/>
  <c r="S388" i="19"/>
  <c r="T388" i="19"/>
  <c r="U388" i="19"/>
  <c r="V388" i="19"/>
  <c r="W388" i="19"/>
  <c r="X388" i="19"/>
  <c r="Y388" i="19"/>
  <c r="Z388" i="19"/>
  <c r="AA388" i="19"/>
  <c r="AB388" i="19"/>
  <c r="AC388" i="19"/>
  <c r="R389" i="19"/>
  <c r="S389" i="19"/>
  <c r="T389" i="19"/>
  <c r="U389" i="19"/>
  <c r="V389" i="19"/>
  <c r="W389" i="19"/>
  <c r="X389" i="19"/>
  <c r="Y389" i="19"/>
  <c r="Z389" i="19"/>
  <c r="AA389" i="19"/>
  <c r="AB389" i="19"/>
  <c r="AC389" i="19"/>
  <c r="R390" i="19"/>
  <c r="S390" i="19"/>
  <c r="T390" i="19"/>
  <c r="U390" i="19"/>
  <c r="V390" i="19"/>
  <c r="W390" i="19"/>
  <c r="X390" i="19"/>
  <c r="Y390" i="19"/>
  <c r="Z390" i="19"/>
  <c r="AA390" i="19"/>
  <c r="AB390" i="19"/>
  <c r="AC390" i="19"/>
  <c r="R391" i="19"/>
  <c r="S391" i="19"/>
  <c r="T391" i="19"/>
  <c r="U391" i="19"/>
  <c r="V391" i="19"/>
  <c r="W391" i="19"/>
  <c r="X391" i="19"/>
  <c r="Y391" i="19"/>
  <c r="Z391" i="19"/>
  <c r="AA391" i="19"/>
  <c r="AB391" i="19"/>
  <c r="AC391" i="19"/>
  <c r="R392" i="19"/>
  <c r="S392" i="19"/>
  <c r="T392" i="19"/>
  <c r="U392" i="19"/>
  <c r="V392" i="19"/>
  <c r="W392" i="19"/>
  <c r="X392" i="19"/>
  <c r="Y392" i="19"/>
  <c r="Z392" i="19"/>
  <c r="AA392" i="19"/>
  <c r="AB392" i="19"/>
  <c r="AC392" i="19"/>
  <c r="R393" i="19"/>
  <c r="S393" i="19"/>
  <c r="T393" i="19"/>
  <c r="U393" i="19"/>
  <c r="V393" i="19"/>
  <c r="W393" i="19"/>
  <c r="X393" i="19"/>
  <c r="Y393" i="19"/>
  <c r="Z393" i="19"/>
  <c r="AA393" i="19"/>
  <c r="AB393" i="19"/>
  <c r="AC393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R394" i="19"/>
  <c r="S394" i="19"/>
  <c r="T394" i="19"/>
  <c r="U394" i="19"/>
  <c r="V394" i="19"/>
  <c r="W394" i="19"/>
  <c r="X394" i="19"/>
  <c r="Y394" i="19"/>
  <c r="Z394" i="19"/>
  <c r="AA394" i="19"/>
  <c r="AB394" i="19"/>
  <c r="AC3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B524" i="55"/>
  <c r="C524" i="55"/>
  <c r="B525" i="55"/>
  <c r="C525" i="55"/>
  <c r="B402" i="55"/>
  <c r="C402" i="55"/>
  <c r="B404" i="55"/>
  <c r="C404" i="55"/>
  <c r="B406" i="55"/>
  <c r="C406" i="55"/>
  <c r="B407" i="55"/>
  <c r="C407" i="55"/>
  <c r="B169" i="55"/>
  <c r="C169" i="55"/>
  <c r="B217" i="55"/>
  <c r="C217" i="55"/>
  <c r="B523" i="55"/>
  <c r="C523" i="55"/>
  <c r="B326" i="55"/>
  <c r="C326" i="55"/>
  <c r="B361" i="55"/>
  <c r="C361" i="55"/>
  <c r="B152" i="55"/>
  <c r="C152" i="55"/>
  <c r="B395" i="55"/>
  <c r="C395" i="55"/>
  <c r="B396" i="55"/>
  <c r="C396" i="55"/>
  <c r="B397" i="55"/>
  <c r="C397" i="55"/>
  <c r="B398" i="55"/>
  <c r="C398" i="55"/>
  <c r="B240" i="55"/>
  <c r="C240" i="55"/>
  <c r="B254" i="55"/>
  <c r="C254" i="55"/>
  <c r="B256" i="55"/>
  <c r="C256" i="55"/>
  <c r="B258" i="55"/>
  <c r="C258" i="55"/>
  <c r="B291" i="55"/>
  <c r="C291" i="55"/>
  <c r="B324" i="55"/>
  <c r="C324" i="55"/>
  <c r="B325" i="55"/>
  <c r="C325" i="55"/>
  <c r="B360" i="55"/>
  <c r="C360" i="55"/>
  <c r="B399" i="55"/>
  <c r="C399" i="55"/>
  <c r="B400" i="55"/>
  <c r="C400" i="55"/>
  <c r="B401" i="55"/>
  <c r="C401" i="55"/>
  <c r="B403" i="55"/>
  <c r="C403" i="55"/>
  <c r="B405" i="55"/>
  <c r="C405" i="55"/>
  <c r="B218" i="55"/>
  <c r="C218" i="55"/>
  <c r="B238" i="55"/>
  <c r="C238" i="55"/>
  <c r="B239" i="55"/>
  <c r="C239" i="55"/>
  <c r="B253" i="55"/>
  <c r="C253" i="55"/>
  <c r="B255" i="55"/>
  <c r="C255" i="55"/>
  <c r="B257" i="55"/>
  <c r="C257" i="55"/>
  <c r="B522" i="55"/>
  <c r="C522" i="55"/>
  <c r="AR77" i="19" l="1"/>
  <c r="AR78" i="19"/>
  <c r="AR3" i="19"/>
  <c r="AR4" i="19"/>
  <c r="AR79" i="19"/>
  <c r="AR5" i="19"/>
  <c r="AR80" i="19"/>
  <c r="AR81" i="19"/>
  <c r="AR76" i="19"/>
  <c r="AR6" i="19"/>
  <c r="AR82" i="19"/>
  <c r="AR7" i="19"/>
  <c r="AR8" i="19"/>
  <c r="AR9" i="19"/>
  <c r="AR83" i="19"/>
  <c r="AR87" i="19"/>
  <c r="AR104" i="19"/>
  <c r="AR88" i="19"/>
  <c r="AR10" i="19"/>
  <c r="AR89" i="19"/>
  <c r="AR90" i="19"/>
  <c r="AR93" i="19"/>
  <c r="AR98" i="19"/>
  <c r="AR99" i="19"/>
  <c r="AR100" i="19"/>
  <c r="AR142" i="19"/>
  <c r="AR144" i="19"/>
  <c r="AR147" i="19"/>
  <c r="AR148" i="19"/>
  <c r="AR143" i="19"/>
  <c r="AR149" i="19"/>
  <c r="AR11" i="19"/>
  <c r="AR150" i="19"/>
  <c r="AR151" i="19"/>
  <c r="AR152" i="19"/>
  <c r="AR153" i="19"/>
  <c r="AR154" i="19"/>
  <c r="AR155" i="19"/>
  <c r="AR12" i="19"/>
  <c r="AR156" i="19"/>
  <c r="AR117" i="19"/>
  <c r="AR157" i="19"/>
  <c r="AR158" i="19"/>
  <c r="AR159" i="19"/>
  <c r="AR134" i="19"/>
  <c r="AR160" i="19"/>
  <c r="AR119" i="19"/>
  <c r="AR161" i="19"/>
  <c r="AR162" i="19"/>
  <c r="AR163" i="19"/>
  <c r="AR164" i="19"/>
  <c r="AR120" i="19"/>
  <c r="AR165" i="19"/>
  <c r="AR166" i="19"/>
  <c r="AR167" i="19"/>
  <c r="AR168" i="19"/>
  <c r="AR169" i="19"/>
  <c r="AR170" i="19"/>
  <c r="AR171" i="19"/>
  <c r="AR172" i="19"/>
  <c r="AR173" i="19"/>
  <c r="AR115" i="19"/>
  <c r="AR174" i="19"/>
  <c r="AR175" i="19"/>
  <c r="AR105" i="19"/>
  <c r="AR176" i="19"/>
  <c r="AR109" i="19"/>
  <c r="AR177" i="19"/>
  <c r="AR110" i="19"/>
  <c r="AR101" i="19"/>
  <c r="AR13" i="19"/>
  <c r="AR108" i="19"/>
  <c r="AR178" i="19"/>
  <c r="AR14" i="19"/>
  <c r="AR15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84" i="19"/>
  <c r="AR204" i="19"/>
  <c r="AR205" i="19"/>
  <c r="AR16" i="19"/>
  <c r="AR206" i="19"/>
  <c r="AR207" i="19"/>
  <c r="AR208" i="19"/>
  <c r="AR209" i="19"/>
  <c r="AR133" i="19"/>
  <c r="AR114" i="19"/>
  <c r="AR210" i="19"/>
  <c r="AR121" i="19"/>
  <c r="AR132" i="19"/>
  <c r="AR211" i="19"/>
  <c r="AR212" i="19"/>
  <c r="AR213" i="19"/>
  <c r="AR139" i="19"/>
  <c r="AR106" i="19"/>
  <c r="AR138" i="19"/>
  <c r="AR214" i="19"/>
  <c r="AR215" i="19"/>
  <c r="AR216" i="19"/>
  <c r="AR217" i="19"/>
  <c r="AR218" i="19"/>
  <c r="AR219" i="19"/>
  <c r="AR220" i="19"/>
  <c r="AR221" i="19"/>
  <c r="AR222" i="19"/>
  <c r="AR102" i="19"/>
  <c r="AR223" i="19"/>
  <c r="AR113" i="19"/>
  <c r="AR116" i="19"/>
  <c r="AR126" i="19"/>
  <c r="AR224" i="19"/>
  <c r="AR225" i="19"/>
  <c r="AR226" i="19"/>
  <c r="AR75" i="19"/>
  <c r="AR227" i="19"/>
  <c r="AR228" i="19"/>
  <c r="AR229" i="19"/>
  <c r="AR230" i="19"/>
  <c r="AR231" i="19"/>
  <c r="AR232" i="19"/>
  <c r="AR17" i="19"/>
  <c r="AR18" i="19"/>
  <c r="AR233" i="19"/>
  <c r="AR234" i="19"/>
  <c r="AR235" i="19"/>
  <c r="AR145" i="19"/>
  <c r="AR236" i="19"/>
  <c r="AR237" i="19"/>
  <c r="AR238" i="19"/>
  <c r="AR239" i="19"/>
  <c r="AR240" i="19"/>
  <c r="AR241" i="19"/>
  <c r="AR19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103" i="19"/>
  <c r="AR255" i="19"/>
  <c r="AR256" i="19"/>
  <c r="AR257" i="19"/>
  <c r="AR122" i="19"/>
  <c r="AR137" i="19"/>
  <c r="AR20" i="19"/>
  <c r="AR111" i="19"/>
  <c r="AR258" i="19"/>
  <c r="AR259" i="19"/>
  <c r="AR260" i="19"/>
  <c r="AR261" i="19"/>
  <c r="AR262" i="19"/>
  <c r="AR263" i="19"/>
  <c r="AR264" i="19"/>
  <c r="AR265" i="19"/>
  <c r="AR266" i="19"/>
  <c r="AR141" i="19"/>
  <c r="AR267" i="19"/>
  <c r="AR85" i="19"/>
  <c r="AR140" i="19"/>
  <c r="AR127" i="19"/>
  <c r="AR268" i="19"/>
  <c r="AR136" i="19"/>
  <c r="AR269" i="19"/>
  <c r="AR128" i="19"/>
  <c r="AR270" i="19"/>
  <c r="AR135" i="19"/>
  <c r="AR271" i="19"/>
  <c r="AR272" i="19"/>
  <c r="AR273" i="19"/>
  <c r="AR274" i="19"/>
  <c r="AR118" i="19"/>
  <c r="AR275" i="19"/>
  <c r="AR276" i="19"/>
  <c r="AR277" i="19"/>
  <c r="AR278" i="19"/>
  <c r="AR125" i="19"/>
  <c r="AR123" i="19"/>
  <c r="AR21" i="19"/>
  <c r="AR22" i="19"/>
  <c r="AR279" i="19"/>
  <c r="AR86" i="19"/>
  <c r="AR280" i="19"/>
  <c r="AR281" i="19"/>
  <c r="AR282" i="19"/>
  <c r="AR283" i="19"/>
  <c r="AR284" i="19"/>
  <c r="AR285" i="19"/>
  <c r="AR23" i="19"/>
  <c r="AR24" i="19"/>
  <c r="AR286" i="19"/>
  <c r="AR287" i="19"/>
  <c r="AR288" i="19"/>
  <c r="AR289" i="19"/>
  <c r="AR91" i="19"/>
  <c r="AR25" i="19"/>
  <c r="AR26" i="19"/>
  <c r="AR290" i="19"/>
  <c r="AR124" i="19"/>
  <c r="AR107" i="19"/>
  <c r="AR291" i="19"/>
  <c r="AR292" i="19"/>
  <c r="AR293" i="19"/>
  <c r="AR294" i="19"/>
  <c r="AR295" i="19"/>
  <c r="AR296" i="19"/>
  <c r="AR297" i="19"/>
  <c r="AR298" i="19"/>
  <c r="AR131" i="19"/>
  <c r="AR299" i="19"/>
  <c r="AR300" i="19"/>
  <c r="AR92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27" i="19"/>
  <c r="AR319" i="19"/>
  <c r="AR320" i="19"/>
  <c r="AR321" i="19"/>
  <c r="AR322" i="19"/>
  <c r="AR323" i="19"/>
  <c r="AR324" i="19"/>
  <c r="AR325" i="19"/>
  <c r="AR28" i="19"/>
  <c r="AR326" i="19"/>
  <c r="AR327" i="19"/>
  <c r="AR29" i="19"/>
  <c r="AR30" i="19"/>
  <c r="AR328" i="19"/>
  <c r="AR31" i="19"/>
  <c r="AR32" i="19"/>
  <c r="AR329" i="19"/>
  <c r="AR330" i="19"/>
  <c r="AR331" i="19"/>
  <c r="AR33" i="19"/>
  <c r="AR34" i="19"/>
  <c r="AR332" i="19"/>
  <c r="AR35" i="19"/>
  <c r="AR36" i="19"/>
  <c r="AR333" i="19"/>
  <c r="AR334" i="19"/>
  <c r="AR335" i="19"/>
  <c r="AR336" i="19"/>
  <c r="AR337" i="19"/>
  <c r="AR37" i="19"/>
  <c r="AR338" i="19"/>
  <c r="AR38" i="19"/>
  <c r="AR339" i="19"/>
  <c r="AR340" i="19"/>
  <c r="AR39" i="19"/>
  <c r="AR40" i="19"/>
  <c r="AR41" i="19"/>
  <c r="AR341" i="19"/>
  <c r="AR342" i="19"/>
  <c r="AR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112" i="19"/>
  <c r="AR355" i="19"/>
  <c r="AR356" i="19"/>
  <c r="AR357" i="19"/>
  <c r="AR358" i="19"/>
  <c r="AR146" i="19"/>
  <c r="AR359" i="19"/>
  <c r="AR360" i="19"/>
  <c r="AR361" i="19"/>
  <c r="AR362" i="19"/>
  <c r="AR363" i="19"/>
  <c r="AR364" i="19"/>
  <c r="AR365" i="19"/>
  <c r="AR366" i="19"/>
  <c r="AR367" i="19"/>
  <c r="AR368" i="19"/>
  <c r="AR369" i="19"/>
  <c r="AR370" i="19"/>
  <c r="AR371" i="19"/>
  <c r="AR372" i="19"/>
  <c r="AR43" i="19"/>
  <c r="AR373" i="19"/>
  <c r="AR374" i="19"/>
  <c r="AR375" i="19"/>
  <c r="AR376" i="19"/>
  <c r="AR44" i="19"/>
  <c r="AR377" i="19"/>
  <c r="AR378" i="19"/>
  <c r="AR379" i="19"/>
  <c r="AR45" i="19"/>
  <c r="AR380" i="19"/>
  <c r="AR381" i="19"/>
  <c r="AR382" i="19"/>
  <c r="AR383" i="19"/>
  <c r="AR384" i="19"/>
  <c r="AR385" i="19"/>
  <c r="AR386" i="19"/>
  <c r="AR387" i="19"/>
  <c r="AR388" i="19"/>
  <c r="AR389" i="19"/>
  <c r="AR390" i="19"/>
  <c r="AR391" i="19"/>
  <c r="AR392" i="19"/>
  <c r="AR393" i="19"/>
  <c r="AR130" i="19"/>
  <c r="AR394" i="19"/>
  <c r="AR94" i="19"/>
  <c r="AR95" i="19"/>
  <c r="AR96" i="19"/>
  <c r="AR97" i="19"/>
  <c r="AR129" i="19"/>
  <c r="AS77" i="19"/>
  <c r="AU77" i="19" s="1"/>
  <c r="AS78" i="19"/>
  <c r="AU78" i="19" s="1"/>
  <c r="AS3" i="19"/>
  <c r="AU3" i="19" s="1"/>
  <c r="AS4" i="19"/>
  <c r="AU4" i="19" s="1"/>
  <c r="AS79" i="19"/>
  <c r="AU79" i="19" s="1"/>
  <c r="AS5" i="19"/>
  <c r="AU5" i="19" s="1"/>
  <c r="AS80" i="19"/>
  <c r="AU80" i="19" s="1"/>
  <c r="AS81" i="19"/>
  <c r="AU81" i="19" s="1"/>
  <c r="AS76" i="19"/>
  <c r="AU76" i="19" s="1"/>
  <c r="AS6" i="19"/>
  <c r="AU6" i="19" s="1"/>
  <c r="AS82" i="19"/>
  <c r="AU82" i="19" s="1"/>
  <c r="AS7" i="19"/>
  <c r="AU7" i="19" s="1"/>
  <c r="AS8" i="19"/>
  <c r="AU8" i="19" s="1"/>
  <c r="AS9" i="19"/>
  <c r="AU9" i="19" s="1"/>
  <c r="AS83" i="19"/>
  <c r="AS87" i="19"/>
  <c r="AU87" i="19" s="1"/>
  <c r="AS104" i="19"/>
  <c r="AU104" i="19" s="1"/>
  <c r="AS88" i="19"/>
  <c r="AU88" i="19" s="1"/>
  <c r="AS10" i="19"/>
  <c r="AU10" i="19" s="1"/>
  <c r="AS89" i="19"/>
  <c r="AU89" i="19" s="1"/>
  <c r="AS90" i="19"/>
  <c r="AU90" i="19" s="1"/>
  <c r="AS93" i="19"/>
  <c r="AU93" i="19" s="1"/>
  <c r="AS98" i="19"/>
  <c r="AU98" i="19" s="1"/>
  <c r="AS99" i="19"/>
  <c r="AU99" i="19" s="1"/>
  <c r="AS100" i="19"/>
  <c r="AU100" i="19" s="1"/>
  <c r="AS142" i="19"/>
  <c r="AU142" i="19" s="1"/>
  <c r="AS144" i="19"/>
  <c r="AU144" i="19" s="1"/>
  <c r="AS147" i="19"/>
  <c r="AU147" i="19" s="1"/>
  <c r="AS148" i="19"/>
  <c r="AU148" i="19" s="1"/>
  <c r="AS143" i="19"/>
  <c r="AU143" i="19" s="1"/>
  <c r="AS149" i="19"/>
  <c r="AS11" i="19"/>
  <c r="AU11" i="19" s="1"/>
  <c r="AS150" i="19"/>
  <c r="AU150" i="19" s="1"/>
  <c r="AS151" i="19"/>
  <c r="AU151" i="19" s="1"/>
  <c r="AS152" i="19"/>
  <c r="AU152" i="19" s="1"/>
  <c r="AS153" i="19"/>
  <c r="AU153" i="19" s="1"/>
  <c r="AS154" i="19"/>
  <c r="AU154" i="19" s="1"/>
  <c r="AS155" i="19"/>
  <c r="AU155" i="19" s="1"/>
  <c r="AS12" i="19"/>
  <c r="AS156" i="19"/>
  <c r="AU156" i="19" s="1"/>
  <c r="AS117" i="19"/>
  <c r="AU117" i="19" s="1"/>
  <c r="AS157" i="19"/>
  <c r="AU157" i="19" s="1"/>
  <c r="AS158" i="19"/>
  <c r="AU158" i="19" s="1"/>
  <c r="AS159" i="19"/>
  <c r="AU159" i="19" s="1"/>
  <c r="AS134" i="19"/>
  <c r="AU134" i="19" s="1"/>
  <c r="AS160" i="19"/>
  <c r="AU160" i="19" s="1"/>
  <c r="AS119" i="19"/>
  <c r="AU119" i="19" s="1"/>
  <c r="AS161" i="19"/>
  <c r="AU161" i="19" s="1"/>
  <c r="AS162" i="19"/>
  <c r="AU162" i="19" s="1"/>
  <c r="AS163" i="19"/>
  <c r="AU163" i="19" s="1"/>
  <c r="AS164" i="19"/>
  <c r="AU164" i="19" s="1"/>
  <c r="AS120" i="19"/>
  <c r="AU120" i="19" s="1"/>
  <c r="AS165" i="19"/>
  <c r="AU165" i="19" s="1"/>
  <c r="AS166" i="19"/>
  <c r="AU166" i="19" s="1"/>
  <c r="AS167" i="19"/>
  <c r="AS168" i="19"/>
  <c r="AU168" i="19" s="1"/>
  <c r="AS169" i="19"/>
  <c r="AU169" i="19" s="1"/>
  <c r="AS170" i="19"/>
  <c r="AU170" i="19" s="1"/>
  <c r="AS171" i="19"/>
  <c r="AU171" i="19" s="1"/>
  <c r="AS172" i="19"/>
  <c r="AU172" i="19" s="1"/>
  <c r="AS173" i="19"/>
  <c r="AU173" i="19" s="1"/>
  <c r="AS115" i="19"/>
  <c r="AU115" i="19" s="1"/>
  <c r="AS174" i="19"/>
  <c r="AU174" i="19" s="1"/>
  <c r="AS175" i="19"/>
  <c r="AU175" i="19" s="1"/>
  <c r="AS105" i="19"/>
  <c r="AU105" i="19" s="1"/>
  <c r="AS176" i="19"/>
  <c r="AU176" i="19" s="1"/>
  <c r="AS109" i="19"/>
  <c r="AU109" i="19" s="1"/>
  <c r="AS177" i="19"/>
  <c r="AU177" i="19" s="1"/>
  <c r="AS110" i="19"/>
  <c r="AU110" i="19" s="1"/>
  <c r="AS101" i="19"/>
  <c r="AU101" i="19" s="1"/>
  <c r="AS13" i="19"/>
  <c r="AU13" i="19" s="1"/>
  <c r="AS108" i="19"/>
  <c r="AU108" i="19" s="1"/>
  <c r="AS178" i="19"/>
  <c r="AU178" i="19" s="1"/>
  <c r="AS14" i="19"/>
  <c r="AU14" i="19" s="1"/>
  <c r="AS15" i="19"/>
  <c r="AU15" i="19" s="1"/>
  <c r="AS179" i="19"/>
  <c r="AU179" i="19" s="1"/>
  <c r="AS180" i="19"/>
  <c r="AU180" i="19" s="1"/>
  <c r="AS181" i="19"/>
  <c r="AU181" i="19" s="1"/>
  <c r="AS182" i="19"/>
  <c r="AU182" i="19" s="1"/>
  <c r="AS183" i="19"/>
  <c r="AU183" i="19" s="1"/>
  <c r="AS184" i="19"/>
  <c r="AU184" i="19" s="1"/>
  <c r="AS185" i="19"/>
  <c r="AU185" i="19" s="1"/>
  <c r="AS186" i="19"/>
  <c r="AU186" i="19" s="1"/>
  <c r="AS187" i="19"/>
  <c r="AU187" i="19" s="1"/>
  <c r="AS188" i="19"/>
  <c r="AU188" i="19" s="1"/>
  <c r="AS189" i="19"/>
  <c r="AU189" i="19" s="1"/>
  <c r="AS190" i="19"/>
  <c r="AU190" i="19" s="1"/>
  <c r="AS191" i="19"/>
  <c r="AU191" i="19" s="1"/>
  <c r="AS192" i="19"/>
  <c r="AU192" i="19" s="1"/>
  <c r="AS193" i="19"/>
  <c r="AU193" i="19" s="1"/>
  <c r="AS194" i="19"/>
  <c r="AU194" i="19" s="1"/>
  <c r="AS195" i="19"/>
  <c r="AU195" i="19" s="1"/>
  <c r="AS196" i="19"/>
  <c r="AU196" i="19" s="1"/>
  <c r="AS197" i="19"/>
  <c r="AU197" i="19" s="1"/>
  <c r="AS198" i="19"/>
  <c r="AU198" i="19" s="1"/>
  <c r="AS199" i="19"/>
  <c r="AU199" i="19" s="1"/>
  <c r="AS200" i="19"/>
  <c r="AU200" i="19" s="1"/>
  <c r="AS201" i="19"/>
  <c r="AU201" i="19" s="1"/>
  <c r="AS202" i="19"/>
  <c r="AU202" i="19" s="1"/>
  <c r="AS203" i="19"/>
  <c r="AU203" i="19" s="1"/>
  <c r="AS84" i="19"/>
  <c r="AU84" i="19" s="1"/>
  <c r="AS204" i="19"/>
  <c r="AU204" i="19" s="1"/>
  <c r="AS205" i="19"/>
  <c r="AU205" i="19" s="1"/>
  <c r="AS16" i="19"/>
  <c r="AU16" i="19" s="1"/>
  <c r="AS206" i="19"/>
  <c r="AU206" i="19" s="1"/>
  <c r="AS207" i="19"/>
  <c r="AU207" i="19" s="1"/>
  <c r="AS208" i="19"/>
  <c r="AU208" i="19" s="1"/>
  <c r="AS209" i="19"/>
  <c r="AU209" i="19" s="1"/>
  <c r="AS133" i="19"/>
  <c r="AU133" i="19" s="1"/>
  <c r="AS114" i="19"/>
  <c r="AU114" i="19" s="1"/>
  <c r="AS210" i="19"/>
  <c r="AU210" i="19" s="1"/>
  <c r="AS121" i="19"/>
  <c r="AU121" i="19" s="1"/>
  <c r="AS132" i="19"/>
  <c r="AU132" i="19" s="1"/>
  <c r="AS211" i="19"/>
  <c r="AU211" i="19" s="1"/>
  <c r="AS212" i="19"/>
  <c r="AU212" i="19" s="1"/>
  <c r="AS213" i="19"/>
  <c r="AU213" i="19" s="1"/>
  <c r="AS139" i="19"/>
  <c r="AU139" i="19" s="1"/>
  <c r="AS106" i="19"/>
  <c r="AU106" i="19" s="1"/>
  <c r="AS138" i="19"/>
  <c r="AU138" i="19" s="1"/>
  <c r="AS214" i="19"/>
  <c r="AU214" i="19" s="1"/>
  <c r="AS215" i="19"/>
  <c r="AU215" i="19" s="1"/>
  <c r="AS216" i="19"/>
  <c r="AU216" i="19" s="1"/>
  <c r="AS217" i="19"/>
  <c r="AU217" i="19" s="1"/>
  <c r="AS218" i="19"/>
  <c r="AU218" i="19" s="1"/>
  <c r="AS219" i="19"/>
  <c r="AU219" i="19" s="1"/>
  <c r="AS220" i="19"/>
  <c r="AU220" i="19" s="1"/>
  <c r="AS221" i="19"/>
  <c r="AU221" i="19" s="1"/>
  <c r="AS222" i="19"/>
  <c r="AU222" i="19" s="1"/>
  <c r="AS102" i="19"/>
  <c r="AU102" i="19" s="1"/>
  <c r="AS223" i="19"/>
  <c r="AU223" i="19" s="1"/>
  <c r="AS113" i="19"/>
  <c r="AU113" i="19" s="1"/>
  <c r="AS116" i="19"/>
  <c r="AU116" i="19" s="1"/>
  <c r="AS126" i="19"/>
  <c r="AU126" i="19" s="1"/>
  <c r="AS224" i="19"/>
  <c r="AU224" i="19" s="1"/>
  <c r="AS225" i="19"/>
  <c r="AU225" i="19" s="1"/>
  <c r="AS226" i="19"/>
  <c r="AU226" i="19" s="1"/>
  <c r="AS75" i="19"/>
  <c r="AU75" i="19" s="1"/>
  <c r="AS227" i="19"/>
  <c r="AU227" i="19" s="1"/>
  <c r="AS228" i="19"/>
  <c r="AU228" i="19" s="1"/>
  <c r="AS229" i="19"/>
  <c r="AU229" i="19" s="1"/>
  <c r="AS230" i="19"/>
  <c r="AU230" i="19" s="1"/>
  <c r="AS231" i="19"/>
  <c r="AU231" i="19" s="1"/>
  <c r="AS232" i="19"/>
  <c r="AU232" i="19" s="1"/>
  <c r="AS17" i="19"/>
  <c r="AU17" i="19" s="1"/>
  <c r="AS18" i="19"/>
  <c r="AU18" i="19" s="1"/>
  <c r="AS233" i="19"/>
  <c r="AU233" i="19" s="1"/>
  <c r="AS234" i="19"/>
  <c r="AU234" i="19" s="1"/>
  <c r="AS235" i="19"/>
  <c r="AU235" i="19" s="1"/>
  <c r="AS145" i="19"/>
  <c r="AU145" i="19" s="1"/>
  <c r="AS236" i="19"/>
  <c r="AU236" i="19" s="1"/>
  <c r="AS237" i="19"/>
  <c r="AU237" i="19" s="1"/>
  <c r="AS238" i="19"/>
  <c r="AU238" i="19" s="1"/>
  <c r="AS239" i="19"/>
  <c r="AU239" i="19" s="1"/>
  <c r="AS240" i="19"/>
  <c r="AU240" i="19" s="1"/>
  <c r="AS241" i="19"/>
  <c r="AU241" i="19" s="1"/>
  <c r="AS19" i="19"/>
  <c r="AU19" i="19" s="1"/>
  <c r="AS242" i="19"/>
  <c r="AU242" i="19" s="1"/>
  <c r="AS243" i="19"/>
  <c r="AU243" i="19" s="1"/>
  <c r="AS244" i="19"/>
  <c r="AU244" i="19" s="1"/>
  <c r="AS245" i="19"/>
  <c r="AU245" i="19" s="1"/>
  <c r="AS246" i="19"/>
  <c r="AU246" i="19" s="1"/>
  <c r="AS247" i="19"/>
  <c r="AU247" i="19" s="1"/>
  <c r="AS248" i="19"/>
  <c r="AU248" i="19" s="1"/>
  <c r="AS249" i="19"/>
  <c r="AU249" i="19" s="1"/>
  <c r="AS250" i="19"/>
  <c r="AU250" i="19" s="1"/>
  <c r="AS251" i="19"/>
  <c r="AU251" i="19" s="1"/>
  <c r="AS252" i="19"/>
  <c r="AU252" i="19" s="1"/>
  <c r="AS253" i="19"/>
  <c r="AU253" i="19" s="1"/>
  <c r="AS254" i="19"/>
  <c r="AU254" i="19" s="1"/>
  <c r="AS103" i="19"/>
  <c r="AU103" i="19" s="1"/>
  <c r="AS255" i="19"/>
  <c r="AU255" i="19" s="1"/>
  <c r="AS256" i="19"/>
  <c r="AU256" i="19" s="1"/>
  <c r="AS257" i="19"/>
  <c r="AU257" i="19" s="1"/>
  <c r="AS122" i="19"/>
  <c r="AU122" i="19" s="1"/>
  <c r="AS137" i="19"/>
  <c r="AU137" i="19" s="1"/>
  <c r="AS20" i="19"/>
  <c r="AU20" i="19" s="1"/>
  <c r="AS111" i="19"/>
  <c r="AU111" i="19" s="1"/>
  <c r="AS258" i="19"/>
  <c r="AU258" i="19" s="1"/>
  <c r="AS259" i="19"/>
  <c r="AU259" i="19" s="1"/>
  <c r="AS260" i="19"/>
  <c r="AU260" i="19" s="1"/>
  <c r="AS261" i="19"/>
  <c r="AU261" i="19" s="1"/>
  <c r="AS262" i="19"/>
  <c r="AU262" i="19" s="1"/>
  <c r="AS263" i="19"/>
  <c r="AU263" i="19" s="1"/>
  <c r="AS264" i="19"/>
  <c r="AU264" i="19" s="1"/>
  <c r="AS265" i="19"/>
  <c r="AU265" i="19" s="1"/>
  <c r="AS266" i="19"/>
  <c r="AU266" i="19" s="1"/>
  <c r="AS141" i="19"/>
  <c r="AU141" i="19" s="1"/>
  <c r="AS267" i="19"/>
  <c r="AU267" i="19" s="1"/>
  <c r="AS85" i="19"/>
  <c r="AU85" i="19" s="1"/>
  <c r="AS140" i="19"/>
  <c r="AU140" i="19" s="1"/>
  <c r="AS127" i="19"/>
  <c r="AU127" i="19" s="1"/>
  <c r="AS268" i="19"/>
  <c r="AU268" i="19" s="1"/>
  <c r="AS136" i="19"/>
  <c r="AU136" i="19" s="1"/>
  <c r="AS269" i="19"/>
  <c r="AU269" i="19" s="1"/>
  <c r="AS128" i="19"/>
  <c r="AU128" i="19" s="1"/>
  <c r="AS270" i="19"/>
  <c r="AU270" i="19" s="1"/>
  <c r="AS135" i="19"/>
  <c r="AU135" i="19" s="1"/>
  <c r="AS271" i="19"/>
  <c r="AU271" i="19" s="1"/>
  <c r="AS272" i="19"/>
  <c r="AU272" i="19" s="1"/>
  <c r="AS273" i="19"/>
  <c r="AU273" i="19" s="1"/>
  <c r="AS274" i="19"/>
  <c r="AU274" i="19" s="1"/>
  <c r="AS118" i="19"/>
  <c r="AU118" i="19" s="1"/>
  <c r="AS275" i="19"/>
  <c r="AU275" i="19" s="1"/>
  <c r="AS276" i="19"/>
  <c r="AU276" i="19" s="1"/>
  <c r="AS277" i="19"/>
  <c r="AU277" i="19" s="1"/>
  <c r="AS278" i="19"/>
  <c r="AU278" i="19" s="1"/>
  <c r="AS125" i="19"/>
  <c r="AU125" i="19" s="1"/>
  <c r="AS123" i="19"/>
  <c r="AU123" i="19" s="1"/>
  <c r="AS21" i="19"/>
  <c r="AU21" i="19" s="1"/>
  <c r="AS22" i="19"/>
  <c r="AU22" i="19" s="1"/>
  <c r="AS279" i="19"/>
  <c r="AU279" i="19" s="1"/>
  <c r="AS86" i="19"/>
  <c r="AU86" i="19" s="1"/>
  <c r="AS280" i="19"/>
  <c r="AU280" i="19" s="1"/>
  <c r="AS281" i="19"/>
  <c r="AU281" i="19" s="1"/>
  <c r="AS282" i="19"/>
  <c r="AU282" i="19" s="1"/>
  <c r="AS283" i="19"/>
  <c r="AU283" i="19" s="1"/>
  <c r="AS284" i="19"/>
  <c r="AU284" i="19" s="1"/>
  <c r="AS285" i="19"/>
  <c r="AU285" i="19" s="1"/>
  <c r="AS23" i="19"/>
  <c r="AU23" i="19" s="1"/>
  <c r="AS24" i="19"/>
  <c r="AU24" i="19" s="1"/>
  <c r="AS286" i="19"/>
  <c r="AU286" i="19" s="1"/>
  <c r="AS287" i="19"/>
  <c r="AU287" i="19" s="1"/>
  <c r="AS288" i="19"/>
  <c r="AU288" i="19" s="1"/>
  <c r="AS289" i="19"/>
  <c r="AU289" i="19" s="1"/>
  <c r="AS91" i="19"/>
  <c r="AU91" i="19" s="1"/>
  <c r="AS25" i="19"/>
  <c r="AU25" i="19" s="1"/>
  <c r="AS26" i="19"/>
  <c r="AU26" i="19" s="1"/>
  <c r="AS290" i="19"/>
  <c r="AU290" i="19" s="1"/>
  <c r="AS124" i="19"/>
  <c r="AU124" i="19" s="1"/>
  <c r="AS107" i="19"/>
  <c r="AU107" i="19" s="1"/>
  <c r="AS291" i="19"/>
  <c r="AU291" i="19" s="1"/>
  <c r="AS292" i="19"/>
  <c r="AU292" i="19" s="1"/>
  <c r="AS293" i="19"/>
  <c r="AU293" i="19" s="1"/>
  <c r="AS294" i="19"/>
  <c r="AU294" i="19" s="1"/>
  <c r="AS295" i="19"/>
  <c r="AU295" i="19" s="1"/>
  <c r="AS296" i="19"/>
  <c r="AU296" i="19" s="1"/>
  <c r="AS297" i="19"/>
  <c r="AU297" i="19" s="1"/>
  <c r="AS298" i="19"/>
  <c r="AU298" i="19" s="1"/>
  <c r="AS131" i="19"/>
  <c r="AU131" i="19" s="1"/>
  <c r="AS299" i="19"/>
  <c r="AU299" i="19" s="1"/>
  <c r="AS300" i="19"/>
  <c r="AU300" i="19" s="1"/>
  <c r="AS92" i="19"/>
  <c r="AU92" i="19" s="1"/>
  <c r="AS301" i="19"/>
  <c r="AU301" i="19" s="1"/>
  <c r="AS302" i="19"/>
  <c r="AU302" i="19" s="1"/>
  <c r="AS303" i="19"/>
  <c r="AU303" i="19" s="1"/>
  <c r="AS304" i="19"/>
  <c r="AU304" i="19" s="1"/>
  <c r="AS305" i="19"/>
  <c r="AU305" i="19" s="1"/>
  <c r="AS306" i="19"/>
  <c r="AU306" i="19" s="1"/>
  <c r="AS307" i="19"/>
  <c r="AU307" i="19" s="1"/>
  <c r="AS308" i="19"/>
  <c r="AU308" i="19" s="1"/>
  <c r="AS309" i="19"/>
  <c r="AU309" i="19" s="1"/>
  <c r="AS310" i="19"/>
  <c r="AU310" i="19" s="1"/>
  <c r="AS311" i="19"/>
  <c r="AU311" i="19" s="1"/>
  <c r="AS312" i="19"/>
  <c r="AU312" i="19" s="1"/>
  <c r="AS313" i="19"/>
  <c r="AU313" i="19" s="1"/>
  <c r="AS314" i="19"/>
  <c r="AU314" i="19" s="1"/>
  <c r="AS315" i="19"/>
  <c r="AU315" i="19" s="1"/>
  <c r="AS316" i="19"/>
  <c r="AU316" i="19" s="1"/>
  <c r="AS317" i="19"/>
  <c r="AU317" i="19" s="1"/>
  <c r="AS318" i="19"/>
  <c r="AU318" i="19" s="1"/>
  <c r="AS27" i="19"/>
  <c r="AU27" i="19" s="1"/>
  <c r="AS319" i="19"/>
  <c r="AU319" i="19" s="1"/>
  <c r="AS320" i="19"/>
  <c r="AU320" i="19" s="1"/>
  <c r="AS321" i="19"/>
  <c r="AU321" i="19" s="1"/>
  <c r="AS322" i="19"/>
  <c r="AU322" i="19" s="1"/>
  <c r="AS323" i="19"/>
  <c r="AU323" i="19" s="1"/>
  <c r="AS324" i="19"/>
  <c r="AU324" i="19" s="1"/>
  <c r="AS325" i="19"/>
  <c r="AU325" i="19" s="1"/>
  <c r="AS28" i="19"/>
  <c r="AU28" i="19" s="1"/>
  <c r="AS326" i="19"/>
  <c r="AU326" i="19" s="1"/>
  <c r="AS327" i="19"/>
  <c r="AU327" i="19" s="1"/>
  <c r="AS29" i="19"/>
  <c r="AU29" i="19" s="1"/>
  <c r="AS30" i="19"/>
  <c r="AU30" i="19" s="1"/>
  <c r="AS328" i="19"/>
  <c r="AU328" i="19" s="1"/>
  <c r="AS31" i="19"/>
  <c r="AU31" i="19" s="1"/>
  <c r="AS32" i="19"/>
  <c r="AU32" i="19" s="1"/>
  <c r="AS329" i="19"/>
  <c r="AU329" i="19" s="1"/>
  <c r="AS330" i="19"/>
  <c r="AU330" i="19" s="1"/>
  <c r="AS331" i="19"/>
  <c r="AU331" i="19" s="1"/>
  <c r="AS33" i="19"/>
  <c r="AU33" i="19" s="1"/>
  <c r="AS34" i="19"/>
  <c r="AU34" i="19" s="1"/>
  <c r="AS332" i="19"/>
  <c r="AU332" i="19" s="1"/>
  <c r="AS35" i="19"/>
  <c r="AU35" i="19" s="1"/>
  <c r="AS36" i="19"/>
  <c r="AU36" i="19" s="1"/>
  <c r="AS333" i="19"/>
  <c r="AU333" i="19" s="1"/>
  <c r="AS334" i="19"/>
  <c r="AU334" i="19" s="1"/>
  <c r="AS335" i="19"/>
  <c r="AU335" i="19" s="1"/>
  <c r="AS336" i="19"/>
  <c r="AU336" i="19" s="1"/>
  <c r="AS337" i="19"/>
  <c r="AU337" i="19" s="1"/>
  <c r="AS37" i="19"/>
  <c r="AU37" i="19" s="1"/>
  <c r="AS338" i="19"/>
  <c r="AU338" i="19" s="1"/>
  <c r="AS38" i="19"/>
  <c r="AU38" i="19" s="1"/>
  <c r="AS339" i="19"/>
  <c r="AU339" i="19" s="1"/>
  <c r="AS340" i="19"/>
  <c r="AU340" i="19" s="1"/>
  <c r="AS39" i="19"/>
  <c r="AU39" i="19" s="1"/>
  <c r="AS40" i="19"/>
  <c r="AU40" i="19" s="1"/>
  <c r="AS41" i="19"/>
  <c r="AU41" i="19" s="1"/>
  <c r="AS341" i="19"/>
  <c r="AU341" i="19" s="1"/>
  <c r="AS342" i="19"/>
  <c r="AU342" i="19" s="1"/>
  <c r="AS42" i="19"/>
  <c r="AU42" i="19" s="1"/>
  <c r="AS343" i="19"/>
  <c r="AU343" i="19" s="1"/>
  <c r="AS344" i="19"/>
  <c r="AU344" i="19" s="1"/>
  <c r="AS345" i="19"/>
  <c r="AU345" i="19" s="1"/>
  <c r="AS346" i="19"/>
  <c r="AU346" i="19" s="1"/>
  <c r="AS347" i="19"/>
  <c r="AU347" i="19" s="1"/>
  <c r="AS348" i="19"/>
  <c r="AU348" i="19" s="1"/>
  <c r="AS349" i="19"/>
  <c r="AU349" i="19" s="1"/>
  <c r="AS350" i="19"/>
  <c r="AU350" i="19" s="1"/>
  <c r="AS351" i="19"/>
  <c r="AU351" i="19" s="1"/>
  <c r="AS352" i="19"/>
  <c r="AU352" i="19" s="1"/>
  <c r="AS353" i="19"/>
  <c r="AU353" i="19" s="1"/>
  <c r="AS354" i="19"/>
  <c r="AU354" i="19" s="1"/>
  <c r="AS112" i="19"/>
  <c r="AU112" i="19" s="1"/>
  <c r="AS355" i="19"/>
  <c r="AU355" i="19" s="1"/>
  <c r="AS356" i="19"/>
  <c r="AU356" i="19" s="1"/>
  <c r="AS357" i="19"/>
  <c r="AU357" i="19" s="1"/>
  <c r="AS358" i="19"/>
  <c r="AU358" i="19" s="1"/>
  <c r="AS146" i="19"/>
  <c r="AU146" i="19" s="1"/>
  <c r="AS359" i="19"/>
  <c r="AU359" i="19" s="1"/>
  <c r="AS360" i="19"/>
  <c r="AU360" i="19" s="1"/>
  <c r="AS361" i="19"/>
  <c r="AU361" i="19" s="1"/>
  <c r="AS362" i="19"/>
  <c r="AU362" i="19" s="1"/>
  <c r="AS363" i="19"/>
  <c r="AU363" i="19" s="1"/>
  <c r="AS364" i="19"/>
  <c r="AU364" i="19" s="1"/>
  <c r="AS365" i="19"/>
  <c r="AU365" i="19" s="1"/>
  <c r="AS366" i="19"/>
  <c r="AU366" i="19" s="1"/>
  <c r="AS367" i="19"/>
  <c r="AU367" i="19" s="1"/>
  <c r="AS368" i="19"/>
  <c r="AU368" i="19" s="1"/>
  <c r="AS369" i="19"/>
  <c r="AU369" i="19" s="1"/>
  <c r="AS370" i="19"/>
  <c r="AU370" i="19" s="1"/>
  <c r="AS371" i="19"/>
  <c r="AU371" i="19" s="1"/>
  <c r="AS372" i="19"/>
  <c r="AU372" i="19" s="1"/>
  <c r="AS43" i="19"/>
  <c r="AU43" i="19" s="1"/>
  <c r="AS373" i="19"/>
  <c r="AU373" i="19" s="1"/>
  <c r="AS374" i="19"/>
  <c r="AU374" i="19" s="1"/>
  <c r="AS375" i="19"/>
  <c r="AU375" i="19" s="1"/>
  <c r="AS376" i="19"/>
  <c r="AU376" i="19" s="1"/>
  <c r="AS44" i="19"/>
  <c r="AU44" i="19" s="1"/>
  <c r="AS377" i="19"/>
  <c r="AU377" i="19" s="1"/>
  <c r="AS378" i="19"/>
  <c r="AU378" i="19" s="1"/>
  <c r="AS379" i="19"/>
  <c r="AU379" i="19" s="1"/>
  <c r="AS45" i="19"/>
  <c r="AU45" i="19" s="1"/>
  <c r="AS380" i="19"/>
  <c r="AU380" i="19" s="1"/>
  <c r="AS381" i="19"/>
  <c r="AU381" i="19" s="1"/>
  <c r="AS382" i="19"/>
  <c r="AU382" i="19" s="1"/>
  <c r="AS383" i="19"/>
  <c r="AU383" i="19" s="1"/>
  <c r="AS384" i="19"/>
  <c r="AU384" i="19" s="1"/>
  <c r="AS385" i="19"/>
  <c r="AU385" i="19" s="1"/>
  <c r="AS386" i="19"/>
  <c r="AU386" i="19" s="1"/>
  <c r="AS387" i="19"/>
  <c r="AU387" i="19" s="1"/>
  <c r="AS388" i="19"/>
  <c r="AU388" i="19" s="1"/>
  <c r="AS389" i="19"/>
  <c r="AU389" i="19" s="1"/>
  <c r="AS390" i="19"/>
  <c r="AU390" i="19" s="1"/>
  <c r="AS391" i="19"/>
  <c r="AU391" i="19" s="1"/>
  <c r="AS392" i="19"/>
  <c r="AU392" i="19" s="1"/>
  <c r="AS393" i="19"/>
  <c r="AU393" i="19" s="1"/>
  <c r="AS130" i="19"/>
  <c r="AU130" i="19" s="1"/>
  <c r="AS394" i="19"/>
  <c r="AU394" i="19" s="1"/>
  <c r="AS94" i="19"/>
  <c r="AU94" i="19" s="1"/>
  <c r="AS95" i="19"/>
  <c r="AU95" i="19" s="1"/>
  <c r="AS96" i="19"/>
  <c r="AU96" i="19" s="1"/>
  <c r="AS97" i="19"/>
  <c r="AU97" i="19" s="1"/>
  <c r="AS129" i="19"/>
  <c r="AU129" i="19" s="1"/>
  <c r="AU83" i="19"/>
  <c r="AU149" i="19"/>
  <c r="AU12" i="19"/>
  <c r="AU167" i="19"/>
  <c r="AI48" i="62" l="1"/>
  <c r="AJ48" i="62"/>
  <c r="AK48" i="62"/>
  <c r="AJ12" i="62"/>
  <c r="AK12" i="62"/>
  <c r="AJ13" i="62"/>
  <c r="AK13" i="62"/>
  <c r="AJ14" i="62"/>
  <c r="AK14" i="62"/>
  <c r="AJ15" i="62"/>
  <c r="AK15" i="62"/>
  <c r="AJ16" i="62"/>
  <c r="AK16" i="62"/>
  <c r="AJ17" i="62"/>
  <c r="AK17" i="62"/>
  <c r="AJ18" i="62"/>
  <c r="AK18" i="62"/>
  <c r="AJ19" i="62"/>
  <c r="AK19" i="62"/>
  <c r="AJ20" i="62"/>
  <c r="AK20" i="62"/>
  <c r="AJ21" i="62"/>
  <c r="AK21" i="62"/>
  <c r="AJ22" i="62"/>
  <c r="AK22" i="62"/>
  <c r="AJ23" i="62"/>
  <c r="AK23" i="62"/>
  <c r="AJ24" i="62"/>
  <c r="AK24" i="62"/>
  <c r="AJ25" i="62"/>
  <c r="AK25" i="62"/>
  <c r="AJ26" i="62"/>
  <c r="AK26" i="62"/>
  <c r="AJ27" i="62"/>
  <c r="AK27" i="62"/>
  <c r="AJ28" i="62"/>
  <c r="AK28" i="62"/>
  <c r="AJ29" i="62"/>
  <c r="AK29" i="62"/>
  <c r="AJ30" i="62"/>
  <c r="AK30" i="62"/>
  <c r="AJ31" i="62"/>
  <c r="AK31" i="62"/>
  <c r="AJ32" i="62"/>
  <c r="AK32" i="62"/>
  <c r="AJ33" i="62"/>
  <c r="AK33" i="62"/>
  <c r="AJ34" i="62"/>
  <c r="AK34" i="62"/>
  <c r="AJ35" i="62"/>
  <c r="AK35" i="62"/>
  <c r="AJ36" i="62"/>
  <c r="AK36" i="62"/>
  <c r="AJ37" i="62"/>
  <c r="AK37" i="62"/>
  <c r="AJ38" i="62"/>
  <c r="AK38" i="62"/>
  <c r="AJ39" i="62"/>
  <c r="AK39" i="62"/>
  <c r="AJ40" i="62"/>
  <c r="AK40" i="62"/>
  <c r="AJ41" i="62"/>
  <c r="AK41" i="62"/>
  <c r="AJ42" i="62"/>
  <c r="AK42" i="62"/>
  <c r="AJ43" i="62"/>
  <c r="AK43" i="62"/>
  <c r="AJ44" i="62"/>
  <c r="AK44" i="62"/>
  <c r="AJ45" i="62"/>
  <c r="AK45" i="62"/>
  <c r="AJ46" i="62"/>
  <c r="AK46" i="62"/>
  <c r="AJ47" i="62"/>
  <c r="AK47" i="62"/>
  <c r="AJ11" i="62"/>
  <c r="AK11" i="62"/>
  <c r="AI12" i="62"/>
  <c r="AI13" i="62"/>
  <c r="AI14" i="62"/>
  <c r="AI15" i="62"/>
  <c r="AI16" i="62"/>
  <c r="AI17" i="62"/>
  <c r="AI18" i="62"/>
  <c r="AI19" i="62"/>
  <c r="AI20" i="62"/>
  <c r="AI21" i="62"/>
  <c r="AI22" i="62"/>
  <c r="AI23" i="62"/>
  <c r="AI24" i="62"/>
  <c r="AI25" i="62"/>
  <c r="AI26" i="62"/>
  <c r="AI27" i="62"/>
  <c r="AI28" i="62"/>
  <c r="AI29" i="62"/>
  <c r="AI30" i="62"/>
  <c r="AI31" i="62"/>
  <c r="AI32" i="62"/>
  <c r="AI33" i="62"/>
  <c r="AI34" i="62"/>
  <c r="AI35" i="62"/>
  <c r="AI36" i="62"/>
  <c r="AI37" i="62"/>
  <c r="AI38" i="62"/>
  <c r="AI39" i="62"/>
  <c r="AI40" i="62"/>
  <c r="AI41" i="62"/>
  <c r="AI42" i="62"/>
  <c r="AI43" i="62"/>
  <c r="AI44" i="62"/>
  <c r="AI45" i="62"/>
  <c r="AI46" i="62"/>
  <c r="AI47" i="62"/>
  <c r="AI11" i="62"/>
  <c r="AM121" i="19" l="1"/>
  <c r="AM188" i="19"/>
  <c r="AM163" i="19"/>
  <c r="AM161" i="19"/>
  <c r="AM104" i="19"/>
  <c r="AM77" i="19"/>
  <c r="AM78" i="19"/>
  <c r="AM3" i="19"/>
  <c r="AM4" i="19"/>
  <c r="AM79" i="19"/>
  <c r="AM5" i="19"/>
  <c r="AM80" i="19"/>
  <c r="AM81" i="19"/>
  <c r="AM76" i="19"/>
  <c r="AM6" i="19"/>
  <c r="AM82" i="19"/>
  <c r="AM7" i="19"/>
  <c r="AM8" i="19"/>
  <c r="AM9" i="19"/>
  <c r="AM83" i="19"/>
  <c r="AM87" i="19"/>
  <c r="AM88" i="19"/>
  <c r="AM10" i="19"/>
  <c r="AM89" i="19"/>
  <c r="AM90" i="19"/>
  <c r="AM93" i="19"/>
  <c r="AM98" i="19"/>
  <c r="AM99" i="19"/>
  <c r="AM100" i="19"/>
  <c r="AM142" i="19"/>
  <c r="AM144" i="19"/>
  <c r="AM147" i="19"/>
  <c r="AM148" i="19"/>
  <c r="AM143" i="19"/>
  <c r="AM149" i="19"/>
  <c r="AM11" i="19"/>
  <c r="AM150" i="19"/>
  <c r="AM151" i="19"/>
  <c r="AM152" i="19"/>
  <c r="AM153" i="19"/>
  <c r="AM154" i="19"/>
  <c r="AM155" i="19"/>
  <c r="AM12" i="19"/>
  <c r="AM156" i="19"/>
  <c r="AM117" i="19"/>
  <c r="AM157" i="19"/>
  <c r="AM158" i="19"/>
  <c r="AM159" i="19"/>
  <c r="AM134" i="19"/>
  <c r="AM160" i="19"/>
  <c r="AM119" i="19"/>
  <c r="AM162" i="19"/>
  <c r="AM164" i="19"/>
  <c r="AM120" i="19"/>
  <c r="AM165" i="19"/>
  <c r="AM166" i="19"/>
  <c r="AM167" i="19"/>
  <c r="AM168" i="19"/>
  <c r="AM169" i="19"/>
  <c r="AM170" i="19"/>
  <c r="AM171" i="19"/>
  <c r="AM172" i="19"/>
  <c r="AM173" i="19"/>
  <c r="AM115" i="19"/>
  <c r="AM174" i="19"/>
  <c r="AM175" i="19"/>
  <c r="AM105" i="19"/>
  <c r="AM176" i="19"/>
  <c r="AM109" i="19"/>
  <c r="AM177" i="19"/>
  <c r="AM110" i="19"/>
  <c r="AM101" i="19"/>
  <c r="AM13" i="19"/>
  <c r="AM108" i="19"/>
  <c r="AM178" i="19"/>
  <c r="AM14" i="19"/>
  <c r="AM15" i="19"/>
  <c r="AM179" i="19"/>
  <c r="AM180" i="19"/>
  <c r="AM181" i="19"/>
  <c r="AM182" i="19"/>
  <c r="AM183" i="19"/>
  <c r="AM184" i="19"/>
  <c r="AM185" i="19"/>
  <c r="AM186" i="19"/>
  <c r="AM187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84" i="19"/>
  <c r="AM204" i="19"/>
  <c r="AM205" i="19"/>
  <c r="AM16" i="19"/>
  <c r="AM206" i="19"/>
  <c r="AM207" i="19"/>
  <c r="AM208" i="19"/>
  <c r="AM209" i="19"/>
  <c r="AM133" i="19"/>
  <c r="AM114" i="19"/>
  <c r="AM210" i="19"/>
  <c r="AM132" i="19"/>
  <c r="AM211" i="19"/>
  <c r="AM212" i="19"/>
  <c r="AM213" i="19"/>
  <c r="AM139" i="19"/>
  <c r="AM106" i="19"/>
  <c r="AM138" i="19"/>
  <c r="AM214" i="19"/>
  <c r="AM215" i="19"/>
  <c r="AM129" i="19"/>
  <c r="G31" i="59" l="1"/>
  <c r="I31" i="59" s="1"/>
  <c r="G32" i="59"/>
  <c r="I32" i="59" s="1"/>
  <c r="G3" i="59"/>
  <c r="I3" i="59" s="1"/>
  <c r="G2" i="59"/>
  <c r="I2" i="59" s="1"/>
  <c r="Q3" i="53"/>
  <c r="G5" i="59" l="1"/>
  <c r="I5" i="59" s="1"/>
  <c r="G6" i="59"/>
  <c r="I6" i="59" s="1"/>
  <c r="G7" i="59"/>
  <c r="I7" i="59" s="1"/>
  <c r="G8" i="59"/>
  <c r="I8" i="59" s="1"/>
  <c r="G9" i="59"/>
  <c r="I9" i="59" s="1"/>
  <c r="G10" i="59"/>
  <c r="I10" i="59" s="1"/>
  <c r="G11" i="59"/>
  <c r="I11" i="59" s="1"/>
  <c r="G12" i="59"/>
  <c r="I12" i="59" s="1"/>
  <c r="G13" i="59"/>
  <c r="I13" i="59" s="1"/>
  <c r="G14" i="59"/>
  <c r="I14" i="59" s="1"/>
  <c r="G15" i="59"/>
  <c r="I15" i="59" s="1"/>
  <c r="G16" i="59"/>
  <c r="I16" i="59" s="1"/>
  <c r="G17" i="59"/>
  <c r="I17" i="59" s="1"/>
  <c r="G18" i="59"/>
  <c r="I18" i="59" s="1"/>
  <c r="G19" i="59"/>
  <c r="I19" i="59" s="1"/>
  <c r="G20" i="59"/>
  <c r="I20" i="59" s="1"/>
  <c r="G21" i="59"/>
  <c r="I21" i="59" s="1"/>
  <c r="G22" i="59"/>
  <c r="I22" i="59" s="1"/>
  <c r="G23" i="59"/>
  <c r="I23" i="59" s="1"/>
  <c r="G24" i="59"/>
  <c r="I24" i="59" s="1"/>
  <c r="G25" i="59"/>
  <c r="I25" i="59" s="1"/>
  <c r="G26" i="59"/>
  <c r="I26" i="59" s="1"/>
  <c r="G27" i="59"/>
  <c r="I27" i="59" s="1"/>
  <c r="G28" i="59"/>
  <c r="I28" i="59" s="1"/>
  <c r="G29" i="59"/>
  <c r="I29" i="59" s="1"/>
  <c r="G30" i="59"/>
  <c r="I30" i="59" s="1"/>
  <c r="G33" i="59"/>
  <c r="I33" i="59" s="1"/>
  <c r="G34" i="59"/>
  <c r="I34" i="59" s="1"/>
  <c r="G35" i="59"/>
  <c r="I35" i="59" s="1"/>
  <c r="G36" i="59"/>
  <c r="I36" i="59" s="1"/>
  <c r="G37" i="59"/>
  <c r="I37" i="59" s="1"/>
  <c r="G38" i="59"/>
  <c r="I38" i="59" s="1"/>
  <c r="G39" i="59"/>
  <c r="I39" i="59" s="1"/>
  <c r="G40" i="59"/>
  <c r="I40" i="59" s="1"/>
  <c r="G41" i="59"/>
  <c r="I41" i="59" s="1"/>
  <c r="G42" i="59"/>
  <c r="I42" i="59" s="1"/>
  <c r="G43" i="59"/>
  <c r="I43" i="59" s="1"/>
  <c r="G44" i="59"/>
  <c r="I44" i="59" s="1"/>
  <c r="G45" i="59"/>
  <c r="I45" i="59" s="1"/>
  <c r="G46" i="59"/>
  <c r="I46" i="59" s="1"/>
  <c r="G47" i="59"/>
  <c r="I47" i="59" s="1"/>
  <c r="G48" i="59"/>
  <c r="I48" i="59" s="1"/>
  <c r="G49" i="59"/>
  <c r="I49" i="59" s="1"/>
  <c r="G50" i="59"/>
  <c r="I50" i="59" s="1"/>
  <c r="G51" i="59"/>
  <c r="I51" i="59" s="1"/>
  <c r="G52" i="59"/>
  <c r="I52" i="59" s="1"/>
  <c r="G53" i="59"/>
  <c r="I53" i="59" s="1"/>
  <c r="G54" i="59"/>
  <c r="I54" i="59" s="1"/>
  <c r="G55" i="59"/>
  <c r="I55" i="59" s="1"/>
  <c r="G56" i="59"/>
  <c r="I56" i="59" s="1"/>
  <c r="G57" i="59"/>
  <c r="I57" i="59" s="1"/>
  <c r="G58" i="59"/>
  <c r="I58" i="59" s="1"/>
  <c r="G59" i="59"/>
  <c r="I59" i="59" s="1"/>
  <c r="G60" i="59"/>
  <c r="I60" i="59" s="1"/>
  <c r="G61" i="59"/>
  <c r="I61" i="59" s="1"/>
  <c r="G62" i="59"/>
  <c r="I62" i="59" s="1"/>
  <c r="G63" i="59"/>
  <c r="I63" i="59" s="1"/>
  <c r="G64" i="59"/>
  <c r="I64" i="59" s="1"/>
  <c r="G65" i="59"/>
  <c r="I65" i="59" s="1"/>
  <c r="G66" i="59"/>
  <c r="I66" i="59" s="1"/>
  <c r="G67" i="59"/>
  <c r="I67" i="59" s="1"/>
  <c r="G68" i="59"/>
  <c r="I68" i="59" s="1"/>
  <c r="G69" i="59"/>
  <c r="I69" i="59" s="1"/>
  <c r="G70" i="59"/>
  <c r="I70" i="59" s="1"/>
  <c r="G71" i="59"/>
  <c r="I71" i="59" s="1"/>
  <c r="G72" i="59"/>
  <c r="I72" i="59" s="1"/>
  <c r="G4" i="59"/>
  <c r="I4" i="59" s="1"/>
  <c r="B3" i="29" l="1"/>
  <c r="A3" i="36"/>
  <c r="B3" i="36" s="1"/>
</calcChain>
</file>

<file path=xl/comments1.xml><?xml version="1.0" encoding="utf-8"?>
<comments xmlns="http://schemas.openxmlformats.org/spreadsheetml/2006/main">
  <authors>
    <author>Author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</t>
        </r>
      </text>
    </comment>
    <comment ref="AE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Default is 0, (exponential decline)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Well for forecast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Input in this column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use yet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need to input, calculated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PeerapongE (Developer):</t>
        </r>
        <r>
          <rPr>
            <sz val="9"/>
            <color indexed="81"/>
            <rFont val="Tahoma"/>
            <family val="2"/>
          </rPr>
          <t xml:space="preserve">
Fix norm term?
2 = Maximize Qo given Qw max
3 = Minimize Qw given Qo target
4 = Maximize Qg OPP
5 = Minimize variance of Qg among all wells
6 = Minimize Qo given Qw max
7 = Maximize GCV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for reference</t>
        </r>
      </text>
    </comment>
    <comment ref="S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for reference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F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Input in this column to select export files
1 is incude
0 is no include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Input in this column to select export files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 = single sheet
1 = multiple sheet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 = Keep empty sheets
1 = Delete empty sheets</t>
        </r>
      </text>
    </comment>
  </commentList>
</comments>
</file>

<file path=xl/connections.xml><?xml version="1.0" encoding="utf-8"?>
<connections xmlns="http://schemas.openxmlformats.org/spreadsheetml/2006/main">
  <connection id="1" name="Query from GBN ROADS" type="1" refreshedVersion="4" background="1" saveData="1">
    <dbPr connection="DSN=GBN ROADS;Description=GBN ROADS;UID=MSAccessUser;APP=Microsoft Office 2010;WSID=HQP-PANNAYODK;DATABASE=HQ_DATASTORE" command="SELECT Production_Computation.ID, Production_Computation.Well_ID, Production_Computation.Effective_Date, Production_Computation.Operating_THP, Production_Computation.Decline_Rate, Production_Computation.Last_Updated_x000d__x000a_FROM GAS_CG.dbo.Production_Computation Production_Computation_x000d__x000a_WHERE (Production_Computation.Well_ID Not Like 'BK-S%') AND (Production_Computation.Effective_Date&gt;={ts '2014-01-01 11:00:00'})_x000d__x000a_ORDER BY Production_Computation.Effective_Date DESC"/>
  </connection>
</connections>
</file>

<file path=xl/sharedStrings.xml><?xml version="1.0" encoding="utf-8"?>
<sst xmlns="http://schemas.openxmlformats.org/spreadsheetml/2006/main" count="3435" uniqueCount="935">
  <si>
    <t>CGR</t>
  </si>
  <si>
    <t>stb/MMscf</t>
  </si>
  <si>
    <t>WGR</t>
  </si>
  <si>
    <t>CO2</t>
  </si>
  <si>
    <t>pct</t>
  </si>
  <si>
    <t>WELL</t>
  </si>
  <si>
    <t>Qg (Max)</t>
  </si>
  <si>
    <t>MMscf/D</t>
  </si>
  <si>
    <t>Max CO2</t>
  </si>
  <si>
    <t>name</t>
  </si>
  <si>
    <t>MEM#1</t>
  </si>
  <si>
    <t>MEM#2</t>
  </si>
  <si>
    <t>MEM#3</t>
  </si>
  <si>
    <t>MEM#4</t>
  </si>
  <si>
    <t>MEM#5</t>
  </si>
  <si>
    <t>QgField</t>
  </si>
  <si>
    <t>CO2 max</t>
  </si>
  <si>
    <t>Input</t>
  </si>
  <si>
    <t>Value</t>
  </si>
  <si>
    <t>MEM#6</t>
  </si>
  <si>
    <t>MEM#7</t>
  </si>
  <si>
    <t>MEM#8</t>
  </si>
  <si>
    <t>MEM#9</t>
  </si>
  <si>
    <t>MEM#10</t>
  </si>
  <si>
    <t>MEM#11</t>
  </si>
  <si>
    <t>MEM#12</t>
  </si>
  <si>
    <t>MEM#13</t>
  </si>
  <si>
    <t>MEM#14</t>
  </si>
  <si>
    <t>MEM#15</t>
  </si>
  <si>
    <t>MEM#16</t>
  </si>
  <si>
    <t>MEM#17</t>
  </si>
  <si>
    <t>MEM#18</t>
  </si>
  <si>
    <t>MEM#19</t>
  </si>
  <si>
    <t>MEM#20</t>
  </si>
  <si>
    <t>MEM#21</t>
  </si>
  <si>
    <t>MEM#22</t>
  </si>
  <si>
    <t>MEM#23</t>
  </si>
  <si>
    <t>MEM#24</t>
  </si>
  <si>
    <t>MEM#25</t>
  </si>
  <si>
    <t>MEM#26</t>
  </si>
  <si>
    <t>MEM#27</t>
  </si>
  <si>
    <t>MEM#28</t>
  </si>
  <si>
    <t>MEM#29</t>
  </si>
  <si>
    <t>MEM#30</t>
  </si>
  <si>
    <t>Description</t>
  </si>
  <si>
    <t>Unit</t>
  </si>
  <si>
    <t>Qg (Min)</t>
  </si>
  <si>
    <t>stb/D</t>
  </si>
  <si>
    <t>Min gas</t>
  </si>
  <si>
    <t>Max gas</t>
  </si>
  <si>
    <t>Max oil</t>
  </si>
  <si>
    <t>Max water</t>
  </si>
  <si>
    <t>MEM#31</t>
  </si>
  <si>
    <t>MEM#32</t>
  </si>
  <si>
    <t>MEM#33</t>
  </si>
  <si>
    <t>MEM#34</t>
  </si>
  <si>
    <t>MEM#35</t>
  </si>
  <si>
    <t>MEM#36</t>
  </si>
  <si>
    <t>MEM#37</t>
  </si>
  <si>
    <t>MEM#38</t>
  </si>
  <si>
    <t>MEM#39</t>
  </si>
  <si>
    <t>MEM#40</t>
  </si>
  <si>
    <t>Max Liquid</t>
  </si>
  <si>
    <t>CO2 min</t>
  </si>
  <si>
    <t>Startdate</t>
  </si>
  <si>
    <t>TS length</t>
  </si>
  <si>
    <t>Number of TS</t>
  </si>
  <si>
    <t>days</t>
  </si>
  <si>
    <t>Prediction start date</t>
  </si>
  <si>
    <t>Time step length, days</t>
  </si>
  <si>
    <t>Number of timestep prediction</t>
  </si>
  <si>
    <t>CGR decline (Prediction mode)</t>
  </si>
  <si>
    <t>WGR increase (Prediction mode)</t>
  </si>
  <si>
    <t>ID</t>
  </si>
  <si>
    <t>Qg Limit</t>
  </si>
  <si>
    <t>CGR (+/-)</t>
  </si>
  <si>
    <t>WGR (+/-)</t>
  </si>
  <si>
    <t>CO2 (+/-)</t>
  </si>
  <si>
    <t>Reserves (+/-)</t>
  </si>
  <si>
    <t>MMscf</t>
  </si>
  <si>
    <t>Field production cumulative</t>
  </si>
  <si>
    <t>Field production rate</t>
  </si>
  <si>
    <t>WGPR</t>
  </si>
  <si>
    <t>Well gas production rate</t>
  </si>
  <si>
    <t>Well oil production rate</t>
  </si>
  <si>
    <t>WOPR</t>
  </si>
  <si>
    <t>Well water production rate</t>
  </si>
  <si>
    <t>WWPR</t>
  </si>
  <si>
    <t>Well gas production cumulative</t>
  </si>
  <si>
    <t>Well oil production cumulative</t>
  </si>
  <si>
    <t>Well water production cumulative</t>
  </si>
  <si>
    <t>WGPT</t>
  </si>
  <si>
    <t>WOPT</t>
  </si>
  <si>
    <t>WWPT</t>
  </si>
  <si>
    <t>WP gas production rate</t>
  </si>
  <si>
    <t>WP oil production rate</t>
  </si>
  <si>
    <t>WP water production rate</t>
  </si>
  <si>
    <t>WP gas production cumulative</t>
  </si>
  <si>
    <t>WP oil production cumulative</t>
  </si>
  <si>
    <t>WP water production cumulative</t>
  </si>
  <si>
    <t>GOPR</t>
  </si>
  <si>
    <t>GWPR</t>
  </si>
  <si>
    <t>GGPT</t>
  </si>
  <si>
    <t>GOPT</t>
  </si>
  <si>
    <t>GWPT</t>
  </si>
  <si>
    <t>Well CO2 production cumulative</t>
  </si>
  <si>
    <t>WP CO2 production cumulative</t>
  </si>
  <si>
    <t>Output report</t>
  </si>
  <si>
    <t>Well CO2 production percentage</t>
  </si>
  <si>
    <t>WCO2PT</t>
  </si>
  <si>
    <t>GCO2PT</t>
  </si>
  <si>
    <t>Gas, Oil, Water, CO2 production in field level</t>
  </si>
  <si>
    <t>Gas, Oil, Water cumulative production in field level</t>
  </si>
  <si>
    <t>dd/mm/yyyy</t>
  </si>
  <si>
    <t>WP</t>
  </si>
  <si>
    <t>(MMscf/d per MMscf)</t>
  </si>
  <si>
    <t>Field maximum production rate</t>
  </si>
  <si>
    <t>Y/N (1/0)</t>
  </si>
  <si>
    <t>Reference keyword</t>
  </si>
  <si>
    <t>Qgline max, MMscf/d</t>
  </si>
  <si>
    <t>TS</t>
  </si>
  <si>
    <t>Qlmax</t>
  </si>
  <si>
    <t>Qomax</t>
  </si>
  <si>
    <t>Qwmax</t>
  </si>
  <si>
    <t>MMscf/d</t>
  </si>
  <si>
    <t>%</t>
  </si>
  <si>
    <t>stb/d</t>
  </si>
  <si>
    <t>Optimize</t>
  </si>
  <si>
    <t>Type</t>
  </si>
  <si>
    <t>STB/MMscf</t>
  </si>
  <si>
    <t>GCV</t>
  </si>
  <si>
    <t>BTU/MMscf</t>
  </si>
  <si>
    <t>N2</t>
  </si>
  <si>
    <t>Kg/MMscf</t>
  </si>
  <si>
    <t>Sand(SGR)</t>
  </si>
  <si>
    <t>H2S</t>
  </si>
  <si>
    <t>ppm</t>
  </si>
  <si>
    <t>TankID</t>
  </si>
  <si>
    <t>Field maximum production, gas properties</t>
  </si>
  <si>
    <t>Field production gas properties</t>
  </si>
  <si>
    <t>Well N2 production percentage</t>
  </si>
  <si>
    <t>WN2</t>
  </si>
  <si>
    <t>Field cumulative gas properties</t>
  </si>
  <si>
    <t>WGCV</t>
  </si>
  <si>
    <t>WSAND</t>
  </si>
  <si>
    <t>WN2PT</t>
  </si>
  <si>
    <t>WH2SPT</t>
  </si>
  <si>
    <t>WGCVPT</t>
  </si>
  <si>
    <t>WSANDPT</t>
  </si>
  <si>
    <t>GGCV</t>
  </si>
  <si>
    <t>GSAND</t>
  </si>
  <si>
    <t>GN2PT</t>
  </si>
  <si>
    <t>GH2SPT</t>
  </si>
  <si>
    <t>GGCVPT</t>
  </si>
  <si>
    <t>GSANDPT</t>
  </si>
  <si>
    <t>Well H2S production ppm</t>
  </si>
  <si>
    <t>Well GCV production</t>
  </si>
  <si>
    <t>Well sand production rate</t>
  </si>
  <si>
    <t>Well N2 production cumulative</t>
  </si>
  <si>
    <t>Well H2S production cumulative</t>
  </si>
  <si>
    <t>Well GCV production cumulative</t>
  </si>
  <si>
    <t>Well sand production cumulative</t>
  </si>
  <si>
    <t>WP CO2 production percentage</t>
  </si>
  <si>
    <t>WP N2 production percentage</t>
  </si>
  <si>
    <t>WP H2S production ppm</t>
  </si>
  <si>
    <t>WP GCV</t>
  </si>
  <si>
    <t>WP sand production</t>
  </si>
  <si>
    <t>WP N2 production cumulative</t>
  </si>
  <si>
    <t>WP H2S production cumulative</t>
  </si>
  <si>
    <t>WP GCV production cumulative</t>
  </si>
  <si>
    <t>WP Sand production cumulative</t>
  </si>
  <si>
    <t>(FPT): FGPT, FOPT, FWPT, FCO2PT</t>
  </si>
  <si>
    <t>(FGASPT): FN2PT, FH2SPT, FGCVPT, FSANDPT</t>
  </si>
  <si>
    <t>WCO2</t>
  </si>
  <si>
    <t>WH2S</t>
  </si>
  <si>
    <t>GCO2</t>
  </si>
  <si>
    <t>GN2</t>
  </si>
  <si>
    <t>GH2S</t>
  </si>
  <si>
    <r>
      <t>(FPR): FGPR, FOPR, F</t>
    </r>
    <r>
      <rPr>
        <sz val="11"/>
        <color theme="1"/>
        <rFont val="Calibri"/>
        <family val="2"/>
        <scheme val="minor"/>
      </rPr>
      <t>WPR, FCO2</t>
    </r>
  </si>
  <si>
    <t>Date</t>
  </si>
  <si>
    <t>Qg limit</t>
  </si>
  <si>
    <t>Well gas production rate max</t>
  </si>
  <si>
    <t>Well gas production rate max (under limit)</t>
  </si>
  <si>
    <t>WGPRMX</t>
  </si>
  <si>
    <t>WGPRMXLIM</t>
  </si>
  <si>
    <t>QgTPPNew</t>
  </si>
  <si>
    <t>QgTPP+/-</t>
  </si>
  <si>
    <t>Case</t>
  </si>
  <si>
    <t>Reservoir Depth</t>
  </si>
  <si>
    <t>Pres</t>
  </si>
  <si>
    <t>K</t>
  </si>
  <si>
    <t>Qg gain</t>
  </si>
  <si>
    <t>mTVDss</t>
  </si>
  <si>
    <t>EMW</t>
  </si>
  <si>
    <t>md</t>
  </si>
  <si>
    <t>degree</t>
  </si>
  <si>
    <t>Well inclination</t>
  </si>
  <si>
    <t>Thickness</t>
  </si>
  <si>
    <t>mTVT</t>
  </si>
  <si>
    <t>Well</t>
  </si>
  <si>
    <t>Priority</t>
  </si>
  <si>
    <t>Gas Remaining Reserves</t>
  </si>
  <si>
    <t>Hyperbolic b-exponent</t>
  </si>
  <si>
    <t>(0 to 0.99), more value is penalty</t>
  </si>
  <si>
    <t>Qg abd</t>
  </si>
  <si>
    <t>Active Period</t>
  </si>
  <si>
    <t>Hg</t>
  </si>
  <si>
    <t>Hg max</t>
  </si>
  <si>
    <t>CO2 (mix)</t>
  </si>
  <si>
    <t>CGR (mix)</t>
  </si>
  <si>
    <t>WGR (mix)</t>
  </si>
  <si>
    <t>Hg (+/-)</t>
  </si>
  <si>
    <t>Hg (mix)</t>
  </si>
  <si>
    <t>ug/l</t>
  </si>
  <si>
    <t>Level#1</t>
  </si>
  <si>
    <t>Level#2</t>
  </si>
  <si>
    <t>Platform line</t>
  </si>
  <si>
    <t>Hg min</t>
  </si>
  <si>
    <t>PPB</t>
  </si>
  <si>
    <t>(FGASMX): FN2MX, FH2SMX, FGCVMX, FSANDMX, FHGMX</t>
  </si>
  <si>
    <t>(FGAS): FN2, FH2S, FGCV, FSAND, FHG</t>
  </si>
  <si>
    <t>GGPR, GGPROPP</t>
  </si>
  <si>
    <t>Theoritical maximum well gas potential</t>
  </si>
  <si>
    <t>Min between Theoritical maximum well gas potential and well limit</t>
  </si>
  <si>
    <t>(FPRMX): FGPROPP, FOPROPP, FWPROPP, FCO2OPP</t>
  </si>
  <si>
    <t>Basic Field Properties</t>
  </si>
  <si>
    <t>Associated Phase for field properties</t>
  </si>
  <si>
    <t>FGPROPP</t>
  </si>
  <si>
    <t>FOPROPP</t>
  </si>
  <si>
    <t>FWPROPP</t>
  </si>
  <si>
    <t>FCO2OPP</t>
  </si>
  <si>
    <t>FN2OPP</t>
  </si>
  <si>
    <t>FH2SOPP</t>
  </si>
  <si>
    <t>FGCVOPP</t>
  </si>
  <si>
    <t>FSANDOPP</t>
  </si>
  <si>
    <t>FHGOPP</t>
  </si>
  <si>
    <t>FGPR</t>
  </si>
  <si>
    <t>FOPR</t>
  </si>
  <si>
    <t>FWPR</t>
  </si>
  <si>
    <t>FCO2</t>
  </si>
  <si>
    <t>FN2</t>
  </si>
  <si>
    <t>FH2S</t>
  </si>
  <si>
    <t>FGCV</t>
  </si>
  <si>
    <t>FSAND</t>
  </si>
  <si>
    <t>FHG</t>
  </si>
  <si>
    <t>FGPT</t>
  </si>
  <si>
    <t>FOPT</t>
  </si>
  <si>
    <t>FWPT</t>
  </si>
  <si>
    <t>FCO2PT</t>
  </si>
  <si>
    <t>FN2PT</t>
  </si>
  <si>
    <t>FH2SPT</t>
  </si>
  <si>
    <t>FGCVPT</t>
  </si>
  <si>
    <t>FSANDPT</t>
  </si>
  <si>
    <t>FHGPT</t>
  </si>
  <si>
    <t>GGPR</t>
  </si>
  <si>
    <t>GGPROPP</t>
  </si>
  <si>
    <t>GHG</t>
  </si>
  <si>
    <t>GHGPT</t>
  </si>
  <si>
    <t>WGPROPP</t>
  </si>
  <si>
    <t>WHG</t>
  </si>
  <si>
    <t>WHGPT</t>
  </si>
  <si>
    <t>Level</t>
  </si>
  <si>
    <t>Field</t>
  </si>
  <si>
    <t>Phase</t>
  </si>
  <si>
    <t>Detail</t>
  </si>
  <si>
    <t>Gas</t>
  </si>
  <si>
    <t>Oil</t>
  </si>
  <si>
    <t>Water</t>
  </si>
  <si>
    <t>Maximum Operational Production Potential</t>
  </si>
  <si>
    <t>SAND</t>
  </si>
  <si>
    <t>HG</t>
  </si>
  <si>
    <t>Actual Production Rate</t>
  </si>
  <si>
    <t>Cumulative Production</t>
  </si>
  <si>
    <t>Platform</t>
  </si>
  <si>
    <t>SEQ</t>
  </si>
  <si>
    <t>SUMMARY VECTOR</t>
  </si>
  <si>
    <t>READ keyword</t>
  </si>
  <si>
    <t>STB/d</t>
  </si>
  <si>
    <t>PCT</t>
  </si>
  <si>
    <t>PPM</t>
  </si>
  <si>
    <t>Kg/d</t>
  </si>
  <si>
    <t>STB</t>
  </si>
  <si>
    <t>BTU</t>
  </si>
  <si>
    <t>Kg</t>
  </si>
  <si>
    <t>PPM * MMscf</t>
  </si>
  <si>
    <t>PPB * STB</t>
  </si>
  <si>
    <t>FGPRMX</t>
  </si>
  <si>
    <t>FGPRMXLIM</t>
  </si>
  <si>
    <t>GGPRMX</t>
  </si>
  <si>
    <t>GGPRMXLIM</t>
  </si>
  <si>
    <t>Level-1</t>
  </si>
  <si>
    <t>Level-2</t>
  </si>
  <si>
    <t>Level-3</t>
  </si>
  <si>
    <t>Level-4</t>
  </si>
  <si>
    <t>Level-5</t>
  </si>
  <si>
    <t>Level-6</t>
  </si>
  <si>
    <t>Level-7</t>
  </si>
  <si>
    <t>Level-8</t>
  </si>
  <si>
    <t>Level-9</t>
  </si>
  <si>
    <t>Level-10</t>
  </si>
  <si>
    <t>Level-11</t>
  </si>
  <si>
    <t>Level-12</t>
  </si>
  <si>
    <t>LINE</t>
  </si>
  <si>
    <t>LV#1</t>
  </si>
  <si>
    <t>LV#2</t>
  </si>
  <si>
    <t>LV#3</t>
  </si>
  <si>
    <t>LV#4</t>
  </si>
  <si>
    <t>LV#5</t>
  </si>
  <si>
    <t>LV#6</t>
  </si>
  <si>
    <t>LV#7</t>
  </si>
  <si>
    <t>LV#8</t>
  </si>
  <si>
    <t>LV#9</t>
  </si>
  <si>
    <t>LV#10</t>
  </si>
  <si>
    <t>LV#11</t>
  </si>
  <si>
    <t>LV#12</t>
  </si>
  <si>
    <t>Note</t>
  </si>
  <si>
    <t>Maximum Theoretical Production Potential</t>
  </si>
  <si>
    <t>Maximum Theoretical Production Potential (Under  well limit)</t>
  </si>
  <si>
    <t>Remark</t>
  </si>
  <si>
    <t>Qg(min) New</t>
  </si>
  <si>
    <t>Well_ID</t>
  </si>
  <si>
    <t>Effective_Date</t>
  </si>
  <si>
    <t>Operating_THP</t>
  </si>
  <si>
    <t>Decline_Rate</t>
  </si>
  <si>
    <t>Last_Updated</t>
  </si>
  <si>
    <t>Di</t>
  </si>
  <si>
    <t>Level#3</t>
  </si>
  <si>
    <t>Level#4</t>
  </si>
  <si>
    <t>Level#5</t>
  </si>
  <si>
    <t>Capacity</t>
  </si>
  <si>
    <t>For input in LINE sheet: Line LV</t>
  </si>
  <si>
    <t>BK-1-C</t>
  </si>
  <si>
    <t>BK-1-D</t>
  </si>
  <si>
    <t>BK-1-E</t>
  </si>
  <si>
    <t>BK-1-F</t>
  </si>
  <si>
    <t>BK-1-H</t>
  </si>
  <si>
    <t>BK-1-L</t>
  </si>
  <si>
    <t>BK-2-A</t>
  </si>
  <si>
    <t>BK-2-B</t>
  </si>
  <si>
    <t>BK-2-C</t>
  </si>
  <si>
    <t>BK-2-F</t>
  </si>
  <si>
    <t>BK-2-K</t>
  </si>
  <si>
    <t>BK-2-LR</t>
  </si>
  <si>
    <t>BK-3-AR</t>
  </si>
  <si>
    <t>BK-3-B</t>
  </si>
  <si>
    <t>BK-3-C</t>
  </si>
  <si>
    <t>BK-3-DR</t>
  </si>
  <si>
    <t>BK-3-E</t>
  </si>
  <si>
    <t>BK-3-F</t>
  </si>
  <si>
    <t>BK-3-G</t>
  </si>
  <si>
    <t>BK-3-H</t>
  </si>
  <si>
    <t>BK-3-JR</t>
  </si>
  <si>
    <t>BK-3-K</t>
  </si>
  <si>
    <t>BK-3-L</t>
  </si>
  <si>
    <t>BK-3-M</t>
  </si>
  <si>
    <t>BK-4-AR</t>
  </si>
  <si>
    <t>BK-4-BRST</t>
  </si>
  <si>
    <t>BK-4-D</t>
  </si>
  <si>
    <t>BK-4-FRER</t>
  </si>
  <si>
    <t>BK-4-FRWR</t>
  </si>
  <si>
    <t>BK-4-G</t>
  </si>
  <si>
    <t>BK-5-A</t>
  </si>
  <si>
    <t>BK-5-BST</t>
  </si>
  <si>
    <t>BK-5-CST</t>
  </si>
  <si>
    <t>BK-5-D</t>
  </si>
  <si>
    <t>BK-5-E</t>
  </si>
  <si>
    <t>BK-5-F</t>
  </si>
  <si>
    <t>BK-5-GST</t>
  </si>
  <si>
    <t>BK-5-HST</t>
  </si>
  <si>
    <t>BK-5-J</t>
  </si>
  <si>
    <t>BK-5-K</t>
  </si>
  <si>
    <t>BK-5-L</t>
  </si>
  <si>
    <t>BK-5-M</t>
  </si>
  <si>
    <t>BK-6-AR</t>
  </si>
  <si>
    <t>BK-6-B</t>
  </si>
  <si>
    <t>BK-6-CR</t>
  </si>
  <si>
    <t>BK-6-DR</t>
  </si>
  <si>
    <t>BK-6-E</t>
  </si>
  <si>
    <t>BK-6-F</t>
  </si>
  <si>
    <t>BK-6-G</t>
  </si>
  <si>
    <t>BK-6-HR</t>
  </si>
  <si>
    <t>BK-6-J</t>
  </si>
  <si>
    <t>BK-6-KE</t>
  </si>
  <si>
    <t>BK-6-KW</t>
  </si>
  <si>
    <t>BK-6-LE</t>
  </si>
  <si>
    <t>BK-6-LW</t>
  </si>
  <si>
    <t>BK-6-MR</t>
  </si>
  <si>
    <t>BK-7-A</t>
  </si>
  <si>
    <t>BK-7-B</t>
  </si>
  <si>
    <t>BK-7-C</t>
  </si>
  <si>
    <t>BK-7-D</t>
  </si>
  <si>
    <t>BK-7-E</t>
  </si>
  <si>
    <t>BK-7-F</t>
  </si>
  <si>
    <t>BK-7-GR</t>
  </si>
  <si>
    <t>BK-7-HR</t>
  </si>
  <si>
    <t>BK-7-J</t>
  </si>
  <si>
    <t>BK-7-KEST</t>
  </si>
  <si>
    <t>BK-7-KW</t>
  </si>
  <si>
    <t>BK-7-L</t>
  </si>
  <si>
    <t>BK-7-MRE</t>
  </si>
  <si>
    <t>BK-7-MRW</t>
  </si>
  <si>
    <t>BK-8-A</t>
  </si>
  <si>
    <t>BK-8-B</t>
  </si>
  <si>
    <t>BK-8-C</t>
  </si>
  <si>
    <t>BK-8-D</t>
  </si>
  <si>
    <t>BK-8-FE</t>
  </si>
  <si>
    <t>BK-8-FW</t>
  </si>
  <si>
    <t>BK-8-GW</t>
  </si>
  <si>
    <t>BK-8-HE</t>
  </si>
  <si>
    <t>BK-8-HW</t>
  </si>
  <si>
    <t>BK-8-KW</t>
  </si>
  <si>
    <t>BK-8-LE</t>
  </si>
  <si>
    <t>BK-8-LW</t>
  </si>
  <si>
    <t>BK-9-AE</t>
  </si>
  <si>
    <t>BK-9-AW</t>
  </si>
  <si>
    <t>BK-9-BER</t>
  </si>
  <si>
    <t>BK-9-BWR</t>
  </si>
  <si>
    <t>BK-9-D</t>
  </si>
  <si>
    <t>BK-9-E</t>
  </si>
  <si>
    <t>BK-9-FE</t>
  </si>
  <si>
    <t>BK-9-FW</t>
  </si>
  <si>
    <t>BK-9-GE</t>
  </si>
  <si>
    <t>BK-9-HW</t>
  </si>
  <si>
    <t>BK-9-JE</t>
  </si>
  <si>
    <t>BK-9-K</t>
  </si>
  <si>
    <t>BK-9-L</t>
  </si>
  <si>
    <t>BK-9-MEST</t>
  </si>
  <si>
    <t>BK-10-AE</t>
  </si>
  <si>
    <t>BK-10-BE</t>
  </si>
  <si>
    <t>BK-10-BW</t>
  </si>
  <si>
    <t>BK-10-CW</t>
  </si>
  <si>
    <t>BK-10-DE</t>
  </si>
  <si>
    <t>BK-10-DW</t>
  </si>
  <si>
    <t>BK-10-EE</t>
  </si>
  <si>
    <t>BK-10-EW</t>
  </si>
  <si>
    <t>BK-10-FE</t>
  </si>
  <si>
    <t>BK-10-H</t>
  </si>
  <si>
    <t>BK-10-J</t>
  </si>
  <si>
    <t>BK-10-K</t>
  </si>
  <si>
    <t>BK-10-LW</t>
  </si>
  <si>
    <t>BK-11-A</t>
  </si>
  <si>
    <t>BK-11-B</t>
  </si>
  <si>
    <t>BK-11-C</t>
  </si>
  <si>
    <t>BK-11-D</t>
  </si>
  <si>
    <t>BK-11-E</t>
  </si>
  <si>
    <t>BK-11-F</t>
  </si>
  <si>
    <t>BK-11-H</t>
  </si>
  <si>
    <t>BK-11-J</t>
  </si>
  <si>
    <t>BK-11-K</t>
  </si>
  <si>
    <t>BK-12-B</t>
  </si>
  <si>
    <t>BK-12-C</t>
  </si>
  <si>
    <t>BK-12-DE</t>
  </si>
  <si>
    <t>BK-12-DW</t>
  </si>
  <si>
    <t>BK-12-E</t>
  </si>
  <si>
    <t>BK-12-F</t>
  </si>
  <si>
    <t>BK-12-G</t>
  </si>
  <si>
    <t>BK-12-H</t>
  </si>
  <si>
    <t>BK-12-J</t>
  </si>
  <si>
    <t>BK-12-L</t>
  </si>
  <si>
    <t>BK-13-AE</t>
  </si>
  <si>
    <t>BK-13-AW</t>
  </si>
  <si>
    <t>BK-13-CE</t>
  </si>
  <si>
    <t>BK-13-CW</t>
  </si>
  <si>
    <t>BK-13-D</t>
  </si>
  <si>
    <t>BK-13-EE</t>
  </si>
  <si>
    <t>BK-13-EWST</t>
  </si>
  <si>
    <t>BK-13-FE</t>
  </si>
  <si>
    <t>BK-13-FW</t>
  </si>
  <si>
    <t>BK-13-GE</t>
  </si>
  <si>
    <t>BK-13-HE</t>
  </si>
  <si>
    <t>BK-13-HW</t>
  </si>
  <si>
    <t>BK-13-J_ST_HZ</t>
  </si>
  <si>
    <t>BK-13-KE</t>
  </si>
  <si>
    <t>BK-13-KW</t>
  </si>
  <si>
    <t>BK-13-LE</t>
  </si>
  <si>
    <t>BK-13-LW</t>
  </si>
  <si>
    <t>BK-13-M</t>
  </si>
  <si>
    <t>BK-14-EW</t>
  </si>
  <si>
    <t>BK-14-FE</t>
  </si>
  <si>
    <t>BK-14-FW</t>
  </si>
  <si>
    <t>BK-14-GE</t>
  </si>
  <si>
    <t>BK-14-GW</t>
  </si>
  <si>
    <t>BK-14-HE</t>
  </si>
  <si>
    <t>BK-14-JE</t>
  </si>
  <si>
    <t>BK-14-JW</t>
  </si>
  <si>
    <t>BK-14-KE</t>
  </si>
  <si>
    <t>BK-14-LE</t>
  </si>
  <si>
    <t>BK-14-LW</t>
  </si>
  <si>
    <t>BK-14-ME</t>
  </si>
  <si>
    <t>BK-14-MW</t>
  </si>
  <si>
    <t>BK-15-A</t>
  </si>
  <si>
    <t>BK-15-B</t>
  </si>
  <si>
    <t>BK-15-C</t>
  </si>
  <si>
    <t>BK-15-D</t>
  </si>
  <si>
    <t>BK-15-E</t>
  </si>
  <si>
    <t>BK-15-F</t>
  </si>
  <si>
    <t>BK-15-G</t>
  </si>
  <si>
    <t>BK-15-H</t>
  </si>
  <si>
    <t>BK-15-J</t>
  </si>
  <si>
    <t>BK-15-K</t>
  </si>
  <si>
    <t>BK-15-L</t>
  </si>
  <si>
    <t>BK-15-M</t>
  </si>
  <si>
    <t>BK-16-B</t>
  </si>
  <si>
    <t>BK-16-E</t>
  </si>
  <si>
    <t>BK-16-F</t>
  </si>
  <si>
    <t>BK-16-GST</t>
  </si>
  <si>
    <t>BK-16-H</t>
  </si>
  <si>
    <t>BK-16-KST</t>
  </si>
  <si>
    <t>BK-16-L</t>
  </si>
  <si>
    <t>BK-16-M</t>
  </si>
  <si>
    <t>BK-17-A</t>
  </si>
  <si>
    <t>BK-17-B</t>
  </si>
  <si>
    <t>BK-17-C</t>
  </si>
  <si>
    <t>BK-17-D</t>
  </si>
  <si>
    <t>BK-17-E</t>
  </si>
  <si>
    <t>BK-17-F</t>
  </si>
  <si>
    <t>BK-17-G</t>
  </si>
  <si>
    <t>BK-17-H</t>
  </si>
  <si>
    <t>BK-17-J</t>
  </si>
  <si>
    <t>BK-17-K</t>
  </si>
  <si>
    <t>BK-17-L</t>
  </si>
  <si>
    <t>BK-17-M</t>
  </si>
  <si>
    <t>BK-18-A</t>
  </si>
  <si>
    <t>BK-18-C</t>
  </si>
  <si>
    <t>BK-18-E</t>
  </si>
  <si>
    <t>BK-18-F</t>
  </si>
  <si>
    <t>BK-18-G</t>
  </si>
  <si>
    <t>BK-18-K</t>
  </si>
  <si>
    <t>BK-18-M</t>
  </si>
  <si>
    <t>BK-19-A</t>
  </si>
  <si>
    <t>BK-19-C</t>
  </si>
  <si>
    <t>BK-19-D</t>
  </si>
  <si>
    <t>BK-19-E</t>
  </si>
  <si>
    <t>BK-19-F</t>
  </si>
  <si>
    <t>BK-19-G</t>
  </si>
  <si>
    <t>BK-19-H</t>
  </si>
  <si>
    <t>BK-19-J</t>
  </si>
  <si>
    <t>BK-19-K</t>
  </si>
  <si>
    <t>BK-19-L</t>
  </si>
  <si>
    <t>BK-19-M</t>
  </si>
  <si>
    <t>BK-20-B</t>
  </si>
  <si>
    <t>BK-20-D</t>
  </si>
  <si>
    <t>BK-20-G</t>
  </si>
  <si>
    <t>BK-20-H</t>
  </si>
  <si>
    <t>BK-20-K</t>
  </si>
  <si>
    <t>BK-20-M</t>
  </si>
  <si>
    <t>BK-21-F</t>
  </si>
  <si>
    <t>BK-21-G</t>
  </si>
  <si>
    <t>BK-21-L</t>
  </si>
  <si>
    <t>BK-21-M</t>
  </si>
  <si>
    <t>BK-21-R</t>
  </si>
  <si>
    <t>BK-22-C</t>
  </si>
  <si>
    <t>BK-22-D</t>
  </si>
  <si>
    <t>BK-22-F</t>
  </si>
  <si>
    <t>BK-22-G</t>
  </si>
  <si>
    <t>BK-22-H</t>
  </si>
  <si>
    <t>BK-22-J</t>
  </si>
  <si>
    <t>BK-22-K</t>
  </si>
  <si>
    <t>BK-22-L</t>
  </si>
  <si>
    <t>BK-22-M</t>
  </si>
  <si>
    <t>BK-22-N</t>
  </si>
  <si>
    <t>BK-22-P</t>
  </si>
  <si>
    <t>BK-22-Q</t>
  </si>
  <si>
    <t>BK-22-R</t>
  </si>
  <si>
    <t>BK-23-A</t>
  </si>
  <si>
    <t>BK-23-B</t>
  </si>
  <si>
    <t>BK-23-C</t>
  </si>
  <si>
    <t>BK-23-D</t>
  </si>
  <si>
    <t>BK-23-E</t>
  </si>
  <si>
    <t>BK-23-F</t>
  </si>
  <si>
    <t>BK-23-G</t>
  </si>
  <si>
    <t>BK-23-H</t>
  </si>
  <si>
    <t>BK-23-J</t>
  </si>
  <si>
    <t>BK-23-K</t>
  </si>
  <si>
    <t>BK-23-L</t>
  </si>
  <si>
    <t>BK-23-M</t>
  </si>
  <si>
    <t>BK-23-N</t>
  </si>
  <si>
    <t>BK-23-R</t>
  </si>
  <si>
    <t>BK-24-C</t>
  </si>
  <si>
    <t>BK-24-F</t>
  </si>
  <si>
    <t>BK-24-G</t>
  </si>
  <si>
    <t>BK-24-J</t>
  </si>
  <si>
    <t>BK-24-K</t>
  </si>
  <si>
    <t>BK-24-M</t>
  </si>
  <si>
    <t>BK-24-P</t>
  </si>
  <si>
    <t>BK-24-Q</t>
  </si>
  <si>
    <t>BK-25-A</t>
  </si>
  <si>
    <t>BK-25-B</t>
  </si>
  <si>
    <t>BK-25-C</t>
  </si>
  <si>
    <t>BK-25-D</t>
  </si>
  <si>
    <t>BK-25-F</t>
  </si>
  <si>
    <t>BK-25-G</t>
  </si>
  <si>
    <t>BK-25-J</t>
  </si>
  <si>
    <t>BK-25-L</t>
  </si>
  <si>
    <t>BK-25-Q</t>
  </si>
  <si>
    <t>BK-26-B</t>
  </si>
  <si>
    <t>BK-26-C</t>
  </si>
  <si>
    <t>BK-26-E</t>
  </si>
  <si>
    <t>BK-26-F</t>
  </si>
  <si>
    <t>BK-26-G</t>
  </si>
  <si>
    <t>BK-26-H</t>
  </si>
  <si>
    <t>BK-26-K</t>
  </si>
  <si>
    <t>BK-26-Q</t>
  </si>
  <si>
    <t>BK-27-A</t>
  </si>
  <si>
    <t>BK-27-C</t>
  </si>
  <si>
    <t>BK-27-D</t>
  </si>
  <si>
    <t>BK-27-E</t>
  </si>
  <si>
    <t>BK-27-F</t>
  </si>
  <si>
    <t>BK-27-H</t>
  </si>
  <si>
    <t>BK-27-L</t>
  </si>
  <si>
    <t>BK-27-N</t>
  </si>
  <si>
    <t>BK-27-Q</t>
  </si>
  <si>
    <t>BK-27-R</t>
  </si>
  <si>
    <t>BK-28-A</t>
  </si>
  <si>
    <t>BK-28-F</t>
  </si>
  <si>
    <t>BK-28-G</t>
  </si>
  <si>
    <t>BK-28-H</t>
  </si>
  <si>
    <t>BK-28-K</t>
  </si>
  <si>
    <t>BK-28-L</t>
  </si>
  <si>
    <t>BK-28-M</t>
  </si>
  <si>
    <t>BK-28-N</t>
  </si>
  <si>
    <t>BK-29-B</t>
  </si>
  <si>
    <t>BK-29-E</t>
  </si>
  <si>
    <t>BK-29-G</t>
  </si>
  <si>
    <t>BK-29-H</t>
  </si>
  <si>
    <t>BK-29-J</t>
  </si>
  <si>
    <t>BK-29-K</t>
  </si>
  <si>
    <t>BK-29-L</t>
  </si>
  <si>
    <t>BK-29-M</t>
  </si>
  <si>
    <t>BK-29-P</t>
  </si>
  <si>
    <t>BK-29-Q</t>
  </si>
  <si>
    <t>BK-30-C</t>
  </si>
  <si>
    <t>BK-30-D</t>
  </si>
  <si>
    <t>BK-30-F</t>
  </si>
  <si>
    <t>BK-30-H</t>
  </si>
  <si>
    <t>BK-30-M</t>
  </si>
  <si>
    <t>BK-30-P</t>
  </si>
  <si>
    <t>BK-30-Q</t>
  </si>
  <si>
    <t>BK-30-R</t>
  </si>
  <si>
    <t>BK-31-A</t>
  </si>
  <si>
    <t>BK-31-B</t>
  </si>
  <si>
    <t>BK-31-C</t>
  </si>
  <si>
    <t>BK-31-E</t>
  </si>
  <si>
    <t>BK-31-F</t>
  </si>
  <si>
    <t>BK-31-G</t>
  </si>
  <si>
    <t>BK-31-HST</t>
  </si>
  <si>
    <t>BK-31-K</t>
  </si>
  <si>
    <t>BK-31-R</t>
  </si>
  <si>
    <t>BK-32-C</t>
  </si>
  <si>
    <t>BK-32-F</t>
  </si>
  <si>
    <t>BK-32-G</t>
  </si>
  <si>
    <t>BK-32-JST</t>
  </si>
  <si>
    <t>BK-32-K</t>
  </si>
  <si>
    <t>BK-32-L</t>
  </si>
  <si>
    <t>BK-32-N</t>
  </si>
  <si>
    <t>BK-33-A</t>
  </si>
  <si>
    <t>BK-33-B</t>
  </si>
  <si>
    <t>BK-33-C</t>
  </si>
  <si>
    <t>BK-33-G</t>
  </si>
  <si>
    <t>BK-33-J</t>
  </si>
  <si>
    <t>BK-33-K</t>
  </si>
  <si>
    <t>BK-33-L</t>
  </si>
  <si>
    <t>BK-33-M</t>
  </si>
  <si>
    <t>BK-34-F</t>
  </si>
  <si>
    <t>BK-34-G</t>
  </si>
  <si>
    <t>BK-34-J</t>
  </si>
  <si>
    <t>BK-34-K</t>
  </si>
  <si>
    <t>BK-34-L</t>
  </si>
  <si>
    <t>BK-34-N</t>
  </si>
  <si>
    <t>BK-34-P</t>
  </si>
  <si>
    <t>BK-34-R</t>
  </si>
  <si>
    <t>BK-38-A</t>
  </si>
  <si>
    <t>BK-38-B</t>
  </si>
  <si>
    <t>BK-38-E</t>
  </si>
  <si>
    <t>BK-38-F</t>
  </si>
  <si>
    <t>BK-38-K</t>
  </si>
  <si>
    <t>BK-38-N</t>
  </si>
  <si>
    <t>BK-38-Q</t>
  </si>
  <si>
    <t>BK-4-E</t>
  </si>
  <si>
    <t>BK-4-JR</t>
  </si>
  <si>
    <t>BK-4-KR</t>
  </si>
  <si>
    <t>BK-4-LR</t>
  </si>
  <si>
    <t>BK-4-M</t>
  </si>
  <si>
    <t>BK-16-A</t>
  </si>
  <si>
    <t>BK-16-C</t>
  </si>
  <si>
    <t>BK-16-J</t>
  </si>
  <si>
    <t>BK-38-L</t>
  </si>
  <si>
    <t>OP: flowline is used by 1-L, No flow</t>
  </si>
  <si>
    <t>-</t>
  </si>
  <si>
    <t>No flow</t>
  </si>
  <si>
    <t>ST: well keep SI wait for MOC</t>
  </si>
  <si>
    <t>BC well,KX valve@15bar,</t>
  </si>
  <si>
    <t>W/V Cannot be enabled from C/R</t>
  </si>
  <si>
    <t>PB Valve (@29bar) *Note that this number is from the test, not from set N2</t>
  </si>
  <si>
    <t>KX Valve (@24bar)</t>
  </si>
  <si>
    <t xml:space="preserve">WS: </t>
  </si>
  <si>
    <t>WS:  KX Valve (@13 bar)</t>
  </si>
  <si>
    <t>Routed to BC;  KX Valve (@11bar)</t>
  </si>
  <si>
    <t>RE: Sand Load</t>
  </si>
  <si>
    <t>RE: Sand Control</t>
  </si>
  <si>
    <t>EST: estimated gas potential, Please S/I if no flow</t>
  </si>
  <si>
    <t>EST: estimated CGR and  WGR, Please S/I if no flow</t>
  </si>
  <si>
    <t>Flooded</t>
  </si>
  <si>
    <t>RM: field water management</t>
  </si>
  <si>
    <t>RM: water limit</t>
  </si>
  <si>
    <t>EST: estimate Qg and WGR</t>
  </si>
  <si>
    <t>KX Valve (close at 22 barg)</t>
  </si>
  <si>
    <t>EST: estimate WGR</t>
  </si>
  <si>
    <t>BC well, Flooded</t>
  </si>
  <si>
    <t>High CO2</t>
  </si>
  <si>
    <t>WS: Pressure communication between tubing and A-annulus</t>
  </si>
  <si>
    <t>WS: Hydraulic passing in module DHSV</t>
  </si>
  <si>
    <t>Liquid loaded</t>
  </si>
  <si>
    <t>CO2 51%</t>
  </si>
  <si>
    <t>WS: Fish (dummy MPLT tool)</t>
  </si>
  <si>
    <t>P&amp;A well</t>
  </si>
  <si>
    <t>EST : BC estimate rate as of 27-Mar-16</t>
  </si>
  <si>
    <t>WS: Pb valve closed at 17 barg</t>
  </si>
  <si>
    <t>RE: liquid loaded on 9-Dec-15</t>
  </si>
  <si>
    <t>EST: BC estimate rate as of 18-Oct-15</t>
  </si>
  <si>
    <t>WS: Pb valve close at 8.5 bar / EST: BC estimate rate as of 7-Mar-16</t>
  </si>
  <si>
    <t>Available slot for recovery</t>
  </si>
  <si>
    <t>RE: Liquid loaded</t>
  </si>
  <si>
    <t>WS: Fish in well</t>
  </si>
  <si>
    <t>Available for P&amp;A</t>
  </si>
  <si>
    <t xml:space="preserve">No test after perforation. Add dummy test to reflect CO2. </t>
  </si>
  <si>
    <t>WV malfuction. Suspect water load (WHT drop from 90 to 60degC)</t>
  </si>
  <si>
    <t>Idle well:Reservoir Water loaded BC  expect deplete</t>
  </si>
  <si>
    <t xml:space="preserve">WS:KX valve (close @ 16 bar). </t>
  </si>
  <si>
    <t>BC well</t>
  </si>
  <si>
    <t>Available slot for recovery, Depleted</t>
  </si>
  <si>
    <t>Control WHP for sand control</t>
  </si>
  <si>
    <t xml:space="preserve">Idle well:Reservoir Water loaded BC  </t>
  </si>
  <si>
    <t>Manual choke</t>
  </si>
  <si>
    <t>Flooded. No flow even via BC. Now SI for pressure buildup</t>
  </si>
  <si>
    <t>Flow with low rate. Need BC to help start production</t>
  </si>
  <si>
    <t>BC well. Choke to control rate</t>
  </si>
  <si>
    <t>BC well. Choke to control rate. Water production increase once choke increased (see from BC liq rate). Choke fail(always shows 0)</t>
  </si>
  <si>
    <t>FL: BC limit</t>
  </si>
  <si>
    <t>loaded</t>
  </si>
  <si>
    <t>Depleted</t>
  </si>
  <si>
    <t>EST : BC estimate rate as of 5-Jul-16</t>
  </si>
  <si>
    <t>Well loaded.</t>
  </si>
  <si>
    <t>Idle well (flood)</t>
  </si>
  <si>
    <t>Loaded</t>
  </si>
  <si>
    <t>loaded, no condy sample</t>
  </si>
  <si>
    <t>RE: Well flood, no flow even via BC</t>
  </si>
  <si>
    <t>BC well / EST: Decline rate from BC on 10-Jun-16</t>
  </si>
  <si>
    <t>EST: Decline rate on 2-Dec-15 (5th add perf)</t>
  </si>
  <si>
    <t>No flow (even via BC)</t>
  </si>
  <si>
    <t xml:space="preserve">To be abandon, </t>
  </si>
  <si>
    <t>RE: Suspect loaded / EST: CGR WGR from BC</t>
  </si>
  <si>
    <t>RE: Suspected loaded / EST: estimate decline rate by BC rate</t>
  </si>
  <si>
    <t>EST: estimate decline rate by BC rate</t>
  </si>
  <si>
    <t>RE: Depleted EST: estimate decline rate by BC rate</t>
  </si>
  <si>
    <t>Suspect loaded. The well got no flow even with no PB.</t>
  </si>
  <si>
    <t>Diff from Excel from Online Hr.</t>
  </si>
  <si>
    <t>RE: Depleted</t>
  </si>
  <si>
    <t>Available Slot for Recovery</t>
  </si>
  <si>
    <t>Please keep well opened due to high reserves</t>
  </si>
  <si>
    <t>RE: Limit Min. WHFP 75 barg  (control sand production) based on clamp-on result of May16. Do not use the well as swing producers</t>
  </si>
  <si>
    <t>RE: Require operating at 107 barg  (maximize reserves). Do not use the well as swing producers</t>
  </si>
  <si>
    <t>Perf added at 21/12/2015</t>
  </si>
  <si>
    <t>FL: Flowline limit at 15 mmscfd due to high liquid</t>
  </si>
  <si>
    <t>RE: Flood since Mar 2015</t>
  </si>
  <si>
    <t>Perf added at 4/1/2016</t>
  </si>
  <si>
    <t>look like slug flow</t>
  </si>
  <si>
    <t>WS:KX valve (close at 27 Bar)</t>
  </si>
  <si>
    <t>WS:KX valve (close  at 30 Bar)</t>
  </si>
  <si>
    <t>No Flow</t>
  </si>
  <si>
    <t>No flow.</t>
  </si>
  <si>
    <t>BC, intermittent flow</t>
  </si>
  <si>
    <t>BC</t>
  </si>
  <si>
    <t>RE: No Flow via BC Since 30May2016</t>
  </si>
  <si>
    <t>RE: No Flow after initial perf</t>
  </si>
  <si>
    <t>RE: No Flow Since 27Aug2015</t>
  </si>
  <si>
    <t>Suspect well depleted , BC well</t>
  </si>
  <si>
    <t>New BC candidate</t>
  </si>
  <si>
    <t>BC New candidate</t>
  </si>
  <si>
    <t>Suggest Route to BC</t>
  </si>
  <si>
    <t>OP: D/S wing valve to choke gas was leaking, RE: Sand, Use flowline 29C, S/I Since 4Mar2015</t>
  </si>
  <si>
    <t xml:space="preserve"> FL: flow rate exceeding 15 MMscf/d</t>
  </si>
  <si>
    <t>BC Well</t>
  </si>
  <si>
    <t>FL: flowrate exceeding 15 mmscf/d</t>
  </si>
  <si>
    <t xml:space="preserve"> BC well, no flow</t>
  </si>
  <si>
    <t>WS: C-Ann</t>
  </si>
  <si>
    <t xml:space="preserve">High Hg in gas (1298 ug/m3) </t>
  </si>
  <si>
    <t>PSV limit</t>
  </si>
  <si>
    <t>RE: SI for pressure buildup</t>
  </si>
  <si>
    <t>RE: Flooded</t>
  </si>
  <si>
    <t>RE: prevent water coning, well load</t>
  </si>
  <si>
    <t>RE: Flooded, Can flow via RamPump</t>
  </si>
  <si>
    <t>RE: Flooded (R10-90)</t>
  </si>
  <si>
    <t>Route to BC. EST : BC estimate rate as of 5-Jul-16</t>
  </si>
  <si>
    <t>RE: well loaded (should be in ST instead of RM -&gt; wait for debug) / WS: annulus pressure leak.</t>
  </si>
  <si>
    <t>Idle well (flood), route to BC once available</t>
  </si>
  <si>
    <t>error check</t>
  </si>
  <si>
    <t>BC candidate</t>
  </si>
  <si>
    <t>BK-37-C</t>
  </si>
  <si>
    <t>BK-37-J</t>
  </si>
  <si>
    <t>BK-37-K</t>
  </si>
  <si>
    <t>BK-37-L</t>
  </si>
  <si>
    <t>BK-37-M</t>
  </si>
  <si>
    <t>BK-37-N</t>
  </si>
  <si>
    <t>QGPR_new</t>
  </si>
  <si>
    <t>QGPR_kong</t>
  </si>
  <si>
    <t>Zone ID</t>
  </si>
  <si>
    <t>Maximum Linked Zone Limit</t>
  </si>
  <si>
    <t>Zone</t>
  </si>
  <si>
    <t>Link ID</t>
  </si>
  <si>
    <t>BK-22-A</t>
  </si>
  <si>
    <t>BK-22-B</t>
  </si>
  <si>
    <t>BK-22-E</t>
  </si>
  <si>
    <t>BK-30-A</t>
  </si>
  <si>
    <t>BK-30-B</t>
  </si>
  <si>
    <t>BK-30-G</t>
  </si>
  <si>
    <t>BK-30-J</t>
  </si>
  <si>
    <t>BK-30-K</t>
  </si>
  <si>
    <t>BK-30-L</t>
  </si>
  <si>
    <t>BK-30-N</t>
  </si>
  <si>
    <t>BK-35-A</t>
  </si>
  <si>
    <t>BK-35-B</t>
  </si>
  <si>
    <t>BK-35-C</t>
  </si>
  <si>
    <t>BK-35-D</t>
  </si>
  <si>
    <t>BK-35-E</t>
  </si>
  <si>
    <t>BK-35-F</t>
  </si>
  <si>
    <t>BK-35-G</t>
  </si>
  <si>
    <t>BK-35-H</t>
  </si>
  <si>
    <t>BK-36-A</t>
  </si>
  <si>
    <t>BK-36-B</t>
  </si>
  <si>
    <t>BK-36-C</t>
  </si>
  <si>
    <t>BK-36-D</t>
  </si>
  <si>
    <t>BK-36-E</t>
  </si>
  <si>
    <t>PU campaign,KX valve set@ 11Barg</t>
  </si>
  <si>
    <t>PU campaign,</t>
  </si>
  <si>
    <t>BK-2-D</t>
  </si>
  <si>
    <t>PU campaign,P&amp;A</t>
  </si>
  <si>
    <t>BK-2-ER</t>
  </si>
  <si>
    <t>PU campaign,P&amp;A, KX valve set@ 10Barg</t>
  </si>
  <si>
    <t>PU campaign,PB set @10Barg, suspected water loaded</t>
  </si>
  <si>
    <t>BK-2-G</t>
  </si>
  <si>
    <t>P&amp;A</t>
  </si>
  <si>
    <t>BK-2-H</t>
  </si>
  <si>
    <t>BK-2-J</t>
  </si>
  <si>
    <t>PU campaign,Pin hole Gas leak at the butt weld of 1st flange joint d/s wing valve of BK2-K. (Property damaged and LOPC) since 8July</t>
  </si>
  <si>
    <t>BK-2-MST</t>
  </si>
  <si>
    <t>BC candidate (BC offline), EST: estimate Qg and WGR</t>
  </si>
  <si>
    <t>BC candidate (BC offline)</t>
  </si>
  <si>
    <t>BC candidate (BC offline), EST: estimate potential, WS: KX Valve (close at 18 barg)</t>
  </si>
  <si>
    <t>BC estimation,BC tripped since 20Jun</t>
  </si>
  <si>
    <t>Patched R17-20 (no test yet)</t>
  </si>
  <si>
    <t>BC tripped since 20Jun</t>
  </si>
  <si>
    <t>WS: KX valve closed at 12 barg</t>
  </si>
  <si>
    <t xml:space="preserve">new test on 30 Jul 16, Lab CO2 47% </t>
  </si>
  <si>
    <t>OP: DHSV closed / EST: Dummy test to match WHT drop to 45 deg (22-Jun-16) /Add perf on 15 Apr</t>
  </si>
  <si>
    <t>EST: Decline rate to be inline with WHT on 1-Sep-15, loaded?</t>
  </si>
  <si>
    <t>WS: Suspect Pb valve closed (17barg) after WP normal shutdown on 30-May-16 / EST: BC estimate rate as of 7-Mar-16</t>
  </si>
  <si>
    <t>OP: Suspect DHSV close</t>
  </si>
  <si>
    <t>BK-10-CE</t>
  </si>
  <si>
    <t>OP: BC S/D found hot spot 200 degC</t>
  </si>
  <si>
    <t>BK-10-FW</t>
  </si>
  <si>
    <t>BK-10-G</t>
  </si>
  <si>
    <t>RE: high Hg in condensate? wait new sample</t>
  </si>
  <si>
    <t>BC matched</t>
  </si>
  <si>
    <t>Loaded on 26 Apr</t>
  </si>
  <si>
    <t>BK-10-LE</t>
  </si>
  <si>
    <t>BK-10-M</t>
  </si>
  <si>
    <t>Well can flow only via BC</t>
  </si>
  <si>
    <t>BC well, No flow</t>
  </si>
  <si>
    <t>Well is back online on 22/6/16 as choke increase from  40 to 55%. EST : BC estimate rate as of 5-Jul-16</t>
  </si>
  <si>
    <t xml:space="preserve">Back to production. </t>
  </si>
  <si>
    <t>RE : Suspect liquid loaded on 26-Jan-16</t>
  </si>
  <si>
    <t>loaded, BC well (est. 1-2.0 MMscfd)</t>
  </si>
  <si>
    <t>Well indicates flowing at choke 25% but when reduce choke to 10% the well dies</t>
  </si>
  <si>
    <t>Potential based on Quick test (16/8/15)</t>
  </si>
  <si>
    <t>S/I for WHSIP build up, Well wil not flow with small choke, Open well at 40% Choke</t>
  </si>
  <si>
    <t>S/I for pressure build up</t>
  </si>
  <si>
    <t>RE : Suspect liquid loaded on 22-Jun-16</t>
  </si>
  <si>
    <t>RE: Max. choke 35%, Min. WHFP 62 barg  (control sand production) based on clamp-on result of Jan16. Do not use the well as swing producers</t>
  </si>
  <si>
    <t>RE: Max. choke 35%, Min. WHFP 60 barg  (control sand production) based on clamp-on result of Jan16. Do not use the well as swing producers</t>
  </si>
  <si>
    <t>RE: Max. choke 65%, Min. WHFP 44 barg  (control sand production) based on clamp-on result of Jan16. Do not use the well as swing producers</t>
  </si>
  <si>
    <t>RE: Limit Min.WHFP 75 barg  (control sand production) based on clamp-on result of May16. Do not use the well as swing producers</t>
  </si>
  <si>
    <t>SI for PBU, Intermittent flow</t>
  </si>
  <si>
    <t>EST: Est rate via BC</t>
  </si>
  <si>
    <t>Suggest route to BC, EST: Est rate via BC</t>
  </si>
  <si>
    <t>Suggest route to BC</t>
  </si>
  <si>
    <t>RE: No flow with no reason since 10Jun2016</t>
  </si>
  <si>
    <t>BC candidate to maximize BC rate</t>
  </si>
  <si>
    <t>BC well. Recommend to route this well to BC to maximize BC capacity</t>
  </si>
  <si>
    <t>Auto wing valve cannot reset</t>
  </si>
  <si>
    <t>BC offline</t>
  </si>
  <si>
    <t>PSV limit, No CO2 sample, was declined too much</t>
  </si>
  <si>
    <t>FL limit</t>
  </si>
  <si>
    <t>Success offload on 23 Jun 2016, WS: KX valve shut at 25 barg</t>
  </si>
  <si>
    <t>BK-23-Q</t>
  </si>
  <si>
    <t>BK-9-CE</t>
  </si>
  <si>
    <t>BK-9-CW</t>
  </si>
  <si>
    <t>BK-9-GW</t>
  </si>
  <si>
    <t>BK-9-HE</t>
  </si>
  <si>
    <t>BK-9-JW</t>
  </si>
  <si>
    <t>BK-9-MW</t>
  </si>
  <si>
    <t>BK-8-KE</t>
  </si>
  <si>
    <t>BK-8-E</t>
  </si>
  <si>
    <t>BK-8-J</t>
  </si>
  <si>
    <t>BK-8-M</t>
  </si>
  <si>
    <t>BK-21-Q</t>
  </si>
  <si>
    <t>Default (-0.002)</t>
  </si>
  <si>
    <t>Zero (0)</t>
  </si>
  <si>
    <t>NA</t>
  </si>
  <si>
    <t>Ratio</t>
  </si>
  <si>
    <t>ub</t>
  </si>
  <si>
    <t>lb</t>
  </si>
  <si>
    <t>Perf</t>
  </si>
  <si>
    <t>Platform shut-down rig move to WP-22</t>
  </si>
  <si>
    <t>Platform re-open rig move to WP-22</t>
  </si>
  <si>
    <t>Shut-in for Repair Sealine WP-05</t>
  </si>
  <si>
    <t>Re-open after complete SL repair WP-05</t>
  </si>
  <si>
    <t>Shut-down: Rig move to WP-08</t>
  </si>
  <si>
    <t>Re-open: Rig move to WP-08</t>
  </si>
  <si>
    <t>Re-open: Rig move to WP-22</t>
  </si>
  <si>
    <t>Shut-down: Rig move to WP-22</t>
  </si>
  <si>
    <t>Shut-down: Rig move from WP-8 to WP-9</t>
  </si>
  <si>
    <t>Reopen: Rig move from WP-8 to WP-9</t>
  </si>
  <si>
    <t>Shut-down: Rig move to WP-10</t>
  </si>
  <si>
    <t>Reopen: Rig move to WP-10</t>
  </si>
  <si>
    <t>Shut-down: Rig move from WP-9 to WP-2</t>
  </si>
  <si>
    <t>Reopen: Rig move from WP-9 to WP-2</t>
  </si>
  <si>
    <t>Shut-down: WP-02</t>
  </si>
  <si>
    <t>Re-open: WP-02</t>
  </si>
  <si>
    <t>Shut-down: WP-12</t>
  </si>
  <si>
    <t>Shut-down: WP-18</t>
  </si>
  <si>
    <t>Shut-down: WP-21</t>
  </si>
  <si>
    <t>Shut-down: WP-30</t>
  </si>
  <si>
    <t>Re-open: WP-30</t>
  </si>
  <si>
    <t>Shut-in: High mercury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</si>
</sst>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164" formatCode="&quot;£&quot;#,##0;[Red]\-&quot;£&quot;#,##0"/>
    <numFmt numFmtId="165" formatCode="&quot;£&quot;#,##0.00;[Red]\-&quot;£&quot;#,##0.00"/>
    <numFmt numFmtId="166" formatCode="_-&quot;£&quot;* #,##0_-;\-&quot;£&quot;* #,##0_-;_-&quot;£&quot;* &quot;-&quot;_-;_-@_-"/>
    <numFmt numFmtId="167" formatCode="_-* #,##0_-;\-* #,##0_-;_-* &quot;-&quot;_-;_-@_-"/>
    <numFmt numFmtId="168" formatCode="_-&quot;£&quot;* #,##0.00_-;\-&quot;£&quot;* #,##0.00_-;_-&quot;£&quot;* &quot;-&quot;??_-;_-@_-"/>
    <numFmt numFmtId="169" formatCode="_-* #,##0.00_-;\-* #,##0.00_-;_-* &quot;-&quot;??_-;_-@_-"/>
    <numFmt numFmtId="170" formatCode="[$-409]d/mmm/yyyy;@"/>
    <numFmt numFmtId="171" formatCode="[$-409]d\-mmm\-yy;@"/>
    <numFmt numFmtId="172" formatCode="[$-409]dd\-mmm\-yy;@"/>
    <numFmt numFmtId="173" formatCode="0.0"/>
    <numFmt numFmtId="174" formatCode="0.0000"/>
    <numFmt numFmtId="175" formatCode="_-* #,##0\ &quot;F&quot;_-;\-* #,##0\ &quot;F&quot;_-;_-* &quot;-&quot;\ &quot;F&quot;_-;_-@_-"/>
    <numFmt numFmtId="176" formatCode="_-* #,##0.00\ &quot;F&quot;_-;\-* #,##0.00\ &quot;F&quot;_-;_-* &quot;-&quot;??\ &quot;F&quot;_-;_-@_-"/>
    <numFmt numFmtId="177" formatCode="0\)"/>
    <numFmt numFmtId="178" formatCode="00\)"/>
    <numFmt numFmtId="179" formatCode="0.000_)"/>
    <numFmt numFmtId="180" formatCode="0.0000000000"/>
    <numFmt numFmtId="181" formatCode="&quot;£&quot;#,##0\ ;\(&quot;£&quot;#,##0\)"/>
    <numFmt numFmtId="182" formatCode="_-* #,##0\ _F_-;\-* #,##0\ _F_-;_-* &quot;-&quot;\ _F_-;_-@_-"/>
    <numFmt numFmtId="183" formatCode="General_)"/>
    <numFmt numFmtId="184" formatCode="0_)"/>
    <numFmt numFmtId="185" formatCode="_-* #,##0.00\ _F_-;\-* #,##0.00\ _F_-;_-* &quot;-&quot;??\ _F_-;_-@_-"/>
    <numFmt numFmtId="186" formatCode="_-&quot;฿&quot;* #,##0.00_-;\-&quot;฿&quot;* #,##0.00_-;_-&quot;฿&quot;* &quot;-&quot;??_-;_-@_-"/>
    <numFmt numFmtId="187" formatCode="[$-409]d\-mmm\-yyyy;@"/>
    <numFmt numFmtId="188" formatCode="0.000000"/>
    <numFmt numFmtId="189" formatCode="0.0000000"/>
    <numFmt numFmtId="190" formatCode="0.000"/>
    <numFmt numFmtId="191" formatCode="0.000000000"/>
    <numFmt numFmtId="192" formatCode="0.0%"/>
  </numFmts>
  <fonts count="8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ordia New"/>
      <family val="2"/>
    </font>
    <font>
      <b/>
      <sz val="14"/>
      <name val="Century Gothic"/>
      <family val="2"/>
    </font>
    <font>
      <b/>
      <sz val="10"/>
      <name val="New Century Schlbk"/>
    </font>
    <font>
      <sz val="11"/>
      <color theme="1"/>
      <name val="Calibri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1"/>
      <color rgb="FF00B05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8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Geneva"/>
    </font>
    <font>
      <sz val="10"/>
      <name val="Times New Roman"/>
      <family val="1"/>
    </font>
    <font>
      <sz val="10"/>
      <name val="MS Sans Serif"/>
      <family val="2"/>
      <charset val="222"/>
    </font>
    <font>
      <sz val="12"/>
      <name val="Arial"/>
      <family val="2"/>
    </font>
    <font>
      <sz val="8"/>
      <name val="Times New Roman"/>
      <family val="1"/>
    </font>
    <font>
      <sz val="12"/>
      <name val="Tms Rmn"/>
    </font>
    <font>
      <sz val="11"/>
      <name val="Tms Rmn"/>
    </font>
    <font>
      <sz val="10"/>
      <color indexed="22"/>
      <name val="MS Sans Serif"/>
      <family val="2"/>
      <charset val="222"/>
    </font>
    <font>
      <sz val="10"/>
      <name val="MS Serif"/>
      <family val="1"/>
    </font>
    <font>
      <b/>
      <sz val="10"/>
      <name val="Times New Roman"/>
      <family val="1"/>
    </font>
    <font>
      <sz val="10"/>
      <color indexed="16"/>
      <name val="MS Serif"/>
      <family val="1"/>
    </font>
    <font>
      <sz val="8"/>
      <name val="Helv"/>
    </font>
    <font>
      <b/>
      <sz val="12"/>
      <color indexed="9"/>
      <name val="Tms Rmn"/>
    </font>
    <font>
      <b/>
      <sz val="12"/>
      <name val="Arial"/>
      <family val="2"/>
    </font>
    <font>
      <b/>
      <sz val="8"/>
      <name val="MS Sans Serif"/>
      <family val="2"/>
      <charset val="222"/>
    </font>
    <font>
      <sz val="10"/>
      <name val="Arabic Transparent"/>
      <charset val="178"/>
    </font>
    <font>
      <sz val="8"/>
      <name val="Tms Rmn"/>
    </font>
    <font>
      <sz val="12"/>
      <name val="Helv"/>
      <charset val="222"/>
    </font>
    <font>
      <sz val="24"/>
      <name val="Helv"/>
      <charset val="222"/>
    </font>
    <font>
      <sz val="12"/>
      <name val="Helv"/>
    </font>
    <font>
      <sz val="8"/>
      <name val="Wingdings"/>
      <charset val="2"/>
    </font>
    <font>
      <b/>
      <i/>
      <sz val="18"/>
      <name val="Tahoma"/>
      <family val="2"/>
    </font>
    <font>
      <sz val="10"/>
      <color indexed="8"/>
      <name val="Arial"/>
      <family val="2"/>
    </font>
    <font>
      <sz val="8"/>
      <name val="MS Sans Serif"/>
      <family val="2"/>
      <charset val="222"/>
    </font>
    <font>
      <b/>
      <sz val="8"/>
      <color indexed="8"/>
      <name val="Helv"/>
    </font>
    <font>
      <u/>
      <sz val="10"/>
      <color indexed="12"/>
      <name val="Times New Roman"/>
      <family val="1"/>
    </font>
    <font>
      <u/>
      <sz val="10"/>
      <color indexed="36"/>
      <name val="Times New Roman"/>
      <family val="1"/>
    </font>
    <font>
      <sz val="14"/>
      <name val="AngsanaUPC"/>
      <family val="1"/>
      <charset val="222"/>
    </font>
    <font>
      <sz val="12"/>
      <name val="Arial Narrow"/>
      <family val="2"/>
    </font>
    <font>
      <sz val="11"/>
      <color rgb="FF00000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5" tint="0.39997558519241921"/>
      <name val="Calibri"/>
      <family val="2"/>
      <scheme val="minor"/>
    </font>
    <font>
      <sz val="11"/>
      <color rgb="FF00B0F0"/>
      <name val="Calibri"/>
      <family val="2"/>
      <scheme val="minor"/>
    </font>
    <font>
      <sz val="26"/>
      <color theme="1"/>
      <name val="Calibri"/>
      <family val="2"/>
      <scheme val="minor"/>
    </font>
  </fonts>
  <fills count="7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13"/>
      </patternFill>
    </fill>
    <fill>
      <patternFill patternType="gray125">
        <fgColor indexed="8"/>
      </patternFill>
    </fill>
    <fill>
      <patternFill patternType="darkVertical"/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62996">
    <xf numFmtId="0" fontId="0" fillId="0" borderId="0"/>
    <xf numFmtId="0" fontId="3" fillId="0" borderId="0"/>
    <xf numFmtId="0" fontId="2" fillId="0" borderId="0"/>
    <xf numFmtId="170" fontId="3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4" fillId="0" borderId="0"/>
    <xf numFmtId="0" fontId="2" fillId="0" borderId="0"/>
    <xf numFmtId="171" fontId="3" fillId="0" borderId="0"/>
    <xf numFmtId="171" fontId="2" fillId="0" borderId="0"/>
    <xf numFmtId="171" fontId="3" fillId="0" borderId="0"/>
    <xf numFmtId="171" fontId="4" fillId="0" borderId="0"/>
    <xf numFmtId="171" fontId="2" fillId="0" borderId="0"/>
    <xf numFmtId="171" fontId="3" fillId="0" borderId="0"/>
    <xf numFmtId="169" fontId="3" fillId="0" borderId="0" applyFont="0" applyFill="0" applyBorder="0" applyAlignment="0" applyProtection="0"/>
    <xf numFmtId="171" fontId="2" fillId="0" borderId="0"/>
    <xf numFmtId="171" fontId="2" fillId="0" borderId="0"/>
    <xf numFmtId="171" fontId="2" fillId="0" borderId="0"/>
    <xf numFmtId="171" fontId="2" fillId="0" borderId="0"/>
    <xf numFmtId="171" fontId="2" fillId="0" borderId="0"/>
    <xf numFmtId="0" fontId="2" fillId="0" borderId="0"/>
    <xf numFmtId="171" fontId="3" fillId="0" borderId="0"/>
    <xf numFmtId="171" fontId="2" fillId="0" borderId="0"/>
    <xf numFmtId="171" fontId="2" fillId="0" borderId="0"/>
    <xf numFmtId="171" fontId="2" fillId="0" borderId="0"/>
    <xf numFmtId="171" fontId="2" fillId="0" borderId="0"/>
    <xf numFmtId="171" fontId="2" fillId="0" borderId="0"/>
    <xf numFmtId="171" fontId="2" fillId="0" borderId="0"/>
    <xf numFmtId="171" fontId="2" fillId="0" borderId="0"/>
    <xf numFmtId="0" fontId="10" fillId="0" borderId="0" applyNumberFormat="0" applyFill="0" applyBorder="0" applyAlignment="0" applyProtection="0"/>
    <xf numFmtId="0" fontId="11" fillId="0" borderId="1" applyNumberFormat="0" applyFill="0" applyAlignment="0" applyProtection="0"/>
    <xf numFmtId="0" fontId="12" fillId="0" borderId="2" applyNumberFormat="0" applyFill="0" applyAlignment="0" applyProtection="0"/>
    <xf numFmtId="0" fontId="13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6" borderId="0" applyNumberFormat="0" applyBorder="0" applyAlignment="0" applyProtection="0"/>
    <xf numFmtId="0" fontId="17" fillId="7" borderId="4" applyNumberFormat="0" applyAlignment="0" applyProtection="0"/>
    <xf numFmtId="0" fontId="18" fillId="8" borderId="5" applyNumberFormat="0" applyAlignment="0" applyProtection="0"/>
    <xf numFmtId="0" fontId="19" fillId="8" borderId="4" applyNumberFormat="0" applyAlignment="0" applyProtection="0"/>
    <xf numFmtId="0" fontId="20" fillId="0" borderId="6" applyNumberFormat="0" applyFill="0" applyAlignment="0" applyProtection="0"/>
    <xf numFmtId="0" fontId="21" fillId="9" borderId="7" applyNumberFormat="0" applyAlignment="0" applyProtection="0"/>
    <xf numFmtId="0" fontId="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3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3" fillId="34" borderId="0" applyNumberFormat="0" applyBorder="0" applyAlignment="0" applyProtection="0"/>
    <xf numFmtId="169" fontId="24" fillId="0" borderId="0" applyFont="0" applyFill="0" applyBorder="0" applyAlignment="0" applyProtection="0"/>
    <xf numFmtId="0" fontId="4" fillId="0" borderId="0"/>
    <xf numFmtId="0" fontId="3" fillId="0" borderId="0"/>
    <xf numFmtId="0" fontId="4" fillId="0" borderId="0"/>
    <xf numFmtId="0" fontId="4" fillId="0" borderId="0"/>
    <xf numFmtId="170" fontId="3" fillId="0" borderId="0"/>
    <xf numFmtId="0" fontId="4" fillId="0" borderId="0"/>
    <xf numFmtId="169" fontId="24" fillId="0" borderId="0" applyFont="0" applyFill="0" applyBorder="0" applyAlignment="0" applyProtection="0"/>
    <xf numFmtId="0" fontId="4" fillId="0" borderId="0"/>
    <xf numFmtId="169" fontId="24" fillId="0" borderId="0" applyFont="0" applyFill="0" applyBorder="0" applyAlignment="0" applyProtection="0"/>
    <xf numFmtId="0" fontId="2" fillId="0" borderId="0"/>
    <xf numFmtId="0" fontId="3" fillId="0" borderId="0"/>
    <xf numFmtId="0" fontId="4" fillId="0" borderId="0"/>
    <xf numFmtId="0" fontId="4" fillId="0" borderId="0"/>
    <xf numFmtId="169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1" fontId="25" fillId="0" borderId="0"/>
    <xf numFmtId="16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169" fontId="3" fillId="0" borderId="0" applyFont="0" applyFill="0" applyBorder="0" applyAlignment="0" applyProtection="0"/>
    <xf numFmtId="171" fontId="3" fillId="0" borderId="0"/>
    <xf numFmtId="171" fontId="25" fillId="0" borderId="0"/>
    <xf numFmtId="171" fontId="3" fillId="0" borderId="0"/>
    <xf numFmtId="171" fontId="3" fillId="0" borderId="0"/>
    <xf numFmtId="169" fontId="25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26" fillId="0" borderId="0"/>
    <xf numFmtId="169" fontId="25" fillId="0" borderId="0" applyFont="0" applyFill="0" applyBorder="0" applyAlignment="0" applyProtection="0"/>
    <xf numFmtId="169" fontId="3" fillId="0" borderId="0" applyFont="0" applyFill="0" applyBorder="0" applyAlignment="0" applyProtection="0"/>
    <xf numFmtId="171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171" fontId="25" fillId="0" borderId="0"/>
    <xf numFmtId="172" fontId="3" fillId="0" borderId="0"/>
    <xf numFmtId="172" fontId="3" fillId="0" borderId="0"/>
    <xf numFmtId="172" fontId="26" fillId="0" borderId="0"/>
    <xf numFmtId="172" fontId="3" fillId="0" borderId="0"/>
    <xf numFmtId="172" fontId="25" fillId="0" borderId="0"/>
    <xf numFmtId="172" fontId="3" fillId="0" borderId="0"/>
    <xf numFmtId="172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/>
    <xf numFmtId="0" fontId="27" fillId="0" borderId="0"/>
    <xf numFmtId="169" fontId="25" fillId="0" borderId="0" applyFont="0" applyFill="0" applyBorder="0" applyAlignment="0" applyProtection="0"/>
    <xf numFmtId="171" fontId="25" fillId="0" borderId="0"/>
    <xf numFmtId="171" fontId="25" fillId="0" borderId="0"/>
    <xf numFmtId="0" fontId="2" fillId="0" borderId="0"/>
    <xf numFmtId="0" fontId="2" fillId="10" borderId="8" applyNumberFormat="0" applyFont="0" applyAlignment="0" applyProtection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8" fillId="0" borderId="0"/>
    <xf numFmtId="0" fontId="2" fillId="0" borderId="0"/>
    <xf numFmtId="171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0" fontId="3" fillId="0" borderId="0"/>
    <xf numFmtId="0" fontId="3" fillId="0" borderId="0"/>
    <xf numFmtId="0" fontId="3" fillId="0" borderId="0"/>
    <xf numFmtId="0" fontId="3" fillId="0" borderId="0"/>
    <xf numFmtId="171" fontId="25" fillId="0" borderId="0"/>
    <xf numFmtId="169" fontId="25" fillId="0" borderId="0" applyFont="0" applyFill="0" applyBorder="0" applyAlignment="0" applyProtection="0"/>
    <xf numFmtId="171" fontId="3" fillId="0" borderId="0"/>
    <xf numFmtId="171" fontId="25" fillId="0" borderId="0"/>
    <xf numFmtId="171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171" fontId="25" fillId="0" borderId="0"/>
    <xf numFmtId="0" fontId="3" fillId="0" borderId="0"/>
    <xf numFmtId="0" fontId="3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/>
    <xf numFmtId="172" fontId="3" fillId="0" borderId="0"/>
    <xf numFmtId="172" fontId="3" fillId="0" borderId="0"/>
    <xf numFmtId="172" fontId="25" fillId="0" borderId="0"/>
    <xf numFmtId="172" fontId="3" fillId="0" borderId="0"/>
    <xf numFmtId="172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/>
    <xf numFmtId="0" fontId="27" fillId="0" borderId="0"/>
    <xf numFmtId="171" fontId="25" fillId="0" borderId="0"/>
    <xf numFmtId="0" fontId="2" fillId="0" borderId="0"/>
    <xf numFmtId="0" fontId="2" fillId="10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2" fontId="3" fillId="0" borderId="0"/>
    <xf numFmtId="172" fontId="15" fillId="5" borderId="0" applyNumberFormat="0" applyBorder="0" applyAlignment="0" applyProtection="0"/>
    <xf numFmtId="172" fontId="3" fillId="0" borderId="0"/>
    <xf numFmtId="172" fontId="2" fillId="0" borderId="0"/>
    <xf numFmtId="172" fontId="21" fillId="9" borderId="7" applyNumberFormat="0" applyAlignment="0" applyProtection="0"/>
    <xf numFmtId="172" fontId="2" fillId="17" borderId="0" applyNumberFormat="0" applyBorder="0" applyAlignment="0" applyProtection="0"/>
    <xf numFmtId="172" fontId="2" fillId="0" borderId="0"/>
    <xf numFmtId="172" fontId="2" fillId="0" borderId="0"/>
    <xf numFmtId="172" fontId="2" fillId="0" borderId="0"/>
    <xf numFmtId="172" fontId="25" fillId="0" borderId="0"/>
    <xf numFmtId="172" fontId="2" fillId="0" borderId="0"/>
    <xf numFmtId="172" fontId="4" fillId="0" borderId="0"/>
    <xf numFmtId="172" fontId="2" fillId="0" borderId="0"/>
    <xf numFmtId="172" fontId="17" fillId="7" borderId="4" applyNumberFormat="0" applyAlignment="0" applyProtection="0"/>
    <xf numFmtId="172" fontId="2" fillId="0" borderId="0"/>
    <xf numFmtId="172" fontId="2" fillId="0" borderId="0"/>
    <xf numFmtId="172" fontId="2" fillId="29" borderId="0" applyNumberFormat="0" applyBorder="0" applyAlignment="0" applyProtection="0"/>
    <xf numFmtId="172" fontId="2" fillId="0" borderId="0"/>
    <xf numFmtId="172" fontId="2" fillId="0" borderId="0"/>
    <xf numFmtId="172" fontId="2" fillId="13" borderId="0" applyNumberFormat="0" applyBorder="0" applyAlignment="0" applyProtection="0"/>
    <xf numFmtId="172" fontId="20" fillId="0" borderId="6" applyNumberFormat="0" applyFill="0" applyAlignment="0" applyProtection="0"/>
    <xf numFmtId="172" fontId="12" fillId="0" borderId="2" applyNumberFormat="0" applyFill="0" applyAlignment="0" applyProtection="0"/>
    <xf numFmtId="172" fontId="3" fillId="0" borderId="0"/>
    <xf numFmtId="172" fontId="3" fillId="0" borderId="0"/>
    <xf numFmtId="172" fontId="26" fillId="0" borderId="0"/>
    <xf numFmtId="172" fontId="3" fillId="0" borderId="0"/>
    <xf numFmtId="172" fontId="2" fillId="0" borderId="0"/>
    <xf numFmtId="172" fontId="2" fillId="0" borderId="0"/>
    <xf numFmtId="172" fontId="2" fillId="16" borderId="0" applyNumberFormat="0" applyBorder="0" applyAlignment="0" applyProtection="0"/>
    <xf numFmtId="172" fontId="19" fillId="8" borderId="4" applyNumberFormat="0" applyAlignment="0" applyProtection="0"/>
    <xf numFmtId="172" fontId="14" fillId="4" borderId="0" applyNumberFormat="0" applyBorder="0" applyAlignment="0" applyProtection="0"/>
    <xf numFmtId="172" fontId="2" fillId="0" borderId="0"/>
    <xf numFmtId="172" fontId="3" fillId="0" borderId="0"/>
    <xf numFmtId="172" fontId="3" fillId="0" borderId="0"/>
    <xf numFmtId="172" fontId="3" fillId="0" borderId="0"/>
    <xf numFmtId="172" fontId="25" fillId="0" borderId="0"/>
    <xf numFmtId="172" fontId="3" fillId="0" borderId="0"/>
    <xf numFmtId="172" fontId="2" fillId="0" borderId="0"/>
    <xf numFmtId="172" fontId="25" fillId="0" borderId="0"/>
    <xf numFmtId="172" fontId="3" fillId="0" borderId="0"/>
    <xf numFmtId="172" fontId="4" fillId="0" borderId="0"/>
    <xf numFmtId="172" fontId="2" fillId="33" borderId="0" applyNumberFormat="0" applyBorder="0" applyAlignment="0" applyProtection="0"/>
    <xf numFmtId="172" fontId="2" fillId="32" borderId="0" applyNumberFormat="0" applyBorder="0" applyAlignment="0" applyProtection="0"/>
    <xf numFmtId="172" fontId="2" fillId="0" borderId="0"/>
    <xf numFmtId="172" fontId="2" fillId="0" borderId="0"/>
    <xf numFmtId="172" fontId="3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10" borderId="8" applyNumberFormat="0" applyFont="0" applyAlignment="0" applyProtection="0"/>
    <xf numFmtId="172" fontId="2" fillId="0" borderId="0"/>
    <xf numFmtId="172" fontId="2" fillId="0" borderId="0"/>
    <xf numFmtId="172" fontId="2" fillId="0" borderId="0"/>
    <xf numFmtId="172" fontId="25" fillId="0" borderId="0"/>
    <xf numFmtId="172" fontId="2" fillId="0" borderId="0"/>
    <xf numFmtId="172" fontId="2" fillId="0" borderId="0"/>
    <xf numFmtId="172" fontId="25" fillId="0" borderId="0"/>
    <xf numFmtId="172" fontId="2" fillId="0" borderId="0"/>
    <xf numFmtId="172" fontId="2" fillId="0" borderId="0"/>
    <xf numFmtId="172" fontId="2" fillId="0" borderId="0"/>
    <xf numFmtId="172" fontId="25" fillId="0" borderId="0"/>
    <xf numFmtId="172" fontId="2" fillId="0" borderId="0"/>
    <xf numFmtId="172" fontId="25" fillId="0" borderId="0"/>
    <xf numFmtId="172" fontId="2" fillId="0" borderId="0"/>
    <xf numFmtId="172" fontId="3" fillId="0" borderId="0"/>
    <xf numFmtId="172" fontId="2" fillId="0" borderId="0"/>
    <xf numFmtId="172" fontId="25" fillId="0" borderId="0"/>
    <xf numFmtId="172" fontId="2" fillId="0" borderId="0"/>
    <xf numFmtId="172" fontId="2" fillId="16" borderId="0" applyNumberFormat="0" applyBorder="0" applyAlignment="0" applyProtection="0"/>
    <xf numFmtId="172" fontId="7" fillId="0" borderId="0" applyNumberFormat="0" applyFill="0" applyBorder="0" applyAlignment="0" applyProtection="0"/>
    <xf numFmtId="172" fontId="2" fillId="28" borderId="0" applyNumberFormat="0" applyBorder="0" applyAlignment="0" applyProtection="0"/>
    <xf numFmtId="172" fontId="25" fillId="0" borderId="0"/>
    <xf numFmtId="172" fontId="2" fillId="0" borderId="0"/>
    <xf numFmtId="172" fontId="2" fillId="0" borderId="0"/>
    <xf numFmtId="172" fontId="13" fillId="0" borderId="3" applyNumberFormat="0" applyFill="0" applyAlignment="0" applyProtection="0"/>
    <xf numFmtId="172" fontId="2" fillId="25" borderId="0" applyNumberFormat="0" applyBorder="0" applyAlignment="0" applyProtection="0"/>
    <xf numFmtId="172" fontId="2" fillId="0" borderId="0"/>
    <xf numFmtId="172" fontId="2" fillId="32" borderId="0" applyNumberFormat="0" applyBorder="0" applyAlignment="0" applyProtection="0"/>
    <xf numFmtId="172" fontId="2" fillId="0" borderId="0"/>
    <xf numFmtId="172" fontId="2" fillId="0" borderId="0"/>
    <xf numFmtId="172" fontId="2" fillId="13" borderId="0" applyNumberFormat="0" applyBorder="0" applyAlignment="0" applyProtection="0"/>
    <xf numFmtId="172" fontId="2" fillId="24" borderId="0" applyNumberFormat="0" applyBorder="0" applyAlignment="0" applyProtection="0"/>
    <xf numFmtId="172" fontId="2" fillId="0" borderId="0"/>
    <xf numFmtId="172" fontId="23" fillId="31" borderId="0" applyNumberFormat="0" applyBorder="0" applyAlignment="0" applyProtection="0"/>
    <xf numFmtId="172" fontId="23" fillId="14" borderId="0" applyNumberFormat="0" applyBorder="0" applyAlignment="0" applyProtection="0"/>
    <xf numFmtId="172" fontId="18" fillId="8" borderId="5" applyNumberFormat="0" applyAlignment="0" applyProtection="0"/>
    <xf numFmtId="172" fontId="3" fillId="0" borderId="0"/>
    <xf numFmtId="172" fontId="2" fillId="21" borderId="0" applyNumberFormat="0" applyBorder="0" applyAlignment="0" applyProtection="0"/>
    <xf numFmtId="172" fontId="3" fillId="0" borderId="0"/>
    <xf numFmtId="172" fontId="3" fillId="0" borderId="0"/>
    <xf numFmtId="172" fontId="2" fillId="20" borderId="0" applyNumberFormat="0" applyBorder="0" applyAlignment="0" applyProtection="0"/>
    <xf numFmtId="172" fontId="3" fillId="0" borderId="0"/>
    <xf numFmtId="172" fontId="23" fillId="30" borderId="0" applyNumberFormat="0" applyBorder="0" applyAlignment="0" applyProtection="0"/>
    <xf numFmtId="172" fontId="3" fillId="0" borderId="0"/>
    <xf numFmtId="172" fontId="2" fillId="0" borderId="0"/>
    <xf numFmtId="172" fontId="2" fillId="0" borderId="0"/>
    <xf numFmtId="172" fontId="2" fillId="0" borderId="0"/>
    <xf numFmtId="172" fontId="3" fillId="0" borderId="0"/>
    <xf numFmtId="172" fontId="2" fillId="0" borderId="0"/>
    <xf numFmtId="172" fontId="16" fillId="6" borderId="0" applyNumberFormat="0" applyBorder="0" applyAlignment="0" applyProtection="0"/>
    <xf numFmtId="172" fontId="2" fillId="0" borderId="0"/>
    <xf numFmtId="172" fontId="3" fillId="0" borderId="0"/>
    <xf numFmtId="172" fontId="2" fillId="0" borderId="0"/>
    <xf numFmtId="172" fontId="2" fillId="0" borderId="0"/>
    <xf numFmtId="172" fontId="1" fillId="0" borderId="9" applyNumberFormat="0" applyFill="0" applyAlignment="0" applyProtection="0"/>
    <xf numFmtId="172" fontId="2" fillId="25" borderId="0" applyNumberFormat="0" applyBorder="0" applyAlignment="0" applyProtection="0"/>
    <xf numFmtId="172" fontId="23" fillId="22" borderId="0" applyNumberFormat="0" applyBorder="0" applyAlignment="0" applyProtection="0"/>
    <xf numFmtId="172" fontId="2" fillId="0" borderId="0"/>
    <xf numFmtId="172" fontId="3" fillId="0" borderId="0"/>
    <xf numFmtId="172" fontId="4" fillId="0" borderId="0"/>
    <xf numFmtId="172" fontId="3" fillId="0" borderId="0"/>
    <xf numFmtId="172" fontId="2" fillId="0" borderId="0"/>
    <xf numFmtId="172" fontId="4" fillId="0" borderId="0"/>
    <xf numFmtId="172" fontId="2" fillId="29" borderId="0" applyNumberFormat="0" applyBorder="0" applyAlignment="0" applyProtection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17" borderId="0" applyNumberFormat="0" applyBorder="0" applyAlignment="0" applyProtection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2" fillId="0" borderId="0" applyNumberFormat="0" applyFill="0" applyBorder="0" applyAlignment="0" applyProtection="0"/>
    <xf numFmtId="172" fontId="2" fillId="0" borderId="0"/>
    <xf numFmtId="172" fontId="4" fillId="0" borderId="0"/>
    <xf numFmtId="172" fontId="23" fillId="23" borderId="0" applyNumberFormat="0" applyBorder="0" applyAlignment="0" applyProtection="0"/>
    <xf numFmtId="172" fontId="25" fillId="0" borderId="0"/>
    <xf numFmtId="172" fontId="23" fillId="18" borderId="0" applyNumberFormat="0" applyBorder="0" applyAlignment="0" applyProtection="0"/>
    <xf numFmtId="172" fontId="2" fillId="0" borderId="0"/>
    <xf numFmtId="172" fontId="2" fillId="0" borderId="0"/>
    <xf numFmtId="172" fontId="23" fillId="34" borderId="0" applyNumberFormat="0" applyBorder="0" applyAlignment="0" applyProtection="0"/>
    <xf numFmtId="172" fontId="2" fillId="0" borderId="0"/>
    <xf numFmtId="172" fontId="2" fillId="0" borderId="0"/>
    <xf numFmtId="172" fontId="2" fillId="0" borderId="0"/>
    <xf numFmtId="172" fontId="23" fillId="27" borderId="0" applyNumberFormat="0" applyBorder="0" applyAlignment="0" applyProtection="0"/>
    <xf numFmtId="172" fontId="2" fillId="0" borderId="0"/>
    <xf numFmtId="172" fontId="2" fillId="0" borderId="0"/>
    <xf numFmtId="172" fontId="2" fillId="0" borderId="0"/>
    <xf numFmtId="172" fontId="10" fillId="0" borderId="0" applyNumberFormat="0" applyFill="0" applyBorder="0" applyAlignment="0" applyProtection="0"/>
    <xf numFmtId="172" fontId="2" fillId="21" borderId="0" applyNumberFormat="0" applyBorder="0" applyAlignment="0" applyProtection="0"/>
    <xf numFmtId="172" fontId="3" fillId="0" borderId="0"/>
    <xf numFmtId="172" fontId="25" fillId="0" borderId="0"/>
    <xf numFmtId="172" fontId="3" fillId="0" borderId="0"/>
    <xf numFmtId="172" fontId="3" fillId="0" borderId="0"/>
    <xf numFmtId="172" fontId="2" fillId="0" borderId="0"/>
    <xf numFmtId="172" fontId="2" fillId="28" borderId="0" applyNumberFormat="0" applyBorder="0" applyAlignment="0" applyProtection="0"/>
    <xf numFmtId="172" fontId="25" fillId="0" borderId="0"/>
    <xf numFmtId="172" fontId="2" fillId="0" borderId="0"/>
    <xf numFmtId="172" fontId="3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3" fillId="15" borderId="0" applyNumberFormat="0" applyBorder="0" applyAlignment="0" applyProtection="0"/>
    <xf numFmtId="172" fontId="13" fillId="0" borderId="0" applyNumberFormat="0" applyFill="0" applyBorder="0" applyAlignment="0" applyProtection="0"/>
    <xf numFmtId="172" fontId="2" fillId="12" borderId="0" applyNumberFormat="0" applyBorder="0" applyAlignment="0" applyProtection="0"/>
    <xf numFmtId="172" fontId="2" fillId="0" borderId="0"/>
    <xf numFmtId="172" fontId="23" fillId="11" borderId="0" applyNumberFormat="0" applyBorder="0" applyAlignment="0" applyProtection="0"/>
    <xf numFmtId="172" fontId="23" fillId="19" borderId="0" applyNumberFormat="0" applyBorder="0" applyAlignment="0" applyProtection="0"/>
    <xf numFmtId="172" fontId="2" fillId="0" borderId="0"/>
    <xf numFmtId="172" fontId="3" fillId="0" borderId="0"/>
    <xf numFmtId="172" fontId="3" fillId="0" borderId="0"/>
    <xf numFmtId="172" fontId="2" fillId="0" borderId="0"/>
    <xf numFmtId="172" fontId="11" fillId="0" borderId="1" applyNumberFormat="0" applyFill="0" applyAlignment="0" applyProtection="0"/>
    <xf numFmtId="172" fontId="2" fillId="10" borderId="8" applyNumberFormat="0" applyFont="0" applyAlignment="0" applyProtection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7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7" fillId="0" borderId="0"/>
    <xf numFmtId="172" fontId="2" fillId="0" borderId="0"/>
    <xf numFmtId="172" fontId="2" fillId="33" borderId="0" applyNumberFormat="0" applyBorder="0" applyAlignment="0" applyProtection="0"/>
    <xf numFmtId="172" fontId="23" fillId="26" borderId="0" applyNumberFormat="0" applyBorder="0" applyAlignment="0" applyProtection="0"/>
    <xf numFmtId="172" fontId="2" fillId="0" borderId="0"/>
    <xf numFmtId="172" fontId="4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4" fillId="0" borderId="0"/>
    <xf numFmtId="172" fontId="2" fillId="12" borderId="0" applyNumberFormat="0" applyBorder="0" applyAlignment="0" applyProtection="0"/>
    <xf numFmtId="172" fontId="2" fillId="24" borderId="0" applyNumberFormat="0" applyBorder="0" applyAlignment="0" applyProtection="0"/>
    <xf numFmtId="172" fontId="2" fillId="20" borderId="0" applyNumberFormat="0" applyBorder="0" applyAlignment="0" applyProtection="0"/>
    <xf numFmtId="172" fontId="2" fillId="0" borderId="0"/>
    <xf numFmtId="172" fontId="3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2" fillId="0" borderId="0"/>
    <xf numFmtId="172" fontId="3" fillId="0" borderId="0"/>
    <xf numFmtId="172" fontId="2" fillId="0" borderId="0"/>
    <xf numFmtId="172" fontId="2" fillId="0" borderId="0"/>
    <xf numFmtId="172" fontId="2" fillId="0" borderId="0"/>
    <xf numFmtId="172" fontId="25" fillId="0" borderId="0"/>
    <xf numFmtId="172" fontId="2" fillId="0" borderId="0"/>
    <xf numFmtId="0" fontId="3" fillId="0" borderId="0"/>
    <xf numFmtId="0" fontId="3" fillId="0" borderId="0"/>
    <xf numFmtId="0" fontId="2" fillId="0" borderId="0"/>
    <xf numFmtId="167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50" fillId="0" borderId="0" applyFont="0" applyFill="0" applyBorder="0" applyAlignment="0" applyProtection="0"/>
    <xf numFmtId="164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40" fontId="49" fillId="0" borderId="0" applyFont="0" applyFill="0" applyBorder="0" applyAlignment="0" applyProtection="0"/>
    <xf numFmtId="40" fontId="51" fillId="0" borderId="0" applyFont="0" applyFill="0" applyBorder="0" applyAlignment="0" applyProtection="0"/>
    <xf numFmtId="164" fontId="49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4" fontId="49" fillId="0" borderId="0" applyFont="0" applyFill="0" applyBorder="0" applyAlignment="0" applyProtection="0"/>
    <xf numFmtId="0" fontId="49" fillId="0" borderId="0"/>
    <xf numFmtId="169" fontId="3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49" fillId="0" borderId="0" applyFont="0" applyFill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177" fontId="3" fillId="0" borderId="0" applyProtection="0">
      <protection locked="0"/>
    </xf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48" fillId="53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53" fillId="0" borderId="0">
      <alignment horizontal="center" wrapText="1"/>
      <protection locked="0"/>
    </xf>
    <xf numFmtId="164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4" fillId="0" borderId="0" applyNumberFormat="0" applyFill="0" applyBorder="0" applyAlignment="0" applyProtection="0"/>
    <xf numFmtId="178" fontId="3" fillId="0" borderId="0" applyFill="0" applyBorder="0" applyAlignment="0"/>
    <xf numFmtId="179" fontId="55" fillId="0" borderId="0"/>
    <xf numFmtId="179" fontId="55" fillId="0" borderId="0"/>
    <xf numFmtId="179" fontId="55" fillId="0" borderId="0"/>
    <xf numFmtId="179" fontId="55" fillId="0" borderId="0"/>
    <xf numFmtId="179" fontId="55" fillId="0" borderId="0"/>
    <xf numFmtId="179" fontId="55" fillId="0" borderId="0"/>
    <xf numFmtId="179" fontId="55" fillId="0" borderId="0"/>
    <xf numFmtId="179" fontId="55" fillId="0" borderId="0"/>
    <xf numFmtId="3" fontId="56" fillId="0" borderId="0" applyFont="0" applyFill="0" applyBorder="0" applyAlignment="0" applyProtection="0"/>
    <xf numFmtId="0" fontId="57" fillId="0" borderId="0" applyNumberFormat="0" applyAlignment="0">
      <alignment horizontal="left"/>
    </xf>
    <xf numFmtId="166" fontId="58" fillId="0" borderId="22" applyBorder="0"/>
    <xf numFmtId="180" fontId="3" fillId="0" borderId="0">
      <protection locked="0"/>
    </xf>
    <xf numFmtId="181" fontId="56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59" fillId="0" borderId="0" applyNumberFormat="0" applyAlignment="0">
      <alignment horizontal="left"/>
    </xf>
    <xf numFmtId="0" fontId="60" fillId="0" borderId="0"/>
    <xf numFmtId="38" fontId="32" fillId="65" borderId="0" applyNumberFormat="0" applyBorder="0" applyAlignment="0" applyProtection="0"/>
    <xf numFmtId="0" fontId="61" fillId="66" borderId="0"/>
    <xf numFmtId="0" fontId="62" fillId="0" borderId="23" applyNumberFormat="0" applyAlignment="0" applyProtection="0">
      <alignment horizontal="left" vertical="center"/>
    </xf>
    <xf numFmtId="0" fontId="62" fillId="0" borderId="21">
      <alignment horizontal="left" vertical="center"/>
    </xf>
    <xf numFmtId="0" fontId="63" fillId="0" borderId="20">
      <alignment horizontal="center"/>
    </xf>
    <xf numFmtId="0" fontId="63" fillId="0" borderId="0">
      <alignment horizontal="center"/>
    </xf>
    <xf numFmtId="10" fontId="32" fillId="67" borderId="10" applyNumberFormat="0" applyBorder="0" applyAlignment="0" applyProtection="0"/>
    <xf numFmtId="182" fontId="3" fillId="0" borderId="0" applyFont="0" applyFill="0" applyBorder="0" applyAlignment="0" applyProtection="0"/>
    <xf numFmtId="164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3" fillId="68" borderId="0" applyNumberFormat="0" applyFont="0" applyBorder="0" applyAlignment="0" applyProtection="0"/>
    <xf numFmtId="0" fontId="64" fillId="0" borderId="0" applyNumberFormat="0">
      <alignment horizontal="right"/>
    </xf>
    <xf numFmtId="183" fontId="65" fillId="0" borderId="20" applyNumberFormat="0" applyFill="0" applyAlignment="0">
      <alignment horizontal="left"/>
    </xf>
    <xf numFmtId="37" fontId="66" fillId="69" borderId="0"/>
    <xf numFmtId="37" fontId="67" fillId="69" borderId="24"/>
    <xf numFmtId="0" fontId="68" fillId="0" borderId="0">
      <alignment horizontal="left"/>
    </xf>
    <xf numFmtId="0" fontId="24" fillId="0" borderId="0"/>
    <xf numFmtId="0" fontId="2" fillId="0" borderId="0"/>
    <xf numFmtId="0" fontId="2" fillId="0" borderId="0"/>
    <xf numFmtId="0" fontId="2" fillId="0" borderId="0"/>
    <xf numFmtId="0" fontId="3" fillId="0" borderId="0" applyBorder="0"/>
    <xf numFmtId="14" fontId="53" fillId="0" borderId="0">
      <alignment horizontal="center" wrapText="1"/>
      <protection locked="0"/>
    </xf>
    <xf numFmtId="10" fontId="3" fillId="0" borderId="0" applyFont="0" applyFill="0" applyBorder="0" applyAlignment="0" applyProtection="0"/>
    <xf numFmtId="9" fontId="24" fillId="0" borderId="0" applyFont="0" applyFill="0" applyBorder="0" applyAlignment="0" applyProtection="0"/>
    <xf numFmtId="40" fontId="49" fillId="0" borderId="0" applyFont="0" applyFill="0" applyBorder="0" applyAlignment="0" applyProtection="0"/>
    <xf numFmtId="0" fontId="69" fillId="70" borderId="0" applyNumberFormat="0" applyFont="0" applyBorder="0" applyAlignment="0">
      <alignment horizontal="center"/>
    </xf>
    <xf numFmtId="14" fontId="60" fillId="0" borderId="0" applyNumberFormat="0" applyFill="0" applyBorder="0" applyAlignment="0" applyProtection="0">
      <alignment horizontal="left"/>
    </xf>
    <xf numFmtId="0" fontId="69" fillId="1" borderId="21" applyNumberFormat="0" applyFont="0" applyAlignment="0">
      <alignment horizontal="center"/>
    </xf>
    <xf numFmtId="0" fontId="70" fillId="0" borderId="0"/>
    <xf numFmtId="0" fontId="60" fillId="0" borderId="25"/>
    <xf numFmtId="184" fontId="71" fillId="0" borderId="26">
      <alignment horizontal="justify" vertical="top" wrapText="1"/>
    </xf>
    <xf numFmtId="0" fontId="72" fillId="0" borderId="0" applyNumberFormat="0" applyFill="0" applyBorder="0" applyAlignment="0">
      <alignment horizontal="center"/>
    </xf>
    <xf numFmtId="0" fontId="3" fillId="0" borderId="0"/>
    <xf numFmtId="165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169" fontId="50" fillId="0" borderId="0" applyFont="0" applyFill="0" applyBorder="0" applyAlignment="0" applyProtection="0"/>
    <xf numFmtId="164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40" fontId="49" fillId="0" borderId="0" applyFont="0" applyFill="0" applyBorder="0" applyAlignment="0" applyProtection="0"/>
    <xf numFmtId="40" fontId="73" fillId="0" borderId="0" applyBorder="0">
      <alignment horizontal="right"/>
    </xf>
    <xf numFmtId="185" fontId="3" fillId="0" borderId="0" applyFont="0" applyFill="0" applyBorder="0" applyAlignment="0" applyProtection="0"/>
    <xf numFmtId="40" fontId="51" fillId="0" borderId="0" applyFont="0" applyFill="0" applyBorder="0" applyAlignment="0" applyProtection="0"/>
    <xf numFmtId="38" fontId="49" fillId="0" borderId="0" applyFont="0" applyFill="0" applyBorder="0" applyAlignment="0" applyProtection="0"/>
    <xf numFmtId="38" fontId="51" fillId="0" borderId="0" applyFont="0" applyFill="0" applyBorder="0" applyAlignment="0" applyProtection="0"/>
    <xf numFmtId="168" fontId="3" fillId="0" borderId="0" applyFont="0" applyFill="0" applyBorder="0" applyAlignment="0" applyProtection="0"/>
    <xf numFmtId="166" fontId="49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51" fillId="0" borderId="0" applyFont="0" applyFill="0" applyBorder="0" applyAlignment="0" applyProtection="0"/>
    <xf numFmtId="186" fontId="3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44" fillId="62" borderId="12" applyNumberFormat="0" applyAlignment="0" applyProtection="0"/>
    <xf numFmtId="0" fontId="43" fillId="0" borderId="16" applyNumberFormat="0" applyFill="0" applyAlignment="0" applyProtection="0"/>
    <xf numFmtId="0" fontId="38" fillId="44" borderId="0" applyNumberFormat="0" applyBorder="0" applyAlignment="0" applyProtection="0"/>
    <xf numFmtId="0" fontId="41" fillId="61" borderId="18" applyNumberFormat="0" applyAlignment="0" applyProtection="0"/>
    <xf numFmtId="0" fontId="42" fillId="61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7" fillId="45" borderId="0" applyNumberFormat="0" applyBorder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0" fillId="48" borderId="11" applyNumberFormat="0" applyAlignment="0" applyProtection="0"/>
    <xf numFmtId="0" fontId="39" fillId="63" borderId="0" applyNumberFormat="0" applyBorder="0" applyAlignment="0" applyProtection="0"/>
    <xf numFmtId="0" fontId="47" fillId="0" borderId="19" applyNumberFormat="0" applyFill="0" applyAlignment="0" applyProtection="0"/>
    <xf numFmtId="165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169" fontId="50" fillId="0" borderId="0" applyFont="0" applyFill="0" applyBorder="0" applyAlignment="0" applyProtection="0"/>
    <xf numFmtId="164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40" fontId="49" fillId="0" borderId="0" applyFont="0" applyFill="0" applyBorder="0" applyAlignment="0" applyProtection="0"/>
    <xf numFmtId="0" fontId="48" fillId="57" borderId="0" applyNumberFormat="0" applyBorder="0" applyAlignment="0" applyProtection="0"/>
    <xf numFmtId="0" fontId="48" fillId="58" borderId="0" applyNumberFormat="0" applyBorder="0" applyAlignment="0" applyProtection="0"/>
    <xf numFmtId="0" fontId="48" fillId="59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60" borderId="0" applyNumberFormat="0" applyBorder="0" applyAlignment="0" applyProtection="0"/>
    <xf numFmtId="0" fontId="76" fillId="64" borderId="17" applyNumberFormat="0" applyFont="0" applyAlignment="0" applyProtection="0"/>
    <xf numFmtId="0" fontId="34" fillId="0" borderId="13" applyNumberFormat="0" applyFill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6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169" fontId="3" fillId="0" borderId="0" applyFont="0" applyFill="0" applyBorder="0" applyAlignment="0" applyProtection="0"/>
    <xf numFmtId="0" fontId="3" fillId="0" borderId="0"/>
    <xf numFmtId="169" fontId="3" fillId="0" borderId="0" applyFont="0" applyFill="0" applyBorder="0" applyAlignment="0" applyProtection="0"/>
    <xf numFmtId="0" fontId="3" fillId="0" borderId="0"/>
    <xf numFmtId="169" fontId="3" fillId="0" borderId="0" applyFont="0" applyFill="0" applyBorder="0" applyAlignment="0" applyProtection="0"/>
    <xf numFmtId="0" fontId="3" fillId="0" borderId="0"/>
    <xf numFmtId="169" fontId="3" fillId="0" borderId="0" applyFont="0" applyFill="0" applyBorder="0" applyAlignment="0" applyProtection="0"/>
    <xf numFmtId="0" fontId="3" fillId="0" borderId="0"/>
    <xf numFmtId="169" fontId="3" fillId="0" borderId="0" applyFont="0" applyFill="0" applyBorder="0" applyAlignment="0" applyProtection="0"/>
    <xf numFmtId="0" fontId="3" fillId="0" borderId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77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4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3" fillId="0" borderId="0" applyFont="0" applyFill="0" applyBorder="0" applyAlignment="0" applyProtection="0"/>
    <xf numFmtId="0" fontId="2" fillId="0" borderId="0"/>
    <xf numFmtId="167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6" fontId="5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50" fillId="0" borderId="0" applyFont="0" applyFill="0" applyBorder="0" applyAlignment="0" applyProtection="0"/>
    <xf numFmtId="164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164" fontId="49" fillId="0" borderId="0" applyFont="0" applyFill="0" applyBorder="0" applyAlignment="0" applyProtection="0"/>
    <xf numFmtId="168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6" fontId="58" fillId="0" borderId="22" applyBorder="0"/>
    <xf numFmtId="181" fontId="56" fillId="0" borderId="0" applyFont="0" applyFill="0" applyBorder="0" applyAlignment="0" applyProtection="0"/>
    <xf numFmtId="164" fontId="49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6" fontId="5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169" fontId="50" fillId="0" borderId="0" applyFont="0" applyFill="0" applyBorder="0" applyAlignment="0" applyProtection="0"/>
    <xf numFmtId="164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166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6" fontId="5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4" fontId="51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49" fillId="0" borderId="0" applyFont="0" applyFill="0" applyBorder="0" applyAlignment="0" applyProtection="0"/>
    <xf numFmtId="169" fontId="50" fillId="0" borderId="0" applyFont="0" applyFill="0" applyBorder="0" applyAlignment="0" applyProtection="0"/>
    <xf numFmtId="164" fontId="49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" fillId="0" borderId="0" applyFont="0" applyFill="0" applyBorder="0" applyAlignment="0" applyProtection="0"/>
  </cellStyleXfs>
  <cellXfs count="161"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center"/>
    </xf>
    <xf numFmtId="0" fontId="9" fillId="3" borderId="0" xfId="0" applyFont="1" applyFill="1"/>
    <xf numFmtId="0" fontId="0" fillId="35" borderId="0" xfId="0" applyFill="1"/>
    <xf numFmtId="0" fontId="0" fillId="37" borderId="0" xfId="0" applyFill="1" applyBorder="1" applyAlignment="1">
      <alignment horizontal="center"/>
    </xf>
    <xf numFmtId="0" fontId="23" fillId="3" borderId="0" xfId="0" applyFont="1" applyFill="1"/>
    <xf numFmtId="49" fontId="8" fillId="0" borderId="0" xfId="8" applyNumberFormat="1" applyFont="1" applyFill="1" applyBorder="1" applyAlignment="1">
      <alignment vertical="center"/>
    </xf>
    <xf numFmtId="0" fontId="0" fillId="36" borderId="0" xfId="0" applyFill="1"/>
    <xf numFmtId="0" fontId="23" fillId="36" borderId="0" xfId="0" applyFont="1" applyFill="1"/>
    <xf numFmtId="0" fontId="0" fillId="0" borderId="0" xfId="0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9" fillId="3" borderId="0" xfId="0" applyFont="1" applyFill="1" applyBorder="1"/>
    <xf numFmtId="0" fontId="0" fillId="0" borderId="0" xfId="0" applyNumberFormat="1" applyAlignment="1">
      <alignment horizontal="center"/>
    </xf>
    <xf numFmtId="0" fontId="0" fillId="0" borderId="0" xfId="0"/>
    <xf numFmtId="0" fontId="9" fillId="3" borderId="0" xfId="0" applyFont="1" applyFill="1"/>
    <xf numFmtId="0" fontId="0" fillId="0" borderId="0" xfId="0" applyFont="1"/>
    <xf numFmtId="0" fontId="0" fillId="35" borderId="0" xfId="0" applyFont="1" applyFill="1"/>
    <xf numFmtId="0" fontId="0" fillId="0" borderId="0" xfId="0" applyFont="1" applyFill="1"/>
    <xf numFmtId="49" fontId="8" fillId="0" borderId="0" xfId="75" applyNumberFormat="1" applyFont="1" applyFill="1" applyBorder="1" applyAlignment="1">
      <alignment horizontal="left" vertical="center"/>
    </xf>
    <xf numFmtId="14" fontId="23" fillId="3" borderId="0" xfId="0" applyNumberFormat="1" applyFont="1" applyFill="1"/>
    <xf numFmtId="0" fontId="23" fillId="3" borderId="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Fill="1"/>
    <xf numFmtId="173" fontId="0" fillId="0" borderId="10" xfId="0" applyNumberFormat="1" applyBorder="1" applyAlignment="1">
      <alignment horizontal="center"/>
    </xf>
    <xf numFmtId="0" fontId="8" fillId="42" borderId="10" xfId="0" applyFont="1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23" fillId="3" borderId="10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/>
    <xf numFmtId="0" fontId="8" fillId="0" borderId="0" xfId="0" applyFont="1"/>
    <xf numFmtId="0" fontId="0" fillId="0" borderId="0" xfId="0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Border="1"/>
    <xf numFmtId="1" fontId="8" fillId="0" borderId="0" xfId="0" applyNumberFormat="1" applyFont="1" applyFill="1" applyBorder="1" applyAlignment="1">
      <alignment horizontal="center"/>
    </xf>
    <xf numFmtId="0" fontId="8" fillId="0" borderId="0" xfId="4" applyNumberFormat="1" applyFont="1" applyFill="1" applyBorder="1" applyAlignment="1">
      <alignment vertical="center"/>
    </xf>
    <xf numFmtId="49" fontId="8" fillId="0" borderId="0" xfId="4" applyNumberFormat="1" applyFont="1" applyFill="1" applyBorder="1" applyAlignment="1">
      <alignment vertical="center"/>
    </xf>
    <xf numFmtId="49" fontId="8" fillId="0" borderId="0" xfId="75" applyNumberFormat="1" applyFont="1" applyFill="1" applyBorder="1" applyAlignment="1">
      <alignment vertical="center"/>
    </xf>
    <xf numFmtId="0" fontId="9" fillId="3" borderId="0" xfId="0" applyFont="1" applyFill="1" applyBorder="1" applyAlignment="1">
      <alignment horizontal="right"/>
    </xf>
    <xf numFmtId="0" fontId="8" fillId="0" borderId="0" xfId="0" applyFont="1" applyAlignment="1">
      <alignment horizontal="right"/>
    </xf>
    <xf numFmtId="0" fontId="8" fillId="0" borderId="0" xfId="0" applyFont="1" applyFill="1" applyBorder="1"/>
    <xf numFmtId="0" fontId="23" fillId="3" borderId="0" xfId="0" applyFont="1" applyFill="1" applyBorder="1"/>
    <xf numFmtId="173" fontId="8" fillId="0" borderId="0" xfId="0" applyNumberFormat="1" applyFont="1"/>
    <xf numFmtId="171" fontId="0" fillId="0" borderId="0" xfId="0" applyNumberFormat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173" fontId="8" fillId="0" borderId="0" xfId="0" applyNumberFormat="1" applyFont="1" applyFill="1"/>
    <xf numFmtId="0" fontId="30" fillId="3" borderId="0" xfId="0" applyFont="1" applyFill="1" applyAlignment="1">
      <alignment horizontal="center"/>
    </xf>
    <xf numFmtId="0" fontId="0" fillId="3" borderId="0" xfId="0" applyNumberFormat="1" applyFill="1"/>
    <xf numFmtId="0" fontId="8" fillId="71" borderId="0" xfId="0" applyFont="1" applyFill="1"/>
    <xf numFmtId="187" fontId="9" fillId="3" borderId="0" xfId="0" applyNumberFormat="1" applyFont="1" applyFill="1" applyBorder="1"/>
    <xf numFmtId="187" fontId="0" fillId="0" borderId="0" xfId="0" applyNumberFormat="1"/>
    <xf numFmtId="0" fontId="0" fillId="40" borderId="0" xfId="0" applyFill="1" applyBorder="1"/>
    <xf numFmtId="0" fontId="0" fillId="72" borderId="0" xfId="0" applyFill="1" applyBorder="1"/>
    <xf numFmtId="0" fontId="30" fillId="0" borderId="0" xfId="0" applyFont="1" applyFill="1" applyBorder="1"/>
    <xf numFmtId="0" fontId="31" fillId="0" borderId="0" xfId="0" applyFont="1" applyBorder="1"/>
    <xf numFmtId="0" fontId="8" fillId="37" borderId="0" xfId="0" applyFont="1" applyFill="1" applyBorder="1" applyAlignment="1">
      <alignment horizontal="center"/>
    </xf>
    <xf numFmtId="173" fontId="0" fillId="0" borderId="0" xfId="0" applyNumberFormat="1"/>
    <xf numFmtId="14" fontId="78" fillId="0" borderId="0" xfId="0" applyNumberFormat="1" applyFont="1" applyBorder="1" applyAlignment="1">
      <alignment horizontal="center" vertical="center"/>
    </xf>
    <xf numFmtId="173" fontId="8" fillId="0" borderId="0" xfId="0" applyNumberFormat="1" applyFont="1" applyFill="1" applyBorder="1"/>
    <xf numFmtId="1" fontId="0" fillId="0" borderId="0" xfId="0" applyNumberFormat="1"/>
    <xf numFmtId="49" fontId="8" fillId="0" borderId="0" xfId="74" applyNumberFormat="1" applyFont="1" applyFill="1" applyBorder="1" applyAlignment="1">
      <alignment vertical="center"/>
    </xf>
    <xf numFmtId="49" fontId="8" fillId="0" borderId="0" xfId="73" applyNumberFormat="1" applyFont="1" applyFill="1" applyBorder="1" applyAlignment="1">
      <alignment vertical="center"/>
    </xf>
    <xf numFmtId="49" fontId="8" fillId="0" borderId="0" xfId="0" applyNumberFormat="1" applyFont="1" applyFill="1" applyBorder="1"/>
    <xf numFmtId="173" fontId="8" fillId="0" borderId="0" xfId="0" applyNumberFormat="1" applyFont="1" applyBorder="1"/>
    <xf numFmtId="1" fontId="8" fillId="0" borderId="0" xfId="0" applyNumberFormat="1" applyFont="1" applyFill="1" applyBorder="1"/>
    <xf numFmtId="173" fontId="8" fillId="0" borderId="0" xfId="4" applyNumberFormat="1" applyFont="1" applyFill="1" applyBorder="1" applyAlignment="1">
      <alignment vertical="center"/>
    </xf>
    <xf numFmtId="1" fontId="0" fillId="0" borderId="0" xfId="0" applyNumberFormat="1" applyFont="1" applyFill="1" applyBorder="1"/>
    <xf numFmtId="0" fontId="8" fillId="0" borderId="0" xfId="4" applyNumberFormat="1" applyFont="1" applyFill="1" applyBorder="1" applyAlignment="1">
      <alignment horizontal="center" vertical="center"/>
    </xf>
    <xf numFmtId="173" fontId="29" fillId="0" borderId="0" xfId="72" applyNumberFormat="1" applyFont="1" applyFill="1" applyBorder="1" applyAlignment="1">
      <alignment horizontal="center" vertical="center"/>
    </xf>
    <xf numFmtId="188" fontId="8" fillId="0" borderId="0" xfId="0" applyNumberFormat="1" applyFont="1" applyFill="1" applyBorder="1" applyAlignment="1">
      <alignment horizontal="center"/>
    </xf>
    <xf numFmtId="189" fontId="8" fillId="0" borderId="0" xfId="0" applyNumberFormat="1" applyFont="1" applyFill="1" applyBorder="1"/>
    <xf numFmtId="174" fontId="8" fillId="0" borderId="0" xfId="0" applyNumberFormat="1" applyFont="1" applyFill="1" applyBorder="1"/>
    <xf numFmtId="0" fontId="8" fillId="0" borderId="0" xfId="0" applyFont="1" applyAlignment="1">
      <alignment horizontal="center"/>
    </xf>
    <xf numFmtId="0" fontId="79" fillId="3" borderId="0" xfId="0" applyFont="1" applyFill="1" applyBorder="1" applyAlignment="1">
      <alignment horizontal="center"/>
    </xf>
    <xf numFmtId="0" fontId="80" fillId="3" borderId="0" xfId="0" applyFont="1" applyFill="1" applyBorder="1" applyAlignment="1">
      <alignment horizontal="center"/>
    </xf>
    <xf numFmtId="0" fontId="81" fillId="3" borderId="0" xfId="0" applyFont="1" applyFill="1" applyBorder="1" applyAlignment="1">
      <alignment horizontal="center"/>
    </xf>
    <xf numFmtId="0" fontId="82" fillId="3" borderId="0" xfId="0" applyFont="1" applyFill="1" applyBorder="1" applyAlignment="1">
      <alignment horizontal="center"/>
    </xf>
    <xf numFmtId="0" fontId="83" fillId="3" borderId="0" xfId="0" applyFont="1" applyFill="1" applyBorder="1" applyAlignment="1">
      <alignment horizontal="center"/>
    </xf>
    <xf numFmtId="0" fontId="9" fillId="3" borderId="0" xfId="0" applyFont="1" applyFill="1" applyAlignment="1">
      <alignment horizontal="center"/>
    </xf>
    <xf numFmtId="0" fontId="0" fillId="3" borderId="0" xfId="0" applyFill="1"/>
    <xf numFmtId="0" fontId="0" fillId="73" borderId="0" xfId="0" applyFill="1"/>
    <xf numFmtId="0" fontId="0" fillId="74" borderId="0" xfId="0" applyFill="1"/>
    <xf numFmtId="0" fontId="0" fillId="2" borderId="28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0" borderId="31" xfId="0" applyBorder="1"/>
    <xf numFmtId="1" fontId="8" fillId="0" borderId="30" xfId="0" applyNumberFormat="1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41" borderId="27" xfId="0" applyFont="1" applyFill="1" applyBorder="1"/>
    <xf numFmtId="0" fontId="0" fillId="41" borderId="28" xfId="0" applyFill="1" applyBorder="1"/>
    <xf numFmtId="0" fontId="0" fillId="41" borderId="29" xfId="0" applyFill="1" applyBorder="1"/>
    <xf numFmtId="0" fontId="0" fillId="0" borderId="30" xfId="0" applyFon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173" fontId="29" fillId="0" borderId="31" xfId="72" applyNumberFormat="1" applyFont="1" applyFill="1" applyBorder="1" applyAlignment="1">
      <alignment horizontal="center" vertical="center"/>
    </xf>
    <xf numFmtId="0" fontId="0" fillId="0" borderId="30" xfId="0" applyFont="1" applyFill="1" applyBorder="1"/>
    <xf numFmtId="0" fontId="0" fillId="0" borderId="31" xfId="0" applyFill="1" applyBorder="1"/>
    <xf numFmtId="0" fontId="0" fillId="38" borderId="27" xfId="0" applyFill="1" applyBorder="1"/>
    <xf numFmtId="0" fontId="0" fillId="38" borderId="29" xfId="0" applyFill="1" applyBorder="1"/>
    <xf numFmtId="0" fontId="29" fillId="0" borderId="30" xfId="72" applyNumberFormat="1" applyFont="1" applyFill="1" applyBorder="1" applyAlignment="1">
      <alignment horizontal="center" vertical="center"/>
    </xf>
    <xf numFmtId="0" fontId="29" fillId="0" borderId="31" xfId="72" applyNumberFormat="1" applyFont="1" applyFill="1" applyBorder="1" applyAlignment="1">
      <alignment horizontal="center" vertical="center"/>
    </xf>
    <xf numFmtId="1" fontId="29" fillId="0" borderId="30" xfId="72" applyNumberFormat="1" applyFont="1" applyFill="1" applyBorder="1" applyAlignment="1">
      <alignment horizontal="center" vertical="center"/>
    </xf>
    <xf numFmtId="1" fontId="29" fillId="0" borderId="31" xfId="72" applyNumberFormat="1" applyFont="1" applyFill="1" applyBorder="1" applyAlignment="1">
      <alignment horizontal="center" vertical="center"/>
    </xf>
    <xf numFmtId="0" fontId="0" fillId="0" borderId="30" xfId="0" applyFill="1" applyBorder="1"/>
    <xf numFmtId="0" fontId="0" fillId="39" borderId="32" xfId="0" applyFill="1" applyBorder="1"/>
    <xf numFmtId="0" fontId="0" fillId="0" borderId="33" xfId="0" applyBorder="1"/>
    <xf numFmtId="0" fontId="29" fillId="0" borderId="33" xfId="72" applyNumberFormat="1" applyFont="1" applyFill="1" applyBorder="1" applyAlignment="1">
      <alignment horizontal="center" vertical="center"/>
    </xf>
    <xf numFmtId="1" fontId="29" fillId="0" borderId="33" xfId="72" applyNumberFormat="1" applyFont="1" applyFill="1" applyBorder="1" applyAlignment="1">
      <alignment horizontal="center" vertical="center"/>
    </xf>
    <xf numFmtId="0" fontId="79" fillId="3" borderId="0" xfId="0" applyFont="1" applyFill="1"/>
    <xf numFmtId="173" fontId="0" fillId="0" borderId="0" xfId="0" applyNumberFormat="1" applyFont="1" applyFill="1" applyBorder="1"/>
    <xf numFmtId="49" fontId="30" fillId="0" borderId="0" xfId="4" applyNumberFormat="1" applyFont="1" applyFill="1" applyBorder="1" applyAlignment="1">
      <alignment vertical="center"/>
    </xf>
    <xf numFmtId="0" fontId="23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1" fontId="8" fillId="2" borderId="30" xfId="0" applyNumberFormat="1" applyFont="1" applyFill="1" applyBorder="1" applyAlignment="1">
      <alignment horizontal="center"/>
    </xf>
    <xf numFmtId="0" fontId="0" fillId="75" borderId="0" xfId="0" applyFill="1"/>
    <xf numFmtId="0" fontId="0" fillId="75" borderId="0" xfId="0" applyFill="1" applyAlignment="1">
      <alignment horizontal="center"/>
    </xf>
    <xf numFmtId="0" fontId="84" fillId="75" borderId="0" xfId="0" applyFont="1" applyFill="1"/>
    <xf numFmtId="22" fontId="0" fillId="0" borderId="0" xfId="0" applyNumberFormat="1"/>
    <xf numFmtId="2" fontId="8" fillId="0" borderId="30" xfId="62995" applyNumberFormat="1" applyFont="1" applyFill="1" applyBorder="1" applyAlignment="1">
      <alignment horizontal="right" vertical="center"/>
    </xf>
    <xf numFmtId="0" fontId="0" fillId="38" borderId="0" xfId="0" applyFill="1"/>
    <xf numFmtId="0" fontId="0" fillId="41" borderId="0" xfId="0" applyFill="1"/>
    <xf numFmtId="0" fontId="0" fillId="76" borderId="0" xfId="0" applyFill="1"/>
    <xf numFmtId="173" fontId="0" fillId="0" borderId="0" xfId="0" applyNumberFormat="1" applyFont="1" applyBorder="1" applyAlignment="1">
      <alignment horizontal="center"/>
    </xf>
    <xf numFmtId="173" fontId="0" fillId="0" borderId="0" xfId="0" applyNumberFormat="1" applyFont="1" applyFill="1" applyBorder="1" applyAlignment="1">
      <alignment horizontal="center"/>
    </xf>
    <xf numFmtId="173" fontId="0" fillId="0" borderId="0" xfId="4" applyNumberFormat="1" applyFont="1" applyFill="1" applyBorder="1" applyAlignment="1">
      <alignment horizontal="center" vertical="center"/>
    </xf>
    <xf numFmtId="173" fontId="8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73" fontId="0" fillId="0" borderId="0" xfId="0" applyNumberFormat="1" applyFill="1" applyBorder="1" applyAlignment="1">
      <alignment horizontal="center"/>
    </xf>
    <xf numFmtId="0" fontId="7" fillId="0" borderId="0" xfId="0" applyFont="1" applyFill="1" applyBorder="1"/>
    <xf numFmtId="2" fontId="8" fillId="0" borderId="0" xfId="0" applyNumberFormat="1" applyFont="1" applyFill="1" applyBorder="1"/>
    <xf numFmtId="2" fontId="0" fillId="0" borderId="0" xfId="0" applyNumberFormat="1" applyFill="1" applyBorder="1"/>
    <xf numFmtId="190" fontId="8" fillId="0" borderId="0" xfId="0" applyNumberFormat="1" applyFont="1" applyFill="1" applyBorder="1"/>
    <xf numFmtId="190" fontId="0" fillId="0" borderId="0" xfId="0" applyNumberFormat="1" applyFill="1" applyBorder="1"/>
    <xf numFmtId="2" fontId="8" fillId="0" borderId="0" xfId="4" applyNumberFormat="1" applyFont="1" applyFill="1" applyBorder="1" applyAlignment="1">
      <alignment vertical="center"/>
    </xf>
    <xf numFmtId="191" fontId="8" fillId="0" borderId="0" xfId="0" applyNumberFormat="1" applyFont="1" applyFill="1" applyBorder="1"/>
    <xf numFmtId="0" fontId="9" fillId="3" borderId="0" xfId="0" applyFont="1" applyFill="1" applyAlignment="1">
      <alignment horizontal="center"/>
    </xf>
    <xf numFmtId="1" fontId="8" fillId="2" borderId="32" xfId="0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1" fontId="8" fillId="0" borderId="33" xfId="0" applyNumberFormat="1" applyFont="1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Fill="1" applyAlignment="1">
      <alignment horizontal="left"/>
    </xf>
    <xf numFmtId="0" fontId="0" fillId="2" borderId="0" xfId="0" applyFill="1" applyBorder="1" applyAlignment="1">
      <alignment horizontal="center"/>
    </xf>
    <xf numFmtId="1" fontId="8" fillId="2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8" fillId="0" borderId="0" xfId="0" applyFont="1" applyFill="1" applyBorder="1" applyAlignment="1"/>
    <xf numFmtId="192" fontId="8" fillId="0" borderId="0" xfId="0" applyNumberFormat="1" applyFont="1" applyFill="1" applyBorder="1"/>
    <xf numFmtId="0" fontId="9" fillId="3" borderId="0" xfId="0" applyFont="1" applyFill="1" applyAlignment="1">
      <alignment horizontal="center"/>
    </xf>
    <xf numFmtId="1" fontId="8" fillId="0" borderId="0" xfId="0" applyNumberFormat="1" applyFont="1"/>
    <xf numFmtId="1" fontId="8" fillId="0" borderId="0" xfId="0" applyNumberFormat="1" applyFont="1" applyFill="1"/>
    <xf numFmtId="173" fontId="0" fillId="40" borderId="0" xfId="0" applyNumberFormat="1" applyFont="1" applyFill="1" applyBorder="1" applyAlignment="1">
      <alignment horizontal="center"/>
    </xf>
    <xf numFmtId="0" fontId="8" fillId="3" borderId="0" xfId="0" applyFont="1" applyFill="1" applyBorder="1"/>
  </cellXfs>
  <cellStyles count="62996">
    <cellStyle name="_x0002_" xfId="475"/>
    <cellStyle name=" 1" xfId="476"/>
    <cellStyle name=" 1 2" xfId="880"/>
    <cellStyle name=" 10" xfId="477"/>
    <cellStyle name=" 10 2" xfId="881"/>
    <cellStyle name=" 11" xfId="478"/>
    <cellStyle name=" 11 2" xfId="882"/>
    <cellStyle name=" 12" xfId="479"/>
    <cellStyle name=" 13" xfId="480"/>
    <cellStyle name=" 14" xfId="481"/>
    <cellStyle name=" 14 2" xfId="883"/>
    <cellStyle name=" 15" xfId="482"/>
    <cellStyle name=" 16" xfId="483"/>
    <cellStyle name=" 17" xfId="484"/>
    <cellStyle name=" 17 2" xfId="884"/>
    <cellStyle name=" 18" xfId="485"/>
    <cellStyle name=" 18 2" xfId="885"/>
    <cellStyle name=" 19" xfId="486"/>
    <cellStyle name=" 19 2" xfId="886"/>
    <cellStyle name=" 2" xfId="487"/>
    <cellStyle name="_x0002_ 2" xfId="879"/>
    <cellStyle name=" 2 2" xfId="887"/>
    <cellStyle name=" 20" xfId="488"/>
    <cellStyle name=" 20 2" xfId="888"/>
    <cellStyle name=" 21" xfId="489"/>
    <cellStyle name=" 21 2" xfId="889"/>
    <cellStyle name=" 22" xfId="490"/>
    <cellStyle name=" 22 2" xfId="890"/>
    <cellStyle name=" 3" xfId="491"/>
    <cellStyle name=" 3 2" xfId="891"/>
    <cellStyle name=" 4" xfId="492"/>
    <cellStyle name=" 4 2" xfId="892"/>
    <cellStyle name=" 5" xfId="493"/>
    <cellStyle name=" 5MP" xfId="494"/>
    <cellStyle name=" 5MP 2" xfId="893"/>
    <cellStyle name=" 6" xfId="495"/>
    <cellStyle name=" 6 2" xfId="894"/>
    <cellStyle name=" 7" xfId="496"/>
    <cellStyle name=" 7 2" xfId="895"/>
    <cellStyle name=" 8" xfId="497"/>
    <cellStyle name=" 8 2" xfId="896"/>
    <cellStyle name=" 9" xfId="498"/>
    <cellStyle name="_SeVIHb05wRz1loXjzFdq3CBWW_1" xfId="499"/>
    <cellStyle name="_SeVIHb05wRz1loXjzFdq3CBWW_2" xfId="500"/>
    <cellStyle name="_SeVIHb05wRz1loXjzFdq3CBWW_2 2" xfId="897"/>
    <cellStyle name="_SeVIHb05wRz1loXjzFdq3CBWW_3" xfId="501"/>
    <cellStyle name="_SeVIHb05wRz1loXjzFdq3CBWW_4" xfId="502"/>
    <cellStyle name="_SeVIHb05wRz1loXjzFdq3CBWW_5" xfId="503"/>
    <cellStyle name="_SeVIHb05wRz1loXjzFdq3CBWW_5 2" xfId="898"/>
    <cellStyle name="_SeVIHb05wRz1loXjzFdq3CBWW_6" xfId="504"/>
    <cellStyle name="_SeVIHb05wRz1loXjzFdq3CBWW_6_LKU-C26-T" xfId="505"/>
    <cellStyle name="_SeVIHb05wRz1loXjzFdq3CBWW_6_LKU-D31-T(DAJ)" xfId="506"/>
    <cellStyle name="_SeVIHb05wRz1loXjzFdq3CBWW_6_LKU-D32T (WO#1)" xfId="507"/>
    <cellStyle name="_SeVIHb05wRz1loXjzFdq3CBWW_6_LKU-D32T _Subassy." xfId="508"/>
    <cellStyle name="_SeVIHb05wRz1loXjzFdq3CBWW_6_LKU-D33-T" xfId="509"/>
    <cellStyle name="_SeVIHb05wRz1loXjzFdq3CBWW_6_LKU-R12-T" xfId="510"/>
    <cellStyle name="_SeVIHb05wRz1loXjzFdq3CBWW_7" xfId="511"/>
    <cellStyle name="_SeVIHb05wRz1loXjzFdq3CBWW_8" xfId="512"/>
    <cellStyle name="_SeVIHb05wRz1loXjzFdq3CBWW_9" xfId="513"/>
    <cellStyle name="_SeVIHb05wRz1loXjzFdq3CBWW_9 2" xfId="899"/>
    <cellStyle name="_SeVIHb05wRz1loXjzFdq3CBWW_A" xfId="514"/>
    <cellStyle name="_SeVIHb05wRz1loXjzFdq3CBWW_A_LKU-C26-T" xfId="515"/>
    <cellStyle name="_SeVIHb05wRz1loXjzFdq3CBWW_A_LKU-D31-T(DAJ)" xfId="516"/>
    <cellStyle name="_SeVIHb05wRz1loXjzFdq3CBWW_A_LKU-D32T (WO#1)" xfId="517"/>
    <cellStyle name="_SeVIHb05wRz1loXjzFdq3CBWW_A_LKU-D32T _Subassy." xfId="518"/>
    <cellStyle name="_SeVIHb05wRz1loXjzFdq3CBWW_A_LKU-D33-T" xfId="519"/>
    <cellStyle name="_SeVIHb05wRz1loXjzFdq3CBWW_A_LKU-R12-T" xfId="520"/>
    <cellStyle name="_SeVIHb05wRz1loXjzFdq3CBWW_APC_Htools_Response" xfId="521"/>
    <cellStyle name="_SeVIHb05wRz1loXjzFdq3CBWW_APC_Htools_Response 2" xfId="900"/>
    <cellStyle name="_SeVIHb05wRz1loXjzFdq3CBWW_B" xfId="522"/>
    <cellStyle name="_x000f_¶" xfId="523"/>
    <cellStyle name="_x000f_¶ 2" xfId="901"/>
    <cellStyle name="_x000f_·" xfId="524"/>
    <cellStyle name="_x000f_· 2" xfId="902"/>
    <cellStyle name="20% - Accent1" xfId="48" builtinId="30" customBuiltin="1"/>
    <cellStyle name="20% - Accent1 2" xfId="204"/>
    <cellStyle name="20% - Accent1 2 2" xfId="421"/>
    <cellStyle name="20% - Accent1 3" xfId="456"/>
    <cellStyle name="20% - Accent2" xfId="52" builtinId="34" customBuiltin="1"/>
    <cellStyle name="20% - Accent2 2" xfId="206"/>
    <cellStyle name="20% - Accent2 2 2" xfId="327"/>
    <cellStyle name="20% - Accent2 3" xfId="281"/>
    <cellStyle name="20% - Accent3" xfId="56" builtinId="38" customBuiltin="1"/>
    <cellStyle name="20% - Accent3 2" xfId="208"/>
    <cellStyle name="20% - Accent3 2 2" xfId="349"/>
    <cellStyle name="20% - Accent3 3" xfId="458"/>
    <cellStyle name="20% - Accent4" xfId="60" builtinId="42" customBuiltin="1"/>
    <cellStyle name="20% - Accent4 2" xfId="210"/>
    <cellStyle name="20% - Accent4 2 2" xfId="340"/>
    <cellStyle name="20% - Accent4 3" xfId="457"/>
    <cellStyle name="20% - Accent5" xfId="64" builtinId="46" customBuiltin="1"/>
    <cellStyle name="20% - Accent5 2" xfId="212"/>
    <cellStyle name="20% - Accent5 2 2" xfId="329"/>
    <cellStyle name="20% - Accent5 3" xfId="409"/>
    <cellStyle name="20% - Accent6" xfId="68" builtinId="50" customBuiltin="1"/>
    <cellStyle name="20% - Accent6 2" xfId="214"/>
    <cellStyle name="20% - Accent6 2 2" xfId="295"/>
    <cellStyle name="20% - Accent6 3" xfId="336"/>
    <cellStyle name="20% - ส่วนที่ถูกเน้น1" xfId="525"/>
    <cellStyle name="20% - ส่วนที่ถูกเน้น2" xfId="526"/>
    <cellStyle name="20% - ส่วนที่ถูกเน้น3" xfId="527"/>
    <cellStyle name="20% - ส่วนที่ถูกเน้น4" xfId="528"/>
    <cellStyle name="20% - ส่วนที่ถูกเน้น5" xfId="529"/>
    <cellStyle name="20% - ส่วนที่ถูกเน้น6" xfId="530"/>
    <cellStyle name="2decimal" xfId="531"/>
    <cellStyle name="40% - Accent1" xfId="49" builtinId="31" customBuiltin="1"/>
    <cellStyle name="40% - Accent1 2" xfId="205"/>
    <cellStyle name="40% - Accent1 2 2" xfId="339"/>
    <cellStyle name="40% - Accent1 3" xfId="272"/>
    <cellStyle name="40% - Accent2" xfId="53" builtinId="35" customBuiltin="1"/>
    <cellStyle name="40% - Accent2 2" xfId="207"/>
    <cellStyle name="40% - Accent2 2 2" xfId="379"/>
    <cellStyle name="40% - Accent2 3" xfId="258"/>
    <cellStyle name="40% - Accent3" xfId="57" builtinId="39" customBuiltin="1"/>
    <cellStyle name="40% - Accent3 2" xfId="209"/>
    <cellStyle name="40% - Accent3 2 2" xfId="346"/>
    <cellStyle name="40% - Accent3 3" xfId="403"/>
    <cellStyle name="40% - Accent4" xfId="61" builtinId="43" customBuiltin="1"/>
    <cellStyle name="40% - Accent4 2" xfId="211"/>
    <cellStyle name="40% - Accent4 2 2" xfId="334"/>
    <cellStyle name="40% - Accent4 3" xfId="364"/>
    <cellStyle name="40% - Accent5" xfId="65" builtinId="47" customBuiltin="1"/>
    <cellStyle name="40% - Accent5 2" xfId="213"/>
    <cellStyle name="40% - Accent5 2 2" xfId="269"/>
    <cellStyle name="40% - Accent5 3" xfId="372"/>
    <cellStyle name="40% - Accent6" xfId="69" builtinId="51" customBuiltin="1"/>
    <cellStyle name="40% - Accent6 2" xfId="215"/>
    <cellStyle name="40% - Accent6 2 2" xfId="294"/>
    <cellStyle name="40% - Accent6 3" xfId="446"/>
    <cellStyle name="40% - ส่วนที่ถูกเน้น1" xfId="532"/>
    <cellStyle name="40% - ส่วนที่ถูกเน้น2" xfId="533"/>
    <cellStyle name="40% - ส่วนที่ถูกเน้น3" xfId="534"/>
    <cellStyle name="40% - ส่วนที่ถูกเน้น4" xfId="535"/>
    <cellStyle name="40% - ส่วนที่ถูกเน้น5" xfId="536"/>
    <cellStyle name="40% - ส่วนที่ถูกเน้น6" xfId="537"/>
    <cellStyle name="60% - Accent1" xfId="50" builtinId="32" customBuiltin="1"/>
    <cellStyle name="60% - Accent1 2" xfId="343"/>
    <cellStyle name="60% - Accent2" xfId="54" builtinId="36" customBuiltin="1"/>
    <cellStyle name="60% - Accent2 2" xfId="391"/>
    <cellStyle name="60% - Accent3" xfId="58" builtinId="40" customBuiltin="1"/>
    <cellStyle name="60% - Accent3 2" xfId="365"/>
    <cellStyle name="60% - Accent4" xfId="62" builtinId="44" customBuiltin="1"/>
    <cellStyle name="60% - Accent4 2" xfId="447"/>
    <cellStyle name="60% - Accent5" xfId="66" builtinId="48" customBuiltin="1"/>
    <cellStyle name="60% - Accent5 2" xfId="351"/>
    <cellStyle name="60% - Accent6" xfId="70" builtinId="52" customBuiltin="1"/>
    <cellStyle name="60% - Accent6 2" xfId="394"/>
    <cellStyle name="60% - ส่วนที่ถูกเน้น1" xfId="538"/>
    <cellStyle name="60% - ส่วนที่ถูกเน้น2" xfId="539"/>
    <cellStyle name="60% - ส่วนที่ถูกเน้น3" xfId="540"/>
    <cellStyle name="60% - ส่วนที่ถูกเน้น4" xfId="541"/>
    <cellStyle name="60% - ส่วนที่ถูกเน้น5" xfId="542"/>
    <cellStyle name="60% - ส่วนที่ถูกเน้น6" xfId="543"/>
    <cellStyle name="Accent1" xfId="47" builtinId="29" customBuiltin="1"/>
    <cellStyle name="Accent1 2" xfId="423"/>
    <cellStyle name="Accent2" xfId="51" builtinId="33" customBuiltin="1"/>
    <cellStyle name="Accent2 2" xfId="419"/>
    <cellStyle name="Accent3" xfId="55" builtinId="37" customBuiltin="1"/>
    <cellStyle name="Accent3 2" xfId="424"/>
    <cellStyle name="Accent4" xfId="59" builtinId="41" customBuiltin="1"/>
    <cellStyle name="Accent4 2" xfId="389"/>
    <cellStyle name="Accent5" xfId="63" builtinId="45" customBuiltin="1"/>
    <cellStyle name="Accent5 2" xfId="398"/>
    <cellStyle name="Accent6" xfId="67" builtinId="49" customBuiltin="1"/>
    <cellStyle name="Accent6 2" xfId="342"/>
    <cellStyle name="args.style" xfId="544"/>
    <cellStyle name="AutoFormat Options" xfId="545"/>
    <cellStyle name="AutoFormat Options 2" xfId="903"/>
    <cellStyle name="b±" xfId="546"/>
    <cellStyle name="b± 2" xfId="904"/>
    <cellStyle name="Bad" xfId="37" builtinId="27" customBuiltin="1"/>
    <cellStyle name="Bad 2" xfId="254"/>
    <cellStyle name="Body" xfId="547"/>
    <cellStyle name="Calc Currency (0)" xfId="548"/>
    <cellStyle name="Calculation" xfId="41" builtinId="22" customBuiltin="1"/>
    <cellStyle name="Calculation 2" xfId="282"/>
    <cellStyle name="Check Cell" xfId="43" builtinId="23" customBuiltin="1"/>
    <cellStyle name="Check Cell 2" xfId="257"/>
    <cellStyle name="Comma" xfId="62995" builtinId="3"/>
    <cellStyle name="Comma  - Style1" xfId="549"/>
    <cellStyle name="Comma  - Style2" xfId="550"/>
    <cellStyle name="Comma  - Style3" xfId="551"/>
    <cellStyle name="Comma  - Style4" xfId="552"/>
    <cellStyle name="Comma  - Style5" xfId="553"/>
    <cellStyle name="Comma  - Style6" xfId="554"/>
    <cellStyle name="Comma  - Style7" xfId="555"/>
    <cellStyle name="Comma  - Style8" xfId="556"/>
    <cellStyle name="Comma 2" xfId="16"/>
    <cellStyle name="Comma 2 2" xfId="80"/>
    <cellStyle name="Comma 2 2 2" xfId="877"/>
    <cellStyle name="Comma 2 3" xfId="85"/>
    <cellStyle name="Comma 2 4" xfId="92"/>
    <cellStyle name="Comma 2 5" xfId="98"/>
    <cellStyle name="Comma 2 6" xfId="101"/>
    <cellStyle name="Comma 2 7" xfId="138"/>
    <cellStyle name="Comma 2 8" xfId="78"/>
    <cellStyle name="Comma 3" xfId="90"/>
    <cellStyle name="Comma 3 2" xfId="190"/>
    <cellStyle name="Comma 3 2 2" xfId="956"/>
    <cellStyle name="Comma 3 3" xfId="689"/>
    <cellStyle name="Comma 4" xfId="97"/>
    <cellStyle name="Comma 4 2" xfId="957"/>
    <cellStyle name="Comma 4 3" xfId="691"/>
    <cellStyle name="Comma 5" xfId="100"/>
    <cellStyle name="Comma 5 2" xfId="958"/>
    <cellStyle name="Comma 5 3" xfId="693"/>
    <cellStyle name="Comma 6" xfId="71"/>
    <cellStyle name="Comma 6 2" xfId="959"/>
    <cellStyle name="Comma 6 3" xfId="695"/>
    <cellStyle name="Comma 7" xfId="697"/>
    <cellStyle name="Comma 7 2" xfId="960"/>
    <cellStyle name="Comma 8" xfId="699"/>
    <cellStyle name="Comma 8 2" xfId="961"/>
    <cellStyle name="Comma 9" xfId="700"/>
    <cellStyle name="Comma 9 2" xfId="962"/>
    <cellStyle name="Comma0" xfId="557"/>
    <cellStyle name="Copied" xfId="558"/>
    <cellStyle name="Currency [0]b" xfId="559"/>
    <cellStyle name="Currency [0]b 2" xfId="905"/>
    <cellStyle name="currency(2)" xfId="560"/>
    <cellStyle name="Currency0" xfId="561"/>
    <cellStyle name="Currency0 2" xfId="906"/>
    <cellStyle name="Dezimal [0]_NEGS" xfId="562"/>
    <cellStyle name="Dezimal_NEGS" xfId="563"/>
    <cellStyle name="Entered" xfId="564"/>
    <cellStyle name="Excel.Chart" xfId="99"/>
    <cellStyle name="Excel.Chart 2" xfId="102"/>
    <cellStyle name="Excel.Chart 2 2" xfId="277"/>
    <cellStyle name="Excel.Chart 3" xfId="115"/>
    <cellStyle name="Explanatory Text" xfId="45" builtinId="53" customBuiltin="1"/>
    <cellStyle name="Explanatory Text 2" xfId="386"/>
    <cellStyle name="form" xfId="565"/>
    <cellStyle name="Good" xfId="36" builtinId="26" customBuiltin="1"/>
    <cellStyle name="Good 2" xfId="283"/>
    <cellStyle name="Grey" xfId="566"/>
    <cellStyle name="Head 1" xfId="567"/>
    <cellStyle name="Header1" xfId="568"/>
    <cellStyle name="Header2" xfId="569"/>
    <cellStyle name="Heading 1" xfId="32" builtinId="16" customBuiltin="1"/>
    <cellStyle name="Heading 1 2" xfId="429"/>
    <cellStyle name="Heading 2" xfId="33" builtinId="17" customBuiltin="1"/>
    <cellStyle name="Heading 2 2" xfId="274"/>
    <cellStyle name="Heading 3" xfId="34" builtinId="18" customBuiltin="1"/>
    <cellStyle name="Heading 3 2" xfId="333"/>
    <cellStyle name="Heading 4" xfId="35" builtinId="19" customBuiltin="1"/>
    <cellStyle name="Heading 4 2" xfId="420"/>
    <cellStyle name="HEADINGS" xfId="570"/>
    <cellStyle name="HEADINGSTOP" xfId="571"/>
    <cellStyle name="Input" xfId="39" builtinId="20" customBuiltin="1"/>
    <cellStyle name="Input [yellow]" xfId="572"/>
    <cellStyle name="Input 2" xfId="266"/>
    <cellStyle name="inters\163.184.21.33" xfId="573"/>
    <cellStyle name="k's Printer" xfId="574"/>
    <cellStyle name="k's Printer 2" xfId="907"/>
    <cellStyle name="l|" xfId="575"/>
    <cellStyle name="L5MS" xfId="576"/>
    <cellStyle name="L5MS 2" xfId="908"/>
    <cellStyle name="Linked Cell" xfId="42" builtinId="24" customBuiltin="1"/>
    <cellStyle name="Linked Cell 2" xfId="273"/>
    <cellStyle name="Model_Link" xfId="577"/>
    <cellStyle name="MS_Arabic" xfId="578"/>
    <cellStyle name="Neutral" xfId="38" builtinId="28" customBuiltin="1"/>
    <cellStyle name="Neutral 2" xfId="358"/>
    <cellStyle name="Normal" xfId="0" builtinId="0"/>
    <cellStyle name="Normal - EXPENSES" xfId="579"/>
    <cellStyle name="Normal - Style1" xfId="580"/>
    <cellStyle name="Normal - Style2" xfId="581"/>
    <cellStyle name="Normal 10" xfId="22"/>
    <cellStyle name="Normal 10 2" xfId="245"/>
    <cellStyle name="Normal 10 2 2" xfId="438"/>
    <cellStyle name="Normal 10 3" xfId="197"/>
    <cellStyle name="Normal 10 3 2" xfId="297"/>
    <cellStyle name="Normal 10 4" xfId="137"/>
    <cellStyle name="Normal 10 4 2" xfId="444"/>
    <cellStyle name="Normal 10 5" xfId="465"/>
    <cellStyle name="Normal 10 5 2" xfId="688"/>
    <cellStyle name="Normal 100" xfId="799"/>
    <cellStyle name="Normal 101" xfId="800"/>
    <cellStyle name="Normal 102" xfId="801"/>
    <cellStyle name="Normal 103" xfId="802"/>
    <cellStyle name="Normal 104" xfId="803"/>
    <cellStyle name="Normal 105" xfId="804"/>
    <cellStyle name="Normal 106" xfId="805"/>
    <cellStyle name="Normal 107" xfId="806"/>
    <cellStyle name="Normal 108" xfId="807"/>
    <cellStyle name="Normal 109" xfId="808"/>
    <cellStyle name="Normal 11" xfId="10"/>
    <cellStyle name="Normal 11 2" xfId="246"/>
    <cellStyle name="Normal 11 2 2" xfId="312"/>
    <cellStyle name="Normal 11 3" xfId="152"/>
    <cellStyle name="Normal 11 3 2" xfId="280"/>
    <cellStyle name="Normal 11 4" xfId="140"/>
    <cellStyle name="Normal 11 4 2" xfId="390"/>
    <cellStyle name="Normal 11 5" xfId="323"/>
    <cellStyle name="Normal 11 5 2" xfId="690"/>
    <cellStyle name="Normal 110" xfId="809"/>
    <cellStyle name="Normal 111" xfId="810"/>
    <cellStyle name="Normal 112" xfId="811"/>
    <cellStyle name="Normal 113" xfId="812"/>
    <cellStyle name="Normal 114" xfId="813"/>
    <cellStyle name="Normal 115" xfId="814"/>
    <cellStyle name="Normal 116" xfId="815"/>
    <cellStyle name="Normal 117" xfId="816"/>
    <cellStyle name="Normal 118" xfId="817"/>
    <cellStyle name="Normal 119" xfId="818"/>
    <cellStyle name="Normal 12" xfId="141"/>
    <cellStyle name="Normal 12 2" xfId="247"/>
    <cellStyle name="Normal 12 2 2" xfId="437"/>
    <cellStyle name="Normal 12 3" xfId="462"/>
    <cellStyle name="Normal 12 3 2" xfId="582"/>
    <cellStyle name="Normal 120" xfId="819"/>
    <cellStyle name="Normal 121" xfId="820"/>
    <cellStyle name="Normal 122" xfId="821"/>
    <cellStyle name="Normal 123" xfId="822"/>
    <cellStyle name="Normal 124" xfId="823"/>
    <cellStyle name="Normal 125" xfId="824"/>
    <cellStyle name="Normal 126" xfId="825"/>
    <cellStyle name="Normal 127" xfId="826"/>
    <cellStyle name="Normal 128" xfId="827"/>
    <cellStyle name="Normal 129" xfId="828"/>
    <cellStyle name="Normal 13" xfId="296"/>
    <cellStyle name="Normal 13 2" xfId="692"/>
    <cellStyle name="Normal 130" xfId="829"/>
    <cellStyle name="Normal 131" xfId="830"/>
    <cellStyle name="Normal 132" xfId="831"/>
    <cellStyle name="Normal 133" xfId="832"/>
    <cellStyle name="Normal 134" xfId="833"/>
    <cellStyle name="Normal 135" xfId="834"/>
    <cellStyle name="Normal 136" xfId="835"/>
    <cellStyle name="Normal 137" xfId="836"/>
    <cellStyle name="Normal 138" xfId="837"/>
    <cellStyle name="Normal 139" xfId="838"/>
    <cellStyle name="Normal 14" xfId="469"/>
    <cellStyle name="Normal 14 2" xfId="694"/>
    <cellStyle name="Normal 140" xfId="839"/>
    <cellStyle name="Normal 141" xfId="840"/>
    <cellStyle name="Normal 142" xfId="841"/>
    <cellStyle name="Normal 143" xfId="842"/>
    <cellStyle name="Normal 144" xfId="843"/>
    <cellStyle name="Normal 145" xfId="844"/>
    <cellStyle name="Normal 146" xfId="845"/>
    <cellStyle name="Normal 147" xfId="846"/>
    <cellStyle name="Normal 148" xfId="847"/>
    <cellStyle name="Normal 149" xfId="848"/>
    <cellStyle name="Normal 15" xfId="696"/>
    <cellStyle name="Normal 150" xfId="849"/>
    <cellStyle name="Normal 151" xfId="850"/>
    <cellStyle name="Normal 152" xfId="851"/>
    <cellStyle name="Normal 153" xfId="852"/>
    <cellStyle name="Normal 154" xfId="853"/>
    <cellStyle name="Normal 155" xfId="854"/>
    <cellStyle name="Normal 156" xfId="855"/>
    <cellStyle name="Normal 157" xfId="856"/>
    <cellStyle name="Normal 158" xfId="857"/>
    <cellStyle name="Normal 159" xfId="858"/>
    <cellStyle name="Normal 16" xfId="698"/>
    <cellStyle name="Normal 160" xfId="859"/>
    <cellStyle name="Normal 161" xfId="860"/>
    <cellStyle name="Normal 162" xfId="861"/>
    <cellStyle name="Normal 163" xfId="862"/>
    <cellStyle name="Normal 164" xfId="863"/>
    <cellStyle name="Normal 165" xfId="864"/>
    <cellStyle name="Normal 166" xfId="865"/>
    <cellStyle name="Normal 167" xfId="866"/>
    <cellStyle name="Normal 168" xfId="867"/>
    <cellStyle name="Normal 169" xfId="868"/>
    <cellStyle name="Normal 17" xfId="701"/>
    <cellStyle name="Normal 170" xfId="869"/>
    <cellStyle name="Normal 171" xfId="870"/>
    <cellStyle name="Normal 172" xfId="871"/>
    <cellStyle name="Normal 173" xfId="872"/>
    <cellStyle name="Normal 173 10" xfId="15072"/>
    <cellStyle name="Normal 173 10 2" xfId="34833"/>
    <cellStyle name="Normal 173 11" xfId="48949"/>
    <cellStyle name="Normal 173 12" xfId="29187"/>
    <cellStyle name="Normal 173 2" xfId="1035"/>
    <cellStyle name="Normal 173 2 10" xfId="49036"/>
    <cellStyle name="Normal 173 2 11" xfId="29274"/>
    <cellStyle name="Normal 173 2 2" xfId="1214"/>
    <cellStyle name="Normal 173 2 2 10" xfId="29449"/>
    <cellStyle name="Normal 173 2 2 2" xfId="1568"/>
    <cellStyle name="Normal 173 2 2 2 2" xfId="2275"/>
    <cellStyle name="Normal 173 2 2 2 2 2" xfId="3688"/>
    <cellStyle name="Normal 173 2 2 2 2 2 2" xfId="6512"/>
    <cellStyle name="Normal 173 2 2 2 2 2 2 2" xfId="14982"/>
    <cellStyle name="Normal 173 2 2 2 2 2 2 2 2" xfId="29097"/>
    <cellStyle name="Normal 173 2 2 2 2 2 2 2 2 2" xfId="62974"/>
    <cellStyle name="Normal 173 2 2 2 2 2 2 2 3" xfId="48858"/>
    <cellStyle name="Normal 173 2 2 2 2 2 2 3" xfId="20628"/>
    <cellStyle name="Normal 173 2 2 2 2 2 2 3 2" xfId="40389"/>
    <cellStyle name="Normal 173 2 2 2 2 2 2 4" xfId="54505"/>
    <cellStyle name="Normal 173 2 2 2 2 2 2 5" xfId="34743"/>
    <cellStyle name="Normal 173 2 2 2 2 2 3" xfId="9336"/>
    <cellStyle name="Normal 173 2 2 2 2 2 3 2" xfId="23451"/>
    <cellStyle name="Normal 173 2 2 2 2 2 3 2 2" xfId="57328"/>
    <cellStyle name="Normal 173 2 2 2 2 2 3 3" xfId="43212"/>
    <cellStyle name="Normal 173 2 2 2 2 2 4" xfId="12159"/>
    <cellStyle name="Normal 173 2 2 2 2 2 4 2" xfId="26274"/>
    <cellStyle name="Normal 173 2 2 2 2 2 4 2 2" xfId="60151"/>
    <cellStyle name="Normal 173 2 2 2 2 2 4 3" xfId="46035"/>
    <cellStyle name="Normal 173 2 2 2 2 2 5" xfId="17805"/>
    <cellStyle name="Normal 173 2 2 2 2 2 5 2" xfId="37566"/>
    <cellStyle name="Normal 173 2 2 2 2 2 6" xfId="51682"/>
    <cellStyle name="Normal 173 2 2 2 2 2 7" xfId="31920"/>
    <cellStyle name="Normal 173 2 2 2 2 3" xfId="5099"/>
    <cellStyle name="Normal 173 2 2 2 2 3 2" xfId="13570"/>
    <cellStyle name="Normal 173 2 2 2 2 3 2 2" xfId="27685"/>
    <cellStyle name="Normal 173 2 2 2 2 3 2 2 2" xfId="61562"/>
    <cellStyle name="Normal 173 2 2 2 2 3 2 3" xfId="47446"/>
    <cellStyle name="Normal 173 2 2 2 2 3 3" xfId="19216"/>
    <cellStyle name="Normal 173 2 2 2 2 3 3 2" xfId="38977"/>
    <cellStyle name="Normal 173 2 2 2 2 3 4" xfId="53093"/>
    <cellStyle name="Normal 173 2 2 2 2 3 5" xfId="33331"/>
    <cellStyle name="Normal 173 2 2 2 2 4" xfId="7924"/>
    <cellStyle name="Normal 173 2 2 2 2 4 2" xfId="22039"/>
    <cellStyle name="Normal 173 2 2 2 2 4 2 2" xfId="55916"/>
    <cellStyle name="Normal 173 2 2 2 2 4 3" xfId="41800"/>
    <cellStyle name="Normal 173 2 2 2 2 5" xfId="10747"/>
    <cellStyle name="Normal 173 2 2 2 2 5 2" xfId="24862"/>
    <cellStyle name="Normal 173 2 2 2 2 5 2 2" xfId="58739"/>
    <cellStyle name="Normal 173 2 2 2 2 5 3" xfId="44623"/>
    <cellStyle name="Normal 173 2 2 2 2 6" xfId="16393"/>
    <cellStyle name="Normal 173 2 2 2 2 6 2" xfId="36154"/>
    <cellStyle name="Normal 173 2 2 2 2 7" xfId="50270"/>
    <cellStyle name="Normal 173 2 2 2 2 8" xfId="30508"/>
    <cellStyle name="Normal 173 2 2 2 3" xfId="2982"/>
    <cellStyle name="Normal 173 2 2 2 3 2" xfId="5806"/>
    <cellStyle name="Normal 173 2 2 2 3 2 2" xfId="14276"/>
    <cellStyle name="Normal 173 2 2 2 3 2 2 2" xfId="28391"/>
    <cellStyle name="Normal 173 2 2 2 3 2 2 2 2" xfId="62268"/>
    <cellStyle name="Normal 173 2 2 2 3 2 2 3" xfId="48152"/>
    <cellStyle name="Normal 173 2 2 2 3 2 3" xfId="19922"/>
    <cellStyle name="Normal 173 2 2 2 3 2 3 2" xfId="39683"/>
    <cellStyle name="Normal 173 2 2 2 3 2 4" xfId="53799"/>
    <cellStyle name="Normal 173 2 2 2 3 2 5" xfId="34037"/>
    <cellStyle name="Normal 173 2 2 2 3 3" xfId="8630"/>
    <cellStyle name="Normal 173 2 2 2 3 3 2" xfId="22745"/>
    <cellStyle name="Normal 173 2 2 2 3 3 2 2" xfId="56622"/>
    <cellStyle name="Normal 173 2 2 2 3 3 3" xfId="42506"/>
    <cellStyle name="Normal 173 2 2 2 3 4" xfId="11453"/>
    <cellStyle name="Normal 173 2 2 2 3 4 2" xfId="25568"/>
    <cellStyle name="Normal 173 2 2 2 3 4 2 2" xfId="59445"/>
    <cellStyle name="Normal 173 2 2 2 3 4 3" xfId="45329"/>
    <cellStyle name="Normal 173 2 2 2 3 5" xfId="17099"/>
    <cellStyle name="Normal 173 2 2 2 3 5 2" xfId="36860"/>
    <cellStyle name="Normal 173 2 2 2 3 6" xfId="50976"/>
    <cellStyle name="Normal 173 2 2 2 3 7" xfId="31214"/>
    <cellStyle name="Normal 173 2 2 2 4" xfId="4393"/>
    <cellStyle name="Normal 173 2 2 2 4 2" xfId="12864"/>
    <cellStyle name="Normal 173 2 2 2 4 2 2" xfId="26979"/>
    <cellStyle name="Normal 173 2 2 2 4 2 2 2" xfId="60856"/>
    <cellStyle name="Normal 173 2 2 2 4 2 3" xfId="46740"/>
    <cellStyle name="Normal 173 2 2 2 4 3" xfId="18510"/>
    <cellStyle name="Normal 173 2 2 2 4 3 2" xfId="38271"/>
    <cellStyle name="Normal 173 2 2 2 4 4" xfId="52387"/>
    <cellStyle name="Normal 173 2 2 2 4 5" xfId="32625"/>
    <cellStyle name="Normal 173 2 2 2 5" xfId="7218"/>
    <cellStyle name="Normal 173 2 2 2 5 2" xfId="21333"/>
    <cellStyle name="Normal 173 2 2 2 5 2 2" xfId="55210"/>
    <cellStyle name="Normal 173 2 2 2 5 3" xfId="41094"/>
    <cellStyle name="Normal 173 2 2 2 6" xfId="10041"/>
    <cellStyle name="Normal 173 2 2 2 6 2" xfId="24156"/>
    <cellStyle name="Normal 173 2 2 2 6 2 2" xfId="58033"/>
    <cellStyle name="Normal 173 2 2 2 6 3" xfId="43917"/>
    <cellStyle name="Normal 173 2 2 2 7" xfId="15687"/>
    <cellStyle name="Normal 173 2 2 2 7 2" xfId="35448"/>
    <cellStyle name="Normal 173 2 2 2 8" xfId="49564"/>
    <cellStyle name="Normal 173 2 2 2 9" xfId="29802"/>
    <cellStyle name="Normal 173 2 2 3" xfId="1922"/>
    <cellStyle name="Normal 173 2 2 3 2" xfId="3335"/>
    <cellStyle name="Normal 173 2 2 3 2 2" xfId="6159"/>
    <cellStyle name="Normal 173 2 2 3 2 2 2" xfId="14629"/>
    <cellStyle name="Normal 173 2 2 3 2 2 2 2" xfId="28744"/>
    <cellStyle name="Normal 173 2 2 3 2 2 2 2 2" xfId="62621"/>
    <cellStyle name="Normal 173 2 2 3 2 2 2 3" xfId="48505"/>
    <cellStyle name="Normal 173 2 2 3 2 2 3" xfId="20275"/>
    <cellStyle name="Normal 173 2 2 3 2 2 3 2" xfId="40036"/>
    <cellStyle name="Normal 173 2 2 3 2 2 4" xfId="54152"/>
    <cellStyle name="Normal 173 2 2 3 2 2 5" xfId="34390"/>
    <cellStyle name="Normal 173 2 2 3 2 3" xfId="8983"/>
    <cellStyle name="Normal 173 2 2 3 2 3 2" xfId="23098"/>
    <cellStyle name="Normal 173 2 2 3 2 3 2 2" xfId="56975"/>
    <cellStyle name="Normal 173 2 2 3 2 3 3" xfId="42859"/>
    <cellStyle name="Normal 173 2 2 3 2 4" xfId="11806"/>
    <cellStyle name="Normal 173 2 2 3 2 4 2" xfId="25921"/>
    <cellStyle name="Normal 173 2 2 3 2 4 2 2" xfId="59798"/>
    <cellStyle name="Normal 173 2 2 3 2 4 3" xfId="45682"/>
    <cellStyle name="Normal 173 2 2 3 2 5" xfId="17452"/>
    <cellStyle name="Normal 173 2 2 3 2 5 2" xfId="37213"/>
    <cellStyle name="Normal 173 2 2 3 2 6" xfId="51329"/>
    <cellStyle name="Normal 173 2 2 3 2 7" xfId="31567"/>
    <cellStyle name="Normal 173 2 2 3 3" xfId="4746"/>
    <cellStyle name="Normal 173 2 2 3 3 2" xfId="13217"/>
    <cellStyle name="Normal 173 2 2 3 3 2 2" xfId="27332"/>
    <cellStyle name="Normal 173 2 2 3 3 2 2 2" xfId="61209"/>
    <cellStyle name="Normal 173 2 2 3 3 2 3" xfId="47093"/>
    <cellStyle name="Normal 173 2 2 3 3 3" xfId="18863"/>
    <cellStyle name="Normal 173 2 2 3 3 3 2" xfId="38624"/>
    <cellStyle name="Normal 173 2 2 3 3 4" xfId="52740"/>
    <cellStyle name="Normal 173 2 2 3 3 5" xfId="32978"/>
    <cellStyle name="Normal 173 2 2 3 4" xfId="7571"/>
    <cellStyle name="Normal 173 2 2 3 4 2" xfId="21686"/>
    <cellStyle name="Normal 173 2 2 3 4 2 2" xfId="55563"/>
    <cellStyle name="Normal 173 2 2 3 4 3" xfId="41447"/>
    <cellStyle name="Normal 173 2 2 3 5" xfId="10394"/>
    <cellStyle name="Normal 173 2 2 3 5 2" xfId="24509"/>
    <cellStyle name="Normal 173 2 2 3 5 2 2" xfId="58386"/>
    <cellStyle name="Normal 173 2 2 3 5 3" xfId="44270"/>
    <cellStyle name="Normal 173 2 2 3 6" xfId="16040"/>
    <cellStyle name="Normal 173 2 2 3 6 2" xfId="35801"/>
    <cellStyle name="Normal 173 2 2 3 7" xfId="49917"/>
    <cellStyle name="Normal 173 2 2 3 8" xfId="30155"/>
    <cellStyle name="Normal 173 2 2 4" xfId="2629"/>
    <cellStyle name="Normal 173 2 2 4 2" xfId="5453"/>
    <cellStyle name="Normal 173 2 2 4 2 2" xfId="13923"/>
    <cellStyle name="Normal 173 2 2 4 2 2 2" xfId="28038"/>
    <cellStyle name="Normal 173 2 2 4 2 2 2 2" xfId="61915"/>
    <cellStyle name="Normal 173 2 2 4 2 2 3" xfId="47799"/>
    <cellStyle name="Normal 173 2 2 4 2 3" xfId="19569"/>
    <cellStyle name="Normal 173 2 2 4 2 3 2" xfId="39330"/>
    <cellStyle name="Normal 173 2 2 4 2 4" xfId="53446"/>
    <cellStyle name="Normal 173 2 2 4 2 5" xfId="33684"/>
    <cellStyle name="Normal 173 2 2 4 3" xfId="8277"/>
    <cellStyle name="Normal 173 2 2 4 3 2" xfId="22392"/>
    <cellStyle name="Normal 173 2 2 4 3 2 2" xfId="56269"/>
    <cellStyle name="Normal 173 2 2 4 3 3" xfId="42153"/>
    <cellStyle name="Normal 173 2 2 4 4" xfId="11100"/>
    <cellStyle name="Normal 173 2 2 4 4 2" xfId="25215"/>
    <cellStyle name="Normal 173 2 2 4 4 2 2" xfId="59092"/>
    <cellStyle name="Normal 173 2 2 4 4 3" xfId="44976"/>
    <cellStyle name="Normal 173 2 2 4 5" xfId="16746"/>
    <cellStyle name="Normal 173 2 2 4 5 2" xfId="36507"/>
    <cellStyle name="Normal 173 2 2 4 6" xfId="50623"/>
    <cellStyle name="Normal 173 2 2 4 7" xfId="30861"/>
    <cellStyle name="Normal 173 2 2 5" xfId="4040"/>
    <cellStyle name="Normal 173 2 2 5 2" xfId="12511"/>
    <cellStyle name="Normal 173 2 2 5 2 2" xfId="26626"/>
    <cellStyle name="Normal 173 2 2 5 2 2 2" xfId="60503"/>
    <cellStyle name="Normal 173 2 2 5 2 3" xfId="46387"/>
    <cellStyle name="Normal 173 2 2 5 3" xfId="18157"/>
    <cellStyle name="Normal 173 2 2 5 3 2" xfId="37918"/>
    <cellStyle name="Normal 173 2 2 5 4" xfId="52034"/>
    <cellStyle name="Normal 173 2 2 5 5" xfId="32272"/>
    <cellStyle name="Normal 173 2 2 6" xfId="6865"/>
    <cellStyle name="Normal 173 2 2 6 2" xfId="20980"/>
    <cellStyle name="Normal 173 2 2 6 2 2" xfId="54857"/>
    <cellStyle name="Normal 173 2 2 6 3" xfId="40741"/>
    <cellStyle name="Normal 173 2 2 7" xfId="9688"/>
    <cellStyle name="Normal 173 2 2 7 2" xfId="23803"/>
    <cellStyle name="Normal 173 2 2 7 2 2" xfId="57680"/>
    <cellStyle name="Normal 173 2 2 7 3" xfId="43564"/>
    <cellStyle name="Normal 173 2 2 8" xfId="15334"/>
    <cellStyle name="Normal 173 2 2 8 2" xfId="35095"/>
    <cellStyle name="Normal 173 2 2 9" xfId="49211"/>
    <cellStyle name="Normal 173 2 3" xfId="1393"/>
    <cellStyle name="Normal 173 2 3 2" xfId="2100"/>
    <cellStyle name="Normal 173 2 3 2 2" xfId="3513"/>
    <cellStyle name="Normal 173 2 3 2 2 2" xfId="6337"/>
    <cellStyle name="Normal 173 2 3 2 2 2 2" xfId="14807"/>
    <cellStyle name="Normal 173 2 3 2 2 2 2 2" xfId="28922"/>
    <cellStyle name="Normal 173 2 3 2 2 2 2 2 2" xfId="62799"/>
    <cellStyle name="Normal 173 2 3 2 2 2 2 3" xfId="48683"/>
    <cellStyle name="Normal 173 2 3 2 2 2 3" xfId="20453"/>
    <cellStyle name="Normal 173 2 3 2 2 2 3 2" xfId="40214"/>
    <cellStyle name="Normal 173 2 3 2 2 2 4" xfId="54330"/>
    <cellStyle name="Normal 173 2 3 2 2 2 5" xfId="34568"/>
    <cellStyle name="Normal 173 2 3 2 2 3" xfId="9161"/>
    <cellStyle name="Normal 173 2 3 2 2 3 2" xfId="23276"/>
    <cellStyle name="Normal 173 2 3 2 2 3 2 2" xfId="57153"/>
    <cellStyle name="Normal 173 2 3 2 2 3 3" xfId="43037"/>
    <cellStyle name="Normal 173 2 3 2 2 4" xfId="11984"/>
    <cellStyle name="Normal 173 2 3 2 2 4 2" xfId="26099"/>
    <cellStyle name="Normal 173 2 3 2 2 4 2 2" xfId="59976"/>
    <cellStyle name="Normal 173 2 3 2 2 4 3" xfId="45860"/>
    <cellStyle name="Normal 173 2 3 2 2 5" xfId="17630"/>
    <cellStyle name="Normal 173 2 3 2 2 5 2" xfId="37391"/>
    <cellStyle name="Normal 173 2 3 2 2 6" xfId="51507"/>
    <cellStyle name="Normal 173 2 3 2 2 7" xfId="31745"/>
    <cellStyle name="Normal 173 2 3 2 3" xfId="4924"/>
    <cellStyle name="Normal 173 2 3 2 3 2" xfId="13395"/>
    <cellStyle name="Normal 173 2 3 2 3 2 2" xfId="27510"/>
    <cellStyle name="Normal 173 2 3 2 3 2 2 2" xfId="61387"/>
    <cellStyle name="Normal 173 2 3 2 3 2 3" xfId="47271"/>
    <cellStyle name="Normal 173 2 3 2 3 3" xfId="19041"/>
    <cellStyle name="Normal 173 2 3 2 3 3 2" xfId="38802"/>
    <cellStyle name="Normal 173 2 3 2 3 4" xfId="52918"/>
    <cellStyle name="Normal 173 2 3 2 3 5" xfId="33156"/>
    <cellStyle name="Normal 173 2 3 2 4" xfId="7749"/>
    <cellStyle name="Normal 173 2 3 2 4 2" xfId="21864"/>
    <cellStyle name="Normal 173 2 3 2 4 2 2" xfId="55741"/>
    <cellStyle name="Normal 173 2 3 2 4 3" xfId="41625"/>
    <cellStyle name="Normal 173 2 3 2 5" xfId="10572"/>
    <cellStyle name="Normal 173 2 3 2 5 2" xfId="24687"/>
    <cellStyle name="Normal 173 2 3 2 5 2 2" xfId="58564"/>
    <cellStyle name="Normal 173 2 3 2 5 3" xfId="44448"/>
    <cellStyle name="Normal 173 2 3 2 6" xfId="16218"/>
    <cellStyle name="Normal 173 2 3 2 6 2" xfId="35979"/>
    <cellStyle name="Normal 173 2 3 2 7" xfId="50095"/>
    <cellStyle name="Normal 173 2 3 2 8" xfId="30333"/>
    <cellStyle name="Normal 173 2 3 3" xfId="2807"/>
    <cellStyle name="Normal 173 2 3 3 2" xfId="5631"/>
    <cellStyle name="Normal 173 2 3 3 2 2" xfId="14101"/>
    <cellStyle name="Normal 173 2 3 3 2 2 2" xfId="28216"/>
    <cellStyle name="Normal 173 2 3 3 2 2 2 2" xfId="62093"/>
    <cellStyle name="Normal 173 2 3 3 2 2 3" xfId="47977"/>
    <cellStyle name="Normal 173 2 3 3 2 3" xfId="19747"/>
    <cellStyle name="Normal 173 2 3 3 2 3 2" xfId="39508"/>
    <cellStyle name="Normal 173 2 3 3 2 4" xfId="53624"/>
    <cellStyle name="Normal 173 2 3 3 2 5" xfId="33862"/>
    <cellStyle name="Normal 173 2 3 3 3" xfId="8455"/>
    <cellStyle name="Normal 173 2 3 3 3 2" xfId="22570"/>
    <cellStyle name="Normal 173 2 3 3 3 2 2" xfId="56447"/>
    <cellStyle name="Normal 173 2 3 3 3 3" xfId="42331"/>
    <cellStyle name="Normal 173 2 3 3 4" xfId="11278"/>
    <cellStyle name="Normal 173 2 3 3 4 2" xfId="25393"/>
    <cellStyle name="Normal 173 2 3 3 4 2 2" xfId="59270"/>
    <cellStyle name="Normal 173 2 3 3 4 3" xfId="45154"/>
    <cellStyle name="Normal 173 2 3 3 5" xfId="16924"/>
    <cellStyle name="Normal 173 2 3 3 5 2" xfId="36685"/>
    <cellStyle name="Normal 173 2 3 3 6" xfId="50801"/>
    <cellStyle name="Normal 173 2 3 3 7" xfId="31039"/>
    <cellStyle name="Normal 173 2 3 4" xfId="4218"/>
    <cellStyle name="Normal 173 2 3 4 2" xfId="12689"/>
    <cellStyle name="Normal 173 2 3 4 2 2" xfId="26804"/>
    <cellStyle name="Normal 173 2 3 4 2 2 2" xfId="60681"/>
    <cellStyle name="Normal 173 2 3 4 2 3" xfId="46565"/>
    <cellStyle name="Normal 173 2 3 4 3" xfId="18335"/>
    <cellStyle name="Normal 173 2 3 4 3 2" xfId="38096"/>
    <cellStyle name="Normal 173 2 3 4 4" xfId="52212"/>
    <cellStyle name="Normal 173 2 3 4 5" xfId="32450"/>
    <cellStyle name="Normal 173 2 3 5" xfId="7043"/>
    <cellStyle name="Normal 173 2 3 5 2" xfId="21158"/>
    <cellStyle name="Normal 173 2 3 5 2 2" xfId="55035"/>
    <cellStyle name="Normal 173 2 3 5 3" xfId="40919"/>
    <cellStyle name="Normal 173 2 3 6" xfId="9866"/>
    <cellStyle name="Normal 173 2 3 6 2" xfId="23981"/>
    <cellStyle name="Normal 173 2 3 6 2 2" xfId="57858"/>
    <cellStyle name="Normal 173 2 3 6 3" xfId="43742"/>
    <cellStyle name="Normal 173 2 3 7" xfId="15512"/>
    <cellStyle name="Normal 173 2 3 7 2" xfId="35273"/>
    <cellStyle name="Normal 173 2 3 8" xfId="49389"/>
    <cellStyle name="Normal 173 2 3 9" xfId="29627"/>
    <cellStyle name="Normal 173 2 4" xfId="1747"/>
    <cellStyle name="Normal 173 2 4 2" xfId="3160"/>
    <cellStyle name="Normal 173 2 4 2 2" xfId="5984"/>
    <cellStyle name="Normal 173 2 4 2 2 2" xfId="14454"/>
    <cellStyle name="Normal 173 2 4 2 2 2 2" xfId="28569"/>
    <cellStyle name="Normal 173 2 4 2 2 2 2 2" xfId="62446"/>
    <cellStyle name="Normal 173 2 4 2 2 2 3" xfId="48330"/>
    <cellStyle name="Normal 173 2 4 2 2 3" xfId="20100"/>
    <cellStyle name="Normal 173 2 4 2 2 3 2" xfId="39861"/>
    <cellStyle name="Normal 173 2 4 2 2 4" xfId="53977"/>
    <cellStyle name="Normal 173 2 4 2 2 5" xfId="34215"/>
    <cellStyle name="Normal 173 2 4 2 3" xfId="8808"/>
    <cellStyle name="Normal 173 2 4 2 3 2" xfId="22923"/>
    <cellStyle name="Normal 173 2 4 2 3 2 2" xfId="56800"/>
    <cellStyle name="Normal 173 2 4 2 3 3" xfId="42684"/>
    <cellStyle name="Normal 173 2 4 2 4" xfId="11631"/>
    <cellStyle name="Normal 173 2 4 2 4 2" xfId="25746"/>
    <cellStyle name="Normal 173 2 4 2 4 2 2" xfId="59623"/>
    <cellStyle name="Normal 173 2 4 2 4 3" xfId="45507"/>
    <cellStyle name="Normal 173 2 4 2 5" xfId="17277"/>
    <cellStyle name="Normal 173 2 4 2 5 2" xfId="37038"/>
    <cellStyle name="Normal 173 2 4 2 6" xfId="51154"/>
    <cellStyle name="Normal 173 2 4 2 7" xfId="31392"/>
    <cellStyle name="Normal 173 2 4 3" xfId="4571"/>
    <cellStyle name="Normal 173 2 4 3 2" xfId="13042"/>
    <cellStyle name="Normal 173 2 4 3 2 2" xfId="27157"/>
    <cellStyle name="Normal 173 2 4 3 2 2 2" xfId="61034"/>
    <cellStyle name="Normal 173 2 4 3 2 3" xfId="46918"/>
    <cellStyle name="Normal 173 2 4 3 3" xfId="18688"/>
    <cellStyle name="Normal 173 2 4 3 3 2" xfId="38449"/>
    <cellStyle name="Normal 173 2 4 3 4" xfId="52565"/>
    <cellStyle name="Normal 173 2 4 3 5" xfId="32803"/>
    <cellStyle name="Normal 173 2 4 4" xfId="7396"/>
    <cellStyle name="Normal 173 2 4 4 2" xfId="21511"/>
    <cellStyle name="Normal 173 2 4 4 2 2" xfId="55388"/>
    <cellStyle name="Normal 173 2 4 4 3" xfId="41272"/>
    <cellStyle name="Normal 173 2 4 5" xfId="10219"/>
    <cellStyle name="Normal 173 2 4 5 2" xfId="24334"/>
    <cellStyle name="Normal 173 2 4 5 2 2" xfId="58211"/>
    <cellStyle name="Normal 173 2 4 5 3" xfId="44095"/>
    <cellStyle name="Normal 173 2 4 6" xfId="15865"/>
    <cellStyle name="Normal 173 2 4 6 2" xfId="35626"/>
    <cellStyle name="Normal 173 2 4 7" xfId="49742"/>
    <cellStyle name="Normal 173 2 4 8" xfId="29980"/>
    <cellStyle name="Normal 173 2 5" xfId="2454"/>
    <cellStyle name="Normal 173 2 5 2" xfId="5278"/>
    <cellStyle name="Normal 173 2 5 2 2" xfId="13748"/>
    <cellStyle name="Normal 173 2 5 2 2 2" xfId="27863"/>
    <cellStyle name="Normal 173 2 5 2 2 2 2" xfId="61740"/>
    <cellStyle name="Normal 173 2 5 2 2 3" xfId="47624"/>
    <cellStyle name="Normal 173 2 5 2 3" xfId="19394"/>
    <cellStyle name="Normal 173 2 5 2 3 2" xfId="39155"/>
    <cellStyle name="Normal 173 2 5 2 4" xfId="53271"/>
    <cellStyle name="Normal 173 2 5 2 5" xfId="33509"/>
    <cellStyle name="Normal 173 2 5 3" xfId="8102"/>
    <cellStyle name="Normal 173 2 5 3 2" xfId="22217"/>
    <cellStyle name="Normal 173 2 5 3 2 2" xfId="56094"/>
    <cellStyle name="Normal 173 2 5 3 3" xfId="41978"/>
    <cellStyle name="Normal 173 2 5 4" xfId="10925"/>
    <cellStyle name="Normal 173 2 5 4 2" xfId="25040"/>
    <cellStyle name="Normal 173 2 5 4 2 2" xfId="58917"/>
    <cellStyle name="Normal 173 2 5 4 3" xfId="44801"/>
    <cellStyle name="Normal 173 2 5 5" xfId="16571"/>
    <cellStyle name="Normal 173 2 5 5 2" xfId="36332"/>
    <cellStyle name="Normal 173 2 5 6" xfId="50448"/>
    <cellStyle name="Normal 173 2 5 7" xfId="30686"/>
    <cellStyle name="Normal 173 2 6" xfId="3865"/>
    <cellStyle name="Normal 173 2 6 2" xfId="12336"/>
    <cellStyle name="Normal 173 2 6 2 2" xfId="26451"/>
    <cellStyle name="Normal 173 2 6 2 2 2" xfId="60328"/>
    <cellStyle name="Normal 173 2 6 2 3" xfId="46212"/>
    <cellStyle name="Normal 173 2 6 3" xfId="17982"/>
    <cellStyle name="Normal 173 2 6 3 2" xfId="37743"/>
    <cellStyle name="Normal 173 2 6 4" xfId="51859"/>
    <cellStyle name="Normal 173 2 6 5" xfId="32097"/>
    <cellStyle name="Normal 173 2 7" xfId="6690"/>
    <cellStyle name="Normal 173 2 7 2" xfId="20805"/>
    <cellStyle name="Normal 173 2 7 2 2" xfId="54682"/>
    <cellStyle name="Normal 173 2 7 3" xfId="40566"/>
    <cellStyle name="Normal 173 2 8" xfId="9513"/>
    <cellStyle name="Normal 173 2 8 2" xfId="23628"/>
    <cellStyle name="Normal 173 2 8 2 2" xfId="57505"/>
    <cellStyle name="Normal 173 2 8 3" xfId="43389"/>
    <cellStyle name="Normal 173 2 9" xfId="15159"/>
    <cellStyle name="Normal 173 2 9 2" xfId="34920"/>
    <cellStyle name="Normal 173 3" xfId="1127"/>
    <cellStyle name="Normal 173 3 10" xfId="29362"/>
    <cellStyle name="Normal 173 3 2" xfId="1481"/>
    <cellStyle name="Normal 173 3 2 2" xfId="2188"/>
    <cellStyle name="Normal 173 3 2 2 2" xfId="3601"/>
    <cellStyle name="Normal 173 3 2 2 2 2" xfId="6425"/>
    <cellStyle name="Normal 173 3 2 2 2 2 2" xfId="14895"/>
    <cellStyle name="Normal 173 3 2 2 2 2 2 2" xfId="29010"/>
    <cellStyle name="Normal 173 3 2 2 2 2 2 2 2" xfId="62887"/>
    <cellStyle name="Normal 173 3 2 2 2 2 2 3" xfId="48771"/>
    <cellStyle name="Normal 173 3 2 2 2 2 3" xfId="20541"/>
    <cellStyle name="Normal 173 3 2 2 2 2 3 2" xfId="40302"/>
    <cellStyle name="Normal 173 3 2 2 2 2 4" xfId="54418"/>
    <cellStyle name="Normal 173 3 2 2 2 2 5" xfId="34656"/>
    <cellStyle name="Normal 173 3 2 2 2 3" xfId="9249"/>
    <cellStyle name="Normal 173 3 2 2 2 3 2" xfId="23364"/>
    <cellStyle name="Normal 173 3 2 2 2 3 2 2" xfId="57241"/>
    <cellStyle name="Normal 173 3 2 2 2 3 3" xfId="43125"/>
    <cellStyle name="Normal 173 3 2 2 2 4" xfId="12072"/>
    <cellStyle name="Normal 173 3 2 2 2 4 2" xfId="26187"/>
    <cellStyle name="Normal 173 3 2 2 2 4 2 2" xfId="60064"/>
    <cellStyle name="Normal 173 3 2 2 2 4 3" xfId="45948"/>
    <cellStyle name="Normal 173 3 2 2 2 5" xfId="17718"/>
    <cellStyle name="Normal 173 3 2 2 2 5 2" xfId="37479"/>
    <cellStyle name="Normal 173 3 2 2 2 6" xfId="51595"/>
    <cellStyle name="Normal 173 3 2 2 2 7" xfId="31833"/>
    <cellStyle name="Normal 173 3 2 2 3" xfId="5012"/>
    <cellStyle name="Normal 173 3 2 2 3 2" xfId="13483"/>
    <cellStyle name="Normal 173 3 2 2 3 2 2" xfId="27598"/>
    <cellStyle name="Normal 173 3 2 2 3 2 2 2" xfId="61475"/>
    <cellStyle name="Normal 173 3 2 2 3 2 3" xfId="47359"/>
    <cellStyle name="Normal 173 3 2 2 3 3" xfId="19129"/>
    <cellStyle name="Normal 173 3 2 2 3 3 2" xfId="38890"/>
    <cellStyle name="Normal 173 3 2 2 3 4" xfId="53006"/>
    <cellStyle name="Normal 173 3 2 2 3 5" xfId="33244"/>
    <cellStyle name="Normal 173 3 2 2 4" xfId="7837"/>
    <cellStyle name="Normal 173 3 2 2 4 2" xfId="21952"/>
    <cellStyle name="Normal 173 3 2 2 4 2 2" xfId="55829"/>
    <cellStyle name="Normal 173 3 2 2 4 3" xfId="41713"/>
    <cellStyle name="Normal 173 3 2 2 5" xfId="10660"/>
    <cellStyle name="Normal 173 3 2 2 5 2" xfId="24775"/>
    <cellStyle name="Normal 173 3 2 2 5 2 2" xfId="58652"/>
    <cellStyle name="Normal 173 3 2 2 5 3" xfId="44536"/>
    <cellStyle name="Normal 173 3 2 2 6" xfId="16306"/>
    <cellStyle name="Normal 173 3 2 2 6 2" xfId="36067"/>
    <cellStyle name="Normal 173 3 2 2 7" xfId="50183"/>
    <cellStyle name="Normal 173 3 2 2 8" xfId="30421"/>
    <cellStyle name="Normal 173 3 2 3" xfId="2895"/>
    <cellStyle name="Normal 173 3 2 3 2" xfId="5719"/>
    <cellStyle name="Normal 173 3 2 3 2 2" xfId="14189"/>
    <cellStyle name="Normal 173 3 2 3 2 2 2" xfId="28304"/>
    <cellStyle name="Normal 173 3 2 3 2 2 2 2" xfId="62181"/>
    <cellStyle name="Normal 173 3 2 3 2 2 3" xfId="48065"/>
    <cellStyle name="Normal 173 3 2 3 2 3" xfId="19835"/>
    <cellStyle name="Normal 173 3 2 3 2 3 2" xfId="39596"/>
    <cellStyle name="Normal 173 3 2 3 2 4" xfId="53712"/>
    <cellStyle name="Normal 173 3 2 3 2 5" xfId="33950"/>
    <cellStyle name="Normal 173 3 2 3 3" xfId="8543"/>
    <cellStyle name="Normal 173 3 2 3 3 2" xfId="22658"/>
    <cellStyle name="Normal 173 3 2 3 3 2 2" xfId="56535"/>
    <cellStyle name="Normal 173 3 2 3 3 3" xfId="42419"/>
    <cellStyle name="Normal 173 3 2 3 4" xfId="11366"/>
    <cellStyle name="Normal 173 3 2 3 4 2" xfId="25481"/>
    <cellStyle name="Normal 173 3 2 3 4 2 2" xfId="59358"/>
    <cellStyle name="Normal 173 3 2 3 4 3" xfId="45242"/>
    <cellStyle name="Normal 173 3 2 3 5" xfId="17012"/>
    <cellStyle name="Normal 173 3 2 3 5 2" xfId="36773"/>
    <cellStyle name="Normal 173 3 2 3 6" xfId="50889"/>
    <cellStyle name="Normal 173 3 2 3 7" xfId="31127"/>
    <cellStyle name="Normal 173 3 2 4" xfId="4306"/>
    <cellStyle name="Normal 173 3 2 4 2" xfId="12777"/>
    <cellStyle name="Normal 173 3 2 4 2 2" xfId="26892"/>
    <cellStyle name="Normal 173 3 2 4 2 2 2" xfId="60769"/>
    <cellStyle name="Normal 173 3 2 4 2 3" xfId="46653"/>
    <cellStyle name="Normal 173 3 2 4 3" xfId="18423"/>
    <cellStyle name="Normal 173 3 2 4 3 2" xfId="38184"/>
    <cellStyle name="Normal 173 3 2 4 4" xfId="52300"/>
    <cellStyle name="Normal 173 3 2 4 5" xfId="32538"/>
    <cellStyle name="Normal 173 3 2 5" xfId="7131"/>
    <cellStyle name="Normal 173 3 2 5 2" xfId="21246"/>
    <cellStyle name="Normal 173 3 2 5 2 2" xfId="55123"/>
    <cellStyle name="Normal 173 3 2 5 3" xfId="41007"/>
    <cellStyle name="Normal 173 3 2 6" xfId="9954"/>
    <cellStyle name="Normal 173 3 2 6 2" xfId="24069"/>
    <cellStyle name="Normal 173 3 2 6 2 2" xfId="57946"/>
    <cellStyle name="Normal 173 3 2 6 3" xfId="43830"/>
    <cellStyle name="Normal 173 3 2 7" xfId="15600"/>
    <cellStyle name="Normal 173 3 2 7 2" xfId="35361"/>
    <cellStyle name="Normal 173 3 2 8" xfId="49477"/>
    <cellStyle name="Normal 173 3 2 9" xfId="29715"/>
    <cellStyle name="Normal 173 3 3" xfId="1835"/>
    <cellStyle name="Normal 173 3 3 2" xfId="3248"/>
    <cellStyle name="Normal 173 3 3 2 2" xfId="6072"/>
    <cellStyle name="Normal 173 3 3 2 2 2" xfId="14542"/>
    <cellStyle name="Normal 173 3 3 2 2 2 2" xfId="28657"/>
    <cellStyle name="Normal 173 3 3 2 2 2 2 2" xfId="62534"/>
    <cellStyle name="Normal 173 3 3 2 2 2 3" xfId="48418"/>
    <cellStyle name="Normal 173 3 3 2 2 3" xfId="20188"/>
    <cellStyle name="Normal 173 3 3 2 2 3 2" xfId="39949"/>
    <cellStyle name="Normal 173 3 3 2 2 4" xfId="54065"/>
    <cellStyle name="Normal 173 3 3 2 2 5" xfId="34303"/>
    <cellStyle name="Normal 173 3 3 2 3" xfId="8896"/>
    <cellStyle name="Normal 173 3 3 2 3 2" xfId="23011"/>
    <cellStyle name="Normal 173 3 3 2 3 2 2" xfId="56888"/>
    <cellStyle name="Normal 173 3 3 2 3 3" xfId="42772"/>
    <cellStyle name="Normal 173 3 3 2 4" xfId="11719"/>
    <cellStyle name="Normal 173 3 3 2 4 2" xfId="25834"/>
    <cellStyle name="Normal 173 3 3 2 4 2 2" xfId="59711"/>
    <cellStyle name="Normal 173 3 3 2 4 3" xfId="45595"/>
    <cellStyle name="Normal 173 3 3 2 5" xfId="17365"/>
    <cellStyle name="Normal 173 3 3 2 5 2" xfId="37126"/>
    <cellStyle name="Normal 173 3 3 2 6" xfId="51242"/>
    <cellStyle name="Normal 173 3 3 2 7" xfId="31480"/>
    <cellStyle name="Normal 173 3 3 3" xfId="4659"/>
    <cellStyle name="Normal 173 3 3 3 2" xfId="13130"/>
    <cellStyle name="Normal 173 3 3 3 2 2" xfId="27245"/>
    <cellStyle name="Normal 173 3 3 3 2 2 2" xfId="61122"/>
    <cellStyle name="Normal 173 3 3 3 2 3" xfId="47006"/>
    <cellStyle name="Normal 173 3 3 3 3" xfId="18776"/>
    <cellStyle name="Normal 173 3 3 3 3 2" xfId="38537"/>
    <cellStyle name="Normal 173 3 3 3 4" xfId="52653"/>
    <cellStyle name="Normal 173 3 3 3 5" xfId="32891"/>
    <cellStyle name="Normal 173 3 3 4" xfId="7484"/>
    <cellStyle name="Normal 173 3 3 4 2" xfId="21599"/>
    <cellStyle name="Normal 173 3 3 4 2 2" xfId="55476"/>
    <cellStyle name="Normal 173 3 3 4 3" xfId="41360"/>
    <cellStyle name="Normal 173 3 3 5" xfId="10307"/>
    <cellStyle name="Normal 173 3 3 5 2" xfId="24422"/>
    <cellStyle name="Normal 173 3 3 5 2 2" xfId="58299"/>
    <cellStyle name="Normal 173 3 3 5 3" xfId="44183"/>
    <cellStyle name="Normal 173 3 3 6" xfId="15953"/>
    <cellStyle name="Normal 173 3 3 6 2" xfId="35714"/>
    <cellStyle name="Normal 173 3 3 7" xfId="49830"/>
    <cellStyle name="Normal 173 3 3 8" xfId="30068"/>
    <cellStyle name="Normal 173 3 4" xfId="2542"/>
    <cellStyle name="Normal 173 3 4 2" xfId="5366"/>
    <cellStyle name="Normal 173 3 4 2 2" xfId="13836"/>
    <cellStyle name="Normal 173 3 4 2 2 2" xfId="27951"/>
    <cellStyle name="Normal 173 3 4 2 2 2 2" xfId="61828"/>
    <cellStyle name="Normal 173 3 4 2 2 3" xfId="47712"/>
    <cellStyle name="Normal 173 3 4 2 3" xfId="19482"/>
    <cellStyle name="Normal 173 3 4 2 3 2" xfId="39243"/>
    <cellStyle name="Normal 173 3 4 2 4" xfId="53359"/>
    <cellStyle name="Normal 173 3 4 2 5" xfId="33597"/>
    <cellStyle name="Normal 173 3 4 3" xfId="8190"/>
    <cellStyle name="Normal 173 3 4 3 2" xfId="22305"/>
    <cellStyle name="Normal 173 3 4 3 2 2" xfId="56182"/>
    <cellStyle name="Normal 173 3 4 3 3" xfId="42066"/>
    <cellStyle name="Normal 173 3 4 4" xfId="11013"/>
    <cellStyle name="Normal 173 3 4 4 2" xfId="25128"/>
    <cellStyle name="Normal 173 3 4 4 2 2" xfId="59005"/>
    <cellStyle name="Normal 173 3 4 4 3" xfId="44889"/>
    <cellStyle name="Normal 173 3 4 5" xfId="16659"/>
    <cellStyle name="Normal 173 3 4 5 2" xfId="36420"/>
    <cellStyle name="Normal 173 3 4 6" xfId="50536"/>
    <cellStyle name="Normal 173 3 4 7" xfId="30774"/>
    <cellStyle name="Normal 173 3 5" xfId="3953"/>
    <cellStyle name="Normal 173 3 5 2" xfId="12424"/>
    <cellStyle name="Normal 173 3 5 2 2" xfId="26539"/>
    <cellStyle name="Normal 173 3 5 2 2 2" xfId="60416"/>
    <cellStyle name="Normal 173 3 5 2 3" xfId="46300"/>
    <cellStyle name="Normal 173 3 5 3" xfId="18070"/>
    <cellStyle name="Normal 173 3 5 3 2" xfId="37831"/>
    <cellStyle name="Normal 173 3 5 4" xfId="51947"/>
    <cellStyle name="Normal 173 3 5 5" xfId="32185"/>
    <cellStyle name="Normal 173 3 6" xfId="6778"/>
    <cellStyle name="Normal 173 3 6 2" xfId="20893"/>
    <cellStyle name="Normal 173 3 6 2 2" xfId="54770"/>
    <cellStyle name="Normal 173 3 6 3" xfId="40654"/>
    <cellStyle name="Normal 173 3 7" xfId="9601"/>
    <cellStyle name="Normal 173 3 7 2" xfId="23716"/>
    <cellStyle name="Normal 173 3 7 2 2" xfId="57593"/>
    <cellStyle name="Normal 173 3 7 3" xfId="43477"/>
    <cellStyle name="Normal 173 3 8" xfId="15247"/>
    <cellStyle name="Normal 173 3 8 2" xfId="35008"/>
    <cellStyle name="Normal 173 3 9" xfId="49124"/>
    <cellStyle name="Normal 173 4" xfId="1306"/>
    <cellStyle name="Normal 173 4 2" xfId="2013"/>
    <cellStyle name="Normal 173 4 2 2" xfId="3426"/>
    <cellStyle name="Normal 173 4 2 2 2" xfId="6250"/>
    <cellStyle name="Normal 173 4 2 2 2 2" xfId="14720"/>
    <cellStyle name="Normal 173 4 2 2 2 2 2" xfId="28835"/>
    <cellStyle name="Normal 173 4 2 2 2 2 2 2" xfId="62712"/>
    <cellStyle name="Normal 173 4 2 2 2 2 3" xfId="48596"/>
    <cellStyle name="Normal 173 4 2 2 2 3" xfId="20366"/>
    <cellStyle name="Normal 173 4 2 2 2 3 2" xfId="40127"/>
    <cellStyle name="Normal 173 4 2 2 2 4" xfId="54243"/>
    <cellStyle name="Normal 173 4 2 2 2 5" xfId="34481"/>
    <cellStyle name="Normal 173 4 2 2 3" xfId="9074"/>
    <cellStyle name="Normal 173 4 2 2 3 2" xfId="23189"/>
    <cellStyle name="Normal 173 4 2 2 3 2 2" xfId="57066"/>
    <cellStyle name="Normal 173 4 2 2 3 3" xfId="42950"/>
    <cellStyle name="Normal 173 4 2 2 4" xfId="11897"/>
    <cellStyle name="Normal 173 4 2 2 4 2" xfId="26012"/>
    <cellStyle name="Normal 173 4 2 2 4 2 2" xfId="59889"/>
    <cellStyle name="Normal 173 4 2 2 4 3" xfId="45773"/>
    <cellStyle name="Normal 173 4 2 2 5" xfId="17543"/>
    <cellStyle name="Normal 173 4 2 2 5 2" xfId="37304"/>
    <cellStyle name="Normal 173 4 2 2 6" xfId="51420"/>
    <cellStyle name="Normal 173 4 2 2 7" xfId="31658"/>
    <cellStyle name="Normal 173 4 2 3" xfId="4837"/>
    <cellStyle name="Normal 173 4 2 3 2" xfId="13308"/>
    <cellStyle name="Normal 173 4 2 3 2 2" xfId="27423"/>
    <cellStyle name="Normal 173 4 2 3 2 2 2" xfId="61300"/>
    <cellStyle name="Normal 173 4 2 3 2 3" xfId="47184"/>
    <cellStyle name="Normal 173 4 2 3 3" xfId="18954"/>
    <cellStyle name="Normal 173 4 2 3 3 2" xfId="38715"/>
    <cellStyle name="Normal 173 4 2 3 4" xfId="52831"/>
    <cellStyle name="Normal 173 4 2 3 5" xfId="33069"/>
    <cellStyle name="Normal 173 4 2 4" xfId="7662"/>
    <cellStyle name="Normal 173 4 2 4 2" xfId="21777"/>
    <cellStyle name="Normal 173 4 2 4 2 2" xfId="55654"/>
    <cellStyle name="Normal 173 4 2 4 3" xfId="41538"/>
    <cellStyle name="Normal 173 4 2 5" xfId="10485"/>
    <cellStyle name="Normal 173 4 2 5 2" xfId="24600"/>
    <cellStyle name="Normal 173 4 2 5 2 2" xfId="58477"/>
    <cellStyle name="Normal 173 4 2 5 3" xfId="44361"/>
    <cellStyle name="Normal 173 4 2 6" xfId="16131"/>
    <cellStyle name="Normal 173 4 2 6 2" xfId="35892"/>
    <cellStyle name="Normal 173 4 2 7" xfId="50008"/>
    <cellStyle name="Normal 173 4 2 8" xfId="30246"/>
    <cellStyle name="Normal 173 4 3" xfId="2720"/>
    <cellStyle name="Normal 173 4 3 2" xfId="5544"/>
    <cellStyle name="Normal 173 4 3 2 2" xfId="14014"/>
    <cellStyle name="Normal 173 4 3 2 2 2" xfId="28129"/>
    <cellStyle name="Normal 173 4 3 2 2 2 2" xfId="62006"/>
    <cellStyle name="Normal 173 4 3 2 2 3" xfId="47890"/>
    <cellStyle name="Normal 173 4 3 2 3" xfId="19660"/>
    <cellStyle name="Normal 173 4 3 2 3 2" xfId="39421"/>
    <cellStyle name="Normal 173 4 3 2 4" xfId="53537"/>
    <cellStyle name="Normal 173 4 3 2 5" xfId="33775"/>
    <cellStyle name="Normal 173 4 3 3" xfId="8368"/>
    <cellStyle name="Normal 173 4 3 3 2" xfId="22483"/>
    <cellStyle name="Normal 173 4 3 3 2 2" xfId="56360"/>
    <cellStyle name="Normal 173 4 3 3 3" xfId="42244"/>
    <cellStyle name="Normal 173 4 3 4" xfId="11191"/>
    <cellStyle name="Normal 173 4 3 4 2" xfId="25306"/>
    <cellStyle name="Normal 173 4 3 4 2 2" xfId="59183"/>
    <cellStyle name="Normal 173 4 3 4 3" xfId="45067"/>
    <cellStyle name="Normal 173 4 3 5" xfId="16837"/>
    <cellStyle name="Normal 173 4 3 5 2" xfId="36598"/>
    <cellStyle name="Normal 173 4 3 6" xfId="50714"/>
    <cellStyle name="Normal 173 4 3 7" xfId="30952"/>
    <cellStyle name="Normal 173 4 4" xfId="4131"/>
    <cellStyle name="Normal 173 4 4 2" xfId="12602"/>
    <cellStyle name="Normal 173 4 4 2 2" xfId="26717"/>
    <cellStyle name="Normal 173 4 4 2 2 2" xfId="60594"/>
    <cellStyle name="Normal 173 4 4 2 3" xfId="46478"/>
    <cellStyle name="Normal 173 4 4 3" xfId="18248"/>
    <cellStyle name="Normal 173 4 4 3 2" xfId="38009"/>
    <cellStyle name="Normal 173 4 4 4" xfId="52125"/>
    <cellStyle name="Normal 173 4 4 5" xfId="32363"/>
    <cellStyle name="Normal 173 4 5" xfId="6956"/>
    <cellStyle name="Normal 173 4 5 2" xfId="21071"/>
    <cellStyle name="Normal 173 4 5 2 2" xfId="54948"/>
    <cellStyle name="Normal 173 4 5 3" xfId="40832"/>
    <cellStyle name="Normal 173 4 6" xfId="9779"/>
    <cellStyle name="Normal 173 4 6 2" xfId="23894"/>
    <cellStyle name="Normal 173 4 6 2 2" xfId="57771"/>
    <cellStyle name="Normal 173 4 6 3" xfId="43655"/>
    <cellStyle name="Normal 173 4 7" xfId="15425"/>
    <cellStyle name="Normal 173 4 7 2" xfId="35186"/>
    <cellStyle name="Normal 173 4 8" xfId="49302"/>
    <cellStyle name="Normal 173 4 9" xfId="29540"/>
    <cellStyle name="Normal 173 5" xfId="1660"/>
    <cellStyle name="Normal 173 5 2" xfId="3073"/>
    <cellStyle name="Normal 173 5 2 2" xfId="5897"/>
    <cellStyle name="Normal 173 5 2 2 2" xfId="14367"/>
    <cellStyle name="Normal 173 5 2 2 2 2" xfId="28482"/>
    <cellStyle name="Normal 173 5 2 2 2 2 2" xfId="62359"/>
    <cellStyle name="Normal 173 5 2 2 2 3" xfId="48243"/>
    <cellStyle name="Normal 173 5 2 2 3" xfId="20013"/>
    <cellStyle name="Normal 173 5 2 2 3 2" xfId="39774"/>
    <cellStyle name="Normal 173 5 2 2 4" xfId="53890"/>
    <cellStyle name="Normal 173 5 2 2 5" xfId="34128"/>
    <cellStyle name="Normal 173 5 2 3" xfId="8721"/>
    <cellStyle name="Normal 173 5 2 3 2" xfId="22836"/>
    <cellStyle name="Normal 173 5 2 3 2 2" xfId="56713"/>
    <cellStyle name="Normal 173 5 2 3 3" xfId="42597"/>
    <cellStyle name="Normal 173 5 2 4" xfId="11544"/>
    <cellStyle name="Normal 173 5 2 4 2" xfId="25659"/>
    <cellStyle name="Normal 173 5 2 4 2 2" xfId="59536"/>
    <cellStyle name="Normal 173 5 2 4 3" xfId="45420"/>
    <cellStyle name="Normal 173 5 2 5" xfId="17190"/>
    <cellStyle name="Normal 173 5 2 5 2" xfId="36951"/>
    <cellStyle name="Normal 173 5 2 6" xfId="51067"/>
    <cellStyle name="Normal 173 5 2 7" xfId="31305"/>
    <cellStyle name="Normal 173 5 3" xfId="4484"/>
    <cellStyle name="Normal 173 5 3 2" xfId="12955"/>
    <cellStyle name="Normal 173 5 3 2 2" xfId="27070"/>
    <cellStyle name="Normal 173 5 3 2 2 2" xfId="60947"/>
    <cellStyle name="Normal 173 5 3 2 3" xfId="46831"/>
    <cellStyle name="Normal 173 5 3 3" xfId="18601"/>
    <cellStyle name="Normal 173 5 3 3 2" xfId="38362"/>
    <cellStyle name="Normal 173 5 3 4" xfId="52478"/>
    <cellStyle name="Normal 173 5 3 5" xfId="32716"/>
    <cellStyle name="Normal 173 5 4" xfId="7309"/>
    <cellStyle name="Normal 173 5 4 2" xfId="21424"/>
    <cellStyle name="Normal 173 5 4 2 2" xfId="55301"/>
    <cellStyle name="Normal 173 5 4 3" xfId="41185"/>
    <cellStyle name="Normal 173 5 5" xfId="10132"/>
    <cellStyle name="Normal 173 5 5 2" xfId="24247"/>
    <cellStyle name="Normal 173 5 5 2 2" xfId="58124"/>
    <cellStyle name="Normal 173 5 5 3" xfId="44008"/>
    <cellStyle name="Normal 173 5 6" xfId="15778"/>
    <cellStyle name="Normal 173 5 6 2" xfId="35539"/>
    <cellStyle name="Normal 173 5 7" xfId="49655"/>
    <cellStyle name="Normal 173 5 8" xfId="29893"/>
    <cellStyle name="Normal 173 6" xfId="2367"/>
    <cellStyle name="Normal 173 6 2" xfId="5191"/>
    <cellStyle name="Normal 173 6 2 2" xfId="13661"/>
    <cellStyle name="Normal 173 6 2 2 2" xfId="27776"/>
    <cellStyle name="Normal 173 6 2 2 2 2" xfId="61653"/>
    <cellStyle name="Normal 173 6 2 2 3" xfId="47537"/>
    <cellStyle name="Normal 173 6 2 3" xfId="19307"/>
    <cellStyle name="Normal 173 6 2 3 2" xfId="39068"/>
    <cellStyle name="Normal 173 6 2 4" xfId="53184"/>
    <cellStyle name="Normal 173 6 2 5" xfId="33422"/>
    <cellStyle name="Normal 173 6 3" xfId="8015"/>
    <cellStyle name="Normal 173 6 3 2" xfId="22130"/>
    <cellStyle name="Normal 173 6 3 2 2" xfId="56007"/>
    <cellStyle name="Normal 173 6 3 3" xfId="41891"/>
    <cellStyle name="Normal 173 6 4" xfId="10838"/>
    <cellStyle name="Normal 173 6 4 2" xfId="24953"/>
    <cellStyle name="Normal 173 6 4 2 2" xfId="58830"/>
    <cellStyle name="Normal 173 6 4 3" xfId="44714"/>
    <cellStyle name="Normal 173 6 5" xfId="16484"/>
    <cellStyle name="Normal 173 6 5 2" xfId="36245"/>
    <cellStyle name="Normal 173 6 6" xfId="50361"/>
    <cellStyle name="Normal 173 6 7" xfId="30599"/>
    <cellStyle name="Normal 173 7" xfId="3778"/>
    <cellStyle name="Normal 173 7 2" xfId="12249"/>
    <cellStyle name="Normal 173 7 2 2" xfId="26364"/>
    <cellStyle name="Normal 173 7 2 2 2" xfId="60241"/>
    <cellStyle name="Normal 173 7 2 3" xfId="46125"/>
    <cellStyle name="Normal 173 7 3" xfId="17895"/>
    <cellStyle name="Normal 173 7 3 2" xfId="37656"/>
    <cellStyle name="Normal 173 7 4" xfId="51772"/>
    <cellStyle name="Normal 173 7 5" xfId="32010"/>
    <cellStyle name="Normal 173 8" xfId="6603"/>
    <cellStyle name="Normal 173 8 2" xfId="20718"/>
    <cellStyle name="Normal 173 8 2 2" xfId="54595"/>
    <cellStyle name="Normal 173 8 3" xfId="40479"/>
    <cellStyle name="Normal 173 9" xfId="9426"/>
    <cellStyle name="Normal 173 9 2" xfId="23541"/>
    <cellStyle name="Normal 173 9 2 2" xfId="57418"/>
    <cellStyle name="Normal 173 9 3" xfId="43302"/>
    <cellStyle name="Normal 174" xfId="873"/>
    <cellStyle name="Normal 174 10" xfId="15073"/>
    <cellStyle name="Normal 174 10 2" xfId="34834"/>
    <cellStyle name="Normal 174 11" xfId="48950"/>
    <cellStyle name="Normal 174 12" xfId="29188"/>
    <cellStyle name="Normal 174 2" xfId="1036"/>
    <cellStyle name="Normal 174 2 10" xfId="49037"/>
    <cellStyle name="Normal 174 2 11" xfId="29275"/>
    <cellStyle name="Normal 174 2 2" xfId="1215"/>
    <cellStyle name="Normal 174 2 2 10" xfId="29450"/>
    <cellStyle name="Normal 174 2 2 2" xfId="1569"/>
    <cellStyle name="Normal 174 2 2 2 2" xfId="2276"/>
    <cellStyle name="Normal 174 2 2 2 2 2" xfId="3689"/>
    <cellStyle name="Normal 174 2 2 2 2 2 2" xfId="6513"/>
    <cellStyle name="Normal 174 2 2 2 2 2 2 2" xfId="14983"/>
    <cellStyle name="Normal 174 2 2 2 2 2 2 2 2" xfId="29098"/>
    <cellStyle name="Normal 174 2 2 2 2 2 2 2 2 2" xfId="62975"/>
    <cellStyle name="Normal 174 2 2 2 2 2 2 2 3" xfId="48859"/>
    <cellStyle name="Normal 174 2 2 2 2 2 2 3" xfId="20629"/>
    <cellStyle name="Normal 174 2 2 2 2 2 2 3 2" xfId="40390"/>
    <cellStyle name="Normal 174 2 2 2 2 2 2 4" xfId="54506"/>
    <cellStyle name="Normal 174 2 2 2 2 2 2 5" xfId="34744"/>
    <cellStyle name="Normal 174 2 2 2 2 2 3" xfId="9337"/>
    <cellStyle name="Normal 174 2 2 2 2 2 3 2" xfId="23452"/>
    <cellStyle name="Normal 174 2 2 2 2 2 3 2 2" xfId="57329"/>
    <cellStyle name="Normal 174 2 2 2 2 2 3 3" xfId="43213"/>
    <cellStyle name="Normal 174 2 2 2 2 2 4" xfId="12160"/>
    <cellStyle name="Normal 174 2 2 2 2 2 4 2" xfId="26275"/>
    <cellStyle name="Normal 174 2 2 2 2 2 4 2 2" xfId="60152"/>
    <cellStyle name="Normal 174 2 2 2 2 2 4 3" xfId="46036"/>
    <cellStyle name="Normal 174 2 2 2 2 2 5" xfId="17806"/>
    <cellStyle name="Normal 174 2 2 2 2 2 5 2" xfId="37567"/>
    <cellStyle name="Normal 174 2 2 2 2 2 6" xfId="51683"/>
    <cellStyle name="Normal 174 2 2 2 2 2 7" xfId="31921"/>
    <cellStyle name="Normal 174 2 2 2 2 3" xfId="5100"/>
    <cellStyle name="Normal 174 2 2 2 2 3 2" xfId="13571"/>
    <cellStyle name="Normal 174 2 2 2 2 3 2 2" xfId="27686"/>
    <cellStyle name="Normal 174 2 2 2 2 3 2 2 2" xfId="61563"/>
    <cellStyle name="Normal 174 2 2 2 2 3 2 3" xfId="47447"/>
    <cellStyle name="Normal 174 2 2 2 2 3 3" xfId="19217"/>
    <cellStyle name="Normal 174 2 2 2 2 3 3 2" xfId="38978"/>
    <cellStyle name="Normal 174 2 2 2 2 3 4" xfId="53094"/>
    <cellStyle name="Normal 174 2 2 2 2 3 5" xfId="33332"/>
    <cellStyle name="Normal 174 2 2 2 2 4" xfId="7925"/>
    <cellStyle name="Normal 174 2 2 2 2 4 2" xfId="22040"/>
    <cellStyle name="Normal 174 2 2 2 2 4 2 2" xfId="55917"/>
    <cellStyle name="Normal 174 2 2 2 2 4 3" xfId="41801"/>
    <cellStyle name="Normal 174 2 2 2 2 5" xfId="10748"/>
    <cellStyle name="Normal 174 2 2 2 2 5 2" xfId="24863"/>
    <cellStyle name="Normal 174 2 2 2 2 5 2 2" xfId="58740"/>
    <cellStyle name="Normal 174 2 2 2 2 5 3" xfId="44624"/>
    <cellStyle name="Normal 174 2 2 2 2 6" xfId="16394"/>
    <cellStyle name="Normal 174 2 2 2 2 6 2" xfId="36155"/>
    <cellStyle name="Normal 174 2 2 2 2 7" xfId="50271"/>
    <cellStyle name="Normal 174 2 2 2 2 8" xfId="30509"/>
    <cellStyle name="Normal 174 2 2 2 3" xfId="2983"/>
    <cellStyle name="Normal 174 2 2 2 3 2" xfId="5807"/>
    <cellStyle name="Normal 174 2 2 2 3 2 2" xfId="14277"/>
    <cellStyle name="Normal 174 2 2 2 3 2 2 2" xfId="28392"/>
    <cellStyle name="Normal 174 2 2 2 3 2 2 2 2" xfId="62269"/>
    <cellStyle name="Normal 174 2 2 2 3 2 2 3" xfId="48153"/>
    <cellStyle name="Normal 174 2 2 2 3 2 3" xfId="19923"/>
    <cellStyle name="Normal 174 2 2 2 3 2 3 2" xfId="39684"/>
    <cellStyle name="Normal 174 2 2 2 3 2 4" xfId="53800"/>
    <cellStyle name="Normal 174 2 2 2 3 2 5" xfId="34038"/>
    <cellStyle name="Normal 174 2 2 2 3 3" xfId="8631"/>
    <cellStyle name="Normal 174 2 2 2 3 3 2" xfId="22746"/>
    <cellStyle name="Normal 174 2 2 2 3 3 2 2" xfId="56623"/>
    <cellStyle name="Normal 174 2 2 2 3 3 3" xfId="42507"/>
    <cellStyle name="Normal 174 2 2 2 3 4" xfId="11454"/>
    <cellStyle name="Normal 174 2 2 2 3 4 2" xfId="25569"/>
    <cellStyle name="Normal 174 2 2 2 3 4 2 2" xfId="59446"/>
    <cellStyle name="Normal 174 2 2 2 3 4 3" xfId="45330"/>
    <cellStyle name="Normal 174 2 2 2 3 5" xfId="17100"/>
    <cellStyle name="Normal 174 2 2 2 3 5 2" xfId="36861"/>
    <cellStyle name="Normal 174 2 2 2 3 6" xfId="50977"/>
    <cellStyle name="Normal 174 2 2 2 3 7" xfId="31215"/>
    <cellStyle name="Normal 174 2 2 2 4" xfId="4394"/>
    <cellStyle name="Normal 174 2 2 2 4 2" xfId="12865"/>
    <cellStyle name="Normal 174 2 2 2 4 2 2" xfId="26980"/>
    <cellStyle name="Normal 174 2 2 2 4 2 2 2" xfId="60857"/>
    <cellStyle name="Normal 174 2 2 2 4 2 3" xfId="46741"/>
    <cellStyle name="Normal 174 2 2 2 4 3" xfId="18511"/>
    <cellStyle name="Normal 174 2 2 2 4 3 2" xfId="38272"/>
    <cellStyle name="Normal 174 2 2 2 4 4" xfId="52388"/>
    <cellStyle name="Normal 174 2 2 2 4 5" xfId="32626"/>
    <cellStyle name="Normal 174 2 2 2 5" xfId="7219"/>
    <cellStyle name="Normal 174 2 2 2 5 2" xfId="21334"/>
    <cellStyle name="Normal 174 2 2 2 5 2 2" xfId="55211"/>
    <cellStyle name="Normal 174 2 2 2 5 3" xfId="41095"/>
    <cellStyle name="Normal 174 2 2 2 6" xfId="10042"/>
    <cellStyle name="Normal 174 2 2 2 6 2" xfId="24157"/>
    <cellStyle name="Normal 174 2 2 2 6 2 2" xfId="58034"/>
    <cellStyle name="Normal 174 2 2 2 6 3" xfId="43918"/>
    <cellStyle name="Normal 174 2 2 2 7" xfId="15688"/>
    <cellStyle name="Normal 174 2 2 2 7 2" xfId="35449"/>
    <cellStyle name="Normal 174 2 2 2 8" xfId="49565"/>
    <cellStyle name="Normal 174 2 2 2 9" xfId="29803"/>
    <cellStyle name="Normal 174 2 2 3" xfId="1923"/>
    <cellStyle name="Normal 174 2 2 3 2" xfId="3336"/>
    <cellStyle name="Normal 174 2 2 3 2 2" xfId="6160"/>
    <cellStyle name="Normal 174 2 2 3 2 2 2" xfId="14630"/>
    <cellStyle name="Normal 174 2 2 3 2 2 2 2" xfId="28745"/>
    <cellStyle name="Normal 174 2 2 3 2 2 2 2 2" xfId="62622"/>
    <cellStyle name="Normal 174 2 2 3 2 2 2 3" xfId="48506"/>
    <cellStyle name="Normal 174 2 2 3 2 2 3" xfId="20276"/>
    <cellStyle name="Normal 174 2 2 3 2 2 3 2" xfId="40037"/>
    <cellStyle name="Normal 174 2 2 3 2 2 4" xfId="54153"/>
    <cellStyle name="Normal 174 2 2 3 2 2 5" xfId="34391"/>
    <cellStyle name="Normal 174 2 2 3 2 3" xfId="8984"/>
    <cellStyle name="Normal 174 2 2 3 2 3 2" xfId="23099"/>
    <cellStyle name="Normal 174 2 2 3 2 3 2 2" xfId="56976"/>
    <cellStyle name="Normal 174 2 2 3 2 3 3" xfId="42860"/>
    <cellStyle name="Normal 174 2 2 3 2 4" xfId="11807"/>
    <cellStyle name="Normal 174 2 2 3 2 4 2" xfId="25922"/>
    <cellStyle name="Normal 174 2 2 3 2 4 2 2" xfId="59799"/>
    <cellStyle name="Normal 174 2 2 3 2 4 3" xfId="45683"/>
    <cellStyle name="Normal 174 2 2 3 2 5" xfId="17453"/>
    <cellStyle name="Normal 174 2 2 3 2 5 2" xfId="37214"/>
    <cellStyle name="Normal 174 2 2 3 2 6" xfId="51330"/>
    <cellStyle name="Normal 174 2 2 3 2 7" xfId="31568"/>
    <cellStyle name="Normal 174 2 2 3 3" xfId="4747"/>
    <cellStyle name="Normal 174 2 2 3 3 2" xfId="13218"/>
    <cellStyle name="Normal 174 2 2 3 3 2 2" xfId="27333"/>
    <cellStyle name="Normal 174 2 2 3 3 2 2 2" xfId="61210"/>
    <cellStyle name="Normal 174 2 2 3 3 2 3" xfId="47094"/>
    <cellStyle name="Normal 174 2 2 3 3 3" xfId="18864"/>
    <cellStyle name="Normal 174 2 2 3 3 3 2" xfId="38625"/>
    <cellStyle name="Normal 174 2 2 3 3 4" xfId="52741"/>
    <cellStyle name="Normal 174 2 2 3 3 5" xfId="32979"/>
    <cellStyle name="Normal 174 2 2 3 4" xfId="7572"/>
    <cellStyle name="Normal 174 2 2 3 4 2" xfId="21687"/>
    <cellStyle name="Normal 174 2 2 3 4 2 2" xfId="55564"/>
    <cellStyle name="Normal 174 2 2 3 4 3" xfId="41448"/>
    <cellStyle name="Normal 174 2 2 3 5" xfId="10395"/>
    <cellStyle name="Normal 174 2 2 3 5 2" xfId="24510"/>
    <cellStyle name="Normal 174 2 2 3 5 2 2" xfId="58387"/>
    <cellStyle name="Normal 174 2 2 3 5 3" xfId="44271"/>
    <cellStyle name="Normal 174 2 2 3 6" xfId="16041"/>
    <cellStyle name="Normal 174 2 2 3 6 2" xfId="35802"/>
    <cellStyle name="Normal 174 2 2 3 7" xfId="49918"/>
    <cellStyle name="Normal 174 2 2 3 8" xfId="30156"/>
    <cellStyle name="Normal 174 2 2 4" xfId="2630"/>
    <cellStyle name="Normal 174 2 2 4 2" xfId="5454"/>
    <cellStyle name="Normal 174 2 2 4 2 2" xfId="13924"/>
    <cellStyle name="Normal 174 2 2 4 2 2 2" xfId="28039"/>
    <cellStyle name="Normal 174 2 2 4 2 2 2 2" xfId="61916"/>
    <cellStyle name="Normal 174 2 2 4 2 2 3" xfId="47800"/>
    <cellStyle name="Normal 174 2 2 4 2 3" xfId="19570"/>
    <cellStyle name="Normal 174 2 2 4 2 3 2" xfId="39331"/>
    <cellStyle name="Normal 174 2 2 4 2 4" xfId="53447"/>
    <cellStyle name="Normal 174 2 2 4 2 5" xfId="33685"/>
    <cellStyle name="Normal 174 2 2 4 3" xfId="8278"/>
    <cellStyle name="Normal 174 2 2 4 3 2" xfId="22393"/>
    <cellStyle name="Normal 174 2 2 4 3 2 2" xfId="56270"/>
    <cellStyle name="Normal 174 2 2 4 3 3" xfId="42154"/>
    <cellStyle name="Normal 174 2 2 4 4" xfId="11101"/>
    <cellStyle name="Normal 174 2 2 4 4 2" xfId="25216"/>
    <cellStyle name="Normal 174 2 2 4 4 2 2" xfId="59093"/>
    <cellStyle name="Normal 174 2 2 4 4 3" xfId="44977"/>
    <cellStyle name="Normal 174 2 2 4 5" xfId="16747"/>
    <cellStyle name="Normal 174 2 2 4 5 2" xfId="36508"/>
    <cellStyle name="Normal 174 2 2 4 6" xfId="50624"/>
    <cellStyle name="Normal 174 2 2 4 7" xfId="30862"/>
    <cellStyle name="Normal 174 2 2 5" xfId="4041"/>
    <cellStyle name="Normal 174 2 2 5 2" xfId="12512"/>
    <cellStyle name="Normal 174 2 2 5 2 2" xfId="26627"/>
    <cellStyle name="Normal 174 2 2 5 2 2 2" xfId="60504"/>
    <cellStyle name="Normal 174 2 2 5 2 3" xfId="46388"/>
    <cellStyle name="Normal 174 2 2 5 3" xfId="18158"/>
    <cellStyle name="Normal 174 2 2 5 3 2" xfId="37919"/>
    <cellStyle name="Normal 174 2 2 5 4" xfId="52035"/>
    <cellStyle name="Normal 174 2 2 5 5" xfId="32273"/>
    <cellStyle name="Normal 174 2 2 6" xfId="6866"/>
    <cellStyle name="Normal 174 2 2 6 2" xfId="20981"/>
    <cellStyle name="Normal 174 2 2 6 2 2" xfId="54858"/>
    <cellStyle name="Normal 174 2 2 6 3" xfId="40742"/>
    <cellStyle name="Normal 174 2 2 7" xfId="9689"/>
    <cellStyle name="Normal 174 2 2 7 2" xfId="23804"/>
    <cellStyle name="Normal 174 2 2 7 2 2" xfId="57681"/>
    <cellStyle name="Normal 174 2 2 7 3" xfId="43565"/>
    <cellStyle name="Normal 174 2 2 8" xfId="15335"/>
    <cellStyle name="Normal 174 2 2 8 2" xfId="35096"/>
    <cellStyle name="Normal 174 2 2 9" xfId="49212"/>
    <cellStyle name="Normal 174 2 3" xfId="1394"/>
    <cellStyle name="Normal 174 2 3 2" xfId="2101"/>
    <cellStyle name="Normal 174 2 3 2 2" xfId="3514"/>
    <cellStyle name="Normal 174 2 3 2 2 2" xfId="6338"/>
    <cellStyle name="Normal 174 2 3 2 2 2 2" xfId="14808"/>
    <cellStyle name="Normal 174 2 3 2 2 2 2 2" xfId="28923"/>
    <cellStyle name="Normal 174 2 3 2 2 2 2 2 2" xfId="62800"/>
    <cellStyle name="Normal 174 2 3 2 2 2 2 3" xfId="48684"/>
    <cellStyle name="Normal 174 2 3 2 2 2 3" xfId="20454"/>
    <cellStyle name="Normal 174 2 3 2 2 2 3 2" xfId="40215"/>
    <cellStyle name="Normal 174 2 3 2 2 2 4" xfId="54331"/>
    <cellStyle name="Normal 174 2 3 2 2 2 5" xfId="34569"/>
    <cellStyle name="Normal 174 2 3 2 2 3" xfId="9162"/>
    <cellStyle name="Normal 174 2 3 2 2 3 2" xfId="23277"/>
    <cellStyle name="Normal 174 2 3 2 2 3 2 2" xfId="57154"/>
    <cellStyle name="Normal 174 2 3 2 2 3 3" xfId="43038"/>
    <cellStyle name="Normal 174 2 3 2 2 4" xfId="11985"/>
    <cellStyle name="Normal 174 2 3 2 2 4 2" xfId="26100"/>
    <cellStyle name="Normal 174 2 3 2 2 4 2 2" xfId="59977"/>
    <cellStyle name="Normal 174 2 3 2 2 4 3" xfId="45861"/>
    <cellStyle name="Normal 174 2 3 2 2 5" xfId="17631"/>
    <cellStyle name="Normal 174 2 3 2 2 5 2" xfId="37392"/>
    <cellStyle name="Normal 174 2 3 2 2 6" xfId="51508"/>
    <cellStyle name="Normal 174 2 3 2 2 7" xfId="31746"/>
    <cellStyle name="Normal 174 2 3 2 3" xfId="4925"/>
    <cellStyle name="Normal 174 2 3 2 3 2" xfId="13396"/>
    <cellStyle name="Normal 174 2 3 2 3 2 2" xfId="27511"/>
    <cellStyle name="Normal 174 2 3 2 3 2 2 2" xfId="61388"/>
    <cellStyle name="Normal 174 2 3 2 3 2 3" xfId="47272"/>
    <cellStyle name="Normal 174 2 3 2 3 3" xfId="19042"/>
    <cellStyle name="Normal 174 2 3 2 3 3 2" xfId="38803"/>
    <cellStyle name="Normal 174 2 3 2 3 4" xfId="52919"/>
    <cellStyle name="Normal 174 2 3 2 3 5" xfId="33157"/>
    <cellStyle name="Normal 174 2 3 2 4" xfId="7750"/>
    <cellStyle name="Normal 174 2 3 2 4 2" xfId="21865"/>
    <cellStyle name="Normal 174 2 3 2 4 2 2" xfId="55742"/>
    <cellStyle name="Normal 174 2 3 2 4 3" xfId="41626"/>
    <cellStyle name="Normal 174 2 3 2 5" xfId="10573"/>
    <cellStyle name="Normal 174 2 3 2 5 2" xfId="24688"/>
    <cellStyle name="Normal 174 2 3 2 5 2 2" xfId="58565"/>
    <cellStyle name="Normal 174 2 3 2 5 3" xfId="44449"/>
    <cellStyle name="Normal 174 2 3 2 6" xfId="16219"/>
    <cellStyle name="Normal 174 2 3 2 6 2" xfId="35980"/>
    <cellStyle name="Normal 174 2 3 2 7" xfId="50096"/>
    <cellStyle name="Normal 174 2 3 2 8" xfId="30334"/>
    <cellStyle name="Normal 174 2 3 3" xfId="2808"/>
    <cellStyle name="Normal 174 2 3 3 2" xfId="5632"/>
    <cellStyle name="Normal 174 2 3 3 2 2" xfId="14102"/>
    <cellStyle name="Normal 174 2 3 3 2 2 2" xfId="28217"/>
    <cellStyle name="Normal 174 2 3 3 2 2 2 2" xfId="62094"/>
    <cellStyle name="Normal 174 2 3 3 2 2 3" xfId="47978"/>
    <cellStyle name="Normal 174 2 3 3 2 3" xfId="19748"/>
    <cellStyle name="Normal 174 2 3 3 2 3 2" xfId="39509"/>
    <cellStyle name="Normal 174 2 3 3 2 4" xfId="53625"/>
    <cellStyle name="Normal 174 2 3 3 2 5" xfId="33863"/>
    <cellStyle name="Normal 174 2 3 3 3" xfId="8456"/>
    <cellStyle name="Normal 174 2 3 3 3 2" xfId="22571"/>
    <cellStyle name="Normal 174 2 3 3 3 2 2" xfId="56448"/>
    <cellStyle name="Normal 174 2 3 3 3 3" xfId="42332"/>
    <cellStyle name="Normal 174 2 3 3 4" xfId="11279"/>
    <cellStyle name="Normal 174 2 3 3 4 2" xfId="25394"/>
    <cellStyle name="Normal 174 2 3 3 4 2 2" xfId="59271"/>
    <cellStyle name="Normal 174 2 3 3 4 3" xfId="45155"/>
    <cellStyle name="Normal 174 2 3 3 5" xfId="16925"/>
    <cellStyle name="Normal 174 2 3 3 5 2" xfId="36686"/>
    <cellStyle name="Normal 174 2 3 3 6" xfId="50802"/>
    <cellStyle name="Normal 174 2 3 3 7" xfId="31040"/>
    <cellStyle name="Normal 174 2 3 4" xfId="4219"/>
    <cellStyle name="Normal 174 2 3 4 2" xfId="12690"/>
    <cellStyle name="Normal 174 2 3 4 2 2" xfId="26805"/>
    <cellStyle name="Normal 174 2 3 4 2 2 2" xfId="60682"/>
    <cellStyle name="Normal 174 2 3 4 2 3" xfId="46566"/>
    <cellStyle name="Normal 174 2 3 4 3" xfId="18336"/>
    <cellStyle name="Normal 174 2 3 4 3 2" xfId="38097"/>
    <cellStyle name="Normal 174 2 3 4 4" xfId="52213"/>
    <cellStyle name="Normal 174 2 3 4 5" xfId="32451"/>
    <cellStyle name="Normal 174 2 3 5" xfId="7044"/>
    <cellStyle name="Normal 174 2 3 5 2" xfId="21159"/>
    <cellStyle name="Normal 174 2 3 5 2 2" xfId="55036"/>
    <cellStyle name="Normal 174 2 3 5 3" xfId="40920"/>
    <cellStyle name="Normal 174 2 3 6" xfId="9867"/>
    <cellStyle name="Normal 174 2 3 6 2" xfId="23982"/>
    <cellStyle name="Normal 174 2 3 6 2 2" xfId="57859"/>
    <cellStyle name="Normal 174 2 3 6 3" xfId="43743"/>
    <cellStyle name="Normal 174 2 3 7" xfId="15513"/>
    <cellStyle name="Normal 174 2 3 7 2" xfId="35274"/>
    <cellStyle name="Normal 174 2 3 8" xfId="49390"/>
    <cellStyle name="Normal 174 2 3 9" xfId="29628"/>
    <cellStyle name="Normal 174 2 4" xfId="1748"/>
    <cellStyle name="Normal 174 2 4 2" xfId="3161"/>
    <cellStyle name="Normal 174 2 4 2 2" xfId="5985"/>
    <cellStyle name="Normal 174 2 4 2 2 2" xfId="14455"/>
    <cellStyle name="Normal 174 2 4 2 2 2 2" xfId="28570"/>
    <cellStyle name="Normal 174 2 4 2 2 2 2 2" xfId="62447"/>
    <cellStyle name="Normal 174 2 4 2 2 2 3" xfId="48331"/>
    <cellStyle name="Normal 174 2 4 2 2 3" xfId="20101"/>
    <cellStyle name="Normal 174 2 4 2 2 3 2" xfId="39862"/>
    <cellStyle name="Normal 174 2 4 2 2 4" xfId="53978"/>
    <cellStyle name="Normal 174 2 4 2 2 5" xfId="34216"/>
    <cellStyle name="Normal 174 2 4 2 3" xfId="8809"/>
    <cellStyle name="Normal 174 2 4 2 3 2" xfId="22924"/>
    <cellStyle name="Normal 174 2 4 2 3 2 2" xfId="56801"/>
    <cellStyle name="Normal 174 2 4 2 3 3" xfId="42685"/>
    <cellStyle name="Normal 174 2 4 2 4" xfId="11632"/>
    <cellStyle name="Normal 174 2 4 2 4 2" xfId="25747"/>
    <cellStyle name="Normal 174 2 4 2 4 2 2" xfId="59624"/>
    <cellStyle name="Normal 174 2 4 2 4 3" xfId="45508"/>
    <cellStyle name="Normal 174 2 4 2 5" xfId="17278"/>
    <cellStyle name="Normal 174 2 4 2 5 2" xfId="37039"/>
    <cellStyle name="Normal 174 2 4 2 6" xfId="51155"/>
    <cellStyle name="Normal 174 2 4 2 7" xfId="31393"/>
    <cellStyle name="Normal 174 2 4 3" xfId="4572"/>
    <cellStyle name="Normal 174 2 4 3 2" xfId="13043"/>
    <cellStyle name="Normal 174 2 4 3 2 2" xfId="27158"/>
    <cellStyle name="Normal 174 2 4 3 2 2 2" xfId="61035"/>
    <cellStyle name="Normal 174 2 4 3 2 3" xfId="46919"/>
    <cellStyle name="Normal 174 2 4 3 3" xfId="18689"/>
    <cellStyle name="Normal 174 2 4 3 3 2" xfId="38450"/>
    <cellStyle name="Normal 174 2 4 3 4" xfId="52566"/>
    <cellStyle name="Normal 174 2 4 3 5" xfId="32804"/>
    <cellStyle name="Normal 174 2 4 4" xfId="7397"/>
    <cellStyle name="Normal 174 2 4 4 2" xfId="21512"/>
    <cellStyle name="Normal 174 2 4 4 2 2" xfId="55389"/>
    <cellStyle name="Normal 174 2 4 4 3" xfId="41273"/>
    <cellStyle name="Normal 174 2 4 5" xfId="10220"/>
    <cellStyle name="Normal 174 2 4 5 2" xfId="24335"/>
    <cellStyle name="Normal 174 2 4 5 2 2" xfId="58212"/>
    <cellStyle name="Normal 174 2 4 5 3" xfId="44096"/>
    <cellStyle name="Normal 174 2 4 6" xfId="15866"/>
    <cellStyle name="Normal 174 2 4 6 2" xfId="35627"/>
    <cellStyle name="Normal 174 2 4 7" xfId="49743"/>
    <cellStyle name="Normal 174 2 4 8" xfId="29981"/>
    <cellStyle name="Normal 174 2 5" xfId="2455"/>
    <cellStyle name="Normal 174 2 5 2" xfId="5279"/>
    <cellStyle name="Normal 174 2 5 2 2" xfId="13749"/>
    <cellStyle name="Normal 174 2 5 2 2 2" xfId="27864"/>
    <cellStyle name="Normal 174 2 5 2 2 2 2" xfId="61741"/>
    <cellStyle name="Normal 174 2 5 2 2 3" xfId="47625"/>
    <cellStyle name="Normal 174 2 5 2 3" xfId="19395"/>
    <cellStyle name="Normal 174 2 5 2 3 2" xfId="39156"/>
    <cellStyle name="Normal 174 2 5 2 4" xfId="53272"/>
    <cellStyle name="Normal 174 2 5 2 5" xfId="33510"/>
    <cellStyle name="Normal 174 2 5 3" xfId="8103"/>
    <cellStyle name="Normal 174 2 5 3 2" xfId="22218"/>
    <cellStyle name="Normal 174 2 5 3 2 2" xfId="56095"/>
    <cellStyle name="Normal 174 2 5 3 3" xfId="41979"/>
    <cellStyle name="Normal 174 2 5 4" xfId="10926"/>
    <cellStyle name="Normal 174 2 5 4 2" xfId="25041"/>
    <cellStyle name="Normal 174 2 5 4 2 2" xfId="58918"/>
    <cellStyle name="Normal 174 2 5 4 3" xfId="44802"/>
    <cellStyle name="Normal 174 2 5 5" xfId="16572"/>
    <cellStyle name="Normal 174 2 5 5 2" xfId="36333"/>
    <cellStyle name="Normal 174 2 5 6" xfId="50449"/>
    <cellStyle name="Normal 174 2 5 7" xfId="30687"/>
    <cellStyle name="Normal 174 2 6" xfId="3866"/>
    <cellStyle name="Normal 174 2 6 2" xfId="12337"/>
    <cellStyle name="Normal 174 2 6 2 2" xfId="26452"/>
    <cellStyle name="Normal 174 2 6 2 2 2" xfId="60329"/>
    <cellStyle name="Normal 174 2 6 2 3" xfId="46213"/>
    <cellStyle name="Normal 174 2 6 3" xfId="17983"/>
    <cellStyle name="Normal 174 2 6 3 2" xfId="37744"/>
    <cellStyle name="Normal 174 2 6 4" xfId="51860"/>
    <cellStyle name="Normal 174 2 6 5" xfId="32098"/>
    <cellStyle name="Normal 174 2 7" xfId="6691"/>
    <cellStyle name="Normal 174 2 7 2" xfId="20806"/>
    <cellStyle name="Normal 174 2 7 2 2" xfId="54683"/>
    <cellStyle name="Normal 174 2 7 3" xfId="40567"/>
    <cellStyle name="Normal 174 2 8" xfId="9514"/>
    <cellStyle name="Normal 174 2 8 2" xfId="23629"/>
    <cellStyle name="Normal 174 2 8 2 2" xfId="57506"/>
    <cellStyle name="Normal 174 2 8 3" xfId="43390"/>
    <cellStyle name="Normal 174 2 9" xfId="15160"/>
    <cellStyle name="Normal 174 2 9 2" xfId="34921"/>
    <cellStyle name="Normal 174 3" xfId="1128"/>
    <cellStyle name="Normal 174 3 10" xfId="29363"/>
    <cellStyle name="Normal 174 3 2" xfId="1482"/>
    <cellStyle name="Normal 174 3 2 2" xfId="2189"/>
    <cellStyle name="Normal 174 3 2 2 2" xfId="3602"/>
    <cellStyle name="Normal 174 3 2 2 2 2" xfId="6426"/>
    <cellStyle name="Normal 174 3 2 2 2 2 2" xfId="14896"/>
    <cellStyle name="Normal 174 3 2 2 2 2 2 2" xfId="29011"/>
    <cellStyle name="Normal 174 3 2 2 2 2 2 2 2" xfId="62888"/>
    <cellStyle name="Normal 174 3 2 2 2 2 2 3" xfId="48772"/>
    <cellStyle name="Normal 174 3 2 2 2 2 3" xfId="20542"/>
    <cellStyle name="Normal 174 3 2 2 2 2 3 2" xfId="40303"/>
    <cellStyle name="Normal 174 3 2 2 2 2 4" xfId="54419"/>
    <cellStyle name="Normal 174 3 2 2 2 2 5" xfId="34657"/>
    <cellStyle name="Normal 174 3 2 2 2 3" xfId="9250"/>
    <cellStyle name="Normal 174 3 2 2 2 3 2" xfId="23365"/>
    <cellStyle name="Normal 174 3 2 2 2 3 2 2" xfId="57242"/>
    <cellStyle name="Normal 174 3 2 2 2 3 3" xfId="43126"/>
    <cellStyle name="Normal 174 3 2 2 2 4" xfId="12073"/>
    <cellStyle name="Normal 174 3 2 2 2 4 2" xfId="26188"/>
    <cellStyle name="Normal 174 3 2 2 2 4 2 2" xfId="60065"/>
    <cellStyle name="Normal 174 3 2 2 2 4 3" xfId="45949"/>
    <cellStyle name="Normal 174 3 2 2 2 5" xfId="17719"/>
    <cellStyle name="Normal 174 3 2 2 2 5 2" xfId="37480"/>
    <cellStyle name="Normal 174 3 2 2 2 6" xfId="51596"/>
    <cellStyle name="Normal 174 3 2 2 2 7" xfId="31834"/>
    <cellStyle name="Normal 174 3 2 2 3" xfId="5013"/>
    <cellStyle name="Normal 174 3 2 2 3 2" xfId="13484"/>
    <cellStyle name="Normal 174 3 2 2 3 2 2" xfId="27599"/>
    <cellStyle name="Normal 174 3 2 2 3 2 2 2" xfId="61476"/>
    <cellStyle name="Normal 174 3 2 2 3 2 3" xfId="47360"/>
    <cellStyle name="Normal 174 3 2 2 3 3" xfId="19130"/>
    <cellStyle name="Normal 174 3 2 2 3 3 2" xfId="38891"/>
    <cellStyle name="Normal 174 3 2 2 3 4" xfId="53007"/>
    <cellStyle name="Normal 174 3 2 2 3 5" xfId="33245"/>
    <cellStyle name="Normal 174 3 2 2 4" xfId="7838"/>
    <cellStyle name="Normal 174 3 2 2 4 2" xfId="21953"/>
    <cellStyle name="Normal 174 3 2 2 4 2 2" xfId="55830"/>
    <cellStyle name="Normal 174 3 2 2 4 3" xfId="41714"/>
    <cellStyle name="Normal 174 3 2 2 5" xfId="10661"/>
    <cellStyle name="Normal 174 3 2 2 5 2" xfId="24776"/>
    <cellStyle name="Normal 174 3 2 2 5 2 2" xfId="58653"/>
    <cellStyle name="Normal 174 3 2 2 5 3" xfId="44537"/>
    <cellStyle name="Normal 174 3 2 2 6" xfId="16307"/>
    <cellStyle name="Normal 174 3 2 2 6 2" xfId="36068"/>
    <cellStyle name="Normal 174 3 2 2 7" xfId="50184"/>
    <cellStyle name="Normal 174 3 2 2 8" xfId="30422"/>
    <cellStyle name="Normal 174 3 2 3" xfId="2896"/>
    <cellStyle name="Normal 174 3 2 3 2" xfId="5720"/>
    <cellStyle name="Normal 174 3 2 3 2 2" xfId="14190"/>
    <cellStyle name="Normal 174 3 2 3 2 2 2" xfId="28305"/>
    <cellStyle name="Normal 174 3 2 3 2 2 2 2" xfId="62182"/>
    <cellStyle name="Normal 174 3 2 3 2 2 3" xfId="48066"/>
    <cellStyle name="Normal 174 3 2 3 2 3" xfId="19836"/>
    <cellStyle name="Normal 174 3 2 3 2 3 2" xfId="39597"/>
    <cellStyle name="Normal 174 3 2 3 2 4" xfId="53713"/>
    <cellStyle name="Normal 174 3 2 3 2 5" xfId="33951"/>
    <cellStyle name="Normal 174 3 2 3 3" xfId="8544"/>
    <cellStyle name="Normal 174 3 2 3 3 2" xfId="22659"/>
    <cellStyle name="Normal 174 3 2 3 3 2 2" xfId="56536"/>
    <cellStyle name="Normal 174 3 2 3 3 3" xfId="42420"/>
    <cellStyle name="Normal 174 3 2 3 4" xfId="11367"/>
    <cellStyle name="Normal 174 3 2 3 4 2" xfId="25482"/>
    <cellStyle name="Normal 174 3 2 3 4 2 2" xfId="59359"/>
    <cellStyle name="Normal 174 3 2 3 4 3" xfId="45243"/>
    <cellStyle name="Normal 174 3 2 3 5" xfId="17013"/>
    <cellStyle name="Normal 174 3 2 3 5 2" xfId="36774"/>
    <cellStyle name="Normal 174 3 2 3 6" xfId="50890"/>
    <cellStyle name="Normal 174 3 2 3 7" xfId="31128"/>
    <cellStyle name="Normal 174 3 2 4" xfId="4307"/>
    <cellStyle name="Normal 174 3 2 4 2" xfId="12778"/>
    <cellStyle name="Normal 174 3 2 4 2 2" xfId="26893"/>
    <cellStyle name="Normal 174 3 2 4 2 2 2" xfId="60770"/>
    <cellStyle name="Normal 174 3 2 4 2 3" xfId="46654"/>
    <cellStyle name="Normal 174 3 2 4 3" xfId="18424"/>
    <cellStyle name="Normal 174 3 2 4 3 2" xfId="38185"/>
    <cellStyle name="Normal 174 3 2 4 4" xfId="52301"/>
    <cellStyle name="Normal 174 3 2 4 5" xfId="32539"/>
    <cellStyle name="Normal 174 3 2 5" xfId="7132"/>
    <cellStyle name="Normal 174 3 2 5 2" xfId="21247"/>
    <cellStyle name="Normal 174 3 2 5 2 2" xfId="55124"/>
    <cellStyle name="Normal 174 3 2 5 3" xfId="41008"/>
    <cellStyle name="Normal 174 3 2 6" xfId="9955"/>
    <cellStyle name="Normal 174 3 2 6 2" xfId="24070"/>
    <cellStyle name="Normal 174 3 2 6 2 2" xfId="57947"/>
    <cellStyle name="Normal 174 3 2 6 3" xfId="43831"/>
    <cellStyle name="Normal 174 3 2 7" xfId="15601"/>
    <cellStyle name="Normal 174 3 2 7 2" xfId="35362"/>
    <cellStyle name="Normal 174 3 2 8" xfId="49478"/>
    <cellStyle name="Normal 174 3 2 9" xfId="29716"/>
    <cellStyle name="Normal 174 3 3" xfId="1836"/>
    <cellStyle name="Normal 174 3 3 2" xfId="3249"/>
    <cellStyle name="Normal 174 3 3 2 2" xfId="6073"/>
    <cellStyle name="Normal 174 3 3 2 2 2" xfId="14543"/>
    <cellStyle name="Normal 174 3 3 2 2 2 2" xfId="28658"/>
    <cellStyle name="Normal 174 3 3 2 2 2 2 2" xfId="62535"/>
    <cellStyle name="Normal 174 3 3 2 2 2 3" xfId="48419"/>
    <cellStyle name="Normal 174 3 3 2 2 3" xfId="20189"/>
    <cellStyle name="Normal 174 3 3 2 2 3 2" xfId="39950"/>
    <cellStyle name="Normal 174 3 3 2 2 4" xfId="54066"/>
    <cellStyle name="Normal 174 3 3 2 2 5" xfId="34304"/>
    <cellStyle name="Normal 174 3 3 2 3" xfId="8897"/>
    <cellStyle name="Normal 174 3 3 2 3 2" xfId="23012"/>
    <cellStyle name="Normal 174 3 3 2 3 2 2" xfId="56889"/>
    <cellStyle name="Normal 174 3 3 2 3 3" xfId="42773"/>
    <cellStyle name="Normal 174 3 3 2 4" xfId="11720"/>
    <cellStyle name="Normal 174 3 3 2 4 2" xfId="25835"/>
    <cellStyle name="Normal 174 3 3 2 4 2 2" xfId="59712"/>
    <cellStyle name="Normal 174 3 3 2 4 3" xfId="45596"/>
    <cellStyle name="Normal 174 3 3 2 5" xfId="17366"/>
    <cellStyle name="Normal 174 3 3 2 5 2" xfId="37127"/>
    <cellStyle name="Normal 174 3 3 2 6" xfId="51243"/>
    <cellStyle name="Normal 174 3 3 2 7" xfId="31481"/>
    <cellStyle name="Normal 174 3 3 3" xfId="4660"/>
    <cellStyle name="Normal 174 3 3 3 2" xfId="13131"/>
    <cellStyle name="Normal 174 3 3 3 2 2" xfId="27246"/>
    <cellStyle name="Normal 174 3 3 3 2 2 2" xfId="61123"/>
    <cellStyle name="Normal 174 3 3 3 2 3" xfId="47007"/>
    <cellStyle name="Normal 174 3 3 3 3" xfId="18777"/>
    <cellStyle name="Normal 174 3 3 3 3 2" xfId="38538"/>
    <cellStyle name="Normal 174 3 3 3 4" xfId="52654"/>
    <cellStyle name="Normal 174 3 3 3 5" xfId="32892"/>
    <cellStyle name="Normal 174 3 3 4" xfId="7485"/>
    <cellStyle name="Normal 174 3 3 4 2" xfId="21600"/>
    <cellStyle name="Normal 174 3 3 4 2 2" xfId="55477"/>
    <cellStyle name="Normal 174 3 3 4 3" xfId="41361"/>
    <cellStyle name="Normal 174 3 3 5" xfId="10308"/>
    <cellStyle name="Normal 174 3 3 5 2" xfId="24423"/>
    <cellStyle name="Normal 174 3 3 5 2 2" xfId="58300"/>
    <cellStyle name="Normal 174 3 3 5 3" xfId="44184"/>
    <cellStyle name="Normal 174 3 3 6" xfId="15954"/>
    <cellStyle name="Normal 174 3 3 6 2" xfId="35715"/>
    <cellStyle name="Normal 174 3 3 7" xfId="49831"/>
    <cellStyle name="Normal 174 3 3 8" xfId="30069"/>
    <cellStyle name="Normal 174 3 4" xfId="2543"/>
    <cellStyle name="Normal 174 3 4 2" xfId="5367"/>
    <cellStyle name="Normal 174 3 4 2 2" xfId="13837"/>
    <cellStyle name="Normal 174 3 4 2 2 2" xfId="27952"/>
    <cellStyle name="Normal 174 3 4 2 2 2 2" xfId="61829"/>
    <cellStyle name="Normal 174 3 4 2 2 3" xfId="47713"/>
    <cellStyle name="Normal 174 3 4 2 3" xfId="19483"/>
    <cellStyle name="Normal 174 3 4 2 3 2" xfId="39244"/>
    <cellStyle name="Normal 174 3 4 2 4" xfId="53360"/>
    <cellStyle name="Normal 174 3 4 2 5" xfId="33598"/>
    <cellStyle name="Normal 174 3 4 3" xfId="8191"/>
    <cellStyle name="Normal 174 3 4 3 2" xfId="22306"/>
    <cellStyle name="Normal 174 3 4 3 2 2" xfId="56183"/>
    <cellStyle name="Normal 174 3 4 3 3" xfId="42067"/>
    <cellStyle name="Normal 174 3 4 4" xfId="11014"/>
    <cellStyle name="Normal 174 3 4 4 2" xfId="25129"/>
    <cellStyle name="Normal 174 3 4 4 2 2" xfId="59006"/>
    <cellStyle name="Normal 174 3 4 4 3" xfId="44890"/>
    <cellStyle name="Normal 174 3 4 5" xfId="16660"/>
    <cellStyle name="Normal 174 3 4 5 2" xfId="36421"/>
    <cellStyle name="Normal 174 3 4 6" xfId="50537"/>
    <cellStyle name="Normal 174 3 4 7" xfId="30775"/>
    <cellStyle name="Normal 174 3 5" xfId="3954"/>
    <cellStyle name="Normal 174 3 5 2" xfId="12425"/>
    <cellStyle name="Normal 174 3 5 2 2" xfId="26540"/>
    <cellStyle name="Normal 174 3 5 2 2 2" xfId="60417"/>
    <cellStyle name="Normal 174 3 5 2 3" xfId="46301"/>
    <cellStyle name="Normal 174 3 5 3" xfId="18071"/>
    <cellStyle name="Normal 174 3 5 3 2" xfId="37832"/>
    <cellStyle name="Normal 174 3 5 4" xfId="51948"/>
    <cellStyle name="Normal 174 3 5 5" xfId="32186"/>
    <cellStyle name="Normal 174 3 6" xfId="6779"/>
    <cellStyle name="Normal 174 3 6 2" xfId="20894"/>
    <cellStyle name="Normal 174 3 6 2 2" xfId="54771"/>
    <cellStyle name="Normal 174 3 6 3" xfId="40655"/>
    <cellStyle name="Normal 174 3 7" xfId="9602"/>
    <cellStyle name="Normal 174 3 7 2" xfId="23717"/>
    <cellStyle name="Normal 174 3 7 2 2" xfId="57594"/>
    <cellStyle name="Normal 174 3 7 3" xfId="43478"/>
    <cellStyle name="Normal 174 3 8" xfId="15248"/>
    <cellStyle name="Normal 174 3 8 2" xfId="35009"/>
    <cellStyle name="Normal 174 3 9" xfId="49125"/>
    <cellStyle name="Normal 174 4" xfId="1307"/>
    <cellStyle name="Normal 174 4 2" xfId="2014"/>
    <cellStyle name="Normal 174 4 2 2" xfId="3427"/>
    <cellStyle name="Normal 174 4 2 2 2" xfId="6251"/>
    <cellStyle name="Normal 174 4 2 2 2 2" xfId="14721"/>
    <cellStyle name="Normal 174 4 2 2 2 2 2" xfId="28836"/>
    <cellStyle name="Normal 174 4 2 2 2 2 2 2" xfId="62713"/>
    <cellStyle name="Normal 174 4 2 2 2 2 3" xfId="48597"/>
    <cellStyle name="Normal 174 4 2 2 2 3" xfId="20367"/>
    <cellStyle name="Normal 174 4 2 2 2 3 2" xfId="40128"/>
    <cellStyle name="Normal 174 4 2 2 2 4" xfId="54244"/>
    <cellStyle name="Normal 174 4 2 2 2 5" xfId="34482"/>
    <cellStyle name="Normal 174 4 2 2 3" xfId="9075"/>
    <cellStyle name="Normal 174 4 2 2 3 2" xfId="23190"/>
    <cellStyle name="Normal 174 4 2 2 3 2 2" xfId="57067"/>
    <cellStyle name="Normal 174 4 2 2 3 3" xfId="42951"/>
    <cellStyle name="Normal 174 4 2 2 4" xfId="11898"/>
    <cellStyle name="Normal 174 4 2 2 4 2" xfId="26013"/>
    <cellStyle name="Normal 174 4 2 2 4 2 2" xfId="59890"/>
    <cellStyle name="Normal 174 4 2 2 4 3" xfId="45774"/>
    <cellStyle name="Normal 174 4 2 2 5" xfId="17544"/>
    <cellStyle name="Normal 174 4 2 2 5 2" xfId="37305"/>
    <cellStyle name="Normal 174 4 2 2 6" xfId="51421"/>
    <cellStyle name="Normal 174 4 2 2 7" xfId="31659"/>
    <cellStyle name="Normal 174 4 2 3" xfId="4838"/>
    <cellStyle name="Normal 174 4 2 3 2" xfId="13309"/>
    <cellStyle name="Normal 174 4 2 3 2 2" xfId="27424"/>
    <cellStyle name="Normal 174 4 2 3 2 2 2" xfId="61301"/>
    <cellStyle name="Normal 174 4 2 3 2 3" xfId="47185"/>
    <cellStyle name="Normal 174 4 2 3 3" xfId="18955"/>
    <cellStyle name="Normal 174 4 2 3 3 2" xfId="38716"/>
    <cellStyle name="Normal 174 4 2 3 4" xfId="52832"/>
    <cellStyle name="Normal 174 4 2 3 5" xfId="33070"/>
    <cellStyle name="Normal 174 4 2 4" xfId="7663"/>
    <cellStyle name="Normal 174 4 2 4 2" xfId="21778"/>
    <cellStyle name="Normal 174 4 2 4 2 2" xfId="55655"/>
    <cellStyle name="Normal 174 4 2 4 3" xfId="41539"/>
    <cellStyle name="Normal 174 4 2 5" xfId="10486"/>
    <cellStyle name="Normal 174 4 2 5 2" xfId="24601"/>
    <cellStyle name="Normal 174 4 2 5 2 2" xfId="58478"/>
    <cellStyle name="Normal 174 4 2 5 3" xfId="44362"/>
    <cellStyle name="Normal 174 4 2 6" xfId="16132"/>
    <cellStyle name="Normal 174 4 2 6 2" xfId="35893"/>
    <cellStyle name="Normal 174 4 2 7" xfId="50009"/>
    <cellStyle name="Normal 174 4 2 8" xfId="30247"/>
    <cellStyle name="Normal 174 4 3" xfId="2721"/>
    <cellStyle name="Normal 174 4 3 2" xfId="5545"/>
    <cellStyle name="Normal 174 4 3 2 2" xfId="14015"/>
    <cellStyle name="Normal 174 4 3 2 2 2" xfId="28130"/>
    <cellStyle name="Normal 174 4 3 2 2 2 2" xfId="62007"/>
    <cellStyle name="Normal 174 4 3 2 2 3" xfId="47891"/>
    <cellStyle name="Normal 174 4 3 2 3" xfId="19661"/>
    <cellStyle name="Normal 174 4 3 2 3 2" xfId="39422"/>
    <cellStyle name="Normal 174 4 3 2 4" xfId="53538"/>
    <cellStyle name="Normal 174 4 3 2 5" xfId="33776"/>
    <cellStyle name="Normal 174 4 3 3" xfId="8369"/>
    <cellStyle name="Normal 174 4 3 3 2" xfId="22484"/>
    <cellStyle name="Normal 174 4 3 3 2 2" xfId="56361"/>
    <cellStyle name="Normal 174 4 3 3 3" xfId="42245"/>
    <cellStyle name="Normal 174 4 3 4" xfId="11192"/>
    <cellStyle name="Normal 174 4 3 4 2" xfId="25307"/>
    <cellStyle name="Normal 174 4 3 4 2 2" xfId="59184"/>
    <cellStyle name="Normal 174 4 3 4 3" xfId="45068"/>
    <cellStyle name="Normal 174 4 3 5" xfId="16838"/>
    <cellStyle name="Normal 174 4 3 5 2" xfId="36599"/>
    <cellStyle name="Normal 174 4 3 6" xfId="50715"/>
    <cellStyle name="Normal 174 4 3 7" xfId="30953"/>
    <cellStyle name="Normal 174 4 4" xfId="4132"/>
    <cellStyle name="Normal 174 4 4 2" xfId="12603"/>
    <cellStyle name="Normal 174 4 4 2 2" xfId="26718"/>
    <cellStyle name="Normal 174 4 4 2 2 2" xfId="60595"/>
    <cellStyle name="Normal 174 4 4 2 3" xfId="46479"/>
    <cellStyle name="Normal 174 4 4 3" xfId="18249"/>
    <cellStyle name="Normal 174 4 4 3 2" xfId="38010"/>
    <cellStyle name="Normal 174 4 4 4" xfId="52126"/>
    <cellStyle name="Normal 174 4 4 5" xfId="32364"/>
    <cellStyle name="Normal 174 4 5" xfId="6957"/>
    <cellStyle name="Normal 174 4 5 2" xfId="21072"/>
    <cellStyle name="Normal 174 4 5 2 2" xfId="54949"/>
    <cellStyle name="Normal 174 4 5 3" xfId="40833"/>
    <cellStyle name="Normal 174 4 6" xfId="9780"/>
    <cellStyle name="Normal 174 4 6 2" xfId="23895"/>
    <cellStyle name="Normal 174 4 6 2 2" xfId="57772"/>
    <cellStyle name="Normal 174 4 6 3" xfId="43656"/>
    <cellStyle name="Normal 174 4 7" xfId="15426"/>
    <cellStyle name="Normal 174 4 7 2" xfId="35187"/>
    <cellStyle name="Normal 174 4 8" xfId="49303"/>
    <cellStyle name="Normal 174 4 9" xfId="29541"/>
    <cellStyle name="Normal 174 5" xfId="1661"/>
    <cellStyle name="Normal 174 5 2" xfId="3074"/>
    <cellStyle name="Normal 174 5 2 2" xfId="5898"/>
    <cellStyle name="Normal 174 5 2 2 2" xfId="14368"/>
    <cellStyle name="Normal 174 5 2 2 2 2" xfId="28483"/>
    <cellStyle name="Normal 174 5 2 2 2 2 2" xfId="62360"/>
    <cellStyle name="Normal 174 5 2 2 2 3" xfId="48244"/>
    <cellStyle name="Normal 174 5 2 2 3" xfId="20014"/>
    <cellStyle name="Normal 174 5 2 2 3 2" xfId="39775"/>
    <cellStyle name="Normal 174 5 2 2 4" xfId="53891"/>
    <cellStyle name="Normal 174 5 2 2 5" xfId="34129"/>
    <cellStyle name="Normal 174 5 2 3" xfId="8722"/>
    <cellStyle name="Normal 174 5 2 3 2" xfId="22837"/>
    <cellStyle name="Normal 174 5 2 3 2 2" xfId="56714"/>
    <cellStyle name="Normal 174 5 2 3 3" xfId="42598"/>
    <cellStyle name="Normal 174 5 2 4" xfId="11545"/>
    <cellStyle name="Normal 174 5 2 4 2" xfId="25660"/>
    <cellStyle name="Normal 174 5 2 4 2 2" xfId="59537"/>
    <cellStyle name="Normal 174 5 2 4 3" xfId="45421"/>
    <cellStyle name="Normal 174 5 2 5" xfId="17191"/>
    <cellStyle name="Normal 174 5 2 5 2" xfId="36952"/>
    <cellStyle name="Normal 174 5 2 6" xfId="51068"/>
    <cellStyle name="Normal 174 5 2 7" xfId="31306"/>
    <cellStyle name="Normal 174 5 3" xfId="4485"/>
    <cellStyle name="Normal 174 5 3 2" xfId="12956"/>
    <cellStyle name="Normal 174 5 3 2 2" xfId="27071"/>
    <cellStyle name="Normal 174 5 3 2 2 2" xfId="60948"/>
    <cellStyle name="Normal 174 5 3 2 3" xfId="46832"/>
    <cellStyle name="Normal 174 5 3 3" xfId="18602"/>
    <cellStyle name="Normal 174 5 3 3 2" xfId="38363"/>
    <cellStyle name="Normal 174 5 3 4" xfId="52479"/>
    <cellStyle name="Normal 174 5 3 5" xfId="32717"/>
    <cellStyle name="Normal 174 5 4" xfId="7310"/>
    <cellStyle name="Normal 174 5 4 2" xfId="21425"/>
    <cellStyle name="Normal 174 5 4 2 2" xfId="55302"/>
    <cellStyle name="Normal 174 5 4 3" xfId="41186"/>
    <cellStyle name="Normal 174 5 5" xfId="10133"/>
    <cellStyle name="Normal 174 5 5 2" xfId="24248"/>
    <cellStyle name="Normal 174 5 5 2 2" xfId="58125"/>
    <cellStyle name="Normal 174 5 5 3" xfId="44009"/>
    <cellStyle name="Normal 174 5 6" xfId="15779"/>
    <cellStyle name="Normal 174 5 6 2" xfId="35540"/>
    <cellStyle name="Normal 174 5 7" xfId="49656"/>
    <cellStyle name="Normal 174 5 8" xfId="29894"/>
    <cellStyle name="Normal 174 6" xfId="2368"/>
    <cellStyle name="Normal 174 6 2" xfId="5192"/>
    <cellStyle name="Normal 174 6 2 2" xfId="13662"/>
    <cellStyle name="Normal 174 6 2 2 2" xfId="27777"/>
    <cellStyle name="Normal 174 6 2 2 2 2" xfId="61654"/>
    <cellStyle name="Normal 174 6 2 2 3" xfId="47538"/>
    <cellStyle name="Normal 174 6 2 3" xfId="19308"/>
    <cellStyle name="Normal 174 6 2 3 2" xfId="39069"/>
    <cellStyle name="Normal 174 6 2 4" xfId="53185"/>
    <cellStyle name="Normal 174 6 2 5" xfId="33423"/>
    <cellStyle name="Normal 174 6 3" xfId="8016"/>
    <cellStyle name="Normal 174 6 3 2" xfId="22131"/>
    <cellStyle name="Normal 174 6 3 2 2" xfId="56008"/>
    <cellStyle name="Normal 174 6 3 3" xfId="41892"/>
    <cellStyle name="Normal 174 6 4" xfId="10839"/>
    <cellStyle name="Normal 174 6 4 2" xfId="24954"/>
    <cellStyle name="Normal 174 6 4 2 2" xfId="58831"/>
    <cellStyle name="Normal 174 6 4 3" xfId="44715"/>
    <cellStyle name="Normal 174 6 5" xfId="16485"/>
    <cellStyle name="Normal 174 6 5 2" xfId="36246"/>
    <cellStyle name="Normal 174 6 6" xfId="50362"/>
    <cellStyle name="Normal 174 6 7" xfId="30600"/>
    <cellStyle name="Normal 174 7" xfId="3779"/>
    <cellStyle name="Normal 174 7 2" xfId="12250"/>
    <cellStyle name="Normal 174 7 2 2" xfId="26365"/>
    <cellStyle name="Normal 174 7 2 2 2" xfId="60242"/>
    <cellStyle name="Normal 174 7 2 3" xfId="46126"/>
    <cellStyle name="Normal 174 7 3" xfId="17896"/>
    <cellStyle name="Normal 174 7 3 2" xfId="37657"/>
    <cellStyle name="Normal 174 7 4" xfId="51773"/>
    <cellStyle name="Normal 174 7 5" xfId="32011"/>
    <cellStyle name="Normal 174 8" xfId="6604"/>
    <cellStyle name="Normal 174 8 2" xfId="20719"/>
    <cellStyle name="Normal 174 8 2 2" xfId="54596"/>
    <cellStyle name="Normal 174 8 3" xfId="40480"/>
    <cellStyle name="Normal 174 9" xfId="9427"/>
    <cellStyle name="Normal 174 9 2" xfId="23542"/>
    <cellStyle name="Normal 174 9 2 2" xfId="57419"/>
    <cellStyle name="Normal 174 9 3" xfId="43303"/>
    <cellStyle name="Normal 175" xfId="874"/>
    <cellStyle name="Normal 175 10" xfId="15074"/>
    <cellStyle name="Normal 175 10 2" xfId="34835"/>
    <cellStyle name="Normal 175 11" xfId="48951"/>
    <cellStyle name="Normal 175 12" xfId="29189"/>
    <cellStyle name="Normal 175 2" xfId="1037"/>
    <cellStyle name="Normal 175 2 10" xfId="49038"/>
    <cellStyle name="Normal 175 2 11" xfId="29276"/>
    <cellStyle name="Normal 175 2 2" xfId="1216"/>
    <cellStyle name="Normal 175 2 2 10" xfId="29451"/>
    <cellStyle name="Normal 175 2 2 2" xfId="1570"/>
    <cellStyle name="Normal 175 2 2 2 2" xfId="2277"/>
    <cellStyle name="Normal 175 2 2 2 2 2" xfId="3690"/>
    <cellStyle name="Normal 175 2 2 2 2 2 2" xfId="6514"/>
    <cellStyle name="Normal 175 2 2 2 2 2 2 2" xfId="14984"/>
    <cellStyle name="Normal 175 2 2 2 2 2 2 2 2" xfId="29099"/>
    <cellStyle name="Normal 175 2 2 2 2 2 2 2 2 2" xfId="62976"/>
    <cellStyle name="Normal 175 2 2 2 2 2 2 2 3" xfId="48860"/>
    <cellStyle name="Normal 175 2 2 2 2 2 2 3" xfId="20630"/>
    <cellStyle name="Normal 175 2 2 2 2 2 2 3 2" xfId="40391"/>
    <cellStyle name="Normal 175 2 2 2 2 2 2 4" xfId="54507"/>
    <cellStyle name="Normal 175 2 2 2 2 2 2 5" xfId="34745"/>
    <cellStyle name="Normal 175 2 2 2 2 2 3" xfId="9338"/>
    <cellStyle name="Normal 175 2 2 2 2 2 3 2" xfId="23453"/>
    <cellStyle name="Normal 175 2 2 2 2 2 3 2 2" xfId="57330"/>
    <cellStyle name="Normal 175 2 2 2 2 2 3 3" xfId="43214"/>
    <cellStyle name="Normal 175 2 2 2 2 2 4" xfId="12161"/>
    <cellStyle name="Normal 175 2 2 2 2 2 4 2" xfId="26276"/>
    <cellStyle name="Normal 175 2 2 2 2 2 4 2 2" xfId="60153"/>
    <cellStyle name="Normal 175 2 2 2 2 2 4 3" xfId="46037"/>
    <cellStyle name="Normal 175 2 2 2 2 2 5" xfId="17807"/>
    <cellStyle name="Normal 175 2 2 2 2 2 5 2" xfId="37568"/>
    <cellStyle name="Normal 175 2 2 2 2 2 6" xfId="51684"/>
    <cellStyle name="Normal 175 2 2 2 2 2 7" xfId="31922"/>
    <cellStyle name="Normal 175 2 2 2 2 3" xfId="5101"/>
    <cellStyle name="Normal 175 2 2 2 2 3 2" xfId="13572"/>
    <cellStyle name="Normal 175 2 2 2 2 3 2 2" xfId="27687"/>
    <cellStyle name="Normal 175 2 2 2 2 3 2 2 2" xfId="61564"/>
    <cellStyle name="Normal 175 2 2 2 2 3 2 3" xfId="47448"/>
    <cellStyle name="Normal 175 2 2 2 2 3 3" xfId="19218"/>
    <cellStyle name="Normal 175 2 2 2 2 3 3 2" xfId="38979"/>
    <cellStyle name="Normal 175 2 2 2 2 3 4" xfId="53095"/>
    <cellStyle name="Normal 175 2 2 2 2 3 5" xfId="33333"/>
    <cellStyle name="Normal 175 2 2 2 2 4" xfId="7926"/>
    <cellStyle name="Normal 175 2 2 2 2 4 2" xfId="22041"/>
    <cellStyle name="Normal 175 2 2 2 2 4 2 2" xfId="55918"/>
    <cellStyle name="Normal 175 2 2 2 2 4 3" xfId="41802"/>
    <cellStyle name="Normal 175 2 2 2 2 5" xfId="10749"/>
    <cellStyle name="Normal 175 2 2 2 2 5 2" xfId="24864"/>
    <cellStyle name="Normal 175 2 2 2 2 5 2 2" xfId="58741"/>
    <cellStyle name="Normal 175 2 2 2 2 5 3" xfId="44625"/>
    <cellStyle name="Normal 175 2 2 2 2 6" xfId="16395"/>
    <cellStyle name="Normal 175 2 2 2 2 6 2" xfId="36156"/>
    <cellStyle name="Normal 175 2 2 2 2 7" xfId="50272"/>
    <cellStyle name="Normal 175 2 2 2 2 8" xfId="30510"/>
    <cellStyle name="Normal 175 2 2 2 3" xfId="2984"/>
    <cellStyle name="Normal 175 2 2 2 3 2" xfId="5808"/>
    <cellStyle name="Normal 175 2 2 2 3 2 2" xfId="14278"/>
    <cellStyle name="Normal 175 2 2 2 3 2 2 2" xfId="28393"/>
    <cellStyle name="Normal 175 2 2 2 3 2 2 2 2" xfId="62270"/>
    <cellStyle name="Normal 175 2 2 2 3 2 2 3" xfId="48154"/>
    <cellStyle name="Normal 175 2 2 2 3 2 3" xfId="19924"/>
    <cellStyle name="Normal 175 2 2 2 3 2 3 2" xfId="39685"/>
    <cellStyle name="Normal 175 2 2 2 3 2 4" xfId="53801"/>
    <cellStyle name="Normal 175 2 2 2 3 2 5" xfId="34039"/>
    <cellStyle name="Normal 175 2 2 2 3 3" xfId="8632"/>
    <cellStyle name="Normal 175 2 2 2 3 3 2" xfId="22747"/>
    <cellStyle name="Normal 175 2 2 2 3 3 2 2" xfId="56624"/>
    <cellStyle name="Normal 175 2 2 2 3 3 3" xfId="42508"/>
    <cellStyle name="Normal 175 2 2 2 3 4" xfId="11455"/>
    <cellStyle name="Normal 175 2 2 2 3 4 2" xfId="25570"/>
    <cellStyle name="Normal 175 2 2 2 3 4 2 2" xfId="59447"/>
    <cellStyle name="Normal 175 2 2 2 3 4 3" xfId="45331"/>
    <cellStyle name="Normal 175 2 2 2 3 5" xfId="17101"/>
    <cellStyle name="Normal 175 2 2 2 3 5 2" xfId="36862"/>
    <cellStyle name="Normal 175 2 2 2 3 6" xfId="50978"/>
    <cellStyle name="Normal 175 2 2 2 3 7" xfId="31216"/>
    <cellStyle name="Normal 175 2 2 2 4" xfId="4395"/>
    <cellStyle name="Normal 175 2 2 2 4 2" xfId="12866"/>
    <cellStyle name="Normal 175 2 2 2 4 2 2" xfId="26981"/>
    <cellStyle name="Normal 175 2 2 2 4 2 2 2" xfId="60858"/>
    <cellStyle name="Normal 175 2 2 2 4 2 3" xfId="46742"/>
    <cellStyle name="Normal 175 2 2 2 4 3" xfId="18512"/>
    <cellStyle name="Normal 175 2 2 2 4 3 2" xfId="38273"/>
    <cellStyle name="Normal 175 2 2 2 4 4" xfId="52389"/>
    <cellStyle name="Normal 175 2 2 2 4 5" xfId="32627"/>
    <cellStyle name="Normal 175 2 2 2 5" xfId="7220"/>
    <cellStyle name="Normal 175 2 2 2 5 2" xfId="21335"/>
    <cellStyle name="Normal 175 2 2 2 5 2 2" xfId="55212"/>
    <cellStyle name="Normal 175 2 2 2 5 3" xfId="41096"/>
    <cellStyle name="Normal 175 2 2 2 6" xfId="10043"/>
    <cellStyle name="Normal 175 2 2 2 6 2" xfId="24158"/>
    <cellStyle name="Normal 175 2 2 2 6 2 2" xfId="58035"/>
    <cellStyle name="Normal 175 2 2 2 6 3" xfId="43919"/>
    <cellStyle name="Normal 175 2 2 2 7" xfId="15689"/>
    <cellStyle name="Normal 175 2 2 2 7 2" xfId="35450"/>
    <cellStyle name="Normal 175 2 2 2 8" xfId="49566"/>
    <cellStyle name="Normal 175 2 2 2 9" xfId="29804"/>
    <cellStyle name="Normal 175 2 2 3" xfId="1924"/>
    <cellStyle name="Normal 175 2 2 3 2" xfId="3337"/>
    <cellStyle name="Normal 175 2 2 3 2 2" xfId="6161"/>
    <cellStyle name="Normal 175 2 2 3 2 2 2" xfId="14631"/>
    <cellStyle name="Normal 175 2 2 3 2 2 2 2" xfId="28746"/>
    <cellStyle name="Normal 175 2 2 3 2 2 2 2 2" xfId="62623"/>
    <cellStyle name="Normal 175 2 2 3 2 2 2 3" xfId="48507"/>
    <cellStyle name="Normal 175 2 2 3 2 2 3" xfId="20277"/>
    <cellStyle name="Normal 175 2 2 3 2 2 3 2" xfId="40038"/>
    <cellStyle name="Normal 175 2 2 3 2 2 4" xfId="54154"/>
    <cellStyle name="Normal 175 2 2 3 2 2 5" xfId="34392"/>
    <cellStyle name="Normal 175 2 2 3 2 3" xfId="8985"/>
    <cellStyle name="Normal 175 2 2 3 2 3 2" xfId="23100"/>
    <cellStyle name="Normal 175 2 2 3 2 3 2 2" xfId="56977"/>
    <cellStyle name="Normal 175 2 2 3 2 3 3" xfId="42861"/>
    <cellStyle name="Normal 175 2 2 3 2 4" xfId="11808"/>
    <cellStyle name="Normal 175 2 2 3 2 4 2" xfId="25923"/>
    <cellStyle name="Normal 175 2 2 3 2 4 2 2" xfId="59800"/>
    <cellStyle name="Normal 175 2 2 3 2 4 3" xfId="45684"/>
    <cellStyle name="Normal 175 2 2 3 2 5" xfId="17454"/>
    <cellStyle name="Normal 175 2 2 3 2 5 2" xfId="37215"/>
    <cellStyle name="Normal 175 2 2 3 2 6" xfId="51331"/>
    <cellStyle name="Normal 175 2 2 3 2 7" xfId="31569"/>
    <cellStyle name="Normal 175 2 2 3 3" xfId="4748"/>
    <cellStyle name="Normal 175 2 2 3 3 2" xfId="13219"/>
    <cellStyle name="Normal 175 2 2 3 3 2 2" xfId="27334"/>
    <cellStyle name="Normal 175 2 2 3 3 2 2 2" xfId="61211"/>
    <cellStyle name="Normal 175 2 2 3 3 2 3" xfId="47095"/>
    <cellStyle name="Normal 175 2 2 3 3 3" xfId="18865"/>
    <cellStyle name="Normal 175 2 2 3 3 3 2" xfId="38626"/>
    <cellStyle name="Normal 175 2 2 3 3 4" xfId="52742"/>
    <cellStyle name="Normal 175 2 2 3 3 5" xfId="32980"/>
    <cellStyle name="Normal 175 2 2 3 4" xfId="7573"/>
    <cellStyle name="Normal 175 2 2 3 4 2" xfId="21688"/>
    <cellStyle name="Normal 175 2 2 3 4 2 2" xfId="55565"/>
    <cellStyle name="Normal 175 2 2 3 4 3" xfId="41449"/>
    <cellStyle name="Normal 175 2 2 3 5" xfId="10396"/>
    <cellStyle name="Normal 175 2 2 3 5 2" xfId="24511"/>
    <cellStyle name="Normal 175 2 2 3 5 2 2" xfId="58388"/>
    <cellStyle name="Normal 175 2 2 3 5 3" xfId="44272"/>
    <cellStyle name="Normal 175 2 2 3 6" xfId="16042"/>
    <cellStyle name="Normal 175 2 2 3 6 2" xfId="35803"/>
    <cellStyle name="Normal 175 2 2 3 7" xfId="49919"/>
    <cellStyle name="Normal 175 2 2 3 8" xfId="30157"/>
    <cellStyle name="Normal 175 2 2 4" xfId="2631"/>
    <cellStyle name="Normal 175 2 2 4 2" xfId="5455"/>
    <cellStyle name="Normal 175 2 2 4 2 2" xfId="13925"/>
    <cellStyle name="Normal 175 2 2 4 2 2 2" xfId="28040"/>
    <cellStyle name="Normal 175 2 2 4 2 2 2 2" xfId="61917"/>
    <cellStyle name="Normal 175 2 2 4 2 2 3" xfId="47801"/>
    <cellStyle name="Normal 175 2 2 4 2 3" xfId="19571"/>
    <cellStyle name="Normal 175 2 2 4 2 3 2" xfId="39332"/>
    <cellStyle name="Normal 175 2 2 4 2 4" xfId="53448"/>
    <cellStyle name="Normal 175 2 2 4 2 5" xfId="33686"/>
    <cellStyle name="Normal 175 2 2 4 3" xfId="8279"/>
    <cellStyle name="Normal 175 2 2 4 3 2" xfId="22394"/>
    <cellStyle name="Normal 175 2 2 4 3 2 2" xfId="56271"/>
    <cellStyle name="Normal 175 2 2 4 3 3" xfId="42155"/>
    <cellStyle name="Normal 175 2 2 4 4" xfId="11102"/>
    <cellStyle name="Normal 175 2 2 4 4 2" xfId="25217"/>
    <cellStyle name="Normal 175 2 2 4 4 2 2" xfId="59094"/>
    <cellStyle name="Normal 175 2 2 4 4 3" xfId="44978"/>
    <cellStyle name="Normal 175 2 2 4 5" xfId="16748"/>
    <cellStyle name="Normal 175 2 2 4 5 2" xfId="36509"/>
    <cellStyle name="Normal 175 2 2 4 6" xfId="50625"/>
    <cellStyle name="Normal 175 2 2 4 7" xfId="30863"/>
    <cellStyle name="Normal 175 2 2 5" xfId="4042"/>
    <cellStyle name="Normal 175 2 2 5 2" xfId="12513"/>
    <cellStyle name="Normal 175 2 2 5 2 2" xfId="26628"/>
    <cellStyle name="Normal 175 2 2 5 2 2 2" xfId="60505"/>
    <cellStyle name="Normal 175 2 2 5 2 3" xfId="46389"/>
    <cellStyle name="Normal 175 2 2 5 3" xfId="18159"/>
    <cellStyle name="Normal 175 2 2 5 3 2" xfId="37920"/>
    <cellStyle name="Normal 175 2 2 5 4" xfId="52036"/>
    <cellStyle name="Normal 175 2 2 5 5" xfId="32274"/>
    <cellStyle name="Normal 175 2 2 6" xfId="6867"/>
    <cellStyle name="Normal 175 2 2 6 2" xfId="20982"/>
    <cellStyle name="Normal 175 2 2 6 2 2" xfId="54859"/>
    <cellStyle name="Normal 175 2 2 6 3" xfId="40743"/>
    <cellStyle name="Normal 175 2 2 7" xfId="9690"/>
    <cellStyle name="Normal 175 2 2 7 2" xfId="23805"/>
    <cellStyle name="Normal 175 2 2 7 2 2" xfId="57682"/>
    <cellStyle name="Normal 175 2 2 7 3" xfId="43566"/>
    <cellStyle name="Normal 175 2 2 8" xfId="15336"/>
    <cellStyle name="Normal 175 2 2 8 2" xfId="35097"/>
    <cellStyle name="Normal 175 2 2 9" xfId="49213"/>
    <cellStyle name="Normal 175 2 3" xfId="1395"/>
    <cellStyle name="Normal 175 2 3 2" xfId="2102"/>
    <cellStyle name="Normal 175 2 3 2 2" xfId="3515"/>
    <cellStyle name="Normal 175 2 3 2 2 2" xfId="6339"/>
    <cellStyle name="Normal 175 2 3 2 2 2 2" xfId="14809"/>
    <cellStyle name="Normal 175 2 3 2 2 2 2 2" xfId="28924"/>
    <cellStyle name="Normal 175 2 3 2 2 2 2 2 2" xfId="62801"/>
    <cellStyle name="Normal 175 2 3 2 2 2 2 3" xfId="48685"/>
    <cellStyle name="Normal 175 2 3 2 2 2 3" xfId="20455"/>
    <cellStyle name="Normal 175 2 3 2 2 2 3 2" xfId="40216"/>
    <cellStyle name="Normal 175 2 3 2 2 2 4" xfId="54332"/>
    <cellStyle name="Normal 175 2 3 2 2 2 5" xfId="34570"/>
    <cellStyle name="Normal 175 2 3 2 2 3" xfId="9163"/>
    <cellStyle name="Normal 175 2 3 2 2 3 2" xfId="23278"/>
    <cellStyle name="Normal 175 2 3 2 2 3 2 2" xfId="57155"/>
    <cellStyle name="Normal 175 2 3 2 2 3 3" xfId="43039"/>
    <cellStyle name="Normal 175 2 3 2 2 4" xfId="11986"/>
    <cellStyle name="Normal 175 2 3 2 2 4 2" xfId="26101"/>
    <cellStyle name="Normal 175 2 3 2 2 4 2 2" xfId="59978"/>
    <cellStyle name="Normal 175 2 3 2 2 4 3" xfId="45862"/>
    <cellStyle name="Normal 175 2 3 2 2 5" xfId="17632"/>
    <cellStyle name="Normal 175 2 3 2 2 5 2" xfId="37393"/>
    <cellStyle name="Normal 175 2 3 2 2 6" xfId="51509"/>
    <cellStyle name="Normal 175 2 3 2 2 7" xfId="31747"/>
    <cellStyle name="Normal 175 2 3 2 3" xfId="4926"/>
    <cellStyle name="Normal 175 2 3 2 3 2" xfId="13397"/>
    <cellStyle name="Normal 175 2 3 2 3 2 2" xfId="27512"/>
    <cellStyle name="Normal 175 2 3 2 3 2 2 2" xfId="61389"/>
    <cellStyle name="Normal 175 2 3 2 3 2 3" xfId="47273"/>
    <cellStyle name="Normal 175 2 3 2 3 3" xfId="19043"/>
    <cellStyle name="Normal 175 2 3 2 3 3 2" xfId="38804"/>
    <cellStyle name="Normal 175 2 3 2 3 4" xfId="52920"/>
    <cellStyle name="Normal 175 2 3 2 3 5" xfId="33158"/>
    <cellStyle name="Normal 175 2 3 2 4" xfId="7751"/>
    <cellStyle name="Normal 175 2 3 2 4 2" xfId="21866"/>
    <cellStyle name="Normal 175 2 3 2 4 2 2" xfId="55743"/>
    <cellStyle name="Normal 175 2 3 2 4 3" xfId="41627"/>
    <cellStyle name="Normal 175 2 3 2 5" xfId="10574"/>
    <cellStyle name="Normal 175 2 3 2 5 2" xfId="24689"/>
    <cellStyle name="Normal 175 2 3 2 5 2 2" xfId="58566"/>
    <cellStyle name="Normal 175 2 3 2 5 3" xfId="44450"/>
    <cellStyle name="Normal 175 2 3 2 6" xfId="16220"/>
    <cellStyle name="Normal 175 2 3 2 6 2" xfId="35981"/>
    <cellStyle name="Normal 175 2 3 2 7" xfId="50097"/>
    <cellStyle name="Normal 175 2 3 2 8" xfId="30335"/>
    <cellStyle name="Normal 175 2 3 3" xfId="2809"/>
    <cellStyle name="Normal 175 2 3 3 2" xfId="5633"/>
    <cellStyle name="Normal 175 2 3 3 2 2" xfId="14103"/>
    <cellStyle name="Normal 175 2 3 3 2 2 2" xfId="28218"/>
    <cellStyle name="Normal 175 2 3 3 2 2 2 2" xfId="62095"/>
    <cellStyle name="Normal 175 2 3 3 2 2 3" xfId="47979"/>
    <cellStyle name="Normal 175 2 3 3 2 3" xfId="19749"/>
    <cellStyle name="Normal 175 2 3 3 2 3 2" xfId="39510"/>
    <cellStyle name="Normal 175 2 3 3 2 4" xfId="53626"/>
    <cellStyle name="Normal 175 2 3 3 2 5" xfId="33864"/>
    <cellStyle name="Normal 175 2 3 3 3" xfId="8457"/>
    <cellStyle name="Normal 175 2 3 3 3 2" xfId="22572"/>
    <cellStyle name="Normal 175 2 3 3 3 2 2" xfId="56449"/>
    <cellStyle name="Normal 175 2 3 3 3 3" xfId="42333"/>
    <cellStyle name="Normal 175 2 3 3 4" xfId="11280"/>
    <cellStyle name="Normal 175 2 3 3 4 2" xfId="25395"/>
    <cellStyle name="Normal 175 2 3 3 4 2 2" xfId="59272"/>
    <cellStyle name="Normal 175 2 3 3 4 3" xfId="45156"/>
    <cellStyle name="Normal 175 2 3 3 5" xfId="16926"/>
    <cellStyle name="Normal 175 2 3 3 5 2" xfId="36687"/>
    <cellStyle name="Normal 175 2 3 3 6" xfId="50803"/>
    <cellStyle name="Normal 175 2 3 3 7" xfId="31041"/>
    <cellStyle name="Normal 175 2 3 4" xfId="4220"/>
    <cellStyle name="Normal 175 2 3 4 2" xfId="12691"/>
    <cellStyle name="Normal 175 2 3 4 2 2" xfId="26806"/>
    <cellStyle name="Normal 175 2 3 4 2 2 2" xfId="60683"/>
    <cellStyle name="Normal 175 2 3 4 2 3" xfId="46567"/>
    <cellStyle name="Normal 175 2 3 4 3" xfId="18337"/>
    <cellStyle name="Normal 175 2 3 4 3 2" xfId="38098"/>
    <cellStyle name="Normal 175 2 3 4 4" xfId="52214"/>
    <cellStyle name="Normal 175 2 3 4 5" xfId="32452"/>
    <cellStyle name="Normal 175 2 3 5" xfId="7045"/>
    <cellStyle name="Normal 175 2 3 5 2" xfId="21160"/>
    <cellStyle name="Normal 175 2 3 5 2 2" xfId="55037"/>
    <cellStyle name="Normal 175 2 3 5 3" xfId="40921"/>
    <cellStyle name="Normal 175 2 3 6" xfId="9868"/>
    <cellStyle name="Normal 175 2 3 6 2" xfId="23983"/>
    <cellStyle name="Normal 175 2 3 6 2 2" xfId="57860"/>
    <cellStyle name="Normal 175 2 3 6 3" xfId="43744"/>
    <cellStyle name="Normal 175 2 3 7" xfId="15514"/>
    <cellStyle name="Normal 175 2 3 7 2" xfId="35275"/>
    <cellStyle name="Normal 175 2 3 8" xfId="49391"/>
    <cellStyle name="Normal 175 2 3 9" xfId="29629"/>
    <cellStyle name="Normal 175 2 4" xfId="1749"/>
    <cellStyle name="Normal 175 2 4 2" xfId="3162"/>
    <cellStyle name="Normal 175 2 4 2 2" xfId="5986"/>
    <cellStyle name="Normal 175 2 4 2 2 2" xfId="14456"/>
    <cellStyle name="Normal 175 2 4 2 2 2 2" xfId="28571"/>
    <cellStyle name="Normal 175 2 4 2 2 2 2 2" xfId="62448"/>
    <cellStyle name="Normal 175 2 4 2 2 2 3" xfId="48332"/>
    <cellStyle name="Normal 175 2 4 2 2 3" xfId="20102"/>
    <cellStyle name="Normal 175 2 4 2 2 3 2" xfId="39863"/>
    <cellStyle name="Normal 175 2 4 2 2 4" xfId="53979"/>
    <cellStyle name="Normal 175 2 4 2 2 5" xfId="34217"/>
    <cellStyle name="Normal 175 2 4 2 3" xfId="8810"/>
    <cellStyle name="Normal 175 2 4 2 3 2" xfId="22925"/>
    <cellStyle name="Normal 175 2 4 2 3 2 2" xfId="56802"/>
    <cellStyle name="Normal 175 2 4 2 3 3" xfId="42686"/>
    <cellStyle name="Normal 175 2 4 2 4" xfId="11633"/>
    <cellStyle name="Normal 175 2 4 2 4 2" xfId="25748"/>
    <cellStyle name="Normal 175 2 4 2 4 2 2" xfId="59625"/>
    <cellStyle name="Normal 175 2 4 2 4 3" xfId="45509"/>
    <cellStyle name="Normal 175 2 4 2 5" xfId="17279"/>
    <cellStyle name="Normal 175 2 4 2 5 2" xfId="37040"/>
    <cellStyle name="Normal 175 2 4 2 6" xfId="51156"/>
    <cellStyle name="Normal 175 2 4 2 7" xfId="31394"/>
    <cellStyle name="Normal 175 2 4 3" xfId="4573"/>
    <cellStyle name="Normal 175 2 4 3 2" xfId="13044"/>
    <cellStyle name="Normal 175 2 4 3 2 2" xfId="27159"/>
    <cellStyle name="Normal 175 2 4 3 2 2 2" xfId="61036"/>
    <cellStyle name="Normal 175 2 4 3 2 3" xfId="46920"/>
    <cellStyle name="Normal 175 2 4 3 3" xfId="18690"/>
    <cellStyle name="Normal 175 2 4 3 3 2" xfId="38451"/>
    <cellStyle name="Normal 175 2 4 3 4" xfId="52567"/>
    <cellStyle name="Normal 175 2 4 3 5" xfId="32805"/>
    <cellStyle name="Normal 175 2 4 4" xfId="7398"/>
    <cellStyle name="Normal 175 2 4 4 2" xfId="21513"/>
    <cellStyle name="Normal 175 2 4 4 2 2" xfId="55390"/>
    <cellStyle name="Normal 175 2 4 4 3" xfId="41274"/>
    <cellStyle name="Normal 175 2 4 5" xfId="10221"/>
    <cellStyle name="Normal 175 2 4 5 2" xfId="24336"/>
    <cellStyle name="Normal 175 2 4 5 2 2" xfId="58213"/>
    <cellStyle name="Normal 175 2 4 5 3" xfId="44097"/>
    <cellStyle name="Normal 175 2 4 6" xfId="15867"/>
    <cellStyle name="Normal 175 2 4 6 2" xfId="35628"/>
    <cellStyle name="Normal 175 2 4 7" xfId="49744"/>
    <cellStyle name="Normal 175 2 4 8" xfId="29982"/>
    <cellStyle name="Normal 175 2 5" xfId="2456"/>
    <cellStyle name="Normal 175 2 5 2" xfId="5280"/>
    <cellStyle name="Normal 175 2 5 2 2" xfId="13750"/>
    <cellStyle name="Normal 175 2 5 2 2 2" xfId="27865"/>
    <cellStyle name="Normal 175 2 5 2 2 2 2" xfId="61742"/>
    <cellStyle name="Normal 175 2 5 2 2 3" xfId="47626"/>
    <cellStyle name="Normal 175 2 5 2 3" xfId="19396"/>
    <cellStyle name="Normal 175 2 5 2 3 2" xfId="39157"/>
    <cellStyle name="Normal 175 2 5 2 4" xfId="53273"/>
    <cellStyle name="Normal 175 2 5 2 5" xfId="33511"/>
    <cellStyle name="Normal 175 2 5 3" xfId="8104"/>
    <cellStyle name="Normal 175 2 5 3 2" xfId="22219"/>
    <cellStyle name="Normal 175 2 5 3 2 2" xfId="56096"/>
    <cellStyle name="Normal 175 2 5 3 3" xfId="41980"/>
    <cellStyle name="Normal 175 2 5 4" xfId="10927"/>
    <cellStyle name="Normal 175 2 5 4 2" xfId="25042"/>
    <cellStyle name="Normal 175 2 5 4 2 2" xfId="58919"/>
    <cellStyle name="Normal 175 2 5 4 3" xfId="44803"/>
    <cellStyle name="Normal 175 2 5 5" xfId="16573"/>
    <cellStyle name="Normal 175 2 5 5 2" xfId="36334"/>
    <cellStyle name="Normal 175 2 5 6" xfId="50450"/>
    <cellStyle name="Normal 175 2 5 7" xfId="30688"/>
    <cellStyle name="Normal 175 2 6" xfId="3867"/>
    <cellStyle name="Normal 175 2 6 2" xfId="12338"/>
    <cellStyle name="Normal 175 2 6 2 2" xfId="26453"/>
    <cellStyle name="Normal 175 2 6 2 2 2" xfId="60330"/>
    <cellStyle name="Normal 175 2 6 2 3" xfId="46214"/>
    <cellStyle name="Normal 175 2 6 3" xfId="17984"/>
    <cellStyle name="Normal 175 2 6 3 2" xfId="37745"/>
    <cellStyle name="Normal 175 2 6 4" xfId="51861"/>
    <cellStyle name="Normal 175 2 6 5" xfId="32099"/>
    <cellStyle name="Normal 175 2 7" xfId="6692"/>
    <cellStyle name="Normal 175 2 7 2" xfId="20807"/>
    <cellStyle name="Normal 175 2 7 2 2" xfId="54684"/>
    <cellStyle name="Normal 175 2 7 3" xfId="40568"/>
    <cellStyle name="Normal 175 2 8" xfId="9515"/>
    <cellStyle name="Normal 175 2 8 2" xfId="23630"/>
    <cellStyle name="Normal 175 2 8 2 2" xfId="57507"/>
    <cellStyle name="Normal 175 2 8 3" xfId="43391"/>
    <cellStyle name="Normal 175 2 9" xfId="15161"/>
    <cellStyle name="Normal 175 2 9 2" xfId="34922"/>
    <cellStyle name="Normal 175 3" xfId="1129"/>
    <cellStyle name="Normal 175 3 10" xfId="29364"/>
    <cellStyle name="Normal 175 3 2" xfId="1483"/>
    <cellStyle name="Normal 175 3 2 2" xfId="2190"/>
    <cellStyle name="Normal 175 3 2 2 2" xfId="3603"/>
    <cellStyle name="Normal 175 3 2 2 2 2" xfId="6427"/>
    <cellStyle name="Normal 175 3 2 2 2 2 2" xfId="14897"/>
    <cellStyle name="Normal 175 3 2 2 2 2 2 2" xfId="29012"/>
    <cellStyle name="Normal 175 3 2 2 2 2 2 2 2" xfId="62889"/>
    <cellStyle name="Normal 175 3 2 2 2 2 2 3" xfId="48773"/>
    <cellStyle name="Normal 175 3 2 2 2 2 3" xfId="20543"/>
    <cellStyle name="Normal 175 3 2 2 2 2 3 2" xfId="40304"/>
    <cellStyle name="Normal 175 3 2 2 2 2 4" xfId="54420"/>
    <cellStyle name="Normal 175 3 2 2 2 2 5" xfId="34658"/>
    <cellStyle name="Normal 175 3 2 2 2 3" xfId="9251"/>
    <cellStyle name="Normal 175 3 2 2 2 3 2" xfId="23366"/>
    <cellStyle name="Normal 175 3 2 2 2 3 2 2" xfId="57243"/>
    <cellStyle name="Normal 175 3 2 2 2 3 3" xfId="43127"/>
    <cellStyle name="Normal 175 3 2 2 2 4" xfId="12074"/>
    <cellStyle name="Normal 175 3 2 2 2 4 2" xfId="26189"/>
    <cellStyle name="Normal 175 3 2 2 2 4 2 2" xfId="60066"/>
    <cellStyle name="Normal 175 3 2 2 2 4 3" xfId="45950"/>
    <cellStyle name="Normal 175 3 2 2 2 5" xfId="17720"/>
    <cellStyle name="Normal 175 3 2 2 2 5 2" xfId="37481"/>
    <cellStyle name="Normal 175 3 2 2 2 6" xfId="51597"/>
    <cellStyle name="Normal 175 3 2 2 2 7" xfId="31835"/>
    <cellStyle name="Normal 175 3 2 2 3" xfId="5014"/>
    <cellStyle name="Normal 175 3 2 2 3 2" xfId="13485"/>
    <cellStyle name="Normal 175 3 2 2 3 2 2" xfId="27600"/>
    <cellStyle name="Normal 175 3 2 2 3 2 2 2" xfId="61477"/>
    <cellStyle name="Normal 175 3 2 2 3 2 3" xfId="47361"/>
    <cellStyle name="Normal 175 3 2 2 3 3" xfId="19131"/>
    <cellStyle name="Normal 175 3 2 2 3 3 2" xfId="38892"/>
    <cellStyle name="Normal 175 3 2 2 3 4" xfId="53008"/>
    <cellStyle name="Normal 175 3 2 2 3 5" xfId="33246"/>
    <cellStyle name="Normal 175 3 2 2 4" xfId="7839"/>
    <cellStyle name="Normal 175 3 2 2 4 2" xfId="21954"/>
    <cellStyle name="Normal 175 3 2 2 4 2 2" xfId="55831"/>
    <cellStyle name="Normal 175 3 2 2 4 3" xfId="41715"/>
    <cellStyle name="Normal 175 3 2 2 5" xfId="10662"/>
    <cellStyle name="Normal 175 3 2 2 5 2" xfId="24777"/>
    <cellStyle name="Normal 175 3 2 2 5 2 2" xfId="58654"/>
    <cellStyle name="Normal 175 3 2 2 5 3" xfId="44538"/>
    <cellStyle name="Normal 175 3 2 2 6" xfId="16308"/>
    <cellStyle name="Normal 175 3 2 2 6 2" xfId="36069"/>
    <cellStyle name="Normal 175 3 2 2 7" xfId="50185"/>
    <cellStyle name="Normal 175 3 2 2 8" xfId="30423"/>
    <cellStyle name="Normal 175 3 2 3" xfId="2897"/>
    <cellStyle name="Normal 175 3 2 3 2" xfId="5721"/>
    <cellStyle name="Normal 175 3 2 3 2 2" xfId="14191"/>
    <cellStyle name="Normal 175 3 2 3 2 2 2" xfId="28306"/>
    <cellStyle name="Normal 175 3 2 3 2 2 2 2" xfId="62183"/>
    <cellStyle name="Normal 175 3 2 3 2 2 3" xfId="48067"/>
    <cellStyle name="Normal 175 3 2 3 2 3" xfId="19837"/>
    <cellStyle name="Normal 175 3 2 3 2 3 2" xfId="39598"/>
    <cellStyle name="Normal 175 3 2 3 2 4" xfId="53714"/>
    <cellStyle name="Normal 175 3 2 3 2 5" xfId="33952"/>
    <cellStyle name="Normal 175 3 2 3 3" xfId="8545"/>
    <cellStyle name="Normal 175 3 2 3 3 2" xfId="22660"/>
    <cellStyle name="Normal 175 3 2 3 3 2 2" xfId="56537"/>
    <cellStyle name="Normal 175 3 2 3 3 3" xfId="42421"/>
    <cellStyle name="Normal 175 3 2 3 4" xfId="11368"/>
    <cellStyle name="Normal 175 3 2 3 4 2" xfId="25483"/>
    <cellStyle name="Normal 175 3 2 3 4 2 2" xfId="59360"/>
    <cellStyle name="Normal 175 3 2 3 4 3" xfId="45244"/>
    <cellStyle name="Normal 175 3 2 3 5" xfId="17014"/>
    <cellStyle name="Normal 175 3 2 3 5 2" xfId="36775"/>
    <cellStyle name="Normal 175 3 2 3 6" xfId="50891"/>
    <cellStyle name="Normal 175 3 2 3 7" xfId="31129"/>
    <cellStyle name="Normal 175 3 2 4" xfId="4308"/>
    <cellStyle name="Normal 175 3 2 4 2" xfId="12779"/>
    <cellStyle name="Normal 175 3 2 4 2 2" xfId="26894"/>
    <cellStyle name="Normal 175 3 2 4 2 2 2" xfId="60771"/>
    <cellStyle name="Normal 175 3 2 4 2 3" xfId="46655"/>
    <cellStyle name="Normal 175 3 2 4 3" xfId="18425"/>
    <cellStyle name="Normal 175 3 2 4 3 2" xfId="38186"/>
    <cellStyle name="Normal 175 3 2 4 4" xfId="52302"/>
    <cellStyle name="Normal 175 3 2 4 5" xfId="32540"/>
    <cellStyle name="Normal 175 3 2 5" xfId="7133"/>
    <cellStyle name="Normal 175 3 2 5 2" xfId="21248"/>
    <cellStyle name="Normal 175 3 2 5 2 2" xfId="55125"/>
    <cellStyle name="Normal 175 3 2 5 3" xfId="41009"/>
    <cellStyle name="Normal 175 3 2 6" xfId="9956"/>
    <cellStyle name="Normal 175 3 2 6 2" xfId="24071"/>
    <cellStyle name="Normal 175 3 2 6 2 2" xfId="57948"/>
    <cellStyle name="Normal 175 3 2 6 3" xfId="43832"/>
    <cellStyle name="Normal 175 3 2 7" xfId="15602"/>
    <cellStyle name="Normal 175 3 2 7 2" xfId="35363"/>
    <cellStyle name="Normal 175 3 2 8" xfId="49479"/>
    <cellStyle name="Normal 175 3 2 9" xfId="29717"/>
    <cellStyle name="Normal 175 3 3" xfId="1837"/>
    <cellStyle name="Normal 175 3 3 2" xfId="3250"/>
    <cellStyle name="Normal 175 3 3 2 2" xfId="6074"/>
    <cellStyle name="Normal 175 3 3 2 2 2" xfId="14544"/>
    <cellStyle name="Normal 175 3 3 2 2 2 2" xfId="28659"/>
    <cellStyle name="Normal 175 3 3 2 2 2 2 2" xfId="62536"/>
    <cellStyle name="Normal 175 3 3 2 2 2 3" xfId="48420"/>
    <cellStyle name="Normal 175 3 3 2 2 3" xfId="20190"/>
    <cellStyle name="Normal 175 3 3 2 2 3 2" xfId="39951"/>
    <cellStyle name="Normal 175 3 3 2 2 4" xfId="54067"/>
    <cellStyle name="Normal 175 3 3 2 2 5" xfId="34305"/>
    <cellStyle name="Normal 175 3 3 2 3" xfId="8898"/>
    <cellStyle name="Normal 175 3 3 2 3 2" xfId="23013"/>
    <cellStyle name="Normal 175 3 3 2 3 2 2" xfId="56890"/>
    <cellStyle name="Normal 175 3 3 2 3 3" xfId="42774"/>
    <cellStyle name="Normal 175 3 3 2 4" xfId="11721"/>
    <cellStyle name="Normal 175 3 3 2 4 2" xfId="25836"/>
    <cellStyle name="Normal 175 3 3 2 4 2 2" xfId="59713"/>
    <cellStyle name="Normal 175 3 3 2 4 3" xfId="45597"/>
    <cellStyle name="Normal 175 3 3 2 5" xfId="17367"/>
    <cellStyle name="Normal 175 3 3 2 5 2" xfId="37128"/>
    <cellStyle name="Normal 175 3 3 2 6" xfId="51244"/>
    <cellStyle name="Normal 175 3 3 2 7" xfId="31482"/>
    <cellStyle name="Normal 175 3 3 3" xfId="4661"/>
    <cellStyle name="Normal 175 3 3 3 2" xfId="13132"/>
    <cellStyle name="Normal 175 3 3 3 2 2" xfId="27247"/>
    <cellStyle name="Normal 175 3 3 3 2 2 2" xfId="61124"/>
    <cellStyle name="Normal 175 3 3 3 2 3" xfId="47008"/>
    <cellStyle name="Normal 175 3 3 3 3" xfId="18778"/>
    <cellStyle name="Normal 175 3 3 3 3 2" xfId="38539"/>
    <cellStyle name="Normal 175 3 3 3 4" xfId="52655"/>
    <cellStyle name="Normal 175 3 3 3 5" xfId="32893"/>
    <cellStyle name="Normal 175 3 3 4" xfId="7486"/>
    <cellStyle name="Normal 175 3 3 4 2" xfId="21601"/>
    <cellStyle name="Normal 175 3 3 4 2 2" xfId="55478"/>
    <cellStyle name="Normal 175 3 3 4 3" xfId="41362"/>
    <cellStyle name="Normal 175 3 3 5" xfId="10309"/>
    <cellStyle name="Normal 175 3 3 5 2" xfId="24424"/>
    <cellStyle name="Normal 175 3 3 5 2 2" xfId="58301"/>
    <cellStyle name="Normal 175 3 3 5 3" xfId="44185"/>
    <cellStyle name="Normal 175 3 3 6" xfId="15955"/>
    <cellStyle name="Normal 175 3 3 6 2" xfId="35716"/>
    <cellStyle name="Normal 175 3 3 7" xfId="49832"/>
    <cellStyle name="Normal 175 3 3 8" xfId="30070"/>
    <cellStyle name="Normal 175 3 4" xfId="2544"/>
    <cellStyle name="Normal 175 3 4 2" xfId="5368"/>
    <cellStyle name="Normal 175 3 4 2 2" xfId="13838"/>
    <cellStyle name="Normal 175 3 4 2 2 2" xfId="27953"/>
    <cellStyle name="Normal 175 3 4 2 2 2 2" xfId="61830"/>
    <cellStyle name="Normal 175 3 4 2 2 3" xfId="47714"/>
    <cellStyle name="Normal 175 3 4 2 3" xfId="19484"/>
    <cellStyle name="Normal 175 3 4 2 3 2" xfId="39245"/>
    <cellStyle name="Normal 175 3 4 2 4" xfId="53361"/>
    <cellStyle name="Normal 175 3 4 2 5" xfId="33599"/>
    <cellStyle name="Normal 175 3 4 3" xfId="8192"/>
    <cellStyle name="Normal 175 3 4 3 2" xfId="22307"/>
    <cellStyle name="Normal 175 3 4 3 2 2" xfId="56184"/>
    <cellStyle name="Normal 175 3 4 3 3" xfId="42068"/>
    <cellStyle name="Normal 175 3 4 4" xfId="11015"/>
    <cellStyle name="Normal 175 3 4 4 2" xfId="25130"/>
    <cellStyle name="Normal 175 3 4 4 2 2" xfId="59007"/>
    <cellStyle name="Normal 175 3 4 4 3" xfId="44891"/>
    <cellStyle name="Normal 175 3 4 5" xfId="16661"/>
    <cellStyle name="Normal 175 3 4 5 2" xfId="36422"/>
    <cellStyle name="Normal 175 3 4 6" xfId="50538"/>
    <cellStyle name="Normal 175 3 4 7" xfId="30776"/>
    <cellStyle name="Normal 175 3 5" xfId="3955"/>
    <cellStyle name="Normal 175 3 5 2" xfId="12426"/>
    <cellStyle name="Normal 175 3 5 2 2" xfId="26541"/>
    <cellStyle name="Normal 175 3 5 2 2 2" xfId="60418"/>
    <cellStyle name="Normal 175 3 5 2 3" xfId="46302"/>
    <cellStyle name="Normal 175 3 5 3" xfId="18072"/>
    <cellStyle name="Normal 175 3 5 3 2" xfId="37833"/>
    <cellStyle name="Normal 175 3 5 4" xfId="51949"/>
    <cellStyle name="Normal 175 3 5 5" xfId="32187"/>
    <cellStyle name="Normal 175 3 6" xfId="6780"/>
    <cellStyle name="Normal 175 3 6 2" xfId="20895"/>
    <cellStyle name="Normal 175 3 6 2 2" xfId="54772"/>
    <cellStyle name="Normal 175 3 6 3" xfId="40656"/>
    <cellStyle name="Normal 175 3 7" xfId="9603"/>
    <cellStyle name="Normal 175 3 7 2" xfId="23718"/>
    <cellStyle name="Normal 175 3 7 2 2" xfId="57595"/>
    <cellStyle name="Normal 175 3 7 3" xfId="43479"/>
    <cellStyle name="Normal 175 3 8" xfId="15249"/>
    <cellStyle name="Normal 175 3 8 2" xfId="35010"/>
    <cellStyle name="Normal 175 3 9" xfId="49126"/>
    <cellStyle name="Normal 175 4" xfId="1308"/>
    <cellStyle name="Normal 175 4 2" xfId="2015"/>
    <cellStyle name="Normal 175 4 2 2" xfId="3428"/>
    <cellStyle name="Normal 175 4 2 2 2" xfId="6252"/>
    <cellStyle name="Normal 175 4 2 2 2 2" xfId="14722"/>
    <cellStyle name="Normal 175 4 2 2 2 2 2" xfId="28837"/>
    <cellStyle name="Normal 175 4 2 2 2 2 2 2" xfId="62714"/>
    <cellStyle name="Normal 175 4 2 2 2 2 3" xfId="48598"/>
    <cellStyle name="Normal 175 4 2 2 2 3" xfId="20368"/>
    <cellStyle name="Normal 175 4 2 2 2 3 2" xfId="40129"/>
    <cellStyle name="Normal 175 4 2 2 2 4" xfId="54245"/>
    <cellStyle name="Normal 175 4 2 2 2 5" xfId="34483"/>
    <cellStyle name="Normal 175 4 2 2 3" xfId="9076"/>
    <cellStyle name="Normal 175 4 2 2 3 2" xfId="23191"/>
    <cellStyle name="Normal 175 4 2 2 3 2 2" xfId="57068"/>
    <cellStyle name="Normal 175 4 2 2 3 3" xfId="42952"/>
    <cellStyle name="Normal 175 4 2 2 4" xfId="11899"/>
    <cellStyle name="Normal 175 4 2 2 4 2" xfId="26014"/>
    <cellStyle name="Normal 175 4 2 2 4 2 2" xfId="59891"/>
    <cellStyle name="Normal 175 4 2 2 4 3" xfId="45775"/>
    <cellStyle name="Normal 175 4 2 2 5" xfId="17545"/>
    <cellStyle name="Normal 175 4 2 2 5 2" xfId="37306"/>
    <cellStyle name="Normal 175 4 2 2 6" xfId="51422"/>
    <cellStyle name="Normal 175 4 2 2 7" xfId="31660"/>
    <cellStyle name="Normal 175 4 2 3" xfId="4839"/>
    <cellStyle name="Normal 175 4 2 3 2" xfId="13310"/>
    <cellStyle name="Normal 175 4 2 3 2 2" xfId="27425"/>
    <cellStyle name="Normal 175 4 2 3 2 2 2" xfId="61302"/>
    <cellStyle name="Normal 175 4 2 3 2 3" xfId="47186"/>
    <cellStyle name="Normal 175 4 2 3 3" xfId="18956"/>
    <cellStyle name="Normal 175 4 2 3 3 2" xfId="38717"/>
    <cellStyle name="Normal 175 4 2 3 4" xfId="52833"/>
    <cellStyle name="Normal 175 4 2 3 5" xfId="33071"/>
    <cellStyle name="Normal 175 4 2 4" xfId="7664"/>
    <cellStyle name="Normal 175 4 2 4 2" xfId="21779"/>
    <cellStyle name="Normal 175 4 2 4 2 2" xfId="55656"/>
    <cellStyle name="Normal 175 4 2 4 3" xfId="41540"/>
    <cellStyle name="Normal 175 4 2 5" xfId="10487"/>
    <cellStyle name="Normal 175 4 2 5 2" xfId="24602"/>
    <cellStyle name="Normal 175 4 2 5 2 2" xfId="58479"/>
    <cellStyle name="Normal 175 4 2 5 3" xfId="44363"/>
    <cellStyle name="Normal 175 4 2 6" xfId="16133"/>
    <cellStyle name="Normal 175 4 2 6 2" xfId="35894"/>
    <cellStyle name="Normal 175 4 2 7" xfId="50010"/>
    <cellStyle name="Normal 175 4 2 8" xfId="30248"/>
    <cellStyle name="Normal 175 4 3" xfId="2722"/>
    <cellStyle name="Normal 175 4 3 2" xfId="5546"/>
    <cellStyle name="Normal 175 4 3 2 2" xfId="14016"/>
    <cellStyle name="Normal 175 4 3 2 2 2" xfId="28131"/>
    <cellStyle name="Normal 175 4 3 2 2 2 2" xfId="62008"/>
    <cellStyle name="Normal 175 4 3 2 2 3" xfId="47892"/>
    <cellStyle name="Normal 175 4 3 2 3" xfId="19662"/>
    <cellStyle name="Normal 175 4 3 2 3 2" xfId="39423"/>
    <cellStyle name="Normal 175 4 3 2 4" xfId="53539"/>
    <cellStyle name="Normal 175 4 3 2 5" xfId="33777"/>
    <cellStyle name="Normal 175 4 3 3" xfId="8370"/>
    <cellStyle name="Normal 175 4 3 3 2" xfId="22485"/>
    <cellStyle name="Normal 175 4 3 3 2 2" xfId="56362"/>
    <cellStyle name="Normal 175 4 3 3 3" xfId="42246"/>
    <cellStyle name="Normal 175 4 3 4" xfId="11193"/>
    <cellStyle name="Normal 175 4 3 4 2" xfId="25308"/>
    <cellStyle name="Normal 175 4 3 4 2 2" xfId="59185"/>
    <cellStyle name="Normal 175 4 3 4 3" xfId="45069"/>
    <cellStyle name="Normal 175 4 3 5" xfId="16839"/>
    <cellStyle name="Normal 175 4 3 5 2" xfId="36600"/>
    <cellStyle name="Normal 175 4 3 6" xfId="50716"/>
    <cellStyle name="Normal 175 4 3 7" xfId="30954"/>
    <cellStyle name="Normal 175 4 4" xfId="4133"/>
    <cellStyle name="Normal 175 4 4 2" xfId="12604"/>
    <cellStyle name="Normal 175 4 4 2 2" xfId="26719"/>
    <cellStyle name="Normal 175 4 4 2 2 2" xfId="60596"/>
    <cellStyle name="Normal 175 4 4 2 3" xfId="46480"/>
    <cellStyle name="Normal 175 4 4 3" xfId="18250"/>
    <cellStyle name="Normal 175 4 4 3 2" xfId="38011"/>
    <cellStyle name="Normal 175 4 4 4" xfId="52127"/>
    <cellStyle name="Normal 175 4 4 5" xfId="32365"/>
    <cellStyle name="Normal 175 4 5" xfId="6958"/>
    <cellStyle name="Normal 175 4 5 2" xfId="21073"/>
    <cellStyle name="Normal 175 4 5 2 2" xfId="54950"/>
    <cellStyle name="Normal 175 4 5 3" xfId="40834"/>
    <cellStyle name="Normal 175 4 6" xfId="9781"/>
    <cellStyle name="Normal 175 4 6 2" xfId="23896"/>
    <cellStyle name="Normal 175 4 6 2 2" xfId="57773"/>
    <cellStyle name="Normal 175 4 6 3" xfId="43657"/>
    <cellStyle name="Normal 175 4 7" xfId="15427"/>
    <cellStyle name="Normal 175 4 7 2" xfId="35188"/>
    <cellStyle name="Normal 175 4 8" xfId="49304"/>
    <cellStyle name="Normal 175 4 9" xfId="29542"/>
    <cellStyle name="Normal 175 5" xfId="1662"/>
    <cellStyle name="Normal 175 5 2" xfId="3075"/>
    <cellStyle name="Normal 175 5 2 2" xfId="5899"/>
    <cellStyle name="Normal 175 5 2 2 2" xfId="14369"/>
    <cellStyle name="Normal 175 5 2 2 2 2" xfId="28484"/>
    <cellStyle name="Normal 175 5 2 2 2 2 2" xfId="62361"/>
    <cellStyle name="Normal 175 5 2 2 2 3" xfId="48245"/>
    <cellStyle name="Normal 175 5 2 2 3" xfId="20015"/>
    <cellStyle name="Normal 175 5 2 2 3 2" xfId="39776"/>
    <cellStyle name="Normal 175 5 2 2 4" xfId="53892"/>
    <cellStyle name="Normal 175 5 2 2 5" xfId="34130"/>
    <cellStyle name="Normal 175 5 2 3" xfId="8723"/>
    <cellStyle name="Normal 175 5 2 3 2" xfId="22838"/>
    <cellStyle name="Normal 175 5 2 3 2 2" xfId="56715"/>
    <cellStyle name="Normal 175 5 2 3 3" xfId="42599"/>
    <cellStyle name="Normal 175 5 2 4" xfId="11546"/>
    <cellStyle name="Normal 175 5 2 4 2" xfId="25661"/>
    <cellStyle name="Normal 175 5 2 4 2 2" xfId="59538"/>
    <cellStyle name="Normal 175 5 2 4 3" xfId="45422"/>
    <cellStyle name="Normal 175 5 2 5" xfId="17192"/>
    <cellStyle name="Normal 175 5 2 5 2" xfId="36953"/>
    <cellStyle name="Normal 175 5 2 6" xfId="51069"/>
    <cellStyle name="Normal 175 5 2 7" xfId="31307"/>
    <cellStyle name="Normal 175 5 3" xfId="4486"/>
    <cellStyle name="Normal 175 5 3 2" xfId="12957"/>
    <cellStyle name="Normal 175 5 3 2 2" xfId="27072"/>
    <cellStyle name="Normal 175 5 3 2 2 2" xfId="60949"/>
    <cellStyle name="Normal 175 5 3 2 3" xfId="46833"/>
    <cellStyle name="Normal 175 5 3 3" xfId="18603"/>
    <cellStyle name="Normal 175 5 3 3 2" xfId="38364"/>
    <cellStyle name="Normal 175 5 3 4" xfId="52480"/>
    <cellStyle name="Normal 175 5 3 5" xfId="32718"/>
    <cellStyle name="Normal 175 5 4" xfId="7311"/>
    <cellStyle name="Normal 175 5 4 2" xfId="21426"/>
    <cellStyle name="Normal 175 5 4 2 2" xfId="55303"/>
    <cellStyle name="Normal 175 5 4 3" xfId="41187"/>
    <cellStyle name="Normal 175 5 5" xfId="10134"/>
    <cellStyle name="Normal 175 5 5 2" xfId="24249"/>
    <cellStyle name="Normal 175 5 5 2 2" xfId="58126"/>
    <cellStyle name="Normal 175 5 5 3" xfId="44010"/>
    <cellStyle name="Normal 175 5 6" xfId="15780"/>
    <cellStyle name="Normal 175 5 6 2" xfId="35541"/>
    <cellStyle name="Normal 175 5 7" xfId="49657"/>
    <cellStyle name="Normal 175 5 8" xfId="29895"/>
    <cellStyle name="Normal 175 6" xfId="2369"/>
    <cellStyle name="Normal 175 6 2" xfId="5193"/>
    <cellStyle name="Normal 175 6 2 2" xfId="13663"/>
    <cellStyle name="Normal 175 6 2 2 2" xfId="27778"/>
    <cellStyle name="Normal 175 6 2 2 2 2" xfId="61655"/>
    <cellStyle name="Normal 175 6 2 2 3" xfId="47539"/>
    <cellStyle name="Normal 175 6 2 3" xfId="19309"/>
    <cellStyle name="Normal 175 6 2 3 2" xfId="39070"/>
    <cellStyle name="Normal 175 6 2 4" xfId="53186"/>
    <cellStyle name="Normal 175 6 2 5" xfId="33424"/>
    <cellStyle name="Normal 175 6 3" xfId="8017"/>
    <cellStyle name="Normal 175 6 3 2" xfId="22132"/>
    <cellStyle name="Normal 175 6 3 2 2" xfId="56009"/>
    <cellStyle name="Normal 175 6 3 3" xfId="41893"/>
    <cellStyle name="Normal 175 6 4" xfId="10840"/>
    <cellStyle name="Normal 175 6 4 2" xfId="24955"/>
    <cellStyle name="Normal 175 6 4 2 2" xfId="58832"/>
    <cellStyle name="Normal 175 6 4 3" xfId="44716"/>
    <cellStyle name="Normal 175 6 5" xfId="16486"/>
    <cellStyle name="Normal 175 6 5 2" xfId="36247"/>
    <cellStyle name="Normal 175 6 6" xfId="50363"/>
    <cellStyle name="Normal 175 6 7" xfId="30601"/>
    <cellStyle name="Normal 175 7" xfId="3780"/>
    <cellStyle name="Normal 175 7 2" xfId="12251"/>
    <cellStyle name="Normal 175 7 2 2" xfId="26366"/>
    <cellStyle name="Normal 175 7 2 2 2" xfId="60243"/>
    <cellStyle name="Normal 175 7 2 3" xfId="46127"/>
    <cellStyle name="Normal 175 7 3" xfId="17897"/>
    <cellStyle name="Normal 175 7 3 2" xfId="37658"/>
    <cellStyle name="Normal 175 7 4" xfId="51774"/>
    <cellStyle name="Normal 175 7 5" xfId="32012"/>
    <cellStyle name="Normal 175 8" xfId="6605"/>
    <cellStyle name="Normal 175 8 2" xfId="20720"/>
    <cellStyle name="Normal 175 8 2 2" xfId="54597"/>
    <cellStyle name="Normal 175 8 3" xfId="40481"/>
    <cellStyle name="Normal 175 9" xfId="9428"/>
    <cellStyle name="Normal 175 9 2" xfId="23543"/>
    <cellStyle name="Normal 175 9 2 2" xfId="57420"/>
    <cellStyle name="Normal 175 9 3" xfId="43304"/>
    <cellStyle name="Normal 176" xfId="875"/>
    <cellStyle name="Normal 176 10" xfId="15075"/>
    <cellStyle name="Normal 176 10 2" xfId="34836"/>
    <cellStyle name="Normal 176 11" xfId="48952"/>
    <cellStyle name="Normal 176 12" xfId="29190"/>
    <cellStyle name="Normal 176 2" xfId="1038"/>
    <cellStyle name="Normal 176 2 10" xfId="49039"/>
    <cellStyle name="Normal 176 2 11" xfId="29277"/>
    <cellStyle name="Normal 176 2 2" xfId="1217"/>
    <cellStyle name="Normal 176 2 2 10" xfId="29452"/>
    <cellStyle name="Normal 176 2 2 2" xfId="1571"/>
    <cellStyle name="Normal 176 2 2 2 2" xfId="2278"/>
    <cellStyle name="Normal 176 2 2 2 2 2" xfId="3691"/>
    <cellStyle name="Normal 176 2 2 2 2 2 2" xfId="6515"/>
    <cellStyle name="Normal 176 2 2 2 2 2 2 2" xfId="14985"/>
    <cellStyle name="Normal 176 2 2 2 2 2 2 2 2" xfId="29100"/>
    <cellStyle name="Normal 176 2 2 2 2 2 2 2 2 2" xfId="62977"/>
    <cellStyle name="Normal 176 2 2 2 2 2 2 2 3" xfId="48861"/>
    <cellStyle name="Normal 176 2 2 2 2 2 2 3" xfId="20631"/>
    <cellStyle name="Normal 176 2 2 2 2 2 2 3 2" xfId="40392"/>
    <cellStyle name="Normal 176 2 2 2 2 2 2 4" xfId="54508"/>
    <cellStyle name="Normal 176 2 2 2 2 2 2 5" xfId="34746"/>
    <cellStyle name="Normal 176 2 2 2 2 2 3" xfId="9339"/>
    <cellStyle name="Normal 176 2 2 2 2 2 3 2" xfId="23454"/>
    <cellStyle name="Normal 176 2 2 2 2 2 3 2 2" xfId="57331"/>
    <cellStyle name="Normal 176 2 2 2 2 2 3 3" xfId="43215"/>
    <cellStyle name="Normal 176 2 2 2 2 2 4" xfId="12162"/>
    <cellStyle name="Normal 176 2 2 2 2 2 4 2" xfId="26277"/>
    <cellStyle name="Normal 176 2 2 2 2 2 4 2 2" xfId="60154"/>
    <cellStyle name="Normal 176 2 2 2 2 2 4 3" xfId="46038"/>
    <cellStyle name="Normal 176 2 2 2 2 2 5" xfId="17808"/>
    <cellStyle name="Normal 176 2 2 2 2 2 5 2" xfId="37569"/>
    <cellStyle name="Normal 176 2 2 2 2 2 6" xfId="51685"/>
    <cellStyle name="Normal 176 2 2 2 2 2 7" xfId="31923"/>
    <cellStyle name="Normal 176 2 2 2 2 3" xfId="5102"/>
    <cellStyle name="Normal 176 2 2 2 2 3 2" xfId="13573"/>
    <cellStyle name="Normal 176 2 2 2 2 3 2 2" xfId="27688"/>
    <cellStyle name="Normal 176 2 2 2 2 3 2 2 2" xfId="61565"/>
    <cellStyle name="Normal 176 2 2 2 2 3 2 3" xfId="47449"/>
    <cellStyle name="Normal 176 2 2 2 2 3 3" xfId="19219"/>
    <cellStyle name="Normal 176 2 2 2 2 3 3 2" xfId="38980"/>
    <cellStyle name="Normal 176 2 2 2 2 3 4" xfId="53096"/>
    <cellStyle name="Normal 176 2 2 2 2 3 5" xfId="33334"/>
    <cellStyle name="Normal 176 2 2 2 2 4" xfId="7927"/>
    <cellStyle name="Normal 176 2 2 2 2 4 2" xfId="22042"/>
    <cellStyle name="Normal 176 2 2 2 2 4 2 2" xfId="55919"/>
    <cellStyle name="Normal 176 2 2 2 2 4 3" xfId="41803"/>
    <cellStyle name="Normal 176 2 2 2 2 5" xfId="10750"/>
    <cellStyle name="Normal 176 2 2 2 2 5 2" xfId="24865"/>
    <cellStyle name="Normal 176 2 2 2 2 5 2 2" xfId="58742"/>
    <cellStyle name="Normal 176 2 2 2 2 5 3" xfId="44626"/>
    <cellStyle name="Normal 176 2 2 2 2 6" xfId="16396"/>
    <cellStyle name="Normal 176 2 2 2 2 6 2" xfId="36157"/>
    <cellStyle name="Normal 176 2 2 2 2 7" xfId="50273"/>
    <cellStyle name="Normal 176 2 2 2 2 8" xfId="30511"/>
    <cellStyle name="Normal 176 2 2 2 3" xfId="2985"/>
    <cellStyle name="Normal 176 2 2 2 3 2" xfId="5809"/>
    <cellStyle name="Normal 176 2 2 2 3 2 2" xfId="14279"/>
    <cellStyle name="Normal 176 2 2 2 3 2 2 2" xfId="28394"/>
    <cellStyle name="Normal 176 2 2 2 3 2 2 2 2" xfId="62271"/>
    <cellStyle name="Normal 176 2 2 2 3 2 2 3" xfId="48155"/>
    <cellStyle name="Normal 176 2 2 2 3 2 3" xfId="19925"/>
    <cellStyle name="Normal 176 2 2 2 3 2 3 2" xfId="39686"/>
    <cellStyle name="Normal 176 2 2 2 3 2 4" xfId="53802"/>
    <cellStyle name="Normal 176 2 2 2 3 2 5" xfId="34040"/>
    <cellStyle name="Normal 176 2 2 2 3 3" xfId="8633"/>
    <cellStyle name="Normal 176 2 2 2 3 3 2" xfId="22748"/>
    <cellStyle name="Normal 176 2 2 2 3 3 2 2" xfId="56625"/>
    <cellStyle name="Normal 176 2 2 2 3 3 3" xfId="42509"/>
    <cellStyle name="Normal 176 2 2 2 3 4" xfId="11456"/>
    <cellStyle name="Normal 176 2 2 2 3 4 2" xfId="25571"/>
    <cellStyle name="Normal 176 2 2 2 3 4 2 2" xfId="59448"/>
    <cellStyle name="Normal 176 2 2 2 3 4 3" xfId="45332"/>
    <cellStyle name="Normal 176 2 2 2 3 5" xfId="17102"/>
    <cellStyle name="Normal 176 2 2 2 3 5 2" xfId="36863"/>
    <cellStyle name="Normal 176 2 2 2 3 6" xfId="50979"/>
    <cellStyle name="Normal 176 2 2 2 3 7" xfId="31217"/>
    <cellStyle name="Normal 176 2 2 2 4" xfId="4396"/>
    <cellStyle name="Normal 176 2 2 2 4 2" xfId="12867"/>
    <cellStyle name="Normal 176 2 2 2 4 2 2" xfId="26982"/>
    <cellStyle name="Normal 176 2 2 2 4 2 2 2" xfId="60859"/>
    <cellStyle name="Normal 176 2 2 2 4 2 3" xfId="46743"/>
    <cellStyle name="Normal 176 2 2 2 4 3" xfId="18513"/>
    <cellStyle name="Normal 176 2 2 2 4 3 2" xfId="38274"/>
    <cellStyle name="Normal 176 2 2 2 4 4" xfId="52390"/>
    <cellStyle name="Normal 176 2 2 2 4 5" xfId="32628"/>
    <cellStyle name="Normal 176 2 2 2 5" xfId="7221"/>
    <cellStyle name="Normal 176 2 2 2 5 2" xfId="21336"/>
    <cellStyle name="Normal 176 2 2 2 5 2 2" xfId="55213"/>
    <cellStyle name="Normal 176 2 2 2 5 3" xfId="41097"/>
    <cellStyle name="Normal 176 2 2 2 6" xfId="10044"/>
    <cellStyle name="Normal 176 2 2 2 6 2" xfId="24159"/>
    <cellStyle name="Normal 176 2 2 2 6 2 2" xfId="58036"/>
    <cellStyle name="Normal 176 2 2 2 6 3" xfId="43920"/>
    <cellStyle name="Normal 176 2 2 2 7" xfId="15690"/>
    <cellStyle name="Normal 176 2 2 2 7 2" xfId="35451"/>
    <cellStyle name="Normal 176 2 2 2 8" xfId="49567"/>
    <cellStyle name="Normal 176 2 2 2 9" xfId="29805"/>
    <cellStyle name="Normal 176 2 2 3" xfId="1925"/>
    <cellStyle name="Normal 176 2 2 3 2" xfId="3338"/>
    <cellStyle name="Normal 176 2 2 3 2 2" xfId="6162"/>
    <cellStyle name="Normal 176 2 2 3 2 2 2" xfId="14632"/>
    <cellStyle name="Normal 176 2 2 3 2 2 2 2" xfId="28747"/>
    <cellStyle name="Normal 176 2 2 3 2 2 2 2 2" xfId="62624"/>
    <cellStyle name="Normal 176 2 2 3 2 2 2 3" xfId="48508"/>
    <cellStyle name="Normal 176 2 2 3 2 2 3" xfId="20278"/>
    <cellStyle name="Normal 176 2 2 3 2 2 3 2" xfId="40039"/>
    <cellStyle name="Normal 176 2 2 3 2 2 4" xfId="54155"/>
    <cellStyle name="Normal 176 2 2 3 2 2 5" xfId="34393"/>
    <cellStyle name="Normal 176 2 2 3 2 3" xfId="8986"/>
    <cellStyle name="Normal 176 2 2 3 2 3 2" xfId="23101"/>
    <cellStyle name="Normal 176 2 2 3 2 3 2 2" xfId="56978"/>
    <cellStyle name="Normal 176 2 2 3 2 3 3" xfId="42862"/>
    <cellStyle name="Normal 176 2 2 3 2 4" xfId="11809"/>
    <cellStyle name="Normal 176 2 2 3 2 4 2" xfId="25924"/>
    <cellStyle name="Normal 176 2 2 3 2 4 2 2" xfId="59801"/>
    <cellStyle name="Normal 176 2 2 3 2 4 3" xfId="45685"/>
    <cellStyle name="Normal 176 2 2 3 2 5" xfId="17455"/>
    <cellStyle name="Normal 176 2 2 3 2 5 2" xfId="37216"/>
    <cellStyle name="Normal 176 2 2 3 2 6" xfId="51332"/>
    <cellStyle name="Normal 176 2 2 3 2 7" xfId="31570"/>
    <cellStyle name="Normal 176 2 2 3 3" xfId="4749"/>
    <cellStyle name="Normal 176 2 2 3 3 2" xfId="13220"/>
    <cellStyle name="Normal 176 2 2 3 3 2 2" xfId="27335"/>
    <cellStyle name="Normal 176 2 2 3 3 2 2 2" xfId="61212"/>
    <cellStyle name="Normal 176 2 2 3 3 2 3" xfId="47096"/>
    <cellStyle name="Normal 176 2 2 3 3 3" xfId="18866"/>
    <cellStyle name="Normal 176 2 2 3 3 3 2" xfId="38627"/>
    <cellStyle name="Normal 176 2 2 3 3 4" xfId="52743"/>
    <cellStyle name="Normal 176 2 2 3 3 5" xfId="32981"/>
    <cellStyle name="Normal 176 2 2 3 4" xfId="7574"/>
    <cellStyle name="Normal 176 2 2 3 4 2" xfId="21689"/>
    <cellStyle name="Normal 176 2 2 3 4 2 2" xfId="55566"/>
    <cellStyle name="Normal 176 2 2 3 4 3" xfId="41450"/>
    <cellStyle name="Normal 176 2 2 3 5" xfId="10397"/>
    <cellStyle name="Normal 176 2 2 3 5 2" xfId="24512"/>
    <cellStyle name="Normal 176 2 2 3 5 2 2" xfId="58389"/>
    <cellStyle name="Normal 176 2 2 3 5 3" xfId="44273"/>
    <cellStyle name="Normal 176 2 2 3 6" xfId="16043"/>
    <cellStyle name="Normal 176 2 2 3 6 2" xfId="35804"/>
    <cellStyle name="Normal 176 2 2 3 7" xfId="49920"/>
    <cellStyle name="Normal 176 2 2 3 8" xfId="30158"/>
    <cellStyle name="Normal 176 2 2 4" xfId="2632"/>
    <cellStyle name="Normal 176 2 2 4 2" xfId="5456"/>
    <cellStyle name="Normal 176 2 2 4 2 2" xfId="13926"/>
    <cellStyle name="Normal 176 2 2 4 2 2 2" xfId="28041"/>
    <cellStyle name="Normal 176 2 2 4 2 2 2 2" xfId="61918"/>
    <cellStyle name="Normal 176 2 2 4 2 2 3" xfId="47802"/>
    <cellStyle name="Normal 176 2 2 4 2 3" xfId="19572"/>
    <cellStyle name="Normal 176 2 2 4 2 3 2" xfId="39333"/>
    <cellStyle name="Normal 176 2 2 4 2 4" xfId="53449"/>
    <cellStyle name="Normal 176 2 2 4 2 5" xfId="33687"/>
    <cellStyle name="Normal 176 2 2 4 3" xfId="8280"/>
    <cellStyle name="Normal 176 2 2 4 3 2" xfId="22395"/>
    <cellStyle name="Normal 176 2 2 4 3 2 2" xfId="56272"/>
    <cellStyle name="Normal 176 2 2 4 3 3" xfId="42156"/>
    <cellStyle name="Normal 176 2 2 4 4" xfId="11103"/>
    <cellStyle name="Normal 176 2 2 4 4 2" xfId="25218"/>
    <cellStyle name="Normal 176 2 2 4 4 2 2" xfId="59095"/>
    <cellStyle name="Normal 176 2 2 4 4 3" xfId="44979"/>
    <cellStyle name="Normal 176 2 2 4 5" xfId="16749"/>
    <cellStyle name="Normal 176 2 2 4 5 2" xfId="36510"/>
    <cellStyle name="Normal 176 2 2 4 6" xfId="50626"/>
    <cellStyle name="Normal 176 2 2 4 7" xfId="30864"/>
    <cellStyle name="Normal 176 2 2 5" xfId="4043"/>
    <cellStyle name="Normal 176 2 2 5 2" xfId="12514"/>
    <cellStyle name="Normal 176 2 2 5 2 2" xfId="26629"/>
    <cellStyle name="Normal 176 2 2 5 2 2 2" xfId="60506"/>
    <cellStyle name="Normal 176 2 2 5 2 3" xfId="46390"/>
    <cellStyle name="Normal 176 2 2 5 3" xfId="18160"/>
    <cellStyle name="Normal 176 2 2 5 3 2" xfId="37921"/>
    <cellStyle name="Normal 176 2 2 5 4" xfId="52037"/>
    <cellStyle name="Normal 176 2 2 5 5" xfId="32275"/>
    <cellStyle name="Normal 176 2 2 6" xfId="6868"/>
    <cellStyle name="Normal 176 2 2 6 2" xfId="20983"/>
    <cellStyle name="Normal 176 2 2 6 2 2" xfId="54860"/>
    <cellStyle name="Normal 176 2 2 6 3" xfId="40744"/>
    <cellStyle name="Normal 176 2 2 7" xfId="9691"/>
    <cellStyle name="Normal 176 2 2 7 2" xfId="23806"/>
    <cellStyle name="Normal 176 2 2 7 2 2" xfId="57683"/>
    <cellStyle name="Normal 176 2 2 7 3" xfId="43567"/>
    <cellStyle name="Normal 176 2 2 8" xfId="15337"/>
    <cellStyle name="Normal 176 2 2 8 2" xfId="35098"/>
    <cellStyle name="Normal 176 2 2 9" xfId="49214"/>
    <cellStyle name="Normal 176 2 3" xfId="1396"/>
    <cellStyle name="Normal 176 2 3 2" xfId="2103"/>
    <cellStyle name="Normal 176 2 3 2 2" xfId="3516"/>
    <cellStyle name="Normal 176 2 3 2 2 2" xfId="6340"/>
    <cellStyle name="Normal 176 2 3 2 2 2 2" xfId="14810"/>
    <cellStyle name="Normal 176 2 3 2 2 2 2 2" xfId="28925"/>
    <cellStyle name="Normal 176 2 3 2 2 2 2 2 2" xfId="62802"/>
    <cellStyle name="Normal 176 2 3 2 2 2 2 3" xfId="48686"/>
    <cellStyle name="Normal 176 2 3 2 2 2 3" xfId="20456"/>
    <cellStyle name="Normal 176 2 3 2 2 2 3 2" xfId="40217"/>
    <cellStyle name="Normal 176 2 3 2 2 2 4" xfId="54333"/>
    <cellStyle name="Normal 176 2 3 2 2 2 5" xfId="34571"/>
    <cellStyle name="Normal 176 2 3 2 2 3" xfId="9164"/>
    <cellStyle name="Normal 176 2 3 2 2 3 2" xfId="23279"/>
    <cellStyle name="Normal 176 2 3 2 2 3 2 2" xfId="57156"/>
    <cellStyle name="Normal 176 2 3 2 2 3 3" xfId="43040"/>
    <cellStyle name="Normal 176 2 3 2 2 4" xfId="11987"/>
    <cellStyle name="Normal 176 2 3 2 2 4 2" xfId="26102"/>
    <cellStyle name="Normal 176 2 3 2 2 4 2 2" xfId="59979"/>
    <cellStyle name="Normal 176 2 3 2 2 4 3" xfId="45863"/>
    <cellStyle name="Normal 176 2 3 2 2 5" xfId="17633"/>
    <cellStyle name="Normal 176 2 3 2 2 5 2" xfId="37394"/>
    <cellStyle name="Normal 176 2 3 2 2 6" xfId="51510"/>
    <cellStyle name="Normal 176 2 3 2 2 7" xfId="31748"/>
    <cellStyle name="Normal 176 2 3 2 3" xfId="4927"/>
    <cellStyle name="Normal 176 2 3 2 3 2" xfId="13398"/>
    <cellStyle name="Normal 176 2 3 2 3 2 2" xfId="27513"/>
    <cellStyle name="Normal 176 2 3 2 3 2 2 2" xfId="61390"/>
    <cellStyle name="Normal 176 2 3 2 3 2 3" xfId="47274"/>
    <cellStyle name="Normal 176 2 3 2 3 3" xfId="19044"/>
    <cellStyle name="Normal 176 2 3 2 3 3 2" xfId="38805"/>
    <cellStyle name="Normal 176 2 3 2 3 4" xfId="52921"/>
    <cellStyle name="Normal 176 2 3 2 3 5" xfId="33159"/>
    <cellStyle name="Normal 176 2 3 2 4" xfId="7752"/>
    <cellStyle name="Normal 176 2 3 2 4 2" xfId="21867"/>
    <cellStyle name="Normal 176 2 3 2 4 2 2" xfId="55744"/>
    <cellStyle name="Normal 176 2 3 2 4 3" xfId="41628"/>
    <cellStyle name="Normal 176 2 3 2 5" xfId="10575"/>
    <cellStyle name="Normal 176 2 3 2 5 2" xfId="24690"/>
    <cellStyle name="Normal 176 2 3 2 5 2 2" xfId="58567"/>
    <cellStyle name="Normal 176 2 3 2 5 3" xfId="44451"/>
    <cellStyle name="Normal 176 2 3 2 6" xfId="16221"/>
    <cellStyle name="Normal 176 2 3 2 6 2" xfId="35982"/>
    <cellStyle name="Normal 176 2 3 2 7" xfId="50098"/>
    <cellStyle name="Normal 176 2 3 2 8" xfId="30336"/>
    <cellStyle name="Normal 176 2 3 3" xfId="2810"/>
    <cellStyle name="Normal 176 2 3 3 2" xfId="5634"/>
    <cellStyle name="Normal 176 2 3 3 2 2" xfId="14104"/>
    <cellStyle name="Normal 176 2 3 3 2 2 2" xfId="28219"/>
    <cellStyle name="Normal 176 2 3 3 2 2 2 2" xfId="62096"/>
    <cellStyle name="Normal 176 2 3 3 2 2 3" xfId="47980"/>
    <cellStyle name="Normal 176 2 3 3 2 3" xfId="19750"/>
    <cellStyle name="Normal 176 2 3 3 2 3 2" xfId="39511"/>
    <cellStyle name="Normal 176 2 3 3 2 4" xfId="53627"/>
    <cellStyle name="Normal 176 2 3 3 2 5" xfId="33865"/>
    <cellStyle name="Normal 176 2 3 3 3" xfId="8458"/>
    <cellStyle name="Normal 176 2 3 3 3 2" xfId="22573"/>
    <cellStyle name="Normal 176 2 3 3 3 2 2" xfId="56450"/>
    <cellStyle name="Normal 176 2 3 3 3 3" xfId="42334"/>
    <cellStyle name="Normal 176 2 3 3 4" xfId="11281"/>
    <cellStyle name="Normal 176 2 3 3 4 2" xfId="25396"/>
    <cellStyle name="Normal 176 2 3 3 4 2 2" xfId="59273"/>
    <cellStyle name="Normal 176 2 3 3 4 3" xfId="45157"/>
    <cellStyle name="Normal 176 2 3 3 5" xfId="16927"/>
    <cellStyle name="Normal 176 2 3 3 5 2" xfId="36688"/>
    <cellStyle name="Normal 176 2 3 3 6" xfId="50804"/>
    <cellStyle name="Normal 176 2 3 3 7" xfId="31042"/>
    <cellStyle name="Normal 176 2 3 4" xfId="4221"/>
    <cellStyle name="Normal 176 2 3 4 2" xfId="12692"/>
    <cellStyle name="Normal 176 2 3 4 2 2" xfId="26807"/>
    <cellStyle name="Normal 176 2 3 4 2 2 2" xfId="60684"/>
    <cellStyle name="Normal 176 2 3 4 2 3" xfId="46568"/>
    <cellStyle name="Normal 176 2 3 4 3" xfId="18338"/>
    <cellStyle name="Normal 176 2 3 4 3 2" xfId="38099"/>
    <cellStyle name="Normal 176 2 3 4 4" xfId="52215"/>
    <cellStyle name="Normal 176 2 3 4 5" xfId="32453"/>
    <cellStyle name="Normal 176 2 3 5" xfId="7046"/>
    <cellStyle name="Normal 176 2 3 5 2" xfId="21161"/>
    <cellStyle name="Normal 176 2 3 5 2 2" xfId="55038"/>
    <cellStyle name="Normal 176 2 3 5 3" xfId="40922"/>
    <cellStyle name="Normal 176 2 3 6" xfId="9869"/>
    <cellStyle name="Normal 176 2 3 6 2" xfId="23984"/>
    <cellStyle name="Normal 176 2 3 6 2 2" xfId="57861"/>
    <cellStyle name="Normal 176 2 3 6 3" xfId="43745"/>
    <cellStyle name="Normal 176 2 3 7" xfId="15515"/>
    <cellStyle name="Normal 176 2 3 7 2" xfId="35276"/>
    <cellStyle name="Normal 176 2 3 8" xfId="49392"/>
    <cellStyle name="Normal 176 2 3 9" xfId="29630"/>
    <cellStyle name="Normal 176 2 4" xfId="1750"/>
    <cellStyle name="Normal 176 2 4 2" xfId="3163"/>
    <cellStyle name="Normal 176 2 4 2 2" xfId="5987"/>
    <cellStyle name="Normal 176 2 4 2 2 2" xfId="14457"/>
    <cellStyle name="Normal 176 2 4 2 2 2 2" xfId="28572"/>
    <cellStyle name="Normal 176 2 4 2 2 2 2 2" xfId="62449"/>
    <cellStyle name="Normal 176 2 4 2 2 2 3" xfId="48333"/>
    <cellStyle name="Normal 176 2 4 2 2 3" xfId="20103"/>
    <cellStyle name="Normal 176 2 4 2 2 3 2" xfId="39864"/>
    <cellStyle name="Normal 176 2 4 2 2 4" xfId="53980"/>
    <cellStyle name="Normal 176 2 4 2 2 5" xfId="34218"/>
    <cellStyle name="Normal 176 2 4 2 3" xfId="8811"/>
    <cellStyle name="Normal 176 2 4 2 3 2" xfId="22926"/>
    <cellStyle name="Normal 176 2 4 2 3 2 2" xfId="56803"/>
    <cellStyle name="Normal 176 2 4 2 3 3" xfId="42687"/>
    <cellStyle name="Normal 176 2 4 2 4" xfId="11634"/>
    <cellStyle name="Normal 176 2 4 2 4 2" xfId="25749"/>
    <cellStyle name="Normal 176 2 4 2 4 2 2" xfId="59626"/>
    <cellStyle name="Normal 176 2 4 2 4 3" xfId="45510"/>
    <cellStyle name="Normal 176 2 4 2 5" xfId="17280"/>
    <cellStyle name="Normal 176 2 4 2 5 2" xfId="37041"/>
    <cellStyle name="Normal 176 2 4 2 6" xfId="51157"/>
    <cellStyle name="Normal 176 2 4 2 7" xfId="31395"/>
    <cellStyle name="Normal 176 2 4 3" xfId="4574"/>
    <cellStyle name="Normal 176 2 4 3 2" xfId="13045"/>
    <cellStyle name="Normal 176 2 4 3 2 2" xfId="27160"/>
    <cellStyle name="Normal 176 2 4 3 2 2 2" xfId="61037"/>
    <cellStyle name="Normal 176 2 4 3 2 3" xfId="46921"/>
    <cellStyle name="Normal 176 2 4 3 3" xfId="18691"/>
    <cellStyle name="Normal 176 2 4 3 3 2" xfId="38452"/>
    <cellStyle name="Normal 176 2 4 3 4" xfId="52568"/>
    <cellStyle name="Normal 176 2 4 3 5" xfId="32806"/>
    <cellStyle name="Normal 176 2 4 4" xfId="7399"/>
    <cellStyle name="Normal 176 2 4 4 2" xfId="21514"/>
    <cellStyle name="Normal 176 2 4 4 2 2" xfId="55391"/>
    <cellStyle name="Normal 176 2 4 4 3" xfId="41275"/>
    <cellStyle name="Normal 176 2 4 5" xfId="10222"/>
    <cellStyle name="Normal 176 2 4 5 2" xfId="24337"/>
    <cellStyle name="Normal 176 2 4 5 2 2" xfId="58214"/>
    <cellStyle name="Normal 176 2 4 5 3" xfId="44098"/>
    <cellStyle name="Normal 176 2 4 6" xfId="15868"/>
    <cellStyle name="Normal 176 2 4 6 2" xfId="35629"/>
    <cellStyle name="Normal 176 2 4 7" xfId="49745"/>
    <cellStyle name="Normal 176 2 4 8" xfId="29983"/>
    <cellStyle name="Normal 176 2 5" xfId="2457"/>
    <cellStyle name="Normal 176 2 5 2" xfId="5281"/>
    <cellStyle name="Normal 176 2 5 2 2" xfId="13751"/>
    <cellStyle name="Normal 176 2 5 2 2 2" xfId="27866"/>
    <cellStyle name="Normal 176 2 5 2 2 2 2" xfId="61743"/>
    <cellStyle name="Normal 176 2 5 2 2 3" xfId="47627"/>
    <cellStyle name="Normal 176 2 5 2 3" xfId="19397"/>
    <cellStyle name="Normal 176 2 5 2 3 2" xfId="39158"/>
    <cellStyle name="Normal 176 2 5 2 4" xfId="53274"/>
    <cellStyle name="Normal 176 2 5 2 5" xfId="33512"/>
    <cellStyle name="Normal 176 2 5 3" xfId="8105"/>
    <cellStyle name="Normal 176 2 5 3 2" xfId="22220"/>
    <cellStyle name="Normal 176 2 5 3 2 2" xfId="56097"/>
    <cellStyle name="Normal 176 2 5 3 3" xfId="41981"/>
    <cellStyle name="Normal 176 2 5 4" xfId="10928"/>
    <cellStyle name="Normal 176 2 5 4 2" xfId="25043"/>
    <cellStyle name="Normal 176 2 5 4 2 2" xfId="58920"/>
    <cellStyle name="Normal 176 2 5 4 3" xfId="44804"/>
    <cellStyle name="Normal 176 2 5 5" xfId="16574"/>
    <cellStyle name="Normal 176 2 5 5 2" xfId="36335"/>
    <cellStyle name="Normal 176 2 5 6" xfId="50451"/>
    <cellStyle name="Normal 176 2 5 7" xfId="30689"/>
    <cellStyle name="Normal 176 2 6" xfId="3868"/>
    <cellStyle name="Normal 176 2 6 2" xfId="12339"/>
    <cellStyle name="Normal 176 2 6 2 2" xfId="26454"/>
    <cellStyle name="Normal 176 2 6 2 2 2" xfId="60331"/>
    <cellStyle name="Normal 176 2 6 2 3" xfId="46215"/>
    <cellStyle name="Normal 176 2 6 3" xfId="17985"/>
    <cellStyle name="Normal 176 2 6 3 2" xfId="37746"/>
    <cellStyle name="Normal 176 2 6 4" xfId="51862"/>
    <cellStyle name="Normal 176 2 6 5" xfId="32100"/>
    <cellStyle name="Normal 176 2 7" xfId="6693"/>
    <cellStyle name="Normal 176 2 7 2" xfId="20808"/>
    <cellStyle name="Normal 176 2 7 2 2" xfId="54685"/>
    <cellStyle name="Normal 176 2 7 3" xfId="40569"/>
    <cellStyle name="Normal 176 2 8" xfId="9516"/>
    <cellStyle name="Normal 176 2 8 2" xfId="23631"/>
    <cellStyle name="Normal 176 2 8 2 2" xfId="57508"/>
    <cellStyle name="Normal 176 2 8 3" xfId="43392"/>
    <cellStyle name="Normal 176 2 9" xfId="15162"/>
    <cellStyle name="Normal 176 2 9 2" xfId="34923"/>
    <cellStyle name="Normal 176 3" xfId="1130"/>
    <cellStyle name="Normal 176 3 10" xfId="29365"/>
    <cellStyle name="Normal 176 3 2" xfId="1484"/>
    <cellStyle name="Normal 176 3 2 2" xfId="2191"/>
    <cellStyle name="Normal 176 3 2 2 2" xfId="3604"/>
    <cellStyle name="Normal 176 3 2 2 2 2" xfId="6428"/>
    <cellStyle name="Normal 176 3 2 2 2 2 2" xfId="14898"/>
    <cellStyle name="Normal 176 3 2 2 2 2 2 2" xfId="29013"/>
    <cellStyle name="Normal 176 3 2 2 2 2 2 2 2" xfId="62890"/>
    <cellStyle name="Normal 176 3 2 2 2 2 2 3" xfId="48774"/>
    <cellStyle name="Normal 176 3 2 2 2 2 3" xfId="20544"/>
    <cellStyle name="Normal 176 3 2 2 2 2 3 2" xfId="40305"/>
    <cellStyle name="Normal 176 3 2 2 2 2 4" xfId="54421"/>
    <cellStyle name="Normal 176 3 2 2 2 2 5" xfId="34659"/>
    <cellStyle name="Normal 176 3 2 2 2 3" xfId="9252"/>
    <cellStyle name="Normal 176 3 2 2 2 3 2" xfId="23367"/>
    <cellStyle name="Normal 176 3 2 2 2 3 2 2" xfId="57244"/>
    <cellStyle name="Normal 176 3 2 2 2 3 3" xfId="43128"/>
    <cellStyle name="Normal 176 3 2 2 2 4" xfId="12075"/>
    <cellStyle name="Normal 176 3 2 2 2 4 2" xfId="26190"/>
    <cellStyle name="Normal 176 3 2 2 2 4 2 2" xfId="60067"/>
    <cellStyle name="Normal 176 3 2 2 2 4 3" xfId="45951"/>
    <cellStyle name="Normal 176 3 2 2 2 5" xfId="17721"/>
    <cellStyle name="Normal 176 3 2 2 2 5 2" xfId="37482"/>
    <cellStyle name="Normal 176 3 2 2 2 6" xfId="51598"/>
    <cellStyle name="Normal 176 3 2 2 2 7" xfId="31836"/>
    <cellStyle name="Normal 176 3 2 2 3" xfId="5015"/>
    <cellStyle name="Normal 176 3 2 2 3 2" xfId="13486"/>
    <cellStyle name="Normal 176 3 2 2 3 2 2" xfId="27601"/>
    <cellStyle name="Normal 176 3 2 2 3 2 2 2" xfId="61478"/>
    <cellStyle name="Normal 176 3 2 2 3 2 3" xfId="47362"/>
    <cellStyle name="Normal 176 3 2 2 3 3" xfId="19132"/>
    <cellStyle name="Normal 176 3 2 2 3 3 2" xfId="38893"/>
    <cellStyle name="Normal 176 3 2 2 3 4" xfId="53009"/>
    <cellStyle name="Normal 176 3 2 2 3 5" xfId="33247"/>
    <cellStyle name="Normal 176 3 2 2 4" xfId="7840"/>
    <cellStyle name="Normal 176 3 2 2 4 2" xfId="21955"/>
    <cellStyle name="Normal 176 3 2 2 4 2 2" xfId="55832"/>
    <cellStyle name="Normal 176 3 2 2 4 3" xfId="41716"/>
    <cellStyle name="Normal 176 3 2 2 5" xfId="10663"/>
    <cellStyle name="Normal 176 3 2 2 5 2" xfId="24778"/>
    <cellStyle name="Normal 176 3 2 2 5 2 2" xfId="58655"/>
    <cellStyle name="Normal 176 3 2 2 5 3" xfId="44539"/>
    <cellStyle name="Normal 176 3 2 2 6" xfId="16309"/>
    <cellStyle name="Normal 176 3 2 2 6 2" xfId="36070"/>
    <cellStyle name="Normal 176 3 2 2 7" xfId="50186"/>
    <cellStyle name="Normal 176 3 2 2 8" xfId="30424"/>
    <cellStyle name="Normal 176 3 2 3" xfId="2898"/>
    <cellStyle name="Normal 176 3 2 3 2" xfId="5722"/>
    <cellStyle name="Normal 176 3 2 3 2 2" xfId="14192"/>
    <cellStyle name="Normal 176 3 2 3 2 2 2" xfId="28307"/>
    <cellStyle name="Normal 176 3 2 3 2 2 2 2" xfId="62184"/>
    <cellStyle name="Normal 176 3 2 3 2 2 3" xfId="48068"/>
    <cellStyle name="Normal 176 3 2 3 2 3" xfId="19838"/>
    <cellStyle name="Normal 176 3 2 3 2 3 2" xfId="39599"/>
    <cellStyle name="Normal 176 3 2 3 2 4" xfId="53715"/>
    <cellStyle name="Normal 176 3 2 3 2 5" xfId="33953"/>
    <cellStyle name="Normal 176 3 2 3 3" xfId="8546"/>
    <cellStyle name="Normal 176 3 2 3 3 2" xfId="22661"/>
    <cellStyle name="Normal 176 3 2 3 3 2 2" xfId="56538"/>
    <cellStyle name="Normal 176 3 2 3 3 3" xfId="42422"/>
    <cellStyle name="Normal 176 3 2 3 4" xfId="11369"/>
    <cellStyle name="Normal 176 3 2 3 4 2" xfId="25484"/>
    <cellStyle name="Normal 176 3 2 3 4 2 2" xfId="59361"/>
    <cellStyle name="Normal 176 3 2 3 4 3" xfId="45245"/>
    <cellStyle name="Normal 176 3 2 3 5" xfId="17015"/>
    <cellStyle name="Normal 176 3 2 3 5 2" xfId="36776"/>
    <cellStyle name="Normal 176 3 2 3 6" xfId="50892"/>
    <cellStyle name="Normal 176 3 2 3 7" xfId="31130"/>
    <cellStyle name="Normal 176 3 2 4" xfId="4309"/>
    <cellStyle name="Normal 176 3 2 4 2" xfId="12780"/>
    <cellStyle name="Normal 176 3 2 4 2 2" xfId="26895"/>
    <cellStyle name="Normal 176 3 2 4 2 2 2" xfId="60772"/>
    <cellStyle name="Normal 176 3 2 4 2 3" xfId="46656"/>
    <cellStyle name="Normal 176 3 2 4 3" xfId="18426"/>
    <cellStyle name="Normal 176 3 2 4 3 2" xfId="38187"/>
    <cellStyle name="Normal 176 3 2 4 4" xfId="52303"/>
    <cellStyle name="Normal 176 3 2 4 5" xfId="32541"/>
    <cellStyle name="Normal 176 3 2 5" xfId="7134"/>
    <cellStyle name="Normal 176 3 2 5 2" xfId="21249"/>
    <cellStyle name="Normal 176 3 2 5 2 2" xfId="55126"/>
    <cellStyle name="Normal 176 3 2 5 3" xfId="41010"/>
    <cellStyle name="Normal 176 3 2 6" xfId="9957"/>
    <cellStyle name="Normal 176 3 2 6 2" xfId="24072"/>
    <cellStyle name="Normal 176 3 2 6 2 2" xfId="57949"/>
    <cellStyle name="Normal 176 3 2 6 3" xfId="43833"/>
    <cellStyle name="Normal 176 3 2 7" xfId="15603"/>
    <cellStyle name="Normal 176 3 2 7 2" xfId="35364"/>
    <cellStyle name="Normal 176 3 2 8" xfId="49480"/>
    <cellStyle name="Normal 176 3 2 9" xfId="29718"/>
    <cellStyle name="Normal 176 3 3" xfId="1838"/>
    <cellStyle name="Normal 176 3 3 2" xfId="3251"/>
    <cellStyle name="Normal 176 3 3 2 2" xfId="6075"/>
    <cellStyle name="Normal 176 3 3 2 2 2" xfId="14545"/>
    <cellStyle name="Normal 176 3 3 2 2 2 2" xfId="28660"/>
    <cellStyle name="Normal 176 3 3 2 2 2 2 2" xfId="62537"/>
    <cellStyle name="Normal 176 3 3 2 2 2 3" xfId="48421"/>
    <cellStyle name="Normal 176 3 3 2 2 3" xfId="20191"/>
    <cellStyle name="Normal 176 3 3 2 2 3 2" xfId="39952"/>
    <cellStyle name="Normal 176 3 3 2 2 4" xfId="54068"/>
    <cellStyle name="Normal 176 3 3 2 2 5" xfId="34306"/>
    <cellStyle name="Normal 176 3 3 2 3" xfId="8899"/>
    <cellStyle name="Normal 176 3 3 2 3 2" xfId="23014"/>
    <cellStyle name="Normal 176 3 3 2 3 2 2" xfId="56891"/>
    <cellStyle name="Normal 176 3 3 2 3 3" xfId="42775"/>
    <cellStyle name="Normal 176 3 3 2 4" xfId="11722"/>
    <cellStyle name="Normal 176 3 3 2 4 2" xfId="25837"/>
    <cellStyle name="Normal 176 3 3 2 4 2 2" xfId="59714"/>
    <cellStyle name="Normal 176 3 3 2 4 3" xfId="45598"/>
    <cellStyle name="Normal 176 3 3 2 5" xfId="17368"/>
    <cellStyle name="Normal 176 3 3 2 5 2" xfId="37129"/>
    <cellStyle name="Normal 176 3 3 2 6" xfId="51245"/>
    <cellStyle name="Normal 176 3 3 2 7" xfId="31483"/>
    <cellStyle name="Normal 176 3 3 3" xfId="4662"/>
    <cellStyle name="Normal 176 3 3 3 2" xfId="13133"/>
    <cellStyle name="Normal 176 3 3 3 2 2" xfId="27248"/>
    <cellStyle name="Normal 176 3 3 3 2 2 2" xfId="61125"/>
    <cellStyle name="Normal 176 3 3 3 2 3" xfId="47009"/>
    <cellStyle name="Normal 176 3 3 3 3" xfId="18779"/>
    <cellStyle name="Normal 176 3 3 3 3 2" xfId="38540"/>
    <cellStyle name="Normal 176 3 3 3 4" xfId="52656"/>
    <cellStyle name="Normal 176 3 3 3 5" xfId="32894"/>
    <cellStyle name="Normal 176 3 3 4" xfId="7487"/>
    <cellStyle name="Normal 176 3 3 4 2" xfId="21602"/>
    <cellStyle name="Normal 176 3 3 4 2 2" xfId="55479"/>
    <cellStyle name="Normal 176 3 3 4 3" xfId="41363"/>
    <cellStyle name="Normal 176 3 3 5" xfId="10310"/>
    <cellStyle name="Normal 176 3 3 5 2" xfId="24425"/>
    <cellStyle name="Normal 176 3 3 5 2 2" xfId="58302"/>
    <cellStyle name="Normal 176 3 3 5 3" xfId="44186"/>
    <cellStyle name="Normal 176 3 3 6" xfId="15956"/>
    <cellStyle name="Normal 176 3 3 6 2" xfId="35717"/>
    <cellStyle name="Normal 176 3 3 7" xfId="49833"/>
    <cellStyle name="Normal 176 3 3 8" xfId="30071"/>
    <cellStyle name="Normal 176 3 4" xfId="2545"/>
    <cellStyle name="Normal 176 3 4 2" xfId="5369"/>
    <cellStyle name="Normal 176 3 4 2 2" xfId="13839"/>
    <cellStyle name="Normal 176 3 4 2 2 2" xfId="27954"/>
    <cellStyle name="Normal 176 3 4 2 2 2 2" xfId="61831"/>
    <cellStyle name="Normal 176 3 4 2 2 3" xfId="47715"/>
    <cellStyle name="Normal 176 3 4 2 3" xfId="19485"/>
    <cellStyle name="Normal 176 3 4 2 3 2" xfId="39246"/>
    <cellStyle name="Normal 176 3 4 2 4" xfId="53362"/>
    <cellStyle name="Normal 176 3 4 2 5" xfId="33600"/>
    <cellStyle name="Normal 176 3 4 3" xfId="8193"/>
    <cellStyle name="Normal 176 3 4 3 2" xfId="22308"/>
    <cellStyle name="Normal 176 3 4 3 2 2" xfId="56185"/>
    <cellStyle name="Normal 176 3 4 3 3" xfId="42069"/>
    <cellStyle name="Normal 176 3 4 4" xfId="11016"/>
    <cellStyle name="Normal 176 3 4 4 2" xfId="25131"/>
    <cellStyle name="Normal 176 3 4 4 2 2" xfId="59008"/>
    <cellStyle name="Normal 176 3 4 4 3" xfId="44892"/>
    <cellStyle name="Normal 176 3 4 5" xfId="16662"/>
    <cellStyle name="Normal 176 3 4 5 2" xfId="36423"/>
    <cellStyle name="Normal 176 3 4 6" xfId="50539"/>
    <cellStyle name="Normal 176 3 4 7" xfId="30777"/>
    <cellStyle name="Normal 176 3 5" xfId="3956"/>
    <cellStyle name="Normal 176 3 5 2" xfId="12427"/>
    <cellStyle name="Normal 176 3 5 2 2" xfId="26542"/>
    <cellStyle name="Normal 176 3 5 2 2 2" xfId="60419"/>
    <cellStyle name="Normal 176 3 5 2 3" xfId="46303"/>
    <cellStyle name="Normal 176 3 5 3" xfId="18073"/>
    <cellStyle name="Normal 176 3 5 3 2" xfId="37834"/>
    <cellStyle name="Normal 176 3 5 4" xfId="51950"/>
    <cellStyle name="Normal 176 3 5 5" xfId="32188"/>
    <cellStyle name="Normal 176 3 6" xfId="6781"/>
    <cellStyle name="Normal 176 3 6 2" xfId="20896"/>
    <cellStyle name="Normal 176 3 6 2 2" xfId="54773"/>
    <cellStyle name="Normal 176 3 6 3" xfId="40657"/>
    <cellStyle name="Normal 176 3 7" xfId="9604"/>
    <cellStyle name="Normal 176 3 7 2" xfId="23719"/>
    <cellStyle name="Normal 176 3 7 2 2" xfId="57596"/>
    <cellStyle name="Normal 176 3 7 3" xfId="43480"/>
    <cellStyle name="Normal 176 3 8" xfId="15250"/>
    <cellStyle name="Normal 176 3 8 2" xfId="35011"/>
    <cellStyle name="Normal 176 3 9" xfId="49127"/>
    <cellStyle name="Normal 176 4" xfId="1309"/>
    <cellStyle name="Normal 176 4 2" xfId="2016"/>
    <cellStyle name="Normal 176 4 2 2" xfId="3429"/>
    <cellStyle name="Normal 176 4 2 2 2" xfId="6253"/>
    <cellStyle name="Normal 176 4 2 2 2 2" xfId="14723"/>
    <cellStyle name="Normal 176 4 2 2 2 2 2" xfId="28838"/>
    <cellStyle name="Normal 176 4 2 2 2 2 2 2" xfId="62715"/>
    <cellStyle name="Normal 176 4 2 2 2 2 3" xfId="48599"/>
    <cellStyle name="Normal 176 4 2 2 2 3" xfId="20369"/>
    <cellStyle name="Normal 176 4 2 2 2 3 2" xfId="40130"/>
    <cellStyle name="Normal 176 4 2 2 2 4" xfId="54246"/>
    <cellStyle name="Normal 176 4 2 2 2 5" xfId="34484"/>
    <cellStyle name="Normal 176 4 2 2 3" xfId="9077"/>
    <cellStyle name="Normal 176 4 2 2 3 2" xfId="23192"/>
    <cellStyle name="Normal 176 4 2 2 3 2 2" xfId="57069"/>
    <cellStyle name="Normal 176 4 2 2 3 3" xfId="42953"/>
    <cellStyle name="Normal 176 4 2 2 4" xfId="11900"/>
    <cellStyle name="Normal 176 4 2 2 4 2" xfId="26015"/>
    <cellStyle name="Normal 176 4 2 2 4 2 2" xfId="59892"/>
    <cellStyle name="Normal 176 4 2 2 4 3" xfId="45776"/>
    <cellStyle name="Normal 176 4 2 2 5" xfId="17546"/>
    <cellStyle name="Normal 176 4 2 2 5 2" xfId="37307"/>
    <cellStyle name="Normal 176 4 2 2 6" xfId="51423"/>
    <cellStyle name="Normal 176 4 2 2 7" xfId="31661"/>
    <cellStyle name="Normal 176 4 2 3" xfId="4840"/>
    <cellStyle name="Normal 176 4 2 3 2" xfId="13311"/>
    <cellStyle name="Normal 176 4 2 3 2 2" xfId="27426"/>
    <cellStyle name="Normal 176 4 2 3 2 2 2" xfId="61303"/>
    <cellStyle name="Normal 176 4 2 3 2 3" xfId="47187"/>
    <cellStyle name="Normal 176 4 2 3 3" xfId="18957"/>
    <cellStyle name="Normal 176 4 2 3 3 2" xfId="38718"/>
    <cellStyle name="Normal 176 4 2 3 4" xfId="52834"/>
    <cellStyle name="Normal 176 4 2 3 5" xfId="33072"/>
    <cellStyle name="Normal 176 4 2 4" xfId="7665"/>
    <cellStyle name="Normal 176 4 2 4 2" xfId="21780"/>
    <cellStyle name="Normal 176 4 2 4 2 2" xfId="55657"/>
    <cellStyle name="Normal 176 4 2 4 3" xfId="41541"/>
    <cellStyle name="Normal 176 4 2 5" xfId="10488"/>
    <cellStyle name="Normal 176 4 2 5 2" xfId="24603"/>
    <cellStyle name="Normal 176 4 2 5 2 2" xfId="58480"/>
    <cellStyle name="Normal 176 4 2 5 3" xfId="44364"/>
    <cellStyle name="Normal 176 4 2 6" xfId="16134"/>
    <cellStyle name="Normal 176 4 2 6 2" xfId="35895"/>
    <cellStyle name="Normal 176 4 2 7" xfId="50011"/>
    <cellStyle name="Normal 176 4 2 8" xfId="30249"/>
    <cellStyle name="Normal 176 4 3" xfId="2723"/>
    <cellStyle name="Normal 176 4 3 2" xfId="5547"/>
    <cellStyle name="Normal 176 4 3 2 2" xfId="14017"/>
    <cellStyle name="Normal 176 4 3 2 2 2" xfId="28132"/>
    <cellStyle name="Normal 176 4 3 2 2 2 2" xfId="62009"/>
    <cellStyle name="Normal 176 4 3 2 2 3" xfId="47893"/>
    <cellStyle name="Normal 176 4 3 2 3" xfId="19663"/>
    <cellStyle name="Normal 176 4 3 2 3 2" xfId="39424"/>
    <cellStyle name="Normal 176 4 3 2 4" xfId="53540"/>
    <cellStyle name="Normal 176 4 3 2 5" xfId="33778"/>
    <cellStyle name="Normal 176 4 3 3" xfId="8371"/>
    <cellStyle name="Normal 176 4 3 3 2" xfId="22486"/>
    <cellStyle name="Normal 176 4 3 3 2 2" xfId="56363"/>
    <cellStyle name="Normal 176 4 3 3 3" xfId="42247"/>
    <cellStyle name="Normal 176 4 3 4" xfId="11194"/>
    <cellStyle name="Normal 176 4 3 4 2" xfId="25309"/>
    <cellStyle name="Normal 176 4 3 4 2 2" xfId="59186"/>
    <cellStyle name="Normal 176 4 3 4 3" xfId="45070"/>
    <cellStyle name="Normal 176 4 3 5" xfId="16840"/>
    <cellStyle name="Normal 176 4 3 5 2" xfId="36601"/>
    <cellStyle name="Normal 176 4 3 6" xfId="50717"/>
    <cellStyle name="Normal 176 4 3 7" xfId="30955"/>
    <cellStyle name="Normal 176 4 4" xfId="4134"/>
    <cellStyle name="Normal 176 4 4 2" xfId="12605"/>
    <cellStyle name="Normal 176 4 4 2 2" xfId="26720"/>
    <cellStyle name="Normal 176 4 4 2 2 2" xfId="60597"/>
    <cellStyle name="Normal 176 4 4 2 3" xfId="46481"/>
    <cellStyle name="Normal 176 4 4 3" xfId="18251"/>
    <cellStyle name="Normal 176 4 4 3 2" xfId="38012"/>
    <cellStyle name="Normal 176 4 4 4" xfId="52128"/>
    <cellStyle name="Normal 176 4 4 5" xfId="32366"/>
    <cellStyle name="Normal 176 4 5" xfId="6959"/>
    <cellStyle name="Normal 176 4 5 2" xfId="21074"/>
    <cellStyle name="Normal 176 4 5 2 2" xfId="54951"/>
    <cellStyle name="Normal 176 4 5 3" xfId="40835"/>
    <cellStyle name="Normal 176 4 6" xfId="9782"/>
    <cellStyle name="Normal 176 4 6 2" xfId="23897"/>
    <cellStyle name="Normal 176 4 6 2 2" xfId="57774"/>
    <cellStyle name="Normal 176 4 6 3" xfId="43658"/>
    <cellStyle name="Normal 176 4 7" xfId="15428"/>
    <cellStyle name="Normal 176 4 7 2" xfId="35189"/>
    <cellStyle name="Normal 176 4 8" xfId="49305"/>
    <cellStyle name="Normal 176 4 9" xfId="29543"/>
    <cellStyle name="Normal 176 5" xfId="1663"/>
    <cellStyle name="Normal 176 5 2" xfId="3076"/>
    <cellStyle name="Normal 176 5 2 2" xfId="5900"/>
    <cellStyle name="Normal 176 5 2 2 2" xfId="14370"/>
    <cellStyle name="Normal 176 5 2 2 2 2" xfId="28485"/>
    <cellStyle name="Normal 176 5 2 2 2 2 2" xfId="62362"/>
    <cellStyle name="Normal 176 5 2 2 2 3" xfId="48246"/>
    <cellStyle name="Normal 176 5 2 2 3" xfId="20016"/>
    <cellStyle name="Normal 176 5 2 2 3 2" xfId="39777"/>
    <cellStyle name="Normal 176 5 2 2 4" xfId="53893"/>
    <cellStyle name="Normal 176 5 2 2 5" xfId="34131"/>
    <cellStyle name="Normal 176 5 2 3" xfId="8724"/>
    <cellStyle name="Normal 176 5 2 3 2" xfId="22839"/>
    <cellStyle name="Normal 176 5 2 3 2 2" xfId="56716"/>
    <cellStyle name="Normal 176 5 2 3 3" xfId="42600"/>
    <cellStyle name="Normal 176 5 2 4" xfId="11547"/>
    <cellStyle name="Normal 176 5 2 4 2" xfId="25662"/>
    <cellStyle name="Normal 176 5 2 4 2 2" xfId="59539"/>
    <cellStyle name="Normal 176 5 2 4 3" xfId="45423"/>
    <cellStyle name="Normal 176 5 2 5" xfId="17193"/>
    <cellStyle name="Normal 176 5 2 5 2" xfId="36954"/>
    <cellStyle name="Normal 176 5 2 6" xfId="51070"/>
    <cellStyle name="Normal 176 5 2 7" xfId="31308"/>
    <cellStyle name="Normal 176 5 3" xfId="4487"/>
    <cellStyle name="Normal 176 5 3 2" xfId="12958"/>
    <cellStyle name="Normal 176 5 3 2 2" xfId="27073"/>
    <cellStyle name="Normal 176 5 3 2 2 2" xfId="60950"/>
    <cellStyle name="Normal 176 5 3 2 3" xfId="46834"/>
    <cellStyle name="Normal 176 5 3 3" xfId="18604"/>
    <cellStyle name="Normal 176 5 3 3 2" xfId="38365"/>
    <cellStyle name="Normal 176 5 3 4" xfId="52481"/>
    <cellStyle name="Normal 176 5 3 5" xfId="32719"/>
    <cellStyle name="Normal 176 5 4" xfId="7312"/>
    <cellStyle name="Normal 176 5 4 2" xfId="21427"/>
    <cellStyle name="Normal 176 5 4 2 2" xfId="55304"/>
    <cellStyle name="Normal 176 5 4 3" xfId="41188"/>
    <cellStyle name="Normal 176 5 5" xfId="10135"/>
    <cellStyle name="Normal 176 5 5 2" xfId="24250"/>
    <cellStyle name="Normal 176 5 5 2 2" xfId="58127"/>
    <cellStyle name="Normal 176 5 5 3" xfId="44011"/>
    <cellStyle name="Normal 176 5 6" xfId="15781"/>
    <cellStyle name="Normal 176 5 6 2" xfId="35542"/>
    <cellStyle name="Normal 176 5 7" xfId="49658"/>
    <cellStyle name="Normal 176 5 8" xfId="29896"/>
    <cellStyle name="Normal 176 6" xfId="2370"/>
    <cellStyle name="Normal 176 6 2" xfId="5194"/>
    <cellStyle name="Normal 176 6 2 2" xfId="13664"/>
    <cellStyle name="Normal 176 6 2 2 2" xfId="27779"/>
    <cellStyle name="Normal 176 6 2 2 2 2" xfId="61656"/>
    <cellStyle name="Normal 176 6 2 2 3" xfId="47540"/>
    <cellStyle name="Normal 176 6 2 3" xfId="19310"/>
    <cellStyle name="Normal 176 6 2 3 2" xfId="39071"/>
    <cellStyle name="Normal 176 6 2 4" xfId="53187"/>
    <cellStyle name="Normal 176 6 2 5" xfId="33425"/>
    <cellStyle name="Normal 176 6 3" xfId="8018"/>
    <cellStyle name="Normal 176 6 3 2" xfId="22133"/>
    <cellStyle name="Normal 176 6 3 2 2" xfId="56010"/>
    <cellStyle name="Normal 176 6 3 3" xfId="41894"/>
    <cellStyle name="Normal 176 6 4" xfId="10841"/>
    <cellStyle name="Normal 176 6 4 2" xfId="24956"/>
    <cellStyle name="Normal 176 6 4 2 2" xfId="58833"/>
    <cellStyle name="Normal 176 6 4 3" xfId="44717"/>
    <cellStyle name="Normal 176 6 5" xfId="16487"/>
    <cellStyle name="Normal 176 6 5 2" xfId="36248"/>
    <cellStyle name="Normal 176 6 6" xfId="50364"/>
    <cellStyle name="Normal 176 6 7" xfId="30602"/>
    <cellStyle name="Normal 176 7" xfId="3781"/>
    <cellStyle name="Normal 176 7 2" xfId="12252"/>
    <cellStyle name="Normal 176 7 2 2" xfId="26367"/>
    <cellStyle name="Normal 176 7 2 2 2" xfId="60244"/>
    <cellStyle name="Normal 176 7 2 3" xfId="46128"/>
    <cellStyle name="Normal 176 7 3" xfId="17898"/>
    <cellStyle name="Normal 176 7 3 2" xfId="37659"/>
    <cellStyle name="Normal 176 7 4" xfId="51775"/>
    <cellStyle name="Normal 176 7 5" xfId="32013"/>
    <cellStyle name="Normal 176 8" xfId="6606"/>
    <cellStyle name="Normal 176 8 2" xfId="20721"/>
    <cellStyle name="Normal 176 8 2 2" xfId="54598"/>
    <cellStyle name="Normal 176 8 3" xfId="40482"/>
    <cellStyle name="Normal 176 9" xfId="9429"/>
    <cellStyle name="Normal 176 9 2" xfId="23544"/>
    <cellStyle name="Normal 176 9 2 2" xfId="57421"/>
    <cellStyle name="Normal 176 9 3" xfId="43305"/>
    <cellStyle name="Normal 177" xfId="876"/>
    <cellStyle name="Normal 177 10" xfId="15076"/>
    <cellStyle name="Normal 177 10 2" xfId="34837"/>
    <cellStyle name="Normal 177 11" xfId="48953"/>
    <cellStyle name="Normal 177 12" xfId="29191"/>
    <cellStyle name="Normal 177 2" xfId="1039"/>
    <cellStyle name="Normal 177 2 10" xfId="49040"/>
    <cellStyle name="Normal 177 2 11" xfId="29278"/>
    <cellStyle name="Normal 177 2 2" xfId="1218"/>
    <cellStyle name="Normal 177 2 2 10" xfId="29453"/>
    <cellStyle name="Normal 177 2 2 2" xfId="1572"/>
    <cellStyle name="Normal 177 2 2 2 2" xfId="2279"/>
    <cellStyle name="Normal 177 2 2 2 2 2" xfId="3692"/>
    <cellStyle name="Normal 177 2 2 2 2 2 2" xfId="6516"/>
    <cellStyle name="Normal 177 2 2 2 2 2 2 2" xfId="14986"/>
    <cellStyle name="Normal 177 2 2 2 2 2 2 2 2" xfId="29101"/>
    <cellStyle name="Normal 177 2 2 2 2 2 2 2 2 2" xfId="62978"/>
    <cellStyle name="Normal 177 2 2 2 2 2 2 2 3" xfId="48862"/>
    <cellStyle name="Normal 177 2 2 2 2 2 2 3" xfId="20632"/>
    <cellStyle name="Normal 177 2 2 2 2 2 2 3 2" xfId="40393"/>
    <cellStyle name="Normal 177 2 2 2 2 2 2 4" xfId="54509"/>
    <cellStyle name="Normal 177 2 2 2 2 2 2 5" xfId="34747"/>
    <cellStyle name="Normal 177 2 2 2 2 2 3" xfId="9340"/>
    <cellStyle name="Normal 177 2 2 2 2 2 3 2" xfId="23455"/>
    <cellStyle name="Normal 177 2 2 2 2 2 3 2 2" xfId="57332"/>
    <cellStyle name="Normal 177 2 2 2 2 2 3 3" xfId="43216"/>
    <cellStyle name="Normal 177 2 2 2 2 2 4" xfId="12163"/>
    <cellStyle name="Normal 177 2 2 2 2 2 4 2" xfId="26278"/>
    <cellStyle name="Normal 177 2 2 2 2 2 4 2 2" xfId="60155"/>
    <cellStyle name="Normal 177 2 2 2 2 2 4 3" xfId="46039"/>
    <cellStyle name="Normal 177 2 2 2 2 2 5" xfId="17809"/>
    <cellStyle name="Normal 177 2 2 2 2 2 5 2" xfId="37570"/>
    <cellStyle name="Normal 177 2 2 2 2 2 6" xfId="51686"/>
    <cellStyle name="Normal 177 2 2 2 2 2 7" xfId="31924"/>
    <cellStyle name="Normal 177 2 2 2 2 3" xfId="5103"/>
    <cellStyle name="Normal 177 2 2 2 2 3 2" xfId="13574"/>
    <cellStyle name="Normal 177 2 2 2 2 3 2 2" xfId="27689"/>
    <cellStyle name="Normal 177 2 2 2 2 3 2 2 2" xfId="61566"/>
    <cellStyle name="Normal 177 2 2 2 2 3 2 3" xfId="47450"/>
    <cellStyle name="Normal 177 2 2 2 2 3 3" xfId="19220"/>
    <cellStyle name="Normal 177 2 2 2 2 3 3 2" xfId="38981"/>
    <cellStyle name="Normal 177 2 2 2 2 3 4" xfId="53097"/>
    <cellStyle name="Normal 177 2 2 2 2 3 5" xfId="33335"/>
    <cellStyle name="Normal 177 2 2 2 2 4" xfId="7928"/>
    <cellStyle name="Normal 177 2 2 2 2 4 2" xfId="22043"/>
    <cellStyle name="Normal 177 2 2 2 2 4 2 2" xfId="55920"/>
    <cellStyle name="Normal 177 2 2 2 2 4 3" xfId="41804"/>
    <cellStyle name="Normal 177 2 2 2 2 5" xfId="10751"/>
    <cellStyle name="Normal 177 2 2 2 2 5 2" xfId="24866"/>
    <cellStyle name="Normal 177 2 2 2 2 5 2 2" xfId="58743"/>
    <cellStyle name="Normal 177 2 2 2 2 5 3" xfId="44627"/>
    <cellStyle name="Normal 177 2 2 2 2 6" xfId="16397"/>
    <cellStyle name="Normal 177 2 2 2 2 6 2" xfId="36158"/>
    <cellStyle name="Normal 177 2 2 2 2 7" xfId="50274"/>
    <cellStyle name="Normal 177 2 2 2 2 8" xfId="30512"/>
    <cellStyle name="Normal 177 2 2 2 3" xfId="2986"/>
    <cellStyle name="Normal 177 2 2 2 3 2" xfId="5810"/>
    <cellStyle name="Normal 177 2 2 2 3 2 2" xfId="14280"/>
    <cellStyle name="Normal 177 2 2 2 3 2 2 2" xfId="28395"/>
    <cellStyle name="Normal 177 2 2 2 3 2 2 2 2" xfId="62272"/>
    <cellStyle name="Normal 177 2 2 2 3 2 2 3" xfId="48156"/>
    <cellStyle name="Normal 177 2 2 2 3 2 3" xfId="19926"/>
    <cellStyle name="Normal 177 2 2 2 3 2 3 2" xfId="39687"/>
    <cellStyle name="Normal 177 2 2 2 3 2 4" xfId="53803"/>
    <cellStyle name="Normal 177 2 2 2 3 2 5" xfId="34041"/>
    <cellStyle name="Normal 177 2 2 2 3 3" xfId="8634"/>
    <cellStyle name="Normal 177 2 2 2 3 3 2" xfId="22749"/>
    <cellStyle name="Normal 177 2 2 2 3 3 2 2" xfId="56626"/>
    <cellStyle name="Normal 177 2 2 2 3 3 3" xfId="42510"/>
    <cellStyle name="Normal 177 2 2 2 3 4" xfId="11457"/>
    <cellStyle name="Normal 177 2 2 2 3 4 2" xfId="25572"/>
    <cellStyle name="Normal 177 2 2 2 3 4 2 2" xfId="59449"/>
    <cellStyle name="Normal 177 2 2 2 3 4 3" xfId="45333"/>
    <cellStyle name="Normal 177 2 2 2 3 5" xfId="17103"/>
    <cellStyle name="Normal 177 2 2 2 3 5 2" xfId="36864"/>
    <cellStyle name="Normal 177 2 2 2 3 6" xfId="50980"/>
    <cellStyle name="Normal 177 2 2 2 3 7" xfId="31218"/>
    <cellStyle name="Normal 177 2 2 2 4" xfId="4397"/>
    <cellStyle name="Normal 177 2 2 2 4 2" xfId="12868"/>
    <cellStyle name="Normal 177 2 2 2 4 2 2" xfId="26983"/>
    <cellStyle name="Normal 177 2 2 2 4 2 2 2" xfId="60860"/>
    <cellStyle name="Normal 177 2 2 2 4 2 3" xfId="46744"/>
    <cellStyle name="Normal 177 2 2 2 4 3" xfId="18514"/>
    <cellStyle name="Normal 177 2 2 2 4 3 2" xfId="38275"/>
    <cellStyle name="Normal 177 2 2 2 4 4" xfId="52391"/>
    <cellStyle name="Normal 177 2 2 2 4 5" xfId="32629"/>
    <cellStyle name="Normal 177 2 2 2 5" xfId="7222"/>
    <cellStyle name="Normal 177 2 2 2 5 2" xfId="21337"/>
    <cellStyle name="Normal 177 2 2 2 5 2 2" xfId="55214"/>
    <cellStyle name="Normal 177 2 2 2 5 3" xfId="41098"/>
    <cellStyle name="Normal 177 2 2 2 6" xfId="10045"/>
    <cellStyle name="Normal 177 2 2 2 6 2" xfId="24160"/>
    <cellStyle name="Normal 177 2 2 2 6 2 2" xfId="58037"/>
    <cellStyle name="Normal 177 2 2 2 6 3" xfId="43921"/>
    <cellStyle name="Normal 177 2 2 2 7" xfId="15691"/>
    <cellStyle name="Normal 177 2 2 2 7 2" xfId="35452"/>
    <cellStyle name="Normal 177 2 2 2 8" xfId="49568"/>
    <cellStyle name="Normal 177 2 2 2 9" xfId="29806"/>
    <cellStyle name="Normal 177 2 2 3" xfId="1926"/>
    <cellStyle name="Normal 177 2 2 3 2" xfId="3339"/>
    <cellStyle name="Normal 177 2 2 3 2 2" xfId="6163"/>
    <cellStyle name="Normal 177 2 2 3 2 2 2" xfId="14633"/>
    <cellStyle name="Normal 177 2 2 3 2 2 2 2" xfId="28748"/>
    <cellStyle name="Normal 177 2 2 3 2 2 2 2 2" xfId="62625"/>
    <cellStyle name="Normal 177 2 2 3 2 2 2 3" xfId="48509"/>
    <cellStyle name="Normal 177 2 2 3 2 2 3" xfId="20279"/>
    <cellStyle name="Normal 177 2 2 3 2 2 3 2" xfId="40040"/>
    <cellStyle name="Normal 177 2 2 3 2 2 4" xfId="54156"/>
    <cellStyle name="Normal 177 2 2 3 2 2 5" xfId="34394"/>
    <cellStyle name="Normal 177 2 2 3 2 3" xfId="8987"/>
    <cellStyle name="Normal 177 2 2 3 2 3 2" xfId="23102"/>
    <cellStyle name="Normal 177 2 2 3 2 3 2 2" xfId="56979"/>
    <cellStyle name="Normal 177 2 2 3 2 3 3" xfId="42863"/>
    <cellStyle name="Normal 177 2 2 3 2 4" xfId="11810"/>
    <cellStyle name="Normal 177 2 2 3 2 4 2" xfId="25925"/>
    <cellStyle name="Normal 177 2 2 3 2 4 2 2" xfId="59802"/>
    <cellStyle name="Normal 177 2 2 3 2 4 3" xfId="45686"/>
    <cellStyle name="Normal 177 2 2 3 2 5" xfId="17456"/>
    <cellStyle name="Normal 177 2 2 3 2 5 2" xfId="37217"/>
    <cellStyle name="Normal 177 2 2 3 2 6" xfId="51333"/>
    <cellStyle name="Normal 177 2 2 3 2 7" xfId="31571"/>
    <cellStyle name="Normal 177 2 2 3 3" xfId="4750"/>
    <cellStyle name="Normal 177 2 2 3 3 2" xfId="13221"/>
    <cellStyle name="Normal 177 2 2 3 3 2 2" xfId="27336"/>
    <cellStyle name="Normal 177 2 2 3 3 2 2 2" xfId="61213"/>
    <cellStyle name="Normal 177 2 2 3 3 2 3" xfId="47097"/>
    <cellStyle name="Normal 177 2 2 3 3 3" xfId="18867"/>
    <cellStyle name="Normal 177 2 2 3 3 3 2" xfId="38628"/>
    <cellStyle name="Normal 177 2 2 3 3 4" xfId="52744"/>
    <cellStyle name="Normal 177 2 2 3 3 5" xfId="32982"/>
    <cellStyle name="Normal 177 2 2 3 4" xfId="7575"/>
    <cellStyle name="Normal 177 2 2 3 4 2" xfId="21690"/>
    <cellStyle name="Normal 177 2 2 3 4 2 2" xfId="55567"/>
    <cellStyle name="Normal 177 2 2 3 4 3" xfId="41451"/>
    <cellStyle name="Normal 177 2 2 3 5" xfId="10398"/>
    <cellStyle name="Normal 177 2 2 3 5 2" xfId="24513"/>
    <cellStyle name="Normal 177 2 2 3 5 2 2" xfId="58390"/>
    <cellStyle name="Normal 177 2 2 3 5 3" xfId="44274"/>
    <cellStyle name="Normal 177 2 2 3 6" xfId="16044"/>
    <cellStyle name="Normal 177 2 2 3 6 2" xfId="35805"/>
    <cellStyle name="Normal 177 2 2 3 7" xfId="49921"/>
    <cellStyle name="Normal 177 2 2 3 8" xfId="30159"/>
    <cellStyle name="Normal 177 2 2 4" xfId="2633"/>
    <cellStyle name="Normal 177 2 2 4 2" xfId="5457"/>
    <cellStyle name="Normal 177 2 2 4 2 2" xfId="13927"/>
    <cellStyle name="Normal 177 2 2 4 2 2 2" xfId="28042"/>
    <cellStyle name="Normal 177 2 2 4 2 2 2 2" xfId="61919"/>
    <cellStyle name="Normal 177 2 2 4 2 2 3" xfId="47803"/>
    <cellStyle name="Normal 177 2 2 4 2 3" xfId="19573"/>
    <cellStyle name="Normal 177 2 2 4 2 3 2" xfId="39334"/>
    <cellStyle name="Normal 177 2 2 4 2 4" xfId="53450"/>
    <cellStyle name="Normal 177 2 2 4 2 5" xfId="33688"/>
    <cellStyle name="Normal 177 2 2 4 3" xfId="8281"/>
    <cellStyle name="Normal 177 2 2 4 3 2" xfId="22396"/>
    <cellStyle name="Normal 177 2 2 4 3 2 2" xfId="56273"/>
    <cellStyle name="Normal 177 2 2 4 3 3" xfId="42157"/>
    <cellStyle name="Normal 177 2 2 4 4" xfId="11104"/>
    <cellStyle name="Normal 177 2 2 4 4 2" xfId="25219"/>
    <cellStyle name="Normal 177 2 2 4 4 2 2" xfId="59096"/>
    <cellStyle name="Normal 177 2 2 4 4 3" xfId="44980"/>
    <cellStyle name="Normal 177 2 2 4 5" xfId="16750"/>
    <cellStyle name="Normal 177 2 2 4 5 2" xfId="36511"/>
    <cellStyle name="Normal 177 2 2 4 6" xfId="50627"/>
    <cellStyle name="Normal 177 2 2 4 7" xfId="30865"/>
    <cellStyle name="Normal 177 2 2 5" xfId="4044"/>
    <cellStyle name="Normal 177 2 2 5 2" xfId="12515"/>
    <cellStyle name="Normal 177 2 2 5 2 2" xfId="26630"/>
    <cellStyle name="Normal 177 2 2 5 2 2 2" xfId="60507"/>
    <cellStyle name="Normal 177 2 2 5 2 3" xfId="46391"/>
    <cellStyle name="Normal 177 2 2 5 3" xfId="18161"/>
    <cellStyle name="Normal 177 2 2 5 3 2" xfId="37922"/>
    <cellStyle name="Normal 177 2 2 5 4" xfId="52038"/>
    <cellStyle name="Normal 177 2 2 5 5" xfId="32276"/>
    <cellStyle name="Normal 177 2 2 6" xfId="6869"/>
    <cellStyle name="Normal 177 2 2 6 2" xfId="20984"/>
    <cellStyle name="Normal 177 2 2 6 2 2" xfId="54861"/>
    <cellStyle name="Normal 177 2 2 6 3" xfId="40745"/>
    <cellStyle name="Normal 177 2 2 7" xfId="9692"/>
    <cellStyle name="Normal 177 2 2 7 2" xfId="23807"/>
    <cellStyle name="Normal 177 2 2 7 2 2" xfId="57684"/>
    <cellStyle name="Normal 177 2 2 7 3" xfId="43568"/>
    <cellStyle name="Normal 177 2 2 8" xfId="15338"/>
    <cellStyle name="Normal 177 2 2 8 2" xfId="35099"/>
    <cellStyle name="Normal 177 2 2 9" xfId="49215"/>
    <cellStyle name="Normal 177 2 3" xfId="1397"/>
    <cellStyle name="Normal 177 2 3 2" xfId="2104"/>
    <cellStyle name="Normal 177 2 3 2 2" xfId="3517"/>
    <cellStyle name="Normal 177 2 3 2 2 2" xfId="6341"/>
    <cellStyle name="Normal 177 2 3 2 2 2 2" xfId="14811"/>
    <cellStyle name="Normal 177 2 3 2 2 2 2 2" xfId="28926"/>
    <cellStyle name="Normal 177 2 3 2 2 2 2 2 2" xfId="62803"/>
    <cellStyle name="Normal 177 2 3 2 2 2 2 3" xfId="48687"/>
    <cellStyle name="Normal 177 2 3 2 2 2 3" xfId="20457"/>
    <cellStyle name="Normal 177 2 3 2 2 2 3 2" xfId="40218"/>
    <cellStyle name="Normal 177 2 3 2 2 2 4" xfId="54334"/>
    <cellStyle name="Normal 177 2 3 2 2 2 5" xfId="34572"/>
    <cellStyle name="Normal 177 2 3 2 2 3" xfId="9165"/>
    <cellStyle name="Normal 177 2 3 2 2 3 2" xfId="23280"/>
    <cellStyle name="Normal 177 2 3 2 2 3 2 2" xfId="57157"/>
    <cellStyle name="Normal 177 2 3 2 2 3 3" xfId="43041"/>
    <cellStyle name="Normal 177 2 3 2 2 4" xfId="11988"/>
    <cellStyle name="Normal 177 2 3 2 2 4 2" xfId="26103"/>
    <cellStyle name="Normal 177 2 3 2 2 4 2 2" xfId="59980"/>
    <cellStyle name="Normal 177 2 3 2 2 4 3" xfId="45864"/>
    <cellStyle name="Normal 177 2 3 2 2 5" xfId="17634"/>
    <cellStyle name="Normal 177 2 3 2 2 5 2" xfId="37395"/>
    <cellStyle name="Normal 177 2 3 2 2 6" xfId="51511"/>
    <cellStyle name="Normal 177 2 3 2 2 7" xfId="31749"/>
    <cellStyle name="Normal 177 2 3 2 3" xfId="4928"/>
    <cellStyle name="Normal 177 2 3 2 3 2" xfId="13399"/>
    <cellStyle name="Normal 177 2 3 2 3 2 2" xfId="27514"/>
    <cellStyle name="Normal 177 2 3 2 3 2 2 2" xfId="61391"/>
    <cellStyle name="Normal 177 2 3 2 3 2 3" xfId="47275"/>
    <cellStyle name="Normal 177 2 3 2 3 3" xfId="19045"/>
    <cellStyle name="Normal 177 2 3 2 3 3 2" xfId="38806"/>
    <cellStyle name="Normal 177 2 3 2 3 4" xfId="52922"/>
    <cellStyle name="Normal 177 2 3 2 3 5" xfId="33160"/>
    <cellStyle name="Normal 177 2 3 2 4" xfId="7753"/>
    <cellStyle name="Normal 177 2 3 2 4 2" xfId="21868"/>
    <cellStyle name="Normal 177 2 3 2 4 2 2" xfId="55745"/>
    <cellStyle name="Normal 177 2 3 2 4 3" xfId="41629"/>
    <cellStyle name="Normal 177 2 3 2 5" xfId="10576"/>
    <cellStyle name="Normal 177 2 3 2 5 2" xfId="24691"/>
    <cellStyle name="Normal 177 2 3 2 5 2 2" xfId="58568"/>
    <cellStyle name="Normal 177 2 3 2 5 3" xfId="44452"/>
    <cellStyle name="Normal 177 2 3 2 6" xfId="16222"/>
    <cellStyle name="Normal 177 2 3 2 6 2" xfId="35983"/>
    <cellStyle name="Normal 177 2 3 2 7" xfId="50099"/>
    <cellStyle name="Normal 177 2 3 2 8" xfId="30337"/>
    <cellStyle name="Normal 177 2 3 3" xfId="2811"/>
    <cellStyle name="Normal 177 2 3 3 2" xfId="5635"/>
    <cellStyle name="Normal 177 2 3 3 2 2" xfId="14105"/>
    <cellStyle name="Normal 177 2 3 3 2 2 2" xfId="28220"/>
    <cellStyle name="Normal 177 2 3 3 2 2 2 2" xfId="62097"/>
    <cellStyle name="Normal 177 2 3 3 2 2 3" xfId="47981"/>
    <cellStyle name="Normal 177 2 3 3 2 3" xfId="19751"/>
    <cellStyle name="Normal 177 2 3 3 2 3 2" xfId="39512"/>
    <cellStyle name="Normal 177 2 3 3 2 4" xfId="53628"/>
    <cellStyle name="Normal 177 2 3 3 2 5" xfId="33866"/>
    <cellStyle name="Normal 177 2 3 3 3" xfId="8459"/>
    <cellStyle name="Normal 177 2 3 3 3 2" xfId="22574"/>
    <cellStyle name="Normal 177 2 3 3 3 2 2" xfId="56451"/>
    <cellStyle name="Normal 177 2 3 3 3 3" xfId="42335"/>
    <cellStyle name="Normal 177 2 3 3 4" xfId="11282"/>
    <cellStyle name="Normal 177 2 3 3 4 2" xfId="25397"/>
    <cellStyle name="Normal 177 2 3 3 4 2 2" xfId="59274"/>
    <cellStyle name="Normal 177 2 3 3 4 3" xfId="45158"/>
    <cellStyle name="Normal 177 2 3 3 5" xfId="16928"/>
    <cellStyle name="Normal 177 2 3 3 5 2" xfId="36689"/>
    <cellStyle name="Normal 177 2 3 3 6" xfId="50805"/>
    <cellStyle name="Normal 177 2 3 3 7" xfId="31043"/>
    <cellStyle name="Normal 177 2 3 4" xfId="4222"/>
    <cellStyle name="Normal 177 2 3 4 2" xfId="12693"/>
    <cellStyle name="Normal 177 2 3 4 2 2" xfId="26808"/>
    <cellStyle name="Normal 177 2 3 4 2 2 2" xfId="60685"/>
    <cellStyle name="Normal 177 2 3 4 2 3" xfId="46569"/>
    <cellStyle name="Normal 177 2 3 4 3" xfId="18339"/>
    <cellStyle name="Normal 177 2 3 4 3 2" xfId="38100"/>
    <cellStyle name="Normal 177 2 3 4 4" xfId="52216"/>
    <cellStyle name="Normal 177 2 3 4 5" xfId="32454"/>
    <cellStyle name="Normal 177 2 3 5" xfId="7047"/>
    <cellStyle name="Normal 177 2 3 5 2" xfId="21162"/>
    <cellStyle name="Normal 177 2 3 5 2 2" xfId="55039"/>
    <cellStyle name="Normal 177 2 3 5 3" xfId="40923"/>
    <cellStyle name="Normal 177 2 3 6" xfId="9870"/>
    <cellStyle name="Normal 177 2 3 6 2" xfId="23985"/>
    <cellStyle name="Normal 177 2 3 6 2 2" xfId="57862"/>
    <cellStyle name="Normal 177 2 3 6 3" xfId="43746"/>
    <cellStyle name="Normal 177 2 3 7" xfId="15516"/>
    <cellStyle name="Normal 177 2 3 7 2" xfId="35277"/>
    <cellStyle name="Normal 177 2 3 8" xfId="49393"/>
    <cellStyle name="Normal 177 2 3 9" xfId="29631"/>
    <cellStyle name="Normal 177 2 4" xfId="1751"/>
    <cellStyle name="Normal 177 2 4 2" xfId="3164"/>
    <cellStyle name="Normal 177 2 4 2 2" xfId="5988"/>
    <cellStyle name="Normal 177 2 4 2 2 2" xfId="14458"/>
    <cellStyle name="Normal 177 2 4 2 2 2 2" xfId="28573"/>
    <cellStyle name="Normal 177 2 4 2 2 2 2 2" xfId="62450"/>
    <cellStyle name="Normal 177 2 4 2 2 2 3" xfId="48334"/>
    <cellStyle name="Normal 177 2 4 2 2 3" xfId="20104"/>
    <cellStyle name="Normal 177 2 4 2 2 3 2" xfId="39865"/>
    <cellStyle name="Normal 177 2 4 2 2 4" xfId="53981"/>
    <cellStyle name="Normal 177 2 4 2 2 5" xfId="34219"/>
    <cellStyle name="Normal 177 2 4 2 3" xfId="8812"/>
    <cellStyle name="Normal 177 2 4 2 3 2" xfId="22927"/>
    <cellStyle name="Normal 177 2 4 2 3 2 2" xfId="56804"/>
    <cellStyle name="Normal 177 2 4 2 3 3" xfId="42688"/>
    <cellStyle name="Normal 177 2 4 2 4" xfId="11635"/>
    <cellStyle name="Normal 177 2 4 2 4 2" xfId="25750"/>
    <cellStyle name="Normal 177 2 4 2 4 2 2" xfId="59627"/>
    <cellStyle name="Normal 177 2 4 2 4 3" xfId="45511"/>
    <cellStyle name="Normal 177 2 4 2 5" xfId="17281"/>
    <cellStyle name="Normal 177 2 4 2 5 2" xfId="37042"/>
    <cellStyle name="Normal 177 2 4 2 6" xfId="51158"/>
    <cellStyle name="Normal 177 2 4 2 7" xfId="31396"/>
    <cellStyle name="Normal 177 2 4 3" xfId="4575"/>
    <cellStyle name="Normal 177 2 4 3 2" xfId="13046"/>
    <cellStyle name="Normal 177 2 4 3 2 2" xfId="27161"/>
    <cellStyle name="Normal 177 2 4 3 2 2 2" xfId="61038"/>
    <cellStyle name="Normal 177 2 4 3 2 3" xfId="46922"/>
    <cellStyle name="Normal 177 2 4 3 3" xfId="18692"/>
    <cellStyle name="Normal 177 2 4 3 3 2" xfId="38453"/>
    <cellStyle name="Normal 177 2 4 3 4" xfId="52569"/>
    <cellStyle name="Normal 177 2 4 3 5" xfId="32807"/>
    <cellStyle name="Normal 177 2 4 4" xfId="7400"/>
    <cellStyle name="Normal 177 2 4 4 2" xfId="21515"/>
    <cellStyle name="Normal 177 2 4 4 2 2" xfId="55392"/>
    <cellStyle name="Normal 177 2 4 4 3" xfId="41276"/>
    <cellStyle name="Normal 177 2 4 5" xfId="10223"/>
    <cellStyle name="Normal 177 2 4 5 2" xfId="24338"/>
    <cellStyle name="Normal 177 2 4 5 2 2" xfId="58215"/>
    <cellStyle name="Normal 177 2 4 5 3" xfId="44099"/>
    <cellStyle name="Normal 177 2 4 6" xfId="15869"/>
    <cellStyle name="Normal 177 2 4 6 2" xfId="35630"/>
    <cellStyle name="Normal 177 2 4 7" xfId="49746"/>
    <cellStyle name="Normal 177 2 4 8" xfId="29984"/>
    <cellStyle name="Normal 177 2 5" xfId="2458"/>
    <cellStyle name="Normal 177 2 5 2" xfId="5282"/>
    <cellStyle name="Normal 177 2 5 2 2" xfId="13752"/>
    <cellStyle name="Normal 177 2 5 2 2 2" xfId="27867"/>
    <cellStyle name="Normal 177 2 5 2 2 2 2" xfId="61744"/>
    <cellStyle name="Normal 177 2 5 2 2 3" xfId="47628"/>
    <cellStyle name="Normal 177 2 5 2 3" xfId="19398"/>
    <cellStyle name="Normal 177 2 5 2 3 2" xfId="39159"/>
    <cellStyle name="Normal 177 2 5 2 4" xfId="53275"/>
    <cellStyle name="Normal 177 2 5 2 5" xfId="33513"/>
    <cellStyle name="Normal 177 2 5 3" xfId="8106"/>
    <cellStyle name="Normal 177 2 5 3 2" xfId="22221"/>
    <cellStyle name="Normal 177 2 5 3 2 2" xfId="56098"/>
    <cellStyle name="Normal 177 2 5 3 3" xfId="41982"/>
    <cellStyle name="Normal 177 2 5 4" xfId="10929"/>
    <cellStyle name="Normal 177 2 5 4 2" xfId="25044"/>
    <cellStyle name="Normal 177 2 5 4 2 2" xfId="58921"/>
    <cellStyle name="Normal 177 2 5 4 3" xfId="44805"/>
    <cellStyle name="Normal 177 2 5 5" xfId="16575"/>
    <cellStyle name="Normal 177 2 5 5 2" xfId="36336"/>
    <cellStyle name="Normal 177 2 5 6" xfId="50452"/>
    <cellStyle name="Normal 177 2 5 7" xfId="30690"/>
    <cellStyle name="Normal 177 2 6" xfId="3869"/>
    <cellStyle name="Normal 177 2 6 2" xfId="12340"/>
    <cellStyle name="Normal 177 2 6 2 2" xfId="26455"/>
    <cellStyle name="Normal 177 2 6 2 2 2" xfId="60332"/>
    <cellStyle name="Normal 177 2 6 2 3" xfId="46216"/>
    <cellStyle name="Normal 177 2 6 3" xfId="17986"/>
    <cellStyle name="Normal 177 2 6 3 2" xfId="37747"/>
    <cellStyle name="Normal 177 2 6 4" xfId="51863"/>
    <cellStyle name="Normal 177 2 6 5" xfId="32101"/>
    <cellStyle name="Normal 177 2 7" xfId="6694"/>
    <cellStyle name="Normal 177 2 7 2" xfId="20809"/>
    <cellStyle name="Normal 177 2 7 2 2" xfId="54686"/>
    <cellStyle name="Normal 177 2 7 3" xfId="40570"/>
    <cellStyle name="Normal 177 2 8" xfId="9517"/>
    <cellStyle name="Normal 177 2 8 2" xfId="23632"/>
    <cellStyle name="Normal 177 2 8 2 2" xfId="57509"/>
    <cellStyle name="Normal 177 2 8 3" xfId="43393"/>
    <cellStyle name="Normal 177 2 9" xfId="15163"/>
    <cellStyle name="Normal 177 2 9 2" xfId="34924"/>
    <cellStyle name="Normal 177 3" xfId="1131"/>
    <cellStyle name="Normal 177 3 10" xfId="29366"/>
    <cellStyle name="Normal 177 3 2" xfId="1485"/>
    <cellStyle name="Normal 177 3 2 2" xfId="2192"/>
    <cellStyle name="Normal 177 3 2 2 2" xfId="3605"/>
    <cellStyle name="Normal 177 3 2 2 2 2" xfId="6429"/>
    <cellStyle name="Normal 177 3 2 2 2 2 2" xfId="14899"/>
    <cellStyle name="Normal 177 3 2 2 2 2 2 2" xfId="29014"/>
    <cellStyle name="Normal 177 3 2 2 2 2 2 2 2" xfId="62891"/>
    <cellStyle name="Normal 177 3 2 2 2 2 2 3" xfId="48775"/>
    <cellStyle name="Normal 177 3 2 2 2 2 3" xfId="20545"/>
    <cellStyle name="Normal 177 3 2 2 2 2 3 2" xfId="40306"/>
    <cellStyle name="Normal 177 3 2 2 2 2 4" xfId="54422"/>
    <cellStyle name="Normal 177 3 2 2 2 2 5" xfId="34660"/>
    <cellStyle name="Normal 177 3 2 2 2 3" xfId="9253"/>
    <cellStyle name="Normal 177 3 2 2 2 3 2" xfId="23368"/>
    <cellStyle name="Normal 177 3 2 2 2 3 2 2" xfId="57245"/>
    <cellStyle name="Normal 177 3 2 2 2 3 3" xfId="43129"/>
    <cellStyle name="Normal 177 3 2 2 2 4" xfId="12076"/>
    <cellStyle name="Normal 177 3 2 2 2 4 2" xfId="26191"/>
    <cellStyle name="Normal 177 3 2 2 2 4 2 2" xfId="60068"/>
    <cellStyle name="Normal 177 3 2 2 2 4 3" xfId="45952"/>
    <cellStyle name="Normal 177 3 2 2 2 5" xfId="17722"/>
    <cellStyle name="Normal 177 3 2 2 2 5 2" xfId="37483"/>
    <cellStyle name="Normal 177 3 2 2 2 6" xfId="51599"/>
    <cellStyle name="Normal 177 3 2 2 2 7" xfId="31837"/>
    <cellStyle name="Normal 177 3 2 2 3" xfId="5016"/>
    <cellStyle name="Normal 177 3 2 2 3 2" xfId="13487"/>
    <cellStyle name="Normal 177 3 2 2 3 2 2" xfId="27602"/>
    <cellStyle name="Normal 177 3 2 2 3 2 2 2" xfId="61479"/>
    <cellStyle name="Normal 177 3 2 2 3 2 3" xfId="47363"/>
    <cellStyle name="Normal 177 3 2 2 3 3" xfId="19133"/>
    <cellStyle name="Normal 177 3 2 2 3 3 2" xfId="38894"/>
    <cellStyle name="Normal 177 3 2 2 3 4" xfId="53010"/>
    <cellStyle name="Normal 177 3 2 2 3 5" xfId="33248"/>
    <cellStyle name="Normal 177 3 2 2 4" xfId="7841"/>
    <cellStyle name="Normal 177 3 2 2 4 2" xfId="21956"/>
    <cellStyle name="Normal 177 3 2 2 4 2 2" xfId="55833"/>
    <cellStyle name="Normal 177 3 2 2 4 3" xfId="41717"/>
    <cellStyle name="Normal 177 3 2 2 5" xfId="10664"/>
    <cellStyle name="Normal 177 3 2 2 5 2" xfId="24779"/>
    <cellStyle name="Normal 177 3 2 2 5 2 2" xfId="58656"/>
    <cellStyle name="Normal 177 3 2 2 5 3" xfId="44540"/>
    <cellStyle name="Normal 177 3 2 2 6" xfId="16310"/>
    <cellStyle name="Normal 177 3 2 2 6 2" xfId="36071"/>
    <cellStyle name="Normal 177 3 2 2 7" xfId="50187"/>
    <cellStyle name="Normal 177 3 2 2 8" xfId="30425"/>
    <cellStyle name="Normal 177 3 2 3" xfId="2899"/>
    <cellStyle name="Normal 177 3 2 3 2" xfId="5723"/>
    <cellStyle name="Normal 177 3 2 3 2 2" xfId="14193"/>
    <cellStyle name="Normal 177 3 2 3 2 2 2" xfId="28308"/>
    <cellStyle name="Normal 177 3 2 3 2 2 2 2" xfId="62185"/>
    <cellStyle name="Normal 177 3 2 3 2 2 3" xfId="48069"/>
    <cellStyle name="Normal 177 3 2 3 2 3" xfId="19839"/>
    <cellStyle name="Normal 177 3 2 3 2 3 2" xfId="39600"/>
    <cellStyle name="Normal 177 3 2 3 2 4" xfId="53716"/>
    <cellStyle name="Normal 177 3 2 3 2 5" xfId="33954"/>
    <cellStyle name="Normal 177 3 2 3 3" xfId="8547"/>
    <cellStyle name="Normal 177 3 2 3 3 2" xfId="22662"/>
    <cellStyle name="Normal 177 3 2 3 3 2 2" xfId="56539"/>
    <cellStyle name="Normal 177 3 2 3 3 3" xfId="42423"/>
    <cellStyle name="Normal 177 3 2 3 4" xfId="11370"/>
    <cellStyle name="Normal 177 3 2 3 4 2" xfId="25485"/>
    <cellStyle name="Normal 177 3 2 3 4 2 2" xfId="59362"/>
    <cellStyle name="Normal 177 3 2 3 4 3" xfId="45246"/>
    <cellStyle name="Normal 177 3 2 3 5" xfId="17016"/>
    <cellStyle name="Normal 177 3 2 3 5 2" xfId="36777"/>
    <cellStyle name="Normal 177 3 2 3 6" xfId="50893"/>
    <cellStyle name="Normal 177 3 2 3 7" xfId="31131"/>
    <cellStyle name="Normal 177 3 2 4" xfId="4310"/>
    <cellStyle name="Normal 177 3 2 4 2" xfId="12781"/>
    <cellStyle name="Normal 177 3 2 4 2 2" xfId="26896"/>
    <cellStyle name="Normal 177 3 2 4 2 2 2" xfId="60773"/>
    <cellStyle name="Normal 177 3 2 4 2 3" xfId="46657"/>
    <cellStyle name="Normal 177 3 2 4 3" xfId="18427"/>
    <cellStyle name="Normal 177 3 2 4 3 2" xfId="38188"/>
    <cellStyle name="Normal 177 3 2 4 4" xfId="52304"/>
    <cellStyle name="Normal 177 3 2 4 5" xfId="32542"/>
    <cellStyle name="Normal 177 3 2 5" xfId="7135"/>
    <cellStyle name="Normal 177 3 2 5 2" xfId="21250"/>
    <cellStyle name="Normal 177 3 2 5 2 2" xfId="55127"/>
    <cellStyle name="Normal 177 3 2 5 3" xfId="41011"/>
    <cellStyle name="Normal 177 3 2 6" xfId="9958"/>
    <cellStyle name="Normal 177 3 2 6 2" xfId="24073"/>
    <cellStyle name="Normal 177 3 2 6 2 2" xfId="57950"/>
    <cellStyle name="Normal 177 3 2 6 3" xfId="43834"/>
    <cellStyle name="Normal 177 3 2 7" xfId="15604"/>
    <cellStyle name="Normal 177 3 2 7 2" xfId="35365"/>
    <cellStyle name="Normal 177 3 2 8" xfId="49481"/>
    <cellStyle name="Normal 177 3 2 9" xfId="29719"/>
    <cellStyle name="Normal 177 3 3" xfId="1839"/>
    <cellStyle name="Normal 177 3 3 2" xfId="3252"/>
    <cellStyle name="Normal 177 3 3 2 2" xfId="6076"/>
    <cellStyle name="Normal 177 3 3 2 2 2" xfId="14546"/>
    <cellStyle name="Normal 177 3 3 2 2 2 2" xfId="28661"/>
    <cellStyle name="Normal 177 3 3 2 2 2 2 2" xfId="62538"/>
    <cellStyle name="Normal 177 3 3 2 2 2 3" xfId="48422"/>
    <cellStyle name="Normal 177 3 3 2 2 3" xfId="20192"/>
    <cellStyle name="Normal 177 3 3 2 2 3 2" xfId="39953"/>
    <cellStyle name="Normal 177 3 3 2 2 4" xfId="54069"/>
    <cellStyle name="Normal 177 3 3 2 2 5" xfId="34307"/>
    <cellStyle name="Normal 177 3 3 2 3" xfId="8900"/>
    <cellStyle name="Normal 177 3 3 2 3 2" xfId="23015"/>
    <cellStyle name="Normal 177 3 3 2 3 2 2" xfId="56892"/>
    <cellStyle name="Normal 177 3 3 2 3 3" xfId="42776"/>
    <cellStyle name="Normal 177 3 3 2 4" xfId="11723"/>
    <cellStyle name="Normal 177 3 3 2 4 2" xfId="25838"/>
    <cellStyle name="Normal 177 3 3 2 4 2 2" xfId="59715"/>
    <cellStyle name="Normal 177 3 3 2 4 3" xfId="45599"/>
    <cellStyle name="Normal 177 3 3 2 5" xfId="17369"/>
    <cellStyle name="Normal 177 3 3 2 5 2" xfId="37130"/>
    <cellStyle name="Normal 177 3 3 2 6" xfId="51246"/>
    <cellStyle name="Normal 177 3 3 2 7" xfId="31484"/>
    <cellStyle name="Normal 177 3 3 3" xfId="4663"/>
    <cellStyle name="Normal 177 3 3 3 2" xfId="13134"/>
    <cellStyle name="Normal 177 3 3 3 2 2" xfId="27249"/>
    <cellStyle name="Normal 177 3 3 3 2 2 2" xfId="61126"/>
    <cellStyle name="Normal 177 3 3 3 2 3" xfId="47010"/>
    <cellStyle name="Normal 177 3 3 3 3" xfId="18780"/>
    <cellStyle name="Normal 177 3 3 3 3 2" xfId="38541"/>
    <cellStyle name="Normal 177 3 3 3 4" xfId="52657"/>
    <cellStyle name="Normal 177 3 3 3 5" xfId="32895"/>
    <cellStyle name="Normal 177 3 3 4" xfId="7488"/>
    <cellStyle name="Normal 177 3 3 4 2" xfId="21603"/>
    <cellStyle name="Normal 177 3 3 4 2 2" xfId="55480"/>
    <cellStyle name="Normal 177 3 3 4 3" xfId="41364"/>
    <cellStyle name="Normal 177 3 3 5" xfId="10311"/>
    <cellStyle name="Normal 177 3 3 5 2" xfId="24426"/>
    <cellStyle name="Normal 177 3 3 5 2 2" xfId="58303"/>
    <cellStyle name="Normal 177 3 3 5 3" xfId="44187"/>
    <cellStyle name="Normal 177 3 3 6" xfId="15957"/>
    <cellStyle name="Normal 177 3 3 6 2" xfId="35718"/>
    <cellStyle name="Normal 177 3 3 7" xfId="49834"/>
    <cellStyle name="Normal 177 3 3 8" xfId="30072"/>
    <cellStyle name="Normal 177 3 4" xfId="2546"/>
    <cellStyle name="Normal 177 3 4 2" xfId="5370"/>
    <cellStyle name="Normal 177 3 4 2 2" xfId="13840"/>
    <cellStyle name="Normal 177 3 4 2 2 2" xfId="27955"/>
    <cellStyle name="Normal 177 3 4 2 2 2 2" xfId="61832"/>
    <cellStyle name="Normal 177 3 4 2 2 3" xfId="47716"/>
    <cellStyle name="Normal 177 3 4 2 3" xfId="19486"/>
    <cellStyle name="Normal 177 3 4 2 3 2" xfId="39247"/>
    <cellStyle name="Normal 177 3 4 2 4" xfId="53363"/>
    <cellStyle name="Normal 177 3 4 2 5" xfId="33601"/>
    <cellStyle name="Normal 177 3 4 3" xfId="8194"/>
    <cellStyle name="Normal 177 3 4 3 2" xfId="22309"/>
    <cellStyle name="Normal 177 3 4 3 2 2" xfId="56186"/>
    <cellStyle name="Normal 177 3 4 3 3" xfId="42070"/>
    <cellStyle name="Normal 177 3 4 4" xfId="11017"/>
    <cellStyle name="Normal 177 3 4 4 2" xfId="25132"/>
    <cellStyle name="Normal 177 3 4 4 2 2" xfId="59009"/>
    <cellStyle name="Normal 177 3 4 4 3" xfId="44893"/>
    <cellStyle name="Normal 177 3 4 5" xfId="16663"/>
    <cellStyle name="Normal 177 3 4 5 2" xfId="36424"/>
    <cellStyle name="Normal 177 3 4 6" xfId="50540"/>
    <cellStyle name="Normal 177 3 4 7" xfId="30778"/>
    <cellStyle name="Normal 177 3 5" xfId="3957"/>
    <cellStyle name="Normal 177 3 5 2" xfId="12428"/>
    <cellStyle name="Normal 177 3 5 2 2" xfId="26543"/>
    <cellStyle name="Normal 177 3 5 2 2 2" xfId="60420"/>
    <cellStyle name="Normal 177 3 5 2 3" xfId="46304"/>
    <cellStyle name="Normal 177 3 5 3" xfId="18074"/>
    <cellStyle name="Normal 177 3 5 3 2" xfId="37835"/>
    <cellStyle name="Normal 177 3 5 4" xfId="51951"/>
    <cellStyle name="Normal 177 3 5 5" xfId="32189"/>
    <cellStyle name="Normal 177 3 6" xfId="6782"/>
    <cellStyle name="Normal 177 3 6 2" xfId="20897"/>
    <cellStyle name="Normal 177 3 6 2 2" xfId="54774"/>
    <cellStyle name="Normal 177 3 6 3" xfId="40658"/>
    <cellStyle name="Normal 177 3 7" xfId="9605"/>
    <cellStyle name="Normal 177 3 7 2" xfId="23720"/>
    <cellStyle name="Normal 177 3 7 2 2" xfId="57597"/>
    <cellStyle name="Normal 177 3 7 3" xfId="43481"/>
    <cellStyle name="Normal 177 3 8" xfId="15251"/>
    <cellStyle name="Normal 177 3 8 2" xfId="35012"/>
    <cellStyle name="Normal 177 3 9" xfId="49128"/>
    <cellStyle name="Normal 177 4" xfId="1310"/>
    <cellStyle name="Normal 177 4 2" xfId="2017"/>
    <cellStyle name="Normal 177 4 2 2" xfId="3430"/>
    <cellStyle name="Normal 177 4 2 2 2" xfId="6254"/>
    <cellStyle name="Normal 177 4 2 2 2 2" xfId="14724"/>
    <cellStyle name="Normal 177 4 2 2 2 2 2" xfId="28839"/>
    <cellStyle name="Normal 177 4 2 2 2 2 2 2" xfId="62716"/>
    <cellStyle name="Normal 177 4 2 2 2 2 3" xfId="48600"/>
    <cellStyle name="Normal 177 4 2 2 2 3" xfId="20370"/>
    <cellStyle name="Normal 177 4 2 2 2 3 2" xfId="40131"/>
    <cellStyle name="Normal 177 4 2 2 2 4" xfId="54247"/>
    <cellStyle name="Normal 177 4 2 2 2 5" xfId="34485"/>
    <cellStyle name="Normal 177 4 2 2 3" xfId="9078"/>
    <cellStyle name="Normal 177 4 2 2 3 2" xfId="23193"/>
    <cellStyle name="Normal 177 4 2 2 3 2 2" xfId="57070"/>
    <cellStyle name="Normal 177 4 2 2 3 3" xfId="42954"/>
    <cellStyle name="Normal 177 4 2 2 4" xfId="11901"/>
    <cellStyle name="Normal 177 4 2 2 4 2" xfId="26016"/>
    <cellStyle name="Normal 177 4 2 2 4 2 2" xfId="59893"/>
    <cellStyle name="Normal 177 4 2 2 4 3" xfId="45777"/>
    <cellStyle name="Normal 177 4 2 2 5" xfId="17547"/>
    <cellStyle name="Normal 177 4 2 2 5 2" xfId="37308"/>
    <cellStyle name="Normal 177 4 2 2 6" xfId="51424"/>
    <cellStyle name="Normal 177 4 2 2 7" xfId="31662"/>
    <cellStyle name="Normal 177 4 2 3" xfId="4841"/>
    <cellStyle name="Normal 177 4 2 3 2" xfId="13312"/>
    <cellStyle name="Normal 177 4 2 3 2 2" xfId="27427"/>
    <cellStyle name="Normal 177 4 2 3 2 2 2" xfId="61304"/>
    <cellStyle name="Normal 177 4 2 3 2 3" xfId="47188"/>
    <cellStyle name="Normal 177 4 2 3 3" xfId="18958"/>
    <cellStyle name="Normal 177 4 2 3 3 2" xfId="38719"/>
    <cellStyle name="Normal 177 4 2 3 4" xfId="52835"/>
    <cellStyle name="Normal 177 4 2 3 5" xfId="33073"/>
    <cellStyle name="Normal 177 4 2 4" xfId="7666"/>
    <cellStyle name="Normal 177 4 2 4 2" xfId="21781"/>
    <cellStyle name="Normal 177 4 2 4 2 2" xfId="55658"/>
    <cellStyle name="Normal 177 4 2 4 3" xfId="41542"/>
    <cellStyle name="Normal 177 4 2 5" xfId="10489"/>
    <cellStyle name="Normal 177 4 2 5 2" xfId="24604"/>
    <cellStyle name="Normal 177 4 2 5 2 2" xfId="58481"/>
    <cellStyle name="Normal 177 4 2 5 3" xfId="44365"/>
    <cellStyle name="Normal 177 4 2 6" xfId="16135"/>
    <cellStyle name="Normal 177 4 2 6 2" xfId="35896"/>
    <cellStyle name="Normal 177 4 2 7" xfId="50012"/>
    <cellStyle name="Normal 177 4 2 8" xfId="30250"/>
    <cellStyle name="Normal 177 4 3" xfId="2724"/>
    <cellStyle name="Normal 177 4 3 2" xfId="5548"/>
    <cellStyle name="Normal 177 4 3 2 2" xfId="14018"/>
    <cellStyle name="Normal 177 4 3 2 2 2" xfId="28133"/>
    <cellStyle name="Normal 177 4 3 2 2 2 2" xfId="62010"/>
    <cellStyle name="Normal 177 4 3 2 2 3" xfId="47894"/>
    <cellStyle name="Normal 177 4 3 2 3" xfId="19664"/>
    <cellStyle name="Normal 177 4 3 2 3 2" xfId="39425"/>
    <cellStyle name="Normal 177 4 3 2 4" xfId="53541"/>
    <cellStyle name="Normal 177 4 3 2 5" xfId="33779"/>
    <cellStyle name="Normal 177 4 3 3" xfId="8372"/>
    <cellStyle name="Normal 177 4 3 3 2" xfId="22487"/>
    <cellStyle name="Normal 177 4 3 3 2 2" xfId="56364"/>
    <cellStyle name="Normal 177 4 3 3 3" xfId="42248"/>
    <cellStyle name="Normal 177 4 3 4" xfId="11195"/>
    <cellStyle name="Normal 177 4 3 4 2" xfId="25310"/>
    <cellStyle name="Normal 177 4 3 4 2 2" xfId="59187"/>
    <cellStyle name="Normal 177 4 3 4 3" xfId="45071"/>
    <cellStyle name="Normal 177 4 3 5" xfId="16841"/>
    <cellStyle name="Normal 177 4 3 5 2" xfId="36602"/>
    <cellStyle name="Normal 177 4 3 6" xfId="50718"/>
    <cellStyle name="Normal 177 4 3 7" xfId="30956"/>
    <cellStyle name="Normal 177 4 4" xfId="4135"/>
    <cellStyle name="Normal 177 4 4 2" xfId="12606"/>
    <cellStyle name="Normal 177 4 4 2 2" xfId="26721"/>
    <cellStyle name="Normal 177 4 4 2 2 2" xfId="60598"/>
    <cellStyle name="Normal 177 4 4 2 3" xfId="46482"/>
    <cellStyle name="Normal 177 4 4 3" xfId="18252"/>
    <cellStyle name="Normal 177 4 4 3 2" xfId="38013"/>
    <cellStyle name="Normal 177 4 4 4" xfId="52129"/>
    <cellStyle name="Normal 177 4 4 5" xfId="32367"/>
    <cellStyle name="Normal 177 4 5" xfId="6960"/>
    <cellStyle name="Normal 177 4 5 2" xfId="21075"/>
    <cellStyle name="Normal 177 4 5 2 2" xfId="54952"/>
    <cellStyle name="Normal 177 4 5 3" xfId="40836"/>
    <cellStyle name="Normal 177 4 6" xfId="9783"/>
    <cellStyle name="Normal 177 4 6 2" xfId="23898"/>
    <cellStyle name="Normal 177 4 6 2 2" xfId="57775"/>
    <cellStyle name="Normal 177 4 6 3" xfId="43659"/>
    <cellStyle name="Normal 177 4 7" xfId="15429"/>
    <cellStyle name="Normal 177 4 7 2" xfId="35190"/>
    <cellStyle name="Normal 177 4 8" xfId="49306"/>
    <cellStyle name="Normal 177 4 9" xfId="29544"/>
    <cellStyle name="Normal 177 5" xfId="1664"/>
    <cellStyle name="Normal 177 5 2" xfId="3077"/>
    <cellStyle name="Normal 177 5 2 2" xfId="5901"/>
    <cellStyle name="Normal 177 5 2 2 2" xfId="14371"/>
    <cellStyle name="Normal 177 5 2 2 2 2" xfId="28486"/>
    <cellStyle name="Normal 177 5 2 2 2 2 2" xfId="62363"/>
    <cellStyle name="Normal 177 5 2 2 2 3" xfId="48247"/>
    <cellStyle name="Normal 177 5 2 2 3" xfId="20017"/>
    <cellStyle name="Normal 177 5 2 2 3 2" xfId="39778"/>
    <cellStyle name="Normal 177 5 2 2 4" xfId="53894"/>
    <cellStyle name="Normal 177 5 2 2 5" xfId="34132"/>
    <cellStyle name="Normal 177 5 2 3" xfId="8725"/>
    <cellStyle name="Normal 177 5 2 3 2" xfId="22840"/>
    <cellStyle name="Normal 177 5 2 3 2 2" xfId="56717"/>
    <cellStyle name="Normal 177 5 2 3 3" xfId="42601"/>
    <cellStyle name="Normal 177 5 2 4" xfId="11548"/>
    <cellStyle name="Normal 177 5 2 4 2" xfId="25663"/>
    <cellStyle name="Normal 177 5 2 4 2 2" xfId="59540"/>
    <cellStyle name="Normal 177 5 2 4 3" xfId="45424"/>
    <cellStyle name="Normal 177 5 2 5" xfId="17194"/>
    <cellStyle name="Normal 177 5 2 5 2" xfId="36955"/>
    <cellStyle name="Normal 177 5 2 6" xfId="51071"/>
    <cellStyle name="Normal 177 5 2 7" xfId="31309"/>
    <cellStyle name="Normal 177 5 3" xfId="4488"/>
    <cellStyle name="Normal 177 5 3 2" xfId="12959"/>
    <cellStyle name="Normal 177 5 3 2 2" xfId="27074"/>
    <cellStyle name="Normal 177 5 3 2 2 2" xfId="60951"/>
    <cellStyle name="Normal 177 5 3 2 3" xfId="46835"/>
    <cellStyle name="Normal 177 5 3 3" xfId="18605"/>
    <cellStyle name="Normal 177 5 3 3 2" xfId="38366"/>
    <cellStyle name="Normal 177 5 3 4" xfId="52482"/>
    <cellStyle name="Normal 177 5 3 5" xfId="32720"/>
    <cellStyle name="Normal 177 5 4" xfId="7313"/>
    <cellStyle name="Normal 177 5 4 2" xfId="21428"/>
    <cellStyle name="Normal 177 5 4 2 2" xfId="55305"/>
    <cellStyle name="Normal 177 5 4 3" xfId="41189"/>
    <cellStyle name="Normal 177 5 5" xfId="10136"/>
    <cellStyle name="Normal 177 5 5 2" xfId="24251"/>
    <cellStyle name="Normal 177 5 5 2 2" xfId="58128"/>
    <cellStyle name="Normal 177 5 5 3" xfId="44012"/>
    <cellStyle name="Normal 177 5 6" xfId="15782"/>
    <cellStyle name="Normal 177 5 6 2" xfId="35543"/>
    <cellStyle name="Normal 177 5 7" xfId="49659"/>
    <cellStyle name="Normal 177 5 8" xfId="29897"/>
    <cellStyle name="Normal 177 6" xfId="2371"/>
    <cellStyle name="Normal 177 6 2" xfId="5195"/>
    <cellStyle name="Normal 177 6 2 2" xfId="13665"/>
    <cellStyle name="Normal 177 6 2 2 2" xfId="27780"/>
    <cellStyle name="Normal 177 6 2 2 2 2" xfId="61657"/>
    <cellStyle name="Normal 177 6 2 2 3" xfId="47541"/>
    <cellStyle name="Normal 177 6 2 3" xfId="19311"/>
    <cellStyle name="Normal 177 6 2 3 2" xfId="39072"/>
    <cellStyle name="Normal 177 6 2 4" xfId="53188"/>
    <cellStyle name="Normal 177 6 2 5" xfId="33426"/>
    <cellStyle name="Normal 177 6 3" xfId="8019"/>
    <cellStyle name="Normal 177 6 3 2" xfId="22134"/>
    <cellStyle name="Normal 177 6 3 2 2" xfId="56011"/>
    <cellStyle name="Normal 177 6 3 3" xfId="41895"/>
    <cellStyle name="Normal 177 6 4" xfId="10842"/>
    <cellStyle name="Normal 177 6 4 2" xfId="24957"/>
    <cellStyle name="Normal 177 6 4 2 2" xfId="58834"/>
    <cellStyle name="Normal 177 6 4 3" xfId="44718"/>
    <cellStyle name="Normal 177 6 5" xfId="16488"/>
    <cellStyle name="Normal 177 6 5 2" xfId="36249"/>
    <cellStyle name="Normal 177 6 6" xfId="50365"/>
    <cellStyle name="Normal 177 6 7" xfId="30603"/>
    <cellStyle name="Normal 177 7" xfId="3782"/>
    <cellStyle name="Normal 177 7 2" xfId="12253"/>
    <cellStyle name="Normal 177 7 2 2" xfId="26368"/>
    <cellStyle name="Normal 177 7 2 2 2" xfId="60245"/>
    <cellStyle name="Normal 177 7 2 3" xfId="46129"/>
    <cellStyle name="Normal 177 7 3" xfId="17899"/>
    <cellStyle name="Normal 177 7 3 2" xfId="37660"/>
    <cellStyle name="Normal 177 7 4" xfId="51776"/>
    <cellStyle name="Normal 177 7 5" xfId="32014"/>
    <cellStyle name="Normal 177 8" xfId="6607"/>
    <cellStyle name="Normal 177 8 2" xfId="20722"/>
    <cellStyle name="Normal 177 8 2 2" xfId="54599"/>
    <cellStyle name="Normal 177 8 3" xfId="40483"/>
    <cellStyle name="Normal 177 9" xfId="9430"/>
    <cellStyle name="Normal 177 9 2" xfId="23545"/>
    <cellStyle name="Normal 177 9 2 2" xfId="57422"/>
    <cellStyle name="Normal 177 9 3" xfId="43306"/>
    <cellStyle name="Normal 178" xfId="472"/>
    <cellStyle name="Normal 179" xfId="964"/>
    <cellStyle name="Normal 18" xfId="702"/>
    <cellStyle name="Normal 180" xfId="970"/>
    <cellStyle name="Normal 181" xfId="1034"/>
    <cellStyle name="Normal 182" xfId="966"/>
    <cellStyle name="Normal 183" xfId="1041"/>
    <cellStyle name="Normal 184" xfId="1054"/>
    <cellStyle name="Normal 184 10" xfId="49054"/>
    <cellStyle name="Normal 184 11" xfId="29292"/>
    <cellStyle name="Normal 184 2" xfId="1232"/>
    <cellStyle name="Normal 184 2 10" xfId="29467"/>
    <cellStyle name="Normal 184 2 2" xfId="1586"/>
    <cellStyle name="Normal 184 2 2 2" xfId="2293"/>
    <cellStyle name="Normal 184 2 2 2 2" xfId="3706"/>
    <cellStyle name="Normal 184 2 2 2 2 2" xfId="6530"/>
    <cellStyle name="Normal 184 2 2 2 2 2 2" xfId="15000"/>
    <cellStyle name="Normal 184 2 2 2 2 2 2 2" xfId="29115"/>
    <cellStyle name="Normal 184 2 2 2 2 2 2 2 2" xfId="62992"/>
    <cellStyle name="Normal 184 2 2 2 2 2 2 3" xfId="48876"/>
    <cellStyle name="Normal 184 2 2 2 2 2 3" xfId="20646"/>
    <cellStyle name="Normal 184 2 2 2 2 2 3 2" xfId="40407"/>
    <cellStyle name="Normal 184 2 2 2 2 2 4" xfId="54523"/>
    <cellStyle name="Normal 184 2 2 2 2 2 5" xfId="34761"/>
    <cellStyle name="Normal 184 2 2 2 2 3" xfId="9354"/>
    <cellStyle name="Normal 184 2 2 2 2 3 2" xfId="23469"/>
    <cellStyle name="Normal 184 2 2 2 2 3 2 2" xfId="57346"/>
    <cellStyle name="Normal 184 2 2 2 2 3 3" xfId="43230"/>
    <cellStyle name="Normal 184 2 2 2 2 4" xfId="12177"/>
    <cellStyle name="Normal 184 2 2 2 2 4 2" xfId="26292"/>
    <cellStyle name="Normal 184 2 2 2 2 4 2 2" xfId="60169"/>
    <cellStyle name="Normal 184 2 2 2 2 4 3" xfId="46053"/>
    <cellStyle name="Normal 184 2 2 2 2 5" xfId="17823"/>
    <cellStyle name="Normal 184 2 2 2 2 5 2" xfId="37584"/>
    <cellStyle name="Normal 184 2 2 2 2 6" xfId="51700"/>
    <cellStyle name="Normal 184 2 2 2 2 7" xfId="31938"/>
    <cellStyle name="Normal 184 2 2 2 3" xfId="5117"/>
    <cellStyle name="Normal 184 2 2 2 3 2" xfId="13588"/>
    <cellStyle name="Normal 184 2 2 2 3 2 2" xfId="27703"/>
    <cellStyle name="Normal 184 2 2 2 3 2 2 2" xfId="61580"/>
    <cellStyle name="Normal 184 2 2 2 3 2 3" xfId="47464"/>
    <cellStyle name="Normal 184 2 2 2 3 3" xfId="19234"/>
    <cellStyle name="Normal 184 2 2 2 3 3 2" xfId="38995"/>
    <cellStyle name="Normal 184 2 2 2 3 4" xfId="53111"/>
    <cellStyle name="Normal 184 2 2 2 3 5" xfId="33349"/>
    <cellStyle name="Normal 184 2 2 2 4" xfId="7942"/>
    <cellStyle name="Normal 184 2 2 2 4 2" xfId="22057"/>
    <cellStyle name="Normal 184 2 2 2 4 2 2" xfId="55934"/>
    <cellStyle name="Normal 184 2 2 2 4 3" xfId="41818"/>
    <cellStyle name="Normal 184 2 2 2 5" xfId="10765"/>
    <cellStyle name="Normal 184 2 2 2 5 2" xfId="24880"/>
    <cellStyle name="Normal 184 2 2 2 5 2 2" xfId="58757"/>
    <cellStyle name="Normal 184 2 2 2 5 3" xfId="44641"/>
    <cellStyle name="Normal 184 2 2 2 6" xfId="16411"/>
    <cellStyle name="Normal 184 2 2 2 6 2" xfId="36172"/>
    <cellStyle name="Normal 184 2 2 2 7" xfId="50288"/>
    <cellStyle name="Normal 184 2 2 2 8" xfId="30526"/>
    <cellStyle name="Normal 184 2 2 3" xfId="3000"/>
    <cellStyle name="Normal 184 2 2 3 2" xfId="5824"/>
    <cellStyle name="Normal 184 2 2 3 2 2" xfId="14294"/>
    <cellStyle name="Normal 184 2 2 3 2 2 2" xfId="28409"/>
    <cellStyle name="Normal 184 2 2 3 2 2 2 2" xfId="62286"/>
    <cellStyle name="Normal 184 2 2 3 2 2 3" xfId="48170"/>
    <cellStyle name="Normal 184 2 2 3 2 3" xfId="19940"/>
    <cellStyle name="Normal 184 2 2 3 2 3 2" xfId="39701"/>
    <cellStyle name="Normal 184 2 2 3 2 4" xfId="53817"/>
    <cellStyle name="Normal 184 2 2 3 2 5" xfId="34055"/>
    <cellStyle name="Normal 184 2 2 3 3" xfId="8648"/>
    <cellStyle name="Normal 184 2 2 3 3 2" xfId="22763"/>
    <cellStyle name="Normal 184 2 2 3 3 2 2" xfId="56640"/>
    <cellStyle name="Normal 184 2 2 3 3 3" xfId="42524"/>
    <cellStyle name="Normal 184 2 2 3 4" xfId="11471"/>
    <cellStyle name="Normal 184 2 2 3 4 2" xfId="25586"/>
    <cellStyle name="Normal 184 2 2 3 4 2 2" xfId="59463"/>
    <cellStyle name="Normal 184 2 2 3 4 3" xfId="45347"/>
    <cellStyle name="Normal 184 2 2 3 5" xfId="17117"/>
    <cellStyle name="Normal 184 2 2 3 5 2" xfId="36878"/>
    <cellStyle name="Normal 184 2 2 3 6" xfId="50994"/>
    <cellStyle name="Normal 184 2 2 3 7" xfId="31232"/>
    <cellStyle name="Normal 184 2 2 4" xfId="4411"/>
    <cellStyle name="Normal 184 2 2 4 2" xfId="12882"/>
    <cellStyle name="Normal 184 2 2 4 2 2" xfId="26997"/>
    <cellStyle name="Normal 184 2 2 4 2 2 2" xfId="60874"/>
    <cellStyle name="Normal 184 2 2 4 2 3" xfId="46758"/>
    <cellStyle name="Normal 184 2 2 4 3" xfId="18528"/>
    <cellStyle name="Normal 184 2 2 4 3 2" xfId="38289"/>
    <cellStyle name="Normal 184 2 2 4 4" xfId="52405"/>
    <cellStyle name="Normal 184 2 2 4 5" xfId="32643"/>
    <cellStyle name="Normal 184 2 2 5" xfId="7236"/>
    <cellStyle name="Normal 184 2 2 5 2" xfId="21351"/>
    <cellStyle name="Normal 184 2 2 5 2 2" xfId="55228"/>
    <cellStyle name="Normal 184 2 2 5 3" xfId="41112"/>
    <cellStyle name="Normal 184 2 2 6" xfId="10059"/>
    <cellStyle name="Normal 184 2 2 6 2" xfId="24174"/>
    <cellStyle name="Normal 184 2 2 6 2 2" xfId="58051"/>
    <cellStyle name="Normal 184 2 2 6 3" xfId="43935"/>
    <cellStyle name="Normal 184 2 2 7" xfId="15705"/>
    <cellStyle name="Normal 184 2 2 7 2" xfId="35466"/>
    <cellStyle name="Normal 184 2 2 8" xfId="49582"/>
    <cellStyle name="Normal 184 2 2 9" xfId="29820"/>
    <cellStyle name="Normal 184 2 3" xfId="1940"/>
    <cellStyle name="Normal 184 2 3 2" xfId="3353"/>
    <cellStyle name="Normal 184 2 3 2 2" xfId="6177"/>
    <cellStyle name="Normal 184 2 3 2 2 2" xfId="14647"/>
    <cellStyle name="Normal 184 2 3 2 2 2 2" xfId="28762"/>
    <cellStyle name="Normal 184 2 3 2 2 2 2 2" xfId="62639"/>
    <cellStyle name="Normal 184 2 3 2 2 2 3" xfId="48523"/>
    <cellStyle name="Normal 184 2 3 2 2 3" xfId="20293"/>
    <cellStyle name="Normal 184 2 3 2 2 3 2" xfId="40054"/>
    <cellStyle name="Normal 184 2 3 2 2 4" xfId="54170"/>
    <cellStyle name="Normal 184 2 3 2 2 5" xfId="34408"/>
    <cellStyle name="Normal 184 2 3 2 3" xfId="9001"/>
    <cellStyle name="Normal 184 2 3 2 3 2" xfId="23116"/>
    <cellStyle name="Normal 184 2 3 2 3 2 2" xfId="56993"/>
    <cellStyle name="Normal 184 2 3 2 3 3" xfId="42877"/>
    <cellStyle name="Normal 184 2 3 2 4" xfId="11824"/>
    <cellStyle name="Normal 184 2 3 2 4 2" xfId="25939"/>
    <cellStyle name="Normal 184 2 3 2 4 2 2" xfId="59816"/>
    <cellStyle name="Normal 184 2 3 2 4 3" xfId="45700"/>
    <cellStyle name="Normal 184 2 3 2 5" xfId="17470"/>
    <cellStyle name="Normal 184 2 3 2 5 2" xfId="37231"/>
    <cellStyle name="Normal 184 2 3 2 6" xfId="51347"/>
    <cellStyle name="Normal 184 2 3 2 7" xfId="31585"/>
    <cellStyle name="Normal 184 2 3 3" xfId="4764"/>
    <cellStyle name="Normal 184 2 3 3 2" xfId="13235"/>
    <cellStyle name="Normal 184 2 3 3 2 2" xfId="27350"/>
    <cellStyle name="Normal 184 2 3 3 2 2 2" xfId="61227"/>
    <cellStyle name="Normal 184 2 3 3 2 3" xfId="47111"/>
    <cellStyle name="Normal 184 2 3 3 3" xfId="18881"/>
    <cellStyle name="Normal 184 2 3 3 3 2" xfId="38642"/>
    <cellStyle name="Normal 184 2 3 3 4" xfId="52758"/>
    <cellStyle name="Normal 184 2 3 3 5" xfId="32996"/>
    <cellStyle name="Normal 184 2 3 4" xfId="7589"/>
    <cellStyle name="Normal 184 2 3 4 2" xfId="21704"/>
    <cellStyle name="Normal 184 2 3 4 2 2" xfId="55581"/>
    <cellStyle name="Normal 184 2 3 4 3" xfId="41465"/>
    <cellStyle name="Normal 184 2 3 5" xfId="10412"/>
    <cellStyle name="Normal 184 2 3 5 2" xfId="24527"/>
    <cellStyle name="Normal 184 2 3 5 2 2" xfId="58404"/>
    <cellStyle name="Normal 184 2 3 5 3" xfId="44288"/>
    <cellStyle name="Normal 184 2 3 6" xfId="16058"/>
    <cellStyle name="Normal 184 2 3 6 2" xfId="35819"/>
    <cellStyle name="Normal 184 2 3 7" xfId="49935"/>
    <cellStyle name="Normal 184 2 3 8" xfId="30173"/>
    <cellStyle name="Normal 184 2 4" xfId="2647"/>
    <cellStyle name="Normal 184 2 4 2" xfId="5471"/>
    <cellStyle name="Normal 184 2 4 2 2" xfId="13941"/>
    <cellStyle name="Normal 184 2 4 2 2 2" xfId="28056"/>
    <cellStyle name="Normal 184 2 4 2 2 2 2" xfId="61933"/>
    <cellStyle name="Normal 184 2 4 2 2 3" xfId="47817"/>
    <cellStyle name="Normal 184 2 4 2 3" xfId="19587"/>
    <cellStyle name="Normal 184 2 4 2 3 2" xfId="39348"/>
    <cellStyle name="Normal 184 2 4 2 4" xfId="53464"/>
    <cellStyle name="Normal 184 2 4 2 5" xfId="33702"/>
    <cellStyle name="Normal 184 2 4 3" xfId="8295"/>
    <cellStyle name="Normal 184 2 4 3 2" xfId="22410"/>
    <cellStyle name="Normal 184 2 4 3 2 2" xfId="56287"/>
    <cellStyle name="Normal 184 2 4 3 3" xfId="42171"/>
    <cellStyle name="Normal 184 2 4 4" xfId="11118"/>
    <cellStyle name="Normal 184 2 4 4 2" xfId="25233"/>
    <cellStyle name="Normal 184 2 4 4 2 2" xfId="59110"/>
    <cellStyle name="Normal 184 2 4 4 3" xfId="44994"/>
    <cellStyle name="Normal 184 2 4 5" xfId="16764"/>
    <cellStyle name="Normal 184 2 4 5 2" xfId="36525"/>
    <cellStyle name="Normal 184 2 4 6" xfId="50641"/>
    <cellStyle name="Normal 184 2 4 7" xfId="30879"/>
    <cellStyle name="Normal 184 2 5" xfId="4058"/>
    <cellStyle name="Normal 184 2 5 2" xfId="12529"/>
    <cellStyle name="Normal 184 2 5 2 2" xfId="26644"/>
    <cellStyle name="Normal 184 2 5 2 2 2" xfId="60521"/>
    <cellStyle name="Normal 184 2 5 2 3" xfId="46405"/>
    <cellStyle name="Normal 184 2 5 3" xfId="18175"/>
    <cellStyle name="Normal 184 2 5 3 2" xfId="37936"/>
    <cellStyle name="Normal 184 2 5 4" xfId="52052"/>
    <cellStyle name="Normal 184 2 5 5" xfId="32290"/>
    <cellStyle name="Normal 184 2 6" xfId="6883"/>
    <cellStyle name="Normal 184 2 6 2" xfId="20998"/>
    <cellStyle name="Normal 184 2 6 2 2" xfId="54875"/>
    <cellStyle name="Normal 184 2 6 3" xfId="40759"/>
    <cellStyle name="Normal 184 2 7" xfId="9706"/>
    <cellStyle name="Normal 184 2 7 2" xfId="23821"/>
    <cellStyle name="Normal 184 2 7 2 2" xfId="57698"/>
    <cellStyle name="Normal 184 2 7 3" xfId="43582"/>
    <cellStyle name="Normal 184 2 8" xfId="15352"/>
    <cellStyle name="Normal 184 2 8 2" xfId="35113"/>
    <cellStyle name="Normal 184 2 9" xfId="49229"/>
    <cellStyle name="Normal 184 3" xfId="1411"/>
    <cellStyle name="Normal 184 3 2" xfId="2118"/>
    <cellStyle name="Normal 184 3 2 2" xfId="3531"/>
    <cellStyle name="Normal 184 3 2 2 2" xfId="6355"/>
    <cellStyle name="Normal 184 3 2 2 2 2" xfId="14825"/>
    <cellStyle name="Normal 184 3 2 2 2 2 2" xfId="28940"/>
    <cellStyle name="Normal 184 3 2 2 2 2 2 2" xfId="62817"/>
    <cellStyle name="Normal 184 3 2 2 2 2 3" xfId="48701"/>
    <cellStyle name="Normal 184 3 2 2 2 3" xfId="20471"/>
    <cellStyle name="Normal 184 3 2 2 2 3 2" xfId="40232"/>
    <cellStyle name="Normal 184 3 2 2 2 4" xfId="54348"/>
    <cellStyle name="Normal 184 3 2 2 2 5" xfId="34586"/>
    <cellStyle name="Normal 184 3 2 2 3" xfId="9179"/>
    <cellStyle name="Normal 184 3 2 2 3 2" xfId="23294"/>
    <cellStyle name="Normal 184 3 2 2 3 2 2" xfId="57171"/>
    <cellStyle name="Normal 184 3 2 2 3 3" xfId="43055"/>
    <cellStyle name="Normal 184 3 2 2 4" xfId="12002"/>
    <cellStyle name="Normal 184 3 2 2 4 2" xfId="26117"/>
    <cellStyle name="Normal 184 3 2 2 4 2 2" xfId="59994"/>
    <cellStyle name="Normal 184 3 2 2 4 3" xfId="45878"/>
    <cellStyle name="Normal 184 3 2 2 5" xfId="17648"/>
    <cellStyle name="Normal 184 3 2 2 5 2" xfId="37409"/>
    <cellStyle name="Normal 184 3 2 2 6" xfId="51525"/>
    <cellStyle name="Normal 184 3 2 2 7" xfId="31763"/>
    <cellStyle name="Normal 184 3 2 3" xfId="4942"/>
    <cellStyle name="Normal 184 3 2 3 2" xfId="13413"/>
    <cellStyle name="Normal 184 3 2 3 2 2" xfId="27528"/>
    <cellStyle name="Normal 184 3 2 3 2 2 2" xfId="61405"/>
    <cellStyle name="Normal 184 3 2 3 2 3" xfId="47289"/>
    <cellStyle name="Normal 184 3 2 3 3" xfId="19059"/>
    <cellStyle name="Normal 184 3 2 3 3 2" xfId="38820"/>
    <cellStyle name="Normal 184 3 2 3 4" xfId="52936"/>
    <cellStyle name="Normal 184 3 2 3 5" xfId="33174"/>
    <cellStyle name="Normal 184 3 2 4" xfId="7767"/>
    <cellStyle name="Normal 184 3 2 4 2" xfId="21882"/>
    <cellStyle name="Normal 184 3 2 4 2 2" xfId="55759"/>
    <cellStyle name="Normal 184 3 2 4 3" xfId="41643"/>
    <cellStyle name="Normal 184 3 2 5" xfId="10590"/>
    <cellStyle name="Normal 184 3 2 5 2" xfId="24705"/>
    <cellStyle name="Normal 184 3 2 5 2 2" xfId="58582"/>
    <cellStyle name="Normal 184 3 2 5 3" xfId="44466"/>
    <cellStyle name="Normal 184 3 2 6" xfId="16236"/>
    <cellStyle name="Normal 184 3 2 6 2" xfId="35997"/>
    <cellStyle name="Normal 184 3 2 7" xfId="50113"/>
    <cellStyle name="Normal 184 3 2 8" xfId="30351"/>
    <cellStyle name="Normal 184 3 3" xfId="2825"/>
    <cellStyle name="Normal 184 3 3 2" xfId="5649"/>
    <cellStyle name="Normal 184 3 3 2 2" xfId="14119"/>
    <cellStyle name="Normal 184 3 3 2 2 2" xfId="28234"/>
    <cellStyle name="Normal 184 3 3 2 2 2 2" xfId="62111"/>
    <cellStyle name="Normal 184 3 3 2 2 3" xfId="47995"/>
    <cellStyle name="Normal 184 3 3 2 3" xfId="19765"/>
    <cellStyle name="Normal 184 3 3 2 3 2" xfId="39526"/>
    <cellStyle name="Normal 184 3 3 2 4" xfId="53642"/>
    <cellStyle name="Normal 184 3 3 2 5" xfId="33880"/>
    <cellStyle name="Normal 184 3 3 3" xfId="8473"/>
    <cellStyle name="Normal 184 3 3 3 2" xfId="22588"/>
    <cellStyle name="Normal 184 3 3 3 2 2" xfId="56465"/>
    <cellStyle name="Normal 184 3 3 3 3" xfId="42349"/>
    <cellStyle name="Normal 184 3 3 4" xfId="11296"/>
    <cellStyle name="Normal 184 3 3 4 2" xfId="25411"/>
    <cellStyle name="Normal 184 3 3 4 2 2" xfId="59288"/>
    <cellStyle name="Normal 184 3 3 4 3" xfId="45172"/>
    <cellStyle name="Normal 184 3 3 5" xfId="16942"/>
    <cellStyle name="Normal 184 3 3 5 2" xfId="36703"/>
    <cellStyle name="Normal 184 3 3 6" xfId="50819"/>
    <cellStyle name="Normal 184 3 3 7" xfId="31057"/>
    <cellStyle name="Normal 184 3 4" xfId="4236"/>
    <cellStyle name="Normal 184 3 4 2" xfId="12707"/>
    <cellStyle name="Normal 184 3 4 2 2" xfId="26822"/>
    <cellStyle name="Normal 184 3 4 2 2 2" xfId="60699"/>
    <cellStyle name="Normal 184 3 4 2 3" xfId="46583"/>
    <cellStyle name="Normal 184 3 4 3" xfId="18353"/>
    <cellStyle name="Normal 184 3 4 3 2" xfId="38114"/>
    <cellStyle name="Normal 184 3 4 4" xfId="52230"/>
    <cellStyle name="Normal 184 3 4 5" xfId="32468"/>
    <cellStyle name="Normal 184 3 5" xfId="7061"/>
    <cellStyle name="Normal 184 3 5 2" xfId="21176"/>
    <cellStyle name="Normal 184 3 5 2 2" xfId="55053"/>
    <cellStyle name="Normal 184 3 5 3" xfId="40937"/>
    <cellStyle name="Normal 184 3 6" xfId="9884"/>
    <cellStyle name="Normal 184 3 6 2" xfId="23999"/>
    <cellStyle name="Normal 184 3 6 2 2" xfId="57876"/>
    <cellStyle name="Normal 184 3 6 3" xfId="43760"/>
    <cellStyle name="Normal 184 3 7" xfId="15530"/>
    <cellStyle name="Normal 184 3 7 2" xfId="35291"/>
    <cellStyle name="Normal 184 3 8" xfId="49407"/>
    <cellStyle name="Normal 184 3 9" xfId="29645"/>
    <cellStyle name="Normal 184 4" xfId="1765"/>
    <cellStyle name="Normal 184 4 2" xfId="3178"/>
    <cellStyle name="Normal 184 4 2 2" xfId="6002"/>
    <cellStyle name="Normal 184 4 2 2 2" xfId="14472"/>
    <cellStyle name="Normal 184 4 2 2 2 2" xfId="28587"/>
    <cellStyle name="Normal 184 4 2 2 2 2 2" xfId="62464"/>
    <cellStyle name="Normal 184 4 2 2 2 3" xfId="48348"/>
    <cellStyle name="Normal 184 4 2 2 3" xfId="20118"/>
    <cellStyle name="Normal 184 4 2 2 3 2" xfId="39879"/>
    <cellStyle name="Normal 184 4 2 2 4" xfId="53995"/>
    <cellStyle name="Normal 184 4 2 2 5" xfId="34233"/>
    <cellStyle name="Normal 184 4 2 3" xfId="8826"/>
    <cellStyle name="Normal 184 4 2 3 2" xfId="22941"/>
    <cellStyle name="Normal 184 4 2 3 2 2" xfId="56818"/>
    <cellStyle name="Normal 184 4 2 3 3" xfId="42702"/>
    <cellStyle name="Normal 184 4 2 4" xfId="11649"/>
    <cellStyle name="Normal 184 4 2 4 2" xfId="25764"/>
    <cellStyle name="Normal 184 4 2 4 2 2" xfId="59641"/>
    <cellStyle name="Normal 184 4 2 4 3" xfId="45525"/>
    <cellStyle name="Normal 184 4 2 5" xfId="17295"/>
    <cellStyle name="Normal 184 4 2 5 2" xfId="37056"/>
    <cellStyle name="Normal 184 4 2 6" xfId="51172"/>
    <cellStyle name="Normal 184 4 2 7" xfId="31410"/>
    <cellStyle name="Normal 184 4 3" xfId="4589"/>
    <cellStyle name="Normal 184 4 3 2" xfId="13060"/>
    <cellStyle name="Normal 184 4 3 2 2" xfId="27175"/>
    <cellStyle name="Normal 184 4 3 2 2 2" xfId="61052"/>
    <cellStyle name="Normal 184 4 3 2 3" xfId="46936"/>
    <cellStyle name="Normal 184 4 3 3" xfId="18706"/>
    <cellStyle name="Normal 184 4 3 3 2" xfId="38467"/>
    <cellStyle name="Normal 184 4 3 4" xfId="52583"/>
    <cellStyle name="Normal 184 4 3 5" xfId="32821"/>
    <cellStyle name="Normal 184 4 4" xfId="7414"/>
    <cellStyle name="Normal 184 4 4 2" xfId="21529"/>
    <cellStyle name="Normal 184 4 4 2 2" xfId="55406"/>
    <cellStyle name="Normal 184 4 4 3" xfId="41290"/>
    <cellStyle name="Normal 184 4 5" xfId="10237"/>
    <cellStyle name="Normal 184 4 5 2" xfId="24352"/>
    <cellStyle name="Normal 184 4 5 2 2" xfId="58229"/>
    <cellStyle name="Normal 184 4 5 3" xfId="44113"/>
    <cellStyle name="Normal 184 4 6" xfId="15883"/>
    <cellStyle name="Normal 184 4 6 2" xfId="35644"/>
    <cellStyle name="Normal 184 4 7" xfId="49760"/>
    <cellStyle name="Normal 184 4 8" xfId="29998"/>
    <cellStyle name="Normal 184 5" xfId="2472"/>
    <cellStyle name="Normal 184 5 2" xfId="5296"/>
    <cellStyle name="Normal 184 5 2 2" xfId="13766"/>
    <cellStyle name="Normal 184 5 2 2 2" xfId="27881"/>
    <cellStyle name="Normal 184 5 2 2 2 2" xfId="61758"/>
    <cellStyle name="Normal 184 5 2 2 3" xfId="47642"/>
    <cellStyle name="Normal 184 5 2 3" xfId="19412"/>
    <cellStyle name="Normal 184 5 2 3 2" xfId="39173"/>
    <cellStyle name="Normal 184 5 2 4" xfId="53289"/>
    <cellStyle name="Normal 184 5 2 5" xfId="33527"/>
    <cellStyle name="Normal 184 5 3" xfId="8120"/>
    <cellStyle name="Normal 184 5 3 2" xfId="22235"/>
    <cellStyle name="Normal 184 5 3 2 2" xfId="56112"/>
    <cellStyle name="Normal 184 5 3 3" xfId="41996"/>
    <cellStyle name="Normal 184 5 4" xfId="10943"/>
    <cellStyle name="Normal 184 5 4 2" xfId="25058"/>
    <cellStyle name="Normal 184 5 4 2 2" xfId="58935"/>
    <cellStyle name="Normal 184 5 4 3" xfId="44819"/>
    <cellStyle name="Normal 184 5 5" xfId="16589"/>
    <cellStyle name="Normal 184 5 5 2" xfId="36350"/>
    <cellStyle name="Normal 184 5 6" xfId="50466"/>
    <cellStyle name="Normal 184 5 7" xfId="30704"/>
    <cellStyle name="Normal 184 6" xfId="3883"/>
    <cellStyle name="Normal 184 6 2" xfId="12354"/>
    <cellStyle name="Normal 184 6 2 2" xfId="26469"/>
    <cellStyle name="Normal 184 6 2 2 2" xfId="60346"/>
    <cellStyle name="Normal 184 6 2 3" xfId="46230"/>
    <cellStyle name="Normal 184 6 3" xfId="18000"/>
    <cellStyle name="Normal 184 6 3 2" xfId="37761"/>
    <cellStyle name="Normal 184 6 4" xfId="51877"/>
    <cellStyle name="Normal 184 6 5" xfId="32115"/>
    <cellStyle name="Normal 184 7" xfId="6708"/>
    <cellStyle name="Normal 184 7 2" xfId="20823"/>
    <cellStyle name="Normal 184 7 2 2" xfId="54700"/>
    <cellStyle name="Normal 184 7 3" xfId="40584"/>
    <cellStyle name="Normal 184 8" xfId="9531"/>
    <cellStyle name="Normal 184 8 2" xfId="23646"/>
    <cellStyle name="Normal 184 8 2 2" xfId="57523"/>
    <cellStyle name="Normal 184 8 3" xfId="43407"/>
    <cellStyle name="Normal 184 9" xfId="15177"/>
    <cellStyle name="Normal 184 9 2" xfId="34938"/>
    <cellStyle name="Normal 185" xfId="1233"/>
    <cellStyle name="Normal 185 10" xfId="29468"/>
    <cellStyle name="Normal 185 2" xfId="1587"/>
    <cellStyle name="Normal 185 2 2" xfId="2294"/>
    <cellStyle name="Normal 185 2 2 2" xfId="3707"/>
    <cellStyle name="Normal 185 2 2 2 2" xfId="6531"/>
    <cellStyle name="Normal 185 2 2 2 2 2" xfId="15001"/>
    <cellStyle name="Normal 185 2 2 2 2 2 2" xfId="29116"/>
    <cellStyle name="Normal 185 2 2 2 2 2 2 2" xfId="62993"/>
    <cellStyle name="Normal 185 2 2 2 2 2 3" xfId="48877"/>
    <cellStyle name="Normal 185 2 2 2 2 3" xfId="20647"/>
    <cellStyle name="Normal 185 2 2 2 2 3 2" xfId="40408"/>
    <cellStyle name="Normal 185 2 2 2 2 4" xfId="54524"/>
    <cellStyle name="Normal 185 2 2 2 2 5" xfId="34762"/>
    <cellStyle name="Normal 185 2 2 2 3" xfId="9355"/>
    <cellStyle name="Normal 185 2 2 2 3 2" xfId="23470"/>
    <cellStyle name="Normal 185 2 2 2 3 2 2" xfId="57347"/>
    <cellStyle name="Normal 185 2 2 2 3 3" xfId="43231"/>
    <cellStyle name="Normal 185 2 2 2 4" xfId="12178"/>
    <cellStyle name="Normal 185 2 2 2 4 2" xfId="26293"/>
    <cellStyle name="Normal 185 2 2 2 4 2 2" xfId="60170"/>
    <cellStyle name="Normal 185 2 2 2 4 3" xfId="46054"/>
    <cellStyle name="Normal 185 2 2 2 5" xfId="17824"/>
    <cellStyle name="Normal 185 2 2 2 5 2" xfId="37585"/>
    <cellStyle name="Normal 185 2 2 2 6" xfId="51701"/>
    <cellStyle name="Normal 185 2 2 2 7" xfId="31939"/>
    <cellStyle name="Normal 185 2 2 3" xfId="5118"/>
    <cellStyle name="Normal 185 2 2 3 2" xfId="13589"/>
    <cellStyle name="Normal 185 2 2 3 2 2" xfId="27704"/>
    <cellStyle name="Normal 185 2 2 3 2 2 2" xfId="61581"/>
    <cellStyle name="Normal 185 2 2 3 2 3" xfId="47465"/>
    <cellStyle name="Normal 185 2 2 3 3" xfId="19235"/>
    <cellStyle name="Normal 185 2 2 3 3 2" xfId="38996"/>
    <cellStyle name="Normal 185 2 2 3 4" xfId="53112"/>
    <cellStyle name="Normal 185 2 2 3 5" xfId="33350"/>
    <cellStyle name="Normal 185 2 2 4" xfId="7943"/>
    <cellStyle name="Normal 185 2 2 4 2" xfId="22058"/>
    <cellStyle name="Normal 185 2 2 4 2 2" xfId="55935"/>
    <cellStyle name="Normal 185 2 2 4 3" xfId="41819"/>
    <cellStyle name="Normal 185 2 2 5" xfId="10766"/>
    <cellStyle name="Normal 185 2 2 5 2" xfId="24881"/>
    <cellStyle name="Normal 185 2 2 5 2 2" xfId="58758"/>
    <cellStyle name="Normal 185 2 2 5 3" xfId="44642"/>
    <cellStyle name="Normal 185 2 2 6" xfId="16412"/>
    <cellStyle name="Normal 185 2 2 6 2" xfId="36173"/>
    <cellStyle name="Normal 185 2 2 7" xfId="50289"/>
    <cellStyle name="Normal 185 2 2 8" xfId="30527"/>
    <cellStyle name="Normal 185 2 3" xfId="3001"/>
    <cellStyle name="Normal 185 2 3 2" xfId="5825"/>
    <cellStyle name="Normal 185 2 3 2 2" xfId="14295"/>
    <cellStyle name="Normal 185 2 3 2 2 2" xfId="28410"/>
    <cellStyle name="Normal 185 2 3 2 2 2 2" xfId="62287"/>
    <cellStyle name="Normal 185 2 3 2 2 3" xfId="48171"/>
    <cellStyle name="Normal 185 2 3 2 3" xfId="19941"/>
    <cellStyle name="Normal 185 2 3 2 3 2" xfId="39702"/>
    <cellStyle name="Normal 185 2 3 2 4" xfId="53818"/>
    <cellStyle name="Normal 185 2 3 2 5" xfId="34056"/>
    <cellStyle name="Normal 185 2 3 3" xfId="8649"/>
    <cellStyle name="Normal 185 2 3 3 2" xfId="22764"/>
    <cellStyle name="Normal 185 2 3 3 2 2" xfId="56641"/>
    <cellStyle name="Normal 185 2 3 3 3" xfId="42525"/>
    <cellStyle name="Normal 185 2 3 4" xfId="11472"/>
    <cellStyle name="Normal 185 2 3 4 2" xfId="25587"/>
    <cellStyle name="Normal 185 2 3 4 2 2" xfId="59464"/>
    <cellStyle name="Normal 185 2 3 4 3" xfId="45348"/>
    <cellStyle name="Normal 185 2 3 5" xfId="17118"/>
    <cellStyle name="Normal 185 2 3 5 2" xfId="36879"/>
    <cellStyle name="Normal 185 2 3 6" xfId="50995"/>
    <cellStyle name="Normal 185 2 3 7" xfId="31233"/>
    <cellStyle name="Normal 185 2 4" xfId="4412"/>
    <cellStyle name="Normal 185 2 4 2" xfId="12883"/>
    <cellStyle name="Normal 185 2 4 2 2" xfId="26998"/>
    <cellStyle name="Normal 185 2 4 2 2 2" xfId="60875"/>
    <cellStyle name="Normal 185 2 4 2 3" xfId="46759"/>
    <cellStyle name="Normal 185 2 4 3" xfId="18529"/>
    <cellStyle name="Normal 185 2 4 3 2" xfId="38290"/>
    <cellStyle name="Normal 185 2 4 4" xfId="52406"/>
    <cellStyle name="Normal 185 2 4 5" xfId="32644"/>
    <cellStyle name="Normal 185 2 5" xfId="7237"/>
    <cellStyle name="Normal 185 2 5 2" xfId="21352"/>
    <cellStyle name="Normal 185 2 5 2 2" xfId="55229"/>
    <cellStyle name="Normal 185 2 5 3" xfId="41113"/>
    <cellStyle name="Normal 185 2 6" xfId="10060"/>
    <cellStyle name="Normal 185 2 6 2" xfId="24175"/>
    <cellStyle name="Normal 185 2 6 2 2" xfId="58052"/>
    <cellStyle name="Normal 185 2 6 3" xfId="43936"/>
    <cellStyle name="Normal 185 2 7" xfId="15706"/>
    <cellStyle name="Normal 185 2 7 2" xfId="35467"/>
    <cellStyle name="Normal 185 2 8" xfId="49583"/>
    <cellStyle name="Normal 185 2 9" xfId="29821"/>
    <cellStyle name="Normal 185 3" xfId="1941"/>
    <cellStyle name="Normal 185 3 2" xfId="3354"/>
    <cellStyle name="Normal 185 3 2 2" xfId="6178"/>
    <cellStyle name="Normal 185 3 2 2 2" xfId="14648"/>
    <cellStyle name="Normal 185 3 2 2 2 2" xfId="28763"/>
    <cellStyle name="Normal 185 3 2 2 2 2 2" xfId="62640"/>
    <cellStyle name="Normal 185 3 2 2 2 3" xfId="48524"/>
    <cellStyle name="Normal 185 3 2 2 3" xfId="20294"/>
    <cellStyle name="Normal 185 3 2 2 3 2" xfId="40055"/>
    <cellStyle name="Normal 185 3 2 2 4" xfId="54171"/>
    <cellStyle name="Normal 185 3 2 2 5" xfId="34409"/>
    <cellStyle name="Normal 185 3 2 3" xfId="9002"/>
    <cellStyle name="Normal 185 3 2 3 2" xfId="23117"/>
    <cellStyle name="Normal 185 3 2 3 2 2" xfId="56994"/>
    <cellStyle name="Normal 185 3 2 3 3" xfId="42878"/>
    <cellStyle name="Normal 185 3 2 4" xfId="11825"/>
    <cellStyle name="Normal 185 3 2 4 2" xfId="25940"/>
    <cellStyle name="Normal 185 3 2 4 2 2" xfId="59817"/>
    <cellStyle name="Normal 185 3 2 4 3" xfId="45701"/>
    <cellStyle name="Normal 185 3 2 5" xfId="17471"/>
    <cellStyle name="Normal 185 3 2 5 2" xfId="37232"/>
    <cellStyle name="Normal 185 3 2 6" xfId="51348"/>
    <cellStyle name="Normal 185 3 2 7" xfId="31586"/>
    <cellStyle name="Normal 185 3 3" xfId="4765"/>
    <cellStyle name="Normal 185 3 3 2" xfId="13236"/>
    <cellStyle name="Normal 185 3 3 2 2" xfId="27351"/>
    <cellStyle name="Normal 185 3 3 2 2 2" xfId="61228"/>
    <cellStyle name="Normal 185 3 3 2 3" xfId="47112"/>
    <cellStyle name="Normal 185 3 3 3" xfId="18882"/>
    <cellStyle name="Normal 185 3 3 3 2" xfId="38643"/>
    <cellStyle name="Normal 185 3 3 4" xfId="52759"/>
    <cellStyle name="Normal 185 3 3 5" xfId="32997"/>
    <cellStyle name="Normal 185 3 4" xfId="7590"/>
    <cellStyle name="Normal 185 3 4 2" xfId="21705"/>
    <cellStyle name="Normal 185 3 4 2 2" xfId="55582"/>
    <cellStyle name="Normal 185 3 4 3" xfId="41466"/>
    <cellStyle name="Normal 185 3 5" xfId="10413"/>
    <cellStyle name="Normal 185 3 5 2" xfId="24528"/>
    <cellStyle name="Normal 185 3 5 2 2" xfId="58405"/>
    <cellStyle name="Normal 185 3 5 3" xfId="44289"/>
    <cellStyle name="Normal 185 3 6" xfId="16059"/>
    <cellStyle name="Normal 185 3 6 2" xfId="35820"/>
    <cellStyle name="Normal 185 3 7" xfId="49936"/>
    <cellStyle name="Normal 185 3 8" xfId="30174"/>
    <cellStyle name="Normal 185 4" xfId="2648"/>
    <cellStyle name="Normal 185 4 2" xfId="5472"/>
    <cellStyle name="Normal 185 4 2 2" xfId="13942"/>
    <cellStyle name="Normal 185 4 2 2 2" xfId="28057"/>
    <cellStyle name="Normal 185 4 2 2 2 2" xfId="61934"/>
    <cellStyle name="Normal 185 4 2 2 3" xfId="47818"/>
    <cellStyle name="Normal 185 4 2 3" xfId="19588"/>
    <cellStyle name="Normal 185 4 2 3 2" xfId="39349"/>
    <cellStyle name="Normal 185 4 2 4" xfId="53465"/>
    <cellStyle name="Normal 185 4 2 5" xfId="33703"/>
    <cellStyle name="Normal 185 4 3" xfId="8296"/>
    <cellStyle name="Normal 185 4 3 2" xfId="22411"/>
    <cellStyle name="Normal 185 4 3 2 2" xfId="56288"/>
    <cellStyle name="Normal 185 4 3 3" xfId="42172"/>
    <cellStyle name="Normal 185 4 4" xfId="11119"/>
    <cellStyle name="Normal 185 4 4 2" xfId="25234"/>
    <cellStyle name="Normal 185 4 4 2 2" xfId="59111"/>
    <cellStyle name="Normal 185 4 4 3" xfId="44995"/>
    <cellStyle name="Normal 185 4 5" xfId="16765"/>
    <cellStyle name="Normal 185 4 5 2" xfId="36526"/>
    <cellStyle name="Normal 185 4 6" xfId="50642"/>
    <cellStyle name="Normal 185 4 7" xfId="30880"/>
    <cellStyle name="Normal 185 5" xfId="4059"/>
    <cellStyle name="Normal 185 5 2" xfId="12530"/>
    <cellStyle name="Normal 185 5 2 2" xfId="26645"/>
    <cellStyle name="Normal 185 5 2 2 2" xfId="60522"/>
    <cellStyle name="Normal 185 5 2 3" xfId="46406"/>
    <cellStyle name="Normal 185 5 3" xfId="18176"/>
    <cellStyle name="Normal 185 5 3 2" xfId="37937"/>
    <cellStyle name="Normal 185 5 4" xfId="52053"/>
    <cellStyle name="Normal 185 5 5" xfId="32291"/>
    <cellStyle name="Normal 185 6" xfId="6884"/>
    <cellStyle name="Normal 185 6 2" xfId="20999"/>
    <cellStyle name="Normal 185 6 2 2" xfId="54876"/>
    <cellStyle name="Normal 185 6 3" xfId="40760"/>
    <cellStyle name="Normal 185 7" xfId="9707"/>
    <cellStyle name="Normal 185 7 2" xfId="23822"/>
    <cellStyle name="Normal 185 7 2 2" xfId="57699"/>
    <cellStyle name="Normal 185 7 3" xfId="43583"/>
    <cellStyle name="Normal 185 8" xfId="15353"/>
    <cellStyle name="Normal 185 8 2" xfId="35114"/>
    <cellStyle name="Normal 185 9" xfId="49230"/>
    <cellStyle name="Normal 186" xfId="1234"/>
    <cellStyle name="Normal 186 10" xfId="29469"/>
    <cellStyle name="Normal 186 2" xfId="1588"/>
    <cellStyle name="Normal 186 2 2" xfId="2295"/>
    <cellStyle name="Normal 186 2 2 2" xfId="3708"/>
    <cellStyle name="Normal 186 2 2 2 2" xfId="6532"/>
    <cellStyle name="Normal 186 2 2 2 2 2" xfId="15002"/>
    <cellStyle name="Normal 186 2 2 2 2 2 2" xfId="29117"/>
    <cellStyle name="Normal 186 2 2 2 2 2 2 2" xfId="62994"/>
    <cellStyle name="Normal 186 2 2 2 2 2 3" xfId="48878"/>
    <cellStyle name="Normal 186 2 2 2 2 3" xfId="20648"/>
    <cellStyle name="Normal 186 2 2 2 2 3 2" xfId="40409"/>
    <cellStyle name="Normal 186 2 2 2 2 4" xfId="54525"/>
    <cellStyle name="Normal 186 2 2 2 2 5" xfId="34763"/>
    <cellStyle name="Normal 186 2 2 2 3" xfId="9356"/>
    <cellStyle name="Normal 186 2 2 2 3 2" xfId="23471"/>
    <cellStyle name="Normal 186 2 2 2 3 2 2" xfId="57348"/>
    <cellStyle name="Normal 186 2 2 2 3 3" xfId="43232"/>
    <cellStyle name="Normal 186 2 2 2 4" xfId="12179"/>
    <cellStyle name="Normal 186 2 2 2 4 2" xfId="26294"/>
    <cellStyle name="Normal 186 2 2 2 4 2 2" xfId="60171"/>
    <cellStyle name="Normal 186 2 2 2 4 3" xfId="46055"/>
    <cellStyle name="Normal 186 2 2 2 5" xfId="17825"/>
    <cellStyle name="Normal 186 2 2 2 5 2" xfId="37586"/>
    <cellStyle name="Normal 186 2 2 2 6" xfId="51702"/>
    <cellStyle name="Normal 186 2 2 2 7" xfId="31940"/>
    <cellStyle name="Normal 186 2 2 3" xfId="5119"/>
    <cellStyle name="Normal 186 2 2 3 2" xfId="13590"/>
    <cellStyle name="Normal 186 2 2 3 2 2" xfId="27705"/>
    <cellStyle name="Normal 186 2 2 3 2 2 2" xfId="61582"/>
    <cellStyle name="Normal 186 2 2 3 2 3" xfId="47466"/>
    <cellStyle name="Normal 186 2 2 3 3" xfId="19236"/>
    <cellStyle name="Normal 186 2 2 3 3 2" xfId="38997"/>
    <cellStyle name="Normal 186 2 2 3 4" xfId="53113"/>
    <cellStyle name="Normal 186 2 2 3 5" xfId="33351"/>
    <cellStyle name="Normal 186 2 2 4" xfId="7944"/>
    <cellStyle name="Normal 186 2 2 4 2" xfId="22059"/>
    <cellStyle name="Normal 186 2 2 4 2 2" xfId="55936"/>
    <cellStyle name="Normal 186 2 2 4 3" xfId="41820"/>
    <cellStyle name="Normal 186 2 2 5" xfId="10767"/>
    <cellStyle name="Normal 186 2 2 5 2" xfId="24882"/>
    <cellStyle name="Normal 186 2 2 5 2 2" xfId="58759"/>
    <cellStyle name="Normal 186 2 2 5 3" xfId="44643"/>
    <cellStyle name="Normal 186 2 2 6" xfId="16413"/>
    <cellStyle name="Normal 186 2 2 6 2" xfId="36174"/>
    <cellStyle name="Normal 186 2 2 7" xfId="50290"/>
    <cellStyle name="Normal 186 2 2 8" xfId="30528"/>
    <cellStyle name="Normal 186 2 3" xfId="3002"/>
    <cellStyle name="Normal 186 2 3 2" xfId="5826"/>
    <cellStyle name="Normal 186 2 3 2 2" xfId="14296"/>
    <cellStyle name="Normal 186 2 3 2 2 2" xfId="28411"/>
    <cellStyle name="Normal 186 2 3 2 2 2 2" xfId="62288"/>
    <cellStyle name="Normal 186 2 3 2 2 3" xfId="48172"/>
    <cellStyle name="Normal 186 2 3 2 3" xfId="19942"/>
    <cellStyle name="Normal 186 2 3 2 3 2" xfId="39703"/>
    <cellStyle name="Normal 186 2 3 2 4" xfId="53819"/>
    <cellStyle name="Normal 186 2 3 2 5" xfId="34057"/>
    <cellStyle name="Normal 186 2 3 3" xfId="8650"/>
    <cellStyle name="Normal 186 2 3 3 2" xfId="22765"/>
    <cellStyle name="Normal 186 2 3 3 2 2" xfId="56642"/>
    <cellStyle name="Normal 186 2 3 3 3" xfId="42526"/>
    <cellStyle name="Normal 186 2 3 4" xfId="11473"/>
    <cellStyle name="Normal 186 2 3 4 2" xfId="25588"/>
    <cellStyle name="Normal 186 2 3 4 2 2" xfId="59465"/>
    <cellStyle name="Normal 186 2 3 4 3" xfId="45349"/>
    <cellStyle name="Normal 186 2 3 5" xfId="17119"/>
    <cellStyle name="Normal 186 2 3 5 2" xfId="36880"/>
    <cellStyle name="Normal 186 2 3 6" xfId="50996"/>
    <cellStyle name="Normal 186 2 3 7" xfId="31234"/>
    <cellStyle name="Normal 186 2 4" xfId="4413"/>
    <cellStyle name="Normal 186 2 4 2" xfId="12884"/>
    <cellStyle name="Normal 186 2 4 2 2" xfId="26999"/>
    <cellStyle name="Normal 186 2 4 2 2 2" xfId="60876"/>
    <cellStyle name="Normal 186 2 4 2 3" xfId="46760"/>
    <cellStyle name="Normal 186 2 4 3" xfId="18530"/>
    <cellStyle name="Normal 186 2 4 3 2" xfId="38291"/>
    <cellStyle name="Normal 186 2 4 4" xfId="52407"/>
    <cellStyle name="Normal 186 2 4 5" xfId="32645"/>
    <cellStyle name="Normal 186 2 5" xfId="7238"/>
    <cellStyle name="Normal 186 2 5 2" xfId="21353"/>
    <cellStyle name="Normal 186 2 5 2 2" xfId="55230"/>
    <cellStyle name="Normal 186 2 5 3" xfId="41114"/>
    <cellStyle name="Normal 186 2 6" xfId="10061"/>
    <cellStyle name="Normal 186 2 6 2" xfId="24176"/>
    <cellStyle name="Normal 186 2 6 2 2" xfId="58053"/>
    <cellStyle name="Normal 186 2 6 3" xfId="43937"/>
    <cellStyle name="Normal 186 2 7" xfId="15707"/>
    <cellStyle name="Normal 186 2 7 2" xfId="35468"/>
    <cellStyle name="Normal 186 2 8" xfId="49584"/>
    <cellStyle name="Normal 186 2 9" xfId="29822"/>
    <cellStyle name="Normal 186 3" xfId="1942"/>
    <cellStyle name="Normal 186 3 2" xfId="3355"/>
    <cellStyle name="Normal 186 3 2 2" xfId="6179"/>
    <cellStyle name="Normal 186 3 2 2 2" xfId="14649"/>
    <cellStyle name="Normal 186 3 2 2 2 2" xfId="28764"/>
    <cellStyle name="Normal 186 3 2 2 2 2 2" xfId="62641"/>
    <cellStyle name="Normal 186 3 2 2 2 3" xfId="48525"/>
    <cellStyle name="Normal 186 3 2 2 3" xfId="20295"/>
    <cellStyle name="Normal 186 3 2 2 3 2" xfId="40056"/>
    <cellStyle name="Normal 186 3 2 2 4" xfId="54172"/>
    <cellStyle name="Normal 186 3 2 2 5" xfId="34410"/>
    <cellStyle name="Normal 186 3 2 3" xfId="9003"/>
    <cellStyle name="Normal 186 3 2 3 2" xfId="23118"/>
    <cellStyle name="Normal 186 3 2 3 2 2" xfId="56995"/>
    <cellStyle name="Normal 186 3 2 3 3" xfId="42879"/>
    <cellStyle name="Normal 186 3 2 4" xfId="11826"/>
    <cellStyle name="Normal 186 3 2 4 2" xfId="25941"/>
    <cellStyle name="Normal 186 3 2 4 2 2" xfId="59818"/>
    <cellStyle name="Normal 186 3 2 4 3" xfId="45702"/>
    <cellStyle name="Normal 186 3 2 5" xfId="17472"/>
    <cellStyle name="Normal 186 3 2 5 2" xfId="37233"/>
    <cellStyle name="Normal 186 3 2 6" xfId="51349"/>
    <cellStyle name="Normal 186 3 2 7" xfId="31587"/>
    <cellStyle name="Normal 186 3 3" xfId="4766"/>
    <cellStyle name="Normal 186 3 3 2" xfId="13237"/>
    <cellStyle name="Normal 186 3 3 2 2" xfId="27352"/>
    <cellStyle name="Normal 186 3 3 2 2 2" xfId="61229"/>
    <cellStyle name="Normal 186 3 3 2 3" xfId="47113"/>
    <cellStyle name="Normal 186 3 3 3" xfId="18883"/>
    <cellStyle name="Normal 186 3 3 3 2" xfId="38644"/>
    <cellStyle name="Normal 186 3 3 4" xfId="52760"/>
    <cellStyle name="Normal 186 3 3 5" xfId="32998"/>
    <cellStyle name="Normal 186 3 4" xfId="7591"/>
    <cellStyle name="Normal 186 3 4 2" xfId="21706"/>
    <cellStyle name="Normal 186 3 4 2 2" xfId="55583"/>
    <cellStyle name="Normal 186 3 4 3" xfId="41467"/>
    <cellStyle name="Normal 186 3 5" xfId="10414"/>
    <cellStyle name="Normal 186 3 5 2" xfId="24529"/>
    <cellStyle name="Normal 186 3 5 2 2" xfId="58406"/>
    <cellStyle name="Normal 186 3 5 3" xfId="44290"/>
    <cellStyle name="Normal 186 3 6" xfId="16060"/>
    <cellStyle name="Normal 186 3 6 2" xfId="35821"/>
    <cellStyle name="Normal 186 3 7" xfId="49937"/>
    <cellStyle name="Normal 186 3 8" xfId="30175"/>
    <cellStyle name="Normal 186 4" xfId="2649"/>
    <cellStyle name="Normal 186 4 2" xfId="5473"/>
    <cellStyle name="Normal 186 4 2 2" xfId="13943"/>
    <cellStyle name="Normal 186 4 2 2 2" xfId="28058"/>
    <cellStyle name="Normal 186 4 2 2 2 2" xfId="61935"/>
    <cellStyle name="Normal 186 4 2 2 3" xfId="47819"/>
    <cellStyle name="Normal 186 4 2 3" xfId="19589"/>
    <cellStyle name="Normal 186 4 2 3 2" xfId="39350"/>
    <cellStyle name="Normal 186 4 2 4" xfId="53466"/>
    <cellStyle name="Normal 186 4 2 5" xfId="33704"/>
    <cellStyle name="Normal 186 4 3" xfId="8297"/>
    <cellStyle name="Normal 186 4 3 2" xfId="22412"/>
    <cellStyle name="Normal 186 4 3 2 2" xfId="56289"/>
    <cellStyle name="Normal 186 4 3 3" xfId="42173"/>
    <cellStyle name="Normal 186 4 4" xfId="11120"/>
    <cellStyle name="Normal 186 4 4 2" xfId="25235"/>
    <cellStyle name="Normal 186 4 4 2 2" xfId="59112"/>
    <cellStyle name="Normal 186 4 4 3" xfId="44996"/>
    <cellStyle name="Normal 186 4 5" xfId="16766"/>
    <cellStyle name="Normal 186 4 5 2" xfId="36527"/>
    <cellStyle name="Normal 186 4 6" xfId="50643"/>
    <cellStyle name="Normal 186 4 7" xfId="30881"/>
    <cellStyle name="Normal 186 5" xfId="4060"/>
    <cellStyle name="Normal 186 5 2" xfId="12531"/>
    <cellStyle name="Normal 186 5 2 2" xfId="26646"/>
    <cellStyle name="Normal 186 5 2 2 2" xfId="60523"/>
    <cellStyle name="Normal 186 5 2 3" xfId="46407"/>
    <cellStyle name="Normal 186 5 3" xfId="18177"/>
    <cellStyle name="Normal 186 5 3 2" xfId="37938"/>
    <cellStyle name="Normal 186 5 4" xfId="52054"/>
    <cellStyle name="Normal 186 5 5" xfId="32292"/>
    <cellStyle name="Normal 186 6" xfId="6885"/>
    <cellStyle name="Normal 186 6 2" xfId="21000"/>
    <cellStyle name="Normal 186 6 2 2" xfId="54877"/>
    <cellStyle name="Normal 186 6 3" xfId="40761"/>
    <cellStyle name="Normal 186 7" xfId="9708"/>
    <cellStyle name="Normal 186 7 2" xfId="23823"/>
    <cellStyle name="Normal 186 7 2 2" xfId="57700"/>
    <cellStyle name="Normal 186 7 3" xfId="43584"/>
    <cellStyle name="Normal 186 8" xfId="15354"/>
    <cellStyle name="Normal 186 8 2" xfId="35115"/>
    <cellStyle name="Normal 186 9" xfId="49231"/>
    <cellStyle name="Normal 187" xfId="1055"/>
    <cellStyle name="Normal 188" xfId="1062"/>
    <cellStyle name="Normal 189" xfId="1126"/>
    <cellStyle name="Normal 19" xfId="703"/>
    <cellStyle name="Normal 190" xfId="1236"/>
    <cellStyle name="Normal 191" xfId="1235"/>
    <cellStyle name="Normal 191 2" xfId="1943"/>
    <cellStyle name="Normal 191 2 2" xfId="3356"/>
    <cellStyle name="Normal 191 2 2 2" xfId="6180"/>
    <cellStyle name="Normal 191 2 2 2 2" xfId="14650"/>
    <cellStyle name="Normal 191 2 2 2 2 2" xfId="28765"/>
    <cellStyle name="Normal 191 2 2 2 2 2 2" xfId="62642"/>
    <cellStyle name="Normal 191 2 2 2 2 3" xfId="48526"/>
    <cellStyle name="Normal 191 2 2 2 3" xfId="20296"/>
    <cellStyle name="Normal 191 2 2 2 3 2" xfId="40057"/>
    <cellStyle name="Normal 191 2 2 2 4" xfId="54173"/>
    <cellStyle name="Normal 191 2 2 2 5" xfId="34411"/>
    <cellStyle name="Normal 191 2 2 3" xfId="9004"/>
    <cellStyle name="Normal 191 2 2 3 2" xfId="23119"/>
    <cellStyle name="Normal 191 2 2 3 2 2" xfId="56996"/>
    <cellStyle name="Normal 191 2 2 3 3" xfId="42880"/>
    <cellStyle name="Normal 191 2 2 4" xfId="11827"/>
    <cellStyle name="Normal 191 2 2 4 2" xfId="25942"/>
    <cellStyle name="Normal 191 2 2 4 2 2" xfId="59819"/>
    <cellStyle name="Normal 191 2 2 4 3" xfId="45703"/>
    <cellStyle name="Normal 191 2 2 5" xfId="17473"/>
    <cellStyle name="Normal 191 2 2 5 2" xfId="37234"/>
    <cellStyle name="Normal 191 2 2 6" xfId="51350"/>
    <cellStyle name="Normal 191 2 2 7" xfId="31588"/>
    <cellStyle name="Normal 191 2 3" xfId="4767"/>
    <cellStyle name="Normal 191 2 3 2" xfId="13238"/>
    <cellStyle name="Normal 191 2 3 2 2" xfId="27353"/>
    <cellStyle name="Normal 191 2 3 2 2 2" xfId="61230"/>
    <cellStyle name="Normal 191 2 3 2 3" xfId="47114"/>
    <cellStyle name="Normal 191 2 3 3" xfId="18884"/>
    <cellStyle name="Normal 191 2 3 3 2" xfId="38645"/>
    <cellStyle name="Normal 191 2 3 4" xfId="52761"/>
    <cellStyle name="Normal 191 2 3 5" xfId="32999"/>
    <cellStyle name="Normal 191 2 4" xfId="7592"/>
    <cellStyle name="Normal 191 2 4 2" xfId="21707"/>
    <cellStyle name="Normal 191 2 4 2 2" xfId="55584"/>
    <cellStyle name="Normal 191 2 4 3" xfId="41468"/>
    <cellStyle name="Normal 191 2 5" xfId="10415"/>
    <cellStyle name="Normal 191 2 5 2" xfId="24530"/>
    <cellStyle name="Normal 191 2 5 2 2" xfId="58407"/>
    <cellStyle name="Normal 191 2 5 3" xfId="44291"/>
    <cellStyle name="Normal 191 2 6" xfId="16061"/>
    <cellStyle name="Normal 191 2 6 2" xfId="35822"/>
    <cellStyle name="Normal 191 2 7" xfId="49938"/>
    <cellStyle name="Normal 191 2 8" xfId="30176"/>
    <cellStyle name="Normal 191 3" xfId="2650"/>
    <cellStyle name="Normal 191 3 2" xfId="5474"/>
    <cellStyle name="Normal 191 3 2 2" xfId="13944"/>
    <cellStyle name="Normal 191 3 2 2 2" xfId="28059"/>
    <cellStyle name="Normal 191 3 2 2 2 2" xfId="61936"/>
    <cellStyle name="Normal 191 3 2 2 3" xfId="47820"/>
    <cellStyle name="Normal 191 3 2 3" xfId="19590"/>
    <cellStyle name="Normal 191 3 2 3 2" xfId="39351"/>
    <cellStyle name="Normal 191 3 2 4" xfId="53467"/>
    <cellStyle name="Normal 191 3 2 5" xfId="33705"/>
    <cellStyle name="Normal 191 3 3" xfId="8298"/>
    <cellStyle name="Normal 191 3 3 2" xfId="22413"/>
    <cellStyle name="Normal 191 3 3 2 2" xfId="56290"/>
    <cellStyle name="Normal 191 3 3 3" xfId="42174"/>
    <cellStyle name="Normal 191 3 4" xfId="11121"/>
    <cellStyle name="Normal 191 3 4 2" xfId="25236"/>
    <cellStyle name="Normal 191 3 4 2 2" xfId="59113"/>
    <cellStyle name="Normal 191 3 4 3" xfId="44997"/>
    <cellStyle name="Normal 191 3 5" xfId="16767"/>
    <cellStyle name="Normal 191 3 5 2" xfId="36528"/>
    <cellStyle name="Normal 191 3 6" xfId="50644"/>
    <cellStyle name="Normal 191 3 7" xfId="30882"/>
    <cellStyle name="Normal 191 4" xfId="4061"/>
    <cellStyle name="Normal 191 4 2" xfId="12532"/>
    <cellStyle name="Normal 191 4 2 2" xfId="26647"/>
    <cellStyle name="Normal 191 4 2 2 2" xfId="60524"/>
    <cellStyle name="Normal 191 4 2 3" xfId="46408"/>
    <cellStyle name="Normal 191 4 3" xfId="18178"/>
    <cellStyle name="Normal 191 4 3 2" xfId="37939"/>
    <cellStyle name="Normal 191 4 4" xfId="52055"/>
    <cellStyle name="Normal 191 4 5" xfId="32293"/>
    <cellStyle name="Normal 191 5" xfId="6886"/>
    <cellStyle name="Normal 191 5 2" xfId="21001"/>
    <cellStyle name="Normal 191 5 2 2" xfId="54878"/>
    <cellStyle name="Normal 191 5 3" xfId="40762"/>
    <cellStyle name="Normal 191 6" xfId="9709"/>
    <cellStyle name="Normal 191 6 2" xfId="23824"/>
    <cellStyle name="Normal 191 6 2 2" xfId="57701"/>
    <cellStyle name="Normal 191 6 3" xfId="43585"/>
    <cellStyle name="Normal 191 7" xfId="15355"/>
    <cellStyle name="Normal 191 7 2" xfId="35116"/>
    <cellStyle name="Normal 191 8" xfId="49232"/>
    <cellStyle name="Normal 191 9" xfId="29470"/>
    <cellStyle name="Normal 192" xfId="1590"/>
    <cellStyle name="Normal 193" xfId="1589"/>
    <cellStyle name="Normal 193 2" xfId="3003"/>
    <cellStyle name="Normal 193 2 2" xfId="5827"/>
    <cellStyle name="Normal 193 2 2 2" xfId="14297"/>
    <cellStyle name="Normal 193 2 2 2 2" xfId="28412"/>
    <cellStyle name="Normal 193 2 2 2 2 2" xfId="62289"/>
    <cellStyle name="Normal 193 2 2 2 3" xfId="48173"/>
    <cellStyle name="Normal 193 2 2 3" xfId="19943"/>
    <cellStyle name="Normal 193 2 2 3 2" xfId="39704"/>
    <cellStyle name="Normal 193 2 2 4" xfId="53820"/>
    <cellStyle name="Normal 193 2 2 5" xfId="34058"/>
    <cellStyle name="Normal 193 2 3" xfId="8651"/>
    <cellStyle name="Normal 193 2 3 2" xfId="22766"/>
    <cellStyle name="Normal 193 2 3 2 2" xfId="56643"/>
    <cellStyle name="Normal 193 2 3 3" xfId="42527"/>
    <cellStyle name="Normal 193 2 4" xfId="11474"/>
    <cellStyle name="Normal 193 2 4 2" xfId="25589"/>
    <cellStyle name="Normal 193 2 4 2 2" xfId="59466"/>
    <cellStyle name="Normal 193 2 4 3" xfId="45350"/>
    <cellStyle name="Normal 193 2 5" xfId="17120"/>
    <cellStyle name="Normal 193 2 5 2" xfId="36881"/>
    <cellStyle name="Normal 193 2 6" xfId="50997"/>
    <cellStyle name="Normal 193 2 7" xfId="31235"/>
    <cellStyle name="Normal 193 3" xfId="4414"/>
    <cellStyle name="Normal 193 3 2" xfId="12885"/>
    <cellStyle name="Normal 193 3 2 2" xfId="27000"/>
    <cellStyle name="Normal 193 3 2 2 2" xfId="60877"/>
    <cellStyle name="Normal 193 3 2 3" xfId="46761"/>
    <cellStyle name="Normal 193 3 3" xfId="18531"/>
    <cellStyle name="Normal 193 3 3 2" xfId="38292"/>
    <cellStyle name="Normal 193 3 4" xfId="52408"/>
    <cellStyle name="Normal 193 3 5" xfId="32646"/>
    <cellStyle name="Normal 193 4" xfId="7239"/>
    <cellStyle name="Normal 193 4 2" xfId="21354"/>
    <cellStyle name="Normal 193 4 2 2" xfId="55231"/>
    <cellStyle name="Normal 193 4 3" xfId="41115"/>
    <cellStyle name="Normal 193 5" xfId="10062"/>
    <cellStyle name="Normal 193 5 2" xfId="24177"/>
    <cellStyle name="Normal 193 5 2 2" xfId="58054"/>
    <cellStyle name="Normal 193 5 3" xfId="43938"/>
    <cellStyle name="Normal 193 6" xfId="15708"/>
    <cellStyle name="Normal 193 6 2" xfId="35469"/>
    <cellStyle name="Normal 193 7" xfId="49585"/>
    <cellStyle name="Normal 193 8" xfId="29823"/>
    <cellStyle name="Normal 194" xfId="2297"/>
    <cellStyle name="Normal 194 2" xfId="6533"/>
    <cellStyle name="Normal 194 3" xfId="5121"/>
    <cellStyle name="Normal 195" xfId="2296"/>
    <cellStyle name="Normal 195 2" xfId="5120"/>
    <cellStyle name="Normal 195 2 2" xfId="13591"/>
    <cellStyle name="Normal 195 2 2 2" xfId="27706"/>
    <cellStyle name="Normal 195 2 2 2 2" xfId="61583"/>
    <cellStyle name="Normal 195 2 2 3" xfId="47467"/>
    <cellStyle name="Normal 195 2 3" xfId="19237"/>
    <cellStyle name="Normal 195 2 3 2" xfId="38998"/>
    <cellStyle name="Normal 195 2 4" xfId="53114"/>
    <cellStyle name="Normal 195 2 5" xfId="33352"/>
    <cellStyle name="Normal 195 3" xfId="7945"/>
    <cellStyle name="Normal 195 3 2" xfId="22060"/>
    <cellStyle name="Normal 195 3 2 2" xfId="55937"/>
    <cellStyle name="Normal 195 3 3" xfId="41821"/>
    <cellStyle name="Normal 195 4" xfId="10768"/>
    <cellStyle name="Normal 195 4 2" xfId="24883"/>
    <cellStyle name="Normal 195 4 2 2" xfId="58760"/>
    <cellStyle name="Normal 195 4 3" xfId="44644"/>
    <cellStyle name="Normal 195 5" xfId="16414"/>
    <cellStyle name="Normal 195 5 2" xfId="36175"/>
    <cellStyle name="Normal 195 6" xfId="50291"/>
    <cellStyle name="Normal 195 7" xfId="30529"/>
    <cellStyle name="Normal 196" xfId="48879"/>
    <cellStyle name="Normal 2" xfId="3"/>
    <cellStyle name="Normal 2 2" xfId="17"/>
    <cellStyle name="Normal 2 2 2" xfId="26"/>
    <cellStyle name="Normal 2 2 2 2" xfId="93"/>
    <cellStyle name="Normal 2 2 2 2 2" xfId="460"/>
    <cellStyle name="Normal 2 2 2 3" xfId="354"/>
    <cellStyle name="Normal 2 2 3" xfId="116"/>
    <cellStyle name="Normal 2 2 3 2" xfId="232"/>
    <cellStyle name="Normal 2 2 3 3" xfId="185"/>
    <cellStyle name="Normal 2 2 3 3 2" xfId="427"/>
    <cellStyle name="Normal 2 2 4" xfId="72"/>
    <cellStyle name="Normal 2 2 4 2" xfId="371"/>
    <cellStyle name="Normal 2 2 5" xfId="396"/>
    <cellStyle name="Normal 2 2 5 2" xfId="473"/>
    <cellStyle name="Normal 2 3" xfId="12"/>
    <cellStyle name="Normal 2 3 2" xfId="191"/>
    <cellStyle name="Normal 2 3 2 2" xfId="292"/>
    <cellStyle name="Normal 2 3 3" xfId="76"/>
    <cellStyle name="Normal 2 3 3 2" xfId="356"/>
    <cellStyle name="Normal 2 3 4" xfId="426"/>
    <cellStyle name="Normal 2 3 4 2" xfId="583"/>
    <cellStyle name="Normal 2 4" xfId="77"/>
    <cellStyle name="Normal 2 4 2" xfId="198"/>
    <cellStyle name="Normal 2 4 2 2" xfId="360"/>
    <cellStyle name="Normal 2 4 3" xfId="264"/>
    <cellStyle name="Normal 2 5" xfId="83"/>
    <cellStyle name="Normal 2 5 2" xfId="368"/>
    <cellStyle name="Normal 2 6" xfId="114"/>
    <cellStyle name="Normal 2 6 2" xfId="231"/>
    <cellStyle name="Normal 2 6 3" xfId="158"/>
    <cellStyle name="Normal 2 6 3 2" xfId="255"/>
    <cellStyle name="Normal 2 7" xfId="139"/>
    <cellStyle name="Normal 2 7 2" xfId="470"/>
    <cellStyle name="Normal 2 8" xfId="144"/>
    <cellStyle name="Normal 2 8 2" xfId="407"/>
    <cellStyle name="Normal 20" xfId="704"/>
    <cellStyle name="Normal 21" xfId="705"/>
    <cellStyle name="Normal 22" xfId="706"/>
    <cellStyle name="Normal 23" xfId="707"/>
    <cellStyle name="Normal 24" xfId="708"/>
    <cellStyle name="Normal 25" xfId="709"/>
    <cellStyle name="Normal 26" xfId="710"/>
    <cellStyle name="Normal 27" xfId="711"/>
    <cellStyle name="Normal 28" xfId="712"/>
    <cellStyle name="Normal 29" xfId="713"/>
    <cellStyle name="Normal 3" xfId="2"/>
    <cellStyle name="Normal 3 10" xfId="143"/>
    <cellStyle name="Normal 3 10 2" xfId="249"/>
    <cellStyle name="Normal 3 10 2 2" xfId="435"/>
    <cellStyle name="Normal 3 10 3" xfId="186"/>
    <cellStyle name="Normal 3 10 3 2" xfId="466"/>
    <cellStyle name="Normal 3 10 4" xfId="471"/>
    <cellStyle name="Normal 3 11" xfId="216"/>
    <cellStyle name="Normal 3 11 2" xfId="290"/>
    <cellStyle name="Normal 3 12" xfId="284"/>
    <cellStyle name="Normal 3 2" xfId="6"/>
    <cellStyle name="Normal 3 2 2" xfId="27"/>
    <cellStyle name="Normal 3 2 2 2" xfId="107"/>
    <cellStyle name="Normal 3 2 2 2 2" xfId="132"/>
    <cellStyle name="Normal 3 2 2 2 2 2" xfId="180"/>
    <cellStyle name="Normal 3 2 2 2 2 2 2" xfId="381"/>
    <cellStyle name="Normal 3 2 2 2 2 3" xfId="243"/>
    <cellStyle name="Normal 3 2 2 2 2 3 2" xfId="439"/>
    <cellStyle name="Normal 3 2 2 2 2 4" xfId="413"/>
    <cellStyle name="Normal 3 2 2 2 3" xfId="163"/>
    <cellStyle name="Normal 3 2 2 2 3 2" xfId="359"/>
    <cellStyle name="Normal 3 2 2 2 4" xfId="228"/>
    <cellStyle name="Normal 3 2 2 2 4 2" xfId="302"/>
    <cellStyle name="Normal 3 2 2 2 5" xfId="459"/>
    <cellStyle name="Normal 3 2 2 3" xfId="124"/>
    <cellStyle name="Normal 3 2 2 3 2" xfId="172"/>
    <cellStyle name="Normal 3 2 2 3 2 2" xfId="252"/>
    <cellStyle name="Normal 3 2 2 3 2 2 2" xfId="300"/>
    <cellStyle name="Normal 3 2 2 3 2 3" xfId="201"/>
    <cellStyle name="Normal 3 2 2 3 2 3 2" xfId="321"/>
    <cellStyle name="Normal 3 2 2 3 2 4" xfId="454"/>
    <cellStyle name="Normal 3 2 2 3 3" xfId="240"/>
    <cellStyle name="Normal 3 2 2 3 3 2" xfId="301"/>
    <cellStyle name="Normal 3 2 2 3 4" xfId="335"/>
    <cellStyle name="Normal 3 2 2 4" xfId="150"/>
    <cellStyle name="Normal 3 2 2 4 2" xfId="251"/>
    <cellStyle name="Normal 3 2 2 4 2 2" xfId="433"/>
    <cellStyle name="Normal 3 2 2 4 3" xfId="192"/>
    <cellStyle name="Normal 3 2 2 4 3 2" xfId="288"/>
    <cellStyle name="Normal 3 2 2 4 4" xfId="374"/>
    <cellStyle name="Normal 3 2 2 5" xfId="220"/>
    <cellStyle name="Normal 3 2 2 5 2" xfId="307"/>
    <cellStyle name="Normal 3 2 2 6" xfId="81"/>
    <cellStyle name="Normal 3 2 2 6 2" xfId="461"/>
    <cellStyle name="Normal 3 2 2 7" xfId="268"/>
    <cellStyle name="Normal 3 2 3" xfId="18"/>
    <cellStyle name="Normal 3 2 3 2" xfId="109"/>
    <cellStyle name="Normal 3 2 3 2 2" xfId="133"/>
    <cellStyle name="Normal 3 2 3 2 2 2" xfId="181"/>
    <cellStyle name="Normal 3 2 3 2 2 2 2" xfId="392"/>
    <cellStyle name="Normal 3 2 3 2 2 3" xfId="375"/>
    <cellStyle name="Normal 3 2 3 2 3" xfId="164"/>
    <cellStyle name="Normal 3 2 3 2 3 2" xfId="332"/>
    <cellStyle name="Normal 3 2 3 2 4" xfId="229"/>
    <cellStyle name="Normal 3 2 3 2 4 2" xfId="441"/>
    <cellStyle name="Normal 3 2 3 2 5" xfId="366"/>
    <cellStyle name="Normal 3 2 3 3" xfId="125"/>
    <cellStyle name="Normal 3 2 3 3 2" xfId="173"/>
    <cellStyle name="Normal 3 2 3 3 2 2" xfId="361"/>
    <cellStyle name="Normal 3 2 3 3 3" xfId="241"/>
    <cellStyle name="Normal 3 2 3 3 3 2" xfId="440"/>
    <cellStyle name="Normal 3 2 3 3 4" xfId="445"/>
    <cellStyle name="Normal 3 2 3 4" xfId="153"/>
    <cellStyle name="Normal 3 2 3 4 2" xfId="259"/>
    <cellStyle name="Normal 3 2 3 5" xfId="221"/>
    <cellStyle name="Normal 3 2 3 5 2" xfId="303"/>
    <cellStyle name="Normal 3 2 3 6" xfId="86"/>
    <cellStyle name="Normal 3 2 3 6 2" xfId="411"/>
    <cellStyle name="Normal 3 2 3 7" xfId="452"/>
    <cellStyle name="Normal 3 2 4" xfId="88"/>
    <cellStyle name="Normal 3 2 4 2" xfId="111"/>
    <cellStyle name="Normal 3 2 4 2 2" xfId="135"/>
    <cellStyle name="Normal 3 2 4 2 2 2" xfId="183"/>
    <cellStyle name="Normal 3 2 4 2 2 2 2" xfId="263"/>
    <cellStyle name="Normal 3 2 4 2 2 3" xfId="271"/>
    <cellStyle name="Normal 3 2 4 2 3" xfId="166"/>
    <cellStyle name="Normal 3 2 4 2 3 2" xfId="326"/>
    <cellStyle name="Normal 3 2 4 2 4" xfId="399"/>
    <cellStyle name="Normal 3 2 4 3" xfId="127"/>
    <cellStyle name="Normal 3 2 4 3 2" xfId="175"/>
    <cellStyle name="Normal 3 2 4 3 2 2" xfId="279"/>
    <cellStyle name="Normal 3 2 4 3 3" xfId="463"/>
    <cellStyle name="Normal 3 2 4 4" xfId="155"/>
    <cellStyle name="Normal 3 2 4 4 2" xfId="417"/>
    <cellStyle name="Normal 3 2 4 5" xfId="223"/>
    <cellStyle name="Normal 3 2 4 5 2" xfId="320"/>
    <cellStyle name="Normal 3 2 4 6" xfId="353"/>
    <cellStyle name="Normal 3 2 5" xfId="104"/>
    <cellStyle name="Normal 3 2 5 2" xfId="129"/>
    <cellStyle name="Normal 3 2 5 2 2" xfId="177"/>
    <cellStyle name="Normal 3 2 5 2 2 2" xfId="256"/>
    <cellStyle name="Normal 3 2 5 2 3" xfId="370"/>
    <cellStyle name="Normal 3 2 5 3" xfId="160"/>
    <cellStyle name="Normal 3 2 5 3 2" xfId="380"/>
    <cellStyle name="Normal 3 2 5 4" xfId="225"/>
    <cellStyle name="Normal 3 2 5 4 2" xfId="313"/>
    <cellStyle name="Normal 3 2 5 5" xfId="395"/>
    <cellStyle name="Normal 3 2 6" xfId="121"/>
    <cellStyle name="Normal 3 2 6 2" xfId="169"/>
    <cellStyle name="Normal 3 2 6 2 2" xfId="265"/>
    <cellStyle name="Normal 3 2 6 3" xfId="237"/>
    <cellStyle name="Normal 3 2 6 3 2" xfId="436"/>
    <cellStyle name="Normal 3 2 6 4" xfId="376"/>
    <cellStyle name="Normal 3 2 7" xfId="146"/>
    <cellStyle name="Normal 3 2 7 2" xfId="450"/>
    <cellStyle name="Normal 3 2 8" xfId="217"/>
    <cellStyle name="Normal 3 2 8 2" xfId="317"/>
    <cellStyle name="Normal 3 2 9" xfId="383"/>
    <cellStyle name="Normal 3 2_Inp2" xfId="156"/>
    <cellStyle name="Normal 3 3" xfId="7"/>
    <cellStyle name="Normal 3 3 2" xfId="24"/>
    <cellStyle name="Normal 3 3 2 2" xfId="130"/>
    <cellStyle name="Normal 3 3 2 2 2" xfId="178"/>
    <cellStyle name="Normal 3 3 2 2 2 2" xfId="468"/>
    <cellStyle name="Normal 3 3 2 2 3" xfId="242"/>
    <cellStyle name="Normal 3 3 2 2 3 2" xfId="318"/>
    <cellStyle name="Normal 3 3 2 2 4" xfId="451"/>
    <cellStyle name="Normal 3 3 2 3" xfId="161"/>
    <cellStyle name="Normal 3 3 2 3 2" xfId="397"/>
    <cellStyle name="Normal 3 3 2 4" xfId="226"/>
    <cellStyle name="Normal 3 3 2 4 2" xfId="310"/>
    <cellStyle name="Normal 3 3 2 5" xfId="105"/>
    <cellStyle name="Normal 3 3 2 5 2" xfId="443"/>
    <cellStyle name="Normal 3 3 2 6" xfId="267"/>
    <cellStyle name="Normal 3 3 3" xfId="122"/>
    <cellStyle name="Normal 3 3 3 2" xfId="170"/>
    <cellStyle name="Normal 3 3 3 2 2" xfId="322"/>
    <cellStyle name="Normal 3 3 3 3" xfId="238"/>
    <cellStyle name="Normal 3 3 3 3 2" xfId="305"/>
    <cellStyle name="Normal 3 3 3 4" xfId="357"/>
    <cellStyle name="Normal 3 3 4" xfId="147"/>
    <cellStyle name="Normal 3 3 4 2" xfId="250"/>
    <cellStyle name="Normal 3 3 4 2 2" xfId="304"/>
    <cellStyle name="Normal 3 3 4 3" xfId="400"/>
    <cellStyle name="Normal 3 3 5" xfId="218"/>
    <cellStyle name="Normal 3 3 5 2" xfId="314"/>
    <cellStyle name="Normal 3 3 6" xfId="324"/>
    <cellStyle name="Normal 3 4" xfId="9"/>
    <cellStyle name="Normal 3 4 2" xfId="106"/>
    <cellStyle name="Normal 3 4 2 2" xfId="131"/>
    <cellStyle name="Normal 3 4 2 2 2" xfId="179"/>
    <cellStyle name="Normal 3 4 2 2 2 2" xfId="382"/>
    <cellStyle name="Normal 3 4 2 2 3" xfId="401"/>
    <cellStyle name="Normal 3 4 2 3" xfId="162"/>
    <cellStyle name="Normal 3 4 2 3 2" xfId="453"/>
    <cellStyle name="Normal 3 4 2 4" xfId="227"/>
    <cellStyle name="Normal 3 4 2 4 2" xfId="306"/>
    <cellStyle name="Normal 3 4 2 5" xfId="387"/>
    <cellStyle name="Normal 3 4 3" xfId="123"/>
    <cellStyle name="Normal 3 4 3 2" xfId="171"/>
    <cellStyle name="Normal 3 4 3 2 2" xfId="416"/>
    <cellStyle name="Normal 3 4 3 3" xfId="239"/>
    <cellStyle name="Normal 3 4 3 3 2" xfId="434"/>
    <cellStyle name="Normal 3 4 3 4" xfId="199"/>
    <cellStyle name="Normal 3 4 3 4 2" xfId="350"/>
    <cellStyle name="Normal 3 4 3 5" xfId="337"/>
    <cellStyle name="Normal 3 4 4" xfId="148"/>
    <cellStyle name="Normal 3 4 4 2" xfId="464"/>
    <cellStyle name="Normal 3 4 5" xfId="219"/>
    <cellStyle name="Normal 3 4 5 2" xfId="311"/>
    <cellStyle name="Normal 3 4 6" xfId="261"/>
    <cellStyle name="Normal 3 5" xfId="11"/>
    <cellStyle name="Normal 3 5 2" xfId="110"/>
    <cellStyle name="Normal 3 5 2 2" xfId="134"/>
    <cellStyle name="Normal 3 5 2 2 2" xfId="182"/>
    <cellStyle name="Normal 3 5 2 2 2 2" xfId="467"/>
    <cellStyle name="Normal 3 5 2 2 3" xfId="355"/>
    <cellStyle name="Normal 3 5 2 3" xfId="165"/>
    <cellStyle name="Normal 3 5 2 3 2" xfId="428"/>
    <cellStyle name="Normal 3 5 2 4" xfId="448"/>
    <cellStyle name="Normal 3 5 3" xfId="126"/>
    <cellStyle name="Normal 3 5 3 2" xfId="174"/>
    <cellStyle name="Normal 3 5 3 2 2" xfId="341"/>
    <cellStyle name="Normal 3 5 3 3" xfId="393"/>
    <cellStyle name="Normal 3 5 4" xfId="154"/>
    <cellStyle name="Normal 3 5 4 2" xfId="442"/>
    <cellStyle name="Normal 3 5 5" xfId="222"/>
    <cellStyle name="Normal 3 5 5 2" xfId="299"/>
    <cellStyle name="Normal 3 5 6" xfId="87"/>
    <cellStyle name="Normal 3 5 6 2" xfId="373"/>
    <cellStyle name="Normal 3 5 7" xfId="362"/>
    <cellStyle name="Normal 3 6" xfId="94"/>
    <cellStyle name="Normal 3 6 2" xfId="405"/>
    <cellStyle name="Normal 3 7" xfId="103"/>
    <cellStyle name="Normal 3 7 2" xfId="128"/>
    <cellStyle name="Normal 3 7 2 2" xfId="176"/>
    <cellStyle name="Normal 3 7 2 2 2" xfId="270"/>
    <cellStyle name="Normal 3 7 2 3" xfId="408"/>
    <cellStyle name="Normal 3 7 3" xfId="159"/>
    <cellStyle name="Normal 3 7 3 2" xfId="385"/>
    <cellStyle name="Normal 3 7 4" xfId="224"/>
    <cellStyle name="Normal 3 7 4 2" xfId="316"/>
    <cellStyle name="Normal 3 7 5" xfId="260"/>
    <cellStyle name="Normal 3 8" xfId="119"/>
    <cellStyle name="Normal 3 8 2" xfId="235"/>
    <cellStyle name="Normal 3 8 3" xfId="149"/>
    <cellStyle name="Normal 3 8 3 2" xfId="412"/>
    <cellStyle name="Normal 3 9" xfId="120"/>
    <cellStyle name="Normal 3 9 2" xfId="168"/>
    <cellStyle name="Normal 3 9 2 2" xfId="422"/>
    <cellStyle name="Normal 3 9 3" xfId="236"/>
    <cellStyle name="Normal 3 9 3 2" xfId="309"/>
    <cellStyle name="Normal 3 9 4" xfId="194"/>
    <cellStyle name="Normal 3 9 4 2" xfId="286"/>
    <cellStyle name="Normal 3 9 5" xfId="414"/>
    <cellStyle name="Normal 3_Inp2" xfId="151"/>
    <cellStyle name="Normal 30" xfId="714"/>
    <cellStyle name="Normal 30 10" xfId="9369"/>
    <cellStyle name="Normal 30 10 2" xfId="23484"/>
    <cellStyle name="Normal 30 10 2 2" xfId="57361"/>
    <cellStyle name="Normal 30 10 3" xfId="43245"/>
    <cellStyle name="Normal 30 11" xfId="15015"/>
    <cellStyle name="Normal 30 11 2" xfId="34776"/>
    <cellStyle name="Normal 30 12" xfId="48892"/>
    <cellStyle name="Normal 30 13" xfId="29130"/>
    <cellStyle name="Normal 30 2" xfId="963"/>
    <cellStyle name="Normal 30 2 10" xfId="15089"/>
    <cellStyle name="Normal 30 2 10 2" xfId="34850"/>
    <cellStyle name="Normal 30 2 11" xfId="48966"/>
    <cellStyle name="Normal 30 2 12" xfId="29204"/>
    <cellStyle name="Normal 30 2 2" xfId="1053"/>
    <cellStyle name="Normal 30 2 2 10" xfId="49053"/>
    <cellStyle name="Normal 30 2 2 11" xfId="29291"/>
    <cellStyle name="Normal 30 2 2 2" xfId="1231"/>
    <cellStyle name="Normal 30 2 2 2 10" xfId="29466"/>
    <cellStyle name="Normal 30 2 2 2 2" xfId="1585"/>
    <cellStyle name="Normal 30 2 2 2 2 2" xfId="2292"/>
    <cellStyle name="Normal 30 2 2 2 2 2 2" xfId="3705"/>
    <cellStyle name="Normal 30 2 2 2 2 2 2 2" xfId="6529"/>
    <cellStyle name="Normal 30 2 2 2 2 2 2 2 2" xfId="14999"/>
    <cellStyle name="Normal 30 2 2 2 2 2 2 2 2 2" xfId="29114"/>
    <cellStyle name="Normal 30 2 2 2 2 2 2 2 2 2 2" xfId="62991"/>
    <cellStyle name="Normal 30 2 2 2 2 2 2 2 2 3" xfId="48875"/>
    <cellStyle name="Normal 30 2 2 2 2 2 2 2 3" xfId="20645"/>
    <cellStyle name="Normal 30 2 2 2 2 2 2 2 3 2" xfId="40406"/>
    <cellStyle name="Normal 30 2 2 2 2 2 2 2 4" xfId="54522"/>
    <cellStyle name="Normal 30 2 2 2 2 2 2 2 5" xfId="34760"/>
    <cellStyle name="Normal 30 2 2 2 2 2 2 3" xfId="9353"/>
    <cellStyle name="Normal 30 2 2 2 2 2 2 3 2" xfId="23468"/>
    <cellStyle name="Normal 30 2 2 2 2 2 2 3 2 2" xfId="57345"/>
    <cellStyle name="Normal 30 2 2 2 2 2 2 3 3" xfId="43229"/>
    <cellStyle name="Normal 30 2 2 2 2 2 2 4" xfId="12176"/>
    <cellStyle name="Normal 30 2 2 2 2 2 2 4 2" xfId="26291"/>
    <cellStyle name="Normal 30 2 2 2 2 2 2 4 2 2" xfId="60168"/>
    <cellStyle name="Normal 30 2 2 2 2 2 2 4 3" xfId="46052"/>
    <cellStyle name="Normal 30 2 2 2 2 2 2 5" xfId="17822"/>
    <cellStyle name="Normal 30 2 2 2 2 2 2 5 2" xfId="37583"/>
    <cellStyle name="Normal 30 2 2 2 2 2 2 6" xfId="51699"/>
    <cellStyle name="Normal 30 2 2 2 2 2 2 7" xfId="31937"/>
    <cellStyle name="Normal 30 2 2 2 2 2 3" xfId="5116"/>
    <cellStyle name="Normal 30 2 2 2 2 2 3 2" xfId="13587"/>
    <cellStyle name="Normal 30 2 2 2 2 2 3 2 2" xfId="27702"/>
    <cellStyle name="Normal 30 2 2 2 2 2 3 2 2 2" xfId="61579"/>
    <cellStyle name="Normal 30 2 2 2 2 2 3 2 3" xfId="47463"/>
    <cellStyle name="Normal 30 2 2 2 2 2 3 3" xfId="19233"/>
    <cellStyle name="Normal 30 2 2 2 2 2 3 3 2" xfId="38994"/>
    <cellStyle name="Normal 30 2 2 2 2 2 3 4" xfId="53110"/>
    <cellStyle name="Normal 30 2 2 2 2 2 3 5" xfId="33348"/>
    <cellStyle name="Normal 30 2 2 2 2 2 4" xfId="7941"/>
    <cellStyle name="Normal 30 2 2 2 2 2 4 2" xfId="22056"/>
    <cellStyle name="Normal 30 2 2 2 2 2 4 2 2" xfId="55933"/>
    <cellStyle name="Normal 30 2 2 2 2 2 4 3" xfId="41817"/>
    <cellStyle name="Normal 30 2 2 2 2 2 5" xfId="10764"/>
    <cellStyle name="Normal 30 2 2 2 2 2 5 2" xfId="24879"/>
    <cellStyle name="Normal 30 2 2 2 2 2 5 2 2" xfId="58756"/>
    <cellStyle name="Normal 30 2 2 2 2 2 5 3" xfId="44640"/>
    <cellStyle name="Normal 30 2 2 2 2 2 6" xfId="16410"/>
    <cellStyle name="Normal 30 2 2 2 2 2 6 2" xfId="36171"/>
    <cellStyle name="Normal 30 2 2 2 2 2 7" xfId="50287"/>
    <cellStyle name="Normal 30 2 2 2 2 2 8" xfId="30525"/>
    <cellStyle name="Normal 30 2 2 2 2 3" xfId="2999"/>
    <cellStyle name="Normal 30 2 2 2 2 3 2" xfId="5823"/>
    <cellStyle name="Normal 30 2 2 2 2 3 2 2" xfId="14293"/>
    <cellStyle name="Normal 30 2 2 2 2 3 2 2 2" xfId="28408"/>
    <cellStyle name="Normal 30 2 2 2 2 3 2 2 2 2" xfId="62285"/>
    <cellStyle name="Normal 30 2 2 2 2 3 2 2 3" xfId="48169"/>
    <cellStyle name="Normal 30 2 2 2 2 3 2 3" xfId="19939"/>
    <cellStyle name="Normal 30 2 2 2 2 3 2 3 2" xfId="39700"/>
    <cellStyle name="Normal 30 2 2 2 2 3 2 4" xfId="53816"/>
    <cellStyle name="Normal 30 2 2 2 2 3 2 5" xfId="34054"/>
    <cellStyle name="Normal 30 2 2 2 2 3 3" xfId="8647"/>
    <cellStyle name="Normal 30 2 2 2 2 3 3 2" xfId="22762"/>
    <cellStyle name="Normal 30 2 2 2 2 3 3 2 2" xfId="56639"/>
    <cellStyle name="Normal 30 2 2 2 2 3 3 3" xfId="42523"/>
    <cellStyle name="Normal 30 2 2 2 2 3 4" xfId="11470"/>
    <cellStyle name="Normal 30 2 2 2 2 3 4 2" xfId="25585"/>
    <cellStyle name="Normal 30 2 2 2 2 3 4 2 2" xfId="59462"/>
    <cellStyle name="Normal 30 2 2 2 2 3 4 3" xfId="45346"/>
    <cellStyle name="Normal 30 2 2 2 2 3 5" xfId="17116"/>
    <cellStyle name="Normal 30 2 2 2 2 3 5 2" xfId="36877"/>
    <cellStyle name="Normal 30 2 2 2 2 3 6" xfId="50993"/>
    <cellStyle name="Normal 30 2 2 2 2 3 7" xfId="31231"/>
    <cellStyle name="Normal 30 2 2 2 2 4" xfId="4410"/>
    <cellStyle name="Normal 30 2 2 2 2 4 2" xfId="12881"/>
    <cellStyle name="Normal 30 2 2 2 2 4 2 2" xfId="26996"/>
    <cellStyle name="Normal 30 2 2 2 2 4 2 2 2" xfId="60873"/>
    <cellStyle name="Normal 30 2 2 2 2 4 2 3" xfId="46757"/>
    <cellStyle name="Normal 30 2 2 2 2 4 3" xfId="18527"/>
    <cellStyle name="Normal 30 2 2 2 2 4 3 2" xfId="38288"/>
    <cellStyle name="Normal 30 2 2 2 2 4 4" xfId="52404"/>
    <cellStyle name="Normal 30 2 2 2 2 4 5" xfId="32642"/>
    <cellStyle name="Normal 30 2 2 2 2 5" xfId="7235"/>
    <cellStyle name="Normal 30 2 2 2 2 5 2" xfId="21350"/>
    <cellStyle name="Normal 30 2 2 2 2 5 2 2" xfId="55227"/>
    <cellStyle name="Normal 30 2 2 2 2 5 3" xfId="41111"/>
    <cellStyle name="Normal 30 2 2 2 2 6" xfId="10058"/>
    <cellStyle name="Normal 30 2 2 2 2 6 2" xfId="24173"/>
    <cellStyle name="Normal 30 2 2 2 2 6 2 2" xfId="58050"/>
    <cellStyle name="Normal 30 2 2 2 2 6 3" xfId="43934"/>
    <cellStyle name="Normal 30 2 2 2 2 7" xfId="15704"/>
    <cellStyle name="Normal 30 2 2 2 2 7 2" xfId="35465"/>
    <cellStyle name="Normal 30 2 2 2 2 8" xfId="49581"/>
    <cellStyle name="Normal 30 2 2 2 2 9" xfId="29819"/>
    <cellStyle name="Normal 30 2 2 2 3" xfId="1939"/>
    <cellStyle name="Normal 30 2 2 2 3 2" xfId="3352"/>
    <cellStyle name="Normal 30 2 2 2 3 2 2" xfId="6176"/>
    <cellStyle name="Normal 30 2 2 2 3 2 2 2" xfId="14646"/>
    <cellStyle name="Normal 30 2 2 2 3 2 2 2 2" xfId="28761"/>
    <cellStyle name="Normal 30 2 2 2 3 2 2 2 2 2" xfId="62638"/>
    <cellStyle name="Normal 30 2 2 2 3 2 2 2 3" xfId="48522"/>
    <cellStyle name="Normal 30 2 2 2 3 2 2 3" xfId="20292"/>
    <cellStyle name="Normal 30 2 2 2 3 2 2 3 2" xfId="40053"/>
    <cellStyle name="Normal 30 2 2 2 3 2 2 4" xfId="54169"/>
    <cellStyle name="Normal 30 2 2 2 3 2 2 5" xfId="34407"/>
    <cellStyle name="Normal 30 2 2 2 3 2 3" xfId="9000"/>
    <cellStyle name="Normal 30 2 2 2 3 2 3 2" xfId="23115"/>
    <cellStyle name="Normal 30 2 2 2 3 2 3 2 2" xfId="56992"/>
    <cellStyle name="Normal 30 2 2 2 3 2 3 3" xfId="42876"/>
    <cellStyle name="Normal 30 2 2 2 3 2 4" xfId="11823"/>
    <cellStyle name="Normal 30 2 2 2 3 2 4 2" xfId="25938"/>
    <cellStyle name="Normal 30 2 2 2 3 2 4 2 2" xfId="59815"/>
    <cellStyle name="Normal 30 2 2 2 3 2 4 3" xfId="45699"/>
    <cellStyle name="Normal 30 2 2 2 3 2 5" xfId="17469"/>
    <cellStyle name="Normal 30 2 2 2 3 2 5 2" xfId="37230"/>
    <cellStyle name="Normal 30 2 2 2 3 2 6" xfId="51346"/>
    <cellStyle name="Normal 30 2 2 2 3 2 7" xfId="31584"/>
    <cellStyle name="Normal 30 2 2 2 3 3" xfId="4763"/>
    <cellStyle name="Normal 30 2 2 2 3 3 2" xfId="13234"/>
    <cellStyle name="Normal 30 2 2 2 3 3 2 2" xfId="27349"/>
    <cellStyle name="Normal 30 2 2 2 3 3 2 2 2" xfId="61226"/>
    <cellStyle name="Normal 30 2 2 2 3 3 2 3" xfId="47110"/>
    <cellStyle name="Normal 30 2 2 2 3 3 3" xfId="18880"/>
    <cellStyle name="Normal 30 2 2 2 3 3 3 2" xfId="38641"/>
    <cellStyle name="Normal 30 2 2 2 3 3 4" xfId="52757"/>
    <cellStyle name="Normal 30 2 2 2 3 3 5" xfId="32995"/>
    <cellStyle name="Normal 30 2 2 2 3 4" xfId="7588"/>
    <cellStyle name="Normal 30 2 2 2 3 4 2" xfId="21703"/>
    <cellStyle name="Normal 30 2 2 2 3 4 2 2" xfId="55580"/>
    <cellStyle name="Normal 30 2 2 2 3 4 3" xfId="41464"/>
    <cellStyle name="Normal 30 2 2 2 3 5" xfId="10411"/>
    <cellStyle name="Normal 30 2 2 2 3 5 2" xfId="24526"/>
    <cellStyle name="Normal 30 2 2 2 3 5 2 2" xfId="58403"/>
    <cellStyle name="Normal 30 2 2 2 3 5 3" xfId="44287"/>
    <cellStyle name="Normal 30 2 2 2 3 6" xfId="16057"/>
    <cellStyle name="Normal 30 2 2 2 3 6 2" xfId="35818"/>
    <cellStyle name="Normal 30 2 2 2 3 7" xfId="49934"/>
    <cellStyle name="Normal 30 2 2 2 3 8" xfId="30172"/>
    <cellStyle name="Normal 30 2 2 2 4" xfId="2646"/>
    <cellStyle name="Normal 30 2 2 2 4 2" xfId="5470"/>
    <cellStyle name="Normal 30 2 2 2 4 2 2" xfId="13940"/>
    <cellStyle name="Normal 30 2 2 2 4 2 2 2" xfId="28055"/>
    <cellStyle name="Normal 30 2 2 2 4 2 2 2 2" xfId="61932"/>
    <cellStyle name="Normal 30 2 2 2 4 2 2 3" xfId="47816"/>
    <cellStyle name="Normal 30 2 2 2 4 2 3" xfId="19586"/>
    <cellStyle name="Normal 30 2 2 2 4 2 3 2" xfId="39347"/>
    <cellStyle name="Normal 30 2 2 2 4 2 4" xfId="53463"/>
    <cellStyle name="Normal 30 2 2 2 4 2 5" xfId="33701"/>
    <cellStyle name="Normal 30 2 2 2 4 3" xfId="8294"/>
    <cellStyle name="Normal 30 2 2 2 4 3 2" xfId="22409"/>
    <cellStyle name="Normal 30 2 2 2 4 3 2 2" xfId="56286"/>
    <cellStyle name="Normal 30 2 2 2 4 3 3" xfId="42170"/>
    <cellStyle name="Normal 30 2 2 2 4 4" xfId="11117"/>
    <cellStyle name="Normal 30 2 2 2 4 4 2" xfId="25232"/>
    <cellStyle name="Normal 30 2 2 2 4 4 2 2" xfId="59109"/>
    <cellStyle name="Normal 30 2 2 2 4 4 3" xfId="44993"/>
    <cellStyle name="Normal 30 2 2 2 4 5" xfId="16763"/>
    <cellStyle name="Normal 30 2 2 2 4 5 2" xfId="36524"/>
    <cellStyle name="Normal 30 2 2 2 4 6" xfId="50640"/>
    <cellStyle name="Normal 30 2 2 2 4 7" xfId="30878"/>
    <cellStyle name="Normal 30 2 2 2 5" xfId="4057"/>
    <cellStyle name="Normal 30 2 2 2 5 2" xfId="12528"/>
    <cellStyle name="Normal 30 2 2 2 5 2 2" xfId="26643"/>
    <cellStyle name="Normal 30 2 2 2 5 2 2 2" xfId="60520"/>
    <cellStyle name="Normal 30 2 2 2 5 2 3" xfId="46404"/>
    <cellStyle name="Normal 30 2 2 2 5 3" xfId="18174"/>
    <cellStyle name="Normal 30 2 2 2 5 3 2" xfId="37935"/>
    <cellStyle name="Normal 30 2 2 2 5 4" xfId="52051"/>
    <cellStyle name="Normal 30 2 2 2 5 5" xfId="32289"/>
    <cellStyle name="Normal 30 2 2 2 6" xfId="6882"/>
    <cellStyle name="Normal 30 2 2 2 6 2" xfId="20997"/>
    <cellStyle name="Normal 30 2 2 2 6 2 2" xfId="54874"/>
    <cellStyle name="Normal 30 2 2 2 6 3" xfId="40758"/>
    <cellStyle name="Normal 30 2 2 2 7" xfId="9705"/>
    <cellStyle name="Normal 30 2 2 2 7 2" xfId="23820"/>
    <cellStyle name="Normal 30 2 2 2 7 2 2" xfId="57697"/>
    <cellStyle name="Normal 30 2 2 2 7 3" xfId="43581"/>
    <cellStyle name="Normal 30 2 2 2 8" xfId="15351"/>
    <cellStyle name="Normal 30 2 2 2 8 2" xfId="35112"/>
    <cellStyle name="Normal 30 2 2 2 9" xfId="49228"/>
    <cellStyle name="Normal 30 2 2 3" xfId="1410"/>
    <cellStyle name="Normal 30 2 2 3 2" xfId="2117"/>
    <cellStyle name="Normal 30 2 2 3 2 2" xfId="3530"/>
    <cellStyle name="Normal 30 2 2 3 2 2 2" xfId="6354"/>
    <cellStyle name="Normal 30 2 2 3 2 2 2 2" xfId="14824"/>
    <cellStyle name="Normal 30 2 2 3 2 2 2 2 2" xfId="28939"/>
    <cellStyle name="Normal 30 2 2 3 2 2 2 2 2 2" xfId="62816"/>
    <cellStyle name="Normal 30 2 2 3 2 2 2 2 3" xfId="48700"/>
    <cellStyle name="Normal 30 2 2 3 2 2 2 3" xfId="20470"/>
    <cellStyle name="Normal 30 2 2 3 2 2 2 3 2" xfId="40231"/>
    <cellStyle name="Normal 30 2 2 3 2 2 2 4" xfId="54347"/>
    <cellStyle name="Normal 30 2 2 3 2 2 2 5" xfId="34585"/>
    <cellStyle name="Normal 30 2 2 3 2 2 3" xfId="9178"/>
    <cellStyle name="Normal 30 2 2 3 2 2 3 2" xfId="23293"/>
    <cellStyle name="Normal 30 2 2 3 2 2 3 2 2" xfId="57170"/>
    <cellStyle name="Normal 30 2 2 3 2 2 3 3" xfId="43054"/>
    <cellStyle name="Normal 30 2 2 3 2 2 4" xfId="12001"/>
    <cellStyle name="Normal 30 2 2 3 2 2 4 2" xfId="26116"/>
    <cellStyle name="Normal 30 2 2 3 2 2 4 2 2" xfId="59993"/>
    <cellStyle name="Normal 30 2 2 3 2 2 4 3" xfId="45877"/>
    <cellStyle name="Normal 30 2 2 3 2 2 5" xfId="17647"/>
    <cellStyle name="Normal 30 2 2 3 2 2 5 2" xfId="37408"/>
    <cellStyle name="Normal 30 2 2 3 2 2 6" xfId="51524"/>
    <cellStyle name="Normal 30 2 2 3 2 2 7" xfId="31762"/>
    <cellStyle name="Normal 30 2 2 3 2 3" xfId="4941"/>
    <cellStyle name="Normal 30 2 2 3 2 3 2" xfId="13412"/>
    <cellStyle name="Normal 30 2 2 3 2 3 2 2" xfId="27527"/>
    <cellStyle name="Normal 30 2 2 3 2 3 2 2 2" xfId="61404"/>
    <cellStyle name="Normal 30 2 2 3 2 3 2 3" xfId="47288"/>
    <cellStyle name="Normal 30 2 2 3 2 3 3" xfId="19058"/>
    <cellStyle name="Normal 30 2 2 3 2 3 3 2" xfId="38819"/>
    <cellStyle name="Normal 30 2 2 3 2 3 4" xfId="52935"/>
    <cellStyle name="Normal 30 2 2 3 2 3 5" xfId="33173"/>
    <cellStyle name="Normal 30 2 2 3 2 4" xfId="7766"/>
    <cellStyle name="Normal 30 2 2 3 2 4 2" xfId="21881"/>
    <cellStyle name="Normal 30 2 2 3 2 4 2 2" xfId="55758"/>
    <cellStyle name="Normal 30 2 2 3 2 4 3" xfId="41642"/>
    <cellStyle name="Normal 30 2 2 3 2 5" xfId="10589"/>
    <cellStyle name="Normal 30 2 2 3 2 5 2" xfId="24704"/>
    <cellStyle name="Normal 30 2 2 3 2 5 2 2" xfId="58581"/>
    <cellStyle name="Normal 30 2 2 3 2 5 3" xfId="44465"/>
    <cellStyle name="Normal 30 2 2 3 2 6" xfId="16235"/>
    <cellStyle name="Normal 30 2 2 3 2 6 2" xfId="35996"/>
    <cellStyle name="Normal 30 2 2 3 2 7" xfId="50112"/>
    <cellStyle name="Normal 30 2 2 3 2 8" xfId="30350"/>
    <cellStyle name="Normal 30 2 2 3 3" xfId="2824"/>
    <cellStyle name="Normal 30 2 2 3 3 2" xfId="5648"/>
    <cellStyle name="Normal 30 2 2 3 3 2 2" xfId="14118"/>
    <cellStyle name="Normal 30 2 2 3 3 2 2 2" xfId="28233"/>
    <cellStyle name="Normal 30 2 2 3 3 2 2 2 2" xfId="62110"/>
    <cellStyle name="Normal 30 2 2 3 3 2 2 3" xfId="47994"/>
    <cellStyle name="Normal 30 2 2 3 3 2 3" xfId="19764"/>
    <cellStyle name="Normal 30 2 2 3 3 2 3 2" xfId="39525"/>
    <cellStyle name="Normal 30 2 2 3 3 2 4" xfId="53641"/>
    <cellStyle name="Normal 30 2 2 3 3 2 5" xfId="33879"/>
    <cellStyle name="Normal 30 2 2 3 3 3" xfId="8472"/>
    <cellStyle name="Normal 30 2 2 3 3 3 2" xfId="22587"/>
    <cellStyle name="Normal 30 2 2 3 3 3 2 2" xfId="56464"/>
    <cellStyle name="Normal 30 2 2 3 3 3 3" xfId="42348"/>
    <cellStyle name="Normal 30 2 2 3 3 4" xfId="11295"/>
    <cellStyle name="Normal 30 2 2 3 3 4 2" xfId="25410"/>
    <cellStyle name="Normal 30 2 2 3 3 4 2 2" xfId="59287"/>
    <cellStyle name="Normal 30 2 2 3 3 4 3" xfId="45171"/>
    <cellStyle name="Normal 30 2 2 3 3 5" xfId="16941"/>
    <cellStyle name="Normal 30 2 2 3 3 5 2" xfId="36702"/>
    <cellStyle name="Normal 30 2 2 3 3 6" xfId="50818"/>
    <cellStyle name="Normal 30 2 2 3 3 7" xfId="31056"/>
    <cellStyle name="Normal 30 2 2 3 4" xfId="4235"/>
    <cellStyle name="Normal 30 2 2 3 4 2" xfId="12706"/>
    <cellStyle name="Normal 30 2 2 3 4 2 2" xfId="26821"/>
    <cellStyle name="Normal 30 2 2 3 4 2 2 2" xfId="60698"/>
    <cellStyle name="Normal 30 2 2 3 4 2 3" xfId="46582"/>
    <cellStyle name="Normal 30 2 2 3 4 3" xfId="18352"/>
    <cellStyle name="Normal 30 2 2 3 4 3 2" xfId="38113"/>
    <cellStyle name="Normal 30 2 2 3 4 4" xfId="52229"/>
    <cellStyle name="Normal 30 2 2 3 4 5" xfId="32467"/>
    <cellStyle name="Normal 30 2 2 3 5" xfId="7060"/>
    <cellStyle name="Normal 30 2 2 3 5 2" xfId="21175"/>
    <cellStyle name="Normal 30 2 2 3 5 2 2" xfId="55052"/>
    <cellStyle name="Normal 30 2 2 3 5 3" xfId="40936"/>
    <cellStyle name="Normal 30 2 2 3 6" xfId="9883"/>
    <cellStyle name="Normal 30 2 2 3 6 2" xfId="23998"/>
    <cellStyle name="Normal 30 2 2 3 6 2 2" xfId="57875"/>
    <cellStyle name="Normal 30 2 2 3 6 3" xfId="43759"/>
    <cellStyle name="Normal 30 2 2 3 7" xfId="15529"/>
    <cellStyle name="Normal 30 2 2 3 7 2" xfId="35290"/>
    <cellStyle name="Normal 30 2 2 3 8" xfId="49406"/>
    <cellStyle name="Normal 30 2 2 3 9" xfId="29644"/>
    <cellStyle name="Normal 30 2 2 4" xfId="1764"/>
    <cellStyle name="Normal 30 2 2 4 2" xfId="3177"/>
    <cellStyle name="Normal 30 2 2 4 2 2" xfId="6001"/>
    <cellStyle name="Normal 30 2 2 4 2 2 2" xfId="14471"/>
    <cellStyle name="Normal 30 2 2 4 2 2 2 2" xfId="28586"/>
    <cellStyle name="Normal 30 2 2 4 2 2 2 2 2" xfId="62463"/>
    <cellStyle name="Normal 30 2 2 4 2 2 2 3" xfId="48347"/>
    <cellStyle name="Normal 30 2 2 4 2 2 3" xfId="20117"/>
    <cellStyle name="Normal 30 2 2 4 2 2 3 2" xfId="39878"/>
    <cellStyle name="Normal 30 2 2 4 2 2 4" xfId="53994"/>
    <cellStyle name="Normal 30 2 2 4 2 2 5" xfId="34232"/>
    <cellStyle name="Normal 30 2 2 4 2 3" xfId="8825"/>
    <cellStyle name="Normal 30 2 2 4 2 3 2" xfId="22940"/>
    <cellStyle name="Normal 30 2 2 4 2 3 2 2" xfId="56817"/>
    <cellStyle name="Normal 30 2 2 4 2 3 3" xfId="42701"/>
    <cellStyle name="Normal 30 2 2 4 2 4" xfId="11648"/>
    <cellStyle name="Normal 30 2 2 4 2 4 2" xfId="25763"/>
    <cellStyle name="Normal 30 2 2 4 2 4 2 2" xfId="59640"/>
    <cellStyle name="Normal 30 2 2 4 2 4 3" xfId="45524"/>
    <cellStyle name="Normal 30 2 2 4 2 5" xfId="17294"/>
    <cellStyle name="Normal 30 2 2 4 2 5 2" xfId="37055"/>
    <cellStyle name="Normal 30 2 2 4 2 6" xfId="51171"/>
    <cellStyle name="Normal 30 2 2 4 2 7" xfId="31409"/>
    <cellStyle name="Normal 30 2 2 4 3" xfId="4588"/>
    <cellStyle name="Normal 30 2 2 4 3 2" xfId="13059"/>
    <cellStyle name="Normal 30 2 2 4 3 2 2" xfId="27174"/>
    <cellStyle name="Normal 30 2 2 4 3 2 2 2" xfId="61051"/>
    <cellStyle name="Normal 30 2 2 4 3 2 3" xfId="46935"/>
    <cellStyle name="Normal 30 2 2 4 3 3" xfId="18705"/>
    <cellStyle name="Normal 30 2 2 4 3 3 2" xfId="38466"/>
    <cellStyle name="Normal 30 2 2 4 3 4" xfId="52582"/>
    <cellStyle name="Normal 30 2 2 4 3 5" xfId="32820"/>
    <cellStyle name="Normal 30 2 2 4 4" xfId="7413"/>
    <cellStyle name="Normal 30 2 2 4 4 2" xfId="21528"/>
    <cellStyle name="Normal 30 2 2 4 4 2 2" xfId="55405"/>
    <cellStyle name="Normal 30 2 2 4 4 3" xfId="41289"/>
    <cellStyle name="Normal 30 2 2 4 5" xfId="10236"/>
    <cellStyle name="Normal 30 2 2 4 5 2" xfId="24351"/>
    <cellStyle name="Normal 30 2 2 4 5 2 2" xfId="58228"/>
    <cellStyle name="Normal 30 2 2 4 5 3" xfId="44112"/>
    <cellStyle name="Normal 30 2 2 4 6" xfId="15882"/>
    <cellStyle name="Normal 30 2 2 4 6 2" xfId="35643"/>
    <cellStyle name="Normal 30 2 2 4 7" xfId="49759"/>
    <cellStyle name="Normal 30 2 2 4 8" xfId="29997"/>
    <cellStyle name="Normal 30 2 2 5" xfId="2471"/>
    <cellStyle name="Normal 30 2 2 5 2" xfId="5295"/>
    <cellStyle name="Normal 30 2 2 5 2 2" xfId="13765"/>
    <cellStyle name="Normal 30 2 2 5 2 2 2" xfId="27880"/>
    <cellStyle name="Normal 30 2 2 5 2 2 2 2" xfId="61757"/>
    <cellStyle name="Normal 30 2 2 5 2 2 3" xfId="47641"/>
    <cellStyle name="Normal 30 2 2 5 2 3" xfId="19411"/>
    <cellStyle name="Normal 30 2 2 5 2 3 2" xfId="39172"/>
    <cellStyle name="Normal 30 2 2 5 2 4" xfId="53288"/>
    <cellStyle name="Normal 30 2 2 5 2 5" xfId="33526"/>
    <cellStyle name="Normal 30 2 2 5 3" xfId="8119"/>
    <cellStyle name="Normal 30 2 2 5 3 2" xfId="22234"/>
    <cellStyle name="Normal 30 2 2 5 3 2 2" xfId="56111"/>
    <cellStyle name="Normal 30 2 2 5 3 3" xfId="41995"/>
    <cellStyle name="Normal 30 2 2 5 4" xfId="10942"/>
    <cellStyle name="Normal 30 2 2 5 4 2" xfId="25057"/>
    <cellStyle name="Normal 30 2 2 5 4 2 2" xfId="58934"/>
    <cellStyle name="Normal 30 2 2 5 4 3" xfId="44818"/>
    <cellStyle name="Normal 30 2 2 5 5" xfId="16588"/>
    <cellStyle name="Normal 30 2 2 5 5 2" xfId="36349"/>
    <cellStyle name="Normal 30 2 2 5 6" xfId="50465"/>
    <cellStyle name="Normal 30 2 2 5 7" xfId="30703"/>
    <cellStyle name="Normal 30 2 2 6" xfId="3882"/>
    <cellStyle name="Normal 30 2 2 6 2" xfId="12353"/>
    <cellStyle name="Normal 30 2 2 6 2 2" xfId="26468"/>
    <cellStyle name="Normal 30 2 2 6 2 2 2" xfId="60345"/>
    <cellStyle name="Normal 30 2 2 6 2 3" xfId="46229"/>
    <cellStyle name="Normal 30 2 2 6 3" xfId="17999"/>
    <cellStyle name="Normal 30 2 2 6 3 2" xfId="37760"/>
    <cellStyle name="Normal 30 2 2 6 4" xfId="51876"/>
    <cellStyle name="Normal 30 2 2 6 5" xfId="32114"/>
    <cellStyle name="Normal 30 2 2 7" xfId="6707"/>
    <cellStyle name="Normal 30 2 2 7 2" xfId="20822"/>
    <cellStyle name="Normal 30 2 2 7 2 2" xfId="54699"/>
    <cellStyle name="Normal 30 2 2 7 3" xfId="40583"/>
    <cellStyle name="Normal 30 2 2 8" xfId="9530"/>
    <cellStyle name="Normal 30 2 2 8 2" xfId="23645"/>
    <cellStyle name="Normal 30 2 2 8 2 2" xfId="57522"/>
    <cellStyle name="Normal 30 2 2 8 3" xfId="43406"/>
    <cellStyle name="Normal 30 2 2 9" xfId="15176"/>
    <cellStyle name="Normal 30 2 2 9 2" xfId="34937"/>
    <cellStyle name="Normal 30 2 3" xfId="1144"/>
    <cellStyle name="Normal 30 2 3 10" xfId="29379"/>
    <cellStyle name="Normal 30 2 3 2" xfId="1498"/>
    <cellStyle name="Normal 30 2 3 2 2" xfId="2205"/>
    <cellStyle name="Normal 30 2 3 2 2 2" xfId="3618"/>
    <cellStyle name="Normal 30 2 3 2 2 2 2" xfId="6442"/>
    <cellStyle name="Normal 30 2 3 2 2 2 2 2" xfId="14912"/>
    <cellStyle name="Normal 30 2 3 2 2 2 2 2 2" xfId="29027"/>
    <cellStyle name="Normal 30 2 3 2 2 2 2 2 2 2" xfId="62904"/>
    <cellStyle name="Normal 30 2 3 2 2 2 2 2 3" xfId="48788"/>
    <cellStyle name="Normal 30 2 3 2 2 2 2 3" xfId="20558"/>
    <cellStyle name="Normal 30 2 3 2 2 2 2 3 2" xfId="40319"/>
    <cellStyle name="Normal 30 2 3 2 2 2 2 4" xfId="54435"/>
    <cellStyle name="Normal 30 2 3 2 2 2 2 5" xfId="34673"/>
    <cellStyle name="Normal 30 2 3 2 2 2 3" xfId="9266"/>
    <cellStyle name="Normal 30 2 3 2 2 2 3 2" xfId="23381"/>
    <cellStyle name="Normal 30 2 3 2 2 2 3 2 2" xfId="57258"/>
    <cellStyle name="Normal 30 2 3 2 2 2 3 3" xfId="43142"/>
    <cellStyle name="Normal 30 2 3 2 2 2 4" xfId="12089"/>
    <cellStyle name="Normal 30 2 3 2 2 2 4 2" xfId="26204"/>
    <cellStyle name="Normal 30 2 3 2 2 2 4 2 2" xfId="60081"/>
    <cellStyle name="Normal 30 2 3 2 2 2 4 3" xfId="45965"/>
    <cellStyle name="Normal 30 2 3 2 2 2 5" xfId="17735"/>
    <cellStyle name="Normal 30 2 3 2 2 2 5 2" xfId="37496"/>
    <cellStyle name="Normal 30 2 3 2 2 2 6" xfId="51612"/>
    <cellStyle name="Normal 30 2 3 2 2 2 7" xfId="31850"/>
    <cellStyle name="Normal 30 2 3 2 2 3" xfId="5029"/>
    <cellStyle name="Normal 30 2 3 2 2 3 2" xfId="13500"/>
    <cellStyle name="Normal 30 2 3 2 2 3 2 2" xfId="27615"/>
    <cellStyle name="Normal 30 2 3 2 2 3 2 2 2" xfId="61492"/>
    <cellStyle name="Normal 30 2 3 2 2 3 2 3" xfId="47376"/>
    <cellStyle name="Normal 30 2 3 2 2 3 3" xfId="19146"/>
    <cellStyle name="Normal 30 2 3 2 2 3 3 2" xfId="38907"/>
    <cellStyle name="Normal 30 2 3 2 2 3 4" xfId="53023"/>
    <cellStyle name="Normal 30 2 3 2 2 3 5" xfId="33261"/>
    <cellStyle name="Normal 30 2 3 2 2 4" xfId="7854"/>
    <cellStyle name="Normal 30 2 3 2 2 4 2" xfId="21969"/>
    <cellStyle name="Normal 30 2 3 2 2 4 2 2" xfId="55846"/>
    <cellStyle name="Normal 30 2 3 2 2 4 3" xfId="41730"/>
    <cellStyle name="Normal 30 2 3 2 2 5" xfId="10677"/>
    <cellStyle name="Normal 30 2 3 2 2 5 2" xfId="24792"/>
    <cellStyle name="Normal 30 2 3 2 2 5 2 2" xfId="58669"/>
    <cellStyle name="Normal 30 2 3 2 2 5 3" xfId="44553"/>
    <cellStyle name="Normal 30 2 3 2 2 6" xfId="16323"/>
    <cellStyle name="Normal 30 2 3 2 2 6 2" xfId="36084"/>
    <cellStyle name="Normal 30 2 3 2 2 7" xfId="50200"/>
    <cellStyle name="Normal 30 2 3 2 2 8" xfId="30438"/>
    <cellStyle name="Normal 30 2 3 2 3" xfId="2912"/>
    <cellStyle name="Normal 30 2 3 2 3 2" xfId="5736"/>
    <cellStyle name="Normal 30 2 3 2 3 2 2" xfId="14206"/>
    <cellStyle name="Normal 30 2 3 2 3 2 2 2" xfId="28321"/>
    <cellStyle name="Normal 30 2 3 2 3 2 2 2 2" xfId="62198"/>
    <cellStyle name="Normal 30 2 3 2 3 2 2 3" xfId="48082"/>
    <cellStyle name="Normal 30 2 3 2 3 2 3" xfId="19852"/>
    <cellStyle name="Normal 30 2 3 2 3 2 3 2" xfId="39613"/>
    <cellStyle name="Normal 30 2 3 2 3 2 4" xfId="53729"/>
    <cellStyle name="Normal 30 2 3 2 3 2 5" xfId="33967"/>
    <cellStyle name="Normal 30 2 3 2 3 3" xfId="8560"/>
    <cellStyle name="Normal 30 2 3 2 3 3 2" xfId="22675"/>
    <cellStyle name="Normal 30 2 3 2 3 3 2 2" xfId="56552"/>
    <cellStyle name="Normal 30 2 3 2 3 3 3" xfId="42436"/>
    <cellStyle name="Normal 30 2 3 2 3 4" xfId="11383"/>
    <cellStyle name="Normal 30 2 3 2 3 4 2" xfId="25498"/>
    <cellStyle name="Normal 30 2 3 2 3 4 2 2" xfId="59375"/>
    <cellStyle name="Normal 30 2 3 2 3 4 3" xfId="45259"/>
    <cellStyle name="Normal 30 2 3 2 3 5" xfId="17029"/>
    <cellStyle name="Normal 30 2 3 2 3 5 2" xfId="36790"/>
    <cellStyle name="Normal 30 2 3 2 3 6" xfId="50906"/>
    <cellStyle name="Normal 30 2 3 2 3 7" xfId="31144"/>
    <cellStyle name="Normal 30 2 3 2 4" xfId="4323"/>
    <cellStyle name="Normal 30 2 3 2 4 2" xfId="12794"/>
    <cellStyle name="Normal 30 2 3 2 4 2 2" xfId="26909"/>
    <cellStyle name="Normal 30 2 3 2 4 2 2 2" xfId="60786"/>
    <cellStyle name="Normal 30 2 3 2 4 2 3" xfId="46670"/>
    <cellStyle name="Normal 30 2 3 2 4 3" xfId="18440"/>
    <cellStyle name="Normal 30 2 3 2 4 3 2" xfId="38201"/>
    <cellStyle name="Normal 30 2 3 2 4 4" xfId="52317"/>
    <cellStyle name="Normal 30 2 3 2 4 5" xfId="32555"/>
    <cellStyle name="Normal 30 2 3 2 5" xfId="7148"/>
    <cellStyle name="Normal 30 2 3 2 5 2" xfId="21263"/>
    <cellStyle name="Normal 30 2 3 2 5 2 2" xfId="55140"/>
    <cellStyle name="Normal 30 2 3 2 5 3" xfId="41024"/>
    <cellStyle name="Normal 30 2 3 2 6" xfId="9971"/>
    <cellStyle name="Normal 30 2 3 2 6 2" xfId="24086"/>
    <cellStyle name="Normal 30 2 3 2 6 2 2" xfId="57963"/>
    <cellStyle name="Normal 30 2 3 2 6 3" xfId="43847"/>
    <cellStyle name="Normal 30 2 3 2 7" xfId="15617"/>
    <cellStyle name="Normal 30 2 3 2 7 2" xfId="35378"/>
    <cellStyle name="Normal 30 2 3 2 8" xfId="49494"/>
    <cellStyle name="Normal 30 2 3 2 9" xfId="29732"/>
    <cellStyle name="Normal 30 2 3 3" xfId="1852"/>
    <cellStyle name="Normal 30 2 3 3 2" xfId="3265"/>
    <cellStyle name="Normal 30 2 3 3 2 2" xfId="6089"/>
    <cellStyle name="Normal 30 2 3 3 2 2 2" xfId="14559"/>
    <cellStyle name="Normal 30 2 3 3 2 2 2 2" xfId="28674"/>
    <cellStyle name="Normal 30 2 3 3 2 2 2 2 2" xfId="62551"/>
    <cellStyle name="Normal 30 2 3 3 2 2 2 3" xfId="48435"/>
    <cellStyle name="Normal 30 2 3 3 2 2 3" xfId="20205"/>
    <cellStyle name="Normal 30 2 3 3 2 2 3 2" xfId="39966"/>
    <cellStyle name="Normal 30 2 3 3 2 2 4" xfId="54082"/>
    <cellStyle name="Normal 30 2 3 3 2 2 5" xfId="34320"/>
    <cellStyle name="Normal 30 2 3 3 2 3" xfId="8913"/>
    <cellStyle name="Normal 30 2 3 3 2 3 2" xfId="23028"/>
    <cellStyle name="Normal 30 2 3 3 2 3 2 2" xfId="56905"/>
    <cellStyle name="Normal 30 2 3 3 2 3 3" xfId="42789"/>
    <cellStyle name="Normal 30 2 3 3 2 4" xfId="11736"/>
    <cellStyle name="Normal 30 2 3 3 2 4 2" xfId="25851"/>
    <cellStyle name="Normal 30 2 3 3 2 4 2 2" xfId="59728"/>
    <cellStyle name="Normal 30 2 3 3 2 4 3" xfId="45612"/>
    <cellStyle name="Normal 30 2 3 3 2 5" xfId="17382"/>
    <cellStyle name="Normal 30 2 3 3 2 5 2" xfId="37143"/>
    <cellStyle name="Normal 30 2 3 3 2 6" xfId="51259"/>
    <cellStyle name="Normal 30 2 3 3 2 7" xfId="31497"/>
    <cellStyle name="Normal 30 2 3 3 3" xfId="4676"/>
    <cellStyle name="Normal 30 2 3 3 3 2" xfId="13147"/>
    <cellStyle name="Normal 30 2 3 3 3 2 2" xfId="27262"/>
    <cellStyle name="Normal 30 2 3 3 3 2 2 2" xfId="61139"/>
    <cellStyle name="Normal 30 2 3 3 3 2 3" xfId="47023"/>
    <cellStyle name="Normal 30 2 3 3 3 3" xfId="18793"/>
    <cellStyle name="Normal 30 2 3 3 3 3 2" xfId="38554"/>
    <cellStyle name="Normal 30 2 3 3 3 4" xfId="52670"/>
    <cellStyle name="Normal 30 2 3 3 3 5" xfId="32908"/>
    <cellStyle name="Normal 30 2 3 3 4" xfId="7501"/>
    <cellStyle name="Normal 30 2 3 3 4 2" xfId="21616"/>
    <cellStyle name="Normal 30 2 3 3 4 2 2" xfId="55493"/>
    <cellStyle name="Normal 30 2 3 3 4 3" xfId="41377"/>
    <cellStyle name="Normal 30 2 3 3 5" xfId="10324"/>
    <cellStyle name="Normal 30 2 3 3 5 2" xfId="24439"/>
    <cellStyle name="Normal 30 2 3 3 5 2 2" xfId="58316"/>
    <cellStyle name="Normal 30 2 3 3 5 3" xfId="44200"/>
    <cellStyle name="Normal 30 2 3 3 6" xfId="15970"/>
    <cellStyle name="Normal 30 2 3 3 6 2" xfId="35731"/>
    <cellStyle name="Normal 30 2 3 3 7" xfId="49847"/>
    <cellStyle name="Normal 30 2 3 3 8" xfId="30085"/>
    <cellStyle name="Normal 30 2 3 4" xfId="2559"/>
    <cellStyle name="Normal 30 2 3 4 2" xfId="5383"/>
    <cellStyle name="Normal 30 2 3 4 2 2" xfId="13853"/>
    <cellStyle name="Normal 30 2 3 4 2 2 2" xfId="27968"/>
    <cellStyle name="Normal 30 2 3 4 2 2 2 2" xfId="61845"/>
    <cellStyle name="Normal 30 2 3 4 2 2 3" xfId="47729"/>
    <cellStyle name="Normal 30 2 3 4 2 3" xfId="19499"/>
    <cellStyle name="Normal 30 2 3 4 2 3 2" xfId="39260"/>
    <cellStyle name="Normal 30 2 3 4 2 4" xfId="53376"/>
    <cellStyle name="Normal 30 2 3 4 2 5" xfId="33614"/>
    <cellStyle name="Normal 30 2 3 4 3" xfId="8207"/>
    <cellStyle name="Normal 30 2 3 4 3 2" xfId="22322"/>
    <cellStyle name="Normal 30 2 3 4 3 2 2" xfId="56199"/>
    <cellStyle name="Normal 30 2 3 4 3 3" xfId="42083"/>
    <cellStyle name="Normal 30 2 3 4 4" xfId="11030"/>
    <cellStyle name="Normal 30 2 3 4 4 2" xfId="25145"/>
    <cellStyle name="Normal 30 2 3 4 4 2 2" xfId="59022"/>
    <cellStyle name="Normal 30 2 3 4 4 3" xfId="44906"/>
    <cellStyle name="Normal 30 2 3 4 5" xfId="16676"/>
    <cellStyle name="Normal 30 2 3 4 5 2" xfId="36437"/>
    <cellStyle name="Normal 30 2 3 4 6" xfId="50553"/>
    <cellStyle name="Normal 30 2 3 4 7" xfId="30791"/>
    <cellStyle name="Normal 30 2 3 5" xfId="3970"/>
    <cellStyle name="Normal 30 2 3 5 2" xfId="12441"/>
    <cellStyle name="Normal 30 2 3 5 2 2" xfId="26556"/>
    <cellStyle name="Normal 30 2 3 5 2 2 2" xfId="60433"/>
    <cellStyle name="Normal 30 2 3 5 2 3" xfId="46317"/>
    <cellStyle name="Normal 30 2 3 5 3" xfId="18087"/>
    <cellStyle name="Normal 30 2 3 5 3 2" xfId="37848"/>
    <cellStyle name="Normal 30 2 3 5 4" xfId="51964"/>
    <cellStyle name="Normal 30 2 3 5 5" xfId="32202"/>
    <cellStyle name="Normal 30 2 3 6" xfId="6795"/>
    <cellStyle name="Normal 30 2 3 6 2" xfId="20910"/>
    <cellStyle name="Normal 30 2 3 6 2 2" xfId="54787"/>
    <cellStyle name="Normal 30 2 3 6 3" xfId="40671"/>
    <cellStyle name="Normal 30 2 3 7" xfId="9618"/>
    <cellStyle name="Normal 30 2 3 7 2" xfId="23733"/>
    <cellStyle name="Normal 30 2 3 7 2 2" xfId="57610"/>
    <cellStyle name="Normal 30 2 3 7 3" xfId="43494"/>
    <cellStyle name="Normal 30 2 3 8" xfId="15264"/>
    <cellStyle name="Normal 30 2 3 8 2" xfId="35025"/>
    <cellStyle name="Normal 30 2 3 9" xfId="49141"/>
    <cellStyle name="Normal 30 2 4" xfId="1323"/>
    <cellStyle name="Normal 30 2 4 2" xfId="2030"/>
    <cellStyle name="Normal 30 2 4 2 2" xfId="3443"/>
    <cellStyle name="Normal 30 2 4 2 2 2" xfId="6267"/>
    <cellStyle name="Normal 30 2 4 2 2 2 2" xfId="14737"/>
    <cellStyle name="Normal 30 2 4 2 2 2 2 2" xfId="28852"/>
    <cellStyle name="Normal 30 2 4 2 2 2 2 2 2" xfId="62729"/>
    <cellStyle name="Normal 30 2 4 2 2 2 2 3" xfId="48613"/>
    <cellStyle name="Normal 30 2 4 2 2 2 3" xfId="20383"/>
    <cellStyle name="Normal 30 2 4 2 2 2 3 2" xfId="40144"/>
    <cellStyle name="Normal 30 2 4 2 2 2 4" xfId="54260"/>
    <cellStyle name="Normal 30 2 4 2 2 2 5" xfId="34498"/>
    <cellStyle name="Normal 30 2 4 2 2 3" xfId="9091"/>
    <cellStyle name="Normal 30 2 4 2 2 3 2" xfId="23206"/>
    <cellStyle name="Normal 30 2 4 2 2 3 2 2" xfId="57083"/>
    <cellStyle name="Normal 30 2 4 2 2 3 3" xfId="42967"/>
    <cellStyle name="Normal 30 2 4 2 2 4" xfId="11914"/>
    <cellStyle name="Normal 30 2 4 2 2 4 2" xfId="26029"/>
    <cellStyle name="Normal 30 2 4 2 2 4 2 2" xfId="59906"/>
    <cellStyle name="Normal 30 2 4 2 2 4 3" xfId="45790"/>
    <cellStyle name="Normal 30 2 4 2 2 5" xfId="17560"/>
    <cellStyle name="Normal 30 2 4 2 2 5 2" xfId="37321"/>
    <cellStyle name="Normal 30 2 4 2 2 6" xfId="51437"/>
    <cellStyle name="Normal 30 2 4 2 2 7" xfId="31675"/>
    <cellStyle name="Normal 30 2 4 2 3" xfId="4854"/>
    <cellStyle name="Normal 30 2 4 2 3 2" xfId="13325"/>
    <cellStyle name="Normal 30 2 4 2 3 2 2" xfId="27440"/>
    <cellStyle name="Normal 30 2 4 2 3 2 2 2" xfId="61317"/>
    <cellStyle name="Normal 30 2 4 2 3 2 3" xfId="47201"/>
    <cellStyle name="Normal 30 2 4 2 3 3" xfId="18971"/>
    <cellStyle name="Normal 30 2 4 2 3 3 2" xfId="38732"/>
    <cellStyle name="Normal 30 2 4 2 3 4" xfId="52848"/>
    <cellStyle name="Normal 30 2 4 2 3 5" xfId="33086"/>
    <cellStyle name="Normal 30 2 4 2 4" xfId="7679"/>
    <cellStyle name="Normal 30 2 4 2 4 2" xfId="21794"/>
    <cellStyle name="Normal 30 2 4 2 4 2 2" xfId="55671"/>
    <cellStyle name="Normal 30 2 4 2 4 3" xfId="41555"/>
    <cellStyle name="Normal 30 2 4 2 5" xfId="10502"/>
    <cellStyle name="Normal 30 2 4 2 5 2" xfId="24617"/>
    <cellStyle name="Normal 30 2 4 2 5 2 2" xfId="58494"/>
    <cellStyle name="Normal 30 2 4 2 5 3" xfId="44378"/>
    <cellStyle name="Normal 30 2 4 2 6" xfId="16148"/>
    <cellStyle name="Normal 30 2 4 2 6 2" xfId="35909"/>
    <cellStyle name="Normal 30 2 4 2 7" xfId="50025"/>
    <cellStyle name="Normal 30 2 4 2 8" xfId="30263"/>
    <cellStyle name="Normal 30 2 4 3" xfId="2737"/>
    <cellStyle name="Normal 30 2 4 3 2" xfId="5561"/>
    <cellStyle name="Normal 30 2 4 3 2 2" xfId="14031"/>
    <cellStyle name="Normal 30 2 4 3 2 2 2" xfId="28146"/>
    <cellStyle name="Normal 30 2 4 3 2 2 2 2" xfId="62023"/>
    <cellStyle name="Normal 30 2 4 3 2 2 3" xfId="47907"/>
    <cellStyle name="Normal 30 2 4 3 2 3" xfId="19677"/>
    <cellStyle name="Normal 30 2 4 3 2 3 2" xfId="39438"/>
    <cellStyle name="Normal 30 2 4 3 2 4" xfId="53554"/>
    <cellStyle name="Normal 30 2 4 3 2 5" xfId="33792"/>
    <cellStyle name="Normal 30 2 4 3 3" xfId="8385"/>
    <cellStyle name="Normal 30 2 4 3 3 2" xfId="22500"/>
    <cellStyle name="Normal 30 2 4 3 3 2 2" xfId="56377"/>
    <cellStyle name="Normal 30 2 4 3 3 3" xfId="42261"/>
    <cellStyle name="Normal 30 2 4 3 4" xfId="11208"/>
    <cellStyle name="Normal 30 2 4 3 4 2" xfId="25323"/>
    <cellStyle name="Normal 30 2 4 3 4 2 2" xfId="59200"/>
    <cellStyle name="Normal 30 2 4 3 4 3" xfId="45084"/>
    <cellStyle name="Normal 30 2 4 3 5" xfId="16854"/>
    <cellStyle name="Normal 30 2 4 3 5 2" xfId="36615"/>
    <cellStyle name="Normal 30 2 4 3 6" xfId="50731"/>
    <cellStyle name="Normal 30 2 4 3 7" xfId="30969"/>
    <cellStyle name="Normal 30 2 4 4" xfId="4148"/>
    <cellStyle name="Normal 30 2 4 4 2" xfId="12619"/>
    <cellStyle name="Normal 30 2 4 4 2 2" xfId="26734"/>
    <cellStyle name="Normal 30 2 4 4 2 2 2" xfId="60611"/>
    <cellStyle name="Normal 30 2 4 4 2 3" xfId="46495"/>
    <cellStyle name="Normal 30 2 4 4 3" xfId="18265"/>
    <cellStyle name="Normal 30 2 4 4 3 2" xfId="38026"/>
    <cellStyle name="Normal 30 2 4 4 4" xfId="52142"/>
    <cellStyle name="Normal 30 2 4 4 5" xfId="32380"/>
    <cellStyle name="Normal 30 2 4 5" xfId="6973"/>
    <cellStyle name="Normal 30 2 4 5 2" xfId="21088"/>
    <cellStyle name="Normal 30 2 4 5 2 2" xfId="54965"/>
    <cellStyle name="Normal 30 2 4 5 3" xfId="40849"/>
    <cellStyle name="Normal 30 2 4 6" xfId="9796"/>
    <cellStyle name="Normal 30 2 4 6 2" xfId="23911"/>
    <cellStyle name="Normal 30 2 4 6 2 2" xfId="57788"/>
    <cellStyle name="Normal 30 2 4 6 3" xfId="43672"/>
    <cellStyle name="Normal 30 2 4 7" xfId="15442"/>
    <cellStyle name="Normal 30 2 4 7 2" xfId="35203"/>
    <cellStyle name="Normal 30 2 4 8" xfId="49319"/>
    <cellStyle name="Normal 30 2 4 9" xfId="29557"/>
    <cellStyle name="Normal 30 2 5" xfId="1677"/>
    <cellStyle name="Normal 30 2 5 2" xfId="3090"/>
    <cellStyle name="Normal 30 2 5 2 2" xfId="5914"/>
    <cellStyle name="Normal 30 2 5 2 2 2" xfId="14384"/>
    <cellStyle name="Normal 30 2 5 2 2 2 2" xfId="28499"/>
    <cellStyle name="Normal 30 2 5 2 2 2 2 2" xfId="62376"/>
    <cellStyle name="Normal 30 2 5 2 2 2 3" xfId="48260"/>
    <cellStyle name="Normal 30 2 5 2 2 3" xfId="20030"/>
    <cellStyle name="Normal 30 2 5 2 2 3 2" xfId="39791"/>
    <cellStyle name="Normal 30 2 5 2 2 4" xfId="53907"/>
    <cellStyle name="Normal 30 2 5 2 2 5" xfId="34145"/>
    <cellStyle name="Normal 30 2 5 2 3" xfId="8738"/>
    <cellStyle name="Normal 30 2 5 2 3 2" xfId="22853"/>
    <cellStyle name="Normal 30 2 5 2 3 2 2" xfId="56730"/>
    <cellStyle name="Normal 30 2 5 2 3 3" xfId="42614"/>
    <cellStyle name="Normal 30 2 5 2 4" xfId="11561"/>
    <cellStyle name="Normal 30 2 5 2 4 2" xfId="25676"/>
    <cellStyle name="Normal 30 2 5 2 4 2 2" xfId="59553"/>
    <cellStyle name="Normal 30 2 5 2 4 3" xfId="45437"/>
    <cellStyle name="Normal 30 2 5 2 5" xfId="17207"/>
    <cellStyle name="Normal 30 2 5 2 5 2" xfId="36968"/>
    <cellStyle name="Normal 30 2 5 2 6" xfId="51084"/>
    <cellStyle name="Normal 30 2 5 2 7" xfId="31322"/>
    <cellStyle name="Normal 30 2 5 3" xfId="4501"/>
    <cellStyle name="Normal 30 2 5 3 2" xfId="12972"/>
    <cellStyle name="Normal 30 2 5 3 2 2" xfId="27087"/>
    <cellStyle name="Normal 30 2 5 3 2 2 2" xfId="60964"/>
    <cellStyle name="Normal 30 2 5 3 2 3" xfId="46848"/>
    <cellStyle name="Normal 30 2 5 3 3" xfId="18618"/>
    <cellStyle name="Normal 30 2 5 3 3 2" xfId="38379"/>
    <cellStyle name="Normal 30 2 5 3 4" xfId="52495"/>
    <cellStyle name="Normal 30 2 5 3 5" xfId="32733"/>
    <cellStyle name="Normal 30 2 5 4" xfId="7326"/>
    <cellStyle name="Normal 30 2 5 4 2" xfId="21441"/>
    <cellStyle name="Normal 30 2 5 4 2 2" xfId="55318"/>
    <cellStyle name="Normal 30 2 5 4 3" xfId="41202"/>
    <cellStyle name="Normal 30 2 5 5" xfId="10149"/>
    <cellStyle name="Normal 30 2 5 5 2" xfId="24264"/>
    <cellStyle name="Normal 30 2 5 5 2 2" xfId="58141"/>
    <cellStyle name="Normal 30 2 5 5 3" xfId="44025"/>
    <cellStyle name="Normal 30 2 5 6" xfId="15795"/>
    <cellStyle name="Normal 30 2 5 6 2" xfId="35556"/>
    <cellStyle name="Normal 30 2 5 7" xfId="49672"/>
    <cellStyle name="Normal 30 2 5 8" xfId="29910"/>
    <cellStyle name="Normal 30 2 6" xfId="2384"/>
    <cellStyle name="Normal 30 2 6 2" xfId="5208"/>
    <cellStyle name="Normal 30 2 6 2 2" xfId="13678"/>
    <cellStyle name="Normal 30 2 6 2 2 2" xfId="27793"/>
    <cellStyle name="Normal 30 2 6 2 2 2 2" xfId="61670"/>
    <cellStyle name="Normal 30 2 6 2 2 3" xfId="47554"/>
    <cellStyle name="Normal 30 2 6 2 3" xfId="19324"/>
    <cellStyle name="Normal 30 2 6 2 3 2" xfId="39085"/>
    <cellStyle name="Normal 30 2 6 2 4" xfId="53201"/>
    <cellStyle name="Normal 30 2 6 2 5" xfId="33439"/>
    <cellStyle name="Normal 30 2 6 3" xfId="8032"/>
    <cellStyle name="Normal 30 2 6 3 2" xfId="22147"/>
    <cellStyle name="Normal 30 2 6 3 2 2" xfId="56024"/>
    <cellStyle name="Normal 30 2 6 3 3" xfId="41908"/>
    <cellStyle name="Normal 30 2 6 4" xfId="10855"/>
    <cellStyle name="Normal 30 2 6 4 2" xfId="24970"/>
    <cellStyle name="Normal 30 2 6 4 2 2" xfId="58847"/>
    <cellStyle name="Normal 30 2 6 4 3" xfId="44731"/>
    <cellStyle name="Normal 30 2 6 5" xfId="16501"/>
    <cellStyle name="Normal 30 2 6 5 2" xfId="36262"/>
    <cellStyle name="Normal 30 2 6 6" xfId="50378"/>
    <cellStyle name="Normal 30 2 6 7" xfId="30616"/>
    <cellStyle name="Normal 30 2 7" xfId="3795"/>
    <cellStyle name="Normal 30 2 7 2" xfId="12266"/>
    <cellStyle name="Normal 30 2 7 2 2" xfId="26381"/>
    <cellStyle name="Normal 30 2 7 2 2 2" xfId="60258"/>
    <cellStyle name="Normal 30 2 7 2 3" xfId="46142"/>
    <cellStyle name="Normal 30 2 7 3" xfId="17912"/>
    <cellStyle name="Normal 30 2 7 3 2" xfId="37673"/>
    <cellStyle name="Normal 30 2 7 4" xfId="51789"/>
    <cellStyle name="Normal 30 2 7 5" xfId="32027"/>
    <cellStyle name="Normal 30 2 8" xfId="6620"/>
    <cellStyle name="Normal 30 2 8 2" xfId="20735"/>
    <cellStyle name="Normal 30 2 8 2 2" xfId="54612"/>
    <cellStyle name="Normal 30 2 8 3" xfId="40496"/>
    <cellStyle name="Normal 30 2 9" xfId="9443"/>
    <cellStyle name="Normal 30 2 9 2" xfId="23558"/>
    <cellStyle name="Normal 30 2 9 2 2" xfId="57435"/>
    <cellStyle name="Normal 30 2 9 3" xfId="43319"/>
    <cellStyle name="Normal 30 3" xfId="977"/>
    <cellStyle name="Normal 30 3 10" xfId="48979"/>
    <cellStyle name="Normal 30 3 11" xfId="29217"/>
    <cellStyle name="Normal 30 3 2" xfId="1157"/>
    <cellStyle name="Normal 30 3 2 10" xfId="29392"/>
    <cellStyle name="Normal 30 3 2 2" xfId="1511"/>
    <cellStyle name="Normal 30 3 2 2 2" xfId="2218"/>
    <cellStyle name="Normal 30 3 2 2 2 2" xfId="3631"/>
    <cellStyle name="Normal 30 3 2 2 2 2 2" xfId="6455"/>
    <cellStyle name="Normal 30 3 2 2 2 2 2 2" xfId="14925"/>
    <cellStyle name="Normal 30 3 2 2 2 2 2 2 2" xfId="29040"/>
    <cellStyle name="Normal 30 3 2 2 2 2 2 2 2 2" xfId="62917"/>
    <cellStyle name="Normal 30 3 2 2 2 2 2 2 3" xfId="48801"/>
    <cellStyle name="Normal 30 3 2 2 2 2 2 3" xfId="20571"/>
    <cellStyle name="Normal 30 3 2 2 2 2 2 3 2" xfId="40332"/>
    <cellStyle name="Normal 30 3 2 2 2 2 2 4" xfId="54448"/>
    <cellStyle name="Normal 30 3 2 2 2 2 2 5" xfId="34686"/>
    <cellStyle name="Normal 30 3 2 2 2 2 3" xfId="9279"/>
    <cellStyle name="Normal 30 3 2 2 2 2 3 2" xfId="23394"/>
    <cellStyle name="Normal 30 3 2 2 2 2 3 2 2" xfId="57271"/>
    <cellStyle name="Normal 30 3 2 2 2 2 3 3" xfId="43155"/>
    <cellStyle name="Normal 30 3 2 2 2 2 4" xfId="12102"/>
    <cellStyle name="Normal 30 3 2 2 2 2 4 2" xfId="26217"/>
    <cellStyle name="Normal 30 3 2 2 2 2 4 2 2" xfId="60094"/>
    <cellStyle name="Normal 30 3 2 2 2 2 4 3" xfId="45978"/>
    <cellStyle name="Normal 30 3 2 2 2 2 5" xfId="17748"/>
    <cellStyle name="Normal 30 3 2 2 2 2 5 2" xfId="37509"/>
    <cellStyle name="Normal 30 3 2 2 2 2 6" xfId="51625"/>
    <cellStyle name="Normal 30 3 2 2 2 2 7" xfId="31863"/>
    <cellStyle name="Normal 30 3 2 2 2 3" xfId="5042"/>
    <cellStyle name="Normal 30 3 2 2 2 3 2" xfId="13513"/>
    <cellStyle name="Normal 30 3 2 2 2 3 2 2" xfId="27628"/>
    <cellStyle name="Normal 30 3 2 2 2 3 2 2 2" xfId="61505"/>
    <cellStyle name="Normal 30 3 2 2 2 3 2 3" xfId="47389"/>
    <cellStyle name="Normal 30 3 2 2 2 3 3" xfId="19159"/>
    <cellStyle name="Normal 30 3 2 2 2 3 3 2" xfId="38920"/>
    <cellStyle name="Normal 30 3 2 2 2 3 4" xfId="53036"/>
    <cellStyle name="Normal 30 3 2 2 2 3 5" xfId="33274"/>
    <cellStyle name="Normal 30 3 2 2 2 4" xfId="7867"/>
    <cellStyle name="Normal 30 3 2 2 2 4 2" xfId="21982"/>
    <cellStyle name="Normal 30 3 2 2 2 4 2 2" xfId="55859"/>
    <cellStyle name="Normal 30 3 2 2 2 4 3" xfId="41743"/>
    <cellStyle name="Normal 30 3 2 2 2 5" xfId="10690"/>
    <cellStyle name="Normal 30 3 2 2 2 5 2" xfId="24805"/>
    <cellStyle name="Normal 30 3 2 2 2 5 2 2" xfId="58682"/>
    <cellStyle name="Normal 30 3 2 2 2 5 3" xfId="44566"/>
    <cellStyle name="Normal 30 3 2 2 2 6" xfId="16336"/>
    <cellStyle name="Normal 30 3 2 2 2 6 2" xfId="36097"/>
    <cellStyle name="Normal 30 3 2 2 2 7" xfId="50213"/>
    <cellStyle name="Normal 30 3 2 2 2 8" xfId="30451"/>
    <cellStyle name="Normal 30 3 2 2 3" xfId="2925"/>
    <cellStyle name="Normal 30 3 2 2 3 2" xfId="5749"/>
    <cellStyle name="Normal 30 3 2 2 3 2 2" xfId="14219"/>
    <cellStyle name="Normal 30 3 2 2 3 2 2 2" xfId="28334"/>
    <cellStyle name="Normal 30 3 2 2 3 2 2 2 2" xfId="62211"/>
    <cellStyle name="Normal 30 3 2 2 3 2 2 3" xfId="48095"/>
    <cellStyle name="Normal 30 3 2 2 3 2 3" xfId="19865"/>
    <cellStyle name="Normal 30 3 2 2 3 2 3 2" xfId="39626"/>
    <cellStyle name="Normal 30 3 2 2 3 2 4" xfId="53742"/>
    <cellStyle name="Normal 30 3 2 2 3 2 5" xfId="33980"/>
    <cellStyle name="Normal 30 3 2 2 3 3" xfId="8573"/>
    <cellStyle name="Normal 30 3 2 2 3 3 2" xfId="22688"/>
    <cellStyle name="Normal 30 3 2 2 3 3 2 2" xfId="56565"/>
    <cellStyle name="Normal 30 3 2 2 3 3 3" xfId="42449"/>
    <cellStyle name="Normal 30 3 2 2 3 4" xfId="11396"/>
    <cellStyle name="Normal 30 3 2 2 3 4 2" xfId="25511"/>
    <cellStyle name="Normal 30 3 2 2 3 4 2 2" xfId="59388"/>
    <cellStyle name="Normal 30 3 2 2 3 4 3" xfId="45272"/>
    <cellStyle name="Normal 30 3 2 2 3 5" xfId="17042"/>
    <cellStyle name="Normal 30 3 2 2 3 5 2" xfId="36803"/>
    <cellStyle name="Normal 30 3 2 2 3 6" xfId="50919"/>
    <cellStyle name="Normal 30 3 2 2 3 7" xfId="31157"/>
    <cellStyle name="Normal 30 3 2 2 4" xfId="4336"/>
    <cellStyle name="Normal 30 3 2 2 4 2" xfId="12807"/>
    <cellStyle name="Normal 30 3 2 2 4 2 2" xfId="26922"/>
    <cellStyle name="Normal 30 3 2 2 4 2 2 2" xfId="60799"/>
    <cellStyle name="Normal 30 3 2 2 4 2 3" xfId="46683"/>
    <cellStyle name="Normal 30 3 2 2 4 3" xfId="18453"/>
    <cellStyle name="Normal 30 3 2 2 4 3 2" xfId="38214"/>
    <cellStyle name="Normal 30 3 2 2 4 4" xfId="52330"/>
    <cellStyle name="Normal 30 3 2 2 4 5" xfId="32568"/>
    <cellStyle name="Normal 30 3 2 2 5" xfId="7161"/>
    <cellStyle name="Normal 30 3 2 2 5 2" xfId="21276"/>
    <cellStyle name="Normal 30 3 2 2 5 2 2" xfId="55153"/>
    <cellStyle name="Normal 30 3 2 2 5 3" xfId="41037"/>
    <cellStyle name="Normal 30 3 2 2 6" xfId="9984"/>
    <cellStyle name="Normal 30 3 2 2 6 2" xfId="24099"/>
    <cellStyle name="Normal 30 3 2 2 6 2 2" xfId="57976"/>
    <cellStyle name="Normal 30 3 2 2 6 3" xfId="43860"/>
    <cellStyle name="Normal 30 3 2 2 7" xfId="15630"/>
    <cellStyle name="Normal 30 3 2 2 7 2" xfId="35391"/>
    <cellStyle name="Normal 30 3 2 2 8" xfId="49507"/>
    <cellStyle name="Normal 30 3 2 2 9" xfId="29745"/>
    <cellStyle name="Normal 30 3 2 3" xfId="1865"/>
    <cellStyle name="Normal 30 3 2 3 2" xfId="3278"/>
    <cellStyle name="Normal 30 3 2 3 2 2" xfId="6102"/>
    <cellStyle name="Normal 30 3 2 3 2 2 2" xfId="14572"/>
    <cellStyle name="Normal 30 3 2 3 2 2 2 2" xfId="28687"/>
    <cellStyle name="Normal 30 3 2 3 2 2 2 2 2" xfId="62564"/>
    <cellStyle name="Normal 30 3 2 3 2 2 2 3" xfId="48448"/>
    <cellStyle name="Normal 30 3 2 3 2 2 3" xfId="20218"/>
    <cellStyle name="Normal 30 3 2 3 2 2 3 2" xfId="39979"/>
    <cellStyle name="Normal 30 3 2 3 2 2 4" xfId="54095"/>
    <cellStyle name="Normal 30 3 2 3 2 2 5" xfId="34333"/>
    <cellStyle name="Normal 30 3 2 3 2 3" xfId="8926"/>
    <cellStyle name="Normal 30 3 2 3 2 3 2" xfId="23041"/>
    <cellStyle name="Normal 30 3 2 3 2 3 2 2" xfId="56918"/>
    <cellStyle name="Normal 30 3 2 3 2 3 3" xfId="42802"/>
    <cellStyle name="Normal 30 3 2 3 2 4" xfId="11749"/>
    <cellStyle name="Normal 30 3 2 3 2 4 2" xfId="25864"/>
    <cellStyle name="Normal 30 3 2 3 2 4 2 2" xfId="59741"/>
    <cellStyle name="Normal 30 3 2 3 2 4 3" xfId="45625"/>
    <cellStyle name="Normal 30 3 2 3 2 5" xfId="17395"/>
    <cellStyle name="Normal 30 3 2 3 2 5 2" xfId="37156"/>
    <cellStyle name="Normal 30 3 2 3 2 6" xfId="51272"/>
    <cellStyle name="Normal 30 3 2 3 2 7" xfId="31510"/>
    <cellStyle name="Normal 30 3 2 3 3" xfId="4689"/>
    <cellStyle name="Normal 30 3 2 3 3 2" xfId="13160"/>
    <cellStyle name="Normal 30 3 2 3 3 2 2" xfId="27275"/>
    <cellStyle name="Normal 30 3 2 3 3 2 2 2" xfId="61152"/>
    <cellStyle name="Normal 30 3 2 3 3 2 3" xfId="47036"/>
    <cellStyle name="Normal 30 3 2 3 3 3" xfId="18806"/>
    <cellStyle name="Normal 30 3 2 3 3 3 2" xfId="38567"/>
    <cellStyle name="Normal 30 3 2 3 3 4" xfId="52683"/>
    <cellStyle name="Normal 30 3 2 3 3 5" xfId="32921"/>
    <cellStyle name="Normal 30 3 2 3 4" xfId="7514"/>
    <cellStyle name="Normal 30 3 2 3 4 2" xfId="21629"/>
    <cellStyle name="Normal 30 3 2 3 4 2 2" xfId="55506"/>
    <cellStyle name="Normal 30 3 2 3 4 3" xfId="41390"/>
    <cellStyle name="Normal 30 3 2 3 5" xfId="10337"/>
    <cellStyle name="Normal 30 3 2 3 5 2" xfId="24452"/>
    <cellStyle name="Normal 30 3 2 3 5 2 2" xfId="58329"/>
    <cellStyle name="Normal 30 3 2 3 5 3" xfId="44213"/>
    <cellStyle name="Normal 30 3 2 3 6" xfId="15983"/>
    <cellStyle name="Normal 30 3 2 3 6 2" xfId="35744"/>
    <cellStyle name="Normal 30 3 2 3 7" xfId="49860"/>
    <cellStyle name="Normal 30 3 2 3 8" xfId="30098"/>
    <cellStyle name="Normal 30 3 2 4" xfId="2572"/>
    <cellStyle name="Normal 30 3 2 4 2" xfId="5396"/>
    <cellStyle name="Normal 30 3 2 4 2 2" xfId="13866"/>
    <cellStyle name="Normal 30 3 2 4 2 2 2" xfId="27981"/>
    <cellStyle name="Normal 30 3 2 4 2 2 2 2" xfId="61858"/>
    <cellStyle name="Normal 30 3 2 4 2 2 3" xfId="47742"/>
    <cellStyle name="Normal 30 3 2 4 2 3" xfId="19512"/>
    <cellStyle name="Normal 30 3 2 4 2 3 2" xfId="39273"/>
    <cellStyle name="Normal 30 3 2 4 2 4" xfId="53389"/>
    <cellStyle name="Normal 30 3 2 4 2 5" xfId="33627"/>
    <cellStyle name="Normal 30 3 2 4 3" xfId="8220"/>
    <cellStyle name="Normal 30 3 2 4 3 2" xfId="22335"/>
    <cellStyle name="Normal 30 3 2 4 3 2 2" xfId="56212"/>
    <cellStyle name="Normal 30 3 2 4 3 3" xfId="42096"/>
    <cellStyle name="Normal 30 3 2 4 4" xfId="11043"/>
    <cellStyle name="Normal 30 3 2 4 4 2" xfId="25158"/>
    <cellStyle name="Normal 30 3 2 4 4 2 2" xfId="59035"/>
    <cellStyle name="Normal 30 3 2 4 4 3" xfId="44919"/>
    <cellStyle name="Normal 30 3 2 4 5" xfId="16689"/>
    <cellStyle name="Normal 30 3 2 4 5 2" xfId="36450"/>
    <cellStyle name="Normal 30 3 2 4 6" xfId="50566"/>
    <cellStyle name="Normal 30 3 2 4 7" xfId="30804"/>
    <cellStyle name="Normal 30 3 2 5" xfId="3983"/>
    <cellStyle name="Normal 30 3 2 5 2" xfId="12454"/>
    <cellStyle name="Normal 30 3 2 5 2 2" xfId="26569"/>
    <cellStyle name="Normal 30 3 2 5 2 2 2" xfId="60446"/>
    <cellStyle name="Normal 30 3 2 5 2 3" xfId="46330"/>
    <cellStyle name="Normal 30 3 2 5 3" xfId="18100"/>
    <cellStyle name="Normal 30 3 2 5 3 2" xfId="37861"/>
    <cellStyle name="Normal 30 3 2 5 4" xfId="51977"/>
    <cellStyle name="Normal 30 3 2 5 5" xfId="32215"/>
    <cellStyle name="Normal 30 3 2 6" xfId="6808"/>
    <cellStyle name="Normal 30 3 2 6 2" xfId="20923"/>
    <cellStyle name="Normal 30 3 2 6 2 2" xfId="54800"/>
    <cellStyle name="Normal 30 3 2 6 3" xfId="40684"/>
    <cellStyle name="Normal 30 3 2 7" xfId="9631"/>
    <cellStyle name="Normal 30 3 2 7 2" xfId="23746"/>
    <cellStyle name="Normal 30 3 2 7 2 2" xfId="57623"/>
    <cellStyle name="Normal 30 3 2 7 3" xfId="43507"/>
    <cellStyle name="Normal 30 3 2 8" xfId="15277"/>
    <cellStyle name="Normal 30 3 2 8 2" xfId="35038"/>
    <cellStyle name="Normal 30 3 2 9" xfId="49154"/>
    <cellStyle name="Normal 30 3 3" xfId="1336"/>
    <cellStyle name="Normal 30 3 3 2" xfId="2043"/>
    <cellStyle name="Normal 30 3 3 2 2" xfId="3456"/>
    <cellStyle name="Normal 30 3 3 2 2 2" xfId="6280"/>
    <cellStyle name="Normal 30 3 3 2 2 2 2" xfId="14750"/>
    <cellStyle name="Normal 30 3 3 2 2 2 2 2" xfId="28865"/>
    <cellStyle name="Normal 30 3 3 2 2 2 2 2 2" xfId="62742"/>
    <cellStyle name="Normal 30 3 3 2 2 2 2 3" xfId="48626"/>
    <cellStyle name="Normal 30 3 3 2 2 2 3" xfId="20396"/>
    <cellStyle name="Normal 30 3 3 2 2 2 3 2" xfId="40157"/>
    <cellStyle name="Normal 30 3 3 2 2 2 4" xfId="54273"/>
    <cellStyle name="Normal 30 3 3 2 2 2 5" xfId="34511"/>
    <cellStyle name="Normal 30 3 3 2 2 3" xfId="9104"/>
    <cellStyle name="Normal 30 3 3 2 2 3 2" xfId="23219"/>
    <cellStyle name="Normal 30 3 3 2 2 3 2 2" xfId="57096"/>
    <cellStyle name="Normal 30 3 3 2 2 3 3" xfId="42980"/>
    <cellStyle name="Normal 30 3 3 2 2 4" xfId="11927"/>
    <cellStyle name="Normal 30 3 3 2 2 4 2" xfId="26042"/>
    <cellStyle name="Normal 30 3 3 2 2 4 2 2" xfId="59919"/>
    <cellStyle name="Normal 30 3 3 2 2 4 3" xfId="45803"/>
    <cellStyle name="Normal 30 3 3 2 2 5" xfId="17573"/>
    <cellStyle name="Normal 30 3 3 2 2 5 2" xfId="37334"/>
    <cellStyle name="Normal 30 3 3 2 2 6" xfId="51450"/>
    <cellStyle name="Normal 30 3 3 2 2 7" xfId="31688"/>
    <cellStyle name="Normal 30 3 3 2 3" xfId="4867"/>
    <cellStyle name="Normal 30 3 3 2 3 2" xfId="13338"/>
    <cellStyle name="Normal 30 3 3 2 3 2 2" xfId="27453"/>
    <cellStyle name="Normal 30 3 3 2 3 2 2 2" xfId="61330"/>
    <cellStyle name="Normal 30 3 3 2 3 2 3" xfId="47214"/>
    <cellStyle name="Normal 30 3 3 2 3 3" xfId="18984"/>
    <cellStyle name="Normal 30 3 3 2 3 3 2" xfId="38745"/>
    <cellStyle name="Normal 30 3 3 2 3 4" xfId="52861"/>
    <cellStyle name="Normal 30 3 3 2 3 5" xfId="33099"/>
    <cellStyle name="Normal 30 3 3 2 4" xfId="7692"/>
    <cellStyle name="Normal 30 3 3 2 4 2" xfId="21807"/>
    <cellStyle name="Normal 30 3 3 2 4 2 2" xfId="55684"/>
    <cellStyle name="Normal 30 3 3 2 4 3" xfId="41568"/>
    <cellStyle name="Normal 30 3 3 2 5" xfId="10515"/>
    <cellStyle name="Normal 30 3 3 2 5 2" xfId="24630"/>
    <cellStyle name="Normal 30 3 3 2 5 2 2" xfId="58507"/>
    <cellStyle name="Normal 30 3 3 2 5 3" xfId="44391"/>
    <cellStyle name="Normal 30 3 3 2 6" xfId="16161"/>
    <cellStyle name="Normal 30 3 3 2 6 2" xfId="35922"/>
    <cellStyle name="Normal 30 3 3 2 7" xfId="50038"/>
    <cellStyle name="Normal 30 3 3 2 8" xfId="30276"/>
    <cellStyle name="Normal 30 3 3 3" xfId="2750"/>
    <cellStyle name="Normal 30 3 3 3 2" xfId="5574"/>
    <cellStyle name="Normal 30 3 3 3 2 2" xfId="14044"/>
    <cellStyle name="Normal 30 3 3 3 2 2 2" xfId="28159"/>
    <cellStyle name="Normal 30 3 3 3 2 2 2 2" xfId="62036"/>
    <cellStyle name="Normal 30 3 3 3 2 2 3" xfId="47920"/>
    <cellStyle name="Normal 30 3 3 3 2 3" xfId="19690"/>
    <cellStyle name="Normal 30 3 3 3 2 3 2" xfId="39451"/>
    <cellStyle name="Normal 30 3 3 3 2 4" xfId="53567"/>
    <cellStyle name="Normal 30 3 3 3 2 5" xfId="33805"/>
    <cellStyle name="Normal 30 3 3 3 3" xfId="8398"/>
    <cellStyle name="Normal 30 3 3 3 3 2" xfId="22513"/>
    <cellStyle name="Normal 30 3 3 3 3 2 2" xfId="56390"/>
    <cellStyle name="Normal 30 3 3 3 3 3" xfId="42274"/>
    <cellStyle name="Normal 30 3 3 3 4" xfId="11221"/>
    <cellStyle name="Normal 30 3 3 3 4 2" xfId="25336"/>
    <cellStyle name="Normal 30 3 3 3 4 2 2" xfId="59213"/>
    <cellStyle name="Normal 30 3 3 3 4 3" xfId="45097"/>
    <cellStyle name="Normal 30 3 3 3 5" xfId="16867"/>
    <cellStyle name="Normal 30 3 3 3 5 2" xfId="36628"/>
    <cellStyle name="Normal 30 3 3 3 6" xfId="50744"/>
    <cellStyle name="Normal 30 3 3 3 7" xfId="30982"/>
    <cellStyle name="Normal 30 3 3 4" xfId="4161"/>
    <cellStyle name="Normal 30 3 3 4 2" xfId="12632"/>
    <cellStyle name="Normal 30 3 3 4 2 2" xfId="26747"/>
    <cellStyle name="Normal 30 3 3 4 2 2 2" xfId="60624"/>
    <cellStyle name="Normal 30 3 3 4 2 3" xfId="46508"/>
    <cellStyle name="Normal 30 3 3 4 3" xfId="18278"/>
    <cellStyle name="Normal 30 3 3 4 3 2" xfId="38039"/>
    <cellStyle name="Normal 30 3 3 4 4" xfId="52155"/>
    <cellStyle name="Normal 30 3 3 4 5" xfId="32393"/>
    <cellStyle name="Normal 30 3 3 5" xfId="6986"/>
    <cellStyle name="Normal 30 3 3 5 2" xfId="21101"/>
    <cellStyle name="Normal 30 3 3 5 2 2" xfId="54978"/>
    <cellStyle name="Normal 30 3 3 5 3" xfId="40862"/>
    <cellStyle name="Normal 30 3 3 6" xfId="9809"/>
    <cellStyle name="Normal 30 3 3 6 2" xfId="23924"/>
    <cellStyle name="Normal 30 3 3 6 2 2" xfId="57801"/>
    <cellStyle name="Normal 30 3 3 6 3" xfId="43685"/>
    <cellStyle name="Normal 30 3 3 7" xfId="15455"/>
    <cellStyle name="Normal 30 3 3 7 2" xfId="35216"/>
    <cellStyle name="Normal 30 3 3 8" xfId="49332"/>
    <cellStyle name="Normal 30 3 3 9" xfId="29570"/>
    <cellStyle name="Normal 30 3 4" xfId="1690"/>
    <cellStyle name="Normal 30 3 4 2" xfId="3103"/>
    <cellStyle name="Normal 30 3 4 2 2" xfId="5927"/>
    <cellStyle name="Normal 30 3 4 2 2 2" xfId="14397"/>
    <cellStyle name="Normal 30 3 4 2 2 2 2" xfId="28512"/>
    <cellStyle name="Normal 30 3 4 2 2 2 2 2" xfId="62389"/>
    <cellStyle name="Normal 30 3 4 2 2 2 3" xfId="48273"/>
    <cellStyle name="Normal 30 3 4 2 2 3" xfId="20043"/>
    <cellStyle name="Normal 30 3 4 2 2 3 2" xfId="39804"/>
    <cellStyle name="Normal 30 3 4 2 2 4" xfId="53920"/>
    <cellStyle name="Normal 30 3 4 2 2 5" xfId="34158"/>
    <cellStyle name="Normal 30 3 4 2 3" xfId="8751"/>
    <cellStyle name="Normal 30 3 4 2 3 2" xfId="22866"/>
    <cellStyle name="Normal 30 3 4 2 3 2 2" xfId="56743"/>
    <cellStyle name="Normal 30 3 4 2 3 3" xfId="42627"/>
    <cellStyle name="Normal 30 3 4 2 4" xfId="11574"/>
    <cellStyle name="Normal 30 3 4 2 4 2" xfId="25689"/>
    <cellStyle name="Normal 30 3 4 2 4 2 2" xfId="59566"/>
    <cellStyle name="Normal 30 3 4 2 4 3" xfId="45450"/>
    <cellStyle name="Normal 30 3 4 2 5" xfId="17220"/>
    <cellStyle name="Normal 30 3 4 2 5 2" xfId="36981"/>
    <cellStyle name="Normal 30 3 4 2 6" xfId="51097"/>
    <cellStyle name="Normal 30 3 4 2 7" xfId="31335"/>
    <cellStyle name="Normal 30 3 4 3" xfId="4514"/>
    <cellStyle name="Normal 30 3 4 3 2" xfId="12985"/>
    <cellStyle name="Normal 30 3 4 3 2 2" xfId="27100"/>
    <cellStyle name="Normal 30 3 4 3 2 2 2" xfId="60977"/>
    <cellStyle name="Normal 30 3 4 3 2 3" xfId="46861"/>
    <cellStyle name="Normal 30 3 4 3 3" xfId="18631"/>
    <cellStyle name="Normal 30 3 4 3 3 2" xfId="38392"/>
    <cellStyle name="Normal 30 3 4 3 4" xfId="52508"/>
    <cellStyle name="Normal 30 3 4 3 5" xfId="32746"/>
    <cellStyle name="Normal 30 3 4 4" xfId="7339"/>
    <cellStyle name="Normal 30 3 4 4 2" xfId="21454"/>
    <cellStyle name="Normal 30 3 4 4 2 2" xfId="55331"/>
    <cellStyle name="Normal 30 3 4 4 3" xfId="41215"/>
    <cellStyle name="Normal 30 3 4 5" xfId="10162"/>
    <cellStyle name="Normal 30 3 4 5 2" xfId="24277"/>
    <cellStyle name="Normal 30 3 4 5 2 2" xfId="58154"/>
    <cellStyle name="Normal 30 3 4 5 3" xfId="44038"/>
    <cellStyle name="Normal 30 3 4 6" xfId="15808"/>
    <cellStyle name="Normal 30 3 4 6 2" xfId="35569"/>
    <cellStyle name="Normal 30 3 4 7" xfId="49685"/>
    <cellStyle name="Normal 30 3 4 8" xfId="29923"/>
    <cellStyle name="Normal 30 3 5" xfId="2397"/>
    <cellStyle name="Normal 30 3 5 2" xfId="5221"/>
    <cellStyle name="Normal 30 3 5 2 2" xfId="13691"/>
    <cellStyle name="Normal 30 3 5 2 2 2" xfId="27806"/>
    <cellStyle name="Normal 30 3 5 2 2 2 2" xfId="61683"/>
    <cellStyle name="Normal 30 3 5 2 2 3" xfId="47567"/>
    <cellStyle name="Normal 30 3 5 2 3" xfId="19337"/>
    <cellStyle name="Normal 30 3 5 2 3 2" xfId="39098"/>
    <cellStyle name="Normal 30 3 5 2 4" xfId="53214"/>
    <cellStyle name="Normal 30 3 5 2 5" xfId="33452"/>
    <cellStyle name="Normal 30 3 5 3" xfId="8045"/>
    <cellStyle name="Normal 30 3 5 3 2" xfId="22160"/>
    <cellStyle name="Normal 30 3 5 3 2 2" xfId="56037"/>
    <cellStyle name="Normal 30 3 5 3 3" xfId="41921"/>
    <cellStyle name="Normal 30 3 5 4" xfId="10868"/>
    <cellStyle name="Normal 30 3 5 4 2" xfId="24983"/>
    <cellStyle name="Normal 30 3 5 4 2 2" xfId="58860"/>
    <cellStyle name="Normal 30 3 5 4 3" xfId="44744"/>
    <cellStyle name="Normal 30 3 5 5" xfId="16514"/>
    <cellStyle name="Normal 30 3 5 5 2" xfId="36275"/>
    <cellStyle name="Normal 30 3 5 6" xfId="50391"/>
    <cellStyle name="Normal 30 3 5 7" xfId="30629"/>
    <cellStyle name="Normal 30 3 6" xfId="3808"/>
    <cellStyle name="Normal 30 3 6 2" xfId="12279"/>
    <cellStyle name="Normal 30 3 6 2 2" xfId="26394"/>
    <cellStyle name="Normal 30 3 6 2 2 2" xfId="60271"/>
    <cellStyle name="Normal 30 3 6 2 3" xfId="46155"/>
    <cellStyle name="Normal 30 3 6 3" xfId="17925"/>
    <cellStyle name="Normal 30 3 6 3 2" xfId="37686"/>
    <cellStyle name="Normal 30 3 6 4" xfId="51802"/>
    <cellStyle name="Normal 30 3 6 5" xfId="32040"/>
    <cellStyle name="Normal 30 3 7" xfId="6633"/>
    <cellStyle name="Normal 30 3 7 2" xfId="20748"/>
    <cellStyle name="Normal 30 3 7 2 2" xfId="54625"/>
    <cellStyle name="Normal 30 3 7 3" xfId="40509"/>
    <cellStyle name="Normal 30 3 8" xfId="9456"/>
    <cellStyle name="Normal 30 3 8 2" xfId="23571"/>
    <cellStyle name="Normal 30 3 8 2 2" xfId="57448"/>
    <cellStyle name="Normal 30 3 8 3" xfId="43332"/>
    <cellStyle name="Normal 30 3 9" xfId="15102"/>
    <cellStyle name="Normal 30 3 9 2" xfId="34863"/>
    <cellStyle name="Normal 30 4" xfId="1069"/>
    <cellStyle name="Normal 30 4 10" xfId="29305"/>
    <cellStyle name="Normal 30 4 2" xfId="1424"/>
    <cellStyle name="Normal 30 4 2 2" xfId="2131"/>
    <cellStyle name="Normal 30 4 2 2 2" xfId="3544"/>
    <cellStyle name="Normal 30 4 2 2 2 2" xfId="6368"/>
    <cellStyle name="Normal 30 4 2 2 2 2 2" xfId="14838"/>
    <cellStyle name="Normal 30 4 2 2 2 2 2 2" xfId="28953"/>
    <cellStyle name="Normal 30 4 2 2 2 2 2 2 2" xfId="62830"/>
    <cellStyle name="Normal 30 4 2 2 2 2 2 3" xfId="48714"/>
    <cellStyle name="Normal 30 4 2 2 2 2 3" xfId="20484"/>
    <cellStyle name="Normal 30 4 2 2 2 2 3 2" xfId="40245"/>
    <cellStyle name="Normal 30 4 2 2 2 2 4" xfId="54361"/>
    <cellStyle name="Normal 30 4 2 2 2 2 5" xfId="34599"/>
    <cellStyle name="Normal 30 4 2 2 2 3" xfId="9192"/>
    <cellStyle name="Normal 30 4 2 2 2 3 2" xfId="23307"/>
    <cellStyle name="Normal 30 4 2 2 2 3 2 2" xfId="57184"/>
    <cellStyle name="Normal 30 4 2 2 2 3 3" xfId="43068"/>
    <cellStyle name="Normal 30 4 2 2 2 4" xfId="12015"/>
    <cellStyle name="Normal 30 4 2 2 2 4 2" xfId="26130"/>
    <cellStyle name="Normal 30 4 2 2 2 4 2 2" xfId="60007"/>
    <cellStyle name="Normal 30 4 2 2 2 4 3" xfId="45891"/>
    <cellStyle name="Normal 30 4 2 2 2 5" xfId="17661"/>
    <cellStyle name="Normal 30 4 2 2 2 5 2" xfId="37422"/>
    <cellStyle name="Normal 30 4 2 2 2 6" xfId="51538"/>
    <cellStyle name="Normal 30 4 2 2 2 7" xfId="31776"/>
    <cellStyle name="Normal 30 4 2 2 3" xfId="4955"/>
    <cellStyle name="Normal 30 4 2 2 3 2" xfId="13426"/>
    <cellStyle name="Normal 30 4 2 2 3 2 2" xfId="27541"/>
    <cellStyle name="Normal 30 4 2 2 3 2 2 2" xfId="61418"/>
    <cellStyle name="Normal 30 4 2 2 3 2 3" xfId="47302"/>
    <cellStyle name="Normal 30 4 2 2 3 3" xfId="19072"/>
    <cellStyle name="Normal 30 4 2 2 3 3 2" xfId="38833"/>
    <cellStyle name="Normal 30 4 2 2 3 4" xfId="52949"/>
    <cellStyle name="Normal 30 4 2 2 3 5" xfId="33187"/>
    <cellStyle name="Normal 30 4 2 2 4" xfId="7780"/>
    <cellStyle name="Normal 30 4 2 2 4 2" xfId="21895"/>
    <cellStyle name="Normal 30 4 2 2 4 2 2" xfId="55772"/>
    <cellStyle name="Normal 30 4 2 2 4 3" xfId="41656"/>
    <cellStyle name="Normal 30 4 2 2 5" xfId="10603"/>
    <cellStyle name="Normal 30 4 2 2 5 2" xfId="24718"/>
    <cellStyle name="Normal 30 4 2 2 5 2 2" xfId="58595"/>
    <cellStyle name="Normal 30 4 2 2 5 3" xfId="44479"/>
    <cellStyle name="Normal 30 4 2 2 6" xfId="16249"/>
    <cellStyle name="Normal 30 4 2 2 6 2" xfId="36010"/>
    <cellStyle name="Normal 30 4 2 2 7" xfId="50126"/>
    <cellStyle name="Normal 30 4 2 2 8" xfId="30364"/>
    <cellStyle name="Normal 30 4 2 3" xfId="2838"/>
    <cellStyle name="Normal 30 4 2 3 2" xfId="5662"/>
    <cellStyle name="Normal 30 4 2 3 2 2" xfId="14132"/>
    <cellStyle name="Normal 30 4 2 3 2 2 2" xfId="28247"/>
    <cellStyle name="Normal 30 4 2 3 2 2 2 2" xfId="62124"/>
    <cellStyle name="Normal 30 4 2 3 2 2 3" xfId="48008"/>
    <cellStyle name="Normal 30 4 2 3 2 3" xfId="19778"/>
    <cellStyle name="Normal 30 4 2 3 2 3 2" xfId="39539"/>
    <cellStyle name="Normal 30 4 2 3 2 4" xfId="53655"/>
    <cellStyle name="Normal 30 4 2 3 2 5" xfId="33893"/>
    <cellStyle name="Normal 30 4 2 3 3" xfId="8486"/>
    <cellStyle name="Normal 30 4 2 3 3 2" xfId="22601"/>
    <cellStyle name="Normal 30 4 2 3 3 2 2" xfId="56478"/>
    <cellStyle name="Normal 30 4 2 3 3 3" xfId="42362"/>
    <cellStyle name="Normal 30 4 2 3 4" xfId="11309"/>
    <cellStyle name="Normal 30 4 2 3 4 2" xfId="25424"/>
    <cellStyle name="Normal 30 4 2 3 4 2 2" xfId="59301"/>
    <cellStyle name="Normal 30 4 2 3 4 3" xfId="45185"/>
    <cellStyle name="Normal 30 4 2 3 5" xfId="16955"/>
    <cellStyle name="Normal 30 4 2 3 5 2" xfId="36716"/>
    <cellStyle name="Normal 30 4 2 3 6" xfId="50832"/>
    <cellStyle name="Normal 30 4 2 3 7" xfId="31070"/>
    <cellStyle name="Normal 30 4 2 4" xfId="4249"/>
    <cellStyle name="Normal 30 4 2 4 2" xfId="12720"/>
    <cellStyle name="Normal 30 4 2 4 2 2" xfId="26835"/>
    <cellStyle name="Normal 30 4 2 4 2 2 2" xfId="60712"/>
    <cellStyle name="Normal 30 4 2 4 2 3" xfId="46596"/>
    <cellStyle name="Normal 30 4 2 4 3" xfId="18366"/>
    <cellStyle name="Normal 30 4 2 4 3 2" xfId="38127"/>
    <cellStyle name="Normal 30 4 2 4 4" xfId="52243"/>
    <cellStyle name="Normal 30 4 2 4 5" xfId="32481"/>
    <cellStyle name="Normal 30 4 2 5" xfId="7074"/>
    <cellStyle name="Normal 30 4 2 5 2" xfId="21189"/>
    <cellStyle name="Normal 30 4 2 5 2 2" xfId="55066"/>
    <cellStyle name="Normal 30 4 2 5 3" xfId="40950"/>
    <cellStyle name="Normal 30 4 2 6" xfId="9897"/>
    <cellStyle name="Normal 30 4 2 6 2" xfId="24012"/>
    <cellStyle name="Normal 30 4 2 6 2 2" xfId="57889"/>
    <cellStyle name="Normal 30 4 2 6 3" xfId="43773"/>
    <cellStyle name="Normal 30 4 2 7" xfId="15543"/>
    <cellStyle name="Normal 30 4 2 7 2" xfId="35304"/>
    <cellStyle name="Normal 30 4 2 8" xfId="49420"/>
    <cellStyle name="Normal 30 4 2 9" xfId="29658"/>
    <cellStyle name="Normal 30 4 3" xfId="1778"/>
    <cellStyle name="Normal 30 4 3 2" xfId="3191"/>
    <cellStyle name="Normal 30 4 3 2 2" xfId="6015"/>
    <cellStyle name="Normal 30 4 3 2 2 2" xfId="14485"/>
    <cellStyle name="Normal 30 4 3 2 2 2 2" xfId="28600"/>
    <cellStyle name="Normal 30 4 3 2 2 2 2 2" xfId="62477"/>
    <cellStyle name="Normal 30 4 3 2 2 2 3" xfId="48361"/>
    <cellStyle name="Normal 30 4 3 2 2 3" xfId="20131"/>
    <cellStyle name="Normal 30 4 3 2 2 3 2" xfId="39892"/>
    <cellStyle name="Normal 30 4 3 2 2 4" xfId="54008"/>
    <cellStyle name="Normal 30 4 3 2 2 5" xfId="34246"/>
    <cellStyle name="Normal 30 4 3 2 3" xfId="8839"/>
    <cellStyle name="Normal 30 4 3 2 3 2" xfId="22954"/>
    <cellStyle name="Normal 30 4 3 2 3 2 2" xfId="56831"/>
    <cellStyle name="Normal 30 4 3 2 3 3" xfId="42715"/>
    <cellStyle name="Normal 30 4 3 2 4" xfId="11662"/>
    <cellStyle name="Normal 30 4 3 2 4 2" xfId="25777"/>
    <cellStyle name="Normal 30 4 3 2 4 2 2" xfId="59654"/>
    <cellStyle name="Normal 30 4 3 2 4 3" xfId="45538"/>
    <cellStyle name="Normal 30 4 3 2 5" xfId="17308"/>
    <cellStyle name="Normal 30 4 3 2 5 2" xfId="37069"/>
    <cellStyle name="Normal 30 4 3 2 6" xfId="51185"/>
    <cellStyle name="Normal 30 4 3 2 7" xfId="31423"/>
    <cellStyle name="Normal 30 4 3 3" xfId="4602"/>
    <cellStyle name="Normal 30 4 3 3 2" xfId="13073"/>
    <cellStyle name="Normal 30 4 3 3 2 2" xfId="27188"/>
    <cellStyle name="Normal 30 4 3 3 2 2 2" xfId="61065"/>
    <cellStyle name="Normal 30 4 3 3 2 3" xfId="46949"/>
    <cellStyle name="Normal 30 4 3 3 3" xfId="18719"/>
    <cellStyle name="Normal 30 4 3 3 3 2" xfId="38480"/>
    <cellStyle name="Normal 30 4 3 3 4" xfId="52596"/>
    <cellStyle name="Normal 30 4 3 3 5" xfId="32834"/>
    <cellStyle name="Normal 30 4 3 4" xfId="7427"/>
    <cellStyle name="Normal 30 4 3 4 2" xfId="21542"/>
    <cellStyle name="Normal 30 4 3 4 2 2" xfId="55419"/>
    <cellStyle name="Normal 30 4 3 4 3" xfId="41303"/>
    <cellStyle name="Normal 30 4 3 5" xfId="10250"/>
    <cellStyle name="Normal 30 4 3 5 2" xfId="24365"/>
    <cellStyle name="Normal 30 4 3 5 2 2" xfId="58242"/>
    <cellStyle name="Normal 30 4 3 5 3" xfId="44126"/>
    <cellStyle name="Normal 30 4 3 6" xfId="15896"/>
    <cellStyle name="Normal 30 4 3 6 2" xfId="35657"/>
    <cellStyle name="Normal 30 4 3 7" xfId="49773"/>
    <cellStyle name="Normal 30 4 3 8" xfId="30011"/>
    <cellStyle name="Normal 30 4 4" xfId="2485"/>
    <cellStyle name="Normal 30 4 4 2" xfId="5309"/>
    <cellStyle name="Normal 30 4 4 2 2" xfId="13779"/>
    <cellStyle name="Normal 30 4 4 2 2 2" xfId="27894"/>
    <cellStyle name="Normal 30 4 4 2 2 2 2" xfId="61771"/>
    <cellStyle name="Normal 30 4 4 2 2 3" xfId="47655"/>
    <cellStyle name="Normal 30 4 4 2 3" xfId="19425"/>
    <cellStyle name="Normal 30 4 4 2 3 2" xfId="39186"/>
    <cellStyle name="Normal 30 4 4 2 4" xfId="53302"/>
    <cellStyle name="Normal 30 4 4 2 5" xfId="33540"/>
    <cellStyle name="Normal 30 4 4 3" xfId="8133"/>
    <cellStyle name="Normal 30 4 4 3 2" xfId="22248"/>
    <cellStyle name="Normal 30 4 4 3 2 2" xfId="56125"/>
    <cellStyle name="Normal 30 4 4 3 3" xfId="42009"/>
    <cellStyle name="Normal 30 4 4 4" xfId="10956"/>
    <cellStyle name="Normal 30 4 4 4 2" xfId="25071"/>
    <cellStyle name="Normal 30 4 4 4 2 2" xfId="58948"/>
    <cellStyle name="Normal 30 4 4 4 3" xfId="44832"/>
    <cellStyle name="Normal 30 4 4 5" xfId="16602"/>
    <cellStyle name="Normal 30 4 4 5 2" xfId="36363"/>
    <cellStyle name="Normal 30 4 4 6" xfId="50479"/>
    <cellStyle name="Normal 30 4 4 7" xfId="30717"/>
    <cellStyle name="Normal 30 4 5" xfId="3896"/>
    <cellStyle name="Normal 30 4 5 2" xfId="12367"/>
    <cellStyle name="Normal 30 4 5 2 2" xfId="26482"/>
    <cellStyle name="Normal 30 4 5 2 2 2" xfId="60359"/>
    <cellStyle name="Normal 30 4 5 2 3" xfId="46243"/>
    <cellStyle name="Normal 30 4 5 3" xfId="18013"/>
    <cellStyle name="Normal 30 4 5 3 2" xfId="37774"/>
    <cellStyle name="Normal 30 4 5 4" xfId="51890"/>
    <cellStyle name="Normal 30 4 5 5" xfId="32128"/>
    <cellStyle name="Normal 30 4 6" xfId="6721"/>
    <cellStyle name="Normal 30 4 6 2" xfId="20836"/>
    <cellStyle name="Normal 30 4 6 2 2" xfId="54713"/>
    <cellStyle name="Normal 30 4 6 3" xfId="40597"/>
    <cellStyle name="Normal 30 4 7" xfId="9544"/>
    <cellStyle name="Normal 30 4 7 2" xfId="23659"/>
    <cellStyle name="Normal 30 4 7 2 2" xfId="57536"/>
    <cellStyle name="Normal 30 4 7 3" xfId="43420"/>
    <cellStyle name="Normal 30 4 8" xfId="15190"/>
    <cellStyle name="Normal 30 4 8 2" xfId="34951"/>
    <cellStyle name="Normal 30 4 9" xfId="49067"/>
    <cellStyle name="Normal 30 5" xfId="1249"/>
    <cellStyle name="Normal 30 5 2" xfId="1956"/>
    <cellStyle name="Normal 30 5 2 2" xfId="3369"/>
    <cellStyle name="Normal 30 5 2 2 2" xfId="6193"/>
    <cellStyle name="Normal 30 5 2 2 2 2" xfId="14663"/>
    <cellStyle name="Normal 30 5 2 2 2 2 2" xfId="28778"/>
    <cellStyle name="Normal 30 5 2 2 2 2 2 2" xfId="62655"/>
    <cellStyle name="Normal 30 5 2 2 2 2 3" xfId="48539"/>
    <cellStyle name="Normal 30 5 2 2 2 3" xfId="20309"/>
    <cellStyle name="Normal 30 5 2 2 2 3 2" xfId="40070"/>
    <cellStyle name="Normal 30 5 2 2 2 4" xfId="54186"/>
    <cellStyle name="Normal 30 5 2 2 2 5" xfId="34424"/>
    <cellStyle name="Normal 30 5 2 2 3" xfId="9017"/>
    <cellStyle name="Normal 30 5 2 2 3 2" xfId="23132"/>
    <cellStyle name="Normal 30 5 2 2 3 2 2" xfId="57009"/>
    <cellStyle name="Normal 30 5 2 2 3 3" xfId="42893"/>
    <cellStyle name="Normal 30 5 2 2 4" xfId="11840"/>
    <cellStyle name="Normal 30 5 2 2 4 2" xfId="25955"/>
    <cellStyle name="Normal 30 5 2 2 4 2 2" xfId="59832"/>
    <cellStyle name="Normal 30 5 2 2 4 3" xfId="45716"/>
    <cellStyle name="Normal 30 5 2 2 5" xfId="17486"/>
    <cellStyle name="Normal 30 5 2 2 5 2" xfId="37247"/>
    <cellStyle name="Normal 30 5 2 2 6" xfId="51363"/>
    <cellStyle name="Normal 30 5 2 2 7" xfId="31601"/>
    <cellStyle name="Normal 30 5 2 3" xfId="4780"/>
    <cellStyle name="Normal 30 5 2 3 2" xfId="13251"/>
    <cellStyle name="Normal 30 5 2 3 2 2" xfId="27366"/>
    <cellStyle name="Normal 30 5 2 3 2 2 2" xfId="61243"/>
    <cellStyle name="Normal 30 5 2 3 2 3" xfId="47127"/>
    <cellStyle name="Normal 30 5 2 3 3" xfId="18897"/>
    <cellStyle name="Normal 30 5 2 3 3 2" xfId="38658"/>
    <cellStyle name="Normal 30 5 2 3 4" xfId="52774"/>
    <cellStyle name="Normal 30 5 2 3 5" xfId="33012"/>
    <cellStyle name="Normal 30 5 2 4" xfId="7605"/>
    <cellStyle name="Normal 30 5 2 4 2" xfId="21720"/>
    <cellStyle name="Normal 30 5 2 4 2 2" xfId="55597"/>
    <cellStyle name="Normal 30 5 2 4 3" xfId="41481"/>
    <cellStyle name="Normal 30 5 2 5" xfId="10428"/>
    <cellStyle name="Normal 30 5 2 5 2" xfId="24543"/>
    <cellStyle name="Normal 30 5 2 5 2 2" xfId="58420"/>
    <cellStyle name="Normal 30 5 2 5 3" xfId="44304"/>
    <cellStyle name="Normal 30 5 2 6" xfId="16074"/>
    <cellStyle name="Normal 30 5 2 6 2" xfId="35835"/>
    <cellStyle name="Normal 30 5 2 7" xfId="49951"/>
    <cellStyle name="Normal 30 5 2 8" xfId="30189"/>
    <cellStyle name="Normal 30 5 3" xfId="2663"/>
    <cellStyle name="Normal 30 5 3 2" xfId="5487"/>
    <cellStyle name="Normal 30 5 3 2 2" xfId="13957"/>
    <cellStyle name="Normal 30 5 3 2 2 2" xfId="28072"/>
    <cellStyle name="Normal 30 5 3 2 2 2 2" xfId="61949"/>
    <cellStyle name="Normal 30 5 3 2 2 3" xfId="47833"/>
    <cellStyle name="Normal 30 5 3 2 3" xfId="19603"/>
    <cellStyle name="Normal 30 5 3 2 3 2" xfId="39364"/>
    <cellStyle name="Normal 30 5 3 2 4" xfId="53480"/>
    <cellStyle name="Normal 30 5 3 2 5" xfId="33718"/>
    <cellStyle name="Normal 30 5 3 3" xfId="8311"/>
    <cellStyle name="Normal 30 5 3 3 2" xfId="22426"/>
    <cellStyle name="Normal 30 5 3 3 2 2" xfId="56303"/>
    <cellStyle name="Normal 30 5 3 3 3" xfId="42187"/>
    <cellStyle name="Normal 30 5 3 4" xfId="11134"/>
    <cellStyle name="Normal 30 5 3 4 2" xfId="25249"/>
    <cellStyle name="Normal 30 5 3 4 2 2" xfId="59126"/>
    <cellStyle name="Normal 30 5 3 4 3" xfId="45010"/>
    <cellStyle name="Normal 30 5 3 5" xfId="16780"/>
    <cellStyle name="Normal 30 5 3 5 2" xfId="36541"/>
    <cellStyle name="Normal 30 5 3 6" xfId="50657"/>
    <cellStyle name="Normal 30 5 3 7" xfId="30895"/>
    <cellStyle name="Normal 30 5 4" xfId="4074"/>
    <cellStyle name="Normal 30 5 4 2" xfId="12545"/>
    <cellStyle name="Normal 30 5 4 2 2" xfId="26660"/>
    <cellStyle name="Normal 30 5 4 2 2 2" xfId="60537"/>
    <cellStyle name="Normal 30 5 4 2 3" xfId="46421"/>
    <cellStyle name="Normal 30 5 4 3" xfId="18191"/>
    <cellStyle name="Normal 30 5 4 3 2" xfId="37952"/>
    <cellStyle name="Normal 30 5 4 4" xfId="52068"/>
    <cellStyle name="Normal 30 5 4 5" xfId="32306"/>
    <cellStyle name="Normal 30 5 5" xfId="6899"/>
    <cellStyle name="Normal 30 5 5 2" xfId="21014"/>
    <cellStyle name="Normal 30 5 5 2 2" xfId="54891"/>
    <cellStyle name="Normal 30 5 5 3" xfId="40775"/>
    <cellStyle name="Normal 30 5 6" xfId="9722"/>
    <cellStyle name="Normal 30 5 6 2" xfId="23837"/>
    <cellStyle name="Normal 30 5 6 2 2" xfId="57714"/>
    <cellStyle name="Normal 30 5 6 3" xfId="43598"/>
    <cellStyle name="Normal 30 5 7" xfId="15368"/>
    <cellStyle name="Normal 30 5 7 2" xfId="35129"/>
    <cellStyle name="Normal 30 5 8" xfId="49245"/>
    <cellStyle name="Normal 30 5 9" xfId="29483"/>
    <cellStyle name="Normal 30 6" xfId="1603"/>
    <cellStyle name="Normal 30 6 2" xfId="3016"/>
    <cellStyle name="Normal 30 6 2 2" xfId="5840"/>
    <cellStyle name="Normal 30 6 2 2 2" xfId="14310"/>
    <cellStyle name="Normal 30 6 2 2 2 2" xfId="28425"/>
    <cellStyle name="Normal 30 6 2 2 2 2 2" xfId="62302"/>
    <cellStyle name="Normal 30 6 2 2 2 3" xfId="48186"/>
    <cellStyle name="Normal 30 6 2 2 3" xfId="19956"/>
    <cellStyle name="Normal 30 6 2 2 3 2" xfId="39717"/>
    <cellStyle name="Normal 30 6 2 2 4" xfId="53833"/>
    <cellStyle name="Normal 30 6 2 2 5" xfId="34071"/>
    <cellStyle name="Normal 30 6 2 3" xfId="8664"/>
    <cellStyle name="Normal 30 6 2 3 2" xfId="22779"/>
    <cellStyle name="Normal 30 6 2 3 2 2" xfId="56656"/>
    <cellStyle name="Normal 30 6 2 3 3" xfId="42540"/>
    <cellStyle name="Normal 30 6 2 4" xfId="11487"/>
    <cellStyle name="Normal 30 6 2 4 2" xfId="25602"/>
    <cellStyle name="Normal 30 6 2 4 2 2" xfId="59479"/>
    <cellStyle name="Normal 30 6 2 4 3" xfId="45363"/>
    <cellStyle name="Normal 30 6 2 5" xfId="17133"/>
    <cellStyle name="Normal 30 6 2 5 2" xfId="36894"/>
    <cellStyle name="Normal 30 6 2 6" xfId="51010"/>
    <cellStyle name="Normal 30 6 2 7" xfId="31248"/>
    <cellStyle name="Normal 30 6 3" xfId="4427"/>
    <cellStyle name="Normal 30 6 3 2" xfId="12898"/>
    <cellStyle name="Normal 30 6 3 2 2" xfId="27013"/>
    <cellStyle name="Normal 30 6 3 2 2 2" xfId="60890"/>
    <cellStyle name="Normal 30 6 3 2 3" xfId="46774"/>
    <cellStyle name="Normal 30 6 3 3" xfId="18544"/>
    <cellStyle name="Normal 30 6 3 3 2" xfId="38305"/>
    <cellStyle name="Normal 30 6 3 4" xfId="52421"/>
    <cellStyle name="Normal 30 6 3 5" xfId="32659"/>
    <cellStyle name="Normal 30 6 4" xfId="7252"/>
    <cellStyle name="Normal 30 6 4 2" xfId="21367"/>
    <cellStyle name="Normal 30 6 4 2 2" xfId="55244"/>
    <cellStyle name="Normal 30 6 4 3" xfId="41128"/>
    <cellStyle name="Normal 30 6 5" xfId="10075"/>
    <cellStyle name="Normal 30 6 5 2" xfId="24190"/>
    <cellStyle name="Normal 30 6 5 2 2" xfId="58067"/>
    <cellStyle name="Normal 30 6 5 3" xfId="43951"/>
    <cellStyle name="Normal 30 6 6" xfId="15721"/>
    <cellStyle name="Normal 30 6 6 2" xfId="35482"/>
    <cellStyle name="Normal 30 6 7" xfId="49598"/>
    <cellStyle name="Normal 30 6 8" xfId="29836"/>
    <cellStyle name="Normal 30 7" xfId="2310"/>
    <cellStyle name="Normal 30 7 2" xfId="5134"/>
    <cellStyle name="Normal 30 7 2 2" xfId="13604"/>
    <cellStyle name="Normal 30 7 2 2 2" xfId="27719"/>
    <cellStyle name="Normal 30 7 2 2 2 2" xfId="61596"/>
    <cellStyle name="Normal 30 7 2 2 3" xfId="47480"/>
    <cellStyle name="Normal 30 7 2 3" xfId="19250"/>
    <cellStyle name="Normal 30 7 2 3 2" xfId="39011"/>
    <cellStyle name="Normal 30 7 2 4" xfId="53127"/>
    <cellStyle name="Normal 30 7 2 5" xfId="33365"/>
    <cellStyle name="Normal 30 7 3" xfId="7958"/>
    <cellStyle name="Normal 30 7 3 2" xfId="22073"/>
    <cellStyle name="Normal 30 7 3 2 2" xfId="55950"/>
    <cellStyle name="Normal 30 7 3 3" xfId="41834"/>
    <cellStyle name="Normal 30 7 4" xfId="10781"/>
    <cellStyle name="Normal 30 7 4 2" xfId="24896"/>
    <cellStyle name="Normal 30 7 4 2 2" xfId="58773"/>
    <cellStyle name="Normal 30 7 4 3" xfId="44657"/>
    <cellStyle name="Normal 30 7 5" xfId="16427"/>
    <cellStyle name="Normal 30 7 5 2" xfId="36188"/>
    <cellStyle name="Normal 30 7 6" xfId="50304"/>
    <cellStyle name="Normal 30 7 7" xfId="30542"/>
    <cellStyle name="Normal 30 8" xfId="3721"/>
    <cellStyle name="Normal 30 8 2" xfId="12192"/>
    <cellStyle name="Normal 30 8 2 2" xfId="26307"/>
    <cellStyle name="Normal 30 8 2 2 2" xfId="60184"/>
    <cellStyle name="Normal 30 8 2 3" xfId="46068"/>
    <cellStyle name="Normal 30 8 3" xfId="17838"/>
    <cellStyle name="Normal 30 8 3 2" xfId="37599"/>
    <cellStyle name="Normal 30 8 4" xfId="51715"/>
    <cellStyle name="Normal 30 8 5" xfId="31953"/>
    <cellStyle name="Normal 30 9" xfId="6546"/>
    <cellStyle name="Normal 30 9 2" xfId="20661"/>
    <cellStyle name="Normal 30 9 2 2" xfId="54538"/>
    <cellStyle name="Normal 30 9 3" xfId="40422"/>
    <cellStyle name="Normal 31" xfId="716"/>
    <cellStyle name="Normal 32" xfId="715"/>
    <cellStyle name="Normal 33" xfId="719"/>
    <cellStyle name="Normal 34" xfId="720"/>
    <cellStyle name="Normal 35" xfId="741"/>
    <cellStyle name="Normal 36" xfId="775"/>
    <cellStyle name="Normal 37" xfId="772"/>
    <cellStyle name="Normal 38" xfId="774"/>
    <cellStyle name="Normal 39" xfId="725"/>
    <cellStyle name="Normal 4" xfId="5"/>
    <cellStyle name="Normal 4 10" xfId="3710"/>
    <cellStyle name="Normal 4 10 2" xfId="12181"/>
    <cellStyle name="Normal 4 10 2 2" xfId="26296"/>
    <cellStyle name="Normal 4 10 2 2 2" xfId="60173"/>
    <cellStyle name="Normal 4 10 2 3" xfId="46057"/>
    <cellStyle name="Normal 4 10 3" xfId="17827"/>
    <cellStyle name="Normal 4 10 3 2" xfId="37588"/>
    <cellStyle name="Normal 4 10 4" xfId="51704"/>
    <cellStyle name="Normal 4 10 5" xfId="31942"/>
    <cellStyle name="Normal 4 11" xfId="6535"/>
    <cellStyle name="Normal 4 11 2" xfId="20650"/>
    <cellStyle name="Normal 4 11 2 2" xfId="54527"/>
    <cellStyle name="Normal 4 11 3" xfId="40411"/>
    <cellStyle name="Normal 4 12" xfId="9358"/>
    <cellStyle name="Normal 4 12 2" xfId="23473"/>
    <cellStyle name="Normal 4 12 2 2" xfId="57350"/>
    <cellStyle name="Normal 4 12 3" xfId="43234"/>
    <cellStyle name="Normal 4 13" xfId="15004"/>
    <cellStyle name="Normal 4 13 2" xfId="34765"/>
    <cellStyle name="Normal 4 14" xfId="48881"/>
    <cellStyle name="Normal 4 15" xfId="29119"/>
    <cellStyle name="Normal 4 16" xfId="584"/>
    <cellStyle name="Normal 4 2" xfId="28"/>
    <cellStyle name="Normal 4 2 10" xfId="6541"/>
    <cellStyle name="Normal 4 2 10 2" xfId="20656"/>
    <cellStyle name="Normal 4 2 10 2 2" xfId="54533"/>
    <cellStyle name="Normal 4 2 10 3" xfId="40417"/>
    <cellStyle name="Normal 4 2 11" xfId="9364"/>
    <cellStyle name="Normal 4 2 11 2" xfId="23479"/>
    <cellStyle name="Normal 4 2 11 2 2" xfId="57356"/>
    <cellStyle name="Normal 4 2 11 3" xfId="43240"/>
    <cellStyle name="Normal 4 2 12" xfId="15010"/>
    <cellStyle name="Normal 4 2 12 2" xfId="34771"/>
    <cellStyle name="Normal 4 2 13" xfId="48887"/>
    <cellStyle name="Normal 4 2 14" xfId="29125"/>
    <cellStyle name="Normal 4 2 15" xfId="683"/>
    <cellStyle name="Normal 4 2 2" xfId="188"/>
    <cellStyle name="Normal 4 2 2 10" xfId="15055"/>
    <cellStyle name="Normal 4 2 2 10 2" xfId="34816"/>
    <cellStyle name="Normal 4 2 2 11" xfId="48932"/>
    <cellStyle name="Normal 4 2 2 12" xfId="29170"/>
    <cellStyle name="Normal 4 2 2 13" xfId="763"/>
    <cellStyle name="Normal 4 2 2 2" xfId="253"/>
    <cellStyle name="Normal 4 2 2 2 10" xfId="49019"/>
    <cellStyle name="Normal 4 2 2 2 11" xfId="29257"/>
    <cellStyle name="Normal 4 2 2 2 12" xfId="1017"/>
    <cellStyle name="Normal 4 2 2 2 2" xfId="1197"/>
    <cellStyle name="Normal 4 2 2 2 2 10" xfId="29432"/>
    <cellStyle name="Normal 4 2 2 2 2 2" xfId="1551"/>
    <cellStyle name="Normal 4 2 2 2 2 2 2" xfId="2258"/>
    <cellStyle name="Normal 4 2 2 2 2 2 2 2" xfId="3671"/>
    <cellStyle name="Normal 4 2 2 2 2 2 2 2 2" xfId="6495"/>
    <cellStyle name="Normal 4 2 2 2 2 2 2 2 2 2" xfId="14965"/>
    <cellStyle name="Normal 4 2 2 2 2 2 2 2 2 2 2" xfId="29080"/>
    <cellStyle name="Normal 4 2 2 2 2 2 2 2 2 2 2 2" xfId="62957"/>
    <cellStyle name="Normal 4 2 2 2 2 2 2 2 2 2 3" xfId="48841"/>
    <cellStyle name="Normal 4 2 2 2 2 2 2 2 2 3" xfId="20611"/>
    <cellStyle name="Normal 4 2 2 2 2 2 2 2 2 3 2" xfId="40372"/>
    <cellStyle name="Normal 4 2 2 2 2 2 2 2 2 4" xfId="54488"/>
    <cellStyle name="Normal 4 2 2 2 2 2 2 2 2 5" xfId="34726"/>
    <cellStyle name="Normal 4 2 2 2 2 2 2 2 3" xfId="9319"/>
    <cellStyle name="Normal 4 2 2 2 2 2 2 2 3 2" xfId="23434"/>
    <cellStyle name="Normal 4 2 2 2 2 2 2 2 3 2 2" xfId="57311"/>
    <cellStyle name="Normal 4 2 2 2 2 2 2 2 3 3" xfId="43195"/>
    <cellStyle name="Normal 4 2 2 2 2 2 2 2 4" xfId="12142"/>
    <cellStyle name="Normal 4 2 2 2 2 2 2 2 4 2" xfId="26257"/>
    <cellStyle name="Normal 4 2 2 2 2 2 2 2 4 2 2" xfId="60134"/>
    <cellStyle name="Normal 4 2 2 2 2 2 2 2 4 3" xfId="46018"/>
    <cellStyle name="Normal 4 2 2 2 2 2 2 2 5" xfId="17788"/>
    <cellStyle name="Normal 4 2 2 2 2 2 2 2 5 2" xfId="37549"/>
    <cellStyle name="Normal 4 2 2 2 2 2 2 2 6" xfId="51665"/>
    <cellStyle name="Normal 4 2 2 2 2 2 2 2 7" xfId="31903"/>
    <cellStyle name="Normal 4 2 2 2 2 2 2 3" xfId="5082"/>
    <cellStyle name="Normal 4 2 2 2 2 2 2 3 2" xfId="13553"/>
    <cellStyle name="Normal 4 2 2 2 2 2 2 3 2 2" xfId="27668"/>
    <cellStyle name="Normal 4 2 2 2 2 2 2 3 2 2 2" xfId="61545"/>
    <cellStyle name="Normal 4 2 2 2 2 2 2 3 2 3" xfId="47429"/>
    <cellStyle name="Normal 4 2 2 2 2 2 2 3 3" xfId="19199"/>
    <cellStyle name="Normal 4 2 2 2 2 2 2 3 3 2" xfId="38960"/>
    <cellStyle name="Normal 4 2 2 2 2 2 2 3 4" xfId="53076"/>
    <cellStyle name="Normal 4 2 2 2 2 2 2 3 5" xfId="33314"/>
    <cellStyle name="Normal 4 2 2 2 2 2 2 4" xfId="7907"/>
    <cellStyle name="Normal 4 2 2 2 2 2 2 4 2" xfId="22022"/>
    <cellStyle name="Normal 4 2 2 2 2 2 2 4 2 2" xfId="55899"/>
    <cellStyle name="Normal 4 2 2 2 2 2 2 4 3" xfId="41783"/>
    <cellStyle name="Normal 4 2 2 2 2 2 2 5" xfId="10730"/>
    <cellStyle name="Normal 4 2 2 2 2 2 2 5 2" xfId="24845"/>
    <cellStyle name="Normal 4 2 2 2 2 2 2 5 2 2" xfId="58722"/>
    <cellStyle name="Normal 4 2 2 2 2 2 2 5 3" xfId="44606"/>
    <cellStyle name="Normal 4 2 2 2 2 2 2 6" xfId="16376"/>
    <cellStyle name="Normal 4 2 2 2 2 2 2 6 2" xfId="36137"/>
    <cellStyle name="Normal 4 2 2 2 2 2 2 7" xfId="50253"/>
    <cellStyle name="Normal 4 2 2 2 2 2 2 8" xfId="30491"/>
    <cellStyle name="Normal 4 2 2 2 2 2 3" xfId="2965"/>
    <cellStyle name="Normal 4 2 2 2 2 2 3 2" xfId="5789"/>
    <cellStyle name="Normal 4 2 2 2 2 2 3 2 2" xfId="14259"/>
    <cellStyle name="Normal 4 2 2 2 2 2 3 2 2 2" xfId="28374"/>
    <cellStyle name="Normal 4 2 2 2 2 2 3 2 2 2 2" xfId="62251"/>
    <cellStyle name="Normal 4 2 2 2 2 2 3 2 2 3" xfId="48135"/>
    <cellStyle name="Normal 4 2 2 2 2 2 3 2 3" xfId="19905"/>
    <cellStyle name="Normal 4 2 2 2 2 2 3 2 3 2" xfId="39666"/>
    <cellStyle name="Normal 4 2 2 2 2 2 3 2 4" xfId="53782"/>
    <cellStyle name="Normal 4 2 2 2 2 2 3 2 5" xfId="34020"/>
    <cellStyle name="Normal 4 2 2 2 2 2 3 3" xfId="8613"/>
    <cellStyle name="Normal 4 2 2 2 2 2 3 3 2" xfId="22728"/>
    <cellStyle name="Normal 4 2 2 2 2 2 3 3 2 2" xfId="56605"/>
    <cellStyle name="Normal 4 2 2 2 2 2 3 3 3" xfId="42489"/>
    <cellStyle name="Normal 4 2 2 2 2 2 3 4" xfId="11436"/>
    <cellStyle name="Normal 4 2 2 2 2 2 3 4 2" xfId="25551"/>
    <cellStyle name="Normal 4 2 2 2 2 2 3 4 2 2" xfId="59428"/>
    <cellStyle name="Normal 4 2 2 2 2 2 3 4 3" xfId="45312"/>
    <cellStyle name="Normal 4 2 2 2 2 2 3 5" xfId="17082"/>
    <cellStyle name="Normal 4 2 2 2 2 2 3 5 2" xfId="36843"/>
    <cellStyle name="Normal 4 2 2 2 2 2 3 6" xfId="50959"/>
    <cellStyle name="Normal 4 2 2 2 2 2 3 7" xfId="31197"/>
    <cellStyle name="Normal 4 2 2 2 2 2 4" xfId="4376"/>
    <cellStyle name="Normal 4 2 2 2 2 2 4 2" xfId="12847"/>
    <cellStyle name="Normal 4 2 2 2 2 2 4 2 2" xfId="26962"/>
    <cellStyle name="Normal 4 2 2 2 2 2 4 2 2 2" xfId="60839"/>
    <cellStyle name="Normal 4 2 2 2 2 2 4 2 3" xfId="46723"/>
    <cellStyle name="Normal 4 2 2 2 2 2 4 3" xfId="18493"/>
    <cellStyle name="Normal 4 2 2 2 2 2 4 3 2" xfId="38254"/>
    <cellStyle name="Normal 4 2 2 2 2 2 4 4" xfId="52370"/>
    <cellStyle name="Normal 4 2 2 2 2 2 4 5" xfId="32608"/>
    <cellStyle name="Normal 4 2 2 2 2 2 5" xfId="7201"/>
    <cellStyle name="Normal 4 2 2 2 2 2 5 2" xfId="21316"/>
    <cellStyle name="Normal 4 2 2 2 2 2 5 2 2" xfId="55193"/>
    <cellStyle name="Normal 4 2 2 2 2 2 5 3" xfId="41077"/>
    <cellStyle name="Normal 4 2 2 2 2 2 6" xfId="10024"/>
    <cellStyle name="Normal 4 2 2 2 2 2 6 2" xfId="24139"/>
    <cellStyle name="Normal 4 2 2 2 2 2 6 2 2" xfId="58016"/>
    <cellStyle name="Normal 4 2 2 2 2 2 6 3" xfId="43900"/>
    <cellStyle name="Normal 4 2 2 2 2 2 7" xfId="15670"/>
    <cellStyle name="Normal 4 2 2 2 2 2 7 2" xfId="35431"/>
    <cellStyle name="Normal 4 2 2 2 2 2 8" xfId="49547"/>
    <cellStyle name="Normal 4 2 2 2 2 2 9" xfId="29785"/>
    <cellStyle name="Normal 4 2 2 2 2 3" xfId="1905"/>
    <cellStyle name="Normal 4 2 2 2 2 3 2" xfId="3318"/>
    <cellStyle name="Normal 4 2 2 2 2 3 2 2" xfId="6142"/>
    <cellStyle name="Normal 4 2 2 2 2 3 2 2 2" xfId="14612"/>
    <cellStyle name="Normal 4 2 2 2 2 3 2 2 2 2" xfId="28727"/>
    <cellStyle name="Normal 4 2 2 2 2 3 2 2 2 2 2" xfId="62604"/>
    <cellStyle name="Normal 4 2 2 2 2 3 2 2 2 3" xfId="48488"/>
    <cellStyle name="Normal 4 2 2 2 2 3 2 2 3" xfId="20258"/>
    <cellStyle name="Normal 4 2 2 2 2 3 2 2 3 2" xfId="40019"/>
    <cellStyle name="Normal 4 2 2 2 2 3 2 2 4" xfId="54135"/>
    <cellStyle name="Normal 4 2 2 2 2 3 2 2 5" xfId="34373"/>
    <cellStyle name="Normal 4 2 2 2 2 3 2 3" xfId="8966"/>
    <cellStyle name="Normal 4 2 2 2 2 3 2 3 2" xfId="23081"/>
    <cellStyle name="Normal 4 2 2 2 2 3 2 3 2 2" xfId="56958"/>
    <cellStyle name="Normal 4 2 2 2 2 3 2 3 3" xfId="42842"/>
    <cellStyle name="Normal 4 2 2 2 2 3 2 4" xfId="11789"/>
    <cellStyle name="Normal 4 2 2 2 2 3 2 4 2" xfId="25904"/>
    <cellStyle name="Normal 4 2 2 2 2 3 2 4 2 2" xfId="59781"/>
    <cellStyle name="Normal 4 2 2 2 2 3 2 4 3" xfId="45665"/>
    <cellStyle name="Normal 4 2 2 2 2 3 2 5" xfId="17435"/>
    <cellStyle name="Normal 4 2 2 2 2 3 2 5 2" xfId="37196"/>
    <cellStyle name="Normal 4 2 2 2 2 3 2 6" xfId="51312"/>
    <cellStyle name="Normal 4 2 2 2 2 3 2 7" xfId="31550"/>
    <cellStyle name="Normal 4 2 2 2 2 3 3" xfId="4729"/>
    <cellStyle name="Normal 4 2 2 2 2 3 3 2" xfId="13200"/>
    <cellStyle name="Normal 4 2 2 2 2 3 3 2 2" xfId="27315"/>
    <cellStyle name="Normal 4 2 2 2 2 3 3 2 2 2" xfId="61192"/>
    <cellStyle name="Normal 4 2 2 2 2 3 3 2 3" xfId="47076"/>
    <cellStyle name="Normal 4 2 2 2 2 3 3 3" xfId="18846"/>
    <cellStyle name="Normal 4 2 2 2 2 3 3 3 2" xfId="38607"/>
    <cellStyle name="Normal 4 2 2 2 2 3 3 4" xfId="52723"/>
    <cellStyle name="Normal 4 2 2 2 2 3 3 5" xfId="32961"/>
    <cellStyle name="Normal 4 2 2 2 2 3 4" xfId="7554"/>
    <cellStyle name="Normal 4 2 2 2 2 3 4 2" xfId="21669"/>
    <cellStyle name="Normal 4 2 2 2 2 3 4 2 2" xfId="55546"/>
    <cellStyle name="Normal 4 2 2 2 2 3 4 3" xfId="41430"/>
    <cellStyle name="Normal 4 2 2 2 2 3 5" xfId="10377"/>
    <cellStyle name="Normal 4 2 2 2 2 3 5 2" xfId="24492"/>
    <cellStyle name="Normal 4 2 2 2 2 3 5 2 2" xfId="58369"/>
    <cellStyle name="Normal 4 2 2 2 2 3 5 3" xfId="44253"/>
    <cellStyle name="Normal 4 2 2 2 2 3 6" xfId="16023"/>
    <cellStyle name="Normal 4 2 2 2 2 3 6 2" xfId="35784"/>
    <cellStyle name="Normal 4 2 2 2 2 3 7" xfId="49900"/>
    <cellStyle name="Normal 4 2 2 2 2 3 8" xfId="30138"/>
    <cellStyle name="Normal 4 2 2 2 2 4" xfId="2612"/>
    <cellStyle name="Normal 4 2 2 2 2 4 2" xfId="5436"/>
    <cellStyle name="Normal 4 2 2 2 2 4 2 2" xfId="13906"/>
    <cellStyle name="Normal 4 2 2 2 2 4 2 2 2" xfId="28021"/>
    <cellStyle name="Normal 4 2 2 2 2 4 2 2 2 2" xfId="61898"/>
    <cellStyle name="Normal 4 2 2 2 2 4 2 2 3" xfId="47782"/>
    <cellStyle name="Normal 4 2 2 2 2 4 2 3" xfId="19552"/>
    <cellStyle name="Normal 4 2 2 2 2 4 2 3 2" xfId="39313"/>
    <cellStyle name="Normal 4 2 2 2 2 4 2 4" xfId="53429"/>
    <cellStyle name="Normal 4 2 2 2 2 4 2 5" xfId="33667"/>
    <cellStyle name="Normal 4 2 2 2 2 4 3" xfId="8260"/>
    <cellStyle name="Normal 4 2 2 2 2 4 3 2" xfId="22375"/>
    <cellStyle name="Normal 4 2 2 2 2 4 3 2 2" xfId="56252"/>
    <cellStyle name="Normal 4 2 2 2 2 4 3 3" xfId="42136"/>
    <cellStyle name="Normal 4 2 2 2 2 4 4" xfId="11083"/>
    <cellStyle name="Normal 4 2 2 2 2 4 4 2" xfId="25198"/>
    <cellStyle name="Normal 4 2 2 2 2 4 4 2 2" xfId="59075"/>
    <cellStyle name="Normal 4 2 2 2 2 4 4 3" xfId="44959"/>
    <cellStyle name="Normal 4 2 2 2 2 4 5" xfId="16729"/>
    <cellStyle name="Normal 4 2 2 2 2 4 5 2" xfId="36490"/>
    <cellStyle name="Normal 4 2 2 2 2 4 6" xfId="50606"/>
    <cellStyle name="Normal 4 2 2 2 2 4 7" xfId="30844"/>
    <cellStyle name="Normal 4 2 2 2 2 5" xfId="4023"/>
    <cellStyle name="Normal 4 2 2 2 2 5 2" xfId="12494"/>
    <cellStyle name="Normal 4 2 2 2 2 5 2 2" xfId="26609"/>
    <cellStyle name="Normal 4 2 2 2 2 5 2 2 2" xfId="60486"/>
    <cellStyle name="Normal 4 2 2 2 2 5 2 3" xfId="46370"/>
    <cellStyle name="Normal 4 2 2 2 2 5 3" xfId="18140"/>
    <cellStyle name="Normal 4 2 2 2 2 5 3 2" xfId="37901"/>
    <cellStyle name="Normal 4 2 2 2 2 5 4" xfId="52017"/>
    <cellStyle name="Normal 4 2 2 2 2 5 5" xfId="32255"/>
    <cellStyle name="Normal 4 2 2 2 2 6" xfId="6848"/>
    <cellStyle name="Normal 4 2 2 2 2 6 2" xfId="20963"/>
    <cellStyle name="Normal 4 2 2 2 2 6 2 2" xfId="54840"/>
    <cellStyle name="Normal 4 2 2 2 2 6 3" xfId="40724"/>
    <cellStyle name="Normal 4 2 2 2 2 7" xfId="9671"/>
    <cellStyle name="Normal 4 2 2 2 2 7 2" xfId="23786"/>
    <cellStyle name="Normal 4 2 2 2 2 7 2 2" xfId="57663"/>
    <cellStyle name="Normal 4 2 2 2 2 7 3" xfId="43547"/>
    <cellStyle name="Normal 4 2 2 2 2 8" xfId="15317"/>
    <cellStyle name="Normal 4 2 2 2 2 8 2" xfId="35078"/>
    <cellStyle name="Normal 4 2 2 2 2 9" xfId="49194"/>
    <cellStyle name="Normal 4 2 2 2 3" xfId="1376"/>
    <cellStyle name="Normal 4 2 2 2 3 2" xfId="2083"/>
    <cellStyle name="Normal 4 2 2 2 3 2 2" xfId="3496"/>
    <cellStyle name="Normal 4 2 2 2 3 2 2 2" xfId="6320"/>
    <cellStyle name="Normal 4 2 2 2 3 2 2 2 2" xfId="14790"/>
    <cellStyle name="Normal 4 2 2 2 3 2 2 2 2 2" xfId="28905"/>
    <cellStyle name="Normal 4 2 2 2 3 2 2 2 2 2 2" xfId="62782"/>
    <cellStyle name="Normal 4 2 2 2 3 2 2 2 2 3" xfId="48666"/>
    <cellStyle name="Normal 4 2 2 2 3 2 2 2 3" xfId="20436"/>
    <cellStyle name="Normal 4 2 2 2 3 2 2 2 3 2" xfId="40197"/>
    <cellStyle name="Normal 4 2 2 2 3 2 2 2 4" xfId="54313"/>
    <cellStyle name="Normal 4 2 2 2 3 2 2 2 5" xfId="34551"/>
    <cellStyle name="Normal 4 2 2 2 3 2 2 3" xfId="9144"/>
    <cellStyle name="Normal 4 2 2 2 3 2 2 3 2" xfId="23259"/>
    <cellStyle name="Normal 4 2 2 2 3 2 2 3 2 2" xfId="57136"/>
    <cellStyle name="Normal 4 2 2 2 3 2 2 3 3" xfId="43020"/>
    <cellStyle name="Normal 4 2 2 2 3 2 2 4" xfId="11967"/>
    <cellStyle name="Normal 4 2 2 2 3 2 2 4 2" xfId="26082"/>
    <cellStyle name="Normal 4 2 2 2 3 2 2 4 2 2" xfId="59959"/>
    <cellStyle name="Normal 4 2 2 2 3 2 2 4 3" xfId="45843"/>
    <cellStyle name="Normal 4 2 2 2 3 2 2 5" xfId="17613"/>
    <cellStyle name="Normal 4 2 2 2 3 2 2 5 2" xfId="37374"/>
    <cellStyle name="Normal 4 2 2 2 3 2 2 6" xfId="51490"/>
    <cellStyle name="Normal 4 2 2 2 3 2 2 7" xfId="31728"/>
    <cellStyle name="Normal 4 2 2 2 3 2 3" xfId="4907"/>
    <cellStyle name="Normal 4 2 2 2 3 2 3 2" xfId="13378"/>
    <cellStyle name="Normal 4 2 2 2 3 2 3 2 2" xfId="27493"/>
    <cellStyle name="Normal 4 2 2 2 3 2 3 2 2 2" xfId="61370"/>
    <cellStyle name="Normal 4 2 2 2 3 2 3 2 3" xfId="47254"/>
    <cellStyle name="Normal 4 2 2 2 3 2 3 3" xfId="19024"/>
    <cellStyle name="Normal 4 2 2 2 3 2 3 3 2" xfId="38785"/>
    <cellStyle name="Normal 4 2 2 2 3 2 3 4" xfId="52901"/>
    <cellStyle name="Normal 4 2 2 2 3 2 3 5" xfId="33139"/>
    <cellStyle name="Normal 4 2 2 2 3 2 4" xfId="7732"/>
    <cellStyle name="Normal 4 2 2 2 3 2 4 2" xfId="21847"/>
    <cellStyle name="Normal 4 2 2 2 3 2 4 2 2" xfId="55724"/>
    <cellStyle name="Normal 4 2 2 2 3 2 4 3" xfId="41608"/>
    <cellStyle name="Normal 4 2 2 2 3 2 5" xfId="10555"/>
    <cellStyle name="Normal 4 2 2 2 3 2 5 2" xfId="24670"/>
    <cellStyle name="Normal 4 2 2 2 3 2 5 2 2" xfId="58547"/>
    <cellStyle name="Normal 4 2 2 2 3 2 5 3" xfId="44431"/>
    <cellStyle name="Normal 4 2 2 2 3 2 6" xfId="16201"/>
    <cellStyle name="Normal 4 2 2 2 3 2 6 2" xfId="35962"/>
    <cellStyle name="Normal 4 2 2 2 3 2 7" xfId="50078"/>
    <cellStyle name="Normal 4 2 2 2 3 2 8" xfId="30316"/>
    <cellStyle name="Normal 4 2 2 2 3 3" xfId="2790"/>
    <cellStyle name="Normal 4 2 2 2 3 3 2" xfId="5614"/>
    <cellStyle name="Normal 4 2 2 2 3 3 2 2" xfId="14084"/>
    <cellStyle name="Normal 4 2 2 2 3 3 2 2 2" xfId="28199"/>
    <cellStyle name="Normal 4 2 2 2 3 3 2 2 2 2" xfId="62076"/>
    <cellStyle name="Normal 4 2 2 2 3 3 2 2 3" xfId="47960"/>
    <cellStyle name="Normal 4 2 2 2 3 3 2 3" xfId="19730"/>
    <cellStyle name="Normal 4 2 2 2 3 3 2 3 2" xfId="39491"/>
    <cellStyle name="Normal 4 2 2 2 3 3 2 4" xfId="53607"/>
    <cellStyle name="Normal 4 2 2 2 3 3 2 5" xfId="33845"/>
    <cellStyle name="Normal 4 2 2 2 3 3 3" xfId="8438"/>
    <cellStyle name="Normal 4 2 2 2 3 3 3 2" xfId="22553"/>
    <cellStyle name="Normal 4 2 2 2 3 3 3 2 2" xfId="56430"/>
    <cellStyle name="Normal 4 2 2 2 3 3 3 3" xfId="42314"/>
    <cellStyle name="Normal 4 2 2 2 3 3 4" xfId="11261"/>
    <cellStyle name="Normal 4 2 2 2 3 3 4 2" xfId="25376"/>
    <cellStyle name="Normal 4 2 2 2 3 3 4 2 2" xfId="59253"/>
    <cellStyle name="Normal 4 2 2 2 3 3 4 3" xfId="45137"/>
    <cellStyle name="Normal 4 2 2 2 3 3 5" xfId="16907"/>
    <cellStyle name="Normal 4 2 2 2 3 3 5 2" xfId="36668"/>
    <cellStyle name="Normal 4 2 2 2 3 3 6" xfId="50784"/>
    <cellStyle name="Normal 4 2 2 2 3 3 7" xfId="31022"/>
    <cellStyle name="Normal 4 2 2 2 3 4" xfId="4201"/>
    <cellStyle name="Normal 4 2 2 2 3 4 2" xfId="12672"/>
    <cellStyle name="Normal 4 2 2 2 3 4 2 2" xfId="26787"/>
    <cellStyle name="Normal 4 2 2 2 3 4 2 2 2" xfId="60664"/>
    <cellStyle name="Normal 4 2 2 2 3 4 2 3" xfId="46548"/>
    <cellStyle name="Normal 4 2 2 2 3 4 3" xfId="18318"/>
    <cellStyle name="Normal 4 2 2 2 3 4 3 2" xfId="38079"/>
    <cellStyle name="Normal 4 2 2 2 3 4 4" xfId="52195"/>
    <cellStyle name="Normal 4 2 2 2 3 4 5" xfId="32433"/>
    <cellStyle name="Normal 4 2 2 2 3 5" xfId="7026"/>
    <cellStyle name="Normal 4 2 2 2 3 5 2" xfId="21141"/>
    <cellStyle name="Normal 4 2 2 2 3 5 2 2" xfId="55018"/>
    <cellStyle name="Normal 4 2 2 2 3 5 3" xfId="40902"/>
    <cellStyle name="Normal 4 2 2 2 3 6" xfId="9849"/>
    <cellStyle name="Normal 4 2 2 2 3 6 2" xfId="23964"/>
    <cellStyle name="Normal 4 2 2 2 3 6 2 2" xfId="57841"/>
    <cellStyle name="Normal 4 2 2 2 3 6 3" xfId="43725"/>
    <cellStyle name="Normal 4 2 2 2 3 7" xfId="15495"/>
    <cellStyle name="Normal 4 2 2 2 3 7 2" xfId="35256"/>
    <cellStyle name="Normal 4 2 2 2 3 8" xfId="49372"/>
    <cellStyle name="Normal 4 2 2 2 3 9" xfId="29610"/>
    <cellStyle name="Normal 4 2 2 2 4" xfId="1730"/>
    <cellStyle name="Normal 4 2 2 2 4 2" xfId="3143"/>
    <cellStyle name="Normal 4 2 2 2 4 2 2" xfId="5967"/>
    <cellStyle name="Normal 4 2 2 2 4 2 2 2" xfId="14437"/>
    <cellStyle name="Normal 4 2 2 2 4 2 2 2 2" xfId="28552"/>
    <cellStyle name="Normal 4 2 2 2 4 2 2 2 2 2" xfId="62429"/>
    <cellStyle name="Normal 4 2 2 2 4 2 2 2 3" xfId="48313"/>
    <cellStyle name="Normal 4 2 2 2 4 2 2 3" xfId="20083"/>
    <cellStyle name="Normal 4 2 2 2 4 2 2 3 2" xfId="39844"/>
    <cellStyle name="Normal 4 2 2 2 4 2 2 4" xfId="53960"/>
    <cellStyle name="Normal 4 2 2 2 4 2 2 5" xfId="34198"/>
    <cellStyle name="Normal 4 2 2 2 4 2 3" xfId="8791"/>
    <cellStyle name="Normal 4 2 2 2 4 2 3 2" xfId="22906"/>
    <cellStyle name="Normal 4 2 2 2 4 2 3 2 2" xfId="56783"/>
    <cellStyle name="Normal 4 2 2 2 4 2 3 3" xfId="42667"/>
    <cellStyle name="Normal 4 2 2 2 4 2 4" xfId="11614"/>
    <cellStyle name="Normal 4 2 2 2 4 2 4 2" xfId="25729"/>
    <cellStyle name="Normal 4 2 2 2 4 2 4 2 2" xfId="59606"/>
    <cellStyle name="Normal 4 2 2 2 4 2 4 3" xfId="45490"/>
    <cellStyle name="Normal 4 2 2 2 4 2 5" xfId="17260"/>
    <cellStyle name="Normal 4 2 2 2 4 2 5 2" xfId="37021"/>
    <cellStyle name="Normal 4 2 2 2 4 2 6" xfId="51137"/>
    <cellStyle name="Normal 4 2 2 2 4 2 7" xfId="31375"/>
    <cellStyle name="Normal 4 2 2 2 4 3" xfId="4554"/>
    <cellStyle name="Normal 4 2 2 2 4 3 2" xfId="13025"/>
    <cellStyle name="Normal 4 2 2 2 4 3 2 2" xfId="27140"/>
    <cellStyle name="Normal 4 2 2 2 4 3 2 2 2" xfId="61017"/>
    <cellStyle name="Normal 4 2 2 2 4 3 2 3" xfId="46901"/>
    <cellStyle name="Normal 4 2 2 2 4 3 3" xfId="18671"/>
    <cellStyle name="Normal 4 2 2 2 4 3 3 2" xfId="38432"/>
    <cellStyle name="Normal 4 2 2 2 4 3 4" xfId="52548"/>
    <cellStyle name="Normal 4 2 2 2 4 3 5" xfId="32786"/>
    <cellStyle name="Normal 4 2 2 2 4 4" xfId="7379"/>
    <cellStyle name="Normal 4 2 2 2 4 4 2" xfId="21494"/>
    <cellStyle name="Normal 4 2 2 2 4 4 2 2" xfId="55371"/>
    <cellStyle name="Normal 4 2 2 2 4 4 3" xfId="41255"/>
    <cellStyle name="Normal 4 2 2 2 4 5" xfId="10202"/>
    <cellStyle name="Normal 4 2 2 2 4 5 2" xfId="24317"/>
    <cellStyle name="Normal 4 2 2 2 4 5 2 2" xfId="58194"/>
    <cellStyle name="Normal 4 2 2 2 4 5 3" xfId="44078"/>
    <cellStyle name="Normal 4 2 2 2 4 6" xfId="15848"/>
    <cellStyle name="Normal 4 2 2 2 4 6 2" xfId="35609"/>
    <cellStyle name="Normal 4 2 2 2 4 7" xfId="49725"/>
    <cellStyle name="Normal 4 2 2 2 4 8" xfId="29963"/>
    <cellStyle name="Normal 4 2 2 2 5" xfId="2437"/>
    <cellStyle name="Normal 4 2 2 2 5 2" xfId="5261"/>
    <cellStyle name="Normal 4 2 2 2 5 2 2" xfId="13731"/>
    <cellStyle name="Normal 4 2 2 2 5 2 2 2" xfId="27846"/>
    <cellStyle name="Normal 4 2 2 2 5 2 2 2 2" xfId="61723"/>
    <cellStyle name="Normal 4 2 2 2 5 2 2 3" xfId="47607"/>
    <cellStyle name="Normal 4 2 2 2 5 2 3" xfId="19377"/>
    <cellStyle name="Normal 4 2 2 2 5 2 3 2" xfId="39138"/>
    <cellStyle name="Normal 4 2 2 2 5 2 4" xfId="53254"/>
    <cellStyle name="Normal 4 2 2 2 5 2 5" xfId="33492"/>
    <cellStyle name="Normal 4 2 2 2 5 3" xfId="8085"/>
    <cellStyle name="Normal 4 2 2 2 5 3 2" xfId="22200"/>
    <cellStyle name="Normal 4 2 2 2 5 3 2 2" xfId="56077"/>
    <cellStyle name="Normal 4 2 2 2 5 3 3" xfId="41961"/>
    <cellStyle name="Normal 4 2 2 2 5 4" xfId="10908"/>
    <cellStyle name="Normal 4 2 2 2 5 4 2" xfId="25023"/>
    <cellStyle name="Normal 4 2 2 2 5 4 2 2" xfId="58900"/>
    <cellStyle name="Normal 4 2 2 2 5 4 3" xfId="44784"/>
    <cellStyle name="Normal 4 2 2 2 5 5" xfId="16554"/>
    <cellStyle name="Normal 4 2 2 2 5 5 2" xfId="36315"/>
    <cellStyle name="Normal 4 2 2 2 5 6" xfId="50431"/>
    <cellStyle name="Normal 4 2 2 2 5 7" xfId="30669"/>
    <cellStyle name="Normal 4 2 2 2 6" xfId="3848"/>
    <cellStyle name="Normal 4 2 2 2 6 2" xfId="12319"/>
    <cellStyle name="Normal 4 2 2 2 6 2 2" xfId="26434"/>
    <cellStyle name="Normal 4 2 2 2 6 2 2 2" xfId="60311"/>
    <cellStyle name="Normal 4 2 2 2 6 2 3" xfId="46195"/>
    <cellStyle name="Normal 4 2 2 2 6 3" xfId="17965"/>
    <cellStyle name="Normal 4 2 2 2 6 3 2" xfId="37726"/>
    <cellStyle name="Normal 4 2 2 2 6 4" xfId="51842"/>
    <cellStyle name="Normal 4 2 2 2 6 5" xfId="32080"/>
    <cellStyle name="Normal 4 2 2 2 7" xfId="6673"/>
    <cellStyle name="Normal 4 2 2 2 7 2" xfId="20788"/>
    <cellStyle name="Normal 4 2 2 2 7 2 2" xfId="54665"/>
    <cellStyle name="Normal 4 2 2 2 7 3" xfId="40549"/>
    <cellStyle name="Normal 4 2 2 2 8" xfId="9496"/>
    <cellStyle name="Normal 4 2 2 2 8 2" xfId="23611"/>
    <cellStyle name="Normal 4 2 2 2 8 2 2" xfId="57488"/>
    <cellStyle name="Normal 4 2 2 2 8 3" xfId="43372"/>
    <cellStyle name="Normal 4 2 2 2 9" xfId="15142"/>
    <cellStyle name="Normal 4 2 2 2 9 2" xfId="34903"/>
    <cellStyle name="Normal 4 2 2 3" xfId="1109"/>
    <cellStyle name="Normal 4 2 2 3 10" xfId="29345"/>
    <cellStyle name="Normal 4 2 2 3 2" xfId="1464"/>
    <cellStyle name="Normal 4 2 2 3 2 2" xfId="2171"/>
    <cellStyle name="Normal 4 2 2 3 2 2 2" xfId="3584"/>
    <cellStyle name="Normal 4 2 2 3 2 2 2 2" xfId="6408"/>
    <cellStyle name="Normal 4 2 2 3 2 2 2 2 2" xfId="14878"/>
    <cellStyle name="Normal 4 2 2 3 2 2 2 2 2 2" xfId="28993"/>
    <cellStyle name="Normal 4 2 2 3 2 2 2 2 2 2 2" xfId="62870"/>
    <cellStyle name="Normal 4 2 2 3 2 2 2 2 2 3" xfId="48754"/>
    <cellStyle name="Normal 4 2 2 3 2 2 2 2 3" xfId="20524"/>
    <cellStyle name="Normal 4 2 2 3 2 2 2 2 3 2" xfId="40285"/>
    <cellStyle name="Normal 4 2 2 3 2 2 2 2 4" xfId="54401"/>
    <cellStyle name="Normal 4 2 2 3 2 2 2 2 5" xfId="34639"/>
    <cellStyle name="Normal 4 2 2 3 2 2 2 3" xfId="9232"/>
    <cellStyle name="Normal 4 2 2 3 2 2 2 3 2" xfId="23347"/>
    <cellStyle name="Normal 4 2 2 3 2 2 2 3 2 2" xfId="57224"/>
    <cellStyle name="Normal 4 2 2 3 2 2 2 3 3" xfId="43108"/>
    <cellStyle name="Normal 4 2 2 3 2 2 2 4" xfId="12055"/>
    <cellStyle name="Normal 4 2 2 3 2 2 2 4 2" xfId="26170"/>
    <cellStyle name="Normal 4 2 2 3 2 2 2 4 2 2" xfId="60047"/>
    <cellStyle name="Normal 4 2 2 3 2 2 2 4 3" xfId="45931"/>
    <cellStyle name="Normal 4 2 2 3 2 2 2 5" xfId="17701"/>
    <cellStyle name="Normal 4 2 2 3 2 2 2 5 2" xfId="37462"/>
    <cellStyle name="Normal 4 2 2 3 2 2 2 6" xfId="51578"/>
    <cellStyle name="Normal 4 2 2 3 2 2 2 7" xfId="31816"/>
    <cellStyle name="Normal 4 2 2 3 2 2 3" xfId="4995"/>
    <cellStyle name="Normal 4 2 2 3 2 2 3 2" xfId="13466"/>
    <cellStyle name="Normal 4 2 2 3 2 2 3 2 2" xfId="27581"/>
    <cellStyle name="Normal 4 2 2 3 2 2 3 2 2 2" xfId="61458"/>
    <cellStyle name="Normal 4 2 2 3 2 2 3 2 3" xfId="47342"/>
    <cellStyle name="Normal 4 2 2 3 2 2 3 3" xfId="19112"/>
    <cellStyle name="Normal 4 2 2 3 2 2 3 3 2" xfId="38873"/>
    <cellStyle name="Normal 4 2 2 3 2 2 3 4" xfId="52989"/>
    <cellStyle name="Normal 4 2 2 3 2 2 3 5" xfId="33227"/>
    <cellStyle name="Normal 4 2 2 3 2 2 4" xfId="7820"/>
    <cellStyle name="Normal 4 2 2 3 2 2 4 2" xfId="21935"/>
    <cellStyle name="Normal 4 2 2 3 2 2 4 2 2" xfId="55812"/>
    <cellStyle name="Normal 4 2 2 3 2 2 4 3" xfId="41696"/>
    <cellStyle name="Normal 4 2 2 3 2 2 5" xfId="10643"/>
    <cellStyle name="Normal 4 2 2 3 2 2 5 2" xfId="24758"/>
    <cellStyle name="Normal 4 2 2 3 2 2 5 2 2" xfId="58635"/>
    <cellStyle name="Normal 4 2 2 3 2 2 5 3" xfId="44519"/>
    <cellStyle name="Normal 4 2 2 3 2 2 6" xfId="16289"/>
    <cellStyle name="Normal 4 2 2 3 2 2 6 2" xfId="36050"/>
    <cellStyle name="Normal 4 2 2 3 2 2 7" xfId="50166"/>
    <cellStyle name="Normal 4 2 2 3 2 2 8" xfId="30404"/>
    <cellStyle name="Normal 4 2 2 3 2 3" xfId="2878"/>
    <cellStyle name="Normal 4 2 2 3 2 3 2" xfId="5702"/>
    <cellStyle name="Normal 4 2 2 3 2 3 2 2" xfId="14172"/>
    <cellStyle name="Normal 4 2 2 3 2 3 2 2 2" xfId="28287"/>
    <cellStyle name="Normal 4 2 2 3 2 3 2 2 2 2" xfId="62164"/>
    <cellStyle name="Normal 4 2 2 3 2 3 2 2 3" xfId="48048"/>
    <cellStyle name="Normal 4 2 2 3 2 3 2 3" xfId="19818"/>
    <cellStyle name="Normal 4 2 2 3 2 3 2 3 2" xfId="39579"/>
    <cellStyle name="Normal 4 2 2 3 2 3 2 4" xfId="53695"/>
    <cellStyle name="Normal 4 2 2 3 2 3 2 5" xfId="33933"/>
    <cellStyle name="Normal 4 2 2 3 2 3 3" xfId="8526"/>
    <cellStyle name="Normal 4 2 2 3 2 3 3 2" xfId="22641"/>
    <cellStyle name="Normal 4 2 2 3 2 3 3 2 2" xfId="56518"/>
    <cellStyle name="Normal 4 2 2 3 2 3 3 3" xfId="42402"/>
    <cellStyle name="Normal 4 2 2 3 2 3 4" xfId="11349"/>
    <cellStyle name="Normal 4 2 2 3 2 3 4 2" xfId="25464"/>
    <cellStyle name="Normal 4 2 2 3 2 3 4 2 2" xfId="59341"/>
    <cellStyle name="Normal 4 2 2 3 2 3 4 3" xfId="45225"/>
    <cellStyle name="Normal 4 2 2 3 2 3 5" xfId="16995"/>
    <cellStyle name="Normal 4 2 2 3 2 3 5 2" xfId="36756"/>
    <cellStyle name="Normal 4 2 2 3 2 3 6" xfId="50872"/>
    <cellStyle name="Normal 4 2 2 3 2 3 7" xfId="31110"/>
    <cellStyle name="Normal 4 2 2 3 2 4" xfId="4289"/>
    <cellStyle name="Normal 4 2 2 3 2 4 2" xfId="12760"/>
    <cellStyle name="Normal 4 2 2 3 2 4 2 2" xfId="26875"/>
    <cellStyle name="Normal 4 2 2 3 2 4 2 2 2" xfId="60752"/>
    <cellStyle name="Normal 4 2 2 3 2 4 2 3" xfId="46636"/>
    <cellStyle name="Normal 4 2 2 3 2 4 3" xfId="18406"/>
    <cellStyle name="Normal 4 2 2 3 2 4 3 2" xfId="38167"/>
    <cellStyle name="Normal 4 2 2 3 2 4 4" xfId="52283"/>
    <cellStyle name="Normal 4 2 2 3 2 4 5" xfId="32521"/>
    <cellStyle name="Normal 4 2 2 3 2 5" xfId="7114"/>
    <cellStyle name="Normal 4 2 2 3 2 5 2" xfId="21229"/>
    <cellStyle name="Normal 4 2 2 3 2 5 2 2" xfId="55106"/>
    <cellStyle name="Normal 4 2 2 3 2 5 3" xfId="40990"/>
    <cellStyle name="Normal 4 2 2 3 2 6" xfId="9937"/>
    <cellStyle name="Normal 4 2 2 3 2 6 2" xfId="24052"/>
    <cellStyle name="Normal 4 2 2 3 2 6 2 2" xfId="57929"/>
    <cellStyle name="Normal 4 2 2 3 2 6 3" xfId="43813"/>
    <cellStyle name="Normal 4 2 2 3 2 7" xfId="15583"/>
    <cellStyle name="Normal 4 2 2 3 2 7 2" xfId="35344"/>
    <cellStyle name="Normal 4 2 2 3 2 8" xfId="49460"/>
    <cellStyle name="Normal 4 2 2 3 2 9" xfId="29698"/>
    <cellStyle name="Normal 4 2 2 3 3" xfId="1818"/>
    <cellStyle name="Normal 4 2 2 3 3 2" xfId="3231"/>
    <cellStyle name="Normal 4 2 2 3 3 2 2" xfId="6055"/>
    <cellStyle name="Normal 4 2 2 3 3 2 2 2" xfId="14525"/>
    <cellStyle name="Normal 4 2 2 3 3 2 2 2 2" xfId="28640"/>
    <cellStyle name="Normal 4 2 2 3 3 2 2 2 2 2" xfId="62517"/>
    <cellStyle name="Normal 4 2 2 3 3 2 2 2 3" xfId="48401"/>
    <cellStyle name="Normal 4 2 2 3 3 2 2 3" xfId="20171"/>
    <cellStyle name="Normal 4 2 2 3 3 2 2 3 2" xfId="39932"/>
    <cellStyle name="Normal 4 2 2 3 3 2 2 4" xfId="54048"/>
    <cellStyle name="Normal 4 2 2 3 3 2 2 5" xfId="34286"/>
    <cellStyle name="Normal 4 2 2 3 3 2 3" xfId="8879"/>
    <cellStyle name="Normal 4 2 2 3 3 2 3 2" xfId="22994"/>
    <cellStyle name="Normal 4 2 2 3 3 2 3 2 2" xfId="56871"/>
    <cellStyle name="Normal 4 2 2 3 3 2 3 3" xfId="42755"/>
    <cellStyle name="Normal 4 2 2 3 3 2 4" xfId="11702"/>
    <cellStyle name="Normal 4 2 2 3 3 2 4 2" xfId="25817"/>
    <cellStyle name="Normal 4 2 2 3 3 2 4 2 2" xfId="59694"/>
    <cellStyle name="Normal 4 2 2 3 3 2 4 3" xfId="45578"/>
    <cellStyle name="Normal 4 2 2 3 3 2 5" xfId="17348"/>
    <cellStyle name="Normal 4 2 2 3 3 2 5 2" xfId="37109"/>
    <cellStyle name="Normal 4 2 2 3 3 2 6" xfId="51225"/>
    <cellStyle name="Normal 4 2 2 3 3 2 7" xfId="31463"/>
    <cellStyle name="Normal 4 2 2 3 3 3" xfId="4642"/>
    <cellStyle name="Normal 4 2 2 3 3 3 2" xfId="13113"/>
    <cellStyle name="Normal 4 2 2 3 3 3 2 2" xfId="27228"/>
    <cellStyle name="Normal 4 2 2 3 3 3 2 2 2" xfId="61105"/>
    <cellStyle name="Normal 4 2 2 3 3 3 2 3" xfId="46989"/>
    <cellStyle name="Normal 4 2 2 3 3 3 3" xfId="18759"/>
    <cellStyle name="Normal 4 2 2 3 3 3 3 2" xfId="38520"/>
    <cellStyle name="Normal 4 2 2 3 3 3 4" xfId="52636"/>
    <cellStyle name="Normal 4 2 2 3 3 3 5" xfId="32874"/>
    <cellStyle name="Normal 4 2 2 3 3 4" xfId="7467"/>
    <cellStyle name="Normal 4 2 2 3 3 4 2" xfId="21582"/>
    <cellStyle name="Normal 4 2 2 3 3 4 2 2" xfId="55459"/>
    <cellStyle name="Normal 4 2 2 3 3 4 3" xfId="41343"/>
    <cellStyle name="Normal 4 2 2 3 3 5" xfId="10290"/>
    <cellStyle name="Normal 4 2 2 3 3 5 2" xfId="24405"/>
    <cellStyle name="Normal 4 2 2 3 3 5 2 2" xfId="58282"/>
    <cellStyle name="Normal 4 2 2 3 3 5 3" xfId="44166"/>
    <cellStyle name="Normal 4 2 2 3 3 6" xfId="15936"/>
    <cellStyle name="Normal 4 2 2 3 3 6 2" xfId="35697"/>
    <cellStyle name="Normal 4 2 2 3 3 7" xfId="49813"/>
    <cellStyle name="Normal 4 2 2 3 3 8" xfId="30051"/>
    <cellStyle name="Normal 4 2 2 3 4" xfId="2525"/>
    <cellStyle name="Normal 4 2 2 3 4 2" xfId="5349"/>
    <cellStyle name="Normal 4 2 2 3 4 2 2" xfId="13819"/>
    <cellStyle name="Normal 4 2 2 3 4 2 2 2" xfId="27934"/>
    <cellStyle name="Normal 4 2 2 3 4 2 2 2 2" xfId="61811"/>
    <cellStyle name="Normal 4 2 2 3 4 2 2 3" xfId="47695"/>
    <cellStyle name="Normal 4 2 2 3 4 2 3" xfId="19465"/>
    <cellStyle name="Normal 4 2 2 3 4 2 3 2" xfId="39226"/>
    <cellStyle name="Normal 4 2 2 3 4 2 4" xfId="53342"/>
    <cellStyle name="Normal 4 2 2 3 4 2 5" xfId="33580"/>
    <cellStyle name="Normal 4 2 2 3 4 3" xfId="8173"/>
    <cellStyle name="Normal 4 2 2 3 4 3 2" xfId="22288"/>
    <cellStyle name="Normal 4 2 2 3 4 3 2 2" xfId="56165"/>
    <cellStyle name="Normal 4 2 2 3 4 3 3" xfId="42049"/>
    <cellStyle name="Normal 4 2 2 3 4 4" xfId="10996"/>
    <cellStyle name="Normal 4 2 2 3 4 4 2" xfId="25111"/>
    <cellStyle name="Normal 4 2 2 3 4 4 2 2" xfId="58988"/>
    <cellStyle name="Normal 4 2 2 3 4 4 3" xfId="44872"/>
    <cellStyle name="Normal 4 2 2 3 4 5" xfId="16642"/>
    <cellStyle name="Normal 4 2 2 3 4 5 2" xfId="36403"/>
    <cellStyle name="Normal 4 2 2 3 4 6" xfId="50519"/>
    <cellStyle name="Normal 4 2 2 3 4 7" xfId="30757"/>
    <cellStyle name="Normal 4 2 2 3 5" xfId="3936"/>
    <cellStyle name="Normal 4 2 2 3 5 2" xfId="12407"/>
    <cellStyle name="Normal 4 2 2 3 5 2 2" xfId="26522"/>
    <cellStyle name="Normal 4 2 2 3 5 2 2 2" xfId="60399"/>
    <cellStyle name="Normal 4 2 2 3 5 2 3" xfId="46283"/>
    <cellStyle name="Normal 4 2 2 3 5 3" xfId="18053"/>
    <cellStyle name="Normal 4 2 2 3 5 3 2" xfId="37814"/>
    <cellStyle name="Normal 4 2 2 3 5 4" xfId="51930"/>
    <cellStyle name="Normal 4 2 2 3 5 5" xfId="32168"/>
    <cellStyle name="Normal 4 2 2 3 6" xfId="6761"/>
    <cellStyle name="Normal 4 2 2 3 6 2" xfId="20876"/>
    <cellStyle name="Normal 4 2 2 3 6 2 2" xfId="54753"/>
    <cellStyle name="Normal 4 2 2 3 6 3" xfId="40637"/>
    <cellStyle name="Normal 4 2 2 3 7" xfId="9584"/>
    <cellStyle name="Normal 4 2 2 3 7 2" xfId="23699"/>
    <cellStyle name="Normal 4 2 2 3 7 2 2" xfId="57576"/>
    <cellStyle name="Normal 4 2 2 3 7 3" xfId="43460"/>
    <cellStyle name="Normal 4 2 2 3 8" xfId="15230"/>
    <cellStyle name="Normal 4 2 2 3 8 2" xfId="34991"/>
    <cellStyle name="Normal 4 2 2 3 9" xfId="49107"/>
    <cellStyle name="Normal 4 2 2 4" xfId="1289"/>
    <cellStyle name="Normal 4 2 2 4 2" xfId="1996"/>
    <cellStyle name="Normal 4 2 2 4 2 2" xfId="3409"/>
    <cellStyle name="Normal 4 2 2 4 2 2 2" xfId="6233"/>
    <cellStyle name="Normal 4 2 2 4 2 2 2 2" xfId="14703"/>
    <cellStyle name="Normal 4 2 2 4 2 2 2 2 2" xfId="28818"/>
    <cellStyle name="Normal 4 2 2 4 2 2 2 2 2 2" xfId="62695"/>
    <cellStyle name="Normal 4 2 2 4 2 2 2 2 3" xfId="48579"/>
    <cellStyle name="Normal 4 2 2 4 2 2 2 3" xfId="20349"/>
    <cellStyle name="Normal 4 2 2 4 2 2 2 3 2" xfId="40110"/>
    <cellStyle name="Normal 4 2 2 4 2 2 2 4" xfId="54226"/>
    <cellStyle name="Normal 4 2 2 4 2 2 2 5" xfId="34464"/>
    <cellStyle name="Normal 4 2 2 4 2 2 3" xfId="9057"/>
    <cellStyle name="Normal 4 2 2 4 2 2 3 2" xfId="23172"/>
    <cellStyle name="Normal 4 2 2 4 2 2 3 2 2" xfId="57049"/>
    <cellStyle name="Normal 4 2 2 4 2 2 3 3" xfId="42933"/>
    <cellStyle name="Normal 4 2 2 4 2 2 4" xfId="11880"/>
    <cellStyle name="Normal 4 2 2 4 2 2 4 2" xfId="25995"/>
    <cellStyle name="Normal 4 2 2 4 2 2 4 2 2" xfId="59872"/>
    <cellStyle name="Normal 4 2 2 4 2 2 4 3" xfId="45756"/>
    <cellStyle name="Normal 4 2 2 4 2 2 5" xfId="17526"/>
    <cellStyle name="Normal 4 2 2 4 2 2 5 2" xfId="37287"/>
    <cellStyle name="Normal 4 2 2 4 2 2 6" xfId="51403"/>
    <cellStyle name="Normal 4 2 2 4 2 2 7" xfId="31641"/>
    <cellStyle name="Normal 4 2 2 4 2 3" xfId="4820"/>
    <cellStyle name="Normal 4 2 2 4 2 3 2" xfId="13291"/>
    <cellStyle name="Normal 4 2 2 4 2 3 2 2" xfId="27406"/>
    <cellStyle name="Normal 4 2 2 4 2 3 2 2 2" xfId="61283"/>
    <cellStyle name="Normal 4 2 2 4 2 3 2 3" xfId="47167"/>
    <cellStyle name="Normal 4 2 2 4 2 3 3" xfId="18937"/>
    <cellStyle name="Normal 4 2 2 4 2 3 3 2" xfId="38698"/>
    <cellStyle name="Normal 4 2 2 4 2 3 4" xfId="52814"/>
    <cellStyle name="Normal 4 2 2 4 2 3 5" xfId="33052"/>
    <cellStyle name="Normal 4 2 2 4 2 4" xfId="7645"/>
    <cellStyle name="Normal 4 2 2 4 2 4 2" xfId="21760"/>
    <cellStyle name="Normal 4 2 2 4 2 4 2 2" xfId="55637"/>
    <cellStyle name="Normal 4 2 2 4 2 4 3" xfId="41521"/>
    <cellStyle name="Normal 4 2 2 4 2 5" xfId="10468"/>
    <cellStyle name="Normal 4 2 2 4 2 5 2" xfId="24583"/>
    <cellStyle name="Normal 4 2 2 4 2 5 2 2" xfId="58460"/>
    <cellStyle name="Normal 4 2 2 4 2 5 3" xfId="44344"/>
    <cellStyle name="Normal 4 2 2 4 2 6" xfId="16114"/>
    <cellStyle name="Normal 4 2 2 4 2 6 2" xfId="35875"/>
    <cellStyle name="Normal 4 2 2 4 2 7" xfId="49991"/>
    <cellStyle name="Normal 4 2 2 4 2 8" xfId="30229"/>
    <cellStyle name="Normal 4 2 2 4 3" xfId="2703"/>
    <cellStyle name="Normal 4 2 2 4 3 2" xfId="5527"/>
    <cellStyle name="Normal 4 2 2 4 3 2 2" xfId="13997"/>
    <cellStyle name="Normal 4 2 2 4 3 2 2 2" xfId="28112"/>
    <cellStyle name="Normal 4 2 2 4 3 2 2 2 2" xfId="61989"/>
    <cellStyle name="Normal 4 2 2 4 3 2 2 3" xfId="47873"/>
    <cellStyle name="Normal 4 2 2 4 3 2 3" xfId="19643"/>
    <cellStyle name="Normal 4 2 2 4 3 2 3 2" xfId="39404"/>
    <cellStyle name="Normal 4 2 2 4 3 2 4" xfId="53520"/>
    <cellStyle name="Normal 4 2 2 4 3 2 5" xfId="33758"/>
    <cellStyle name="Normal 4 2 2 4 3 3" xfId="8351"/>
    <cellStyle name="Normal 4 2 2 4 3 3 2" xfId="22466"/>
    <cellStyle name="Normal 4 2 2 4 3 3 2 2" xfId="56343"/>
    <cellStyle name="Normal 4 2 2 4 3 3 3" xfId="42227"/>
    <cellStyle name="Normal 4 2 2 4 3 4" xfId="11174"/>
    <cellStyle name="Normal 4 2 2 4 3 4 2" xfId="25289"/>
    <cellStyle name="Normal 4 2 2 4 3 4 2 2" xfId="59166"/>
    <cellStyle name="Normal 4 2 2 4 3 4 3" xfId="45050"/>
    <cellStyle name="Normal 4 2 2 4 3 5" xfId="16820"/>
    <cellStyle name="Normal 4 2 2 4 3 5 2" xfId="36581"/>
    <cellStyle name="Normal 4 2 2 4 3 6" xfId="50697"/>
    <cellStyle name="Normal 4 2 2 4 3 7" xfId="30935"/>
    <cellStyle name="Normal 4 2 2 4 4" xfId="4114"/>
    <cellStyle name="Normal 4 2 2 4 4 2" xfId="12585"/>
    <cellStyle name="Normal 4 2 2 4 4 2 2" xfId="26700"/>
    <cellStyle name="Normal 4 2 2 4 4 2 2 2" xfId="60577"/>
    <cellStyle name="Normal 4 2 2 4 4 2 3" xfId="46461"/>
    <cellStyle name="Normal 4 2 2 4 4 3" xfId="18231"/>
    <cellStyle name="Normal 4 2 2 4 4 3 2" xfId="37992"/>
    <cellStyle name="Normal 4 2 2 4 4 4" xfId="52108"/>
    <cellStyle name="Normal 4 2 2 4 4 5" xfId="32346"/>
    <cellStyle name="Normal 4 2 2 4 5" xfId="6939"/>
    <cellStyle name="Normal 4 2 2 4 5 2" xfId="21054"/>
    <cellStyle name="Normal 4 2 2 4 5 2 2" xfId="54931"/>
    <cellStyle name="Normal 4 2 2 4 5 3" xfId="40815"/>
    <cellStyle name="Normal 4 2 2 4 6" xfId="9762"/>
    <cellStyle name="Normal 4 2 2 4 6 2" xfId="23877"/>
    <cellStyle name="Normal 4 2 2 4 6 2 2" xfId="57754"/>
    <cellStyle name="Normal 4 2 2 4 6 3" xfId="43638"/>
    <cellStyle name="Normal 4 2 2 4 7" xfId="15408"/>
    <cellStyle name="Normal 4 2 2 4 7 2" xfId="35169"/>
    <cellStyle name="Normal 4 2 2 4 8" xfId="49285"/>
    <cellStyle name="Normal 4 2 2 4 9" xfId="29523"/>
    <cellStyle name="Normal 4 2 2 5" xfId="1643"/>
    <cellStyle name="Normal 4 2 2 5 2" xfId="3056"/>
    <cellStyle name="Normal 4 2 2 5 2 2" xfId="5880"/>
    <cellStyle name="Normal 4 2 2 5 2 2 2" xfId="14350"/>
    <cellStyle name="Normal 4 2 2 5 2 2 2 2" xfId="28465"/>
    <cellStyle name="Normal 4 2 2 5 2 2 2 2 2" xfId="62342"/>
    <cellStyle name="Normal 4 2 2 5 2 2 2 3" xfId="48226"/>
    <cellStyle name="Normal 4 2 2 5 2 2 3" xfId="19996"/>
    <cellStyle name="Normal 4 2 2 5 2 2 3 2" xfId="39757"/>
    <cellStyle name="Normal 4 2 2 5 2 2 4" xfId="53873"/>
    <cellStyle name="Normal 4 2 2 5 2 2 5" xfId="34111"/>
    <cellStyle name="Normal 4 2 2 5 2 3" xfId="8704"/>
    <cellStyle name="Normal 4 2 2 5 2 3 2" xfId="22819"/>
    <cellStyle name="Normal 4 2 2 5 2 3 2 2" xfId="56696"/>
    <cellStyle name="Normal 4 2 2 5 2 3 3" xfId="42580"/>
    <cellStyle name="Normal 4 2 2 5 2 4" xfId="11527"/>
    <cellStyle name="Normal 4 2 2 5 2 4 2" xfId="25642"/>
    <cellStyle name="Normal 4 2 2 5 2 4 2 2" xfId="59519"/>
    <cellStyle name="Normal 4 2 2 5 2 4 3" xfId="45403"/>
    <cellStyle name="Normal 4 2 2 5 2 5" xfId="17173"/>
    <cellStyle name="Normal 4 2 2 5 2 5 2" xfId="36934"/>
    <cellStyle name="Normal 4 2 2 5 2 6" xfId="51050"/>
    <cellStyle name="Normal 4 2 2 5 2 7" xfId="31288"/>
    <cellStyle name="Normal 4 2 2 5 3" xfId="4467"/>
    <cellStyle name="Normal 4 2 2 5 3 2" xfId="12938"/>
    <cellStyle name="Normal 4 2 2 5 3 2 2" xfId="27053"/>
    <cellStyle name="Normal 4 2 2 5 3 2 2 2" xfId="60930"/>
    <cellStyle name="Normal 4 2 2 5 3 2 3" xfId="46814"/>
    <cellStyle name="Normal 4 2 2 5 3 3" xfId="18584"/>
    <cellStyle name="Normal 4 2 2 5 3 3 2" xfId="38345"/>
    <cellStyle name="Normal 4 2 2 5 3 4" xfId="52461"/>
    <cellStyle name="Normal 4 2 2 5 3 5" xfId="32699"/>
    <cellStyle name="Normal 4 2 2 5 4" xfId="7292"/>
    <cellStyle name="Normal 4 2 2 5 4 2" xfId="21407"/>
    <cellStyle name="Normal 4 2 2 5 4 2 2" xfId="55284"/>
    <cellStyle name="Normal 4 2 2 5 4 3" xfId="41168"/>
    <cellStyle name="Normal 4 2 2 5 5" xfId="10115"/>
    <cellStyle name="Normal 4 2 2 5 5 2" xfId="24230"/>
    <cellStyle name="Normal 4 2 2 5 5 2 2" xfId="58107"/>
    <cellStyle name="Normal 4 2 2 5 5 3" xfId="43991"/>
    <cellStyle name="Normal 4 2 2 5 6" xfId="15761"/>
    <cellStyle name="Normal 4 2 2 5 6 2" xfId="35522"/>
    <cellStyle name="Normal 4 2 2 5 7" xfId="49638"/>
    <cellStyle name="Normal 4 2 2 5 8" xfId="29876"/>
    <cellStyle name="Normal 4 2 2 6" xfId="2350"/>
    <cellStyle name="Normal 4 2 2 6 2" xfId="5174"/>
    <cellStyle name="Normal 4 2 2 6 2 2" xfId="13644"/>
    <cellStyle name="Normal 4 2 2 6 2 2 2" xfId="27759"/>
    <cellStyle name="Normal 4 2 2 6 2 2 2 2" xfId="61636"/>
    <cellStyle name="Normal 4 2 2 6 2 2 3" xfId="47520"/>
    <cellStyle name="Normal 4 2 2 6 2 3" xfId="19290"/>
    <cellStyle name="Normal 4 2 2 6 2 3 2" xfId="39051"/>
    <cellStyle name="Normal 4 2 2 6 2 4" xfId="53167"/>
    <cellStyle name="Normal 4 2 2 6 2 5" xfId="33405"/>
    <cellStyle name="Normal 4 2 2 6 3" xfId="7998"/>
    <cellStyle name="Normal 4 2 2 6 3 2" xfId="22113"/>
    <cellStyle name="Normal 4 2 2 6 3 2 2" xfId="55990"/>
    <cellStyle name="Normal 4 2 2 6 3 3" xfId="41874"/>
    <cellStyle name="Normal 4 2 2 6 4" xfId="10821"/>
    <cellStyle name="Normal 4 2 2 6 4 2" xfId="24936"/>
    <cellStyle name="Normal 4 2 2 6 4 2 2" xfId="58813"/>
    <cellStyle name="Normal 4 2 2 6 4 3" xfId="44697"/>
    <cellStyle name="Normal 4 2 2 6 5" xfId="16467"/>
    <cellStyle name="Normal 4 2 2 6 5 2" xfId="36228"/>
    <cellStyle name="Normal 4 2 2 6 6" xfId="50344"/>
    <cellStyle name="Normal 4 2 2 6 7" xfId="30582"/>
    <cellStyle name="Normal 4 2 2 7" xfId="3761"/>
    <cellStyle name="Normal 4 2 2 7 2" xfId="12232"/>
    <cellStyle name="Normal 4 2 2 7 2 2" xfId="26347"/>
    <cellStyle name="Normal 4 2 2 7 2 2 2" xfId="60224"/>
    <cellStyle name="Normal 4 2 2 7 2 3" xfId="46108"/>
    <cellStyle name="Normal 4 2 2 7 3" xfId="17878"/>
    <cellStyle name="Normal 4 2 2 7 3 2" xfId="37639"/>
    <cellStyle name="Normal 4 2 2 7 4" xfId="51755"/>
    <cellStyle name="Normal 4 2 2 7 5" xfId="31993"/>
    <cellStyle name="Normal 4 2 2 8" xfId="6586"/>
    <cellStyle name="Normal 4 2 2 8 2" xfId="20701"/>
    <cellStyle name="Normal 4 2 2 8 2 2" xfId="54578"/>
    <cellStyle name="Normal 4 2 2 8 3" xfId="40462"/>
    <cellStyle name="Normal 4 2 2 9" xfId="9409"/>
    <cellStyle name="Normal 4 2 2 9 2" xfId="23524"/>
    <cellStyle name="Normal 4 2 2 9 2 2" xfId="57401"/>
    <cellStyle name="Normal 4 2 2 9 3" xfId="43285"/>
    <cellStyle name="Normal 4 2 3" xfId="95"/>
    <cellStyle name="Normal 4 2 3 10" xfId="15084"/>
    <cellStyle name="Normal 4 2 3 10 2" xfId="34845"/>
    <cellStyle name="Normal 4 2 3 11" xfId="48961"/>
    <cellStyle name="Normal 4 2 3 12" xfId="29199"/>
    <cellStyle name="Normal 4 2 3 13" xfId="951"/>
    <cellStyle name="Normal 4 2 3 2" xfId="367"/>
    <cellStyle name="Normal 4 2 3 2 10" xfId="49048"/>
    <cellStyle name="Normal 4 2 3 2 11" xfId="29286"/>
    <cellStyle name="Normal 4 2 3 2 12" xfId="1048"/>
    <cellStyle name="Normal 4 2 3 2 2" xfId="1226"/>
    <cellStyle name="Normal 4 2 3 2 2 10" xfId="29461"/>
    <cellStyle name="Normal 4 2 3 2 2 2" xfId="1580"/>
    <cellStyle name="Normal 4 2 3 2 2 2 2" xfId="2287"/>
    <cellStyle name="Normal 4 2 3 2 2 2 2 2" xfId="3700"/>
    <cellStyle name="Normal 4 2 3 2 2 2 2 2 2" xfId="6524"/>
    <cellStyle name="Normal 4 2 3 2 2 2 2 2 2 2" xfId="14994"/>
    <cellStyle name="Normal 4 2 3 2 2 2 2 2 2 2 2" xfId="29109"/>
    <cellStyle name="Normal 4 2 3 2 2 2 2 2 2 2 2 2" xfId="62986"/>
    <cellStyle name="Normal 4 2 3 2 2 2 2 2 2 2 3" xfId="48870"/>
    <cellStyle name="Normal 4 2 3 2 2 2 2 2 2 3" xfId="20640"/>
    <cellStyle name="Normal 4 2 3 2 2 2 2 2 2 3 2" xfId="40401"/>
    <cellStyle name="Normal 4 2 3 2 2 2 2 2 2 4" xfId="54517"/>
    <cellStyle name="Normal 4 2 3 2 2 2 2 2 2 5" xfId="34755"/>
    <cellStyle name="Normal 4 2 3 2 2 2 2 2 3" xfId="9348"/>
    <cellStyle name="Normal 4 2 3 2 2 2 2 2 3 2" xfId="23463"/>
    <cellStyle name="Normal 4 2 3 2 2 2 2 2 3 2 2" xfId="57340"/>
    <cellStyle name="Normal 4 2 3 2 2 2 2 2 3 3" xfId="43224"/>
    <cellStyle name="Normal 4 2 3 2 2 2 2 2 4" xfId="12171"/>
    <cellStyle name="Normal 4 2 3 2 2 2 2 2 4 2" xfId="26286"/>
    <cellStyle name="Normal 4 2 3 2 2 2 2 2 4 2 2" xfId="60163"/>
    <cellStyle name="Normal 4 2 3 2 2 2 2 2 4 3" xfId="46047"/>
    <cellStyle name="Normal 4 2 3 2 2 2 2 2 5" xfId="17817"/>
    <cellStyle name="Normal 4 2 3 2 2 2 2 2 5 2" xfId="37578"/>
    <cellStyle name="Normal 4 2 3 2 2 2 2 2 6" xfId="51694"/>
    <cellStyle name="Normal 4 2 3 2 2 2 2 2 7" xfId="31932"/>
    <cellStyle name="Normal 4 2 3 2 2 2 2 3" xfId="5111"/>
    <cellStyle name="Normal 4 2 3 2 2 2 2 3 2" xfId="13582"/>
    <cellStyle name="Normal 4 2 3 2 2 2 2 3 2 2" xfId="27697"/>
    <cellStyle name="Normal 4 2 3 2 2 2 2 3 2 2 2" xfId="61574"/>
    <cellStyle name="Normal 4 2 3 2 2 2 2 3 2 3" xfId="47458"/>
    <cellStyle name="Normal 4 2 3 2 2 2 2 3 3" xfId="19228"/>
    <cellStyle name="Normal 4 2 3 2 2 2 2 3 3 2" xfId="38989"/>
    <cellStyle name="Normal 4 2 3 2 2 2 2 3 4" xfId="53105"/>
    <cellStyle name="Normal 4 2 3 2 2 2 2 3 5" xfId="33343"/>
    <cellStyle name="Normal 4 2 3 2 2 2 2 4" xfId="7936"/>
    <cellStyle name="Normal 4 2 3 2 2 2 2 4 2" xfId="22051"/>
    <cellStyle name="Normal 4 2 3 2 2 2 2 4 2 2" xfId="55928"/>
    <cellStyle name="Normal 4 2 3 2 2 2 2 4 3" xfId="41812"/>
    <cellStyle name="Normal 4 2 3 2 2 2 2 5" xfId="10759"/>
    <cellStyle name="Normal 4 2 3 2 2 2 2 5 2" xfId="24874"/>
    <cellStyle name="Normal 4 2 3 2 2 2 2 5 2 2" xfId="58751"/>
    <cellStyle name="Normal 4 2 3 2 2 2 2 5 3" xfId="44635"/>
    <cellStyle name="Normal 4 2 3 2 2 2 2 6" xfId="16405"/>
    <cellStyle name="Normal 4 2 3 2 2 2 2 6 2" xfId="36166"/>
    <cellStyle name="Normal 4 2 3 2 2 2 2 7" xfId="50282"/>
    <cellStyle name="Normal 4 2 3 2 2 2 2 8" xfId="30520"/>
    <cellStyle name="Normal 4 2 3 2 2 2 3" xfId="2994"/>
    <cellStyle name="Normal 4 2 3 2 2 2 3 2" xfId="5818"/>
    <cellStyle name="Normal 4 2 3 2 2 2 3 2 2" xfId="14288"/>
    <cellStyle name="Normal 4 2 3 2 2 2 3 2 2 2" xfId="28403"/>
    <cellStyle name="Normal 4 2 3 2 2 2 3 2 2 2 2" xfId="62280"/>
    <cellStyle name="Normal 4 2 3 2 2 2 3 2 2 3" xfId="48164"/>
    <cellStyle name="Normal 4 2 3 2 2 2 3 2 3" xfId="19934"/>
    <cellStyle name="Normal 4 2 3 2 2 2 3 2 3 2" xfId="39695"/>
    <cellStyle name="Normal 4 2 3 2 2 2 3 2 4" xfId="53811"/>
    <cellStyle name="Normal 4 2 3 2 2 2 3 2 5" xfId="34049"/>
    <cellStyle name="Normal 4 2 3 2 2 2 3 3" xfId="8642"/>
    <cellStyle name="Normal 4 2 3 2 2 2 3 3 2" xfId="22757"/>
    <cellStyle name="Normal 4 2 3 2 2 2 3 3 2 2" xfId="56634"/>
    <cellStyle name="Normal 4 2 3 2 2 2 3 3 3" xfId="42518"/>
    <cellStyle name="Normal 4 2 3 2 2 2 3 4" xfId="11465"/>
    <cellStyle name="Normal 4 2 3 2 2 2 3 4 2" xfId="25580"/>
    <cellStyle name="Normal 4 2 3 2 2 2 3 4 2 2" xfId="59457"/>
    <cellStyle name="Normal 4 2 3 2 2 2 3 4 3" xfId="45341"/>
    <cellStyle name="Normal 4 2 3 2 2 2 3 5" xfId="17111"/>
    <cellStyle name="Normal 4 2 3 2 2 2 3 5 2" xfId="36872"/>
    <cellStyle name="Normal 4 2 3 2 2 2 3 6" xfId="50988"/>
    <cellStyle name="Normal 4 2 3 2 2 2 3 7" xfId="31226"/>
    <cellStyle name="Normal 4 2 3 2 2 2 4" xfId="4405"/>
    <cellStyle name="Normal 4 2 3 2 2 2 4 2" xfId="12876"/>
    <cellStyle name="Normal 4 2 3 2 2 2 4 2 2" xfId="26991"/>
    <cellStyle name="Normal 4 2 3 2 2 2 4 2 2 2" xfId="60868"/>
    <cellStyle name="Normal 4 2 3 2 2 2 4 2 3" xfId="46752"/>
    <cellStyle name="Normal 4 2 3 2 2 2 4 3" xfId="18522"/>
    <cellStyle name="Normal 4 2 3 2 2 2 4 3 2" xfId="38283"/>
    <cellStyle name="Normal 4 2 3 2 2 2 4 4" xfId="52399"/>
    <cellStyle name="Normal 4 2 3 2 2 2 4 5" xfId="32637"/>
    <cellStyle name="Normal 4 2 3 2 2 2 5" xfId="7230"/>
    <cellStyle name="Normal 4 2 3 2 2 2 5 2" xfId="21345"/>
    <cellStyle name="Normal 4 2 3 2 2 2 5 2 2" xfId="55222"/>
    <cellStyle name="Normal 4 2 3 2 2 2 5 3" xfId="41106"/>
    <cellStyle name="Normal 4 2 3 2 2 2 6" xfId="10053"/>
    <cellStyle name="Normal 4 2 3 2 2 2 6 2" xfId="24168"/>
    <cellStyle name="Normal 4 2 3 2 2 2 6 2 2" xfId="58045"/>
    <cellStyle name="Normal 4 2 3 2 2 2 6 3" xfId="43929"/>
    <cellStyle name="Normal 4 2 3 2 2 2 7" xfId="15699"/>
    <cellStyle name="Normal 4 2 3 2 2 2 7 2" xfId="35460"/>
    <cellStyle name="Normal 4 2 3 2 2 2 8" xfId="49576"/>
    <cellStyle name="Normal 4 2 3 2 2 2 9" xfId="29814"/>
    <cellStyle name="Normal 4 2 3 2 2 3" xfId="1934"/>
    <cellStyle name="Normal 4 2 3 2 2 3 2" xfId="3347"/>
    <cellStyle name="Normal 4 2 3 2 2 3 2 2" xfId="6171"/>
    <cellStyle name="Normal 4 2 3 2 2 3 2 2 2" xfId="14641"/>
    <cellStyle name="Normal 4 2 3 2 2 3 2 2 2 2" xfId="28756"/>
    <cellStyle name="Normal 4 2 3 2 2 3 2 2 2 2 2" xfId="62633"/>
    <cellStyle name="Normal 4 2 3 2 2 3 2 2 2 3" xfId="48517"/>
    <cellStyle name="Normal 4 2 3 2 2 3 2 2 3" xfId="20287"/>
    <cellStyle name="Normal 4 2 3 2 2 3 2 2 3 2" xfId="40048"/>
    <cellStyle name="Normal 4 2 3 2 2 3 2 2 4" xfId="54164"/>
    <cellStyle name="Normal 4 2 3 2 2 3 2 2 5" xfId="34402"/>
    <cellStyle name="Normal 4 2 3 2 2 3 2 3" xfId="8995"/>
    <cellStyle name="Normal 4 2 3 2 2 3 2 3 2" xfId="23110"/>
    <cellStyle name="Normal 4 2 3 2 2 3 2 3 2 2" xfId="56987"/>
    <cellStyle name="Normal 4 2 3 2 2 3 2 3 3" xfId="42871"/>
    <cellStyle name="Normal 4 2 3 2 2 3 2 4" xfId="11818"/>
    <cellStyle name="Normal 4 2 3 2 2 3 2 4 2" xfId="25933"/>
    <cellStyle name="Normal 4 2 3 2 2 3 2 4 2 2" xfId="59810"/>
    <cellStyle name="Normal 4 2 3 2 2 3 2 4 3" xfId="45694"/>
    <cellStyle name="Normal 4 2 3 2 2 3 2 5" xfId="17464"/>
    <cellStyle name="Normal 4 2 3 2 2 3 2 5 2" xfId="37225"/>
    <cellStyle name="Normal 4 2 3 2 2 3 2 6" xfId="51341"/>
    <cellStyle name="Normal 4 2 3 2 2 3 2 7" xfId="31579"/>
    <cellStyle name="Normal 4 2 3 2 2 3 3" xfId="4758"/>
    <cellStyle name="Normal 4 2 3 2 2 3 3 2" xfId="13229"/>
    <cellStyle name="Normal 4 2 3 2 2 3 3 2 2" xfId="27344"/>
    <cellStyle name="Normal 4 2 3 2 2 3 3 2 2 2" xfId="61221"/>
    <cellStyle name="Normal 4 2 3 2 2 3 3 2 3" xfId="47105"/>
    <cellStyle name="Normal 4 2 3 2 2 3 3 3" xfId="18875"/>
    <cellStyle name="Normal 4 2 3 2 2 3 3 3 2" xfId="38636"/>
    <cellStyle name="Normal 4 2 3 2 2 3 3 4" xfId="52752"/>
    <cellStyle name="Normal 4 2 3 2 2 3 3 5" xfId="32990"/>
    <cellStyle name="Normal 4 2 3 2 2 3 4" xfId="7583"/>
    <cellStyle name="Normal 4 2 3 2 2 3 4 2" xfId="21698"/>
    <cellStyle name="Normal 4 2 3 2 2 3 4 2 2" xfId="55575"/>
    <cellStyle name="Normal 4 2 3 2 2 3 4 3" xfId="41459"/>
    <cellStyle name="Normal 4 2 3 2 2 3 5" xfId="10406"/>
    <cellStyle name="Normal 4 2 3 2 2 3 5 2" xfId="24521"/>
    <cellStyle name="Normal 4 2 3 2 2 3 5 2 2" xfId="58398"/>
    <cellStyle name="Normal 4 2 3 2 2 3 5 3" xfId="44282"/>
    <cellStyle name="Normal 4 2 3 2 2 3 6" xfId="16052"/>
    <cellStyle name="Normal 4 2 3 2 2 3 6 2" xfId="35813"/>
    <cellStyle name="Normal 4 2 3 2 2 3 7" xfId="49929"/>
    <cellStyle name="Normal 4 2 3 2 2 3 8" xfId="30167"/>
    <cellStyle name="Normal 4 2 3 2 2 4" xfId="2641"/>
    <cellStyle name="Normal 4 2 3 2 2 4 2" xfId="5465"/>
    <cellStyle name="Normal 4 2 3 2 2 4 2 2" xfId="13935"/>
    <cellStyle name="Normal 4 2 3 2 2 4 2 2 2" xfId="28050"/>
    <cellStyle name="Normal 4 2 3 2 2 4 2 2 2 2" xfId="61927"/>
    <cellStyle name="Normal 4 2 3 2 2 4 2 2 3" xfId="47811"/>
    <cellStyle name="Normal 4 2 3 2 2 4 2 3" xfId="19581"/>
    <cellStyle name="Normal 4 2 3 2 2 4 2 3 2" xfId="39342"/>
    <cellStyle name="Normal 4 2 3 2 2 4 2 4" xfId="53458"/>
    <cellStyle name="Normal 4 2 3 2 2 4 2 5" xfId="33696"/>
    <cellStyle name="Normal 4 2 3 2 2 4 3" xfId="8289"/>
    <cellStyle name="Normal 4 2 3 2 2 4 3 2" xfId="22404"/>
    <cellStyle name="Normal 4 2 3 2 2 4 3 2 2" xfId="56281"/>
    <cellStyle name="Normal 4 2 3 2 2 4 3 3" xfId="42165"/>
    <cellStyle name="Normal 4 2 3 2 2 4 4" xfId="11112"/>
    <cellStyle name="Normal 4 2 3 2 2 4 4 2" xfId="25227"/>
    <cellStyle name="Normal 4 2 3 2 2 4 4 2 2" xfId="59104"/>
    <cellStyle name="Normal 4 2 3 2 2 4 4 3" xfId="44988"/>
    <cellStyle name="Normal 4 2 3 2 2 4 5" xfId="16758"/>
    <cellStyle name="Normal 4 2 3 2 2 4 5 2" xfId="36519"/>
    <cellStyle name="Normal 4 2 3 2 2 4 6" xfId="50635"/>
    <cellStyle name="Normal 4 2 3 2 2 4 7" xfId="30873"/>
    <cellStyle name="Normal 4 2 3 2 2 5" xfId="4052"/>
    <cellStyle name="Normal 4 2 3 2 2 5 2" xfId="12523"/>
    <cellStyle name="Normal 4 2 3 2 2 5 2 2" xfId="26638"/>
    <cellStyle name="Normal 4 2 3 2 2 5 2 2 2" xfId="60515"/>
    <cellStyle name="Normal 4 2 3 2 2 5 2 3" xfId="46399"/>
    <cellStyle name="Normal 4 2 3 2 2 5 3" xfId="18169"/>
    <cellStyle name="Normal 4 2 3 2 2 5 3 2" xfId="37930"/>
    <cellStyle name="Normal 4 2 3 2 2 5 4" xfId="52046"/>
    <cellStyle name="Normal 4 2 3 2 2 5 5" xfId="32284"/>
    <cellStyle name="Normal 4 2 3 2 2 6" xfId="6877"/>
    <cellStyle name="Normal 4 2 3 2 2 6 2" xfId="20992"/>
    <cellStyle name="Normal 4 2 3 2 2 6 2 2" xfId="54869"/>
    <cellStyle name="Normal 4 2 3 2 2 6 3" xfId="40753"/>
    <cellStyle name="Normal 4 2 3 2 2 7" xfId="9700"/>
    <cellStyle name="Normal 4 2 3 2 2 7 2" xfId="23815"/>
    <cellStyle name="Normal 4 2 3 2 2 7 2 2" xfId="57692"/>
    <cellStyle name="Normal 4 2 3 2 2 7 3" xfId="43576"/>
    <cellStyle name="Normal 4 2 3 2 2 8" xfId="15346"/>
    <cellStyle name="Normal 4 2 3 2 2 8 2" xfId="35107"/>
    <cellStyle name="Normal 4 2 3 2 2 9" xfId="49223"/>
    <cellStyle name="Normal 4 2 3 2 3" xfId="1405"/>
    <cellStyle name="Normal 4 2 3 2 3 2" xfId="2112"/>
    <cellStyle name="Normal 4 2 3 2 3 2 2" xfId="3525"/>
    <cellStyle name="Normal 4 2 3 2 3 2 2 2" xfId="6349"/>
    <cellStyle name="Normal 4 2 3 2 3 2 2 2 2" xfId="14819"/>
    <cellStyle name="Normal 4 2 3 2 3 2 2 2 2 2" xfId="28934"/>
    <cellStyle name="Normal 4 2 3 2 3 2 2 2 2 2 2" xfId="62811"/>
    <cellStyle name="Normal 4 2 3 2 3 2 2 2 2 3" xfId="48695"/>
    <cellStyle name="Normal 4 2 3 2 3 2 2 2 3" xfId="20465"/>
    <cellStyle name="Normal 4 2 3 2 3 2 2 2 3 2" xfId="40226"/>
    <cellStyle name="Normal 4 2 3 2 3 2 2 2 4" xfId="54342"/>
    <cellStyle name="Normal 4 2 3 2 3 2 2 2 5" xfId="34580"/>
    <cellStyle name="Normal 4 2 3 2 3 2 2 3" xfId="9173"/>
    <cellStyle name="Normal 4 2 3 2 3 2 2 3 2" xfId="23288"/>
    <cellStyle name="Normal 4 2 3 2 3 2 2 3 2 2" xfId="57165"/>
    <cellStyle name="Normal 4 2 3 2 3 2 2 3 3" xfId="43049"/>
    <cellStyle name="Normal 4 2 3 2 3 2 2 4" xfId="11996"/>
    <cellStyle name="Normal 4 2 3 2 3 2 2 4 2" xfId="26111"/>
    <cellStyle name="Normal 4 2 3 2 3 2 2 4 2 2" xfId="59988"/>
    <cellStyle name="Normal 4 2 3 2 3 2 2 4 3" xfId="45872"/>
    <cellStyle name="Normal 4 2 3 2 3 2 2 5" xfId="17642"/>
    <cellStyle name="Normal 4 2 3 2 3 2 2 5 2" xfId="37403"/>
    <cellStyle name="Normal 4 2 3 2 3 2 2 6" xfId="51519"/>
    <cellStyle name="Normal 4 2 3 2 3 2 2 7" xfId="31757"/>
    <cellStyle name="Normal 4 2 3 2 3 2 3" xfId="4936"/>
    <cellStyle name="Normal 4 2 3 2 3 2 3 2" xfId="13407"/>
    <cellStyle name="Normal 4 2 3 2 3 2 3 2 2" xfId="27522"/>
    <cellStyle name="Normal 4 2 3 2 3 2 3 2 2 2" xfId="61399"/>
    <cellStyle name="Normal 4 2 3 2 3 2 3 2 3" xfId="47283"/>
    <cellStyle name="Normal 4 2 3 2 3 2 3 3" xfId="19053"/>
    <cellStyle name="Normal 4 2 3 2 3 2 3 3 2" xfId="38814"/>
    <cellStyle name="Normal 4 2 3 2 3 2 3 4" xfId="52930"/>
    <cellStyle name="Normal 4 2 3 2 3 2 3 5" xfId="33168"/>
    <cellStyle name="Normal 4 2 3 2 3 2 4" xfId="7761"/>
    <cellStyle name="Normal 4 2 3 2 3 2 4 2" xfId="21876"/>
    <cellStyle name="Normal 4 2 3 2 3 2 4 2 2" xfId="55753"/>
    <cellStyle name="Normal 4 2 3 2 3 2 4 3" xfId="41637"/>
    <cellStyle name="Normal 4 2 3 2 3 2 5" xfId="10584"/>
    <cellStyle name="Normal 4 2 3 2 3 2 5 2" xfId="24699"/>
    <cellStyle name="Normal 4 2 3 2 3 2 5 2 2" xfId="58576"/>
    <cellStyle name="Normal 4 2 3 2 3 2 5 3" xfId="44460"/>
    <cellStyle name="Normal 4 2 3 2 3 2 6" xfId="16230"/>
    <cellStyle name="Normal 4 2 3 2 3 2 6 2" xfId="35991"/>
    <cellStyle name="Normal 4 2 3 2 3 2 7" xfId="50107"/>
    <cellStyle name="Normal 4 2 3 2 3 2 8" xfId="30345"/>
    <cellStyle name="Normal 4 2 3 2 3 3" xfId="2819"/>
    <cellStyle name="Normal 4 2 3 2 3 3 2" xfId="5643"/>
    <cellStyle name="Normal 4 2 3 2 3 3 2 2" xfId="14113"/>
    <cellStyle name="Normal 4 2 3 2 3 3 2 2 2" xfId="28228"/>
    <cellStyle name="Normal 4 2 3 2 3 3 2 2 2 2" xfId="62105"/>
    <cellStyle name="Normal 4 2 3 2 3 3 2 2 3" xfId="47989"/>
    <cellStyle name="Normal 4 2 3 2 3 3 2 3" xfId="19759"/>
    <cellStyle name="Normal 4 2 3 2 3 3 2 3 2" xfId="39520"/>
    <cellStyle name="Normal 4 2 3 2 3 3 2 4" xfId="53636"/>
    <cellStyle name="Normal 4 2 3 2 3 3 2 5" xfId="33874"/>
    <cellStyle name="Normal 4 2 3 2 3 3 3" xfId="8467"/>
    <cellStyle name="Normal 4 2 3 2 3 3 3 2" xfId="22582"/>
    <cellStyle name="Normal 4 2 3 2 3 3 3 2 2" xfId="56459"/>
    <cellStyle name="Normal 4 2 3 2 3 3 3 3" xfId="42343"/>
    <cellStyle name="Normal 4 2 3 2 3 3 4" xfId="11290"/>
    <cellStyle name="Normal 4 2 3 2 3 3 4 2" xfId="25405"/>
    <cellStyle name="Normal 4 2 3 2 3 3 4 2 2" xfId="59282"/>
    <cellStyle name="Normal 4 2 3 2 3 3 4 3" xfId="45166"/>
    <cellStyle name="Normal 4 2 3 2 3 3 5" xfId="16936"/>
    <cellStyle name="Normal 4 2 3 2 3 3 5 2" xfId="36697"/>
    <cellStyle name="Normal 4 2 3 2 3 3 6" xfId="50813"/>
    <cellStyle name="Normal 4 2 3 2 3 3 7" xfId="31051"/>
    <cellStyle name="Normal 4 2 3 2 3 4" xfId="4230"/>
    <cellStyle name="Normal 4 2 3 2 3 4 2" xfId="12701"/>
    <cellStyle name="Normal 4 2 3 2 3 4 2 2" xfId="26816"/>
    <cellStyle name="Normal 4 2 3 2 3 4 2 2 2" xfId="60693"/>
    <cellStyle name="Normal 4 2 3 2 3 4 2 3" xfId="46577"/>
    <cellStyle name="Normal 4 2 3 2 3 4 3" xfId="18347"/>
    <cellStyle name="Normal 4 2 3 2 3 4 3 2" xfId="38108"/>
    <cellStyle name="Normal 4 2 3 2 3 4 4" xfId="52224"/>
    <cellStyle name="Normal 4 2 3 2 3 4 5" xfId="32462"/>
    <cellStyle name="Normal 4 2 3 2 3 5" xfId="7055"/>
    <cellStyle name="Normal 4 2 3 2 3 5 2" xfId="21170"/>
    <cellStyle name="Normal 4 2 3 2 3 5 2 2" xfId="55047"/>
    <cellStyle name="Normal 4 2 3 2 3 5 3" xfId="40931"/>
    <cellStyle name="Normal 4 2 3 2 3 6" xfId="9878"/>
    <cellStyle name="Normal 4 2 3 2 3 6 2" xfId="23993"/>
    <cellStyle name="Normal 4 2 3 2 3 6 2 2" xfId="57870"/>
    <cellStyle name="Normal 4 2 3 2 3 6 3" xfId="43754"/>
    <cellStyle name="Normal 4 2 3 2 3 7" xfId="15524"/>
    <cellStyle name="Normal 4 2 3 2 3 7 2" xfId="35285"/>
    <cellStyle name="Normal 4 2 3 2 3 8" xfId="49401"/>
    <cellStyle name="Normal 4 2 3 2 3 9" xfId="29639"/>
    <cellStyle name="Normal 4 2 3 2 4" xfId="1759"/>
    <cellStyle name="Normal 4 2 3 2 4 2" xfId="3172"/>
    <cellStyle name="Normal 4 2 3 2 4 2 2" xfId="5996"/>
    <cellStyle name="Normal 4 2 3 2 4 2 2 2" xfId="14466"/>
    <cellStyle name="Normal 4 2 3 2 4 2 2 2 2" xfId="28581"/>
    <cellStyle name="Normal 4 2 3 2 4 2 2 2 2 2" xfId="62458"/>
    <cellStyle name="Normal 4 2 3 2 4 2 2 2 3" xfId="48342"/>
    <cellStyle name="Normal 4 2 3 2 4 2 2 3" xfId="20112"/>
    <cellStyle name="Normal 4 2 3 2 4 2 2 3 2" xfId="39873"/>
    <cellStyle name="Normal 4 2 3 2 4 2 2 4" xfId="53989"/>
    <cellStyle name="Normal 4 2 3 2 4 2 2 5" xfId="34227"/>
    <cellStyle name="Normal 4 2 3 2 4 2 3" xfId="8820"/>
    <cellStyle name="Normal 4 2 3 2 4 2 3 2" xfId="22935"/>
    <cellStyle name="Normal 4 2 3 2 4 2 3 2 2" xfId="56812"/>
    <cellStyle name="Normal 4 2 3 2 4 2 3 3" xfId="42696"/>
    <cellStyle name="Normal 4 2 3 2 4 2 4" xfId="11643"/>
    <cellStyle name="Normal 4 2 3 2 4 2 4 2" xfId="25758"/>
    <cellStyle name="Normal 4 2 3 2 4 2 4 2 2" xfId="59635"/>
    <cellStyle name="Normal 4 2 3 2 4 2 4 3" xfId="45519"/>
    <cellStyle name="Normal 4 2 3 2 4 2 5" xfId="17289"/>
    <cellStyle name="Normal 4 2 3 2 4 2 5 2" xfId="37050"/>
    <cellStyle name="Normal 4 2 3 2 4 2 6" xfId="51166"/>
    <cellStyle name="Normal 4 2 3 2 4 2 7" xfId="31404"/>
    <cellStyle name="Normal 4 2 3 2 4 3" xfId="4583"/>
    <cellStyle name="Normal 4 2 3 2 4 3 2" xfId="13054"/>
    <cellStyle name="Normal 4 2 3 2 4 3 2 2" xfId="27169"/>
    <cellStyle name="Normal 4 2 3 2 4 3 2 2 2" xfId="61046"/>
    <cellStyle name="Normal 4 2 3 2 4 3 2 3" xfId="46930"/>
    <cellStyle name="Normal 4 2 3 2 4 3 3" xfId="18700"/>
    <cellStyle name="Normal 4 2 3 2 4 3 3 2" xfId="38461"/>
    <cellStyle name="Normal 4 2 3 2 4 3 4" xfId="52577"/>
    <cellStyle name="Normal 4 2 3 2 4 3 5" xfId="32815"/>
    <cellStyle name="Normal 4 2 3 2 4 4" xfId="7408"/>
    <cellStyle name="Normal 4 2 3 2 4 4 2" xfId="21523"/>
    <cellStyle name="Normal 4 2 3 2 4 4 2 2" xfId="55400"/>
    <cellStyle name="Normal 4 2 3 2 4 4 3" xfId="41284"/>
    <cellStyle name="Normal 4 2 3 2 4 5" xfId="10231"/>
    <cellStyle name="Normal 4 2 3 2 4 5 2" xfId="24346"/>
    <cellStyle name="Normal 4 2 3 2 4 5 2 2" xfId="58223"/>
    <cellStyle name="Normal 4 2 3 2 4 5 3" xfId="44107"/>
    <cellStyle name="Normal 4 2 3 2 4 6" xfId="15877"/>
    <cellStyle name="Normal 4 2 3 2 4 6 2" xfId="35638"/>
    <cellStyle name="Normal 4 2 3 2 4 7" xfId="49754"/>
    <cellStyle name="Normal 4 2 3 2 4 8" xfId="29992"/>
    <cellStyle name="Normal 4 2 3 2 5" xfId="2466"/>
    <cellStyle name="Normal 4 2 3 2 5 2" xfId="5290"/>
    <cellStyle name="Normal 4 2 3 2 5 2 2" xfId="13760"/>
    <cellStyle name="Normal 4 2 3 2 5 2 2 2" xfId="27875"/>
    <cellStyle name="Normal 4 2 3 2 5 2 2 2 2" xfId="61752"/>
    <cellStyle name="Normal 4 2 3 2 5 2 2 3" xfId="47636"/>
    <cellStyle name="Normal 4 2 3 2 5 2 3" xfId="19406"/>
    <cellStyle name="Normal 4 2 3 2 5 2 3 2" xfId="39167"/>
    <cellStyle name="Normal 4 2 3 2 5 2 4" xfId="53283"/>
    <cellStyle name="Normal 4 2 3 2 5 2 5" xfId="33521"/>
    <cellStyle name="Normal 4 2 3 2 5 3" xfId="8114"/>
    <cellStyle name="Normal 4 2 3 2 5 3 2" xfId="22229"/>
    <cellStyle name="Normal 4 2 3 2 5 3 2 2" xfId="56106"/>
    <cellStyle name="Normal 4 2 3 2 5 3 3" xfId="41990"/>
    <cellStyle name="Normal 4 2 3 2 5 4" xfId="10937"/>
    <cellStyle name="Normal 4 2 3 2 5 4 2" xfId="25052"/>
    <cellStyle name="Normal 4 2 3 2 5 4 2 2" xfId="58929"/>
    <cellStyle name="Normal 4 2 3 2 5 4 3" xfId="44813"/>
    <cellStyle name="Normal 4 2 3 2 5 5" xfId="16583"/>
    <cellStyle name="Normal 4 2 3 2 5 5 2" xfId="36344"/>
    <cellStyle name="Normal 4 2 3 2 5 6" xfId="50460"/>
    <cellStyle name="Normal 4 2 3 2 5 7" xfId="30698"/>
    <cellStyle name="Normal 4 2 3 2 6" xfId="3877"/>
    <cellStyle name="Normal 4 2 3 2 6 2" xfId="12348"/>
    <cellStyle name="Normal 4 2 3 2 6 2 2" xfId="26463"/>
    <cellStyle name="Normal 4 2 3 2 6 2 2 2" xfId="60340"/>
    <cellStyle name="Normal 4 2 3 2 6 2 3" xfId="46224"/>
    <cellStyle name="Normal 4 2 3 2 6 3" xfId="17994"/>
    <cellStyle name="Normal 4 2 3 2 6 3 2" xfId="37755"/>
    <cellStyle name="Normal 4 2 3 2 6 4" xfId="51871"/>
    <cellStyle name="Normal 4 2 3 2 6 5" xfId="32109"/>
    <cellStyle name="Normal 4 2 3 2 7" xfId="6702"/>
    <cellStyle name="Normal 4 2 3 2 7 2" xfId="20817"/>
    <cellStyle name="Normal 4 2 3 2 7 2 2" xfId="54694"/>
    <cellStyle name="Normal 4 2 3 2 7 3" xfId="40578"/>
    <cellStyle name="Normal 4 2 3 2 8" xfId="9525"/>
    <cellStyle name="Normal 4 2 3 2 8 2" xfId="23640"/>
    <cellStyle name="Normal 4 2 3 2 8 2 2" xfId="57517"/>
    <cellStyle name="Normal 4 2 3 2 8 3" xfId="43401"/>
    <cellStyle name="Normal 4 2 3 2 9" xfId="15171"/>
    <cellStyle name="Normal 4 2 3 2 9 2" xfId="34932"/>
    <cellStyle name="Normal 4 2 3 3" xfId="1139"/>
    <cellStyle name="Normal 4 2 3 3 10" xfId="29374"/>
    <cellStyle name="Normal 4 2 3 3 2" xfId="1493"/>
    <cellStyle name="Normal 4 2 3 3 2 2" xfId="2200"/>
    <cellStyle name="Normal 4 2 3 3 2 2 2" xfId="3613"/>
    <cellStyle name="Normal 4 2 3 3 2 2 2 2" xfId="6437"/>
    <cellStyle name="Normal 4 2 3 3 2 2 2 2 2" xfId="14907"/>
    <cellStyle name="Normal 4 2 3 3 2 2 2 2 2 2" xfId="29022"/>
    <cellStyle name="Normal 4 2 3 3 2 2 2 2 2 2 2" xfId="62899"/>
    <cellStyle name="Normal 4 2 3 3 2 2 2 2 2 3" xfId="48783"/>
    <cellStyle name="Normal 4 2 3 3 2 2 2 2 3" xfId="20553"/>
    <cellStyle name="Normal 4 2 3 3 2 2 2 2 3 2" xfId="40314"/>
    <cellStyle name="Normal 4 2 3 3 2 2 2 2 4" xfId="54430"/>
    <cellStyle name="Normal 4 2 3 3 2 2 2 2 5" xfId="34668"/>
    <cellStyle name="Normal 4 2 3 3 2 2 2 3" xfId="9261"/>
    <cellStyle name="Normal 4 2 3 3 2 2 2 3 2" xfId="23376"/>
    <cellStyle name="Normal 4 2 3 3 2 2 2 3 2 2" xfId="57253"/>
    <cellStyle name="Normal 4 2 3 3 2 2 2 3 3" xfId="43137"/>
    <cellStyle name="Normal 4 2 3 3 2 2 2 4" xfId="12084"/>
    <cellStyle name="Normal 4 2 3 3 2 2 2 4 2" xfId="26199"/>
    <cellStyle name="Normal 4 2 3 3 2 2 2 4 2 2" xfId="60076"/>
    <cellStyle name="Normal 4 2 3 3 2 2 2 4 3" xfId="45960"/>
    <cellStyle name="Normal 4 2 3 3 2 2 2 5" xfId="17730"/>
    <cellStyle name="Normal 4 2 3 3 2 2 2 5 2" xfId="37491"/>
    <cellStyle name="Normal 4 2 3 3 2 2 2 6" xfId="51607"/>
    <cellStyle name="Normal 4 2 3 3 2 2 2 7" xfId="31845"/>
    <cellStyle name="Normal 4 2 3 3 2 2 3" xfId="5024"/>
    <cellStyle name="Normal 4 2 3 3 2 2 3 2" xfId="13495"/>
    <cellStyle name="Normal 4 2 3 3 2 2 3 2 2" xfId="27610"/>
    <cellStyle name="Normal 4 2 3 3 2 2 3 2 2 2" xfId="61487"/>
    <cellStyle name="Normal 4 2 3 3 2 2 3 2 3" xfId="47371"/>
    <cellStyle name="Normal 4 2 3 3 2 2 3 3" xfId="19141"/>
    <cellStyle name="Normal 4 2 3 3 2 2 3 3 2" xfId="38902"/>
    <cellStyle name="Normal 4 2 3 3 2 2 3 4" xfId="53018"/>
    <cellStyle name="Normal 4 2 3 3 2 2 3 5" xfId="33256"/>
    <cellStyle name="Normal 4 2 3 3 2 2 4" xfId="7849"/>
    <cellStyle name="Normal 4 2 3 3 2 2 4 2" xfId="21964"/>
    <cellStyle name="Normal 4 2 3 3 2 2 4 2 2" xfId="55841"/>
    <cellStyle name="Normal 4 2 3 3 2 2 4 3" xfId="41725"/>
    <cellStyle name="Normal 4 2 3 3 2 2 5" xfId="10672"/>
    <cellStyle name="Normal 4 2 3 3 2 2 5 2" xfId="24787"/>
    <cellStyle name="Normal 4 2 3 3 2 2 5 2 2" xfId="58664"/>
    <cellStyle name="Normal 4 2 3 3 2 2 5 3" xfId="44548"/>
    <cellStyle name="Normal 4 2 3 3 2 2 6" xfId="16318"/>
    <cellStyle name="Normal 4 2 3 3 2 2 6 2" xfId="36079"/>
    <cellStyle name="Normal 4 2 3 3 2 2 7" xfId="50195"/>
    <cellStyle name="Normal 4 2 3 3 2 2 8" xfId="30433"/>
    <cellStyle name="Normal 4 2 3 3 2 3" xfId="2907"/>
    <cellStyle name="Normal 4 2 3 3 2 3 2" xfId="5731"/>
    <cellStyle name="Normal 4 2 3 3 2 3 2 2" xfId="14201"/>
    <cellStyle name="Normal 4 2 3 3 2 3 2 2 2" xfId="28316"/>
    <cellStyle name="Normal 4 2 3 3 2 3 2 2 2 2" xfId="62193"/>
    <cellStyle name="Normal 4 2 3 3 2 3 2 2 3" xfId="48077"/>
    <cellStyle name="Normal 4 2 3 3 2 3 2 3" xfId="19847"/>
    <cellStyle name="Normal 4 2 3 3 2 3 2 3 2" xfId="39608"/>
    <cellStyle name="Normal 4 2 3 3 2 3 2 4" xfId="53724"/>
    <cellStyle name="Normal 4 2 3 3 2 3 2 5" xfId="33962"/>
    <cellStyle name="Normal 4 2 3 3 2 3 3" xfId="8555"/>
    <cellStyle name="Normal 4 2 3 3 2 3 3 2" xfId="22670"/>
    <cellStyle name="Normal 4 2 3 3 2 3 3 2 2" xfId="56547"/>
    <cellStyle name="Normal 4 2 3 3 2 3 3 3" xfId="42431"/>
    <cellStyle name="Normal 4 2 3 3 2 3 4" xfId="11378"/>
    <cellStyle name="Normal 4 2 3 3 2 3 4 2" xfId="25493"/>
    <cellStyle name="Normal 4 2 3 3 2 3 4 2 2" xfId="59370"/>
    <cellStyle name="Normal 4 2 3 3 2 3 4 3" xfId="45254"/>
    <cellStyle name="Normal 4 2 3 3 2 3 5" xfId="17024"/>
    <cellStyle name="Normal 4 2 3 3 2 3 5 2" xfId="36785"/>
    <cellStyle name="Normal 4 2 3 3 2 3 6" xfId="50901"/>
    <cellStyle name="Normal 4 2 3 3 2 3 7" xfId="31139"/>
    <cellStyle name="Normal 4 2 3 3 2 4" xfId="4318"/>
    <cellStyle name="Normal 4 2 3 3 2 4 2" xfId="12789"/>
    <cellStyle name="Normal 4 2 3 3 2 4 2 2" xfId="26904"/>
    <cellStyle name="Normal 4 2 3 3 2 4 2 2 2" xfId="60781"/>
    <cellStyle name="Normal 4 2 3 3 2 4 2 3" xfId="46665"/>
    <cellStyle name="Normal 4 2 3 3 2 4 3" xfId="18435"/>
    <cellStyle name="Normal 4 2 3 3 2 4 3 2" xfId="38196"/>
    <cellStyle name="Normal 4 2 3 3 2 4 4" xfId="52312"/>
    <cellStyle name="Normal 4 2 3 3 2 4 5" xfId="32550"/>
    <cellStyle name="Normal 4 2 3 3 2 5" xfId="7143"/>
    <cellStyle name="Normal 4 2 3 3 2 5 2" xfId="21258"/>
    <cellStyle name="Normal 4 2 3 3 2 5 2 2" xfId="55135"/>
    <cellStyle name="Normal 4 2 3 3 2 5 3" xfId="41019"/>
    <cellStyle name="Normal 4 2 3 3 2 6" xfId="9966"/>
    <cellStyle name="Normal 4 2 3 3 2 6 2" xfId="24081"/>
    <cellStyle name="Normal 4 2 3 3 2 6 2 2" xfId="57958"/>
    <cellStyle name="Normal 4 2 3 3 2 6 3" xfId="43842"/>
    <cellStyle name="Normal 4 2 3 3 2 7" xfId="15612"/>
    <cellStyle name="Normal 4 2 3 3 2 7 2" xfId="35373"/>
    <cellStyle name="Normal 4 2 3 3 2 8" xfId="49489"/>
    <cellStyle name="Normal 4 2 3 3 2 9" xfId="29727"/>
    <cellStyle name="Normal 4 2 3 3 3" xfId="1847"/>
    <cellStyle name="Normal 4 2 3 3 3 2" xfId="3260"/>
    <cellStyle name="Normal 4 2 3 3 3 2 2" xfId="6084"/>
    <cellStyle name="Normal 4 2 3 3 3 2 2 2" xfId="14554"/>
    <cellStyle name="Normal 4 2 3 3 3 2 2 2 2" xfId="28669"/>
    <cellStyle name="Normal 4 2 3 3 3 2 2 2 2 2" xfId="62546"/>
    <cellStyle name="Normal 4 2 3 3 3 2 2 2 3" xfId="48430"/>
    <cellStyle name="Normal 4 2 3 3 3 2 2 3" xfId="20200"/>
    <cellStyle name="Normal 4 2 3 3 3 2 2 3 2" xfId="39961"/>
    <cellStyle name="Normal 4 2 3 3 3 2 2 4" xfId="54077"/>
    <cellStyle name="Normal 4 2 3 3 3 2 2 5" xfId="34315"/>
    <cellStyle name="Normal 4 2 3 3 3 2 3" xfId="8908"/>
    <cellStyle name="Normal 4 2 3 3 3 2 3 2" xfId="23023"/>
    <cellStyle name="Normal 4 2 3 3 3 2 3 2 2" xfId="56900"/>
    <cellStyle name="Normal 4 2 3 3 3 2 3 3" xfId="42784"/>
    <cellStyle name="Normal 4 2 3 3 3 2 4" xfId="11731"/>
    <cellStyle name="Normal 4 2 3 3 3 2 4 2" xfId="25846"/>
    <cellStyle name="Normal 4 2 3 3 3 2 4 2 2" xfId="59723"/>
    <cellStyle name="Normal 4 2 3 3 3 2 4 3" xfId="45607"/>
    <cellStyle name="Normal 4 2 3 3 3 2 5" xfId="17377"/>
    <cellStyle name="Normal 4 2 3 3 3 2 5 2" xfId="37138"/>
    <cellStyle name="Normal 4 2 3 3 3 2 6" xfId="51254"/>
    <cellStyle name="Normal 4 2 3 3 3 2 7" xfId="31492"/>
    <cellStyle name="Normal 4 2 3 3 3 3" xfId="4671"/>
    <cellStyle name="Normal 4 2 3 3 3 3 2" xfId="13142"/>
    <cellStyle name="Normal 4 2 3 3 3 3 2 2" xfId="27257"/>
    <cellStyle name="Normal 4 2 3 3 3 3 2 2 2" xfId="61134"/>
    <cellStyle name="Normal 4 2 3 3 3 3 2 3" xfId="47018"/>
    <cellStyle name="Normal 4 2 3 3 3 3 3" xfId="18788"/>
    <cellStyle name="Normal 4 2 3 3 3 3 3 2" xfId="38549"/>
    <cellStyle name="Normal 4 2 3 3 3 3 4" xfId="52665"/>
    <cellStyle name="Normal 4 2 3 3 3 3 5" xfId="32903"/>
    <cellStyle name="Normal 4 2 3 3 3 4" xfId="7496"/>
    <cellStyle name="Normal 4 2 3 3 3 4 2" xfId="21611"/>
    <cellStyle name="Normal 4 2 3 3 3 4 2 2" xfId="55488"/>
    <cellStyle name="Normal 4 2 3 3 3 4 3" xfId="41372"/>
    <cellStyle name="Normal 4 2 3 3 3 5" xfId="10319"/>
    <cellStyle name="Normal 4 2 3 3 3 5 2" xfId="24434"/>
    <cellStyle name="Normal 4 2 3 3 3 5 2 2" xfId="58311"/>
    <cellStyle name="Normal 4 2 3 3 3 5 3" xfId="44195"/>
    <cellStyle name="Normal 4 2 3 3 3 6" xfId="15965"/>
    <cellStyle name="Normal 4 2 3 3 3 6 2" xfId="35726"/>
    <cellStyle name="Normal 4 2 3 3 3 7" xfId="49842"/>
    <cellStyle name="Normal 4 2 3 3 3 8" xfId="30080"/>
    <cellStyle name="Normal 4 2 3 3 4" xfId="2554"/>
    <cellStyle name="Normal 4 2 3 3 4 2" xfId="5378"/>
    <cellStyle name="Normal 4 2 3 3 4 2 2" xfId="13848"/>
    <cellStyle name="Normal 4 2 3 3 4 2 2 2" xfId="27963"/>
    <cellStyle name="Normal 4 2 3 3 4 2 2 2 2" xfId="61840"/>
    <cellStyle name="Normal 4 2 3 3 4 2 2 3" xfId="47724"/>
    <cellStyle name="Normal 4 2 3 3 4 2 3" xfId="19494"/>
    <cellStyle name="Normal 4 2 3 3 4 2 3 2" xfId="39255"/>
    <cellStyle name="Normal 4 2 3 3 4 2 4" xfId="53371"/>
    <cellStyle name="Normal 4 2 3 3 4 2 5" xfId="33609"/>
    <cellStyle name="Normal 4 2 3 3 4 3" xfId="8202"/>
    <cellStyle name="Normal 4 2 3 3 4 3 2" xfId="22317"/>
    <cellStyle name="Normal 4 2 3 3 4 3 2 2" xfId="56194"/>
    <cellStyle name="Normal 4 2 3 3 4 3 3" xfId="42078"/>
    <cellStyle name="Normal 4 2 3 3 4 4" xfId="11025"/>
    <cellStyle name="Normal 4 2 3 3 4 4 2" xfId="25140"/>
    <cellStyle name="Normal 4 2 3 3 4 4 2 2" xfId="59017"/>
    <cellStyle name="Normal 4 2 3 3 4 4 3" xfId="44901"/>
    <cellStyle name="Normal 4 2 3 3 4 5" xfId="16671"/>
    <cellStyle name="Normal 4 2 3 3 4 5 2" xfId="36432"/>
    <cellStyle name="Normal 4 2 3 3 4 6" xfId="50548"/>
    <cellStyle name="Normal 4 2 3 3 4 7" xfId="30786"/>
    <cellStyle name="Normal 4 2 3 3 5" xfId="3965"/>
    <cellStyle name="Normal 4 2 3 3 5 2" xfId="12436"/>
    <cellStyle name="Normal 4 2 3 3 5 2 2" xfId="26551"/>
    <cellStyle name="Normal 4 2 3 3 5 2 2 2" xfId="60428"/>
    <cellStyle name="Normal 4 2 3 3 5 2 3" xfId="46312"/>
    <cellStyle name="Normal 4 2 3 3 5 3" xfId="18082"/>
    <cellStyle name="Normal 4 2 3 3 5 3 2" xfId="37843"/>
    <cellStyle name="Normal 4 2 3 3 5 4" xfId="51959"/>
    <cellStyle name="Normal 4 2 3 3 5 5" xfId="32197"/>
    <cellStyle name="Normal 4 2 3 3 6" xfId="6790"/>
    <cellStyle name="Normal 4 2 3 3 6 2" xfId="20905"/>
    <cellStyle name="Normal 4 2 3 3 6 2 2" xfId="54782"/>
    <cellStyle name="Normal 4 2 3 3 6 3" xfId="40666"/>
    <cellStyle name="Normal 4 2 3 3 7" xfId="9613"/>
    <cellStyle name="Normal 4 2 3 3 7 2" xfId="23728"/>
    <cellStyle name="Normal 4 2 3 3 7 2 2" xfId="57605"/>
    <cellStyle name="Normal 4 2 3 3 7 3" xfId="43489"/>
    <cellStyle name="Normal 4 2 3 3 8" xfId="15259"/>
    <cellStyle name="Normal 4 2 3 3 8 2" xfId="35020"/>
    <cellStyle name="Normal 4 2 3 3 9" xfId="49136"/>
    <cellStyle name="Normal 4 2 3 4" xfId="1318"/>
    <cellStyle name="Normal 4 2 3 4 2" xfId="2025"/>
    <cellStyle name="Normal 4 2 3 4 2 2" xfId="3438"/>
    <cellStyle name="Normal 4 2 3 4 2 2 2" xfId="6262"/>
    <cellStyle name="Normal 4 2 3 4 2 2 2 2" xfId="14732"/>
    <cellStyle name="Normal 4 2 3 4 2 2 2 2 2" xfId="28847"/>
    <cellStyle name="Normal 4 2 3 4 2 2 2 2 2 2" xfId="62724"/>
    <cellStyle name="Normal 4 2 3 4 2 2 2 2 3" xfId="48608"/>
    <cellStyle name="Normal 4 2 3 4 2 2 2 3" xfId="20378"/>
    <cellStyle name="Normal 4 2 3 4 2 2 2 3 2" xfId="40139"/>
    <cellStyle name="Normal 4 2 3 4 2 2 2 4" xfId="54255"/>
    <cellStyle name="Normal 4 2 3 4 2 2 2 5" xfId="34493"/>
    <cellStyle name="Normal 4 2 3 4 2 2 3" xfId="9086"/>
    <cellStyle name="Normal 4 2 3 4 2 2 3 2" xfId="23201"/>
    <cellStyle name="Normal 4 2 3 4 2 2 3 2 2" xfId="57078"/>
    <cellStyle name="Normal 4 2 3 4 2 2 3 3" xfId="42962"/>
    <cellStyle name="Normal 4 2 3 4 2 2 4" xfId="11909"/>
    <cellStyle name="Normal 4 2 3 4 2 2 4 2" xfId="26024"/>
    <cellStyle name="Normal 4 2 3 4 2 2 4 2 2" xfId="59901"/>
    <cellStyle name="Normal 4 2 3 4 2 2 4 3" xfId="45785"/>
    <cellStyle name="Normal 4 2 3 4 2 2 5" xfId="17555"/>
    <cellStyle name="Normal 4 2 3 4 2 2 5 2" xfId="37316"/>
    <cellStyle name="Normal 4 2 3 4 2 2 6" xfId="51432"/>
    <cellStyle name="Normal 4 2 3 4 2 2 7" xfId="31670"/>
    <cellStyle name="Normal 4 2 3 4 2 3" xfId="4849"/>
    <cellStyle name="Normal 4 2 3 4 2 3 2" xfId="13320"/>
    <cellStyle name="Normal 4 2 3 4 2 3 2 2" xfId="27435"/>
    <cellStyle name="Normal 4 2 3 4 2 3 2 2 2" xfId="61312"/>
    <cellStyle name="Normal 4 2 3 4 2 3 2 3" xfId="47196"/>
    <cellStyle name="Normal 4 2 3 4 2 3 3" xfId="18966"/>
    <cellStyle name="Normal 4 2 3 4 2 3 3 2" xfId="38727"/>
    <cellStyle name="Normal 4 2 3 4 2 3 4" xfId="52843"/>
    <cellStyle name="Normal 4 2 3 4 2 3 5" xfId="33081"/>
    <cellStyle name="Normal 4 2 3 4 2 4" xfId="7674"/>
    <cellStyle name="Normal 4 2 3 4 2 4 2" xfId="21789"/>
    <cellStyle name="Normal 4 2 3 4 2 4 2 2" xfId="55666"/>
    <cellStyle name="Normal 4 2 3 4 2 4 3" xfId="41550"/>
    <cellStyle name="Normal 4 2 3 4 2 5" xfId="10497"/>
    <cellStyle name="Normal 4 2 3 4 2 5 2" xfId="24612"/>
    <cellStyle name="Normal 4 2 3 4 2 5 2 2" xfId="58489"/>
    <cellStyle name="Normal 4 2 3 4 2 5 3" xfId="44373"/>
    <cellStyle name="Normal 4 2 3 4 2 6" xfId="16143"/>
    <cellStyle name="Normal 4 2 3 4 2 6 2" xfId="35904"/>
    <cellStyle name="Normal 4 2 3 4 2 7" xfId="50020"/>
    <cellStyle name="Normal 4 2 3 4 2 8" xfId="30258"/>
    <cellStyle name="Normal 4 2 3 4 3" xfId="2732"/>
    <cellStyle name="Normal 4 2 3 4 3 2" xfId="5556"/>
    <cellStyle name="Normal 4 2 3 4 3 2 2" xfId="14026"/>
    <cellStyle name="Normal 4 2 3 4 3 2 2 2" xfId="28141"/>
    <cellStyle name="Normal 4 2 3 4 3 2 2 2 2" xfId="62018"/>
    <cellStyle name="Normal 4 2 3 4 3 2 2 3" xfId="47902"/>
    <cellStyle name="Normal 4 2 3 4 3 2 3" xfId="19672"/>
    <cellStyle name="Normal 4 2 3 4 3 2 3 2" xfId="39433"/>
    <cellStyle name="Normal 4 2 3 4 3 2 4" xfId="53549"/>
    <cellStyle name="Normal 4 2 3 4 3 2 5" xfId="33787"/>
    <cellStyle name="Normal 4 2 3 4 3 3" xfId="8380"/>
    <cellStyle name="Normal 4 2 3 4 3 3 2" xfId="22495"/>
    <cellStyle name="Normal 4 2 3 4 3 3 2 2" xfId="56372"/>
    <cellStyle name="Normal 4 2 3 4 3 3 3" xfId="42256"/>
    <cellStyle name="Normal 4 2 3 4 3 4" xfId="11203"/>
    <cellStyle name="Normal 4 2 3 4 3 4 2" xfId="25318"/>
    <cellStyle name="Normal 4 2 3 4 3 4 2 2" xfId="59195"/>
    <cellStyle name="Normal 4 2 3 4 3 4 3" xfId="45079"/>
    <cellStyle name="Normal 4 2 3 4 3 5" xfId="16849"/>
    <cellStyle name="Normal 4 2 3 4 3 5 2" xfId="36610"/>
    <cellStyle name="Normal 4 2 3 4 3 6" xfId="50726"/>
    <cellStyle name="Normal 4 2 3 4 3 7" xfId="30964"/>
    <cellStyle name="Normal 4 2 3 4 4" xfId="4143"/>
    <cellStyle name="Normal 4 2 3 4 4 2" xfId="12614"/>
    <cellStyle name="Normal 4 2 3 4 4 2 2" xfId="26729"/>
    <cellStyle name="Normal 4 2 3 4 4 2 2 2" xfId="60606"/>
    <cellStyle name="Normal 4 2 3 4 4 2 3" xfId="46490"/>
    <cellStyle name="Normal 4 2 3 4 4 3" xfId="18260"/>
    <cellStyle name="Normal 4 2 3 4 4 3 2" xfId="38021"/>
    <cellStyle name="Normal 4 2 3 4 4 4" xfId="52137"/>
    <cellStyle name="Normal 4 2 3 4 4 5" xfId="32375"/>
    <cellStyle name="Normal 4 2 3 4 5" xfId="6968"/>
    <cellStyle name="Normal 4 2 3 4 5 2" xfId="21083"/>
    <cellStyle name="Normal 4 2 3 4 5 2 2" xfId="54960"/>
    <cellStyle name="Normal 4 2 3 4 5 3" xfId="40844"/>
    <cellStyle name="Normal 4 2 3 4 6" xfId="9791"/>
    <cellStyle name="Normal 4 2 3 4 6 2" xfId="23906"/>
    <cellStyle name="Normal 4 2 3 4 6 2 2" xfId="57783"/>
    <cellStyle name="Normal 4 2 3 4 6 3" xfId="43667"/>
    <cellStyle name="Normal 4 2 3 4 7" xfId="15437"/>
    <cellStyle name="Normal 4 2 3 4 7 2" xfId="35198"/>
    <cellStyle name="Normal 4 2 3 4 8" xfId="49314"/>
    <cellStyle name="Normal 4 2 3 4 9" xfId="29552"/>
    <cellStyle name="Normal 4 2 3 5" xfId="1672"/>
    <cellStyle name="Normal 4 2 3 5 2" xfId="3085"/>
    <cellStyle name="Normal 4 2 3 5 2 2" xfId="5909"/>
    <cellStyle name="Normal 4 2 3 5 2 2 2" xfId="14379"/>
    <cellStyle name="Normal 4 2 3 5 2 2 2 2" xfId="28494"/>
    <cellStyle name="Normal 4 2 3 5 2 2 2 2 2" xfId="62371"/>
    <cellStyle name="Normal 4 2 3 5 2 2 2 3" xfId="48255"/>
    <cellStyle name="Normal 4 2 3 5 2 2 3" xfId="20025"/>
    <cellStyle name="Normal 4 2 3 5 2 2 3 2" xfId="39786"/>
    <cellStyle name="Normal 4 2 3 5 2 2 4" xfId="53902"/>
    <cellStyle name="Normal 4 2 3 5 2 2 5" xfId="34140"/>
    <cellStyle name="Normal 4 2 3 5 2 3" xfId="8733"/>
    <cellStyle name="Normal 4 2 3 5 2 3 2" xfId="22848"/>
    <cellStyle name="Normal 4 2 3 5 2 3 2 2" xfId="56725"/>
    <cellStyle name="Normal 4 2 3 5 2 3 3" xfId="42609"/>
    <cellStyle name="Normal 4 2 3 5 2 4" xfId="11556"/>
    <cellStyle name="Normal 4 2 3 5 2 4 2" xfId="25671"/>
    <cellStyle name="Normal 4 2 3 5 2 4 2 2" xfId="59548"/>
    <cellStyle name="Normal 4 2 3 5 2 4 3" xfId="45432"/>
    <cellStyle name="Normal 4 2 3 5 2 5" xfId="17202"/>
    <cellStyle name="Normal 4 2 3 5 2 5 2" xfId="36963"/>
    <cellStyle name="Normal 4 2 3 5 2 6" xfId="51079"/>
    <cellStyle name="Normal 4 2 3 5 2 7" xfId="31317"/>
    <cellStyle name="Normal 4 2 3 5 3" xfId="4496"/>
    <cellStyle name="Normal 4 2 3 5 3 2" xfId="12967"/>
    <cellStyle name="Normal 4 2 3 5 3 2 2" xfId="27082"/>
    <cellStyle name="Normal 4 2 3 5 3 2 2 2" xfId="60959"/>
    <cellStyle name="Normal 4 2 3 5 3 2 3" xfId="46843"/>
    <cellStyle name="Normal 4 2 3 5 3 3" xfId="18613"/>
    <cellStyle name="Normal 4 2 3 5 3 3 2" xfId="38374"/>
    <cellStyle name="Normal 4 2 3 5 3 4" xfId="52490"/>
    <cellStyle name="Normal 4 2 3 5 3 5" xfId="32728"/>
    <cellStyle name="Normal 4 2 3 5 4" xfId="7321"/>
    <cellStyle name="Normal 4 2 3 5 4 2" xfId="21436"/>
    <cellStyle name="Normal 4 2 3 5 4 2 2" xfId="55313"/>
    <cellStyle name="Normal 4 2 3 5 4 3" xfId="41197"/>
    <cellStyle name="Normal 4 2 3 5 5" xfId="10144"/>
    <cellStyle name="Normal 4 2 3 5 5 2" xfId="24259"/>
    <cellStyle name="Normal 4 2 3 5 5 2 2" xfId="58136"/>
    <cellStyle name="Normal 4 2 3 5 5 3" xfId="44020"/>
    <cellStyle name="Normal 4 2 3 5 6" xfId="15790"/>
    <cellStyle name="Normal 4 2 3 5 6 2" xfId="35551"/>
    <cellStyle name="Normal 4 2 3 5 7" xfId="49667"/>
    <cellStyle name="Normal 4 2 3 5 8" xfId="29905"/>
    <cellStyle name="Normal 4 2 3 6" xfId="2379"/>
    <cellStyle name="Normal 4 2 3 6 2" xfId="5203"/>
    <cellStyle name="Normal 4 2 3 6 2 2" xfId="13673"/>
    <cellStyle name="Normal 4 2 3 6 2 2 2" xfId="27788"/>
    <cellStyle name="Normal 4 2 3 6 2 2 2 2" xfId="61665"/>
    <cellStyle name="Normal 4 2 3 6 2 2 3" xfId="47549"/>
    <cellStyle name="Normal 4 2 3 6 2 3" xfId="19319"/>
    <cellStyle name="Normal 4 2 3 6 2 3 2" xfId="39080"/>
    <cellStyle name="Normal 4 2 3 6 2 4" xfId="53196"/>
    <cellStyle name="Normal 4 2 3 6 2 5" xfId="33434"/>
    <cellStyle name="Normal 4 2 3 6 3" xfId="8027"/>
    <cellStyle name="Normal 4 2 3 6 3 2" xfId="22142"/>
    <cellStyle name="Normal 4 2 3 6 3 2 2" xfId="56019"/>
    <cellStyle name="Normal 4 2 3 6 3 3" xfId="41903"/>
    <cellStyle name="Normal 4 2 3 6 4" xfId="10850"/>
    <cellStyle name="Normal 4 2 3 6 4 2" xfId="24965"/>
    <cellStyle name="Normal 4 2 3 6 4 2 2" xfId="58842"/>
    <cellStyle name="Normal 4 2 3 6 4 3" xfId="44726"/>
    <cellStyle name="Normal 4 2 3 6 5" xfId="16496"/>
    <cellStyle name="Normal 4 2 3 6 5 2" xfId="36257"/>
    <cellStyle name="Normal 4 2 3 6 6" xfId="50373"/>
    <cellStyle name="Normal 4 2 3 6 7" xfId="30611"/>
    <cellStyle name="Normal 4 2 3 7" xfId="3790"/>
    <cellStyle name="Normal 4 2 3 7 2" xfId="12261"/>
    <cellStyle name="Normal 4 2 3 7 2 2" xfId="26376"/>
    <cellStyle name="Normal 4 2 3 7 2 2 2" xfId="60253"/>
    <cellStyle name="Normal 4 2 3 7 2 3" xfId="46137"/>
    <cellStyle name="Normal 4 2 3 7 3" xfId="17907"/>
    <cellStyle name="Normal 4 2 3 7 3 2" xfId="37668"/>
    <cellStyle name="Normal 4 2 3 7 4" xfId="51784"/>
    <cellStyle name="Normal 4 2 3 7 5" xfId="32022"/>
    <cellStyle name="Normal 4 2 3 8" xfId="6615"/>
    <cellStyle name="Normal 4 2 3 8 2" xfId="20730"/>
    <cellStyle name="Normal 4 2 3 8 2 2" xfId="54607"/>
    <cellStyle name="Normal 4 2 3 8 3" xfId="40491"/>
    <cellStyle name="Normal 4 2 3 9" xfId="9438"/>
    <cellStyle name="Normal 4 2 3 9 2" xfId="23553"/>
    <cellStyle name="Normal 4 2 3 9 2 2" xfId="57430"/>
    <cellStyle name="Normal 4 2 3 9 3" xfId="43314"/>
    <cellStyle name="Normal 4 2 4" xfId="338"/>
    <cellStyle name="Normal 4 2 4 10" xfId="48974"/>
    <cellStyle name="Normal 4 2 4 11" xfId="29212"/>
    <cellStyle name="Normal 4 2 4 12" xfId="972"/>
    <cellStyle name="Normal 4 2 4 2" xfId="1152"/>
    <cellStyle name="Normal 4 2 4 2 10" xfId="29387"/>
    <cellStyle name="Normal 4 2 4 2 2" xfId="1506"/>
    <cellStyle name="Normal 4 2 4 2 2 2" xfId="2213"/>
    <cellStyle name="Normal 4 2 4 2 2 2 2" xfId="3626"/>
    <cellStyle name="Normal 4 2 4 2 2 2 2 2" xfId="6450"/>
    <cellStyle name="Normal 4 2 4 2 2 2 2 2 2" xfId="14920"/>
    <cellStyle name="Normal 4 2 4 2 2 2 2 2 2 2" xfId="29035"/>
    <cellStyle name="Normal 4 2 4 2 2 2 2 2 2 2 2" xfId="62912"/>
    <cellStyle name="Normal 4 2 4 2 2 2 2 2 2 3" xfId="48796"/>
    <cellStyle name="Normal 4 2 4 2 2 2 2 2 3" xfId="20566"/>
    <cellStyle name="Normal 4 2 4 2 2 2 2 2 3 2" xfId="40327"/>
    <cellStyle name="Normal 4 2 4 2 2 2 2 2 4" xfId="54443"/>
    <cellStyle name="Normal 4 2 4 2 2 2 2 2 5" xfId="34681"/>
    <cellStyle name="Normal 4 2 4 2 2 2 2 3" xfId="9274"/>
    <cellStyle name="Normal 4 2 4 2 2 2 2 3 2" xfId="23389"/>
    <cellStyle name="Normal 4 2 4 2 2 2 2 3 2 2" xfId="57266"/>
    <cellStyle name="Normal 4 2 4 2 2 2 2 3 3" xfId="43150"/>
    <cellStyle name="Normal 4 2 4 2 2 2 2 4" xfId="12097"/>
    <cellStyle name="Normal 4 2 4 2 2 2 2 4 2" xfId="26212"/>
    <cellStyle name="Normal 4 2 4 2 2 2 2 4 2 2" xfId="60089"/>
    <cellStyle name="Normal 4 2 4 2 2 2 2 4 3" xfId="45973"/>
    <cellStyle name="Normal 4 2 4 2 2 2 2 5" xfId="17743"/>
    <cellStyle name="Normal 4 2 4 2 2 2 2 5 2" xfId="37504"/>
    <cellStyle name="Normal 4 2 4 2 2 2 2 6" xfId="51620"/>
    <cellStyle name="Normal 4 2 4 2 2 2 2 7" xfId="31858"/>
    <cellStyle name="Normal 4 2 4 2 2 2 3" xfId="5037"/>
    <cellStyle name="Normal 4 2 4 2 2 2 3 2" xfId="13508"/>
    <cellStyle name="Normal 4 2 4 2 2 2 3 2 2" xfId="27623"/>
    <cellStyle name="Normal 4 2 4 2 2 2 3 2 2 2" xfId="61500"/>
    <cellStyle name="Normal 4 2 4 2 2 2 3 2 3" xfId="47384"/>
    <cellStyle name="Normal 4 2 4 2 2 2 3 3" xfId="19154"/>
    <cellStyle name="Normal 4 2 4 2 2 2 3 3 2" xfId="38915"/>
    <cellStyle name="Normal 4 2 4 2 2 2 3 4" xfId="53031"/>
    <cellStyle name="Normal 4 2 4 2 2 2 3 5" xfId="33269"/>
    <cellStyle name="Normal 4 2 4 2 2 2 4" xfId="7862"/>
    <cellStyle name="Normal 4 2 4 2 2 2 4 2" xfId="21977"/>
    <cellStyle name="Normal 4 2 4 2 2 2 4 2 2" xfId="55854"/>
    <cellStyle name="Normal 4 2 4 2 2 2 4 3" xfId="41738"/>
    <cellStyle name="Normal 4 2 4 2 2 2 5" xfId="10685"/>
    <cellStyle name="Normal 4 2 4 2 2 2 5 2" xfId="24800"/>
    <cellStyle name="Normal 4 2 4 2 2 2 5 2 2" xfId="58677"/>
    <cellStyle name="Normal 4 2 4 2 2 2 5 3" xfId="44561"/>
    <cellStyle name="Normal 4 2 4 2 2 2 6" xfId="16331"/>
    <cellStyle name="Normal 4 2 4 2 2 2 6 2" xfId="36092"/>
    <cellStyle name="Normal 4 2 4 2 2 2 7" xfId="50208"/>
    <cellStyle name="Normal 4 2 4 2 2 2 8" xfId="30446"/>
    <cellStyle name="Normal 4 2 4 2 2 3" xfId="2920"/>
    <cellStyle name="Normal 4 2 4 2 2 3 2" xfId="5744"/>
    <cellStyle name="Normal 4 2 4 2 2 3 2 2" xfId="14214"/>
    <cellStyle name="Normal 4 2 4 2 2 3 2 2 2" xfId="28329"/>
    <cellStyle name="Normal 4 2 4 2 2 3 2 2 2 2" xfId="62206"/>
    <cellStyle name="Normal 4 2 4 2 2 3 2 2 3" xfId="48090"/>
    <cellStyle name="Normal 4 2 4 2 2 3 2 3" xfId="19860"/>
    <cellStyle name="Normal 4 2 4 2 2 3 2 3 2" xfId="39621"/>
    <cellStyle name="Normal 4 2 4 2 2 3 2 4" xfId="53737"/>
    <cellStyle name="Normal 4 2 4 2 2 3 2 5" xfId="33975"/>
    <cellStyle name="Normal 4 2 4 2 2 3 3" xfId="8568"/>
    <cellStyle name="Normal 4 2 4 2 2 3 3 2" xfId="22683"/>
    <cellStyle name="Normal 4 2 4 2 2 3 3 2 2" xfId="56560"/>
    <cellStyle name="Normal 4 2 4 2 2 3 3 3" xfId="42444"/>
    <cellStyle name="Normal 4 2 4 2 2 3 4" xfId="11391"/>
    <cellStyle name="Normal 4 2 4 2 2 3 4 2" xfId="25506"/>
    <cellStyle name="Normal 4 2 4 2 2 3 4 2 2" xfId="59383"/>
    <cellStyle name="Normal 4 2 4 2 2 3 4 3" xfId="45267"/>
    <cellStyle name="Normal 4 2 4 2 2 3 5" xfId="17037"/>
    <cellStyle name="Normal 4 2 4 2 2 3 5 2" xfId="36798"/>
    <cellStyle name="Normal 4 2 4 2 2 3 6" xfId="50914"/>
    <cellStyle name="Normal 4 2 4 2 2 3 7" xfId="31152"/>
    <cellStyle name="Normal 4 2 4 2 2 4" xfId="4331"/>
    <cellStyle name="Normal 4 2 4 2 2 4 2" xfId="12802"/>
    <cellStyle name="Normal 4 2 4 2 2 4 2 2" xfId="26917"/>
    <cellStyle name="Normal 4 2 4 2 2 4 2 2 2" xfId="60794"/>
    <cellStyle name="Normal 4 2 4 2 2 4 2 3" xfId="46678"/>
    <cellStyle name="Normal 4 2 4 2 2 4 3" xfId="18448"/>
    <cellStyle name="Normal 4 2 4 2 2 4 3 2" xfId="38209"/>
    <cellStyle name="Normal 4 2 4 2 2 4 4" xfId="52325"/>
    <cellStyle name="Normal 4 2 4 2 2 4 5" xfId="32563"/>
    <cellStyle name="Normal 4 2 4 2 2 5" xfId="7156"/>
    <cellStyle name="Normal 4 2 4 2 2 5 2" xfId="21271"/>
    <cellStyle name="Normal 4 2 4 2 2 5 2 2" xfId="55148"/>
    <cellStyle name="Normal 4 2 4 2 2 5 3" xfId="41032"/>
    <cellStyle name="Normal 4 2 4 2 2 6" xfId="9979"/>
    <cellStyle name="Normal 4 2 4 2 2 6 2" xfId="24094"/>
    <cellStyle name="Normal 4 2 4 2 2 6 2 2" xfId="57971"/>
    <cellStyle name="Normal 4 2 4 2 2 6 3" xfId="43855"/>
    <cellStyle name="Normal 4 2 4 2 2 7" xfId="15625"/>
    <cellStyle name="Normal 4 2 4 2 2 7 2" xfId="35386"/>
    <cellStyle name="Normal 4 2 4 2 2 8" xfId="49502"/>
    <cellStyle name="Normal 4 2 4 2 2 9" xfId="29740"/>
    <cellStyle name="Normal 4 2 4 2 3" xfId="1860"/>
    <cellStyle name="Normal 4 2 4 2 3 2" xfId="3273"/>
    <cellStyle name="Normal 4 2 4 2 3 2 2" xfId="6097"/>
    <cellStyle name="Normal 4 2 4 2 3 2 2 2" xfId="14567"/>
    <cellStyle name="Normal 4 2 4 2 3 2 2 2 2" xfId="28682"/>
    <cellStyle name="Normal 4 2 4 2 3 2 2 2 2 2" xfId="62559"/>
    <cellStyle name="Normal 4 2 4 2 3 2 2 2 3" xfId="48443"/>
    <cellStyle name="Normal 4 2 4 2 3 2 2 3" xfId="20213"/>
    <cellStyle name="Normal 4 2 4 2 3 2 2 3 2" xfId="39974"/>
    <cellStyle name="Normal 4 2 4 2 3 2 2 4" xfId="54090"/>
    <cellStyle name="Normal 4 2 4 2 3 2 2 5" xfId="34328"/>
    <cellStyle name="Normal 4 2 4 2 3 2 3" xfId="8921"/>
    <cellStyle name="Normal 4 2 4 2 3 2 3 2" xfId="23036"/>
    <cellStyle name="Normal 4 2 4 2 3 2 3 2 2" xfId="56913"/>
    <cellStyle name="Normal 4 2 4 2 3 2 3 3" xfId="42797"/>
    <cellStyle name="Normal 4 2 4 2 3 2 4" xfId="11744"/>
    <cellStyle name="Normal 4 2 4 2 3 2 4 2" xfId="25859"/>
    <cellStyle name="Normal 4 2 4 2 3 2 4 2 2" xfId="59736"/>
    <cellStyle name="Normal 4 2 4 2 3 2 4 3" xfId="45620"/>
    <cellStyle name="Normal 4 2 4 2 3 2 5" xfId="17390"/>
    <cellStyle name="Normal 4 2 4 2 3 2 5 2" xfId="37151"/>
    <cellStyle name="Normal 4 2 4 2 3 2 6" xfId="51267"/>
    <cellStyle name="Normal 4 2 4 2 3 2 7" xfId="31505"/>
    <cellStyle name="Normal 4 2 4 2 3 3" xfId="4684"/>
    <cellStyle name="Normal 4 2 4 2 3 3 2" xfId="13155"/>
    <cellStyle name="Normal 4 2 4 2 3 3 2 2" xfId="27270"/>
    <cellStyle name="Normal 4 2 4 2 3 3 2 2 2" xfId="61147"/>
    <cellStyle name="Normal 4 2 4 2 3 3 2 3" xfId="47031"/>
    <cellStyle name="Normal 4 2 4 2 3 3 3" xfId="18801"/>
    <cellStyle name="Normal 4 2 4 2 3 3 3 2" xfId="38562"/>
    <cellStyle name="Normal 4 2 4 2 3 3 4" xfId="52678"/>
    <cellStyle name="Normal 4 2 4 2 3 3 5" xfId="32916"/>
    <cellStyle name="Normal 4 2 4 2 3 4" xfId="7509"/>
    <cellStyle name="Normal 4 2 4 2 3 4 2" xfId="21624"/>
    <cellStyle name="Normal 4 2 4 2 3 4 2 2" xfId="55501"/>
    <cellStyle name="Normal 4 2 4 2 3 4 3" xfId="41385"/>
    <cellStyle name="Normal 4 2 4 2 3 5" xfId="10332"/>
    <cellStyle name="Normal 4 2 4 2 3 5 2" xfId="24447"/>
    <cellStyle name="Normal 4 2 4 2 3 5 2 2" xfId="58324"/>
    <cellStyle name="Normal 4 2 4 2 3 5 3" xfId="44208"/>
    <cellStyle name="Normal 4 2 4 2 3 6" xfId="15978"/>
    <cellStyle name="Normal 4 2 4 2 3 6 2" xfId="35739"/>
    <cellStyle name="Normal 4 2 4 2 3 7" xfId="49855"/>
    <cellStyle name="Normal 4 2 4 2 3 8" xfId="30093"/>
    <cellStyle name="Normal 4 2 4 2 4" xfId="2567"/>
    <cellStyle name="Normal 4 2 4 2 4 2" xfId="5391"/>
    <cellStyle name="Normal 4 2 4 2 4 2 2" xfId="13861"/>
    <cellStyle name="Normal 4 2 4 2 4 2 2 2" xfId="27976"/>
    <cellStyle name="Normal 4 2 4 2 4 2 2 2 2" xfId="61853"/>
    <cellStyle name="Normal 4 2 4 2 4 2 2 3" xfId="47737"/>
    <cellStyle name="Normal 4 2 4 2 4 2 3" xfId="19507"/>
    <cellStyle name="Normal 4 2 4 2 4 2 3 2" xfId="39268"/>
    <cellStyle name="Normal 4 2 4 2 4 2 4" xfId="53384"/>
    <cellStyle name="Normal 4 2 4 2 4 2 5" xfId="33622"/>
    <cellStyle name="Normal 4 2 4 2 4 3" xfId="8215"/>
    <cellStyle name="Normal 4 2 4 2 4 3 2" xfId="22330"/>
    <cellStyle name="Normal 4 2 4 2 4 3 2 2" xfId="56207"/>
    <cellStyle name="Normal 4 2 4 2 4 3 3" xfId="42091"/>
    <cellStyle name="Normal 4 2 4 2 4 4" xfId="11038"/>
    <cellStyle name="Normal 4 2 4 2 4 4 2" xfId="25153"/>
    <cellStyle name="Normal 4 2 4 2 4 4 2 2" xfId="59030"/>
    <cellStyle name="Normal 4 2 4 2 4 4 3" xfId="44914"/>
    <cellStyle name="Normal 4 2 4 2 4 5" xfId="16684"/>
    <cellStyle name="Normal 4 2 4 2 4 5 2" xfId="36445"/>
    <cellStyle name="Normal 4 2 4 2 4 6" xfId="50561"/>
    <cellStyle name="Normal 4 2 4 2 4 7" xfId="30799"/>
    <cellStyle name="Normal 4 2 4 2 5" xfId="3978"/>
    <cellStyle name="Normal 4 2 4 2 5 2" xfId="12449"/>
    <cellStyle name="Normal 4 2 4 2 5 2 2" xfId="26564"/>
    <cellStyle name="Normal 4 2 4 2 5 2 2 2" xfId="60441"/>
    <cellStyle name="Normal 4 2 4 2 5 2 3" xfId="46325"/>
    <cellStyle name="Normal 4 2 4 2 5 3" xfId="18095"/>
    <cellStyle name="Normal 4 2 4 2 5 3 2" xfId="37856"/>
    <cellStyle name="Normal 4 2 4 2 5 4" xfId="51972"/>
    <cellStyle name="Normal 4 2 4 2 5 5" xfId="32210"/>
    <cellStyle name="Normal 4 2 4 2 6" xfId="6803"/>
    <cellStyle name="Normal 4 2 4 2 6 2" xfId="20918"/>
    <cellStyle name="Normal 4 2 4 2 6 2 2" xfId="54795"/>
    <cellStyle name="Normal 4 2 4 2 6 3" xfId="40679"/>
    <cellStyle name="Normal 4 2 4 2 7" xfId="9626"/>
    <cellStyle name="Normal 4 2 4 2 7 2" xfId="23741"/>
    <cellStyle name="Normal 4 2 4 2 7 2 2" xfId="57618"/>
    <cellStyle name="Normal 4 2 4 2 7 3" xfId="43502"/>
    <cellStyle name="Normal 4 2 4 2 8" xfId="15272"/>
    <cellStyle name="Normal 4 2 4 2 8 2" xfId="35033"/>
    <cellStyle name="Normal 4 2 4 2 9" xfId="49149"/>
    <cellStyle name="Normal 4 2 4 3" xfId="1331"/>
    <cellStyle name="Normal 4 2 4 3 2" xfId="2038"/>
    <cellStyle name="Normal 4 2 4 3 2 2" xfId="3451"/>
    <cellStyle name="Normal 4 2 4 3 2 2 2" xfId="6275"/>
    <cellStyle name="Normal 4 2 4 3 2 2 2 2" xfId="14745"/>
    <cellStyle name="Normal 4 2 4 3 2 2 2 2 2" xfId="28860"/>
    <cellStyle name="Normal 4 2 4 3 2 2 2 2 2 2" xfId="62737"/>
    <cellStyle name="Normal 4 2 4 3 2 2 2 2 3" xfId="48621"/>
    <cellStyle name="Normal 4 2 4 3 2 2 2 3" xfId="20391"/>
    <cellStyle name="Normal 4 2 4 3 2 2 2 3 2" xfId="40152"/>
    <cellStyle name="Normal 4 2 4 3 2 2 2 4" xfId="54268"/>
    <cellStyle name="Normal 4 2 4 3 2 2 2 5" xfId="34506"/>
    <cellStyle name="Normal 4 2 4 3 2 2 3" xfId="9099"/>
    <cellStyle name="Normal 4 2 4 3 2 2 3 2" xfId="23214"/>
    <cellStyle name="Normal 4 2 4 3 2 2 3 2 2" xfId="57091"/>
    <cellStyle name="Normal 4 2 4 3 2 2 3 3" xfId="42975"/>
    <cellStyle name="Normal 4 2 4 3 2 2 4" xfId="11922"/>
    <cellStyle name="Normal 4 2 4 3 2 2 4 2" xfId="26037"/>
    <cellStyle name="Normal 4 2 4 3 2 2 4 2 2" xfId="59914"/>
    <cellStyle name="Normal 4 2 4 3 2 2 4 3" xfId="45798"/>
    <cellStyle name="Normal 4 2 4 3 2 2 5" xfId="17568"/>
    <cellStyle name="Normal 4 2 4 3 2 2 5 2" xfId="37329"/>
    <cellStyle name="Normal 4 2 4 3 2 2 6" xfId="51445"/>
    <cellStyle name="Normal 4 2 4 3 2 2 7" xfId="31683"/>
    <cellStyle name="Normal 4 2 4 3 2 3" xfId="4862"/>
    <cellStyle name="Normal 4 2 4 3 2 3 2" xfId="13333"/>
    <cellStyle name="Normal 4 2 4 3 2 3 2 2" xfId="27448"/>
    <cellStyle name="Normal 4 2 4 3 2 3 2 2 2" xfId="61325"/>
    <cellStyle name="Normal 4 2 4 3 2 3 2 3" xfId="47209"/>
    <cellStyle name="Normal 4 2 4 3 2 3 3" xfId="18979"/>
    <cellStyle name="Normal 4 2 4 3 2 3 3 2" xfId="38740"/>
    <cellStyle name="Normal 4 2 4 3 2 3 4" xfId="52856"/>
    <cellStyle name="Normal 4 2 4 3 2 3 5" xfId="33094"/>
    <cellStyle name="Normal 4 2 4 3 2 4" xfId="7687"/>
    <cellStyle name="Normal 4 2 4 3 2 4 2" xfId="21802"/>
    <cellStyle name="Normal 4 2 4 3 2 4 2 2" xfId="55679"/>
    <cellStyle name="Normal 4 2 4 3 2 4 3" xfId="41563"/>
    <cellStyle name="Normal 4 2 4 3 2 5" xfId="10510"/>
    <cellStyle name="Normal 4 2 4 3 2 5 2" xfId="24625"/>
    <cellStyle name="Normal 4 2 4 3 2 5 2 2" xfId="58502"/>
    <cellStyle name="Normal 4 2 4 3 2 5 3" xfId="44386"/>
    <cellStyle name="Normal 4 2 4 3 2 6" xfId="16156"/>
    <cellStyle name="Normal 4 2 4 3 2 6 2" xfId="35917"/>
    <cellStyle name="Normal 4 2 4 3 2 7" xfId="50033"/>
    <cellStyle name="Normal 4 2 4 3 2 8" xfId="30271"/>
    <cellStyle name="Normal 4 2 4 3 3" xfId="2745"/>
    <cellStyle name="Normal 4 2 4 3 3 2" xfId="5569"/>
    <cellStyle name="Normal 4 2 4 3 3 2 2" xfId="14039"/>
    <cellStyle name="Normal 4 2 4 3 3 2 2 2" xfId="28154"/>
    <cellStyle name="Normal 4 2 4 3 3 2 2 2 2" xfId="62031"/>
    <cellStyle name="Normal 4 2 4 3 3 2 2 3" xfId="47915"/>
    <cellStyle name="Normal 4 2 4 3 3 2 3" xfId="19685"/>
    <cellStyle name="Normal 4 2 4 3 3 2 3 2" xfId="39446"/>
    <cellStyle name="Normal 4 2 4 3 3 2 4" xfId="53562"/>
    <cellStyle name="Normal 4 2 4 3 3 2 5" xfId="33800"/>
    <cellStyle name="Normal 4 2 4 3 3 3" xfId="8393"/>
    <cellStyle name="Normal 4 2 4 3 3 3 2" xfId="22508"/>
    <cellStyle name="Normal 4 2 4 3 3 3 2 2" xfId="56385"/>
    <cellStyle name="Normal 4 2 4 3 3 3 3" xfId="42269"/>
    <cellStyle name="Normal 4 2 4 3 3 4" xfId="11216"/>
    <cellStyle name="Normal 4 2 4 3 3 4 2" xfId="25331"/>
    <cellStyle name="Normal 4 2 4 3 3 4 2 2" xfId="59208"/>
    <cellStyle name="Normal 4 2 4 3 3 4 3" xfId="45092"/>
    <cellStyle name="Normal 4 2 4 3 3 5" xfId="16862"/>
    <cellStyle name="Normal 4 2 4 3 3 5 2" xfId="36623"/>
    <cellStyle name="Normal 4 2 4 3 3 6" xfId="50739"/>
    <cellStyle name="Normal 4 2 4 3 3 7" xfId="30977"/>
    <cellStyle name="Normal 4 2 4 3 4" xfId="4156"/>
    <cellStyle name="Normal 4 2 4 3 4 2" xfId="12627"/>
    <cellStyle name="Normal 4 2 4 3 4 2 2" xfId="26742"/>
    <cellStyle name="Normal 4 2 4 3 4 2 2 2" xfId="60619"/>
    <cellStyle name="Normal 4 2 4 3 4 2 3" xfId="46503"/>
    <cellStyle name="Normal 4 2 4 3 4 3" xfId="18273"/>
    <cellStyle name="Normal 4 2 4 3 4 3 2" xfId="38034"/>
    <cellStyle name="Normal 4 2 4 3 4 4" xfId="52150"/>
    <cellStyle name="Normal 4 2 4 3 4 5" xfId="32388"/>
    <cellStyle name="Normal 4 2 4 3 5" xfId="6981"/>
    <cellStyle name="Normal 4 2 4 3 5 2" xfId="21096"/>
    <cellStyle name="Normal 4 2 4 3 5 2 2" xfId="54973"/>
    <cellStyle name="Normal 4 2 4 3 5 3" xfId="40857"/>
    <cellStyle name="Normal 4 2 4 3 6" xfId="9804"/>
    <cellStyle name="Normal 4 2 4 3 6 2" xfId="23919"/>
    <cellStyle name="Normal 4 2 4 3 6 2 2" xfId="57796"/>
    <cellStyle name="Normal 4 2 4 3 6 3" xfId="43680"/>
    <cellStyle name="Normal 4 2 4 3 7" xfId="15450"/>
    <cellStyle name="Normal 4 2 4 3 7 2" xfId="35211"/>
    <cellStyle name="Normal 4 2 4 3 8" xfId="49327"/>
    <cellStyle name="Normal 4 2 4 3 9" xfId="29565"/>
    <cellStyle name="Normal 4 2 4 4" xfId="1685"/>
    <cellStyle name="Normal 4 2 4 4 2" xfId="3098"/>
    <cellStyle name="Normal 4 2 4 4 2 2" xfId="5922"/>
    <cellStyle name="Normal 4 2 4 4 2 2 2" xfId="14392"/>
    <cellStyle name="Normal 4 2 4 4 2 2 2 2" xfId="28507"/>
    <cellStyle name="Normal 4 2 4 4 2 2 2 2 2" xfId="62384"/>
    <cellStyle name="Normal 4 2 4 4 2 2 2 3" xfId="48268"/>
    <cellStyle name="Normal 4 2 4 4 2 2 3" xfId="20038"/>
    <cellStyle name="Normal 4 2 4 4 2 2 3 2" xfId="39799"/>
    <cellStyle name="Normal 4 2 4 4 2 2 4" xfId="53915"/>
    <cellStyle name="Normal 4 2 4 4 2 2 5" xfId="34153"/>
    <cellStyle name="Normal 4 2 4 4 2 3" xfId="8746"/>
    <cellStyle name="Normal 4 2 4 4 2 3 2" xfId="22861"/>
    <cellStyle name="Normal 4 2 4 4 2 3 2 2" xfId="56738"/>
    <cellStyle name="Normal 4 2 4 4 2 3 3" xfId="42622"/>
    <cellStyle name="Normal 4 2 4 4 2 4" xfId="11569"/>
    <cellStyle name="Normal 4 2 4 4 2 4 2" xfId="25684"/>
    <cellStyle name="Normal 4 2 4 4 2 4 2 2" xfId="59561"/>
    <cellStyle name="Normal 4 2 4 4 2 4 3" xfId="45445"/>
    <cellStyle name="Normal 4 2 4 4 2 5" xfId="17215"/>
    <cellStyle name="Normal 4 2 4 4 2 5 2" xfId="36976"/>
    <cellStyle name="Normal 4 2 4 4 2 6" xfId="51092"/>
    <cellStyle name="Normal 4 2 4 4 2 7" xfId="31330"/>
    <cellStyle name="Normal 4 2 4 4 3" xfId="4509"/>
    <cellStyle name="Normal 4 2 4 4 3 2" xfId="12980"/>
    <cellStyle name="Normal 4 2 4 4 3 2 2" xfId="27095"/>
    <cellStyle name="Normal 4 2 4 4 3 2 2 2" xfId="60972"/>
    <cellStyle name="Normal 4 2 4 4 3 2 3" xfId="46856"/>
    <cellStyle name="Normal 4 2 4 4 3 3" xfId="18626"/>
    <cellStyle name="Normal 4 2 4 4 3 3 2" xfId="38387"/>
    <cellStyle name="Normal 4 2 4 4 3 4" xfId="52503"/>
    <cellStyle name="Normal 4 2 4 4 3 5" xfId="32741"/>
    <cellStyle name="Normal 4 2 4 4 4" xfId="7334"/>
    <cellStyle name="Normal 4 2 4 4 4 2" xfId="21449"/>
    <cellStyle name="Normal 4 2 4 4 4 2 2" xfId="55326"/>
    <cellStyle name="Normal 4 2 4 4 4 3" xfId="41210"/>
    <cellStyle name="Normal 4 2 4 4 5" xfId="10157"/>
    <cellStyle name="Normal 4 2 4 4 5 2" xfId="24272"/>
    <cellStyle name="Normal 4 2 4 4 5 2 2" xfId="58149"/>
    <cellStyle name="Normal 4 2 4 4 5 3" xfId="44033"/>
    <cellStyle name="Normal 4 2 4 4 6" xfId="15803"/>
    <cellStyle name="Normal 4 2 4 4 6 2" xfId="35564"/>
    <cellStyle name="Normal 4 2 4 4 7" xfId="49680"/>
    <cellStyle name="Normal 4 2 4 4 8" xfId="29918"/>
    <cellStyle name="Normal 4 2 4 5" xfId="2392"/>
    <cellStyle name="Normal 4 2 4 5 2" xfId="5216"/>
    <cellStyle name="Normal 4 2 4 5 2 2" xfId="13686"/>
    <cellStyle name="Normal 4 2 4 5 2 2 2" xfId="27801"/>
    <cellStyle name="Normal 4 2 4 5 2 2 2 2" xfId="61678"/>
    <cellStyle name="Normal 4 2 4 5 2 2 3" xfId="47562"/>
    <cellStyle name="Normal 4 2 4 5 2 3" xfId="19332"/>
    <cellStyle name="Normal 4 2 4 5 2 3 2" xfId="39093"/>
    <cellStyle name="Normal 4 2 4 5 2 4" xfId="53209"/>
    <cellStyle name="Normal 4 2 4 5 2 5" xfId="33447"/>
    <cellStyle name="Normal 4 2 4 5 3" xfId="8040"/>
    <cellStyle name="Normal 4 2 4 5 3 2" xfId="22155"/>
    <cellStyle name="Normal 4 2 4 5 3 2 2" xfId="56032"/>
    <cellStyle name="Normal 4 2 4 5 3 3" xfId="41916"/>
    <cellStyle name="Normal 4 2 4 5 4" xfId="10863"/>
    <cellStyle name="Normal 4 2 4 5 4 2" xfId="24978"/>
    <cellStyle name="Normal 4 2 4 5 4 2 2" xfId="58855"/>
    <cellStyle name="Normal 4 2 4 5 4 3" xfId="44739"/>
    <cellStyle name="Normal 4 2 4 5 5" xfId="16509"/>
    <cellStyle name="Normal 4 2 4 5 5 2" xfId="36270"/>
    <cellStyle name="Normal 4 2 4 5 6" xfId="50386"/>
    <cellStyle name="Normal 4 2 4 5 7" xfId="30624"/>
    <cellStyle name="Normal 4 2 4 6" xfId="3803"/>
    <cellStyle name="Normal 4 2 4 6 2" xfId="12274"/>
    <cellStyle name="Normal 4 2 4 6 2 2" xfId="26389"/>
    <cellStyle name="Normal 4 2 4 6 2 2 2" xfId="60266"/>
    <cellStyle name="Normal 4 2 4 6 2 3" xfId="46150"/>
    <cellStyle name="Normal 4 2 4 6 3" xfId="17920"/>
    <cellStyle name="Normal 4 2 4 6 3 2" xfId="37681"/>
    <cellStyle name="Normal 4 2 4 6 4" xfId="51797"/>
    <cellStyle name="Normal 4 2 4 6 5" xfId="32035"/>
    <cellStyle name="Normal 4 2 4 7" xfId="6628"/>
    <cellStyle name="Normal 4 2 4 7 2" xfId="20743"/>
    <cellStyle name="Normal 4 2 4 7 2 2" xfId="54620"/>
    <cellStyle name="Normal 4 2 4 7 3" xfId="40504"/>
    <cellStyle name="Normal 4 2 4 8" xfId="9451"/>
    <cellStyle name="Normal 4 2 4 8 2" xfId="23566"/>
    <cellStyle name="Normal 4 2 4 8 2 2" xfId="57443"/>
    <cellStyle name="Normal 4 2 4 8 3" xfId="43327"/>
    <cellStyle name="Normal 4 2 4 9" xfId="15097"/>
    <cellStyle name="Normal 4 2 4 9 2" xfId="34858"/>
    <cellStyle name="Normal 4 2 5" xfId="1064"/>
    <cellStyle name="Normal 4 2 5 10" xfId="29300"/>
    <cellStyle name="Normal 4 2 5 2" xfId="1419"/>
    <cellStyle name="Normal 4 2 5 2 2" xfId="2126"/>
    <cellStyle name="Normal 4 2 5 2 2 2" xfId="3539"/>
    <cellStyle name="Normal 4 2 5 2 2 2 2" xfId="6363"/>
    <cellStyle name="Normal 4 2 5 2 2 2 2 2" xfId="14833"/>
    <cellStyle name="Normal 4 2 5 2 2 2 2 2 2" xfId="28948"/>
    <cellStyle name="Normal 4 2 5 2 2 2 2 2 2 2" xfId="62825"/>
    <cellStyle name="Normal 4 2 5 2 2 2 2 2 3" xfId="48709"/>
    <cellStyle name="Normal 4 2 5 2 2 2 2 3" xfId="20479"/>
    <cellStyle name="Normal 4 2 5 2 2 2 2 3 2" xfId="40240"/>
    <cellStyle name="Normal 4 2 5 2 2 2 2 4" xfId="54356"/>
    <cellStyle name="Normal 4 2 5 2 2 2 2 5" xfId="34594"/>
    <cellStyle name="Normal 4 2 5 2 2 2 3" xfId="9187"/>
    <cellStyle name="Normal 4 2 5 2 2 2 3 2" xfId="23302"/>
    <cellStyle name="Normal 4 2 5 2 2 2 3 2 2" xfId="57179"/>
    <cellStyle name="Normal 4 2 5 2 2 2 3 3" xfId="43063"/>
    <cellStyle name="Normal 4 2 5 2 2 2 4" xfId="12010"/>
    <cellStyle name="Normal 4 2 5 2 2 2 4 2" xfId="26125"/>
    <cellStyle name="Normal 4 2 5 2 2 2 4 2 2" xfId="60002"/>
    <cellStyle name="Normal 4 2 5 2 2 2 4 3" xfId="45886"/>
    <cellStyle name="Normal 4 2 5 2 2 2 5" xfId="17656"/>
    <cellStyle name="Normal 4 2 5 2 2 2 5 2" xfId="37417"/>
    <cellStyle name="Normal 4 2 5 2 2 2 6" xfId="51533"/>
    <cellStyle name="Normal 4 2 5 2 2 2 7" xfId="31771"/>
    <cellStyle name="Normal 4 2 5 2 2 3" xfId="4950"/>
    <cellStyle name="Normal 4 2 5 2 2 3 2" xfId="13421"/>
    <cellStyle name="Normal 4 2 5 2 2 3 2 2" xfId="27536"/>
    <cellStyle name="Normal 4 2 5 2 2 3 2 2 2" xfId="61413"/>
    <cellStyle name="Normal 4 2 5 2 2 3 2 3" xfId="47297"/>
    <cellStyle name="Normal 4 2 5 2 2 3 3" xfId="19067"/>
    <cellStyle name="Normal 4 2 5 2 2 3 3 2" xfId="38828"/>
    <cellStyle name="Normal 4 2 5 2 2 3 4" xfId="52944"/>
    <cellStyle name="Normal 4 2 5 2 2 3 5" xfId="33182"/>
    <cellStyle name="Normal 4 2 5 2 2 4" xfId="7775"/>
    <cellStyle name="Normal 4 2 5 2 2 4 2" xfId="21890"/>
    <cellStyle name="Normal 4 2 5 2 2 4 2 2" xfId="55767"/>
    <cellStyle name="Normal 4 2 5 2 2 4 3" xfId="41651"/>
    <cellStyle name="Normal 4 2 5 2 2 5" xfId="10598"/>
    <cellStyle name="Normal 4 2 5 2 2 5 2" xfId="24713"/>
    <cellStyle name="Normal 4 2 5 2 2 5 2 2" xfId="58590"/>
    <cellStyle name="Normal 4 2 5 2 2 5 3" xfId="44474"/>
    <cellStyle name="Normal 4 2 5 2 2 6" xfId="16244"/>
    <cellStyle name="Normal 4 2 5 2 2 6 2" xfId="36005"/>
    <cellStyle name="Normal 4 2 5 2 2 7" xfId="50121"/>
    <cellStyle name="Normal 4 2 5 2 2 8" xfId="30359"/>
    <cellStyle name="Normal 4 2 5 2 3" xfId="2833"/>
    <cellStyle name="Normal 4 2 5 2 3 2" xfId="5657"/>
    <cellStyle name="Normal 4 2 5 2 3 2 2" xfId="14127"/>
    <cellStyle name="Normal 4 2 5 2 3 2 2 2" xfId="28242"/>
    <cellStyle name="Normal 4 2 5 2 3 2 2 2 2" xfId="62119"/>
    <cellStyle name="Normal 4 2 5 2 3 2 2 3" xfId="48003"/>
    <cellStyle name="Normal 4 2 5 2 3 2 3" xfId="19773"/>
    <cellStyle name="Normal 4 2 5 2 3 2 3 2" xfId="39534"/>
    <cellStyle name="Normal 4 2 5 2 3 2 4" xfId="53650"/>
    <cellStyle name="Normal 4 2 5 2 3 2 5" xfId="33888"/>
    <cellStyle name="Normal 4 2 5 2 3 3" xfId="8481"/>
    <cellStyle name="Normal 4 2 5 2 3 3 2" xfId="22596"/>
    <cellStyle name="Normal 4 2 5 2 3 3 2 2" xfId="56473"/>
    <cellStyle name="Normal 4 2 5 2 3 3 3" xfId="42357"/>
    <cellStyle name="Normal 4 2 5 2 3 4" xfId="11304"/>
    <cellStyle name="Normal 4 2 5 2 3 4 2" xfId="25419"/>
    <cellStyle name="Normal 4 2 5 2 3 4 2 2" xfId="59296"/>
    <cellStyle name="Normal 4 2 5 2 3 4 3" xfId="45180"/>
    <cellStyle name="Normal 4 2 5 2 3 5" xfId="16950"/>
    <cellStyle name="Normal 4 2 5 2 3 5 2" xfId="36711"/>
    <cellStyle name="Normal 4 2 5 2 3 6" xfId="50827"/>
    <cellStyle name="Normal 4 2 5 2 3 7" xfId="31065"/>
    <cellStyle name="Normal 4 2 5 2 4" xfId="4244"/>
    <cellStyle name="Normal 4 2 5 2 4 2" xfId="12715"/>
    <cellStyle name="Normal 4 2 5 2 4 2 2" xfId="26830"/>
    <cellStyle name="Normal 4 2 5 2 4 2 2 2" xfId="60707"/>
    <cellStyle name="Normal 4 2 5 2 4 2 3" xfId="46591"/>
    <cellStyle name="Normal 4 2 5 2 4 3" xfId="18361"/>
    <cellStyle name="Normal 4 2 5 2 4 3 2" xfId="38122"/>
    <cellStyle name="Normal 4 2 5 2 4 4" xfId="52238"/>
    <cellStyle name="Normal 4 2 5 2 4 5" xfId="32476"/>
    <cellStyle name="Normal 4 2 5 2 5" xfId="7069"/>
    <cellStyle name="Normal 4 2 5 2 5 2" xfId="21184"/>
    <cellStyle name="Normal 4 2 5 2 5 2 2" xfId="55061"/>
    <cellStyle name="Normal 4 2 5 2 5 3" xfId="40945"/>
    <cellStyle name="Normal 4 2 5 2 6" xfId="9892"/>
    <cellStyle name="Normal 4 2 5 2 6 2" xfId="24007"/>
    <cellStyle name="Normal 4 2 5 2 6 2 2" xfId="57884"/>
    <cellStyle name="Normal 4 2 5 2 6 3" xfId="43768"/>
    <cellStyle name="Normal 4 2 5 2 7" xfId="15538"/>
    <cellStyle name="Normal 4 2 5 2 7 2" xfId="35299"/>
    <cellStyle name="Normal 4 2 5 2 8" xfId="49415"/>
    <cellStyle name="Normal 4 2 5 2 9" xfId="29653"/>
    <cellStyle name="Normal 4 2 5 3" xfId="1773"/>
    <cellStyle name="Normal 4 2 5 3 2" xfId="3186"/>
    <cellStyle name="Normal 4 2 5 3 2 2" xfId="6010"/>
    <cellStyle name="Normal 4 2 5 3 2 2 2" xfId="14480"/>
    <cellStyle name="Normal 4 2 5 3 2 2 2 2" xfId="28595"/>
    <cellStyle name="Normal 4 2 5 3 2 2 2 2 2" xfId="62472"/>
    <cellStyle name="Normal 4 2 5 3 2 2 2 3" xfId="48356"/>
    <cellStyle name="Normal 4 2 5 3 2 2 3" xfId="20126"/>
    <cellStyle name="Normal 4 2 5 3 2 2 3 2" xfId="39887"/>
    <cellStyle name="Normal 4 2 5 3 2 2 4" xfId="54003"/>
    <cellStyle name="Normal 4 2 5 3 2 2 5" xfId="34241"/>
    <cellStyle name="Normal 4 2 5 3 2 3" xfId="8834"/>
    <cellStyle name="Normal 4 2 5 3 2 3 2" xfId="22949"/>
    <cellStyle name="Normal 4 2 5 3 2 3 2 2" xfId="56826"/>
    <cellStyle name="Normal 4 2 5 3 2 3 3" xfId="42710"/>
    <cellStyle name="Normal 4 2 5 3 2 4" xfId="11657"/>
    <cellStyle name="Normal 4 2 5 3 2 4 2" xfId="25772"/>
    <cellStyle name="Normal 4 2 5 3 2 4 2 2" xfId="59649"/>
    <cellStyle name="Normal 4 2 5 3 2 4 3" xfId="45533"/>
    <cellStyle name="Normal 4 2 5 3 2 5" xfId="17303"/>
    <cellStyle name="Normal 4 2 5 3 2 5 2" xfId="37064"/>
    <cellStyle name="Normal 4 2 5 3 2 6" xfId="51180"/>
    <cellStyle name="Normal 4 2 5 3 2 7" xfId="31418"/>
    <cellStyle name="Normal 4 2 5 3 3" xfId="4597"/>
    <cellStyle name="Normal 4 2 5 3 3 2" xfId="13068"/>
    <cellStyle name="Normal 4 2 5 3 3 2 2" xfId="27183"/>
    <cellStyle name="Normal 4 2 5 3 3 2 2 2" xfId="61060"/>
    <cellStyle name="Normal 4 2 5 3 3 2 3" xfId="46944"/>
    <cellStyle name="Normal 4 2 5 3 3 3" xfId="18714"/>
    <cellStyle name="Normal 4 2 5 3 3 3 2" xfId="38475"/>
    <cellStyle name="Normal 4 2 5 3 3 4" xfId="52591"/>
    <cellStyle name="Normal 4 2 5 3 3 5" xfId="32829"/>
    <cellStyle name="Normal 4 2 5 3 4" xfId="7422"/>
    <cellStyle name="Normal 4 2 5 3 4 2" xfId="21537"/>
    <cellStyle name="Normal 4 2 5 3 4 2 2" xfId="55414"/>
    <cellStyle name="Normal 4 2 5 3 4 3" xfId="41298"/>
    <cellStyle name="Normal 4 2 5 3 5" xfId="10245"/>
    <cellStyle name="Normal 4 2 5 3 5 2" xfId="24360"/>
    <cellStyle name="Normal 4 2 5 3 5 2 2" xfId="58237"/>
    <cellStyle name="Normal 4 2 5 3 5 3" xfId="44121"/>
    <cellStyle name="Normal 4 2 5 3 6" xfId="15891"/>
    <cellStyle name="Normal 4 2 5 3 6 2" xfId="35652"/>
    <cellStyle name="Normal 4 2 5 3 7" xfId="49768"/>
    <cellStyle name="Normal 4 2 5 3 8" xfId="30006"/>
    <cellStyle name="Normal 4 2 5 4" xfId="2480"/>
    <cellStyle name="Normal 4 2 5 4 2" xfId="5304"/>
    <cellStyle name="Normal 4 2 5 4 2 2" xfId="13774"/>
    <cellStyle name="Normal 4 2 5 4 2 2 2" xfId="27889"/>
    <cellStyle name="Normal 4 2 5 4 2 2 2 2" xfId="61766"/>
    <cellStyle name="Normal 4 2 5 4 2 2 3" xfId="47650"/>
    <cellStyle name="Normal 4 2 5 4 2 3" xfId="19420"/>
    <cellStyle name="Normal 4 2 5 4 2 3 2" xfId="39181"/>
    <cellStyle name="Normal 4 2 5 4 2 4" xfId="53297"/>
    <cellStyle name="Normal 4 2 5 4 2 5" xfId="33535"/>
    <cellStyle name="Normal 4 2 5 4 3" xfId="8128"/>
    <cellStyle name="Normal 4 2 5 4 3 2" xfId="22243"/>
    <cellStyle name="Normal 4 2 5 4 3 2 2" xfId="56120"/>
    <cellStyle name="Normal 4 2 5 4 3 3" xfId="42004"/>
    <cellStyle name="Normal 4 2 5 4 4" xfId="10951"/>
    <cellStyle name="Normal 4 2 5 4 4 2" xfId="25066"/>
    <cellStyle name="Normal 4 2 5 4 4 2 2" xfId="58943"/>
    <cellStyle name="Normal 4 2 5 4 4 3" xfId="44827"/>
    <cellStyle name="Normal 4 2 5 4 5" xfId="16597"/>
    <cellStyle name="Normal 4 2 5 4 5 2" xfId="36358"/>
    <cellStyle name="Normal 4 2 5 4 6" xfId="50474"/>
    <cellStyle name="Normal 4 2 5 4 7" xfId="30712"/>
    <cellStyle name="Normal 4 2 5 5" xfId="3891"/>
    <cellStyle name="Normal 4 2 5 5 2" xfId="12362"/>
    <cellStyle name="Normal 4 2 5 5 2 2" xfId="26477"/>
    <cellStyle name="Normal 4 2 5 5 2 2 2" xfId="60354"/>
    <cellStyle name="Normal 4 2 5 5 2 3" xfId="46238"/>
    <cellStyle name="Normal 4 2 5 5 3" xfId="18008"/>
    <cellStyle name="Normal 4 2 5 5 3 2" xfId="37769"/>
    <cellStyle name="Normal 4 2 5 5 4" xfId="51885"/>
    <cellStyle name="Normal 4 2 5 5 5" xfId="32123"/>
    <cellStyle name="Normal 4 2 5 6" xfId="6716"/>
    <cellStyle name="Normal 4 2 5 6 2" xfId="20831"/>
    <cellStyle name="Normal 4 2 5 6 2 2" xfId="54708"/>
    <cellStyle name="Normal 4 2 5 6 3" xfId="40592"/>
    <cellStyle name="Normal 4 2 5 7" xfId="9539"/>
    <cellStyle name="Normal 4 2 5 7 2" xfId="23654"/>
    <cellStyle name="Normal 4 2 5 7 2 2" xfId="57531"/>
    <cellStyle name="Normal 4 2 5 7 3" xfId="43415"/>
    <cellStyle name="Normal 4 2 5 8" xfId="15185"/>
    <cellStyle name="Normal 4 2 5 8 2" xfId="34946"/>
    <cellStyle name="Normal 4 2 5 9" xfId="49062"/>
    <cellStyle name="Normal 4 2 6" xfId="1244"/>
    <cellStyle name="Normal 4 2 6 2" xfId="1951"/>
    <cellStyle name="Normal 4 2 6 2 2" xfId="3364"/>
    <cellStyle name="Normal 4 2 6 2 2 2" xfId="6188"/>
    <cellStyle name="Normal 4 2 6 2 2 2 2" xfId="14658"/>
    <cellStyle name="Normal 4 2 6 2 2 2 2 2" xfId="28773"/>
    <cellStyle name="Normal 4 2 6 2 2 2 2 2 2" xfId="62650"/>
    <cellStyle name="Normal 4 2 6 2 2 2 2 3" xfId="48534"/>
    <cellStyle name="Normal 4 2 6 2 2 2 3" xfId="20304"/>
    <cellStyle name="Normal 4 2 6 2 2 2 3 2" xfId="40065"/>
    <cellStyle name="Normal 4 2 6 2 2 2 4" xfId="54181"/>
    <cellStyle name="Normal 4 2 6 2 2 2 5" xfId="34419"/>
    <cellStyle name="Normal 4 2 6 2 2 3" xfId="9012"/>
    <cellStyle name="Normal 4 2 6 2 2 3 2" xfId="23127"/>
    <cellStyle name="Normal 4 2 6 2 2 3 2 2" xfId="57004"/>
    <cellStyle name="Normal 4 2 6 2 2 3 3" xfId="42888"/>
    <cellStyle name="Normal 4 2 6 2 2 4" xfId="11835"/>
    <cellStyle name="Normal 4 2 6 2 2 4 2" xfId="25950"/>
    <cellStyle name="Normal 4 2 6 2 2 4 2 2" xfId="59827"/>
    <cellStyle name="Normal 4 2 6 2 2 4 3" xfId="45711"/>
    <cellStyle name="Normal 4 2 6 2 2 5" xfId="17481"/>
    <cellStyle name="Normal 4 2 6 2 2 5 2" xfId="37242"/>
    <cellStyle name="Normal 4 2 6 2 2 6" xfId="51358"/>
    <cellStyle name="Normal 4 2 6 2 2 7" xfId="31596"/>
    <cellStyle name="Normal 4 2 6 2 3" xfId="4775"/>
    <cellStyle name="Normal 4 2 6 2 3 2" xfId="13246"/>
    <cellStyle name="Normal 4 2 6 2 3 2 2" xfId="27361"/>
    <cellStyle name="Normal 4 2 6 2 3 2 2 2" xfId="61238"/>
    <cellStyle name="Normal 4 2 6 2 3 2 3" xfId="47122"/>
    <cellStyle name="Normal 4 2 6 2 3 3" xfId="18892"/>
    <cellStyle name="Normal 4 2 6 2 3 3 2" xfId="38653"/>
    <cellStyle name="Normal 4 2 6 2 3 4" xfId="52769"/>
    <cellStyle name="Normal 4 2 6 2 3 5" xfId="33007"/>
    <cellStyle name="Normal 4 2 6 2 4" xfId="7600"/>
    <cellStyle name="Normal 4 2 6 2 4 2" xfId="21715"/>
    <cellStyle name="Normal 4 2 6 2 4 2 2" xfId="55592"/>
    <cellStyle name="Normal 4 2 6 2 4 3" xfId="41476"/>
    <cellStyle name="Normal 4 2 6 2 5" xfId="10423"/>
    <cellStyle name="Normal 4 2 6 2 5 2" xfId="24538"/>
    <cellStyle name="Normal 4 2 6 2 5 2 2" xfId="58415"/>
    <cellStyle name="Normal 4 2 6 2 5 3" xfId="44299"/>
    <cellStyle name="Normal 4 2 6 2 6" xfId="16069"/>
    <cellStyle name="Normal 4 2 6 2 6 2" xfId="35830"/>
    <cellStyle name="Normal 4 2 6 2 7" xfId="49946"/>
    <cellStyle name="Normal 4 2 6 2 8" xfId="30184"/>
    <cellStyle name="Normal 4 2 6 3" xfId="2658"/>
    <cellStyle name="Normal 4 2 6 3 2" xfId="5482"/>
    <cellStyle name="Normal 4 2 6 3 2 2" xfId="13952"/>
    <cellStyle name="Normal 4 2 6 3 2 2 2" xfId="28067"/>
    <cellStyle name="Normal 4 2 6 3 2 2 2 2" xfId="61944"/>
    <cellStyle name="Normal 4 2 6 3 2 2 3" xfId="47828"/>
    <cellStyle name="Normal 4 2 6 3 2 3" xfId="19598"/>
    <cellStyle name="Normal 4 2 6 3 2 3 2" xfId="39359"/>
    <cellStyle name="Normal 4 2 6 3 2 4" xfId="53475"/>
    <cellStyle name="Normal 4 2 6 3 2 5" xfId="33713"/>
    <cellStyle name="Normal 4 2 6 3 3" xfId="8306"/>
    <cellStyle name="Normal 4 2 6 3 3 2" xfId="22421"/>
    <cellStyle name="Normal 4 2 6 3 3 2 2" xfId="56298"/>
    <cellStyle name="Normal 4 2 6 3 3 3" xfId="42182"/>
    <cellStyle name="Normal 4 2 6 3 4" xfId="11129"/>
    <cellStyle name="Normal 4 2 6 3 4 2" xfId="25244"/>
    <cellStyle name="Normal 4 2 6 3 4 2 2" xfId="59121"/>
    <cellStyle name="Normal 4 2 6 3 4 3" xfId="45005"/>
    <cellStyle name="Normal 4 2 6 3 5" xfId="16775"/>
    <cellStyle name="Normal 4 2 6 3 5 2" xfId="36536"/>
    <cellStyle name="Normal 4 2 6 3 6" xfId="50652"/>
    <cellStyle name="Normal 4 2 6 3 7" xfId="30890"/>
    <cellStyle name="Normal 4 2 6 4" xfId="4069"/>
    <cellStyle name="Normal 4 2 6 4 2" xfId="12540"/>
    <cellStyle name="Normal 4 2 6 4 2 2" xfId="26655"/>
    <cellStyle name="Normal 4 2 6 4 2 2 2" xfId="60532"/>
    <cellStyle name="Normal 4 2 6 4 2 3" xfId="46416"/>
    <cellStyle name="Normal 4 2 6 4 3" xfId="18186"/>
    <cellStyle name="Normal 4 2 6 4 3 2" xfId="37947"/>
    <cellStyle name="Normal 4 2 6 4 4" xfId="52063"/>
    <cellStyle name="Normal 4 2 6 4 5" xfId="32301"/>
    <cellStyle name="Normal 4 2 6 5" xfId="6894"/>
    <cellStyle name="Normal 4 2 6 5 2" xfId="21009"/>
    <cellStyle name="Normal 4 2 6 5 2 2" xfId="54886"/>
    <cellStyle name="Normal 4 2 6 5 3" xfId="40770"/>
    <cellStyle name="Normal 4 2 6 6" xfId="9717"/>
    <cellStyle name="Normal 4 2 6 6 2" xfId="23832"/>
    <cellStyle name="Normal 4 2 6 6 2 2" xfId="57709"/>
    <cellStyle name="Normal 4 2 6 6 3" xfId="43593"/>
    <cellStyle name="Normal 4 2 6 7" xfId="15363"/>
    <cellStyle name="Normal 4 2 6 7 2" xfId="35124"/>
    <cellStyle name="Normal 4 2 6 8" xfId="49240"/>
    <cellStyle name="Normal 4 2 6 9" xfId="29478"/>
    <cellStyle name="Normal 4 2 7" xfId="1598"/>
    <cellStyle name="Normal 4 2 7 2" xfId="3011"/>
    <cellStyle name="Normal 4 2 7 2 2" xfId="5835"/>
    <cellStyle name="Normal 4 2 7 2 2 2" xfId="14305"/>
    <cellStyle name="Normal 4 2 7 2 2 2 2" xfId="28420"/>
    <cellStyle name="Normal 4 2 7 2 2 2 2 2" xfId="62297"/>
    <cellStyle name="Normal 4 2 7 2 2 2 3" xfId="48181"/>
    <cellStyle name="Normal 4 2 7 2 2 3" xfId="19951"/>
    <cellStyle name="Normal 4 2 7 2 2 3 2" xfId="39712"/>
    <cellStyle name="Normal 4 2 7 2 2 4" xfId="53828"/>
    <cellStyle name="Normal 4 2 7 2 2 5" xfId="34066"/>
    <cellStyle name="Normal 4 2 7 2 3" xfId="8659"/>
    <cellStyle name="Normal 4 2 7 2 3 2" xfId="22774"/>
    <cellStyle name="Normal 4 2 7 2 3 2 2" xfId="56651"/>
    <cellStyle name="Normal 4 2 7 2 3 3" xfId="42535"/>
    <cellStyle name="Normal 4 2 7 2 4" xfId="11482"/>
    <cellStyle name="Normal 4 2 7 2 4 2" xfId="25597"/>
    <cellStyle name="Normal 4 2 7 2 4 2 2" xfId="59474"/>
    <cellStyle name="Normal 4 2 7 2 4 3" xfId="45358"/>
    <cellStyle name="Normal 4 2 7 2 5" xfId="17128"/>
    <cellStyle name="Normal 4 2 7 2 5 2" xfId="36889"/>
    <cellStyle name="Normal 4 2 7 2 6" xfId="51005"/>
    <cellStyle name="Normal 4 2 7 2 7" xfId="31243"/>
    <cellStyle name="Normal 4 2 7 3" xfId="4422"/>
    <cellStyle name="Normal 4 2 7 3 2" xfId="12893"/>
    <cellStyle name="Normal 4 2 7 3 2 2" xfId="27008"/>
    <cellStyle name="Normal 4 2 7 3 2 2 2" xfId="60885"/>
    <cellStyle name="Normal 4 2 7 3 2 3" xfId="46769"/>
    <cellStyle name="Normal 4 2 7 3 3" xfId="18539"/>
    <cellStyle name="Normal 4 2 7 3 3 2" xfId="38300"/>
    <cellStyle name="Normal 4 2 7 3 4" xfId="52416"/>
    <cellStyle name="Normal 4 2 7 3 5" xfId="32654"/>
    <cellStyle name="Normal 4 2 7 4" xfId="7247"/>
    <cellStyle name="Normal 4 2 7 4 2" xfId="21362"/>
    <cellStyle name="Normal 4 2 7 4 2 2" xfId="55239"/>
    <cellStyle name="Normal 4 2 7 4 3" xfId="41123"/>
    <cellStyle name="Normal 4 2 7 5" xfId="10070"/>
    <cellStyle name="Normal 4 2 7 5 2" xfId="24185"/>
    <cellStyle name="Normal 4 2 7 5 2 2" xfId="58062"/>
    <cellStyle name="Normal 4 2 7 5 3" xfId="43946"/>
    <cellStyle name="Normal 4 2 7 6" xfId="15716"/>
    <cellStyle name="Normal 4 2 7 6 2" xfId="35477"/>
    <cellStyle name="Normal 4 2 7 7" xfId="49593"/>
    <cellStyle name="Normal 4 2 7 8" xfId="29831"/>
    <cellStyle name="Normal 4 2 8" xfId="2305"/>
    <cellStyle name="Normal 4 2 8 2" xfId="5129"/>
    <cellStyle name="Normal 4 2 8 2 2" xfId="13599"/>
    <cellStyle name="Normal 4 2 8 2 2 2" xfId="27714"/>
    <cellStyle name="Normal 4 2 8 2 2 2 2" xfId="61591"/>
    <cellStyle name="Normal 4 2 8 2 2 3" xfId="47475"/>
    <cellStyle name="Normal 4 2 8 2 3" xfId="19245"/>
    <cellStyle name="Normal 4 2 8 2 3 2" xfId="39006"/>
    <cellStyle name="Normal 4 2 8 2 4" xfId="53122"/>
    <cellStyle name="Normal 4 2 8 2 5" xfId="33360"/>
    <cellStyle name="Normal 4 2 8 3" xfId="7953"/>
    <cellStyle name="Normal 4 2 8 3 2" xfId="22068"/>
    <cellStyle name="Normal 4 2 8 3 2 2" xfId="55945"/>
    <cellStyle name="Normal 4 2 8 3 3" xfId="41829"/>
    <cellStyle name="Normal 4 2 8 4" xfId="10776"/>
    <cellStyle name="Normal 4 2 8 4 2" xfId="24891"/>
    <cellStyle name="Normal 4 2 8 4 2 2" xfId="58768"/>
    <cellStyle name="Normal 4 2 8 4 3" xfId="44652"/>
    <cellStyle name="Normal 4 2 8 5" xfId="16422"/>
    <cellStyle name="Normal 4 2 8 5 2" xfId="36183"/>
    <cellStyle name="Normal 4 2 8 6" xfId="50299"/>
    <cellStyle name="Normal 4 2 8 7" xfId="30537"/>
    <cellStyle name="Normal 4 2 9" xfId="3716"/>
    <cellStyle name="Normal 4 2 9 2" xfId="12187"/>
    <cellStyle name="Normal 4 2 9 2 2" xfId="26302"/>
    <cellStyle name="Normal 4 2 9 2 2 2" xfId="60179"/>
    <cellStyle name="Normal 4 2 9 2 3" xfId="46063"/>
    <cellStyle name="Normal 4 2 9 3" xfId="17833"/>
    <cellStyle name="Normal 4 2 9 3 2" xfId="37594"/>
    <cellStyle name="Normal 4 2 9 4" xfId="51710"/>
    <cellStyle name="Normal 4 2 9 5" xfId="31948"/>
    <cellStyle name="Normal 4 3" xfId="19"/>
    <cellStyle name="Normal 4 3 2" xfId="234"/>
    <cellStyle name="Normal 4 3 3" xfId="193"/>
    <cellStyle name="Normal 4 3 3 2" xfId="287"/>
    <cellStyle name="Normal 4 3 4" xfId="118"/>
    <cellStyle name="Normal 4 3 5" xfId="425"/>
    <cellStyle name="Normal 4 3 5 2" xfId="718"/>
    <cellStyle name="Normal 4 4" xfId="145"/>
    <cellStyle name="Normal 4 4 10" xfId="9389"/>
    <cellStyle name="Normal 4 4 10 2" xfId="23504"/>
    <cellStyle name="Normal 4 4 10 2 2" xfId="57381"/>
    <cellStyle name="Normal 4 4 10 3" xfId="43265"/>
    <cellStyle name="Normal 4 4 11" xfId="15035"/>
    <cellStyle name="Normal 4 4 11 2" xfId="34796"/>
    <cellStyle name="Normal 4 4 12" xfId="48912"/>
    <cellStyle name="Normal 4 4 13" xfId="29150"/>
    <cellStyle name="Normal 4 4 14" xfId="742"/>
    <cellStyle name="Normal 4 4 2" xfId="369"/>
    <cellStyle name="Normal 4 4 2 10" xfId="15078"/>
    <cellStyle name="Normal 4 4 2 10 2" xfId="34839"/>
    <cellStyle name="Normal 4 4 2 11" xfId="48955"/>
    <cellStyle name="Normal 4 4 2 12" xfId="29193"/>
    <cellStyle name="Normal 4 4 2 13" xfId="909"/>
    <cellStyle name="Normal 4 4 2 2" xfId="1042"/>
    <cellStyle name="Normal 4 4 2 2 10" xfId="49042"/>
    <cellStyle name="Normal 4 4 2 2 11" xfId="29280"/>
    <cellStyle name="Normal 4 4 2 2 2" xfId="1220"/>
    <cellStyle name="Normal 4 4 2 2 2 10" xfId="29455"/>
    <cellStyle name="Normal 4 4 2 2 2 2" xfId="1574"/>
    <cellStyle name="Normal 4 4 2 2 2 2 2" xfId="2281"/>
    <cellStyle name="Normal 4 4 2 2 2 2 2 2" xfId="3694"/>
    <cellStyle name="Normal 4 4 2 2 2 2 2 2 2" xfId="6518"/>
    <cellStyle name="Normal 4 4 2 2 2 2 2 2 2 2" xfId="14988"/>
    <cellStyle name="Normal 4 4 2 2 2 2 2 2 2 2 2" xfId="29103"/>
    <cellStyle name="Normal 4 4 2 2 2 2 2 2 2 2 2 2" xfId="62980"/>
    <cellStyle name="Normal 4 4 2 2 2 2 2 2 2 2 3" xfId="48864"/>
    <cellStyle name="Normal 4 4 2 2 2 2 2 2 2 3" xfId="20634"/>
    <cellStyle name="Normal 4 4 2 2 2 2 2 2 2 3 2" xfId="40395"/>
    <cellStyle name="Normal 4 4 2 2 2 2 2 2 2 4" xfId="54511"/>
    <cellStyle name="Normal 4 4 2 2 2 2 2 2 2 5" xfId="34749"/>
    <cellStyle name="Normal 4 4 2 2 2 2 2 2 3" xfId="9342"/>
    <cellStyle name="Normal 4 4 2 2 2 2 2 2 3 2" xfId="23457"/>
    <cellStyle name="Normal 4 4 2 2 2 2 2 2 3 2 2" xfId="57334"/>
    <cellStyle name="Normal 4 4 2 2 2 2 2 2 3 3" xfId="43218"/>
    <cellStyle name="Normal 4 4 2 2 2 2 2 2 4" xfId="12165"/>
    <cellStyle name="Normal 4 4 2 2 2 2 2 2 4 2" xfId="26280"/>
    <cellStyle name="Normal 4 4 2 2 2 2 2 2 4 2 2" xfId="60157"/>
    <cellStyle name="Normal 4 4 2 2 2 2 2 2 4 3" xfId="46041"/>
    <cellStyle name="Normal 4 4 2 2 2 2 2 2 5" xfId="17811"/>
    <cellStyle name="Normal 4 4 2 2 2 2 2 2 5 2" xfId="37572"/>
    <cellStyle name="Normal 4 4 2 2 2 2 2 2 6" xfId="51688"/>
    <cellStyle name="Normal 4 4 2 2 2 2 2 2 7" xfId="31926"/>
    <cellStyle name="Normal 4 4 2 2 2 2 2 3" xfId="5105"/>
    <cellStyle name="Normal 4 4 2 2 2 2 2 3 2" xfId="13576"/>
    <cellStyle name="Normal 4 4 2 2 2 2 2 3 2 2" xfId="27691"/>
    <cellStyle name="Normal 4 4 2 2 2 2 2 3 2 2 2" xfId="61568"/>
    <cellStyle name="Normal 4 4 2 2 2 2 2 3 2 3" xfId="47452"/>
    <cellStyle name="Normal 4 4 2 2 2 2 2 3 3" xfId="19222"/>
    <cellStyle name="Normal 4 4 2 2 2 2 2 3 3 2" xfId="38983"/>
    <cellStyle name="Normal 4 4 2 2 2 2 2 3 4" xfId="53099"/>
    <cellStyle name="Normal 4 4 2 2 2 2 2 3 5" xfId="33337"/>
    <cellStyle name="Normal 4 4 2 2 2 2 2 4" xfId="7930"/>
    <cellStyle name="Normal 4 4 2 2 2 2 2 4 2" xfId="22045"/>
    <cellStyle name="Normal 4 4 2 2 2 2 2 4 2 2" xfId="55922"/>
    <cellStyle name="Normal 4 4 2 2 2 2 2 4 3" xfId="41806"/>
    <cellStyle name="Normal 4 4 2 2 2 2 2 5" xfId="10753"/>
    <cellStyle name="Normal 4 4 2 2 2 2 2 5 2" xfId="24868"/>
    <cellStyle name="Normal 4 4 2 2 2 2 2 5 2 2" xfId="58745"/>
    <cellStyle name="Normal 4 4 2 2 2 2 2 5 3" xfId="44629"/>
    <cellStyle name="Normal 4 4 2 2 2 2 2 6" xfId="16399"/>
    <cellStyle name="Normal 4 4 2 2 2 2 2 6 2" xfId="36160"/>
    <cellStyle name="Normal 4 4 2 2 2 2 2 7" xfId="50276"/>
    <cellStyle name="Normal 4 4 2 2 2 2 2 8" xfId="30514"/>
    <cellStyle name="Normal 4 4 2 2 2 2 3" xfId="2988"/>
    <cellStyle name="Normal 4 4 2 2 2 2 3 2" xfId="5812"/>
    <cellStyle name="Normal 4 4 2 2 2 2 3 2 2" xfId="14282"/>
    <cellStyle name="Normal 4 4 2 2 2 2 3 2 2 2" xfId="28397"/>
    <cellStyle name="Normal 4 4 2 2 2 2 3 2 2 2 2" xfId="62274"/>
    <cellStyle name="Normal 4 4 2 2 2 2 3 2 2 3" xfId="48158"/>
    <cellStyle name="Normal 4 4 2 2 2 2 3 2 3" xfId="19928"/>
    <cellStyle name="Normal 4 4 2 2 2 2 3 2 3 2" xfId="39689"/>
    <cellStyle name="Normal 4 4 2 2 2 2 3 2 4" xfId="53805"/>
    <cellStyle name="Normal 4 4 2 2 2 2 3 2 5" xfId="34043"/>
    <cellStyle name="Normal 4 4 2 2 2 2 3 3" xfId="8636"/>
    <cellStyle name="Normal 4 4 2 2 2 2 3 3 2" xfId="22751"/>
    <cellStyle name="Normal 4 4 2 2 2 2 3 3 2 2" xfId="56628"/>
    <cellStyle name="Normal 4 4 2 2 2 2 3 3 3" xfId="42512"/>
    <cellStyle name="Normal 4 4 2 2 2 2 3 4" xfId="11459"/>
    <cellStyle name="Normal 4 4 2 2 2 2 3 4 2" xfId="25574"/>
    <cellStyle name="Normal 4 4 2 2 2 2 3 4 2 2" xfId="59451"/>
    <cellStyle name="Normal 4 4 2 2 2 2 3 4 3" xfId="45335"/>
    <cellStyle name="Normal 4 4 2 2 2 2 3 5" xfId="17105"/>
    <cellStyle name="Normal 4 4 2 2 2 2 3 5 2" xfId="36866"/>
    <cellStyle name="Normal 4 4 2 2 2 2 3 6" xfId="50982"/>
    <cellStyle name="Normal 4 4 2 2 2 2 3 7" xfId="31220"/>
    <cellStyle name="Normal 4 4 2 2 2 2 4" xfId="4399"/>
    <cellStyle name="Normal 4 4 2 2 2 2 4 2" xfId="12870"/>
    <cellStyle name="Normal 4 4 2 2 2 2 4 2 2" xfId="26985"/>
    <cellStyle name="Normal 4 4 2 2 2 2 4 2 2 2" xfId="60862"/>
    <cellStyle name="Normal 4 4 2 2 2 2 4 2 3" xfId="46746"/>
    <cellStyle name="Normal 4 4 2 2 2 2 4 3" xfId="18516"/>
    <cellStyle name="Normal 4 4 2 2 2 2 4 3 2" xfId="38277"/>
    <cellStyle name="Normal 4 4 2 2 2 2 4 4" xfId="52393"/>
    <cellStyle name="Normal 4 4 2 2 2 2 4 5" xfId="32631"/>
    <cellStyle name="Normal 4 4 2 2 2 2 5" xfId="7224"/>
    <cellStyle name="Normal 4 4 2 2 2 2 5 2" xfId="21339"/>
    <cellStyle name="Normal 4 4 2 2 2 2 5 2 2" xfId="55216"/>
    <cellStyle name="Normal 4 4 2 2 2 2 5 3" xfId="41100"/>
    <cellStyle name="Normal 4 4 2 2 2 2 6" xfId="10047"/>
    <cellStyle name="Normal 4 4 2 2 2 2 6 2" xfId="24162"/>
    <cellStyle name="Normal 4 4 2 2 2 2 6 2 2" xfId="58039"/>
    <cellStyle name="Normal 4 4 2 2 2 2 6 3" xfId="43923"/>
    <cellStyle name="Normal 4 4 2 2 2 2 7" xfId="15693"/>
    <cellStyle name="Normal 4 4 2 2 2 2 7 2" xfId="35454"/>
    <cellStyle name="Normal 4 4 2 2 2 2 8" xfId="49570"/>
    <cellStyle name="Normal 4 4 2 2 2 2 9" xfId="29808"/>
    <cellStyle name="Normal 4 4 2 2 2 3" xfId="1928"/>
    <cellStyle name="Normal 4 4 2 2 2 3 2" xfId="3341"/>
    <cellStyle name="Normal 4 4 2 2 2 3 2 2" xfId="6165"/>
    <cellStyle name="Normal 4 4 2 2 2 3 2 2 2" xfId="14635"/>
    <cellStyle name="Normal 4 4 2 2 2 3 2 2 2 2" xfId="28750"/>
    <cellStyle name="Normal 4 4 2 2 2 3 2 2 2 2 2" xfId="62627"/>
    <cellStyle name="Normal 4 4 2 2 2 3 2 2 2 3" xfId="48511"/>
    <cellStyle name="Normal 4 4 2 2 2 3 2 2 3" xfId="20281"/>
    <cellStyle name="Normal 4 4 2 2 2 3 2 2 3 2" xfId="40042"/>
    <cellStyle name="Normal 4 4 2 2 2 3 2 2 4" xfId="54158"/>
    <cellStyle name="Normal 4 4 2 2 2 3 2 2 5" xfId="34396"/>
    <cellStyle name="Normal 4 4 2 2 2 3 2 3" xfId="8989"/>
    <cellStyle name="Normal 4 4 2 2 2 3 2 3 2" xfId="23104"/>
    <cellStyle name="Normal 4 4 2 2 2 3 2 3 2 2" xfId="56981"/>
    <cellStyle name="Normal 4 4 2 2 2 3 2 3 3" xfId="42865"/>
    <cellStyle name="Normal 4 4 2 2 2 3 2 4" xfId="11812"/>
    <cellStyle name="Normal 4 4 2 2 2 3 2 4 2" xfId="25927"/>
    <cellStyle name="Normal 4 4 2 2 2 3 2 4 2 2" xfId="59804"/>
    <cellStyle name="Normal 4 4 2 2 2 3 2 4 3" xfId="45688"/>
    <cellStyle name="Normal 4 4 2 2 2 3 2 5" xfId="17458"/>
    <cellStyle name="Normal 4 4 2 2 2 3 2 5 2" xfId="37219"/>
    <cellStyle name="Normal 4 4 2 2 2 3 2 6" xfId="51335"/>
    <cellStyle name="Normal 4 4 2 2 2 3 2 7" xfId="31573"/>
    <cellStyle name="Normal 4 4 2 2 2 3 3" xfId="4752"/>
    <cellStyle name="Normal 4 4 2 2 2 3 3 2" xfId="13223"/>
    <cellStyle name="Normal 4 4 2 2 2 3 3 2 2" xfId="27338"/>
    <cellStyle name="Normal 4 4 2 2 2 3 3 2 2 2" xfId="61215"/>
    <cellStyle name="Normal 4 4 2 2 2 3 3 2 3" xfId="47099"/>
    <cellStyle name="Normal 4 4 2 2 2 3 3 3" xfId="18869"/>
    <cellStyle name="Normal 4 4 2 2 2 3 3 3 2" xfId="38630"/>
    <cellStyle name="Normal 4 4 2 2 2 3 3 4" xfId="52746"/>
    <cellStyle name="Normal 4 4 2 2 2 3 3 5" xfId="32984"/>
    <cellStyle name="Normal 4 4 2 2 2 3 4" xfId="7577"/>
    <cellStyle name="Normal 4 4 2 2 2 3 4 2" xfId="21692"/>
    <cellStyle name="Normal 4 4 2 2 2 3 4 2 2" xfId="55569"/>
    <cellStyle name="Normal 4 4 2 2 2 3 4 3" xfId="41453"/>
    <cellStyle name="Normal 4 4 2 2 2 3 5" xfId="10400"/>
    <cellStyle name="Normal 4 4 2 2 2 3 5 2" xfId="24515"/>
    <cellStyle name="Normal 4 4 2 2 2 3 5 2 2" xfId="58392"/>
    <cellStyle name="Normal 4 4 2 2 2 3 5 3" xfId="44276"/>
    <cellStyle name="Normal 4 4 2 2 2 3 6" xfId="16046"/>
    <cellStyle name="Normal 4 4 2 2 2 3 6 2" xfId="35807"/>
    <cellStyle name="Normal 4 4 2 2 2 3 7" xfId="49923"/>
    <cellStyle name="Normal 4 4 2 2 2 3 8" xfId="30161"/>
    <cellStyle name="Normal 4 4 2 2 2 4" xfId="2635"/>
    <cellStyle name="Normal 4 4 2 2 2 4 2" xfId="5459"/>
    <cellStyle name="Normal 4 4 2 2 2 4 2 2" xfId="13929"/>
    <cellStyle name="Normal 4 4 2 2 2 4 2 2 2" xfId="28044"/>
    <cellStyle name="Normal 4 4 2 2 2 4 2 2 2 2" xfId="61921"/>
    <cellStyle name="Normal 4 4 2 2 2 4 2 2 3" xfId="47805"/>
    <cellStyle name="Normal 4 4 2 2 2 4 2 3" xfId="19575"/>
    <cellStyle name="Normal 4 4 2 2 2 4 2 3 2" xfId="39336"/>
    <cellStyle name="Normal 4 4 2 2 2 4 2 4" xfId="53452"/>
    <cellStyle name="Normal 4 4 2 2 2 4 2 5" xfId="33690"/>
    <cellStyle name="Normal 4 4 2 2 2 4 3" xfId="8283"/>
    <cellStyle name="Normal 4 4 2 2 2 4 3 2" xfId="22398"/>
    <cellStyle name="Normal 4 4 2 2 2 4 3 2 2" xfId="56275"/>
    <cellStyle name="Normal 4 4 2 2 2 4 3 3" xfId="42159"/>
    <cellStyle name="Normal 4 4 2 2 2 4 4" xfId="11106"/>
    <cellStyle name="Normal 4 4 2 2 2 4 4 2" xfId="25221"/>
    <cellStyle name="Normal 4 4 2 2 2 4 4 2 2" xfId="59098"/>
    <cellStyle name="Normal 4 4 2 2 2 4 4 3" xfId="44982"/>
    <cellStyle name="Normal 4 4 2 2 2 4 5" xfId="16752"/>
    <cellStyle name="Normal 4 4 2 2 2 4 5 2" xfId="36513"/>
    <cellStyle name="Normal 4 4 2 2 2 4 6" xfId="50629"/>
    <cellStyle name="Normal 4 4 2 2 2 4 7" xfId="30867"/>
    <cellStyle name="Normal 4 4 2 2 2 5" xfId="4046"/>
    <cellStyle name="Normal 4 4 2 2 2 5 2" xfId="12517"/>
    <cellStyle name="Normal 4 4 2 2 2 5 2 2" xfId="26632"/>
    <cellStyle name="Normal 4 4 2 2 2 5 2 2 2" xfId="60509"/>
    <cellStyle name="Normal 4 4 2 2 2 5 2 3" xfId="46393"/>
    <cellStyle name="Normal 4 4 2 2 2 5 3" xfId="18163"/>
    <cellStyle name="Normal 4 4 2 2 2 5 3 2" xfId="37924"/>
    <cellStyle name="Normal 4 4 2 2 2 5 4" xfId="52040"/>
    <cellStyle name="Normal 4 4 2 2 2 5 5" xfId="32278"/>
    <cellStyle name="Normal 4 4 2 2 2 6" xfId="6871"/>
    <cellStyle name="Normal 4 4 2 2 2 6 2" xfId="20986"/>
    <cellStyle name="Normal 4 4 2 2 2 6 2 2" xfId="54863"/>
    <cellStyle name="Normal 4 4 2 2 2 6 3" xfId="40747"/>
    <cellStyle name="Normal 4 4 2 2 2 7" xfId="9694"/>
    <cellStyle name="Normal 4 4 2 2 2 7 2" xfId="23809"/>
    <cellStyle name="Normal 4 4 2 2 2 7 2 2" xfId="57686"/>
    <cellStyle name="Normal 4 4 2 2 2 7 3" xfId="43570"/>
    <cellStyle name="Normal 4 4 2 2 2 8" xfId="15340"/>
    <cellStyle name="Normal 4 4 2 2 2 8 2" xfId="35101"/>
    <cellStyle name="Normal 4 4 2 2 2 9" xfId="49217"/>
    <cellStyle name="Normal 4 4 2 2 3" xfId="1399"/>
    <cellStyle name="Normal 4 4 2 2 3 2" xfId="2106"/>
    <cellStyle name="Normal 4 4 2 2 3 2 2" xfId="3519"/>
    <cellStyle name="Normal 4 4 2 2 3 2 2 2" xfId="6343"/>
    <cellStyle name="Normal 4 4 2 2 3 2 2 2 2" xfId="14813"/>
    <cellStyle name="Normal 4 4 2 2 3 2 2 2 2 2" xfId="28928"/>
    <cellStyle name="Normal 4 4 2 2 3 2 2 2 2 2 2" xfId="62805"/>
    <cellStyle name="Normal 4 4 2 2 3 2 2 2 2 3" xfId="48689"/>
    <cellStyle name="Normal 4 4 2 2 3 2 2 2 3" xfId="20459"/>
    <cellStyle name="Normal 4 4 2 2 3 2 2 2 3 2" xfId="40220"/>
    <cellStyle name="Normal 4 4 2 2 3 2 2 2 4" xfId="54336"/>
    <cellStyle name="Normal 4 4 2 2 3 2 2 2 5" xfId="34574"/>
    <cellStyle name="Normal 4 4 2 2 3 2 2 3" xfId="9167"/>
    <cellStyle name="Normal 4 4 2 2 3 2 2 3 2" xfId="23282"/>
    <cellStyle name="Normal 4 4 2 2 3 2 2 3 2 2" xfId="57159"/>
    <cellStyle name="Normal 4 4 2 2 3 2 2 3 3" xfId="43043"/>
    <cellStyle name="Normal 4 4 2 2 3 2 2 4" xfId="11990"/>
    <cellStyle name="Normal 4 4 2 2 3 2 2 4 2" xfId="26105"/>
    <cellStyle name="Normal 4 4 2 2 3 2 2 4 2 2" xfId="59982"/>
    <cellStyle name="Normal 4 4 2 2 3 2 2 4 3" xfId="45866"/>
    <cellStyle name="Normal 4 4 2 2 3 2 2 5" xfId="17636"/>
    <cellStyle name="Normal 4 4 2 2 3 2 2 5 2" xfId="37397"/>
    <cellStyle name="Normal 4 4 2 2 3 2 2 6" xfId="51513"/>
    <cellStyle name="Normal 4 4 2 2 3 2 2 7" xfId="31751"/>
    <cellStyle name="Normal 4 4 2 2 3 2 3" xfId="4930"/>
    <cellStyle name="Normal 4 4 2 2 3 2 3 2" xfId="13401"/>
    <cellStyle name="Normal 4 4 2 2 3 2 3 2 2" xfId="27516"/>
    <cellStyle name="Normal 4 4 2 2 3 2 3 2 2 2" xfId="61393"/>
    <cellStyle name="Normal 4 4 2 2 3 2 3 2 3" xfId="47277"/>
    <cellStyle name="Normal 4 4 2 2 3 2 3 3" xfId="19047"/>
    <cellStyle name="Normal 4 4 2 2 3 2 3 3 2" xfId="38808"/>
    <cellStyle name="Normal 4 4 2 2 3 2 3 4" xfId="52924"/>
    <cellStyle name="Normal 4 4 2 2 3 2 3 5" xfId="33162"/>
    <cellStyle name="Normal 4 4 2 2 3 2 4" xfId="7755"/>
    <cellStyle name="Normal 4 4 2 2 3 2 4 2" xfId="21870"/>
    <cellStyle name="Normal 4 4 2 2 3 2 4 2 2" xfId="55747"/>
    <cellStyle name="Normal 4 4 2 2 3 2 4 3" xfId="41631"/>
    <cellStyle name="Normal 4 4 2 2 3 2 5" xfId="10578"/>
    <cellStyle name="Normal 4 4 2 2 3 2 5 2" xfId="24693"/>
    <cellStyle name="Normal 4 4 2 2 3 2 5 2 2" xfId="58570"/>
    <cellStyle name="Normal 4 4 2 2 3 2 5 3" xfId="44454"/>
    <cellStyle name="Normal 4 4 2 2 3 2 6" xfId="16224"/>
    <cellStyle name="Normal 4 4 2 2 3 2 6 2" xfId="35985"/>
    <cellStyle name="Normal 4 4 2 2 3 2 7" xfId="50101"/>
    <cellStyle name="Normal 4 4 2 2 3 2 8" xfId="30339"/>
    <cellStyle name="Normal 4 4 2 2 3 3" xfId="2813"/>
    <cellStyle name="Normal 4 4 2 2 3 3 2" xfId="5637"/>
    <cellStyle name="Normal 4 4 2 2 3 3 2 2" xfId="14107"/>
    <cellStyle name="Normal 4 4 2 2 3 3 2 2 2" xfId="28222"/>
    <cellStyle name="Normal 4 4 2 2 3 3 2 2 2 2" xfId="62099"/>
    <cellStyle name="Normal 4 4 2 2 3 3 2 2 3" xfId="47983"/>
    <cellStyle name="Normal 4 4 2 2 3 3 2 3" xfId="19753"/>
    <cellStyle name="Normal 4 4 2 2 3 3 2 3 2" xfId="39514"/>
    <cellStyle name="Normal 4 4 2 2 3 3 2 4" xfId="53630"/>
    <cellStyle name="Normal 4 4 2 2 3 3 2 5" xfId="33868"/>
    <cellStyle name="Normal 4 4 2 2 3 3 3" xfId="8461"/>
    <cellStyle name="Normal 4 4 2 2 3 3 3 2" xfId="22576"/>
    <cellStyle name="Normal 4 4 2 2 3 3 3 2 2" xfId="56453"/>
    <cellStyle name="Normal 4 4 2 2 3 3 3 3" xfId="42337"/>
    <cellStyle name="Normal 4 4 2 2 3 3 4" xfId="11284"/>
    <cellStyle name="Normal 4 4 2 2 3 3 4 2" xfId="25399"/>
    <cellStyle name="Normal 4 4 2 2 3 3 4 2 2" xfId="59276"/>
    <cellStyle name="Normal 4 4 2 2 3 3 4 3" xfId="45160"/>
    <cellStyle name="Normal 4 4 2 2 3 3 5" xfId="16930"/>
    <cellStyle name="Normal 4 4 2 2 3 3 5 2" xfId="36691"/>
    <cellStyle name="Normal 4 4 2 2 3 3 6" xfId="50807"/>
    <cellStyle name="Normal 4 4 2 2 3 3 7" xfId="31045"/>
    <cellStyle name="Normal 4 4 2 2 3 4" xfId="4224"/>
    <cellStyle name="Normal 4 4 2 2 3 4 2" xfId="12695"/>
    <cellStyle name="Normal 4 4 2 2 3 4 2 2" xfId="26810"/>
    <cellStyle name="Normal 4 4 2 2 3 4 2 2 2" xfId="60687"/>
    <cellStyle name="Normal 4 4 2 2 3 4 2 3" xfId="46571"/>
    <cellStyle name="Normal 4 4 2 2 3 4 3" xfId="18341"/>
    <cellStyle name="Normal 4 4 2 2 3 4 3 2" xfId="38102"/>
    <cellStyle name="Normal 4 4 2 2 3 4 4" xfId="52218"/>
    <cellStyle name="Normal 4 4 2 2 3 4 5" xfId="32456"/>
    <cellStyle name="Normal 4 4 2 2 3 5" xfId="7049"/>
    <cellStyle name="Normal 4 4 2 2 3 5 2" xfId="21164"/>
    <cellStyle name="Normal 4 4 2 2 3 5 2 2" xfId="55041"/>
    <cellStyle name="Normal 4 4 2 2 3 5 3" xfId="40925"/>
    <cellStyle name="Normal 4 4 2 2 3 6" xfId="9872"/>
    <cellStyle name="Normal 4 4 2 2 3 6 2" xfId="23987"/>
    <cellStyle name="Normal 4 4 2 2 3 6 2 2" xfId="57864"/>
    <cellStyle name="Normal 4 4 2 2 3 6 3" xfId="43748"/>
    <cellStyle name="Normal 4 4 2 2 3 7" xfId="15518"/>
    <cellStyle name="Normal 4 4 2 2 3 7 2" xfId="35279"/>
    <cellStyle name="Normal 4 4 2 2 3 8" xfId="49395"/>
    <cellStyle name="Normal 4 4 2 2 3 9" xfId="29633"/>
    <cellStyle name="Normal 4 4 2 2 4" xfId="1753"/>
    <cellStyle name="Normal 4 4 2 2 4 2" xfId="3166"/>
    <cellStyle name="Normal 4 4 2 2 4 2 2" xfId="5990"/>
    <cellStyle name="Normal 4 4 2 2 4 2 2 2" xfId="14460"/>
    <cellStyle name="Normal 4 4 2 2 4 2 2 2 2" xfId="28575"/>
    <cellStyle name="Normal 4 4 2 2 4 2 2 2 2 2" xfId="62452"/>
    <cellStyle name="Normal 4 4 2 2 4 2 2 2 3" xfId="48336"/>
    <cellStyle name="Normal 4 4 2 2 4 2 2 3" xfId="20106"/>
    <cellStyle name="Normal 4 4 2 2 4 2 2 3 2" xfId="39867"/>
    <cellStyle name="Normal 4 4 2 2 4 2 2 4" xfId="53983"/>
    <cellStyle name="Normal 4 4 2 2 4 2 2 5" xfId="34221"/>
    <cellStyle name="Normal 4 4 2 2 4 2 3" xfId="8814"/>
    <cellStyle name="Normal 4 4 2 2 4 2 3 2" xfId="22929"/>
    <cellStyle name="Normal 4 4 2 2 4 2 3 2 2" xfId="56806"/>
    <cellStyle name="Normal 4 4 2 2 4 2 3 3" xfId="42690"/>
    <cellStyle name="Normal 4 4 2 2 4 2 4" xfId="11637"/>
    <cellStyle name="Normal 4 4 2 2 4 2 4 2" xfId="25752"/>
    <cellStyle name="Normal 4 4 2 2 4 2 4 2 2" xfId="59629"/>
    <cellStyle name="Normal 4 4 2 2 4 2 4 3" xfId="45513"/>
    <cellStyle name="Normal 4 4 2 2 4 2 5" xfId="17283"/>
    <cellStyle name="Normal 4 4 2 2 4 2 5 2" xfId="37044"/>
    <cellStyle name="Normal 4 4 2 2 4 2 6" xfId="51160"/>
    <cellStyle name="Normal 4 4 2 2 4 2 7" xfId="31398"/>
    <cellStyle name="Normal 4 4 2 2 4 3" xfId="4577"/>
    <cellStyle name="Normal 4 4 2 2 4 3 2" xfId="13048"/>
    <cellStyle name="Normal 4 4 2 2 4 3 2 2" xfId="27163"/>
    <cellStyle name="Normal 4 4 2 2 4 3 2 2 2" xfId="61040"/>
    <cellStyle name="Normal 4 4 2 2 4 3 2 3" xfId="46924"/>
    <cellStyle name="Normal 4 4 2 2 4 3 3" xfId="18694"/>
    <cellStyle name="Normal 4 4 2 2 4 3 3 2" xfId="38455"/>
    <cellStyle name="Normal 4 4 2 2 4 3 4" xfId="52571"/>
    <cellStyle name="Normal 4 4 2 2 4 3 5" xfId="32809"/>
    <cellStyle name="Normal 4 4 2 2 4 4" xfId="7402"/>
    <cellStyle name="Normal 4 4 2 2 4 4 2" xfId="21517"/>
    <cellStyle name="Normal 4 4 2 2 4 4 2 2" xfId="55394"/>
    <cellStyle name="Normal 4 4 2 2 4 4 3" xfId="41278"/>
    <cellStyle name="Normal 4 4 2 2 4 5" xfId="10225"/>
    <cellStyle name="Normal 4 4 2 2 4 5 2" xfId="24340"/>
    <cellStyle name="Normal 4 4 2 2 4 5 2 2" xfId="58217"/>
    <cellStyle name="Normal 4 4 2 2 4 5 3" xfId="44101"/>
    <cellStyle name="Normal 4 4 2 2 4 6" xfId="15871"/>
    <cellStyle name="Normal 4 4 2 2 4 6 2" xfId="35632"/>
    <cellStyle name="Normal 4 4 2 2 4 7" xfId="49748"/>
    <cellStyle name="Normal 4 4 2 2 4 8" xfId="29986"/>
    <cellStyle name="Normal 4 4 2 2 5" xfId="2460"/>
    <cellStyle name="Normal 4 4 2 2 5 2" xfId="5284"/>
    <cellStyle name="Normal 4 4 2 2 5 2 2" xfId="13754"/>
    <cellStyle name="Normal 4 4 2 2 5 2 2 2" xfId="27869"/>
    <cellStyle name="Normal 4 4 2 2 5 2 2 2 2" xfId="61746"/>
    <cellStyle name="Normal 4 4 2 2 5 2 2 3" xfId="47630"/>
    <cellStyle name="Normal 4 4 2 2 5 2 3" xfId="19400"/>
    <cellStyle name="Normal 4 4 2 2 5 2 3 2" xfId="39161"/>
    <cellStyle name="Normal 4 4 2 2 5 2 4" xfId="53277"/>
    <cellStyle name="Normal 4 4 2 2 5 2 5" xfId="33515"/>
    <cellStyle name="Normal 4 4 2 2 5 3" xfId="8108"/>
    <cellStyle name="Normal 4 4 2 2 5 3 2" xfId="22223"/>
    <cellStyle name="Normal 4 4 2 2 5 3 2 2" xfId="56100"/>
    <cellStyle name="Normal 4 4 2 2 5 3 3" xfId="41984"/>
    <cellStyle name="Normal 4 4 2 2 5 4" xfId="10931"/>
    <cellStyle name="Normal 4 4 2 2 5 4 2" xfId="25046"/>
    <cellStyle name="Normal 4 4 2 2 5 4 2 2" xfId="58923"/>
    <cellStyle name="Normal 4 4 2 2 5 4 3" xfId="44807"/>
    <cellStyle name="Normal 4 4 2 2 5 5" xfId="16577"/>
    <cellStyle name="Normal 4 4 2 2 5 5 2" xfId="36338"/>
    <cellStyle name="Normal 4 4 2 2 5 6" xfId="50454"/>
    <cellStyle name="Normal 4 4 2 2 5 7" xfId="30692"/>
    <cellStyle name="Normal 4 4 2 2 6" xfId="3871"/>
    <cellStyle name="Normal 4 4 2 2 6 2" xfId="12342"/>
    <cellStyle name="Normal 4 4 2 2 6 2 2" xfId="26457"/>
    <cellStyle name="Normal 4 4 2 2 6 2 2 2" xfId="60334"/>
    <cellStyle name="Normal 4 4 2 2 6 2 3" xfId="46218"/>
    <cellStyle name="Normal 4 4 2 2 6 3" xfId="17988"/>
    <cellStyle name="Normal 4 4 2 2 6 3 2" xfId="37749"/>
    <cellStyle name="Normal 4 4 2 2 6 4" xfId="51865"/>
    <cellStyle name="Normal 4 4 2 2 6 5" xfId="32103"/>
    <cellStyle name="Normal 4 4 2 2 7" xfId="6696"/>
    <cellStyle name="Normal 4 4 2 2 7 2" xfId="20811"/>
    <cellStyle name="Normal 4 4 2 2 7 2 2" xfId="54688"/>
    <cellStyle name="Normal 4 4 2 2 7 3" xfId="40572"/>
    <cellStyle name="Normal 4 4 2 2 8" xfId="9519"/>
    <cellStyle name="Normal 4 4 2 2 8 2" xfId="23634"/>
    <cellStyle name="Normal 4 4 2 2 8 2 2" xfId="57511"/>
    <cellStyle name="Normal 4 4 2 2 8 3" xfId="43395"/>
    <cellStyle name="Normal 4 4 2 2 9" xfId="15165"/>
    <cellStyle name="Normal 4 4 2 2 9 2" xfId="34926"/>
    <cellStyle name="Normal 4 4 2 3" xfId="1133"/>
    <cellStyle name="Normal 4 4 2 3 10" xfId="29368"/>
    <cellStyle name="Normal 4 4 2 3 2" xfId="1487"/>
    <cellStyle name="Normal 4 4 2 3 2 2" xfId="2194"/>
    <cellStyle name="Normal 4 4 2 3 2 2 2" xfId="3607"/>
    <cellStyle name="Normal 4 4 2 3 2 2 2 2" xfId="6431"/>
    <cellStyle name="Normal 4 4 2 3 2 2 2 2 2" xfId="14901"/>
    <cellStyle name="Normal 4 4 2 3 2 2 2 2 2 2" xfId="29016"/>
    <cellStyle name="Normal 4 4 2 3 2 2 2 2 2 2 2" xfId="62893"/>
    <cellStyle name="Normal 4 4 2 3 2 2 2 2 2 3" xfId="48777"/>
    <cellStyle name="Normal 4 4 2 3 2 2 2 2 3" xfId="20547"/>
    <cellStyle name="Normal 4 4 2 3 2 2 2 2 3 2" xfId="40308"/>
    <cellStyle name="Normal 4 4 2 3 2 2 2 2 4" xfId="54424"/>
    <cellStyle name="Normal 4 4 2 3 2 2 2 2 5" xfId="34662"/>
    <cellStyle name="Normal 4 4 2 3 2 2 2 3" xfId="9255"/>
    <cellStyle name="Normal 4 4 2 3 2 2 2 3 2" xfId="23370"/>
    <cellStyle name="Normal 4 4 2 3 2 2 2 3 2 2" xfId="57247"/>
    <cellStyle name="Normal 4 4 2 3 2 2 2 3 3" xfId="43131"/>
    <cellStyle name="Normal 4 4 2 3 2 2 2 4" xfId="12078"/>
    <cellStyle name="Normal 4 4 2 3 2 2 2 4 2" xfId="26193"/>
    <cellStyle name="Normal 4 4 2 3 2 2 2 4 2 2" xfId="60070"/>
    <cellStyle name="Normal 4 4 2 3 2 2 2 4 3" xfId="45954"/>
    <cellStyle name="Normal 4 4 2 3 2 2 2 5" xfId="17724"/>
    <cellStyle name="Normal 4 4 2 3 2 2 2 5 2" xfId="37485"/>
    <cellStyle name="Normal 4 4 2 3 2 2 2 6" xfId="51601"/>
    <cellStyle name="Normal 4 4 2 3 2 2 2 7" xfId="31839"/>
    <cellStyle name="Normal 4 4 2 3 2 2 3" xfId="5018"/>
    <cellStyle name="Normal 4 4 2 3 2 2 3 2" xfId="13489"/>
    <cellStyle name="Normal 4 4 2 3 2 2 3 2 2" xfId="27604"/>
    <cellStyle name="Normal 4 4 2 3 2 2 3 2 2 2" xfId="61481"/>
    <cellStyle name="Normal 4 4 2 3 2 2 3 2 3" xfId="47365"/>
    <cellStyle name="Normal 4 4 2 3 2 2 3 3" xfId="19135"/>
    <cellStyle name="Normal 4 4 2 3 2 2 3 3 2" xfId="38896"/>
    <cellStyle name="Normal 4 4 2 3 2 2 3 4" xfId="53012"/>
    <cellStyle name="Normal 4 4 2 3 2 2 3 5" xfId="33250"/>
    <cellStyle name="Normal 4 4 2 3 2 2 4" xfId="7843"/>
    <cellStyle name="Normal 4 4 2 3 2 2 4 2" xfId="21958"/>
    <cellStyle name="Normal 4 4 2 3 2 2 4 2 2" xfId="55835"/>
    <cellStyle name="Normal 4 4 2 3 2 2 4 3" xfId="41719"/>
    <cellStyle name="Normal 4 4 2 3 2 2 5" xfId="10666"/>
    <cellStyle name="Normal 4 4 2 3 2 2 5 2" xfId="24781"/>
    <cellStyle name="Normal 4 4 2 3 2 2 5 2 2" xfId="58658"/>
    <cellStyle name="Normal 4 4 2 3 2 2 5 3" xfId="44542"/>
    <cellStyle name="Normal 4 4 2 3 2 2 6" xfId="16312"/>
    <cellStyle name="Normal 4 4 2 3 2 2 6 2" xfId="36073"/>
    <cellStyle name="Normal 4 4 2 3 2 2 7" xfId="50189"/>
    <cellStyle name="Normal 4 4 2 3 2 2 8" xfId="30427"/>
    <cellStyle name="Normal 4 4 2 3 2 3" xfId="2901"/>
    <cellStyle name="Normal 4 4 2 3 2 3 2" xfId="5725"/>
    <cellStyle name="Normal 4 4 2 3 2 3 2 2" xfId="14195"/>
    <cellStyle name="Normal 4 4 2 3 2 3 2 2 2" xfId="28310"/>
    <cellStyle name="Normal 4 4 2 3 2 3 2 2 2 2" xfId="62187"/>
    <cellStyle name="Normal 4 4 2 3 2 3 2 2 3" xfId="48071"/>
    <cellStyle name="Normal 4 4 2 3 2 3 2 3" xfId="19841"/>
    <cellStyle name="Normal 4 4 2 3 2 3 2 3 2" xfId="39602"/>
    <cellStyle name="Normal 4 4 2 3 2 3 2 4" xfId="53718"/>
    <cellStyle name="Normal 4 4 2 3 2 3 2 5" xfId="33956"/>
    <cellStyle name="Normal 4 4 2 3 2 3 3" xfId="8549"/>
    <cellStyle name="Normal 4 4 2 3 2 3 3 2" xfId="22664"/>
    <cellStyle name="Normal 4 4 2 3 2 3 3 2 2" xfId="56541"/>
    <cellStyle name="Normal 4 4 2 3 2 3 3 3" xfId="42425"/>
    <cellStyle name="Normal 4 4 2 3 2 3 4" xfId="11372"/>
    <cellStyle name="Normal 4 4 2 3 2 3 4 2" xfId="25487"/>
    <cellStyle name="Normal 4 4 2 3 2 3 4 2 2" xfId="59364"/>
    <cellStyle name="Normal 4 4 2 3 2 3 4 3" xfId="45248"/>
    <cellStyle name="Normal 4 4 2 3 2 3 5" xfId="17018"/>
    <cellStyle name="Normal 4 4 2 3 2 3 5 2" xfId="36779"/>
    <cellStyle name="Normal 4 4 2 3 2 3 6" xfId="50895"/>
    <cellStyle name="Normal 4 4 2 3 2 3 7" xfId="31133"/>
    <cellStyle name="Normal 4 4 2 3 2 4" xfId="4312"/>
    <cellStyle name="Normal 4 4 2 3 2 4 2" xfId="12783"/>
    <cellStyle name="Normal 4 4 2 3 2 4 2 2" xfId="26898"/>
    <cellStyle name="Normal 4 4 2 3 2 4 2 2 2" xfId="60775"/>
    <cellStyle name="Normal 4 4 2 3 2 4 2 3" xfId="46659"/>
    <cellStyle name="Normal 4 4 2 3 2 4 3" xfId="18429"/>
    <cellStyle name="Normal 4 4 2 3 2 4 3 2" xfId="38190"/>
    <cellStyle name="Normal 4 4 2 3 2 4 4" xfId="52306"/>
    <cellStyle name="Normal 4 4 2 3 2 4 5" xfId="32544"/>
    <cellStyle name="Normal 4 4 2 3 2 5" xfId="7137"/>
    <cellStyle name="Normal 4 4 2 3 2 5 2" xfId="21252"/>
    <cellStyle name="Normal 4 4 2 3 2 5 2 2" xfId="55129"/>
    <cellStyle name="Normal 4 4 2 3 2 5 3" xfId="41013"/>
    <cellStyle name="Normal 4 4 2 3 2 6" xfId="9960"/>
    <cellStyle name="Normal 4 4 2 3 2 6 2" xfId="24075"/>
    <cellStyle name="Normal 4 4 2 3 2 6 2 2" xfId="57952"/>
    <cellStyle name="Normal 4 4 2 3 2 6 3" xfId="43836"/>
    <cellStyle name="Normal 4 4 2 3 2 7" xfId="15606"/>
    <cellStyle name="Normal 4 4 2 3 2 7 2" xfId="35367"/>
    <cellStyle name="Normal 4 4 2 3 2 8" xfId="49483"/>
    <cellStyle name="Normal 4 4 2 3 2 9" xfId="29721"/>
    <cellStyle name="Normal 4 4 2 3 3" xfId="1841"/>
    <cellStyle name="Normal 4 4 2 3 3 2" xfId="3254"/>
    <cellStyle name="Normal 4 4 2 3 3 2 2" xfId="6078"/>
    <cellStyle name="Normal 4 4 2 3 3 2 2 2" xfId="14548"/>
    <cellStyle name="Normal 4 4 2 3 3 2 2 2 2" xfId="28663"/>
    <cellStyle name="Normal 4 4 2 3 3 2 2 2 2 2" xfId="62540"/>
    <cellStyle name="Normal 4 4 2 3 3 2 2 2 3" xfId="48424"/>
    <cellStyle name="Normal 4 4 2 3 3 2 2 3" xfId="20194"/>
    <cellStyle name="Normal 4 4 2 3 3 2 2 3 2" xfId="39955"/>
    <cellStyle name="Normal 4 4 2 3 3 2 2 4" xfId="54071"/>
    <cellStyle name="Normal 4 4 2 3 3 2 2 5" xfId="34309"/>
    <cellStyle name="Normal 4 4 2 3 3 2 3" xfId="8902"/>
    <cellStyle name="Normal 4 4 2 3 3 2 3 2" xfId="23017"/>
    <cellStyle name="Normal 4 4 2 3 3 2 3 2 2" xfId="56894"/>
    <cellStyle name="Normal 4 4 2 3 3 2 3 3" xfId="42778"/>
    <cellStyle name="Normal 4 4 2 3 3 2 4" xfId="11725"/>
    <cellStyle name="Normal 4 4 2 3 3 2 4 2" xfId="25840"/>
    <cellStyle name="Normal 4 4 2 3 3 2 4 2 2" xfId="59717"/>
    <cellStyle name="Normal 4 4 2 3 3 2 4 3" xfId="45601"/>
    <cellStyle name="Normal 4 4 2 3 3 2 5" xfId="17371"/>
    <cellStyle name="Normal 4 4 2 3 3 2 5 2" xfId="37132"/>
    <cellStyle name="Normal 4 4 2 3 3 2 6" xfId="51248"/>
    <cellStyle name="Normal 4 4 2 3 3 2 7" xfId="31486"/>
    <cellStyle name="Normal 4 4 2 3 3 3" xfId="4665"/>
    <cellStyle name="Normal 4 4 2 3 3 3 2" xfId="13136"/>
    <cellStyle name="Normal 4 4 2 3 3 3 2 2" xfId="27251"/>
    <cellStyle name="Normal 4 4 2 3 3 3 2 2 2" xfId="61128"/>
    <cellStyle name="Normal 4 4 2 3 3 3 2 3" xfId="47012"/>
    <cellStyle name="Normal 4 4 2 3 3 3 3" xfId="18782"/>
    <cellStyle name="Normal 4 4 2 3 3 3 3 2" xfId="38543"/>
    <cellStyle name="Normal 4 4 2 3 3 3 4" xfId="52659"/>
    <cellStyle name="Normal 4 4 2 3 3 3 5" xfId="32897"/>
    <cellStyle name="Normal 4 4 2 3 3 4" xfId="7490"/>
    <cellStyle name="Normal 4 4 2 3 3 4 2" xfId="21605"/>
    <cellStyle name="Normal 4 4 2 3 3 4 2 2" xfId="55482"/>
    <cellStyle name="Normal 4 4 2 3 3 4 3" xfId="41366"/>
    <cellStyle name="Normal 4 4 2 3 3 5" xfId="10313"/>
    <cellStyle name="Normal 4 4 2 3 3 5 2" xfId="24428"/>
    <cellStyle name="Normal 4 4 2 3 3 5 2 2" xfId="58305"/>
    <cellStyle name="Normal 4 4 2 3 3 5 3" xfId="44189"/>
    <cellStyle name="Normal 4 4 2 3 3 6" xfId="15959"/>
    <cellStyle name="Normal 4 4 2 3 3 6 2" xfId="35720"/>
    <cellStyle name="Normal 4 4 2 3 3 7" xfId="49836"/>
    <cellStyle name="Normal 4 4 2 3 3 8" xfId="30074"/>
    <cellStyle name="Normal 4 4 2 3 4" xfId="2548"/>
    <cellStyle name="Normal 4 4 2 3 4 2" xfId="5372"/>
    <cellStyle name="Normal 4 4 2 3 4 2 2" xfId="13842"/>
    <cellStyle name="Normal 4 4 2 3 4 2 2 2" xfId="27957"/>
    <cellStyle name="Normal 4 4 2 3 4 2 2 2 2" xfId="61834"/>
    <cellStyle name="Normal 4 4 2 3 4 2 2 3" xfId="47718"/>
    <cellStyle name="Normal 4 4 2 3 4 2 3" xfId="19488"/>
    <cellStyle name="Normal 4 4 2 3 4 2 3 2" xfId="39249"/>
    <cellStyle name="Normal 4 4 2 3 4 2 4" xfId="53365"/>
    <cellStyle name="Normal 4 4 2 3 4 2 5" xfId="33603"/>
    <cellStyle name="Normal 4 4 2 3 4 3" xfId="8196"/>
    <cellStyle name="Normal 4 4 2 3 4 3 2" xfId="22311"/>
    <cellStyle name="Normal 4 4 2 3 4 3 2 2" xfId="56188"/>
    <cellStyle name="Normal 4 4 2 3 4 3 3" xfId="42072"/>
    <cellStyle name="Normal 4 4 2 3 4 4" xfId="11019"/>
    <cellStyle name="Normal 4 4 2 3 4 4 2" xfId="25134"/>
    <cellStyle name="Normal 4 4 2 3 4 4 2 2" xfId="59011"/>
    <cellStyle name="Normal 4 4 2 3 4 4 3" xfId="44895"/>
    <cellStyle name="Normal 4 4 2 3 4 5" xfId="16665"/>
    <cellStyle name="Normal 4 4 2 3 4 5 2" xfId="36426"/>
    <cellStyle name="Normal 4 4 2 3 4 6" xfId="50542"/>
    <cellStyle name="Normal 4 4 2 3 4 7" xfId="30780"/>
    <cellStyle name="Normal 4 4 2 3 5" xfId="3959"/>
    <cellStyle name="Normal 4 4 2 3 5 2" xfId="12430"/>
    <cellStyle name="Normal 4 4 2 3 5 2 2" xfId="26545"/>
    <cellStyle name="Normal 4 4 2 3 5 2 2 2" xfId="60422"/>
    <cellStyle name="Normal 4 4 2 3 5 2 3" xfId="46306"/>
    <cellStyle name="Normal 4 4 2 3 5 3" xfId="18076"/>
    <cellStyle name="Normal 4 4 2 3 5 3 2" xfId="37837"/>
    <cellStyle name="Normal 4 4 2 3 5 4" xfId="51953"/>
    <cellStyle name="Normal 4 4 2 3 5 5" xfId="32191"/>
    <cellStyle name="Normal 4 4 2 3 6" xfId="6784"/>
    <cellStyle name="Normal 4 4 2 3 6 2" xfId="20899"/>
    <cellStyle name="Normal 4 4 2 3 6 2 2" xfId="54776"/>
    <cellStyle name="Normal 4 4 2 3 6 3" xfId="40660"/>
    <cellStyle name="Normal 4 4 2 3 7" xfId="9607"/>
    <cellStyle name="Normal 4 4 2 3 7 2" xfId="23722"/>
    <cellStyle name="Normal 4 4 2 3 7 2 2" xfId="57599"/>
    <cellStyle name="Normal 4 4 2 3 7 3" xfId="43483"/>
    <cellStyle name="Normal 4 4 2 3 8" xfId="15253"/>
    <cellStyle name="Normal 4 4 2 3 8 2" xfId="35014"/>
    <cellStyle name="Normal 4 4 2 3 9" xfId="49130"/>
    <cellStyle name="Normal 4 4 2 4" xfId="1312"/>
    <cellStyle name="Normal 4 4 2 4 2" xfId="2019"/>
    <cellStyle name="Normal 4 4 2 4 2 2" xfId="3432"/>
    <cellStyle name="Normal 4 4 2 4 2 2 2" xfId="6256"/>
    <cellStyle name="Normal 4 4 2 4 2 2 2 2" xfId="14726"/>
    <cellStyle name="Normal 4 4 2 4 2 2 2 2 2" xfId="28841"/>
    <cellStyle name="Normal 4 4 2 4 2 2 2 2 2 2" xfId="62718"/>
    <cellStyle name="Normal 4 4 2 4 2 2 2 2 3" xfId="48602"/>
    <cellStyle name="Normal 4 4 2 4 2 2 2 3" xfId="20372"/>
    <cellStyle name="Normal 4 4 2 4 2 2 2 3 2" xfId="40133"/>
    <cellStyle name="Normal 4 4 2 4 2 2 2 4" xfId="54249"/>
    <cellStyle name="Normal 4 4 2 4 2 2 2 5" xfId="34487"/>
    <cellStyle name="Normal 4 4 2 4 2 2 3" xfId="9080"/>
    <cellStyle name="Normal 4 4 2 4 2 2 3 2" xfId="23195"/>
    <cellStyle name="Normal 4 4 2 4 2 2 3 2 2" xfId="57072"/>
    <cellStyle name="Normal 4 4 2 4 2 2 3 3" xfId="42956"/>
    <cellStyle name="Normal 4 4 2 4 2 2 4" xfId="11903"/>
    <cellStyle name="Normal 4 4 2 4 2 2 4 2" xfId="26018"/>
    <cellStyle name="Normal 4 4 2 4 2 2 4 2 2" xfId="59895"/>
    <cellStyle name="Normal 4 4 2 4 2 2 4 3" xfId="45779"/>
    <cellStyle name="Normal 4 4 2 4 2 2 5" xfId="17549"/>
    <cellStyle name="Normal 4 4 2 4 2 2 5 2" xfId="37310"/>
    <cellStyle name="Normal 4 4 2 4 2 2 6" xfId="51426"/>
    <cellStyle name="Normal 4 4 2 4 2 2 7" xfId="31664"/>
    <cellStyle name="Normal 4 4 2 4 2 3" xfId="4843"/>
    <cellStyle name="Normal 4 4 2 4 2 3 2" xfId="13314"/>
    <cellStyle name="Normal 4 4 2 4 2 3 2 2" xfId="27429"/>
    <cellStyle name="Normal 4 4 2 4 2 3 2 2 2" xfId="61306"/>
    <cellStyle name="Normal 4 4 2 4 2 3 2 3" xfId="47190"/>
    <cellStyle name="Normal 4 4 2 4 2 3 3" xfId="18960"/>
    <cellStyle name="Normal 4 4 2 4 2 3 3 2" xfId="38721"/>
    <cellStyle name="Normal 4 4 2 4 2 3 4" xfId="52837"/>
    <cellStyle name="Normal 4 4 2 4 2 3 5" xfId="33075"/>
    <cellStyle name="Normal 4 4 2 4 2 4" xfId="7668"/>
    <cellStyle name="Normal 4 4 2 4 2 4 2" xfId="21783"/>
    <cellStyle name="Normal 4 4 2 4 2 4 2 2" xfId="55660"/>
    <cellStyle name="Normal 4 4 2 4 2 4 3" xfId="41544"/>
    <cellStyle name="Normal 4 4 2 4 2 5" xfId="10491"/>
    <cellStyle name="Normal 4 4 2 4 2 5 2" xfId="24606"/>
    <cellStyle name="Normal 4 4 2 4 2 5 2 2" xfId="58483"/>
    <cellStyle name="Normal 4 4 2 4 2 5 3" xfId="44367"/>
    <cellStyle name="Normal 4 4 2 4 2 6" xfId="16137"/>
    <cellStyle name="Normal 4 4 2 4 2 6 2" xfId="35898"/>
    <cellStyle name="Normal 4 4 2 4 2 7" xfId="50014"/>
    <cellStyle name="Normal 4 4 2 4 2 8" xfId="30252"/>
    <cellStyle name="Normal 4 4 2 4 3" xfId="2726"/>
    <cellStyle name="Normal 4 4 2 4 3 2" xfId="5550"/>
    <cellStyle name="Normal 4 4 2 4 3 2 2" xfId="14020"/>
    <cellStyle name="Normal 4 4 2 4 3 2 2 2" xfId="28135"/>
    <cellStyle name="Normal 4 4 2 4 3 2 2 2 2" xfId="62012"/>
    <cellStyle name="Normal 4 4 2 4 3 2 2 3" xfId="47896"/>
    <cellStyle name="Normal 4 4 2 4 3 2 3" xfId="19666"/>
    <cellStyle name="Normal 4 4 2 4 3 2 3 2" xfId="39427"/>
    <cellStyle name="Normal 4 4 2 4 3 2 4" xfId="53543"/>
    <cellStyle name="Normal 4 4 2 4 3 2 5" xfId="33781"/>
    <cellStyle name="Normal 4 4 2 4 3 3" xfId="8374"/>
    <cellStyle name="Normal 4 4 2 4 3 3 2" xfId="22489"/>
    <cellStyle name="Normal 4 4 2 4 3 3 2 2" xfId="56366"/>
    <cellStyle name="Normal 4 4 2 4 3 3 3" xfId="42250"/>
    <cellStyle name="Normal 4 4 2 4 3 4" xfId="11197"/>
    <cellStyle name="Normal 4 4 2 4 3 4 2" xfId="25312"/>
    <cellStyle name="Normal 4 4 2 4 3 4 2 2" xfId="59189"/>
    <cellStyle name="Normal 4 4 2 4 3 4 3" xfId="45073"/>
    <cellStyle name="Normal 4 4 2 4 3 5" xfId="16843"/>
    <cellStyle name="Normal 4 4 2 4 3 5 2" xfId="36604"/>
    <cellStyle name="Normal 4 4 2 4 3 6" xfId="50720"/>
    <cellStyle name="Normal 4 4 2 4 3 7" xfId="30958"/>
    <cellStyle name="Normal 4 4 2 4 4" xfId="4137"/>
    <cellStyle name="Normal 4 4 2 4 4 2" xfId="12608"/>
    <cellStyle name="Normal 4 4 2 4 4 2 2" xfId="26723"/>
    <cellStyle name="Normal 4 4 2 4 4 2 2 2" xfId="60600"/>
    <cellStyle name="Normal 4 4 2 4 4 2 3" xfId="46484"/>
    <cellStyle name="Normal 4 4 2 4 4 3" xfId="18254"/>
    <cellStyle name="Normal 4 4 2 4 4 3 2" xfId="38015"/>
    <cellStyle name="Normal 4 4 2 4 4 4" xfId="52131"/>
    <cellStyle name="Normal 4 4 2 4 4 5" xfId="32369"/>
    <cellStyle name="Normal 4 4 2 4 5" xfId="6962"/>
    <cellStyle name="Normal 4 4 2 4 5 2" xfId="21077"/>
    <cellStyle name="Normal 4 4 2 4 5 2 2" xfId="54954"/>
    <cellStyle name="Normal 4 4 2 4 5 3" xfId="40838"/>
    <cellStyle name="Normal 4 4 2 4 6" xfId="9785"/>
    <cellStyle name="Normal 4 4 2 4 6 2" xfId="23900"/>
    <cellStyle name="Normal 4 4 2 4 6 2 2" xfId="57777"/>
    <cellStyle name="Normal 4 4 2 4 6 3" xfId="43661"/>
    <cellStyle name="Normal 4 4 2 4 7" xfId="15431"/>
    <cellStyle name="Normal 4 4 2 4 7 2" xfId="35192"/>
    <cellStyle name="Normal 4 4 2 4 8" xfId="49308"/>
    <cellStyle name="Normal 4 4 2 4 9" xfId="29546"/>
    <cellStyle name="Normal 4 4 2 5" xfId="1666"/>
    <cellStyle name="Normal 4 4 2 5 2" xfId="3079"/>
    <cellStyle name="Normal 4 4 2 5 2 2" xfId="5903"/>
    <cellStyle name="Normal 4 4 2 5 2 2 2" xfId="14373"/>
    <cellStyle name="Normal 4 4 2 5 2 2 2 2" xfId="28488"/>
    <cellStyle name="Normal 4 4 2 5 2 2 2 2 2" xfId="62365"/>
    <cellStyle name="Normal 4 4 2 5 2 2 2 3" xfId="48249"/>
    <cellStyle name="Normal 4 4 2 5 2 2 3" xfId="20019"/>
    <cellStyle name="Normal 4 4 2 5 2 2 3 2" xfId="39780"/>
    <cellStyle name="Normal 4 4 2 5 2 2 4" xfId="53896"/>
    <cellStyle name="Normal 4 4 2 5 2 2 5" xfId="34134"/>
    <cellStyle name="Normal 4 4 2 5 2 3" xfId="8727"/>
    <cellStyle name="Normal 4 4 2 5 2 3 2" xfId="22842"/>
    <cellStyle name="Normal 4 4 2 5 2 3 2 2" xfId="56719"/>
    <cellStyle name="Normal 4 4 2 5 2 3 3" xfId="42603"/>
    <cellStyle name="Normal 4 4 2 5 2 4" xfId="11550"/>
    <cellStyle name="Normal 4 4 2 5 2 4 2" xfId="25665"/>
    <cellStyle name="Normal 4 4 2 5 2 4 2 2" xfId="59542"/>
    <cellStyle name="Normal 4 4 2 5 2 4 3" xfId="45426"/>
    <cellStyle name="Normal 4 4 2 5 2 5" xfId="17196"/>
    <cellStyle name="Normal 4 4 2 5 2 5 2" xfId="36957"/>
    <cellStyle name="Normal 4 4 2 5 2 6" xfId="51073"/>
    <cellStyle name="Normal 4 4 2 5 2 7" xfId="31311"/>
    <cellStyle name="Normal 4 4 2 5 3" xfId="4490"/>
    <cellStyle name="Normal 4 4 2 5 3 2" xfId="12961"/>
    <cellStyle name="Normal 4 4 2 5 3 2 2" xfId="27076"/>
    <cellStyle name="Normal 4 4 2 5 3 2 2 2" xfId="60953"/>
    <cellStyle name="Normal 4 4 2 5 3 2 3" xfId="46837"/>
    <cellStyle name="Normal 4 4 2 5 3 3" xfId="18607"/>
    <cellStyle name="Normal 4 4 2 5 3 3 2" xfId="38368"/>
    <cellStyle name="Normal 4 4 2 5 3 4" xfId="52484"/>
    <cellStyle name="Normal 4 4 2 5 3 5" xfId="32722"/>
    <cellStyle name="Normal 4 4 2 5 4" xfId="7315"/>
    <cellStyle name="Normal 4 4 2 5 4 2" xfId="21430"/>
    <cellStyle name="Normal 4 4 2 5 4 2 2" xfId="55307"/>
    <cellStyle name="Normal 4 4 2 5 4 3" xfId="41191"/>
    <cellStyle name="Normal 4 4 2 5 5" xfId="10138"/>
    <cellStyle name="Normal 4 4 2 5 5 2" xfId="24253"/>
    <cellStyle name="Normal 4 4 2 5 5 2 2" xfId="58130"/>
    <cellStyle name="Normal 4 4 2 5 5 3" xfId="44014"/>
    <cellStyle name="Normal 4 4 2 5 6" xfId="15784"/>
    <cellStyle name="Normal 4 4 2 5 6 2" xfId="35545"/>
    <cellStyle name="Normal 4 4 2 5 7" xfId="49661"/>
    <cellStyle name="Normal 4 4 2 5 8" xfId="29899"/>
    <cellStyle name="Normal 4 4 2 6" xfId="2373"/>
    <cellStyle name="Normal 4 4 2 6 2" xfId="5197"/>
    <cellStyle name="Normal 4 4 2 6 2 2" xfId="13667"/>
    <cellStyle name="Normal 4 4 2 6 2 2 2" xfId="27782"/>
    <cellStyle name="Normal 4 4 2 6 2 2 2 2" xfId="61659"/>
    <cellStyle name="Normal 4 4 2 6 2 2 3" xfId="47543"/>
    <cellStyle name="Normal 4 4 2 6 2 3" xfId="19313"/>
    <cellStyle name="Normal 4 4 2 6 2 3 2" xfId="39074"/>
    <cellStyle name="Normal 4 4 2 6 2 4" xfId="53190"/>
    <cellStyle name="Normal 4 4 2 6 2 5" xfId="33428"/>
    <cellStyle name="Normal 4 4 2 6 3" xfId="8021"/>
    <cellStyle name="Normal 4 4 2 6 3 2" xfId="22136"/>
    <cellStyle name="Normal 4 4 2 6 3 2 2" xfId="56013"/>
    <cellStyle name="Normal 4 4 2 6 3 3" xfId="41897"/>
    <cellStyle name="Normal 4 4 2 6 4" xfId="10844"/>
    <cellStyle name="Normal 4 4 2 6 4 2" xfId="24959"/>
    <cellStyle name="Normal 4 4 2 6 4 2 2" xfId="58836"/>
    <cellStyle name="Normal 4 4 2 6 4 3" xfId="44720"/>
    <cellStyle name="Normal 4 4 2 6 5" xfId="16490"/>
    <cellStyle name="Normal 4 4 2 6 5 2" xfId="36251"/>
    <cellStyle name="Normal 4 4 2 6 6" xfId="50367"/>
    <cellStyle name="Normal 4 4 2 6 7" xfId="30605"/>
    <cellStyle name="Normal 4 4 2 7" xfId="3784"/>
    <cellStyle name="Normal 4 4 2 7 2" xfId="12255"/>
    <cellStyle name="Normal 4 4 2 7 2 2" xfId="26370"/>
    <cellStyle name="Normal 4 4 2 7 2 2 2" xfId="60247"/>
    <cellStyle name="Normal 4 4 2 7 2 3" xfId="46131"/>
    <cellStyle name="Normal 4 4 2 7 3" xfId="17901"/>
    <cellStyle name="Normal 4 4 2 7 3 2" xfId="37662"/>
    <cellStyle name="Normal 4 4 2 7 4" xfId="51778"/>
    <cellStyle name="Normal 4 4 2 7 5" xfId="32016"/>
    <cellStyle name="Normal 4 4 2 8" xfId="6609"/>
    <cellStyle name="Normal 4 4 2 8 2" xfId="20724"/>
    <cellStyle name="Normal 4 4 2 8 2 2" xfId="54601"/>
    <cellStyle name="Normal 4 4 2 8 3" xfId="40485"/>
    <cellStyle name="Normal 4 4 2 9" xfId="9432"/>
    <cellStyle name="Normal 4 4 2 9 2" xfId="23547"/>
    <cellStyle name="Normal 4 4 2 9 2 2" xfId="57424"/>
    <cellStyle name="Normal 4 4 2 9 3" xfId="43308"/>
    <cellStyle name="Normal 4 4 3" xfId="997"/>
    <cellStyle name="Normal 4 4 3 10" xfId="48999"/>
    <cellStyle name="Normal 4 4 3 11" xfId="29237"/>
    <cellStyle name="Normal 4 4 3 2" xfId="1177"/>
    <cellStyle name="Normal 4 4 3 2 10" xfId="29412"/>
    <cellStyle name="Normal 4 4 3 2 2" xfId="1531"/>
    <cellStyle name="Normal 4 4 3 2 2 2" xfId="2238"/>
    <cellStyle name="Normal 4 4 3 2 2 2 2" xfId="3651"/>
    <cellStyle name="Normal 4 4 3 2 2 2 2 2" xfId="6475"/>
    <cellStyle name="Normal 4 4 3 2 2 2 2 2 2" xfId="14945"/>
    <cellStyle name="Normal 4 4 3 2 2 2 2 2 2 2" xfId="29060"/>
    <cellStyle name="Normal 4 4 3 2 2 2 2 2 2 2 2" xfId="62937"/>
    <cellStyle name="Normal 4 4 3 2 2 2 2 2 2 3" xfId="48821"/>
    <cellStyle name="Normal 4 4 3 2 2 2 2 2 3" xfId="20591"/>
    <cellStyle name="Normal 4 4 3 2 2 2 2 2 3 2" xfId="40352"/>
    <cellStyle name="Normal 4 4 3 2 2 2 2 2 4" xfId="54468"/>
    <cellStyle name="Normal 4 4 3 2 2 2 2 2 5" xfId="34706"/>
    <cellStyle name="Normal 4 4 3 2 2 2 2 3" xfId="9299"/>
    <cellStyle name="Normal 4 4 3 2 2 2 2 3 2" xfId="23414"/>
    <cellStyle name="Normal 4 4 3 2 2 2 2 3 2 2" xfId="57291"/>
    <cellStyle name="Normal 4 4 3 2 2 2 2 3 3" xfId="43175"/>
    <cellStyle name="Normal 4 4 3 2 2 2 2 4" xfId="12122"/>
    <cellStyle name="Normal 4 4 3 2 2 2 2 4 2" xfId="26237"/>
    <cellStyle name="Normal 4 4 3 2 2 2 2 4 2 2" xfId="60114"/>
    <cellStyle name="Normal 4 4 3 2 2 2 2 4 3" xfId="45998"/>
    <cellStyle name="Normal 4 4 3 2 2 2 2 5" xfId="17768"/>
    <cellStyle name="Normal 4 4 3 2 2 2 2 5 2" xfId="37529"/>
    <cellStyle name="Normal 4 4 3 2 2 2 2 6" xfId="51645"/>
    <cellStyle name="Normal 4 4 3 2 2 2 2 7" xfId="31883"/>
    <cellStyle name="Normal 4 4 3 2 2 2 3" xfId="5062"/>
    <cellStyle name="Normal 4 4 3 2 2 2 3 2" xfId="13533"/>
    <cellStyle name="Normal 4 4 3 2 2 2 3 2 2" xfId="27648"/>
    <cellStyle name="Normal 4 4 3 2 2 2 3 2 2 2" xfId="61525"/>
    <cellStyle name="Normal 4 4 3 2 2 2 3 2 3" xfId="47409"/>
    <cellStyle name="Normal 4 4 3 2 2 2 3 3" xfId="19179"/>
    <cellStyle name="Normal 4 4 3 2 2 2 3 3 2" xfId="38940"/>
    <cellStyle name="Normal 4 4 3 2 2 2 3 4" xfId="53056"/>
    <cellStyle name="Normal 4 4 3 2 2 2 3 5" xfId="33294"/>
    <cellStyle name="Normal 4 4 3 2 2 2 4" xfId="7887"/>
    <cellStyle name="Normal 4 4 3 2 2 2 4 2" xfId="22002"/>
    <cellStyle name="Normal 4 4 3 2 2 2 4 2 2" xfId="55879"/>
    <cellStyle name="Normal 4 4 3 2 2 2 4 3" xfId="41763"/>
    <cellStyle name="Normal 4 4 3 2 2 2 5" xfId="10710"/>
    <cellStyle name="Normal 4 4 3 2 2 2 5 2" xfId="24825"/>
    <cellStyle name="Normal 4 4 3 2 2 2 5 2 2" xfId="58702"/>
    <cellStyle name="Normal 4 4 3 2 2 2 5 3" xfId="44586"/>
    <cellStyle name="Normal 4 4 3 2 2 2 6" xfId="16356"/>
    <cellStyle name="Normal 4 4 3 2 2 2 6 2" xfId="36117"/>
    <cellStyle name="Normal 4 4 3 2 2 2 7" xfId="50233"/>
    <cellStyle name="Normal 4 4 3 2 2 2 8" xfId="30471"/>
    <cellStyle name="Normal 4 4 3 2 2 3" xfId="2945"/>
    <cellStyle name="Normal 4 4 3 2 2 3 2" xfId="5769"/>
    <cellStyle name="Normal 4 4 3 2 2 3 2 2" xfId="14239"/>
    <cellStyle name="Normal 4 4 3 2 2 3 2 2 2" xfId="28354"/>
    <cellStyle name="Normal 4 4 3 2 2 3 2 2 2 2" xfId="62231"/>
    <cellStyle name="Normal 4 4 3 2 2 3 2 2 3" xfId="48115"/>
    <cellStyle name="Normal 4 4 3 2 2 3 2 3" xfId="19885"/>
    <cellStyle name="Normal 4 4 3 2 2 3 2 3 2" xfId="39646"/>
    <cellStyle name="Normal 4 4 3 2 2 3 2 4" xfId="53762"/>
    <cellStyle name="Normal 4 4 3 2 2 3 2 5" xfId="34000"/>
    <cellStyle name="Normal 4 4 3 2 2 3 3" xfId="8593"/>
    <cellStyle name="Normal 4 4 3 2 2 3 3 2" xfId="22708"/>
    <cellStyle name="Normal 4 4 3 2 2 3 3 2 2" xfId="56585"/>
    <cellStyle name="Normal 4 4 3 2 2 3 3 3" xfId="42469"/>
    <cellStyle name="Normal 4 4 3 2 2 3 4" xfId="11416"/>
    <cellStyle name="Normal 4 4 3 2 2 3 4 2" xfId="25531"/>
    <cellStyle name="Normal 4 4 3 2 2 3 4 2 2" xfId="59408"/>
    <cellStyle name="Normal 4 4 3 2 2 3 4 3" xfId="45292"/>
    <cellStyle name="Normal 4 4 3 2 2 3 5" xfId="17062"/>
    <cellStyle name="Normal 4 4 3 2 2 3 5 2" xfId="36823"/>
    <cellStyle name="Normal 4 4 3 2 2 3 6" xfId="50939"/>
    <cellStyle name="Normal 4 4 3 2 2 3 7" xfId="31177"/>
    <cellStyle name="Normal 4 4 3 2 2 4" xfId="4356"/>
    <cellStyle name="Normal 4 4 3 2 2 4 2" xfId="12827"/>
    <cellStyle name="Normal 4 4 3 2 2 4 2 2" xfId="26942"/>
    <cellStyle name="Normal 4 4 3 2 2 4 2 2 2" xfId="60819"/>
    <cellStyle name="Normal 4 4 3 2 2 4 2 3" xfId="46703"/>
    <cellStyle name="Normal 4 4 3 2 2 4 3" xfId="18473"/>
    <cellStyle name="Normal 4 4 3 2 2 4 3 2" xfId="38234"/>
    <cellStyle name="Normal 4 4 3 2 2 4 4" xfId="52350"/>
    <cellStyle name="Normal 4 4 3 2 2 4 5" xfId="32588"/>
    <cellStyle name="Normal 4 4 3 2 2 5" xfId="7181"/>
    <cellStyle name="Normal 4 4 3 2 2 5 2" xfId="21296"/>
    <cellStyle name="Normal 4 4 3 2 2 5 2 2" xfId="55173"/>
    <cellStyle name="Normal 4 4 3 2 2 5 3" xfId="41057"/>
    <cellStyle name="Normal 4 4 3 2 2 6" xfId="10004"/>
    <cellStyle name="Normal 4 4 3 2 2 6 2" xfId="24119"/>
    <cellStyle name="Normal 4 4 3 2 2 6 2 2" xfId="57996"/>
    <cellStyle name="Normal 4 4 3 2 2 6 3" xfId="43880"/>
    <cellStyle name="Normal 4 4 3 2 2 7" xfId="15650"/>
    <cellStyle name="Normal 4 4 3 2 2 7 2" xfId="35411"/>
    <cellStyle name="Normal 4 4 3 2 2 8" xfId="49527"/>
    <cellStyle name="Normal 4 4 3 2 2 9" xfId="29765"/>
    <cellStyle name="Normal 4 4 3 2 3" xfId="1885"/>
    <cellStyle name="Normal 4 4 3 2 3 2" xfId="3298"/>
    <cellStyle name="Normal 4 4 3 2 3 2 2" xfId="6122"/>
    <cellStyle name="Normal 4 4 3 2 3 2 2 2" xfId="14592"/>
    <cellStyle name="Normal 4 4 3 2 3 2 2 2 2" xfId="28707"/>
    <cellStyle name="Normal 4 4 3 2 3 2 2 2 2 2" xfId="62584"/>
    <cellStyle name="Normal 4 4 3 2 3 2 2 2 3" xfId="48468"/>
    <cellStyle name="Normal 4 4 3 2 3 2 2 3" xfId="20238"/>
    <cellStyle name="Normal 4 4 3 2 3 2 2 3 2" xfId="39999"/>
    <cellStyle name="Normal 4 4 3 2 3 2 2 4" xfId="54115"/>
    <cellStyle name="Normal 4 4 3 2 3 2 2 5" xfId="34353"/>
    <cellStyle name="Normal 4 4 3 2 3 2 3" xfId="8946"/>
    <cellStyle name="Normal 4 4 3 2 3 2 3 2" xfId="23061"/>
    <cellStyle name="Normal 4 4 3 2 3 2 3 2 2" xfId="56938"/>
    <cellStyle name="Normal 4 4 3 2 3 2 3 3" xfId="42822"/>
    <cellStyle name="Normal 4 4 3 2 3 2 4" xfId="11769"/>
    <cellStyle name="Normal 4 4 3 2 3 2 4 2" xfId="25884"/>
    <cellStyle name="Normal 4 4 3 2 3 2 4 2 2" xfId="59761"/>
    <cellStyle name="Normal 4 4 3 2 3 2 4 3" xfId="45645"/>
    <cellStyle name="Normal 4 4 3 2 3 2 5" xfId="17415"/>
    <cellStyle name="Normal 4 4 3 2 3 2 5 2" xfId="37176"/>
    <cellStyle name="Normal 4 4 3 2 3 2 6" xfId="51292"/>
    <cellStyle name="Normal 4 4 3 2 3 2 7" xfId="31530"/>
    <cellStyle name="Normal 4 4 3 2 3 3" xfId="4709"/>
    <cellStyle name="Normal 4 4 3 2 3 3 2" xfId="13180"/>
    <cellStyle name="Normal 4 4 3 2 3 3 2 2" xfId="27295"/>
    <cellStyle name="Normal 4 4 3 2 3 3 2 2 2" xfId="61172"/>
    <cellStyle name="Normal 4 4 3 2 3 3 2 3" xfId="47056"/>
    <cellStyle name="Normal 4 4 3 2 3 3 3" xfId="18826"/>
    <cellStyle name="Normal 4 4 3 2 3 3 3 2" xfId="38587"/>
    <cellStyle name="Normal 4 4 3 2 3 3 4" xfId="52703"/>
    <cellStyle name="Normal 4 4 3 2 3 3 5" xfId="32941"/>
    <cellStyle name="Normal 4 4 3 2 3 4" xfId="7534"/>
    <cellStyle name="Normal 4 4 3 2 3 4 2" xfId="21649"/>
    <cellStyle name="Normal 4 4 3 2 3 4 2 2" xfId="55526"/>
    <cellStyle name="Normal 4 4 3 2 3 4 3" xfId="41410"/>
    <cellStyle name="Normal 4 4 3 2 3 5" xfId="10357"/>
    <cellStyle name="Normal 4 4 3 2 3 5 2" xfId="24472"/>
    <cellStyle name="Normal 4 4 3 2 3 5 2 2" xfId="58349"/>
    <cellStyle name="Normal 4 4 3 2 3 5 3" xfId="44233"/>
    <cellStyle name="Normal 4 4 3 2 3 6" xfId="16003"/>
    <cellStyle name="Normal 4 4 3 2 3 6 2" xfId="35764"/>
    <cellStyle name="Normal 4 4 3 2 3 7" xfId="49880"/>
    <cellStyle name="Normal 4 4 3 2 3 8" xfId="30118"/>
    <cellStyle name="Normal 4 4 3 2 4" xfId="2592"/>
    <cellStyle name="Normal 4 4 3 2 4 2" xfId="5416"/>
    <cellStyle name="Normal 4 4 3 2 4 2 2" xfId="13886"/>
    <cellStyle name="Normal 4 4 3 2 4 2 2 2" xfId="28001"/>
    <cellStyle name="Normal 4 4 3 2 4 2 2 2 2" xfId="61878"/>
    <cellStyle name="Normal 4 4 3 2 4 2 2 3" xfId="47762"/>
    <cellStyle name="Normal 4 4 3 2 4 2 3" xfId="19532"/>
    <cellStyle name="Normal 4 4 3 2 4 2 3 2" xfId="39293"/>
    <cellStyle name="Normal 4 4 3 2 4 2 4" xfId="53409"/>
    <cellStyle name="Normal 4 4 3 2 4 2 5" xfId="33647"/>
    <cellStyle name="Normal 4 4 3 2 4 3" xfId="8240"/>
    <cellStyle name="Normal 4 4 3 2 4 3 2" xfId="22355"/>
    <cellStyle name="Normal 4 4 3 2 4 3 2 2" xfId="56232"/>
    <cellStyle name="Normal 4 4 3 2 4 3 3" xfId="42116"/>
    <cellStyle name="Normal 4 4 3 2 4 4" xfId="11063"/>
    <cellStyle name="Normal 4 4 3 2 4 4 2" xfId="25178"/>
    <cellStyle name="Normal 4 4 3 2 4 4 2 2" xfId="59055"/>
    <cellStyle name="Normal 4 4 3 2 4 4 3" xfId="44939"/>
    <cellStyle name="Normal 4 4 3 2 4 5" xfId="16709"/>
    <cellStyle name="Normal 4 4 3 2 4 5 2" xfId="36470"/>
    <cellStyle name="Normal 4 4 3 2 4 6" xfId="50586"/>
    <cellStyle name="Normal 4 4 3 2 4 7" xfId="30824"/>
    <cellStyle name="Normal 4 4 3 2 5" xfId="4003"/>
    <cellStyle name="Normal 4 4 3 2 5 2" xfId="12474"/>
    <cellStyle name="Normal 4 4 3 2 5 2 2" xfId="26589"/>
    <cellStyle name="Normal 4 4 3 2 5 2 2 2" xfId="60466"/>
    <cellStyle name="Normal 4 4 3 2 5 2 3" xfId="46350"/>
    <cellStyle name="Normal 4 4 3 2 5 3" xfId="18120"/>
    <cellStyle name="Normal 4 4 3 2 5 3 2" xfId="37881"/>
    <cellStyle name="Normal 4 4 3 2 5 4" xfId="51997"/>
    <cellStyle name="Normal 4 4 3 2 5 5" xfId="32235"/>
    <cellStyle name="Normal 4 4 3 2 6" xfId="6828"/>
    <cellStyle name="Normal 4 4 3 2 6 2" xfId="20943"/>
    <cellStyle name="Normal 4 4 3 2 6 2 2" xfId="54820"/>
    <cellStyle name="Normal 4 4 3 2 6 3" xfId="40704"/>
    <cellStyle name="Normal 4 4 3 2 7" xfId="9651"/>
    <cellStyle name="Normal 4 4 3 2 7 2" xfId="23766"/>
    <cellStyle name="Normal 4 4 3 2 7 2 2" xfId="57643"/>
    <cellStyle name="Normal 4 4 3 2 7 3" xfId="43527"/>
    <cellStyle name="Normal 4 4 3 2 8" xfId="15297"/>
    <cellStyle name="Normal 4 4 3 2 8 2" xfId="35058"/>
    <cellStyle name="Normal 4 4 3 2 9" xfId="49174"/>
    <cellStyle name="Normal 4 4 3 3" xfId="1356"/>
    <cellStyle name="Normal 4 4 3 3 2" xfId="2063"/>
    <cellStyle name="Normal 4 4 3 3 2 2" xfId="3476"/>
    <cellStyle name="Normal 4 4 3 3 2 2 2" xfId="6300"/>
    <cellStyle name="Normal 4 4 3 3 2 2 2 2" xfId="14770"/>
    <cellStyle name="Normal 4 4 3 3 2 2 2 2 2" xfId="28885"/>
    <cellStyle name="Normal 4 4 3 3 2 2 2 2 2 2" xfId="62762"/>
    <cellStyle name="Normal 4 4 3 3 2 2 2 2 3" xfId="48646"/>
    <cellStyle name="Normal 4 4 3 3 2 2 2 3" xfId="20416"/>
    <cellStyle name="Normal 4 4 3 3 2 2 2 3 2" xfId="40177"/>
    <cellStyle name="Normal 4 4 3 3 2 2 2 4" xfId="54293"/>
    <cellStyle name="Normal 4 4 3 3 2 2 2 5" xfId="34531"/>
    <cellStyle name="Normal 4 4 3 3 2 2 3" xfId="9124"/>
    <cellStyle name="Normal 4 4 3 3 2 2 3 2" xfId="23239"/>
    <cellStyle name="Normal 4 4 3 3 2 2 3 2 2" xfId="57116"/>
    <cellStyle name="Normal 4 4 3 3 2 2 3 3" xfId="43000"/>
    <cellStyle name="Normal 4 4 3 3 2 2 4" xfId="11947"/>
    <cellStyle name="Normal 4 4 3 3 2 2 4 2" xfId="26062"/>
    <cellStyle name="Normal 4 4 3 3 2 2 4 2 2" xfId="59939"/>
    <cellStyle name="Normal 4 4 3 3 2 2 4 3" xfId="45823"/>
    <cellStyle name="Normal 4 4 3 3 2 2 5" xfId="17593"/>
    <cellStyle name="Normal 4 4 3 3 2 2 5 2" xfId="37354"/>
    <cellStyle name="Normal 4 4 3 3 2 2 6" xfId="51470"/>
    <cellStyle name="Normal 4 4 3 3 2 2 7" xfId="31708"/>
    <cellStyle name="Normal 4 4 3 3 2 3" xfId="4887"/>
    <cellStyle name="Normal 4 4 3 3 2 3 2" xfId="13358"/>
    <cellStyle name="Normal 4 4 3 3 2 3 2 2" xfId="27473"/>
    <cellStyle name="Normal 4 4 3 3 2 3 2 2 2" xfId="61350"/>
    <cellStyle name="Normal 4 4 3 3 2 3 2 3" xfId="47234"/>
    <cellStyle name="Normal 4 4 3 3 2 3 3" xfId="19004"/>
    <cellStyle name="Normal 4 4 3 3 2 3 3 2" xfId="38765"/>
    <cellStyle name="Normal 4 4 3 3 2 3 4" xfId="52881"/>
    <cellStyle name="Normal 4 4 3 3 2 3 5" xfId="33119"/>
    <cellStyle name="Normal 4 4 3 3 2 4" xfId="7712"/>
    <cellStyle name="Normal 4 4 3 3 2 4 2" xfId="21827"/>
    <cellStyle name="Normal 4 4 3 3 2 4 2 2" xfId="55704"/>
    <cellStyle name="Normal 4 4 3 3 2 4 3" xfId="41588"/>
    <cellStyle name="Normal 4 4 3 3 2 5" xfId="10535"/>
    <cellStyle name="Normal 4 4 3 3 2 5 2" xfId="24650"/>
    <cellStyle name="Normal 4 4 3 3 2 5 2 2" xfId="58527"/>
    <cellStyle name="Normal 4 4 3 3 2 5 3" xfId="44411"/>
    <cellStyle name="Normal 4 4 3 3 2 6" xfId="16181"/>
    <cellStyle name="Normal 4 4 3 3 2 6 2" xfId="35942"/>
    <cellStyle name="Normal 4 4 3 3 2 7" xfId="50058"/>
    <cellStyle name="Normal 4 4 3 3 2 8" xfId="30296"/>
    <cellStyle name="Normal 4 4 3 3 3" xfId="2770"/>
    <cellStyle name="Normal 4 4 3 3 3 2" xfId="5594"/>
    <cellStyle name="Normal 4 4 3 3 3 2 2" xfId="14064"/>
    <cellStyle name="Normal 4 4 3 3 3 2 2 2" xfId="28179"/>
    <cellStyle name="Normal 4 4 3 3 3 2 2 2 2" xfId="62056"/>
    <cellStyle name="Normal 4 4 3 3 3 2 2 3" xfId="47940"/>
    <cellStyle name="Normal 4 4 3 3 3 2 3" xfId="19710"/>
    <cellStyle name="Normal 4 4 3 3 3 2 3 2" xfId="39471"/>
    <cellStyle name="Normal 4 4 3 3 3 2 4" xfId="53587"/>
    <cellStyle name="Normal 4 4 3 3 3 2 5" xfId="33825"/>
    <cellStyle name="Normal 4 4 3 3 3 3" xfId="8418"/>
    <cellStyle name="Normal 4 4 3 3 3 3 2" xfId="22533"/>
    <cellStyle name="Normal 4 4 3 3 3 3 2 2" xfId="56410"/>
    <cellStyle name="Normal 4 4 3 3 3 3 3" xfId="42294"/>
    <cellStyle name="Normal 4 4 3 3 3 4" xfId="11241"/>
    <cellStyle name="Normal 4 4 3 3 3 4 2" xfId="25356"/>
    <cellStyle name="Normal 4 4 3 3 3 4 2 2" xfId="59233"/>
    <cellStyle name="Normal 4 4 3 3 3 4 3" xfId="45117"/>
    <cellStyle name="Normal 4 4 3 3 3 5" xfId="16887"/>
    <cellStyle name="Normal 4 4 3 3 3 5 2" xfId="36648"/>
    <cellStyle name="Normal 4 4 3 3 3 6" xfId="50764"/>
    <cellStyle name="Normal 4 4 3 3 3 7" xfId="31002"/>
    <cellStyle name="Normal 4 4 3 3 4" xfId="4181"/>
    <cellStyle name="Normal 4 4 3 3 4 2" xfId="12652"/>
    <cellStyle name="Normal 4 4 3 3 4 2 2" xfId="26767"/>
    <cellStyle name="Normal 4 4 3 3 4 2 2 2" xfId="60644"/>
    <cellStyle name="Normal 4 4 3 3 4 2 3" xfId="46528"/>
    <cellStyle name="Normal 4 4 3 3 4 3" xfId="18298"/>
    <cellStyle name="Normal 4 4 3 3 4 3 2" xfId="38059"/>
    <cellStyle name="Normal 4 4 3 3 4 4" xfId="52175"/>
    <cellStyle name="Normal 4 4 3 3 4 5" xfId="32413"/>
    <cellStyle name="Normal 4 4 3 3 5" xfId="7006"/>
    <cellStyle name="Normal 4 4 3 3 5 2" xfId="21121"/>
    <cellStyle name="Normal 4 4 3 3 5 2 2" xfId="54998"/>
    <cellStyle name="Normal 4 4 3 3 5 3" xfId="40882"/>
    <cellStyle name="Normal 4 4 3 3 6" xfId="9829"/>
    <cellStyle name="Normal 4 4 3 3 6 2" xfId="23944"/>
    <cellStyle name="Normal 4 4 3 3 6 2 2" xfId="57821"/>
    <cellStyle name="Normal 4 4 3 3 6 3" xfId="43705"/>
    <cellStyle name="Normal 4 4 3 3 7" xfId="15475"/>
    <cellStyle name="Normal 4 4 3 3 7 2" xfId="35236"/>
    <cellStyle name="Normal 4 4 3 3 8" xfId="49352"/>
    <cellStyle name="Normal 4 4 3 3 9" xfId="29590"/>
    <cellStyle name="Normal 4 4 3 4" xfId="1710"/>
    <cellStyle name="Normal 4 4 3 4 2" xfId="3123"/>
    <cellStyle name="Normal 4 4 3 4 2 2" xfId="5947"/>
    <cellStyle name="Normal 4 4 3 4 2 2 2" xfId="14417"/>
    <cellStyle name="Normal 4 4 3 4 2 2 2 2" xfId="28532"/>
    <cellStyle name="Normal 4 4 3 4 2 2 2 2 2" xfId="62409"/>
    <cellStyle name="Normal 4 4 3 4 2 2 2 3" xfId="48293"/>
    <cellStyle name="Normal 4 4 3 4 2 2 3" xfId="20063"/>
    <cellStyle name="Normal 4 4 3 4 2 2 3 2" xfId="39824"/>
    <cellStyle name="Normal 4 4 3 4 2 2 4" xfId="53940"/>
    <cellStyle name="Normal 4 4 3 4 2 2 5" xfId="34178"/>
    <cellStyle name="Normal 4 4 3 4 2 3" xfId="8771"/>
    <cellStyle name="Normal 4 4 3 4 2 3 2" xfId="22886"/>
    <cellStyle name="Normal 4 4 3 4 2 3 2 2" xfId="56763"/>
    <cellStyle name="Normal 4 4 3 4 2 3 3" xfId="42647"/>
    <cellStyle name="Normal 4 4 3 4 2 4" xfId="11594"/>
    <cellStyle name="Normal 4 4 3 4 2 4 2" xfId="25709"/>
    <cellStyle name="Normal 4 4 3 4 2 4 2 2" xfId="59586"/>
    <cellStyle name="Normal 4 4 3 4 2 4 3" xfId="45470"/>
    <cellStyle name="Normal 4 4 3 4 2 5" xfId="17240"/>
    <cellStyle name="Normal 4 4 3 4 2 5 2" xfId="37001"/>
    <cellStyle name="Normal 4 4 3 4 2 6" xfId="51117"/>
    <cellStyle name="Normal 4 4 3 4 2 7" xfId="31355"/>
    <cellStyle name="Normal 4 4 3 4 3" xfId="4534"/>
    <cellStyle name="Normal 4 4 3 4 3 2" xfId="13005"/>
    <cellStyle name="Normal 4 4 3 4 3 2 2" xfId="27120"/>
    <cellStyle name="Normal 4 4 3 4 3 2 2 2" xfId="60997"/>
    <cellStyle name="Normal 4 4 3 4 3 2 3" xfId="46881"/>
    <cellStyle name="Normal 4 4 3 4 3 3" xfId="18651"/>
    <cellStyle name="Normal 4 4 3 4 3 3 2" xfId="38412"/>
    <cellStyle name="Normal 4 4 3 4 3 4" xfId="52528"/>
    <cellStyle name="Normal 4 4 3 4 3 5" xfId="32766"/>
    <cellStyle name="Normal 4 4 3 4 4" xfId="7359"/>
    <cellStyle name="Normal 4 4 3 4 4 2" xfId="21474"/>
    <cellStyle name="Normal 4 4 3 4 4 2 2" xfId="55351"/>
    <cellStyle name="Normal 4 4 3 4 4 3" xfId="41235"/>
    <cellStyle name="Normal 4 4 3 4 5" xfId="10182"/>
    <cellStyle name="Normal 4 4 3 4 5 2" xfId="24297"/>
    <cellStyle name="Normal 4 4 3 4 5 2 2" xfId="58174"/>
    <cellStyle name="Normal 4 4 3 4 5 3" xfId="44058"/>
    <cellStyle name="Normal 4 4 3 4 6" xfId="15828"/>
    <cellStyle name="Normal 4 4 3 4 6 2" xfId="35589"/>
    <cellStyle name="Normal 4 4 3 4 7" xfId="49705"/>
    <cellStyle name="Normal 4 4 3 4 8" xfId="29943"/>
    <cellStyle name="Normal 4 4 3 5" xfId="2417"/>
    <cellStyle name="Normal 4 4 3 5 2" xfId="5241"/>
    <cellStyle name="Normal 4 4 3 5 2 2" xfId="13711"/>
    <cellStyle name="Normal 4 4 3 5 2 2 2" xfId="27826"/>
    <cellStyle name="Normal 4 4 3 5 2 2 2 2" xfId="61703"/>
    <cellStyle name="Normal 4 4 3 5 2 2 3" xfId="47587"/>
    <cellStyle name="Normal 4 4 3 5 2 3" xfId="19357"/>
    <cellStyle name="Normal 4 4 3 5 2 3 2" xfId="39118"/>
    <cellStyle name="Normal 4 4 3 5 2 4" xfId="53234"/>
    <cellStyle name="Normal 4 4 3 5 2 5" xfId="33472"/>
    <cellStyle name="Normal 4 4 3 5 3" xfId="8065"/>
    <cellStyle name="Normal 4 4 3 5 3 2" xfId="22180"/>
    <cellStyle name="Normal 4 4 3 5 3 2 2" xfId="56057"/>
    <cellStyle name="Normal 4 4 3 5 3 3" xfId="41941"/>
    <cellStyle name="Normal 4 4 3 5 4" xfId="10888"/>
    <cellStyle name="Normal 4 4 3 5 4 2" xfId="25003"/>
    <cellStyle name="Normal 4 4 3 5 4 2 2" xfId="58880"/>
    <cellStyle name="Normal 4 4 3 5 4 3" xfId="44764"/>
    <cellStyle name="Normal 4 4 3 5 5" xfId="16534"/>
    <cellStyle name="Normal 4 4 3 5 5 2" xfId="36295"/>
    <cellStyle name="Normal 4 4 3 5 6" xfId="50411"/>
    <cellStyle name="Normal 4 4 3 5 7" xfId="30649"/>
    <cellStyle name="Normal 4 4 3 6" xfId="3828"/>
    <cellStyle name="Normal 4 4 3 6 2" xfId="12299"/>
    <cellStyle name="Normal 4 4 3 6 2 2" xfId="26414"/>
    <cellStyle name="Normal 4 4 3 6 2 2 2" xfId="60291"/>
    <cellStyle name="Normal 4 4 3 6 2 3" xfId="46175"/>
    <cellStyle name="Normal 4 4 3 6 3" xfId="17945"/>
    <cellStyle name="Normal 4 4 3 6 3 2" xfId="37706"/>
    <cellStyle name="Normal 4 4 3 6 4" xfId="51822"/>
    <cellStyle name="Normal 4 4 3 6 5" xfId="32060"/>
    <cellStyle name="Normal 4 4 3 7" xfId="6653"/>
    <cellStyle name="Normal 4 4 3 7 2" xfId="20768"/>
    <cellStyle name="Normal 4 4 3 7 2 2" xfId="54645"/>
    <cellStyle name="Normal 4 4 3 7 3" xfId="40529"/>
    <cellStyle name="Normal 4 4 3 8" xfId="9476"/>
    <cellStyle name="Normal 4 4 3 8 2" xfId="23591"/>
    <cellStyle name="Normal 4 4 3 8 2 2" xfId="57468"/>
    <cellStyle name="Normal 4 4 3 8 3" xfId="43352"/>
    <cellStyle name="Normal 4 4 3 9" xfId="15122"/>
    <cellStyle name="Normal 4 4 3 9 2" xfId="34883"/>
    <cellStyle name="Normal 4 4 4" xfId="1089"/>
    <cellStyle name="Normal 4 4 4 10" xfId="29325"/>
    <cellStyle name="Normal 4 4 4 2" xfId="1444"/>
    <cellStyle name="Normal 4 4 4 2 2" xfId="2151"/>
    <cellStyle name="Normal 4 4 4 2 2 2" xfId="3564"/>
    <cellStyle name="Normal 4 4 4 2 2 2 2" xfId="6388"/>
    <cellStyle name="Normal 4 4 4 2 2 2 2 2" xfId="14858"/>
    <cellStyle name="Normal 4 4 4 2 2 2 2 2 2" xfId="28973"/>
    <cellStyle name="Normal 4 4 4 2 2 2 2 2 2 2" xfId="62850"/>
    <cellStyle name="Normal 4 4 4 2 2 2 2 2 3" xfId="48734"/>
    <cellStyle name="Normal 4 4 4 2 2 2 2 3" xfId="20504"/>
    <cellStyle name="Normal 4 4 4 2 2 2 2 3 2" xfId="40265"/>
    <cellStyle name="Normal 4 4 4 2 2 2 2 4" xfId="54381"/>
    <cellStyle name="Normal 4 4 4 2 2 2 2 5" xfId="34619"/>
    <cellStyle name="Normal 4 4 4 2 2 2 3" xfId="9212"/>
    <cellStyle name="Normal 4 4 4 2 2 2 3 2" xfId="23327"/>
    <cellStyle name="Normal 4 4 4 2 2 2 3 2 2" xfId="57204"/>
    <cellStyle name="Normal 4 4 4 2 2 2 3 3" xfId="43088"/>
    <cellStyle name="Normal 4 4 4 2 2 2 4" xfId="12035"/>
    <cellStyle name="Normal 4 4 4 2 2 2 4 2" xfId="26150"/>
    <cellStyle name="Normal 4 4 4 2 2 2 4 2 2" xfId="60027"/>
    <cellStyle name="Normal 4 4 4 2 2 2 4 3" xfId="45911"/>
    <cellStyle name="Normal 4 4 4 2 2 2 5" xfId="17681"/>
    <cellStyle name="Normal 4 4 4 2 2 2 5 2" xfId="37442"/>
    <cellStyle name="Normal 4 4 4 2 2 2 6" xfId="51558"/>
    <cellStyle name="Normal 4 4 4 2 2 2 7" xfId="31796"/>
    <cellStyle name="Normal 4 4 4 2 2 3" xfId="4975"/>
    <cellStyle name="Normal 4 4 4 2 2 3 2" xfId="13446"/>
    <cellStyle name="Normal 4 4 4 2 2 3 2 2" xfId="27561"/>
    <cellStyle name="Normal 4 4 4 2 2 3 2 2 2" xfId="61438"/>
    <cellStyle name="Normal 4 4 4 2 2 3 2 3" xfId="47322"/>
    <cellStyle name="Normal 4 4 4 2 2 3 3" xfId="19092"/>
    <cellStyle name="Normal 4 4 4 2 2 3 3 2" xfId="38853"/>
    <cellStyle name="Normal 4 4 4 2 2 3 4" xfId="52969"/>
    <cellStyle name="Normal 4 4 4 2 2 3 5" xfId="33207"/>
    <cellStyle name="Normal 4 4 4 2 2 4" xfId="7800"/>
    <cellStyle name="Normal 4 4 4 2 2 4 2" xfId="21915"/>
    <cellStyle name="Normal 4 4 4 2 2 4 2 2" xfId="55792"/>
    <cellStyle name="Normal 4 4 4 2 2 4 3" xfId="41676"/>
    <cellStyle name="Normal 4 4 4 2 2 5" xfId="10623"/>
    <cellStyle name="Normal 4 4 4 2 2 5 2" xfId="24738"/>
    <cellStyle name="Normal 4 4 4 2 2 5 2 2" xfId="58615"/>
    <cellStyle name="Normal 4 4 4 2 2 5 3" xfId="44499"/>
    <cellStyle name="Normal 4 4 4 2 2 6" xfId="16269"/>
    <cellStyle name="Normal 4 4 4 2 2 6 2" xfId="36030"/>
    <cellStyle name="Normal 4 4 4 2 2 7" xfId="50146"/>
    <cellStyle name="Normal 4 4 4 2 2 8" xfId="30384"/>
    <cellStyle name="Normal 4 4 4 2 3" xfId="2858"/>
    <cellStyle name="Normal 4 4 4 2 3 2" xfId="5682"/>
    <cellStyle name="Normal 4 4 4 2 3 2 2" xfId="14152"/>
    <cellStyle name="Normal 4 4 4 2 3 2 2 2" xfId="28267"/>
    <cellStyle name="Normal 4 4 4 2 3 2 2 2 2" xfId="62144"/>
    <cellStyle name="Normal 4 4 4 2 3 2 2 3" xfId="48028"/>
    <cellStyle name="Normal 4 4 4 2 3 2 3" xfId="19798"/>
    <cellStyle name="Normal 4 4 4 2 3 2 3 2" xfId="39559"/>
    <cellStyle name="Normal 4 4 4 2 3 2 4" xfId="53675"/>
    <cellStyle name="Normal 4 4 4 2 3 2 5" xfId="33913"/>
    <cellStyle name="Normal 4 4 4 2 3 3" xfId="8506"/>
    <cellStyle name="Normal 4 4 4 2 3 3 2" xfId="22621"/>
    <cellStyle name="Normal 4 4 4 2 3 3 2 2" xfId="56498"/>
    <cellStyle name="Normal 4 4 4 2 3 3 3" xfId="42382"/>
    <cellStyle name="Normal 4 4 4 2 3 4" xfId="11329"/>
    <cellStyle name="Normal 4 4 4 2 3 4 2" xfId="25444"/>
    <cellStyle name="Normal 4 4 4 2 3 4 2 2" xfId="59321"/>
    <cellStyle name="Normal 4 4 4 2 3 4 3" xfId="45205"/>
    <cellStyle name="Normal 4 4 4 2 3 5" xfId="16975"/>
    <cellStyle name="Normal 4 4 4 2 3 5 2" xfId="36736"/>
    <cellStyle name="Normal 4 4 4 2 3 6" xfId="50852"/>
    <cellStyle name="Normal 4 4 4 2 3 7" xfId="31090"/>
    <cellStyle name="Normal 4 4 4 2 4" xfId="4269"/>
    <cellStyle name="Normal 4 4 4 2 4 2" xfId="12740"/>
    <cellStyle name="Normal 4 4 4 2 4 2 2" xfId="26855"/>
    <cellStyle name="Normal 4 4 4 2 4 2 2 2" xfId="60732"/>
    <cellStyle name="Normal 4 4 4 2 4 2 3" xfId="46616"/>
    <cellStyle name="Normal 4 4 4 2 4 3" xfId="18386"/>
    <cellStyle name="Normal 4 4 4 2 4 3 2" xfId="38147"/>
    <cellStyle name="Normal 4 4 4 2 4 4" xfId="52263"/>
    <cellStyle name="Normal 4 4 4 2 4 5" xfId="32501"/>
    <cellStyle name="Normal 4 4 4 2 5" xfId="7094"/>
    <cellStyle name="Normal 4 4 4 2 5 2" xfId="21209"/>
    <cellStyle name="Normal 4 4 4 2 5 2 2" xfId="55086"/>
    <cellStyle name="Normal 4 4 4 2 5 3" xfId="40970"/>
    <cellStyle name="Normal 4 4 4 2 6" xfId="9917"/>
    <cellStyle name="Normal 4 4 4 2 6 2" xfId="24032"/>
    <cellStyle name="Normal 4 4 4 2 6 2 2" xfId="57909"/>
    <cellStyle name="Normal 4 4 4 2 6 3" xfId="43793"/>
    <cellStyle name="Normal 4 4 4 2 7" xfId="15563"/>
    <cellStyle name="Normal 4 4 4 2 7 2" xfId="35324"/>
    <cellStyle name="Normal 4 4 4 2 8" xfId="49440"/>
    <cellStyle name="Normal 4 4 4 2 9" xfId="29678"/>
    <cellStyle name="Normal 4 4 4 3" xfId="1798"/>
    <cellStyle name="Normal 4 4 4 3 2" xfId="3211"/>
    <cellStyle name="Normal 4 4 4 3 2 2" xfId="6035"/>
    <cellStyle name="Normal 4 4 4 3 2 2 2" xfId="14505"/>
    <cellStyle name="Normal 4 4 4 3 2 2 2 2" xfId="28620"/>
    <cellStyle name="Normal 4 4 4 3 2 2 2 2 2" xfId="62497"/>
    <cellStyle name="Normal 4 4 4 3 2 2 2 3" xfId="48381"/>
    <cellStyle name="Normal 4 4 4 3 2 2 3" xfId="20151"/>
    <cellStyle name="Normal 4 4 4 3 2 2 3 2" xfId="39912"/>
    <cellStyle name="Normal 4 4 4 3 2 2 4" xfId="54028"/>
    <cellStyle name="Normal 4 4 4 3 2 2 5" xfId="34266"/>
    <cellStyle name="Normal 4 4 4 3 2 3" xfId="8859"/>
    <cellStyle name="Normal 4 4 4 3 2 3 2" xfId="22974"/>
    <cellStyle name="Normal 4 4 4 3 2 3 2 2" xfId="56851"/>
    <cellStyle name="Normal 4 4 4 3 2 3 3" xfId="42735"/>
    <cellStyle name="Normal 4 4 4 3 2 4" xfId="11682"/>
    <cellStyle name="Normal 4 4 4 3 2 4 2" xfId="25797"/>
    <cellStyle name="Normal 4 4 4 3 2 4 2 2" xfId="59674"/>
    <cellStyle name="Normal 4 4 4 3 2 4 3" xfId="45558"/>
    <cellStyle name="Normal 4 4 4 3 2 5" xfId="17328"/>
    <cellStyle name="Normal 4 4 4 3 2 5 2" xfId="37089"/>
    <cellStyle name="Normal 4 4 4 3 2 6" xfId="51205"/>
    <cellStyle name="Normal 4 4 4 3 2 7" xfId="31443"/>
    <cellStyle name="Normal 4 4 4 3 3" xfId="4622"/>
    <cellStyle name="Normal 4 4 4 3 3 2" xfId="13093"/>
    <cellStyle name="Normal 4 4 4 3 3 2 2" xfId="27208"/>
    <cellStyle name="Normal 4 4 4 3 3 2 2 2" xfId="61085"/>
    <cellStyle name="Normal 4 4 4 3 3 2 3" xfId="46969"/>
    <cellStyle name="Normal 4 4 4 3 3 3" xfId="18739"/>
    <cellStyle name="Normal 4 4 4 3 3 3 2" xfId="38500"/>
    <cellStyle name="Normal 4 4 4 3 3 4" xfId="52616"/>
    <cellStyle name="Normal 4 4 4 3 3 5" xfId="32854"/>
    <cellStyle name="Normal 4 4 4 3 4" xfId="7447"/>
    <cellStyle name="Normal 4 4 4 3 4 2" xfId="21562"/>
    <cellStyle name="Normal 4 4 4 3 4 2 2" xfId="55439"/>
    <cellStyle name="Normal 4 4 4 3 4 3" xfId="41323"/>
    <cellStyle name="Normal 4 4 4 3 5" xfId="10270"/>
    <cellStyle name="Normal 4 4 4 3 5 2" xfId="24385"/>
    <cellStyle name="Normal 4 4 4 3 5 2 2" xfId="58262"/>
    <cellStyle name="Normal 4 4 4 3 5 3" xfId="44146"/>
    <cellStyle name="Normal 4 4 4 3 6" xfId="15916"/>
    <cellStyle name="Normal 4 4 4 3 6 2" xfId="35677"/>
    <cellStyle name="Normal 4 4 4 3 7" xfId="49793"/>
    <cellStyle name="Normal 4 4 4 3 8" xfId="30031"/>
    <cellStyle name="Normal 4 4 4 4" xfId="2505"/>
    <cellStyle name="Normal 4 4 4 4 2" xfId="5329"/>
    <cellStyle name="Normal 4 4 4 4 2 2" xfId="13799"/>
    <cellStyle name="Normal 4 4 4 4 2 2 2" xfId="27914"/>
    <cellStyle name="Normal 4 4 4 4 2 2 2 2" xfId="61791"/>
    <cellStyle name="Normal 4 4 4 4 2 2 3" xfId="47675"/>
    <cellStyle name="Normal 4 4 4 4 2 3" xfId="19445"/>
    <cellStyle name="Normal 4 4 4 4 2 3 2" xfId="39206"/>
    <cellStyle name="Normal 4 4 4 4 2 4" xfId="53322"/>
    <cellStyle name="Normal 4 4 4 4 2 5" xfId="33560"/>
    <cellStyle name="Normal 4 4 4 4 3" xfId="8153"/>
    <cellStyle name="Normal 4 4 4 4 3 2" xfId="22268"/>
    <cellStyle name="Normal 4 4 4 4 3 2 2" xfId="56145"/>
    <cellStyle name="Normal 4 4 4 4 3 3" xfId="42029"/>
    <cellStyle name="Normal 4 4 4 4 4" xfId="10976"/>
    <cellStyle name="Normal 4 4 4 4 4 2" xfId="25091"/>
    <cellStyle name="Normal 4 4 4 4 4 2 2" xfId="58968"/>
    <cellStyle name="Normal 4 4 4 4 4 3" xfId="44852"/>
    <cellStyle name="Normal 4 4 4 4 5" xfId="16622"/>
    <cellStyle name="Normal 4 4 4 4 5 2" xfId="36383"/>
    <cellStyle name="Normal 4 4 4 4 6" xfId="50499"/>
    <cellStyle name="Normal 4 4 4 4 7" xfId="30737"/>
    <cellStyle name="Normal 4 4 4 5" xfId="3916"/>
    <cellStyle name="Normal 4 4 4 5 2" xfId="12387"/>
    <cellStyle name="Normal 4 4 4 5 2 2" xfId="26502"/>
    <cellStyle name="Normal 4 4 4 5 2 2 2" xfId="60379"/>
    <cellStyle name="Normal 4 4 4 5 2 3" xfId="46263"/>
    <cellStyle name="Normal 4 4 4 5 3" xfId="18033"/>
    <cellStyle name="Normal 4 4 4 5 3 2" xfId="37794"/>
    <cellStyle name="Normal 4 4 4 5 4" xfId="51910"/>
    <cellStyle name="Normal 4 4 4 5 5" xfId="32148"/>
    <cellStyle name="Normal 4 4 4 6" xfId="6741"/>
    <cellStyle name="Normal 4 4 4 6 2" xfId="20856"/>
    <cellStyle name="Normal 4 4 4 6 2 2" xfId="54733"/>
    <cellStyle name="Normal 4 4 4 6 3" xfId="40617"/>
    <cellStyle name="Normal 4 4 4 7" xfId="9564"/>
    <cellStyle name="Normal 4 4 4 7 2" xfId="23679"/>
    <cellStyle name="Normal 4 4 4 7 2 2" xfId="57556"/>
    <cellStyle name="Normal 4 4 4 7 3" xfId="43440"/>
    <cellStyle name="Normal 4 4 4 8" xfId="15210"/>
    <cellStyle name="Normal 4 4 4 8 2" xfId="34971"/>
    <cellStyle name="Normal 4 4 4 9" xfId="49087"/>
    <cellStyle name="Normal 4 4 5" xfId="1269"/>
    <cellStyle name="Normal 4 4 5 2" xfId="1976"/>
    <cellStyle name="Normal 4 4 5 2 2" xfId="3389"/>
    <cellStyle name="Normal 4 4 5 2 2 2" xfId="6213"/>
    <cellStyle name="Normal 4 4 5 2 2 2 2" xfId="14683"/>
    <cellStyle name="Normal 4 4 5 2 2 2 2 2" xfId="28798"/>
    <cellStyle name="Normal 4 4 5 2 2 2 2 2 2" xfId="62675"/>
    <cellStyle name="Normal 4 4 5 2 2 2 2 3" xfId="48559"/>
    <cellStyle name="Normal 4 4 5 2 2 2 3" xfId="20329"/>
    <cellStyle name="Normal 4 4 5 2 2 2 3 2" xfId="40090"/>
    <cellStyle name="Normal 4 4 5 2 2 2 4" xfId="54206"/>
    <cellStyle name="Normal 4 4 5 2 2 2 5" xfId="34444"/>
    <cellStyle name="Normal 4 4 5 2 2 3" xfId="9037"/>
    <cellStyle name="Normal 4 4 5 2 2 3 2" xfId="23152"/>
    <cellStyle name="Normal 4 4 5 2 2 3 2 2" xfId="57029"/>
    <cellStyle name="Normal 4 4 5 2 2 3 3" xfId="42913"/>
    <cellStyle name="Normal 4 4 5 2 2 4" xfId="11860"/>
    <cellStyle name="Normal 4 4 5 2 2 4 2" xfId="25975"/>
    <cellStyle name="Normal 4 4 5 2 2 4 2 2" xfId="59852"/>
    <cellStyle name="Normal 4 4 5 2 2 4 3" xfId="45736"/>
    <cellStyle name="Normal 4 4 5 2 2 5" xfId="17506"/>
    <cellStyle name="Normal 4 4 5 2 2 5 2" xfId="37267"/>
    <cellStyle name="Normal 4 4 5 2 2 6" xfId="51383"/>
    <cellStyle name="Normal 4 4 5 2 2 7" xfId="31621"/>
    <cellStyle name="Normal 4 4 5 2 3" xfId="4800"/>
    <cellStyle name="Normal 4 4 5 2 3 2" xfId="13271"/>
    <cellStyle name="Normal 4 4 5 2 3 2 2" xfId="27386"/>
    <cellStyle name="Normal 4 4 5 2 3 2 2 2" xfId="61263"/>
    <cellStyle name="Normal 4 4 5 2 3 2 3" xfId="47147"/>
    <cellStyle name="Normal 4 4 5 2 3 3" xfId="18917"/>
    <cellStyle name="Normal 4 4 5 2 3 3 2" xfId="38678"/>
    <cellStyle name="Normal 4 4 5 2 3 4" xfId="52794"/>
    <cellStyle name="Normal 4 4 5 2 3 5" xfId="33032"/>
    <cellStyle name="Normal 4 4 5 2 4" xfId="7625"/>
    <cellStyle name="Normal 4 4 5 2 4 2" xfId="21740"/>
    <cellStyle name="Normal 4 4 5 2 4 2 2" xfId="55617"/>
    <cellStyle name="Normal 4 4 5 2 4 3" xfId="41501"/>
    <cellStyle name="Normal 4 4 5 2 5" xfId="10448"/>
    <cellStyle name="Normal 4 4 5 2 5 2" xfId="24563"/>
    <cellStyle name="Normal 4 4 5 2 5 2 2" xfId="58440"/>
    <cellStyle name="Normal 4 4 5 2 5 3" xfId="44324"/>
    <cellStyle name="Normal 4 4 5 2 6" xfId="16094"/>
    <cellStyle name="Normal 4 4 5 2 6 2" xfId="35855"/>
    <cellStyle name="Normal 4 4 5 2 7" xfId="49971"/>
    <cellStyle name="Normal 4 4 5 2 8" xfId="30209"/>
    <cellStyle name="Normal 4 4 5 3" xfId="2683"/>
    <cellStyle name="Normal 4 4 5 3 2" xfId="5507"/>
    <cellStyle name="Normal 4 4 5 3 2 2" xfId="13977"/>
    <cellStyle name="Normal 4 4 5 3 2 2 2" xfId="28092"/>
    <cellStyle name="Normal 4 4 5 3 2 2 2 2" xfId="61969"/>
    <cellStyle name="Normal 4 4 5 3 2 2 3" xfId="47853"/>
    <cellStyle name="Normal 4 4 5 3 2 3" xfId="19623"/>
    <cellStyle name="Normal 4 4 5 3 2 3 2" xfId="39384"/>
    <cellStyle name="Normal 4 4 5 3 2 4" xfId="53500"/>
    <cellStyle name="Normal 4 4 5 3 2 5" xfId="33738"/>
    <cellStyle name="Normal 4 4 5 3 3" xfId="8331"/>
    <cellStyle name="Normal 4 4 5 3 3 2" xfId="22446"/>
    <cellStyle name="Normal 4 4 5 3 3 2 2" xfId="56323"/>
    <cellStyle name="Normal 4 4 5 3 3 3" xfId="42207"/>
    <cellStyle name="Normal 4 4 5 3 4" xfId="11154"/>
    <cellStyle name="Normal 4 4 5 3 4 2" xfId="25269"/>
    <cellStyle name="Normal 4 4 5 3 4 2 2" xfId="59146"/>
    <cellStyle name="Normal 4 4 5 3 4 3" xfId="45030"/>
    <cellStyle name="Normal 4 4 5 3 5" xfId="16800"/>
    <cellStyle name="Normal 4 4 5 3 5 2" xfId="36561"/>
    <cellStyle name="Normal 4 4 5 3 6" xfId="50677"/>
    <cellStyle name="Normal 4 4 5 3 7" xfId="30915"/>
    <cellStyle name="Normal 4 4 5 4" xfId="4094"/>
    <cellStyle name="Normal 4 4 5 4 2" xfId="12565"/>
    <cellStyle name="Normal 4 4 5 4 2 2" xfId="26680"/>
    <cellStyle name="Normal 4 4 5 4 2 2 2" xfId="60557"/>
    <cellStyle name="Normal 4 4 5 4 2 3" xfId="46441"/>
    <cellStyle name="Normal 4 4 5 4 3" xfId="18211"/>
    <cellStyle name="Normal 4 4 5 4 3 2" xfId="37972"/>
    <cellStyle name="Normal 4 4 5 4 4" xfId="52088"/>
    <cellStyle name="Normal 4 4 5 4 5" xfId="32326"/>
    <cellStyle name="Normal 4 4 5 5" xfId="6919"/>
    <cellStyle name="Normal 4 4 5 5 2" xfId="21034"/>
    <cellStyle name="Normal 4 4 5 5 2 2" xfId="54911"/>
    <cellStyle name="Normal 4 4 5 5 3" xfId="40795"/>
    <cellStyle name="Normal 4 4 5 6" xfId="9742"/>
    <cellStyle name="Normal 4 4 5 6 2" xfId="23857"/>
    <cellStyle name="Normal 4 4 5 6 2 2" xfId="57734"/>
    <cellStyle name="Normal 4 4 5 6 3" xfId="43618"/>
    <cellStyle name="Normal 4 4 5 7" xfId="15388"/>
    <cellStyle name="Normal 4 4 5 7 2" xfId="35149"/>
    <cellStyle name="Normal 4 4 5 8" xfId="49265"/>
    <cellStyle name="Normal 4 4 5 9" xfId="29503"/>
    <cellStyle name="Normal 4 4 6" xfId="1623"/>
    <cellStyle name="Normal 4 4 6 2" xfId="3036"/>
    <cellStyle name="Normal 4 4 6 2 2" xfId="5860"/>
    <cellStyle name="Normal 4 4 6 2 2 2" xfId="14330"/>
    <cellStyle name="Normal 4 4 6 2 2 2 2" xfId="28445"/>
    <cellStyle name="Normal 4 4 6 2 2 2 2 2" xfId="62322"/>
    <cellStyle name="Normal 4 4 6 2 2 2 3" xfId="48206"/>
    <cellStyle name="Normal 4 4 6 2 2 3" xfId="19976"/>
    <cellStyle name="Normal 4 4 6 2 2 3 2" xfId="39737"/>
    <cellStyle name="Normal 4 4 6 2 2 4" xfId="53853"/>
    <cellStyle name="Normal 4 4 6 2 2 5" xfId="34091"/>
    <cellStyle name="Normal 4 4 6 2 3" xfId="8684"/>
    <cellStyle name="Normal 4 4 6 2 3 2" xfId="22799"/>
    <cellStyle name="Normal 4 4 6 2 3 2 2" xfId="56676"/>
    <cellStyle name="Normal 4 4 6 2 3 3" xfId="42560"/>
    <cellStyle name="Normal 4 4 6 2 4" xfId="11507"/>
    <cellStyle name="Normal 4 4 6 2 4 2" xfId="25622"/>
    <cellStyle name="Normal 4 4 6 2 4 2 2" xfId="59499"/>
    <cellStyle name="Normal 4 4 6 2 4 3" xfId="45383"/>
    <cellStyle name="Normal 4 4 6 2 5" xfId="17153"/>
    <cellStyle name="Normal 4 4 6 2 5 2" xfId="36914"/>
    <cellStyle name="Normal 4 4 6 2 6" xfId="51030"/>
    <cellStyle name="Normal 4 4 6 2 7" xfId="31268"/>
    <cellStyle name="Normal 4 4 6 3" xfId="4447"/>
    <cellStyle name="Normal 4 4 6 3 2" xfId="12918"/>
    <cellStyle name="Normal 4 4 6 3 2 2" xfId="27033"/>
    <cellStyle name="Normal 4 4 6 3 2 2 2" xfId="60910"/>
    <cellStyle name="Normal 4 4 6 3 2 3" xfId="46794"/>
    <cellStyle name="Normal 4 4 6 3 3" xfId="18564"/>
    <cellStyle name="Normal 4 4 6 3 3 2" xfId="38325"/>
    <cellStyle name="Normal 4 4 6 3 4" xfId="52441"/>
    <cellStyle name="Normal 4 4 6 3 5" xfId="32679"/>
    <cellStyle name="Normal 4 4 6 4" xfId="7272"/>
    <cellStyle name="Normal 4 4 6 4 2" xfId="21387"/>
    <cellStyle name="Normal 4 4 6 4 2 2" xfId="55264"/>
    <cellStyle name="Normal 4 4 6 4 3" xfId="41148"/>
    <cellStyle name="Normal 4 4 6 5" xfId="10095"/>
    <cellStyle name="Normal 4 4 6 5 2" xfId="24210"/>
    <cellStyle name="Normal 4 4 6 5 2 2" xfId="58087"/>
    <cellStyle name="Normal 4 4 6 5 3" xfId="43971"/>
    <cellStyle name="Normal 4 4 6 6" xfId="15741"/>
    <cellStyle name="Normal 4 4 6 6 2" xfId="35502"/>
    <cellStyle name="Normal 4 4 6 7" xfId="49618"/>
    <cellStyle name="Normal 4 4 6 8" xfId="29856"/>
    <cellStyle name="Normal 4 4 7" xfId="2330"/>
    <cellStyle name="Normal 4 4 7 2" xfId="5154"/>
    <cellStyle name="Normal 4 4 7 2 2" xfId="13624"/>
    <cellStyle name="Normal 4 4 7 2 2 2" xfId="27739"/>
    <cellStyle name="Normal 4 4 7 2 2 2 2" xfId="61616"/>
    <cellStyle name="Normal 4 4 7 2 2 3" xfId="47500"/>
    <cellStyle name="Normal 4 4 7 2 3" xfId="19270"/>
    <cellStyle name="Normal 4 4 7 2 3 2" xfId="39031"/>
    <cellStyle name="Normal 4 4 7 2 4" xfId="53147"/>
    <cellStyle name="Normal 4 4 7 2 5" xfId="33385"/>
    <cellStyle name="Normal 4 4 7 3" xfId="7978"/>
    <cellStyle name="Normal 4 4 7 3 2" xfId="22093"/>
    <cellStyle name="Normal 4 4 7 3 2 2" xfId="55970"/>
    <cellStyle name="Normal 4 4 7 3 3" xfId="41854"/>
    <cellStyle name="Normal 4 4 7 4" xfId="10801"/>
    <cellStyle name="Normal 4 4 7 4 2" xfId="24916"/>
    <cellStyle name="Normal 4 4 7 4 2 2" xfId="58793"/>
    <cellStyle name="Normal 4 4 7 4 3" xfId="44677"/>
    <cellStyle name="Normal 4 4 7 5" xfId="16447"/>
    <cellStyle name="Normal 4 4 7 5 2" xfId="36208"/>
    <cellStyle name="Normal 4 4 7 6" xfId="50324"/>
    <cellStyle name="Normal 4 4 7 7" xfId="30562"/>
    <cellStyle name="Normal 4 4 8" xfId="3741"/>
    <cellStyle name="Normal 4 4 8 2" xfId="12212"/>
    <cellStyle name="Normal 4 4 8 2 2" xfId="26327"/>
    <cellStyle name="Normal 4 4 8 2 2 2" xfId="60204"/>
    <cellStyle name="Normal 4 4 8 2 3" xfId="46088"/>
    <cellStyle name="Normal 4 4 8 3" xfId="17858"/>
    <cellStyle name="Normal 4 4 8 3 2" xfId="37619"/>
    <cellStyle name="Normal 4 4 8 4" xfId="51735"/>
    <cellStyle name="Normal 4 4 8 5" xfId="31973"/>
    <cellStyle name="Normal 4 4 9" xfId="6566"/>
    <cellStyle name="Normal 4 4 9 2" xfId="20681"/>
    <cellStyle name="Normal 4 4 9 2 2" xfId="54558"/>
    <cellStyle name="Normal 4 4 9 3" xfId="40442"/>
    <cellStyle name="Normal 4 5" xfId="79"/>
    <cellStyle name="Normal 4 5 10" xfId="48968"/>
    <cellStyle name="Normal 4 5 11" xfId="29206"/>
    <cellStyle name="Normal 4 5 12" xfId="967"/>
    <cellStyle name="Normal 4 5 2" xfId="388"/>
    <cellStyle name="Normal 4 5 2 10" xfId="29381"/>
    <cellStyle name="Normal 4 5 2 11" xfId="1146"/>
    <cellStyle name="Normal 4 5 2 2" xfId="1500"/>
    <cellStyle name="Normal 4 5 2 2 2" xfId="2207"/>
    <cellStyle name="Normal 4 5 2 2 2 2" xfId="3620"/>
    <cellStyle name="Normal 4 5 2 2 2 2 2" xfId="6444"/>
    <cellStyle name="Normal 4 5 2 2 2 2 2 2" xfId="14914"/>
    <cellStyle name="Normal 4 5 2 2 2 2 2 2 2" xfId="29029"/>
    <cellStyle name="Normal 4 5 2 2 2 2 2 2 2 2" xfId="62906"/>
    <cellStyle name="Normal 4 5 2 2 2 2 2 2 3" xfId="48790"/>
    <cellStyle name="Normal 4 5 2 2 2 2 2 3" xfId="20560"/>
    <cellStyle name="Normal 4 5 2 2 2 2 2 3 2" xfId="40321"/>
    <cellStyle name="Normal 4 5 2 2 2 2 2 4" xfId="54437"/>
    <cellStyle name="Normal 4 5 2 2 2 2 2 5" xfId="34675"/>
    <cellStyle name="Normal 4 5 2 2 2 2 3" xfId="9268"/>
    <cellStyle name="Normal 4 5 2 2 2 2 3 2" xfId="23383"/>
    <cellStyle name="Normal 4 5 2 2 2 2 3 2 2" xfId="57260"/>
    <cellStyle name="Normal 4 5 2 2 2 2 3 3" xfId="43144"/>
    <cellStyle name="Normal 4 5 2 2 2 2 4" xfId="12091"/>
    <cellStyle name="Normal 4 5 2 2 2 2 4 2" xfId="26206"/>
    <cellStyle name="Normal 4 5 2 2 2 2 4 2 2" xfId="60083"/>
    <cellStyle name="Normal 4 5 2 2 2 2 4 3" xfId="45967"/>
    <cellStyle name="Normal 4 5 2 2 2 2 5" xfId="17737"/>
    <cellStyle name="Normal 4 5 2 2 2 2 5 2" xfId="37498"/>
    <cellStyle name="Normal 4 5 2 2 2 2 6" xfId="51614"/>
    <cellStyle name="Normal 4 5 2 2 2 2 7" xfId="31852"/>
    <cellStyle name="Normal 4 5 2 2 2 3" xfId="5031"/>
    <cellStyle name="Normal 4 5 2 2 2 3 2" xfId="13502"/>
    <cellStyle name="Normal 4 5 2 2 2 3 2 2" xfId="27617"/>
    <cellStyle name="Normal 4 5 2 2 2 3 2 2 2" xfId="61494"/>
    <cellStyle name="Normal 4 5 2 2 2 3 2 3" xfId="47378"/>
    <cellStyle name="Normal 4 5 2 2 2 3 3" xfId="19148"/>
    <cellStyle name="Normal 4 5 2 2 2 3 3 2" xfId="38909"/>
    <cellStyle name="Normal 4 5 2 2 2 3 4" xfId="53025"/>
    <cellStyle name="Normal 4 5 2 2 2 3 5" xfId="33263"/>
    <cellStyle name="Normal 4 5 2 2 2 4" xfId="7856"/>
    <cellStyle name="Normal 4 5 2 2 2 4 2" xfId="21971"/>
    <cellStyle name="Normal 4 5 2 2 2 4 2 2" xfId="55848"/>
    <cellStyle name="Normal 4 5 2 2 2 4 3" xfId="41732"/>
    <cellStyle name="Normal 4 5 2 2 2 5" xfId="10679"/>
    <cellStyle name="Normal 4 5 2 2 2 5 2" xfId="24794"/>
    <cellStyle name="Normal 4 5 2 2 2 5 2 2" xfId="58671"/>
    <cellStyle name="Normal 4 5 2 2 2 5 3" xfId="44555"/>
    <cellStyle name="Normal 4 5 2 2 2 6" xfId="16325"/>
    <cellStyle name="Normal 4 5 2 2 2 6 2" xfId="36086"/>
    <cellStyle name="Normal 4 5 2 2 2 7" xfId="50202"/>
    <cellStyle name="Normal 4 5 2 2 2 8" xfId="30440"/>
    <cellStyle name="Normal 4 5 2 2 3" xfId="2914"/>
    <cellStyle name="Normal 4 5 2 2 3 2" xfId="5738"/>
    <cellStyle name="Normal 4 5 2 2 3 2 2" xfId="14208"/>
    <cellStyle name="Normal 4 5 2 2 3 2 2 2" xfId="28323"/>
    <cellStyle name="Normal 4 5 2 2 3 2 2 2 2" xfId="62200"/>
    <cellStyle name="Normal 4 5 2 2 3 2 2 3" xfId="48084"/>
    <cellStyle name="Normal 4 5 2 2 3 2 3" xfId="19854"/>
    <cellStyle name="Normal 4 5 2 2 3 2 3 2" xfId="39615"/>
    <cellStyle name="Normal 4 5 2 2 3 2 4" xfId="53731"/>
    <cellStyle name="Normal 4 5 2 2 3 2 5" xfId="33969"/>
    <cellStyle name="Normal 4 5 2 2 3 3" xfId="8562"/>
    <cellStyle name="Normal 4 5 2 2 3 3 2" xfId="22677"/>
    <cellStyle name="Normal 4 5 2 2 3 3 2 2" xfId="56554"/>
    <cellStyle name="Normal 4 5 2 2 3 3 3" xfId="42438"/>
    <cellStyle name="Normal 4 5 2 2 3 4" xfId="11385"/>
    <cellStyle name="Normal 4 5 2 2 3 4 2" xfId="25500"/>
    <cellStyle name="Normal 4 5 2 2 3 4 2 2" xfId="59377"/>
    <cellStyle name="Normal 4 5 2 2 3 4 3" xfId="45261"/>
    <cellStyle name="Normal 4 5 2 2 3 5" xfId="17031"/>
    <cellStyle name="Normal 4 5 2 2 3 5 2" xfId="36792"/>
    <cellStyle name="Normal 4 5 2 2 3 6" xfId="50908"/>
    <cellStyle name="Normal 4 5 2 2 3 7" xfId="31146"/>
    <cellStyle name="Normal 4 5 2 2 4" xfId="4325"/>
    <cellStyle name="Normal 4 5 2 2 4 2" xfId="12796"/>
    <cellStyle name="Normal 4 5 2 2 4 2 2" xfId="26911"/>
    <cellStyle name="Normal 4 5 2 2 4 2 2 2" xfId="60788"/>
    <cellStyle name="Normal 4 5 2 2 4 2 3" xfId="46672"/>
    <cellStyle name="Normal 4 5 2 2 4 3" xfId="18442"/>
    <cellStyle name="Normal 4 5 2 2 4 3 2" xfId="38203"/>
    <cellStyle name="Normal 4 5 2 2 4 4" xfId="52319"/>
    <cellStyle name="Normal 4 5 2 2 4 5" xfId="32557"/>
    <cellStyle name="Normal 4 5 2 2 5" xfId="7150"/>
    <cellStyle name="Normal 4 5 2 2 5 2" xfId="21265"/>
    <cellStyle name="Normal 4 5 2 2 5 2 2" xfId="55142"/>
    <cellStyle name="Normal 4 5 2 2 5 3" xfId="41026"/>
    <cellStyle name="Normal 4 5 2 2 6" xfId="9973"/>
    <cellStyle name="Normal 4 5 2 2 6 2" xfId="24088"/>
    <cellStyle name="Normal 4 5 2 2 6 2 2" xfId="57965"/>
    <cellStyle name="Normal 4 5 2 2 6 3" xfId="43849"/>
    <cellStyle name="Normal 4 5 2 2 7" xfId="15619"/>
    <cellStyle name="Normal 4 5 2 2 7 2" xfId="35380"/>
    <cellStyle name="Normal 4 5 2 2 8" xfId="49496"/>
    <cellStyle name="Normal 4 5 2 2 9" xfId="29734"/>
    <cellStyle name="Normal 4 5 2 3" xfId="1854"/>
    <cellStyle name="Normal 4 5 2 3 2" xfId="3267"/>
    <cellStyle name="Normal 4 5 2 3 2 2" xfId="6091"/>
    <cellStyle name="Normal 4 5 2 3 2 2 2" xfId="14561"/>
    <cellStyle name="Normal 4 5 2 3 2 2 2 2" xfId="28676"/>
    <cellStyle name="Normal 4 5 2 3 2 2 2 2 2" xfId="62553"/>
    <cellStyle name="Normal 4 5 2 3 2 2 2 3" xfId="48437"/>
    <cellStyle name="Normal 4 5 2 3 2 2 3" xfId="20207"/>
    <cellStyle name="Normal 4 5 2 3 2 2 3 2" xfId="39968"/>
    <cellStyle name="Normal 4 5 2 3 2 2 4" xfId="54084"/>
    <cellStyle name="Normal 4 5 2 3 2 2 5" xfId="34322"/>
    <cellStyle name="Normal 4 5 2 3 2 3" xfId="8915"/>
    <cellStyle name="Normal 4 5 2 3 2 3 2" xfId="23030"/>
    <cellStyle name="Normal 4 5 2 3 2 3 2 2" xfId="56907"/>
    <cellStyle name="Normal 4 5 2 3 2 3 3" xfId="42791"/>
    <cellStyle name="Normal 4 5 2 3 2 4" xfId="11738"/>
    <cellStyle name="Normal 4 5 2 3 2 4 2" xfId="25853"/>
    <cellStyle name="Normal 4 5 2 3 2 4 2 2" xfId="59730"/>
    <cellStyle name="Normal 4 5 2 3 2 4 3" xfId="45614"/>
    <cellStyle name="Normal 4 5 2 3 2 5" xfId="17384"/>
    <cellStyle name="Normal 4 5 2 3 2 5 2" xfId="37145"/>
    <cellStyle name="Normal 4 5 2 3 2 6" xfId="51261"/>
    <cellStyle name="Normal 4 5 2 3 2 7" xfId="31499"/>
    <cellStyle name="Normal 4 5 2 3 3" xfId="4678"/>
    <cellStyle name="Normal 4 5 2 3 3 2" xfId="13149"/>
    <cellStyle name="Normal 4 5 2 3 3 2 2" xfId="27264"/>
    <cellStyle name="Normal 4 5 2 3 3 2 2 2" xfId="61141"/>
    <cellStyle name="Normal 4 5 2 3 3 2 3" xfId="47025"/>
    <cellStyle name="Normal 4 5 2 3 3 3" xfId="18795"/>
    <cellStyle name="Normal 4 5 2 3 3 3 2" xfId="38556"/>
    <cellStyle name="Normal 4 5 2 3 3 4" xfId="52672"/>
    <cellStyle name="Normal 4 5 2 3 3 5" xfId="32910"/>
    <cellStyle name="Normal 4 5 2 3 4" xfId="7503"/>
    <cellStyle name="Normal 4 5 2 3 4 2" xfId="21618"/>
    <cellStyle name="Normal 4 5 2 3 4 2 2" xfId="55495"/>
    <cellStyle name="Normal 4 5 2 3 4 3" xfId="41379"/>
    <cellStyle name="Normal 4 5 2 3 5" xfId="10326"/>
    <cellStyle name="Normal 4 5 2 3 5 2" xfId="24441"/>
    <cellStyle name="Normal 4 5 2 3 5 2 2" xfId="58318"/>
    <cellStyle name="Normal 4 5 2 3 5 3" xfId="44202"/>
    <cellStyle name="Normal 4 5 2 3 6" xfId="15972"/>
    <cellStyle name="Normal 4 5 2 3 6 2" xfId="35733"/>
    <cellStyle name="Normal 4 5 2 3 7" xfId="49849"/>
    <cellStyle name="Normal 4 5 2 3 8" xfId="30087"/>
    <cellStyle name="Normal 4 5 2 4" xfId="2561"/>
    <cellStyle name="Normal 4 5 2 4 2" xfId="5385"/>
    <cellStyle name="Normal 4 5 2 4 2 2" xfId="13855"/>
    <cellStyle name="Normal 4 5 2 4 2 2 2" xfId="27970"/>
    <cellStyle name="Normal 4 5 2 4 2 2 2 2" xfId="61847"/>
    <cellStyle name="Normal 4 5 2 4 2 2 3" xfId="47731"/>
    <cellStyle name="Normal 4 5 2 4 2 3" xfId="19501"/>
    <cellStyle name="Normal 4 5 2 4 2 3 2" xfId="39262"/>
    <cellStyle name="Normal 4 5 2 4 2 4" xfId="53378"/>
    <cellStyle name="Normal 4 5 2 4 2 5" xfId="33616"/>
    <cellStyle name="Normal 4 5 2 4 3" xfId="8209"/>
    <cellStyle name="Normal 4 5 2 4 3 2" xfId="22324"/>
    <cellStyle name="Normal 4 5 2 4 3 2 2" xfId="56201"/>
    <cellStyle name="Normal 4 5 2 4 3 3" xfId="42085"/>
    <cellStyle name="Normal 4 5 2 4 4" xfId="11032"/>
    <cellStyle name="Normal 4 5 2 4 4 2" xfId="25147"/>
    <cellStyle name="Normal 4 5 2 4 4 2 2" xfId="59024"/>
    <cellStyle name="Normal 4 5 2 4 4 3" xfId="44908"/>
    <cellStyle name="Normal 4 5 2 4 5" xfId="16678"/>
    <cellStyle name="Normal 4 5 2 4 5 2" xfId="36439"/>
    <cellStyle name="Normal 4 5 2 4 6" xfId="50555"/>
    <cellStyle name="Normal 4 5 2 4 7" xfId="30793"/>
    <cellStyle name="Normal 4 5 2 5" xfId="3972"/>
    <cellStyle name="Normal 4 5 2 5 2" xfId="12443"/>
    <cellStyle name="Normal 4 5 2 5 2 2" xfId="26558"/>
    <cellStyle name="Normal 4 5 2 5 2 2 2" xfId="60435"/>
    <cellStyle name="Normal 4 5 2 5 2 3" xfId="46319"/>
    <cellStyle name="Normal 4 5 2 5 3" xfId="18089"/>
    <cellStyle name="Normal 4 5 2 5 3 2" xfId="37850"/>
    <cellStyle name="Normal 4 5 2 5 4" xfId="51966"/>
    <cellStyle name="Normal 4 5 2 5 5" xfId="32204"/>
    <cellStyle name="Normal 4 5 2 6" xfId="6797"/>
    <cellStyle name="Normal 4 5 2 6 2" xfId="20912"/>
    <cellStyle name="Normal 4 5 2 6 2 2" xfId="54789"/>
    <cellStyle name="Normal 4 5 2 6 3" xfId="40673"/>
    <cellStyle name="Normal 4 5 2 7" xfId="9620"/>
    <cellStyle name="Normal 4 5 2 7 2" xfId="23735"/>
    <cellStyle name="Normal 4 5 2 7 2 2" xfId="57612"/>
    <cellStyle name="Normal 4 5 2 7 3" xfId="43496"/>
    <cellStyle name="Normal 4 5 2 8" xfId="15266"/>
    <cellStyle name="Normal 4 5 2 8 2" xfId="35027"/>
    <cellStyle name="Normal 4 5 2 9" xfId="49143"/>
    <cellStyle name="Normal 4 5 3" xfId="1325"/>
    <cellStyle name="Normal 4 5 3 2" xfId="2032"/>
    <cellStyle name="Normal 4 5 3 2 2" xfId="3445"/>
    <cellStyle name="Normal 4 5 3 2 2 2" xfId="6269"/>
    <cellStyle name="Normal 4 5 3 2 2 2 2" xfId="14739"/>
    <cellStyle name="Normal 4 5 3 2 2 2 2 2" xfId="28854"/>
    <cellStyle name="Normal 4 5 3 2 2 2 2 2 2" xfId="62731"/>
    <cellStyle name="Normal 4 5 3 2 2 2 2 3" xfId="48615"/>
    <cellStyle name="Normal 4 5 3 2 2 2 3" xfId="20385"/>
    <cellStyle name="Normal 4 5 3 2 2 2 3 2" xfId="40146"/>
    <cellStyle name="Normal 4 5 3 2 2 2 4" xfId="54262"/>
    <cellStyle name="Normal 4 5 3 2 2 2 5" xfId="34500"/>
    <cellStyle name="Normal 4 5 3 2 2 3" xfId="9093"/>
    <cellStyle name="Normal 4 5 3 2 2 3 2" xfId="23208"/>
    <cellStyle name="Normal 4 5 3 2 2 3 2 2" xfId="57085"/>
    <cellStyle name="Normal 4 5 3 2 2 3 3" xfId="42969"/>
    <cellStyle name="Normal 4 5 3 2 2 4" xfId="11916"/>
    <cellStyle name="Normal 4 5 3 2 2 4 2" xfId="26031"/>
    <cellStyle name="Normal 4 5 3 2 2 4 2 2" xfId="59908"/>
    <cellStyle name="Normal 4 5 3 2 2 4 3" xfId="45792"/>
    <cellStyle name="Normal 4 5 3 2 2 5" xfId="17562"/>
    <cellStyle name="Normal 4 5 3 2 2 5 2" xfId="37323"/>
    <cellStyle name="Normal 4 5 3 2 2 6" xfId="51439"/>
    <cellStyle name="Normal 4 5 3 2 2 7" xfId="31677"/>
    <cellStyle name="Normal 4 5 3 2 3" xfId="4856"/>
    <cellStyle name="Normal 4 5 3 2 3 2" xfId="13327"/>
    <cellStyle name="Normal 4 5 3 2 3 2 2" xfId="27442"/>
    <cellStyle name="Normal 4 5 3 2 3 2 2 2" xfId="61319"/>
    <cellStyle name="Normal 4 5 3 2 3 2 3" xfId="47203"/>
    <cellStyle name="Normal 4 5 3 2 3 3" xfId="18973"/>
    <cellStyle name="Normal 4 5 3 2 3 3 2" xfId="38734"/>
    <cellStyle name="Normal 4 5 3 2 3 4" xfId="52850"/>
    <cellStyle name="Normal 4 5 3 2 3 5" xfId="33088"/>
    <cellStyle name="Normal 4 5 3 2 4" xfId="7681"/>
    <cellStyle name="Normal 4 5 3 2 4 2" xfId="21796"/>
    <cellStyle name="Normal 4 5 3 2 4 2 2" xfId="55673"/>
    <cellStyle name="Normal 4 5 3 2 4 3" xfId="41557"/>
    <cellStyle name="Normal 4 5 3 2 5" xfId="10504"/>
    <cellStyle name="Normal 4 5 3 2 5 2" xfId="24619"/>
    <cellStyle name="Normal 4 5 3 2 5 2 2" xfId="58496"/>
    <cellStyle name="Normal 4 5 3 2 5 3" xfId="44380"/>
    <cellStyle name="Normal 4 5 3 2 6" xfId="16150"/>
    <cellStyle name="Normal 4 5 3 2 6 2" xfId="35911"/>
    <cellStyle name="Normal 4 5 3 2 7" xfId="50027"/>
    <cellStyle name="Normal 4 5 3 2 8" xfId="30265"/>
    <cellStyle name="Normal 4 5 3 3" xfId="2739"/>
    <cellStyle name="Normal 4 5 3 3 2" xfId="5563"/>
    <cellStyle name="Normal 4 5 3 3 2 2" xfId="14033"/>
    <cellStyle name="Normal 4 5 3 3 2 2 2" xfId="28148"/>
    <cellStyle name="Normal 4 5 3 3 2 2 2 2" xfId="62025"/>
    <cellStyle name="Normal 4 5 3 3 2 2 3" xfId="47909"/>
    <cellStyle name="Normal 4 5 3 3 2 3" xfId="19679"/>
    <cellStyle name="Normal 4 5 3 3 2 3 2" xfId="39440"/>
    <cellStyle name="Normal 4 5 3 3 2 4" xfId="53556"/>
    <cellStyle name="Normal 4 5 3 3 2 5" xfId="33794"/>
    <cellStyle name="Normal 4 5 3 3 3" xfId="8387"/>
    <cellStyle name="Normal 4 5 3 3 3 2" xfId="22502"/>
    <cellStyle name="Normal 4 5 3 3 3 2 2" xfId="56379"/>
    <cellStyle name="Normal 4 5 3 3 3 3" xfId="42263"/>
    <cellStyle name="Normal 4 5 3 3 4" xfId="11210"/>
    <cellStyle name="Normal 4 5 3 3 4 2" xfId="25325"/>
    <cellStyle name="Normal 4 5 3 3 4 2 2" xfId="59202"/>
    <cellStyle name="Normal 4 5 3 3 4 3" xfId="45086"/>
    <cellStyle name="Normal 4 5 3 3 5" xfId="16856"/>
    <cellStyle name="Normal 4 5 3 3 5 2" xfId="36617"/>
    <cellStyle name="Normal 4 5 3 3 6" xfId="50733"/>
    <cellStyle name="Normal 4 5 3 3 7" xfId="30971"/>
    <cellStyle name="Normal 4 5 3 4" xfId="4150"/>
    <cellStyle name="Normal 4 5 3 4 2" xfId="12621"/>
    <cellStyle name="Normal 4 5 3 4 2 2" xfId="26736"/>
    <cellStyle name="Normal 4 5 3 4 2 2 2" xfId="60613"/>
    <cellStyle name="Normal 4 5 3 4 2 3" xfId="46497"/>
    <cellStyle name="Normal 4 5 3 4 3" xfId="18267"/>
    <cellStyle name="Normal 4 5 3 4 3 2" xfId="38028"/>
    <cellStyle name="Normal 4 5 3 4 4" xfId="52144"/>
    <cellStyle name="Normal 4 5 3 4 5" xfId="32382"/>
    <cellStyle name="Normal 4 5 3 5" xfId="6975"/>
    <cellStyle name="Normal 4 5 3 5 2" xfId="21090"/>
    <cellStyle name="Normal 4 5 3 5 2 2" xfId="54967"/>
    <cellStyle name="Normal 4 5 3 5 3" xfId="40851"/>
    <cellStyle name="Normal 4 5 3 6" xfId="9798"/>
    <cellStyle name="Normal 4 5 3 6 2" xfId="23913"/>
    <cellStyle name="Normal 4 5 3 6 2 2" xfId="57790"/>
    <cellStyle name="Normal 4 5 3 6 3" xfId="43674"/>
    <cellStyle name="Normal 4 5 3 7" xfId="15444"/>
    <cellStyle name="Normal 4 5 3 7 2" xfId="35205"/>
    <cellStyle name="Normal 4 5 3 8" xfId="49321"/>
    <cellStyle name="Normal 4 5 3 9" xfId="29559"/>
    <cellStyle name="Normal 4 5 4" xfId="1679"/>
    <cellStyle name="Normal 4 5 4 2" xfId="3092"/>
    <cellStyle name="Normal 4 5 4 2 2" xfId="5916"/>
    <cellStyle name="Normal 4 5 4 2 2 2" xfId="14386"/>
    <cellStyle name="Normal 4 5 4 2 2 2 2" xfId="28501"/>
    <cellStyle name="Normal 4 5 4 2 2 2 2 2" xfId="62378"/>
    <cellStyle name="Normal 4 5 4 2 2 2 3" xfId="48262"/>
    <cellStyle name="Normal 4 5 4 2 2 3" xfId="20032"/>
    <cellStyle name="Normal 4 5 4 2 2 3 2" xfId="39793"/>
    <cellStyle name="Normal 4 5 4 2 2 4" xfId="53909"/>
    <cellStyle name="Normal 4 5 4 2 2 5" xfId="34147"/>
    <cellStyle name="Normal 4 5 4 2 3" xfId="8740"/>
    <cellStyle name="Normal 4 5 4 2 3 2" xfId="22855"/>
    <cellStyle name="Normal 4 5 4 2 3 2 2" xfId="56732"/>
    <cellStyle name="Normal 4 5 4 2 3 3" xfId="42616"/>
    <cellStyle name="Normal 4 5 4 2 4" xfId="11563"/>
    <cellStyle name="Normal 4 5 4 2 4 2" xfId="25678"/>
    <cellStyle name="Normal 4 5 4 2 4 2 2" xfId="59555"/>
    <cellStyle name="Normal 4 5 4 2 4 3" xfId="45439"/>
    <cellStyle name="Normal 4 5 4 2 5" xfId="17209"/>
    <cellStyle name="Normal 4 5 4 2 5 2" xfId="36970"/>
    <cellStyle name="Normal 4 5 4 2 6" xfId="51086"/>
    <cellStyle name="Normal 4 5 4 2 7" xfId="31324"/>
    <cellStyle name="Normal 4 5 4 3" xfId="4503"/>
    <cellStyle name="Normal 4 5 4 3 2" xfId="12974"/>
    <cellStyle name="Normal 4 5 4 3 2 2" xfId="27089"/>
    <cellStyle name="Normal 4 5 4 3 2 2 2" xfId="60966"/>
    <cellStyle name="Normal 4 5 4 3 2 3" xfId="46850"/>
    <cellStyle name="Normal 4 5 4 3 3" xfId="18620"/>
    <cellStyle name="Normal 4 5 4 3 3 2" xfId="38381"/>
    <cellStyle name="Normal 4 5 4 3 4" xfId="52497"/>
    <cellStyle name="Normal 4 5 4 3 5" xfId="32735"/>
    <cellStyle name="Normal 4 5 4 4" xfId="7328"/>
    <cellStyle name="Normal 4 5 4 4 2" xfId="21443"/>
    <cellStyle name="Normal 4 5 4 4 2 2" xfId="55320"/>
    <cellStyle name="Normal 4 5 4 4 3" xfId="41204"/>
    <cellStyle name="Normal 4 5 4 5" xfId="10151"/>
    <cellStyle name="Normal 4 5 4 5 2" xfId="24266"/>
    <cellStyle name="Normal 4 5 4 5 2 2" xfId="58143"/>
    <cellStyle name="Normal 4 5 4 5 3" xfId="44027"/>
    <cellStyle name="Normal 4 5 4 6" xfId="15797"/>
    <cellStyle name="Normal 4 5 4 6 2" xfId="35558"/>
    <cellStyle name="Normal 4 5 4 7" xfId="49674"/>
    <cellStyle name="Normal 4 5 4 8" xfId="29912"/>
    <cellStyle name="Normal 4 5 5" xfId="2386"/>
    <cellStyle name="Normal 4 5 5 2" xfId="5210"/>
    <cellStyle name="Normal 4 5 5 2 2" xfId="13680"/>
    <cellStyle name="Normal 4 5 5 2 2 2" xfId="27795"/>
    <cellStyle name="Normal 4 5 5 2 2 2 2" xfId="61672"/>
    <cellStyle name="Normal 4 5 5 2 2 3" xfId="47556"/>
    <cellStyle name="Normal 4 5 5 2 3" xfId="19326"/>
    <cellStyle name="Normal 4 5 5 2 3 2" xfId="39087"/>
    <cellStyle name="Normal 4 5 5 2 4" xfId="53203"/>
    <cellStyle name="Normal 4 5 5 2 5" xfId="33441"/>
    <cellStyle name="Normal 4 5 5 3" xfId="8034"/>
    <cellStyle name="Normal 4 5 5 3 2" xfId="22149"/>
    <cellStyle name="Normal 4 5 5 3 2 2" xfId="56026"/>
    <cellStyle name="Normal 4 5 5 3 3" xfId="41910"/>
    <cellStyle name="Normal 4 5 5 4" xfId="10857"/>
    <cellStyle name="Normal 4 5 5 4 2" xfId="24972"/>
    <cellStyle name="Normal 4 5 5 4 2 2" xfId="58849"/>
    <cellStyle name="Normal 4 5 5 4 3" xfId="44733"/>
    <cellStyle name="Normal 4 5 5 5" xfId="16503"/>
    <cellStyle name="Normal 4 5 5 5 2" xfId="36264"/>
    <cellStyle name="Normal 4 5 5 6" xfId="50380"/>
    <cellStyle name="Normal 4 5 5 7" xfId="30618"/>
    <cellStyle name="Normal 4 5 6" xfId="3797"/>
    <cellStyle name="Normal 4 5 6 2" xfId="12268"/>
    <cellStyle name="Normal 4 5 6 2 2" xfId="26383"/>
    <cellStyle name="Normal 4 5 6 2 2 2" xfId="60260"/>
    <cellStyle name="Normal 4 5 6 2 3" xfId="46144"/>
    <cellStyle name="Normal 4 5 6 3" xfId="17914"/>
    <cellStyle name="Normal 4 5 6 3 2" xfId="37675"/>
    <cellStyle name="Normal 4 5 6 4" xfId="51791"/>
    <cellStyle name="Normal 4 5 6 5" xfId="32029"/>
    <cellStyle name="Normal 4 5 7" xfId="6622"/>
    <cellStyle name="Normal 4 5 7 2" xfId="20737"/>
    <cellStyle name="Normal 4 5 7 2 2" xfId="54614"/>
    <cellStyle name="Normal 4 5 7 3" xfId="40498"/>
    <cellStyle name="Normal 4 5 8" xfId="9445"/>
    <cellStyle name="Normal 4 5 8 2" xfId="23560"/>
    <cellStyle name="Normal 4 5 8 2 2" xfId="57437"/>
    <cellStyle name="Normal 4 5 8 3" xfId="43321"/>
    <cellStyle name="Normal 4 5 9" xfId="15091"/>
    <cellStyle name="Normal 4 5 9 2" xfId="34852"/>
    <cellStyle name="Normal 4 6" xfId="1057"/>
    <cellStyle name="Normal 4 6 10" xfId="29294"/>
    <cellStyle name="Normal 4 6 2" xfId="1413"/>
    <cellStyle name="Normal 4 6 2 2" xfId="2120"/>
    <cellStyle name="Normal 4 6 2 2 2" xfId="3533"/>
    <cellStyle name="Normal 4 6 2 2 2 2" xfId="6357"/>
    <cellStyle name="Normal 4 6 2 2 2 2 2" xfId="14827"/>
    <cellStyle name="Normal 4 6 2 2 2 2 2 2" xfId="28942"/>
    <cellStyle name="Normal 4 6 2 2 2 2 2 2 2" xfId="62819"/>
    <cellStyle name="Normal 4 6 2 2 2 2 2 3" xfId="48703"/>
    <cellStyle name="Normal 4 6 2 2 2 2 3" xfId="20473"/>
    <cellStyle name="Normal 4 6 2 2 2 2 3 2" xfId="40234"/>
    <cellStyle name="Normal 4 6 2 2 2 2 4" xfId="54350"/>
    <cellStyle name="Normal 4 6 2 2 2 2 5" xfId="34588"/>
    <cellStyle name="Normal 4 6 2 2 2 3" xfId="9181"/>
    <cellStyle name="Normal 4 6 2 2 2 3 2" xfId="23296"/>
    <cellStyle name="Normal 4 6 2 2 2 3 2 2" xfId="57173"/>
    <cellStyle name="Normal 4 6 2 2 2 3 3" xfId="43057"/>
    <cellStyle name="Normal 4 6 2 2 2 4" xfId="12004"/>
    <cellStyle name="Normal 4 6 2 2 2 4 2" xfId="26119"/>
    <cellStyle name="Normal 4 6 2 2 2 4 2 2" xfId="59996"/>
    <cellStyle name="Normal 4 6 2 2 2 4 3" xfId="45880"/>
    <cellStyle name="Normal 4 6 2 2 2 5" xfId="17650"/>
    <cellStyle name="Normal 4 6 2 2 2 5 2" xfId="37411"/>
    <cellStyle name="Normal 4 6 2 2 2 6" xfId="51527"/>
    <cellStyle name="Normal 4 6 2 2 2 7" xfId="31765"/>
    <cellStyle name="Normal 4 6 2 2 3" xfId="4944"/>
    <cellStyle name="Normal 4 6 2 2 3 2" xfId="13415"/>
    <cellStyle name="Normal 4 6 2 2 3 2 2" xfId="27530"/>
    <cellStyle name="Normal 4 6 2 2 3 2 2 2" xfId="61407"/>
    <cellStyle name="Normal 4 6 2 2 3 2 3" xfId="47291"/>
    <cellStyle name="Normal 4 6 2 2 3 3" xfId="19061"/>
    <cellStyle name="Normal 4 6 2 2 3 3 2" xfId="38822"/>
    <cellStyle name="Normal 4 6 2 2 3 4" xfId="52938"/>
    <cellStyle name="Normal 4 6 2 2 3 5" xfId="33176"/>
    <cellStyle name="Normal 4 6 2 2 4" xfId="7769"/>
    <cellStyle name="Normal 4 6 2 2 4 2" xfId="21884"/>
    <cellStyle name="Normal 4 6 2 2 4 2 2" xfId="55761"/>
    <cellStyle name="Normal 4 6 2 2 4 3" xfId="41645"/>
    <cellStyle name="Normal 4 6 2 2 5" xfId="10592"/>
    <cellStyle name="Normal 4 6 2 2 5 2" xfId="24707"/>
    <cellStyle name="Normal 4 6 2 2 5 2 2" xfId="58584"/>
    <cellStyle name="Normal 4 6 2 2 5 3" xfId="44468"/>
    <cellStyle name="Normal 4 6 2 2 6" xfId="16238"/>
    <cellStyle name="Normal 4 6 2 2 6 2" xfId="35999"/>
    <cellStyle name="Normal 4 6 2 2 7" xfId="50115"/>
    <cellStyle name="Normal 4 6 2 2 8" xfId="30353"/>
    <cellStyle name="Normal 4 6 2 3" xfId="2827"/>
    <cellStyle name="Normal 4 6 2 3 2" xfId="5651"/>
    <cellStyle name="Normal 4 6 2 3 2 2" xfId="14121"/>
    <cellStyle name="Normal 4 6 2 3 2 2 2" xfId="28236"/>
    <cellStyle name="Normal 4 6 2 3 2 2 2 2" xfId="62113"/>
    <cellStyle name="Normal 4 6 2 3 2 2 3" xfId="47997"/>
    <cellStyle name="Normal 4 6 2 3 2 3" xfId="19767"/>
    <cellStyle name="Normal 4 6 2 3 2 3 2" xfId="39528"/>
    <cellStyle name="Normal 4 6 2 3 2 4" xfId="53644"/>
    <cellStyle name="Normal 4 6 2 3 2 5" xfId="33882"/>
    <cellStyle name="Normal 4 6 2 3 3" xfId="8475"/>
    <cellStyle name="Normal 4 6 2 3 3 2" xfId="22590"/>
    <cellStyle name="Normal 4 6 2 3 3 2 2" xfId="56467"/>
    <cellStyle name="Normal 4 6 2 3 3 3" xfId="42351"/>
    <cellStyle name="Normal 4 6 2 3 4" xfId="11298"/>
    <cellStyle name="Normal 4 6 2 3 4 2" xfId="25413"/>
    <cellStyle name="Normal 4 6 2 3 4 2 2" xfId="59290"/>
    <cellStyle name="Normal 4 6 2 3 4 3" xfId="45174"/>
    <cellStyle name="Normal 4 6 2 3 5" xfId="16944"/>
    <cellStyle name="Normal 4 6 2 3 5 2" xfId="36705"/>
    <cellStyle name="Normal 4 6 2 3 6" xfId="50821"/>
    <cellStyle name="Normal 4 6 2 3 7" xfId="31059"/>
    <cellStyle name="Normal 4 6 2 4" xfId="4238"/>
    <cellStyle name="Normal 4 6 2 4 2" xfId="12709"/>
    <cellStyle name="Normal 4 6 2 4 2 2" xfId="26824"/>
    <cellStyle name="Normal 4 6 2 4 2 2 2" xfId="60701"/>
    <cellStyle name="Normal 4 6 2 4 2 3" xfId="46585"/>
    <cellStyle name="Normal 4 6 2 4 3" xfId="18355"/>
    <cellStyle name="Normal 4 6 2 4 3 2" xfId="38116"/>
    <cellStyle name="Normal 4 6 2 4 4" xfId="52232"/>
    <cellStyle name="Normal 4 6 2 4 5" xfId="32470"/>
    <cellStyle name="Normal 4 6 2 5" xfId="7063"/>
    <cellStyle name="Normal 4 6 2 5 2" xfId="21178"/>
    <cellStyle name="Normal 4 6 2 5 2 2" xfId="55055"/>
    <cellStyle name="Normal 4 6 2 5 3" xfId="40939"/>
    <cellStyle name="Normal 4 6 2 6" xfId="9886"/>
    <cellStyle name="Normal 4 6 2 6 2" xfId="24001"/>
    <cellStyle name="Normal 4 6 2 6 2 2" xfId="57878"/>
    <cellStyle name="Normal 4 6 2 6 3" xfId="43762"/>
    <cellStyle name="Normal 4 6 2 7" xfId="15532"/>
    <cellStyle name="Normal 4 6 2 7 2" xfId="35293"/>
    <cellStyle name="Normal 4 6 2 8" xfId="49409"/>
    <cellStyle name="Normal 4 6 2 9" xfId="29647"/>
    <cellStyle name="Normal 4 6 3" xfId="1767"/>
    <cellStyle name="Normal 4 6 3 2" xfId="3180"/>
    <cellStyle name="Normal 4 6 3 2 2" xfId="6004"/>
    <cellStyle name="Normal 4 6 3 2 2 2" xfId="14474"/>
    <cellStyle name="Normal 4 6 3 2 2 2 2" xfId="28589"/>
    <cellStyle name="Normal 4 6 3 2 2 2 2 2" xfId="62466"/>
    <cellStyle name="Normal 4 6 3 2 2 2 3" xfId="48350"/>
    <cellStyle name="Normal 4 6 3 2 2 3" xfId="20120"/>
    <cellStyle name="Normal 4 6 3 2 2 3 2" xfId="39881"/>
    <cellStyle name="Normal 4 6 3 2 2 4" xfId="53997"/>
    <cellStyle name="Normal 4 6 3 2 2 5" xfId="34235"/>
    <cellStyle name="Normal 4 6 3 2 3" xfId="8828"/>
    <cellStyle name="Normal 4 6 3 2 3 2" xfId="22943"/>
    <cellStyle name="Normal 4 6 3 2 3 2 2" xfId="56820"/>
    <cellStyle name="Normal 4 6 3 2 3 3" xfId="42704"/>
    <cellStyle name="Normal 4 6 3 2 4" xfId="11651"/>
    <cellStyle name="Normal 4 6 3 2 4 2" xfId="25766"/>
    <cellStyle name="Normal 4 6 3 2 4 2 2" xfId="59643"/>
    <cellStyle name="Normal 4 6 3 2 4 3" xfId="45527"/>
    <cellStyle name="Normal 4 6 3 2 5" xfId="17297"/>
    <cellStyle name="Normal 4 6 3 2 5 2" xfId="37058"/>
    <cellStyle name="Normal 4 6 3 2 6" xfId="51174"/>
    <cellStyle name="Normal 4 6 3 2 7" xfId="31412"/>
    <cellStyle name="Normal 4 6 3 3" xfId="4591"/>
    <cellStyle name="Normal 4 6 3 3 2" xfId="13062"/>
    <cellStyle name="Normal 4 6 3 3 2 2" xfId="27177"/>
    <cellStyle name="Normal 4 6 3 3 2 2 2" xfId="61054"/>
    <cellStyle name="Normal 4 6 3 3 2 3" xfId="46938"/>
    <cellStyle name="Normal 4 6 3 3 3" xfId="18708"/>
    <cellStyle name="Normal 4 6 3 3 3 2" xfId="38469"/>
    <cellStyle name="Normal 4 6 3 3 4" xfId="52585"/>
    <cellStyle name="Normal 4 6 3 3 5" xfId="32823"/>
    <cellStyle name="Normal 4 6 3 4" xfId="7416"/>
    <cellStyle name="Normal 4 6 3 4 2" xfId="21531"/>
    <cellStyle name="Normal 4 6 3 4 2 2" xfId="55408"/>
    <cellStyle name="Normal 4 6 3 4 3" xfId="41292"/>
    <cellStyle name="Normal 4 6 3 5" xfId="10239"/>
    <cellStyle name="Normal 4 6 3 5 2" xfId="24354"/>
    <cellStyle name="Normal 4 6 3 5 2 2" xfId="58231"/>
    <cellStyle name="Normal 4 6 3 5 3" xfId="44115"/>
    <cellStyle name="Normal 4 6 3 6" xfId="15885"/>
    <cellStyle name="Normal 4 6 3 6 2" xfId="35646"/>
    <cellStyle name="Normal 4 6 3 7" xfId="49762"/>
    <cellStyle name="Normal 4 6 3 8" xfId="30000"/>
    <cellStyle name="Normal 4 6 4" xfId="2474"/>
    <cellStyle name="Normal 4 6 4 2" xfId="5298"/>
    <cellStyle name="Normal 4 6 4 2 2" xfId="13768"/>
    <cellStyle name="Normal 4 6 4 2 2 2" xfId="27883"/>
    <cellStyle name="Normal 4 6 4 2 2 2 2" xfId="61760"/>
    <cellStyle name="Normal 4 6 4 2 2 3" xfId="47644"/>
    <cellStyle name="Normal 4 6 4 2 3" xfId="19414"/>
    <cellStyle name="Normal 4 6 4 2 3 2" xfId="39175"/>
    <cellStyle name="Normal 4 6 4 2 4" xfId="53291"/>
    <cellStyle name="Normal 4 6 4 2 5" xfId="33529"/>
    <cellStyle name="Normal 4 6 4 3" xfId="8122"/>
    <cellStyle name="Normal 4 6 4 3 2" xfId="22237"/>
    <cellStyle name="Normal 4 6 4 3 2 2" xfId="56114"/>
    <cellStyle name="Normal 4 6 4 3 3" xfId="41998"/>
    <cellStyle name="Normal 4 6 4 4" xfId="10945"/>
    <cellStyle name="Normal 4 6 4 4 2" xfId="25060"/>
    <cellStyle name="Normal 4 6 4 4 2 2" xfId="58937"/>
    <cellStyle name="Normal 4 6 4 4 3" xfId="44821"/>
    <cellStyle name="Normal 4 6 4 5" xfId="16591"/>
    <cellStyle name="Normal 4 6 4 5 2" xfId="36352"/>
    <cellStyle name="Normal 4 6 4 6" xfId="50468"/>
    <cellStyle name="Normal 4 6 4 7" xfId="30706"/>
    <cellStyle name="Normal 4 6 5" xfId="3885"/>
    <cellStyle name="Normal 4 6 5 2" xfId="12356"/>
    <cellStyle name="Normal 4 6 5 2 2" xfId="26471"/>
    <cellStyle name="Normal 4 6 5 2 2 2" xfId="60348"/>
    <cellStyle name="Normal 4 6 5 2 3" xfId="46232"/>
    <cellStyle name="Normal 4 6 5 3" xfId="18002"/>
    <cellStyle name="Normal 4 6 5 3 2" xfId="37763"/>
    <cellStyle name="Normal 4 6 5 4" xfId="51879"/>
    <cellStyle name="Normal 4 6 5 5" xfId="32117"/>
    <cellStyle name="Normal 4 6 6" xfId="6710"/>
    <cellStyle name="Normal 4 6 6 2" xfId="20825"/>
    <cellStyle name="Normal 4 6 6 2 2" xfId="54702"/>
    <cellStyle name="Normal 4 6 6 3" xfId="40586"/>
    <cellStyle name="Normal 4 6 7" xfId="9533"/>
    <cellStyle name="Normal 4 6 7 2" xfId="23648"/>
    <cellStyle name="Normal 4 6 7 2 2" xfId="57525"/>
    <cellStyle name="Normal 4 6 7 3" xfId="43409"/>
    <cellStyle name="Normal 4 6 8" xfId="15179"/>
    <cellStyle name="Normal 4 6 8 2" xfId="34940"/>
    <cellStyle name="Normal 4 6 9" xfId="49056"/>
    <cellStyle name="Normal 4 7" xfId="1238"/>
    <cellStyle name="Normal 4 7 2" xfId="1945"/>
    <cellStyle name="Normal 4 7 2 2" xfId="3358"/>
    <cellStyle name="Normal 4 7 2 2 2" xfId="6182"/>
    <cellStyle name="Normal 4 7 2 2 2 2" xfId="14652"/>
    <cellStyle name="Normal 4 7 2 2 2 2 2" xfId="28767"/>
    <cellStyle name="Normal 4 7 2 2 2 2 2 2" xfId="62644"/>
    <cellStyle name="Normal 4 7 2 2 2 2 3" xfId="48528"/>
    <cellStyle name="Normal 4 7 2 2 2 3" xfId="20298"/>
    <cellStyle name="Normal 4 7 2 2 2 3 2" xfId="40059"/>
    <cellStyle name="Normal 4 7 2 2 2 4" xfId="54175"/>
    <cellStyle name="Normal 4 7 2 2 2 5" xfId="34413"/>
    <cellStyle name="Normal 4 7 2 2 3" xfId="9006"/>
    <cellStyle name="Normal 4 7 2 2 3 2" xfId="23121"/>
    <cellStyle name="Normal 4 7 2 2 3 2 2" xfId="56998"/>
    <cellStyle name="Normal 4 7 2 2 3 3" xfId="42882"/>
    <cellStyle name="Normal 4 7 2 2 4" xfId="11829"/>
    <cellStyle name="Normal 4 7 2 2 4 2" xfId="25944"/>
    <cellStyle name="Normal 4 7 2 2 4 2 2" xfId="59821"/>
    <cellStyle name="Normal 4 7 2 2 4 3" xfId="45705"/>
    <cellStyle name="Normal 4 7 2 2 5" xfId="17475"/>
    <cellStyle name="Normal 4 7 2 2 5 2" xfId="37236"/>
    <cellStyle name="Normal 4 7 2 2 6" xfId="51352"/>
    <cellStyle name="Normal 4 7 2 2 7" xfId="31590"/>
    <cellStyle name="Normal 4 7 2 3" xfId="4769"/>
    <cellStyle name="Normal 4 7 2 3 2" xfId="13240"/>
    <cellStyle name="Normal 4 7 2 3 2 2" xfId="27355"/>
    <cellStyle name="Normal 4 7 2 3 2 2 2" xfId="61232"/>
    <cellStyle name="Normal 4 7 2 3 2 3" xfId="47116"/>
    <cellStyle name="Normal 4 7 2 3 3" xfId="18886"/>
    <cellStyle name="Normal 4 7 2 3 3 2" xfId="38647"/>
    <cellStyle name="Normal 4 7 2 3 4" xfId="52763"/>
    <cellStyle name="Normal 4 7 2 3 5" xfId="33001"/>
    <cellStyle name="Normal 4 7 2 4" xfId="7594"/>
    <cellStyle name="Normal 4 7 2 4 2" xfId="21709"/>
    <cellStyle name="Normal 4 7 2 4 2 2" xfId="55586"/>
    <cellStyle name="Normal 4 7 2 4 3" xfId="41470"/>
    <cellStyle name="Normal 4 7 2 5" xfId="10417"/>
    <cellStyle name="Normal 4 7 2 5 2" xfId="24532"/>
    <cellStyle name="Normal 4 7 2 5 2 2" xfId="58409"/>
    <cellStyle name="Normal 4 7 2 5 3" xfId="44293"/>
    <cellStyle name="Normal 4 7 2 6" xfId="16063"/>
    <cellStyle name="Normal 4 7 2 6 2" xfId="35824"/>
    <cellStyle name="Normal 4 7 2 7" xfId="49940"/>
    <cellStyle name="Normal 4 7 2 8" xfId="30178"/>
    <cellStyle name="Normal 4 7 3" xfId="2652"/>
    <cellStyle name="Normal 4 7 3 2" xfId="5476"/>
    <cellStyle name="Normal 4 7 3 2 2" xfId="13946"/>
    <cellStyle name="Normal 4 7 3 2 2 2" xfId="28061"/>
    <cellStyle name="Normal 4 7 3 2 2 2 2" xfId="61938"/>
    <cellStyle name="Normal 4 7 3 2 2 3" xfId="47822"/>
    <cellStyle name="Normal 4 7 3 2 3" xfId="19592"/>
    <cellStyle name="Normal 4 7 3 2 3 2" xfId="39353"/>
    <cellStyle name="Normal 4 7 3 2 4" xfId="53469"/>
    <cellStyle name="Normal 4 7 3 2 5" xfId="33707"/>
    <cellStyle name="Normal 4 7 3 3" xfId="8300"/>
    <cellStyle name="Normal 4 7 3 3 2" xfId="22415"/>
    <cellStyle name="Normal 4 7 3 3 2 2" xfId="56292"/>
    <cellStyle name="Normal 4 7 3 3 3" xfId="42176"/>
    <cellStyle name="Normal 4 7 3 4" xfId="11123"/>
    <cellStyle name="Normal 4 7 3 4 2" xfId="25238"/>
    <cellStyle name="Normal 4 7 3 4 2 2" xfId="59115"/>
    <cellStyle name="Normal 4 7 3 4 3" xfId="44999"/>
    <cellStyle name="Normal 4 7 3 5" xfId="16769"/>
    <cellStyle name="Normal 4 7 3 5 2" xfId="36530"/>
    <cellStyle name="Normal 4 7 3 6" xfId="50646"/>
    <cellStyle name="Normal 4 7 3 7" xfId="30884"/>
    <cellStyle name="Normal 4 7 4" xfId="4063"/>
    <cellStyle name="Normal 4 7 4 2" xfId="12534"/>
    <cellStyle name="Normal 4 7 4 2 2" xfId="26649"/>
    <cellStyle name="Normal 4 7 4 2 2 2" xfId="60526"/>
    <cellStyle name="Normal 4 7 4 2 3" xfId="46410"/>
    <cellStyle name="Normal 4 7 4 3" xfId="18180"/>
    <cellStyle name="Normal 4 7 4 3 2" xfId="37941"/>
    <cellStyle name="Normal 4 7 4 4" xfId="52057"/>
    <cellStyle name="Normal 4 7 4 5" xfId="32295"/>
    <cellStyle name="Normal 4 7 5" xfId="6888"/>
    <cellStyle name="Normal 4 7 5 2" xfId="21003"/>
    <cellStyle name="Normal 4 7 5 2 2" xfId="54880"/>
    <cellStyle name="Normal 4 7 5 3" xfId="40764"/>
    <cellStyle name="Normal 4 7 6" xfId="9711"/>
    <cellStyle name="Normal 4 7 6 2" xfId="23826"/>
    <cellStyle name="Normal 4 7 6 2 2" xfId="57703"/>
    <cellStyle name="Normal 4 7 6 3" xfId="43587"/>
    <cellStyle name="Normal 4 7 7" xfId="15357"/>
    <cellStyle name="Normal 4 7 7 2" xfId="35118"/>
    <cellStyle name="Normal 4 7 8" xfId="49234"/>
    <cellStyle name="Normal 4 7 9" xfId="29472"/>
    <cellStyle name="Normal 4 8" xfId="1592"/>
    <cellStyle name="Normal 4 8 2" xfId="3005"/>
    <cellStyle name="Normal 4 8 2 2" xfId="5829"/>
    <cellStyle name="Normal 4 8 2 2 2" xfId="14299"/>
    <cellStyle name="Normal 4 8 2 2 2 2" xfId="28414"/>
    <cellStyle name="Normal 4 8 2 2 2 2 2" xfId="62291"/>
    <cellStyle name="Normal 4 8 2 2 2 3" xfId="48175"/>
    <cellStyle name="Normal 4 8 2 2 3" xfId="19945"/>
    <cellStyle name="Normal 4 8 2 2 3 2" xfId="39706"/>
    <cellStyle name="Normal 4 8 2 2 4" xfId="53822"/>
    <cellStyle name="Normal 4 8 2 2 5" xfId="34060"/>
    <cellStyle name="Normal 4 8 2 3" xfId="8653"/>
    <cellStyle name="Normal 4 8 2 3 2" xfId="22768"/>
    <cellStyle name="Normal 4 8 2 3 2 2" xfId="56645"/>
    <cellStyle name="Normal 4 8 2 3 3" xfId="42529"/>
    <cellStyle name="Normal 4 8 2 4" xfId="11476"/>
    <cellStyle name="Normal 4 8 2 4 2" xfId="25591"/>
    <cellStyle name="Normal 4 8 2 4 2 2" xfId="59468"/>
    <cellStyle name="Normal 4 8 2 4 3" xfId="45352"/>
    <cellStyle name="Normal 4 8 2 5" xfId="17122"/>
    <cellStyle name="Normal 4 8 2 5 2" xfId="36883"/>
    <cellStyle name="Normal 4 8 2 6" xfId="50999"/>
    <cellStyle name="Normal 4 8 2 7" xfId="31237"/>
    <cellStyle name="Normal 4 8 3" xfId="4416"/>
    <cellStyle name="Normal 4 8 3 2" xfId="12887"/>
    <cellStyle name="Normal 4 8 3 2 2" xfId="27002"/>
    <cellStyle name="Normal 4 8 3 2 2 2" xfId="60879"/>
    <cellStyle name="Normal 4 8 3 2 3" xfId="46763"/>
    <cellStyle name="Normal 4 8 3 3" xfId="18533"/>
    <cellStyle name="Normal 4 8 3 3 2" xfId="38294"/>
    <cellStyle name="Normal 4 8 3 4" xfId="52410"/>
    <cellStyle name="Normal 4 8 3 5" xfId="32648"/>
    <cellStyle name="Normal 4 8 4" xfId="7241"/>
    <cellStyle name="Normal 4 8 4 2" xfId="21356"/>
    <cellStyle name="Normal 4 8 4 2 2" xfId="55233"/>
    <cellStyle name="Normal 4 8 4 3" xfId="41117"/>
    <cellStyle name="Normal 4 8 5" xfId="10064"/>
    <cellStyle name="Normal 4 8 5 2" xfId="24179"/>
    <cellStyle name="Normal 4 8 5 2 2" xfId="58056"/>
    <cellStyle name="Normal 4 8 5 3" xfId="43940"/>
    <cellStyle name="Normal 4 8 6" xfId="15710"/>
    <cellStyle name="Normal 4 8 6 2" xfId="35471"/>
    <cellStyle name="Normal 4 8 7" xfId="49587"/>
    <cellStyle name="Normal 4 8 8" xfId="29825"/>
    <cellStyle name="Normal 4 9" xfId="2299"/>
    <cellStyle name="Normal 4 9 2" xfId="5123"/>
    <cellStyle name="Normal 4 9 2 2" xfId="13593"/>
    <cellStyle name="Normal 4 9 2 2 2" xfId="27708"/>
    <cellStyle name="Normal 4 9 2 2 2 2" xfId="61585"/>
    <cellStyle name="Normal 4 9 2 2 3" xfId="47469"/>
    <cellStyle name="Normal 4 9 2 3" xfId="19239"/>
    <cellStyle name="Normal 4 9 2 3 2" xfId="39000"/>
    <cellStyle name="Normal 4 9 2 4" xfId="53116"/>
    <cellStyle name="Normal 4 9 2 5" xfId="33354"/>
    <cellStyle name="Normal 4 9 3" xfId="7947"/>
    <cellStyle name="Normal 4 9 3 2" xfId="22062"/>
    <cellStyle name="Normal 4 9 3 2 2" xfId="55939"/>
    <cellStyle name="Normal 4 9 3 3" xfId="41823"/>
    <cellStyle name="Normal 4 9 4" xfId="10770"/>
    <cellStyle name="Normal 4 9 4 2" xfId="24885"/>
    <cellStyle name="Normal 4 9 4 2 2" xfId="58762"/>
    <cellStyle name="Normal 4 9 4 3" xfId="44646"/>
    <cellStyle name="Normal 4 9 5" xfId="16416"/>
    <cellStyle name="Normal 4 9 5 2" xfId="36177"/>
    <cellStyle name="Normal 4 9 6" xfId="50293"/>
    <cellStyle name="Normal 4 9 7" xfId="30531"/>
    <cellStyle name="Normal 40" xfId="773"/>
    <cellStyle name="Normal 41" xfId="721"/>
    <cellStyle name="Normal 41 10" xfId="15016"/>
    <cellStyle name="Normal 41 10 2" xfId="34777"/>
    <cellStyle name="Normal 41 11" xfId="48893"/>
    <cellStyle name="Normal 41 12" xfId="29131"/>
    <cellStyle name="Normal 41 2" xfId="978"/>
    <cellStyle name="Normal 41 2 10" xfId="48980"/>
    <cellStyle name="Normal 41 2 11" xfId="29218"/>
    <cellStyle name="Normal 41 2 2" xfId="1158"/>
    <cellStyle name="Normal 41 2 2 10" xfId="29393"/>
    <cellStyle name="Normal 41 2 2 2" xfId="1512"/>
    <cellStyle name="Normal 41 2 2 2 2" xfId="2219"/>
    <cellStyle name="Normal 41 2 2 2 2 2" xfId="3632"/>
    <cellStyle name="Normal 41 2 2 2 2 2 2" xfId="6456"/>
    <cellStyle name="Normal 41 2 2 2 2 2 2 2" xfId="14926"/>
    <cellStyle name="Normal 41 2 2 2 2 2 2 2 2" xfId="29041"/>
    <cellStyle name="Normal 41 2 2 2 2 2 2 2 2 2" xfId="62918"/>
    <cellStyle name="Normal 41 2 2 2 2 2 2 2 3" xfId="48802"/>
    <cellStyle name="Normal 41 2 2 2 2 2 2 3" xfId="20572"/>
    <cellStyle name="Normal 41 2 2 2 2 2 2 3 2" xfId="40333"/>
    <cellStyle name="Normal 41 2 2 2 2 2 2 4" xfId="54449"/>
    <cellStyle name="Normal 41 2 2 2 2 2 2 5" xfId="34687"/>
    <cellStyle name="Normal 41 2 2 2 2 2 3" xfId="9280"/>
    <cellStyle name="Normal 41 2 2 2 2 2 3 2" xfId="23395"/>
    <cellStyle name="Normal 41 2 2 2 2 2 3 2 2" xfId="57272"/>
    <cellStyle name="Normal 41 2 2 2 2 2 3 3" xfId="43156"/>
    <cellStyle name="Normal 41 2 2 2 2 2 4" xfId="12103"/>
    <cellStyle name="Normal 41 2 2 2 2 2 4 2" xfId="26218"/>
    <cellStyle name="Normal 41 2 2 2 2 2 4 2 2" xfId="60095"/>
    <cellStyle name="Normal 41 2 2 2 2 2 4 3" xfId="45979"/>
    <cellStyle name="Normal 41 2 2 2 2 2 5" xfId="17749"/>
    <cellStyle name="Normal 41 2 2 2 2 2 5 2" xfId="37510"/>
    <cellStyle name="Normal 41 2 2 2 2 2 6" xfId="51626"/>
    <cellStyle name="Normal 41 2 2 2 2 2 7" xfId="31864"/>
    <cellStyle name="Normal 41 2 2 2 2 3" xfId="5043"/>
    <cellStyle name="Normal 41 2 2 2 2 3 2" xfId="13514"/>
    <cellStyle name="Normal 41 2 2 2 2 3 2 2" xfId="27629"/>
    <cellStyle name="Normal 41 2 2 2 2 3 2 2 2" xfId="61506"/>
    <cellStyle name="Normal 41 2 2 2 2 3 2 3" xfId="47390"/>
    <cellStyle name="Normal 41 2 2 2 2 3 3" xfId="19160"/>
    <cellStyle name="Normal 41 2 2 2 2 3 3 2" xfId="38921"/>
    <cellStyle name="Normal 41 2 2 2 2 3 4" xfId="53037"/>
    <cellStyle name="Normal 41 2 2 2 2 3 5" xfId="33275"/>
    <cellStyle name="Normal 41 2 2 2 2 4" xfId="7868"/>
    <cellStyle name="Normal 41 2 2 2 2 4 2" xfId="21983"/>
    <cellStyle name="Normal 41 2 2 2 2 4 2 2" xfId="55860"/>
    <cellStyle name="Normal 41 2 2 2 2 4 3" xfId="41744"/>
    <cellStyle name="Normal 41 2 2 2 2 5" xfId="10691"/>
    <cellStyle name="Normal 41 2 2 2 2 5 2" xfId="24806"/>
    <cellStyle name="Normal 41 2 2 2 2 5 2 2" xfId="58683"/>
    <cellStyle name="Normal 41 2 2 2 2 5 3" xfId="44567"/>
    <cellStyle name="Normal 41 2 2 2 2 6" xfId="16337"/>
    <cellStyle name="Normal 41 2 2 2 2 6 2" xfId="36098"/>
    <cellStyle name="Normal 41 2 2 2 2 7" xfId="50214"/>
    <cellStyle name="Normal 41 2 2 2 2 8" xfId="30452"/>
    <cellStyle name="Normal 41 2 2 2 3" xfId="2926"/>
    <cellStyle name="Normal 41 2 2 2 3 2" xfId="5750"/>
    <cellStyle name="Normal 41 2 2 2 3 2 2" xfId="14220"/>
    <cellStyle name="Normal 41 2 2 2 3 2 2 2" xfId="28335"/>
    <cellStyle name="Normal 41 2 2 2 3 2 2 2 2" xfId="62212"/>
    <cellStyle name="Normal 41 2 2 2 3 2 2 3" xfId="48096"/>
    <cellStyle name="Normal 41 2 2 2 3 2 3" xfId="19866"/>
    <cellStyle name="Normal 41 2 2 2 3 2 3 2" xfId="39627"/>
    <cellStyle name="Normal 41 2 2 2 3 2 4" xfId="53743"/>
    <cellStyle name="Normal 41 2 2 2 3 2 5" xfId="33981"/>
    <cellStyle name="Normal 41 2 2 2 3 3" xfId="8574"/>
    <cellStyle name="Normal 41 2 2 2 3 3 2" xfId="22689"/>
    <cellStyle name="Normal 41 2 2 2 3 3 2 2" xfId="56566"/>
    <cellStyle name="Normal 41 2 2 2 3 3 3" xfId="42450"/>
    <cellStyle name="Normal 41 2 2 2 3 4" xfId="11397"/>
    <cellStyle name="Normal 41 2 2 2 3 4 2" xfId="25512"/>
    <cellStyle name="Normal 41 2 2 2 3 4 2 2" xfId="59389"/>
    <cellStyle name="Normal 41 2 2 2 3 4 3" xfId="45273"/>
    <cellStyle name="Normal 41 2 2 2 3 5" xfId="17043"/>
    <cellStyle name="Normal 41 2 2 2 3 5 2" xfId="36804"/>
    <cellStyle name="Normal 41 2 2 2 3 6" xfId="50920"/>
    <cellStyle name="Normal 41 2 2 2 3 7" xfId="31158"/>
    <cellStyle name="Normal 41 2 2 2 4" xfId="4337"/>
    <cellStyle name="Normal 41 2 2 2 4 2" xfId="12808"/>
    <cellStyle name="Normal 41 2 2 2 4 2 2" xfId="26923"/>
    <cellStyle name="Normal 41 2 2 2 4 2 2 2" xfId="60800"/>
    <cellStyle name="Normal 41 2 2 2 4 2 3" xfId="46684"/>
    <cellStyle name="Normal 41 2 2 2 4 3" xfId="18454"/>
    <cellStyle name="Normal 41 2 2 2 4 3 2" xfId="38215"/>
    <cellStyle name="Normal 41 2 2 2 4 4" xfId="52331"/>
    <cellStyle name="Normal 41 2 2 2 4 5" xfId="32569"/>
    <cellStyle name="Normal 41 2 2 2 5" xfId="7162"/>
    <cellStyle name="Normal 41 2 2 2 5 2" xfId="21277"/>
    <cellStyle name="Normal 41 2 2 2 5 2 2" xfId="55154"/>
    <cellStyle name="Normal 41 2 2 2 5 3" xfId="41038"/>
    <cellStyle name="Normal 41 2 2 2 6" xfId="9985"/>
    <cellStyle name="Normal 41 2 2 2 6 2" xfId="24100"/>
    <cellStyle name="Normal 41 2 2 2 6 2 2" xfId="57977"/>
    <cellStyle name="Normal 41 2 2 2 6 3" xfId="43861"/>
    <cellStyle name="Normal 41 2 2 2 7" xfId="15631"/>
    <cellStyle name="Normal 41 2 2 2 7 2" xfId="35392"/>
    <cellStyle name="Normal 41 2 2 2 8" xfId="49508"/>
    <cellStyle name="Normal 41 2 2 2 9" xfId="29746"/>
    <cellStyle name="Normal 41 2 2 3" xfId="1866"/>
    <cellStyle name="Normal 41 2 2 3 2" xfId="3279"/>
    <cellStyle name="Normal 41 2 2 3 2 2" xfId="6103"/>
    <cellStyle name="Normal 41 2 2 3 2 2 2" xfId="14573"/>
    <cellStyle name="Normal 41 2 2 3 2 2 2 2" xfId="28688"/>
    <cellStyle name="Normal 41 2 2 3 2 2 2 2 2" xfId="62565"/>
    <cellStyle name="Normal 41 2 2 3 2 2 2 3" xfId="48449"/>
    <cellStyle name="Normal 41 2 2 3 2 2 3" xfId="20219"/>
    <cellStyle name="Normal 41 2 2 3 2 2 3 2" xfId="39980"/>
    <cellStyle name="Normal 41 2 2 3 2 2 4" xfId="54096"/>
    <cellStyle name="Normal 41 2 2 3 2 2 5" xfId="34334"/>
    <cellStyle name="Normal 41 2 2 3 2 3" xfId="8927"/>
    <cellStyle name="Normal 41 2 2 3 2 3 2" xfId="23042"/>
    <cellStyle name="Normal 41 2 2 3 2 3 2 2" xfId="56919"/>
    <cellStyle name="Normal 41 2 2 3 2 3 3" xfId="42803"/>
    <cellStyle name="Normal 41 2 2 3 2 4" xfId="11750"/>
    <cellStyle name="Normal 41 2 2 3 2 4 2" xfId="25865"/>
    <cellStyle name="Normal 41 2 2 3 2 4 2 2" xfId="59742"/>
    <cellStyle name="Normal 41 2 2 3 2 4 3" xfId="45626"/>
    <cellStyle name="Normal 41 2 2 3 2 5" xfId="17396"/>
    <cellStyle name="Normal 41 2 2 3 2 5 2" xfId="37157"/>
    <cellStyle name="Normal 41 2 2 3 2 6" xfId="51273"/>
    <cellStyle name="Normal 41 2 2 3 2 7" xfId="31511"/>
    <cellStyle name="Normal 41 2 2 3 3" xfId="4690"/>
    <cellStyle name="Normal 41 2 2 3 3 2" xfId="13161"/>
    <cellStyle name="Normal 41 2 2 3 3 2 2" xfId="27276"/>
    <cellStyle name="Normal 41 2 2 3 3 2 2 2" xfId="61153"/>
    <cellStyle name="Normal 41 2 2 3 3 2 3" xfId="47037"/>
    <cellStyle name="Normal 41 2 2 3 3 3" xfId="18807"/>
    <cellStyle name="Normal 41 2 2 3 3 3 2" xfId="38568"/>
    <cellStyle name="Normal 41 2 2 3 3 4" xfId="52684"/>
    <cellStyle name="Normal 41 2 2 3 3 5" xfId="32922"/>
    <cellStyle name="Normal 41 2 2 3 4" xfId="7515"/>
    <cellStyle name="Normal 41 2 2 3 4 2" xfId="21630"/>
    <cellStyle name="Normal 41 2 2 3 4 2 2" xfId="55507"/>
    <cellStyle name="Normal 41 2 2 3 4 3" xfId="41391"/>
    <cellStyle name="Normal 41 2 2 3 5" xfId="10338"/>
    <cellStyle name="Normal 41 2 2 3 5 2" xfId="24453"/>
    <cellStyle name="Normal 41 2 2 3 5 2 2" xfId="58330"/>
    <cellStyle name="Normal 41 2 2 3 5 3" xfId="44214"/>
    <cellStyle name="Normal 41 2 2 3 6" xfId="15984"/>
    <cellStyle name="Normal 41 2 2 3 6 2" xfId="35745"/>
    <cellStyle name="Normal 41 2 2 3 7" xfId="49861"/>
    <cellStyle name="Normal 41 2 2 3 8" xfId="30099"/>
    <cellStyle name="Normal 41 2 2 4" xfId="2573"/>
    <cellStyle name="Normal 41 2 2 4 2" xfId="5397"/>
    <cellStyle name="Normal 41 2 2 4 2 2" xfId="13867"/>
    <cellStyle name="Normal 41 2 2 4 2 2 2" xfId="27982"/>
    <cellStyle name="Normal 41 2 2 4 2 2 2 2" xfId="61859"/>
    <cellStyle name="Normal 41 2 2 4 2 2 3" xfId="47743"/>
    <cellStyle name="Normal 41 2 2 4 2 3" xfId="19513"/>
    <cellStyle name="Normal 41 2 2 4 2 3 2" xfId="39274"/>
    <cellStyle name="Normal 41 2 2 4 2 4" xfId="53390"/>
    <cellStyle name="Normal 41 2 2 4 2 5" xfId="33628"/>
    <cellStyle name="Normal 41 2 2 4 3" xfId="8221"/>
    <cellStyle name="Normal 41 2 2 4 3 2" xfId="22336"/>
    <cellStyle name="Normal 41 2 2 4 3 2 2" xfId="56213"/>
    <cellStyle name="Normal 41 2 2 4 3 3" xfId="42097"/>
    <cellStyle name="Normal 41 2 2 4 4" xfId="11044"/>
    <cellStyle name="Normal 41 2 2 4 4 2" xfId="25159"/>
    <cellStyle name="Normal 41 2 2 4 4 2 2" xfId="59036"/>
    <cellStyle name="Normal 41 2 2 4 4 3" xfId="44920"/>
    <cellStyle name="Normal 41 2 2 4 5" xfId="16690"/>
    <cellStyle name="Normal 41 2 2 4 5 2" xfId="36451"/>
    <cellStyle name="Normal 41 2 2 4 6" xfId="50567"/>
    <cellStyle name="Normal 41 2 2 4 7" xfId="30805"/>
    <cellStyle name="Normal 41 2 2 5" xfId="3984"/>
    <cellStyle name="Normal 41 2 2 5 2" xfId="12455"/>
    <cellStyle name="Normal 41 2 2 5 2 2" xfId="26570"/>
    <cellStyle name="Normal 41 2 2 5 2 2 2" xfId="60447"/>
    <cellStyle name="Normal 41 2 2 5 2 3" xfId="46331"/>
    <cellStyle name="Normal 41 2 2 5 3" xfId="18101"/>
    <cellStyle name="Normal 41 2 2 5 3 2" xfId="37862"/>
    <cellStyle name="Normal 41 2 2 5 4" xfId="51978"/>
    <cellStyle name="Normal 41 2 2 5 5" xfId="32216"/>
    <cellStyle name="Normal 41 2 2 6" xfId="6809"/>
    <cellStyle name="Normal 41 2 2 6 2" xfId="20924"/>
    <cellStyle name="Normal 41 2 2 6 2 2" xfId="54801"/>
    <cellStyle name="Normal 41 2 2 6 3" xfId="40685"/>
    <cellStyle name="Normal 41 2 2 7" xfId="9632"/>
    <cellStyle name="Normal 41 2 2 7 2" xfId="23747"/>
    <cellStyle name="Normal 41 2 2 7 2 2" xfId="57624"/>
    <cellStyle name="Normal 41 2 2 7 3" xfId="43508"/>
    <cellStyle name="Normal 41 2 2 8" xfId="15278"/>
    <cellStyle name="Normal 41 2 2 8 2" xfId="35039"/>
    <cellStyle name="Normal 41 2 2 9" xfId="49155"/>
    <cellStyle name="Normal 41 2 3" xfId="1337"/>
    <cellStyle name="Normal 41 2 3 2" xfId="2044"/>
    <cellStyle name="Normal 41 2 3 2 2" xfId="3457"/>
    <cellStyle name="Normal 41 2 3 2 2 2" xfId="6281"/>
    <cellStyle name="Normal 41 2 3 2 2 2 2" xfId="14751"/>
    <cellStyle name="Normal 41 2 3 2 2 2 2 2" xfId="28866"/>
    <cellStyle name="Normal 41 2 3 2 2 2 2 2 2" xfId="62743"/>
    <cellStyle name="Normal 41 2 3 2 2 2 2 3" xfId="48627"/>
    <cellStyle name="Normal 41 2 3 2 2 2 3" xfId="20397"/>
    <cellStyle name="Normal 41 2 3 2 2 2 3 2" xfId="40158"/>
    <cellStyle name="Normal 41 2 3 2 2 2 4" xfId="54274"/>
    <cellStyle name="Normal 41 2 3 2 2 2 5" xfId="34512"/>
    <cellStyle name="Normal 41 2 3 2 2 3" xfId="9105"/>
    <cellStyle name="Normal 41 2 3 2 2 3 2" xfId="23220"/>
    <cellStyle name="Normal 41 2 3 2 2 3 2 2" xfId="57097"/>
    <cellStyle name="Normal 41 2 3 2 2 3 3" xfId="42981"/>
    <cellStyle name="Normal 41 2 3 2 2 4" xfId="11928"/>
    <cellStyle name="Normal 41 2 3 2 2 4 2" xfId="26043"/>
    <cellStyle name="Normal 41 2 3 2 2 4 2 2" xfId="59920"/>
    <cellStyle name="Normal 41 2 3 2 2 4 3" xfId="45804"/>
    <cellStyle name="Normal 41 2 3 2 2 5" xfId="17574"/>
    <cellStyle name="Normal 41 2 3 2 2 5 2" xfId="37335"/>
    <cellStyle name="Normal 41 2 3 2 2 6" xfId="51451"/>
    <cellStyle name="Normal 41 2 3 2 2 7" xfId="31689"/>
    <cellStyle name="Normal 41 2 3 2 3" xfId="4868"/>
    <cellStyle name="Normal 41 2 3 2 3 2" xfId="13339"/>
    <cellStyle name="Normal 41 2 3 2 3 2 2" xfId="27454"/>
    <cellStyle name="Normal 41 2 3 2 3 2 2 2" xfId="61331"/>
    <cellStyle name="Normal 41 2 3 2 3 2 3" xfId="47215"/>
    <cellStyle name="Normal 41 2 3 2 3 3" xfId="18985"/>
    <cellStyle name="Normal 41 2 3 2 3 3 2" xfId="38746"/>
    <cellStyle name="Normal 41 2 3 2 3 4" xfId="52862"/>
    <cellStyle name="Normal 41 2 3 2 3 5" xfId="33100"/>
    <cellStyle name="Normal 41 2 3 2 4" xfId="7693"/>
    <cellStyle name="Normal 41 2 3 2 4 2" xfId="21808"/>
    <cellStyle name="Normal 41 2 3 2 4 2 2" xfId="55685"/>
    <cellStyle name="Normal 41 2 3 2 4 3" xfId="41569"/>
    <cellStyle name="Normal 41 2 3 2 5" xfId="10516"/>
    <cellStyle name="Normal 41 2 3 2 5 2" xfId="24631"/>
    <cellStyle name="Normal 41 2 3 2 5 2 2" xfId="58508"/>
    <cellStyle name="Normal 41 2 3 2 5 3" xfId="44392"/>
    <cellStyle name="Normal 41 2 3 2 6" xfId="16162"/>
    <cellStyle name="Normal 41 2 3 2 6 2" xfId="35923"/>
    <cellStyle name="Normal 41 2 3 2 7" xfId="50039"/>
    <cellStyle name="Normal 41 2 3 2 8" xfId="30277"/>
    <cellStyle name="Normal 41 2 3 3" xfId="2751"/>
    <cellStyle name="Normal 41 2 3 3 2" xfId="5575"/>
    <cellStyle name="Normal 41 2 3 3 2 2" xfId="14045"/>
    <cellStyle name="Normal 41 2 3 3 2 2 2" xfId="28160"/>
    <cellStyle name="Normal 41 2 3 3 2 2 2 2" xfId="62037"/>
    <cellStyle name="Normal 41 2 3 3 2 2 3" xfId="47921"/>
    <cellStyle name="Normal 41 2 3 3 2 3" xfId="19691"/>
    <cellStyle name="Normal 41 2 3 3 2 3 2" xfId="39452"/>
    <cellStyle name="Normal 41 2 3 3 2 4" xfId="53568"/>
    <cellStyle name="Normal 41 2 3 3 2 5" xfId="33806"/>
    <cellStyle name="Normal 41 2 3 3 3" xfId="8399"/>
    <cellStyle name="Normal 41 2 3 3 3 2" xfId="22514"/>
    <cellStyle name="Normal 41 2 3 3 3 2 2" xfId="56391"/>
    <cellStyle name="Normal 41 2 3 3 3 3" xfId="42275"/>
    <cellStyle name="Normal 41 2 3 3 4" xfId="11222"/>
    <cellStyle name="Normal 41 2 3 3 4 2" xfId="25337"/>
    <cellStyle name="Normal 41 2 3 3 4 2 2" xfId="59214"/>
    <cellStyle name="Normal 41 2 3 3 4 3" xfId="45098"/>
    <cellStyle name="Normal 41 2 3 3 5" xfId="16868"/>
    <cellStyle name="Normal 41 2 3 3 5 2" xfId="36629"/>
    <cellStyle name="Normal 41 2 3 3 6" xfId="50745"/>
    <cellStyle name="Normal 41 2 3 3 7" xfId="30983"/>
    <cellStyle name="Normal 41 2 3 4" xfId="4162"/>
    <cellStyle name="Normal 41 2 3 4 2" xfId="12633"/>
    <cellStyle name="Normal 41 2 3 4 2 2" xfId="26748"/>
    <cellStyle name="Normal 41 2 3 4 2 2 2" xfId="60625"/>
    <cellStyle name="Normal 41 2 3 4 2 3" xfId="46509"/>
    <cellStyle name="Normal 41 2 3 4 3" xfId="18279"/>
    <cellStyle name="Normal 41 2 3 4 3 2" xfId="38040"/>
    <cellStyle name="Normal 41 2 3 4 4" xfId="52156"/>
    <cellStyle name="Normal 41 2 3 4 5" xfId="32394"/>
    <cellStyle name="Normal 41 2 3 5" xfId="6987"/>
    <cellStyle name="Normal 41 2 3 5 2" xfId="21102"/>
    <cellStyle name="Normal 41 2 3 5 2 2" xfId="54979"/>
    <cellStyle name="Normal 41 2 3 5 3" xfId="40863"/>
    <cellStyle name="Normal 41 2 3 6" xfId="9810"/>
    <cellStyle name="Normal 41 2 3 6 2" xfId="23925"/>
    <cellStyle name="Normal 41 2 3 6 2 2" xfId="57802"/>
    <cellStyle name="Normal 41 2 3 6 3" xfId="43686"/>
    <cellStyle name="Normal 41 2 3 7" xfId="15456"/>
    <cellStyle name="Normal 41 2 3 7 2" xfId="35217"/>
    <cellStyle name="Normal 41 2 3 8" xfId="49333"/>
    <cellStyle name="Normal 41 2 3 9" xfId="29571"/>
    <cellStyle name="Normal 41 2 4" xfId="1691"/>
    <cellStyle name="Normal 41 2 4 2" xfId="3104"/>
    <cellStyle name="Normal 41 2 4 2 2" xfId="5928"/>
    <cellStyle name="Normal 41 2 4 2 2 2" xfId="14398"/>
    <cellStyle name="Normal 41 2 4 2 2 2 2" xfId="28513"/>
    <cellStyle name="Normal 41 2 4 2 2 2 2 2" xfId="62390"/>
    <cellStyle name="Normal 41 2 4 2 2 2 3" xfId="48274"/>
    <cellStyle name="Normal 41 2 4 2 2 3" xfId="20044"/>
    <cellStyle name="Normal 41 2 4 2 2 3 2" xfId="39805"/>
    <cellStyle name="Normal 41 2 4 2 2 4" xfId="53921"/>
    <cellStyle name="Normal 41 2 4 2 2 5" xfId="34159"/>
    <cellStyle name="Normal 41 2 4 2 3" xfId="8752"/>
    <cellStyle name="Normal 41 2 4 2 3 2" xfId="22867"/>
    <cellStyle name="Normal 41 2 4 2 3 2 2" xfId="56744"/>
    <cellStyle name="Normal 41 2 4 2 3 3" xfId="42628"/>
    <cellStyle name="Normal 41 2 4 2 4" xfId="11575"/>
    <cellStyle name="Normal 41 2 4 2 4 2" xfId="25690"/>
    <cellStyle name="Normal 41 2 4 2 4 2 2" xfId="59567"/>
    <cellStyle name="Normal 41 2 4 2 4 3" xfId="45451"/>
    <cellStyle name="Normal 41 2 4 2 5" xfId="17221"/>
    <cellStyle name="Normal 41 2 4 2 5 2" xfId="36982"/>
    <cellStyle name="Normal 41 2 4 2 6" xfId="51098"/>
    <cellStyle name="Normal 41 2 4 2 7" xfId="31336"/>
    <cellStyle name="Normal 41 2 4 3" xfId="4515"/>
    <cellStyle name="Normal 41 2 4 3 2" xfId="12986"/>
    <cellStyle name="Normal 41 2 4 3 2 2" xfId="27101"/>
    <cellStyle name="Normal 41 2 4 3 2 2 2" xfId="60978"/>
    <cellStyle name="Normal 41 2 4 3 2 3" xfId="46862"/>
    <cellStyle name="Normal 41 2 4 3 3" xfId="18632"/>
    <cellStyle name="Normal 41 2 4 3 3 2" xfId="38393"/>
    <cellStyle name="Normal 41 2 4 3 4" xfId="52509"/>
    <cellStyle name="Normal 41 2 4 3 5" xfId="32747"/>
    <cellStyle name="Normal 41 2 4 4" xfId="7340"/>
    <cellStyle name="Normal 41 2 4 4 2" xfId="21455"/>
    <cellStyle name="Normal 41 2 4 4 2 2" xfId="55332"/>
    <cellStyle name="Normal 41 2 4 4 3" xfId="41216"/>
    <cellStyle name="Normal 41 2 4 5" xfId="10163"/>
    <cellStyle name="Normal 41 2 4 5 2" xfId="24278"/>
    <cellStyle name="Normal 41 2 4 5 2 2" xfId="58155"/>
    <cellStyle name="Normal 41 2 4 5 3" xfId="44039"/>
    <cellStyle name="Normal 41 2 4 6" xfId="15809"/>
    <cellStyle name="Normal 41 2 4 6 2" xfId="35570"/>
    <cellStyle name="Normal 41 2 4 7" xfId="49686"/>
    <cellStyle name="Normal 41 2 4 8" xfId="29924"/>
    <cellStyle name="Normal 41 2 5" xfId="2398"/>
    <cellStyle name="Normal 41 2 5 2" xfId="5222"/>
    <cellStyle name="Normal 41 2 5 2 2" xfId="13692"/>
    <cellStyle name="Normal 41 2 5 2 2 2" xfId="27807"/>
    <cellStyle name="Normal 41 2 5 2 2 2 2" xfId="61684"/>
    <cellStyle name="Normal 41 2 5 2 2 3" xfId="47568"/>
    <cellStyle name="Normal 41 2 5 2 3" xfId="19338"/>
    <cellStyle name="Normal 41 2 5 2 3 2" xfId="39099"/>
    <cellStyle name="Normal 41 2 5 2 4" xfId="53215"/>
    <cellStyle name="Normal 41 2 5 2 5" xfId="33453"/>
    <cellStyle name="Normal 41 2 5 3" xfId="8046"/>
    <cellStyle name="Normal 41 2 5 3 2" xfId="22161"/>
    <cellStyle name="Normal 41 2 5 3 2 2" xfId="56038"/>
    <cellStyle name="Normal 41 2 5 3 3" xfId="41922"/>
    <cellStyle name="Normal 41 2 5 4" xfId="10869"/>
    <cellStyle name="Normal 41 2 5 4 2" xfId="24984"/>
    <cellStyle name="Normal 41 2 5 4 2 2" xfId="58861"/>
    <cellStyle name="Normal 41 2 5 4 3" xfId="44745"/>
    <cellStyle name="Normal 41 2 5 5" xfId="16515"/>
    <cellStyle name="Normal 41 2 5 5 2" xfId="36276"/>
    <cellStyle name="Normal 41 2 5 6" xfId="50392"/>
    <cellStyle name="Normal 41 2 5 7" xfId="30630"/>
    <cellStyle name="Normal 41 2 6" xfId="3809"/>
    <cellStyle name="Normal 41 2 6 2" xfId="12280"/>
    <cellStyle name="Normal 41 2 6 2 2" xfId="26395"/>
    <cellStyle name="Normal 41 2 6 2 2 2" xfId="60272"/>
    <cellStyle name="Normal 41 2 6 2 3" xfId="46156"/>
    <cellStyle name="Normal 41 2 6 3" xfId="17926"/>
    <cellStyle name="Normal 41 2 6 3 2" xfId="37687"/>
    <cellStyle name="Normal 41 2 6 4" xfId="51803"/>
    <cellStyle name="Normal 41 2 6 5" xfId="32041"/>
    <cellStyle name="Normal 41 2 7" xfId="6634"/>
    <cellStyle name="Normal 41 2 7 2" xfId="20749"/>
    <cellStyle name="Normal 41 2 7 2 2" xfId="54626"/>
    <cellStyle name="Normal 41 2 7 3" xfId="40510"/>
    <cellStyle name="Normal 41 2 8" xfId="9457"/>
    <cellStyle name="Normal 41 2 8 2" xfId="23572"/>
    <cellStyle name="Normal 41 2 8 2 2" xfId="57449"/>
    <cellStyle name="Normal 41 2 8 3" xfId="43333"/>
    <cellStyle name="Normal 41 2 9" xfId="15103"/>
    <cellStyle name="Normal 41 2 9 2" xfId="34864"/>
    <cellStyle name="Normal 41 3" xfId="1070"/>
    <cellStyle name="Normal 41 3 10" xfId="29306"/>
    <cellStyle name="Normal 41 3 2" xfId="1425"/>
    <cellStyle name="Normal 41 3 2 2" xfId="2132"/>
    <cellStyle name="Normal 41 3 2 2 2" xfId="3545"/>
    <cellStyle name="Normal 41 3 2 2 2 2" xfId="6369"/>
    <cellStyle name="Normal 41 3 2 2 2 2 2" xfId="14839"/>
    <cellStyle name="Normal 41 3 2 2 2 2 2 2" xfId="28954"/>
    <cellStyle name="Normal 41 3 2 2 2 2 2 2 2" xfId="62831"/>
    <cellStyle name="Normal 41 3 2 2 2 2 2 3" xfId="48715"/>
    <cellStyle name="Normal 41 3 2 2 2 2 3" xfId="20485"/>
    <cellStyle name="Normal 41 3 2 2 2 2 3 2" xfId="40246"/>
    <cellStyle name="Normal 41 3 2 2 2 2 4" xfId="54362"/>
    <cellStyle name="Normal 41 3 2 2 2 2 5" xfId="34600"/>
    <cellStyle name="Normal 41 3 2 2 2 3" xfId="9193"/>
    <cellStyle name="Normal 41 3 2 2 2 3 2" xfId="23308"/>
    <cellStyle name="Normal 41 3 2 2 2 3 2 2" xfId="57185"/>
    <cellStyle name="Normal 41 3 2 2 2 3 3" xfId="43069"/>
    <cellStyle name="Normal 41 3 2 2 2 4" xfId="12016"/>
    <cellStyle name="Normal 41 3 2 2 2 4 2" xfId="26131"/>
    <cellStyle name="Normal 41 3 2 2 2 4 2 2" xfId="60008"/>
    <cellStyle name="Normal 41 3 2 2 2 4 3" xfId="45892"/>
    <cellStyle name="Normal 41 3 2 2 2 5" xfId="17662"/>
    <cellStyle name="Normal 41 3 2 2 2 5 2" xfId="37423"/>
    <cellStyle name="Normal 41 3 2 2 2 6" xfId="51539"/>
    <cellStyle name="Normal 41 3 2 2 2 7" xfId="31777"/>
    <cellStyle name="Normal 41 3 2 2 3" xfId="4956"/>
    <cellStyle name="Normal 41 3 2 2 3 2" xfId="13427"/>
    <cellStyle name="Normal 41 3 2 2 3 2 2" xfId="27542"/>
    <cellStyle name="Normal 41 3 2 2 3 2 2 2" xfId="61419"/>
    <cellStyle name="Normal 41 3 2 2 3 2 3" xfId="47303"/>
    <cellStyle name="Normal 41 3 2 2 3 3" xfId="19073"/>
    <cellStyle name="Normal 41 3 2 2 3 3 2" xfId="38834"/>
    <cellStyle name="Normal 41 3 2 2 3 4" xfId="52950"/>
    <cellStyle name="Normal 41 3 2 2 3 5" xfId="33188"/>
    <cellStyle name="Normal 41 3 2 2 4" xfId="7781"/>
    <cellStyle name="Normal 41 3 2 2 4 2" xfId="21896"/>
    <cellStyle name="Normal 41 3 2 2 4 2 2" xfId="55773"/>
    <cellStyle name="Normal 41 3 2 2 4 3" xfId="41657"/>
    <cellStyle name="Normal 41 3 2 2 5" xfId="10604"/>
    <cellStyle name="Normal 41 3 2 2 5 2" xfId="24719"/>
    <cellStyle name="Normal 41 3 2 2 5 2 2" xfId="58596"/>
    <cellStyle name="Normal 41 3 2 2 5 3" xfId="44480"/>
    <cellStyle name="Normal 41 3 2 2 6" xfId="16250"/>
    <cellStyle name="Normal 41 3 2 2 6 2" xfId="36011"/>
    <cellStyle name="Normal 41 3 2 2 7" xfId="50127"/>
    <cellStyle name="Normal 41 3 2 2 8" xfId="30365"/>
    <cellStyle name="Normal 41 3 2 3" xfId="2839"/>
    <cellStyle name="Normal 41 3 2 3 2" xfId="5663"/>
    <cellStyle name="Normal 41 3 2 3 2 2" xfId="14133"/>
    <cellStyle name="Normal 41 3 2 3 2 2 2" xfId="28248"/>
    <cellStyle name="Normal 41 3 2 3 2 2 2 2" xfId="62125"/>
    <cellStyle name="Normal 41 3 2 3 2 2 3" xfId="48009"/>
    <cellStyle name="Normal 41 3 2 3 2 3" xfId="19779"/>
    <cellStyle name="Normal 41 3 2 3 2 3 2" xfId="39540"/>
    <cellStyle name="Normal 41 3 2 3 2 4" xfId="53656"/>
    <cellStyle name="Normal 41 3 2 3 2 5" xfId="33894"/>
    <cellStyle name="Normal 41 3 2 3 3" xfId="8487"/>
    <cellStyle name="Normal 41 3 2 3 3 2" xfId="22602"/>
    <cellStyle name="Normal 41 3 2 3 3 2 2" xfId="56479"/>
    <cellStyle name="Normal 41 3 2 3 3 3" xfId="42363"/>
    <cellStyle name="Normal 41 3 2 3 4" xfId="11310"/>
    <cellStyle name="Normal 41 3 2 3 4 2" xfId="25425"/>
    <cellStyle name="Normal 41 3 2 3 4 2 2" xfId="59302"/>
    <cellStyle name="Normal 41 3 2 3 4 3" xfId="45186"/>
    <cellStyle name="Normal 41 3 2 3 5" xfId="16956"/>
    <cellStyle name="Normal 41 3 2 3 5 2" xfId="36717"/>
    <cellStyle name="Normal 41 3 2 3 6" xfId="50833"/>
    <cellStyle name="Normal 41 3 2 3 7" xfId="31071"/>
    <cellStyle name="Normal 41 3 2 4" xfId="4250"/>
    <cellStyle name="Normal 41 3 2 4 2" xfId="12721"/>
    <cellStyle name="Normal 41 3 2 4 2 2" xfId="26836"/>
    <cellStyle name="Normal 41 3 2 4 2 2 2" xfId="60713"/>
    <cellStyle name="Normal 41 3 2 4 2 3" xfId="46597"/>
    <cellStyle name="Normal 41 3 2 4 3" xfId="18367"/>
    <cellStyle name="Normal 41 3 2 4 3 2" xfId="38128"/>
    <cellStyle name="Normal 41 3 2 4 4" xfId="52244"/>
    <cellStyle name="Normal 41 3 2 4 5" xfId="32482"/>
    <cellStyle name="Normal 41 3 2 5" xfId="7075"/>
    <cellStyle name="Normal 41 3 2 5 2" xfId="21190"/>
    <cellStyle name="Normal 41 3 2 5 2 2" xfId="55067"/>
    <cellStyle name="Normal 41 3 2 5 3" xfId="40951"/>
    <cellStyle name="Normal 41 3 2 6" xfId="9898"/>
    <cellStyle name="Normal 41 3 2 6 2" xfId="24013"/>
    <cellStyle name="Normal 41 3 2 6 2 2" xfId="57890"/>
    <cellStyle name="Normal 41 3 2 6 3" xfId="43774"/>
    <cellStyle name="Normal 41 3 2 7" xfId="15544"/>
    <cellStyle name="Normal 41 3 2 7 2" xfId="35305"/>
    <cellStyle name="Normal 41 3 2 8" xfId="49421"/>
    <cellStyle name="Normal 41 3 2 9" xfId="29659"/>
    <cellStyle name="Normal 41 3 3" xfId="1779"/>
    <cellStyle name="Normal 41 3 3 2" xfId="3192"/>
    <cellStyle name="Normal 41 3 3 2 2" xfId="6016"/>
    <cellStyle name="Normal 41 3 3 2 2 2" xfId="14486"/>
    <cellStyle name="Normal 41 3 3 2 2 2 2" xfId="28601"/>
    <cellStyle name="Normal 41 3 3 2 2 2 2 2" xfId="62478"/>
    <cellStyle name="Normal 41 3 3 2 2 2 3" xfId="48362"/>
    <cellStyle name="Normal 41 3 3 2 2 3" xfId="20132"/>
    <cellStyle name="Normal 41 3 3 2 2 3 2" xfId="39893"/>
    <cellStyle name="Normal 41 3 3 2 2 4" xfId="54009"/>
    <cellStyle name="Normal 41 3 3 2 2 5" xfId="34247"/>
    <cellStyle name="Normal 41 3 3 2 3" xfId="8840"/>
    <cellStyle name="Normal 41 3 3 2 3 2" xfId="22955"/>
    <cellStyle name="Normal 41 3 3 2 3 2 2" xfId="56832"/>
    <cellStyle name="Normal 41 3 3 2 3 3" xfId="42716"/>
    <cellStyle name="Normal 41 3 3 2 4" xfId="11663"/>
    <cellStyle name="Normal 41 3 3 2 4 2" xfId="25778"/>
    <cellStyle name="Normal 41 3 3 2 4 2 2" xfId="59655"/>
    <cellStyle name="Normal 41 3 3 2 4 3" xfId="45539"/>
    <cellStyle name="Normal 41 3 3 2 5" xfId="17309"/>
    <cellStyle name="Normal 41 3 3 2 5 2" xfId="37070"/>
    <cellStyle name="Normal 41 3 3 2 6" xfId="51186"/>
    <cellStyle name="Normal 41 3 3 2 7" xfId="31424"/>
    <cellStyle name="Normal 41 3 3 3" xfId="4603"/>
    <cellStyle name="Normal 41 3 3 3 2" xfId="13074"/>
    <cellStyle name="Normal 41 3 3 3 2 2" xfId="27189"/>
    <cellStyle name="Normal 41 3 3 3 2 2 2" xfId="61066"/>
    <cellStyle name="Normal 41 3 3 3 2 3" xfId="46950"/>
    <cellStyle name="Normal 41 3 3 3 3" xfId="18720"/>
    <cellStyle name="Normal 41 3 3 3 3 2" xfId="38481"/>
    <cellStyle name="Normal 41 3 3 3 4" xfId="52597"/>
    <cellStyle name="Normal 41 3 3 3 5" xfId="32835"/>
    <cellStyle name="Normal 41 3 3 4" xfId="7428"/>
    <cellStyle name="Normal 41 3 3 4 2" xfId="21543"/>
    <cellStyle name="Normal 41 3 3 4 2 2" xfId="55420"/>
    <cellStyle name="Normal 41 3 3 4 3" xfId="41304"/>
    <cellStyle name="Normal 41 3 3 5" xfId="10251"/>
    <cellStyle name="Normal 41 3 3 5 2" xfId="24366"/>
    <cellStyle name="Normal 41 3 3 5 2 2" xfId="58243"/>
    <cellStyle name="Normal 41 3 3 5 3" xfId="44127"/>
    <cellStyle name="Normal 41 3 3 6" xfId="15897"/>
    <cellStyle name="Normal 41 3 3 6 2" xfId="35658"/>
    <cellStyle name="Normal 41 3 3 7" xfId="49774"/>
    <cellStyle name="Normal 41 3 3 8" xfId="30012"/>
    <cellStyle name="Normal 41 3 4" xfId="2486"/>
    <cellStyle name="Normal 41 3 4 2" xfId="5310"/>
    <cellStyle name="Normal 41 3 4 2 2" xfId="13780"/>
    <cellStyle name="Normal 41 3 4 2 2 2" xfId="27895"/>
    <cellStyle name="Normal 41 3 4 2 2 2 2" xfId="61772"/>
    <cellStyle name="Normal 41 3 4 2 2 3" xfId="47656"/>
    <cellStyle name="Normal 41 3 4 2 3" xfId="19426"/>
    <cellStyle name="Normal 41 3 4 2 3 2" xfId="39187"/>
    <cellStyle name="Normal 41 3 4 2 4" xfId="53303"/>
    <cellStyle name="Normal 41 3 4 2 5" xfId="33541"/>
    <cellStyle name="Normal 41 3 4 3" xfId="8134"/>
    <cellStyle name="Normal 41 3 4 3 2" xfId="22249"/>
    <cellStyle name="Normal 41 3 4 3 2 2" xfId="56126"/>
    <cellStyle name="Normal 41 3 4 3 3" xfId="42010"/>
    <cellStyle name="Normal 41 3 4 4" xfId="10957"/>
    <cellStyle name="Normal 41 3 4 4 2" xfId="25072"/>
    <cellStyle name="Normal 41 3 4 4 2 2" xfId="58949"/>
    <cellStyle name="Normal 41 3 4 4 3" xfId="44833"/>
    <cellStyle name="Normal 41 3 4 5" xfId="16603"/>
    <cellStyle name="Normal 41 3 4 5 2" xfId="36364"/>
    <cellStyle name="Normal 41 3 4 6" xfId="50480"/>
    <cellStyle name="Normal 41 3 4 7" xfId="30718"/>
    <cellStyle name="Normal 41 3 5" xfId="3897"/>
    <cellStyle name="Normal 41 3 5 2" xfId="12368"/>
    <cellStyle name="Normal 41 3 5 2 2" xfId="26483"/>
    <cellStyle name="Normal 41 3 5 2 2 2" xfId="60360"/>
    <cellStyle name="Normal 41 3 5 2 3" xfId="46244"/>
    <cellStyle name="Normal 41 3 5 3" xfId="18014"/>
    <cellStyle name="Normal 41 3 5 3 2" xfId="37775"/>
    <cellStyle name="Normal 41 3 5 4" xfId="51891"/>
    <cellStyle name="Normal 41 3 5 5" xfId="32129"/>
    <cellStyle name="Normal 41 3 6" xfId="6722"/>
    <cellStyle name="Normal 41 3 6 2" xfId="20837"/>
    <cellStyle name="Normal 41 3 6 2 2" xfId="54714"/>
    <cellStyle name="Normal 41 3 6 3" xfId="40598"/>
    <cellStyle name="Normal 41 3 7" xfId="9545"/>
    <cellStyle name="Normal 41 3 7 2" xfId="23660"/>
    <cellStyle name="Normal 41 3 7 2 2" xfId="57537"/>
    <cellStyle name="Normal 41 3 7 3" xfId="43421"/>
    <cellStyle name="Normal 41 3 8" xfId="15191"/>
    <cellStyle name="Normal 41 3 8 2" xfId="34952"/>
    <cellStyle name="Normal 41 3 9" xfId="49068"/>
    <cellStyle name="Normal 41 4" xfId="1250"/>
    <cellStyle name="Normal 41 4 2" xfId="1957"/>
    <cellStyle name="Normal 41 4 2 2" xfId="3370"/>
    <cellStyle name="Normal 41 4 2 2 2" xfId="6194"/>
    <cellStyle name="Normal 41 4 2 2 2 2" xfId="14664"/>
    <cellStyle name="Normal 41 4 2 2 2 2 2" xfId="28779"/>
    <cellStyle name="Normal 41 4 2 2 2 2 2 2" xfId="62656"/>
    <cellStyle name="Normal 41 4 2 2 2 2 3" xfId="48540"/>
    <cellStyle name="Normal 41 4 2 2 2 3" xfId="20310"/>
    <cellStyle name="Normal 41 4 2 2 2 3 2" xfId="40071"/>
    <cellStyle name="Normal 41 4 2 2 2 4" xfId="54187"/>
    <cellStyle name="Normal 41 4 2 2 2 5" xfId="34425"/>
    <cellStyle name="Normal 41 4 2 2 3" xfId="9018"/>
    <cellStyle name="Normal 41 4 2 2 3 2" xfId="23133"/>
    <cellStyle name="Normal 41 4 2 2 3 2 2" xfId="57010"/>
    <cellStyle name="Normal 41 4 2 2 3 3" xfId="42894"/>
    <cellStyle name="Normal 41 4 2 2 4" xfId="11841"/>
    <cellStyle name="Normal 41 4 2 2 4 2" xfId="25956"/>
    <cellStyle name="Normal 41 4 2 2 4 2 2" xfId="59833"/>
    <cellStyle name="Normal 41 4 2 2 4 3" xfId="45717"/>
    <cellStyle name="Normal 41 4 2 2 5" xfId="17487"/>
    <cellStyle name="Normal 41 4 2 2 5 2" xfId="37248"/>
    <cellStyle name="Normal 41 4 2 2 6" xfId="51364"/>
    <cellStyle name="Normal 41 4 2 2 7" xfId="31602"/>
    <cellStyle name="Normal 41 4 2 3" xfId="4781"/>
    <cellStyle name="Normal 41 4 2 3 2" xfId="13252"/>
    <cellStyle name="Normal 41 4 2 3 2 2" xfId="27367"/>
    <cellStyle name="Normal 41 4 2 3 2 2 2" xfId="61244"/>
    <cellStyle name="Normal 41 4 2 3 2 3" xfId="47128"/>
    <cellStyle name="Normal 41 4 2 3 3" xfId="18898"/>
    <cellStyle name="Normal 41 4 2 3 3 2" xfId="38659"/>
    <cellStyle name="Normal 41 4 2 3 4" xfId="52775"/>
    <cellStyle name="Normal 41 4 2 3 5" xfId="33013"/>
    <cellStyle name="Normal 41 4 2 4" xfId="7606"/>
    <cellStyle name="Normal 41 4 2 4 2" xfId="21721"/>
    <cellStyle name="Normal 41 4 2 4 2 2" xfId="55598"/>
    <cellStyle name="Normal 41 4 2 4 3" xfId="41482"/>
    <cellStyle name="Normal 41 4 2 5" xfId="10429"/>
    <cellStyle name="Normal 41 4 2 5 2" xfId="24544"/>
    <cellStyle name="Normal 41 4 2 5 2 2" xfId="58421"/>
    <cellStyle name="Normal 41 4 2 5 3" xfId="44305"/>
    <cellStyle name="Normal 41 4 2 6" xfId="16075"/>
    <cellStyle name="Normal 41 4 2 6 2" xfId="35836"/>
    <cellStyle name="Normal 41 4 2 7" xfId="49952"/>
    <cellStyle name="Normal 41 4 2 8" xfId="30190"/>
    <cellStyle name="Normal 41 4 3" xfId="2664"/>
    <cellStyle name="Normal 41 4 3 2" xfId="5488"/>
    <cellStyle name="Normal 41 4 3 2 2" xfId="13958"/>
    <cellStyle name="Normal 41 4 3 2 2 2" xfId="28073"/>
    <cellStyle name="Normal 41 4 3 2 2 2 2" xfId="61950"/>
    <cellStyle name="Normal 41 4 3 2 2 3" xfId="47834"/>
    <cellStyle name="Normal 41 4 3 2 3" xfId="19604"/>
    <cellStyle name="Normal 41 4 3 2 3 2" xfId="39365"/>
    <cellStyle name="Normal 41 4 3 2 4" xfId="53481"/>
    <cellStyle name="Normal 41 4 3 2 5" xfId="33719"/>
    <cellStyle name="Normal 41 4 3 3" xfId="8312"/>
    <cellStyle name="Normal 41 4 3 3 2" xfId="22427"/>
    <cellStyle name="Normal 41 4 3 3 2 2" xfId="56304"/>
    <cellStyle name="Normal 41 4 3 3 3" xfId="42188"/>
    <cellStyle name="Normal 41 4 3 4" xfId="11135"/>
    <cellStyle name="Normal 41 4 3 4 2" xfId="25250"/>
    <cellStyle name="Normal 41 4 3 4 2 2" xfId="59127"/>
    <cellStyle name="Normal 41 4 3 4 3" xfId="45011"/>
    <cellStyle name="Normal 41 4 3 5" xfId="16781"/>
    <cellStyle name="Normal 41 4 3 5 2" xfId="36542"/>
    <cellStyle name="Normal 41 4 3 6" xfId="50658"/>
    <cellStyle name="Normal 41 4 3 7" xfId="30896"/>
    <cellStyle name="Normal 41 4 4" xfId="4075"/>
    <cellStyle name="Normal 41 4 4 2" xfId="12546"/>
    <cellStyle name="Normal 41 4 4 2 2" xfId="26661"/>
    <cellStyle name="Normal 41 4 4 2 2 2" xfId="60538"/>
    <cellStyle name="Normal 41 4 4 2 3" xfId="46422"/>
    <cellStyle name="Normal 41 4 4 3" xfId="18192"/>
    <cellStyle name="Normal 41 4 4 3 2" xfId="37953"/>
    <cellStyle name="Normal 41 4 4 4" xfId="52069"/>
    <cellStyle name="Normal 41 4 4 5" xfId="32307"/>
    <cellStyle name="Normal 41 4 5" xfId="6900"/>
    <cellStyle name="Normal 41 4 5 2" xfId="21015"/>
    <cellStyle name="Normal 41 4 5 2 2" xfId="54892"/>
    <cellStyle name="Normal 41 4 5 3" xfId="40776"/>
    <cellStyle name="Normal 41 4 6" xfId="9723"/>
    <cellStyle name="Normal 41 4 6 2" xfId="23838"/>
    <cellStyle name="Normal 41 4 6 2 2" xfId="57715"/>
    <cellStyle name="Normal 41 4 6 3" xfId="43599"/>
    <cellStyle name="Normal 41 4 7" xfId="15369"/>
    <cellStyle name="Normal 41 4 7 2" xfId="35130"/>
    <cellStyle name="Normal 41 4 8" xfId="49246"/>
    <cellStyle name="Normal 41 4 9" xfId="29484"/>
    <cellStyle name="Normal 41 5" xfId="1604"/>
    <cellStyle name="Normal 41 5 2" xfId="3017"/>
    <cellStyle name="Normal 41 5 2 2" xfId="5841"/>
    <cellStyle name="Normal 41 5 2 2 2" xfId="14311"/>
    <cellStyle name="Normal 41 5 2 2 2 2" xfId="28426"/>
    <cellStyle name="Normal 41 5 2 2 2 2 2" xfId="62303"/>
    <cellStyle name="Normal 41 5 2 2 2 3" xfId="48187"/>
    <cellStyle name="Normal 41 5 2 2 3" xfId="19957"/>
    <cellStyle name="Normal 41 5 2 2 3 2" xfId="39718"/>
    <cellStyle name="Normal 41 5 2 2 4" xfId="53834"/>
    <cellStyle name="Normal 41 5 2 2 5" xfId="34072"/>
    <cellStyle name="Normal 41 5 2 3" xfId="8665"/>
    <cellStyle name="Normal 41 5 2 3 2" xfId="22780"/>
    <cellStyle name="Normal 41 5 2 3 2 2" xfId="56657"/>
    <cellStyle name="Normal 41 5 2 3 3" xfId="42541"/>
    <cellStyle name="Normal 41 5 2 4" xfId="11488"/>
    <cellStyle name="Normal 41 5 2 4 2" xfId="25603"/>
    <cellStyle name="Normal 41 5 2 4 2 2" xfId="59480"/>
    <cellStyle name="Normal 41 5 2 4 3" xfId="45364"/>
    <cellStyle name="Normal 41 5 2 5" xfId="17134"/>
    <cellStyle name="Normal 41 5 2 5 2" xfId="36895"/>
    <cellStyle name="Normal 41 5 2 6" xfId="51011"/>
    <cellStyle name="Normal 41 5 2 7" xfId="31249"/>
    <cellStyle name="Normal 41 5 3" xfId="4428"/>
    <cellStyle name="Normal 41 5 3 2" xfId="12899"/>
    <cellStyle name="Normal 41 5 3 2 2" xfId="27014"/>
    <cellStyle name="Normal 41 5 3 2 2 2" xfId="60891"/>
    <cellStyle name="Normal 41 5 3 2 3" xfId="46775"/>
    <cellStyle name="Normal 41 5 3 3" xfId="18545"/>
    <cellStyle name="Normal 41 5 3 3 2" xfId="38306"/>
    <cellStyle name="Normal 41 5 3 4" xfId="52422"/>
    <cellStyle name="Normal 41 5 3 5" xfId="32660"/>
    <cellStyle name="Normal 41 5 4" xfId="7253"/>
    <cellStyle name="Normal 41 5 4 2" xfId="21368"/>
    <cellStyle name="Normal 41 5 4 2 2" xfId="55245"/>
    <cellStyle name="Normal 41 5 4 3" xfId="41129"/>
    <cellStyle name="Normal 41 5 5" xfId="10076"/>
    <cellStyle name="Normal 41 5 5 2" xfId="24191"/>
    <cellStyle name="Normal 41 5 5 2 2" xfId="58068"/>
    <cellStyle name="Normal 41 5 5 3" xfId="43952"/>
    <cellStyle name="Normal 41 5 6" xfId="15722"/>
    <cellStyle name="Normal 41 5 6 2" xfId="35483"/>
    <cellStyle name="Normal 41 5 7" xfId="49599"/>
    <cellStyle name="Normal 41 5 8" xfId="29837"/>
    <cellStyle name="Normal 41 6" xfId="2311"/>
    <cellStyle name="Normal 41 6 2" xfId="5135"/>
    <cellStyle name="Normal 41 6 2 2" xfId="13605"/>
    <cellStyle name="Normal 41 6 2 2 2" xfId="27720"/>
    <cellStyle name="Normal 41 6 2 2 2 2" xfId="61597"/>
    <cellStyle name="Normal 41 6 2 2 3" xfId="47481"/>
    <cellStyle name="Normal 41 6 2 3" xfId="19251"/>
    <cellStyle name="Normal 41 6 2 3 2" xfId="39012"/>
    <cellStyle name="Normal 41 6 2 4" xfId="53128"/>
    <cellStyle name="Normal 41 6 2 5" xfId="33366"/>
    <cellStyle name="Normal 41 6 3" xfId="7959"/>
    <cellStyle name="Normal 41 6 3 2" xfId="22074"/>
    <cellStyle name="Normal 41 6 3 2 2" xfId="55951"/>
    <cellStyle name="Normal 41 6 3 3" xfId="41835"/>
    <cellStyle name="Normal 41 6 4" xfId="10782"/>
    <cellStyle name="Normal 41 6 4 2" xfId="24897"/>
    <cellStyle name="Normal 41 6 4 2 2" xfId="58774"/>
    <cellStyle name="Normal 41 6 4 3" xfId="44658"/>
    <cellStyle name="Normal 41 6 5" xfId="16428"/>
    <cellStyle name="Normal 41 6 5 2" xfId="36189"/>
    <cellStyle name="Normal 41 6 6" xfId="50305"/>
    <cellStyle name="Normal 41 6 7" xfId="30543"/>
    <cellStyle name="Normal 41 7" xfId="3722"/>
    <cellStyle name="Normal 41 7 2" xfId="12193"/>
    <cellStyle name="Normal 41 7 2 2" xfId="26308"/>
    <cellStyle name="Normal 41 7 2 2 2" xfId="60185"/>
    <cellStyle name="Normal 41 7 2 3" xfId="46069"/>
    <cellStyle name="Normal 41 7 3" xfId="17839"/>
    <cellStyle name="Normal 41 7 3 2" xfId="37600"/>
    <cellStyle name="Normal 41 7 4" xfId="51716"/>
    <cellStyle name="Normal 41 7 5" xfId="31954"/>
    <cellStyle name="Normal 41 8" xfId="6547"/>
    <cellStyle name="Normal 41 8 2" xfId="20662"/>
    <cellStyle name="Normal 41 8 2 2" xfId="54539"/>
    <cellStyle name="Normal 41 8 3" xfId="40423"/>
    <cellStyle name="Normal 41 9" xfId="9370"/>
    <cellStyle name="Normal 41 9 2" xfId="23485"/>
    <cellStyle name="Normal 41 9 2 2" xfId="57362"/>
    <cellStyle name="Normal 41 9 3" xfId="43246"/>
    <cellStyle name="Normal 42" xfId="761"/>
    <cellStyle name="Normal 42 10" xfId="15053"/>
    <cellStyle name="Normal 42 10 2" xfId="34814"/>
    <cellStyle name="Normal 42 11" xfId="48930"/>
    <cellStyle name="Normal 42 12" xfId="29168"/>
    <cellStyle name="Normal 42 2" xfId="1015"/>
    <cellStyle name="Normal 42 2 10" xfId="49017"/>
    <cellStyle name="Normal 42 2 11" xfId="29255"/>
    <cellStyle name="Normal 42 2 2" xfId="1195"/>
    <cellStyle name="Normal 42 2 2 10" xfId="29430"/>
    <cellStyle name="Normal 42 2 2 2" xfId="1549"/>
    <cellStyle name="Normal 42 2 2 2 2" xfId="2256"/>
    <cellStyle name="Normal 42 2 2 2 2 2" xfId="3669"/>
    <cellStyle name="Normal 42 2 2 2 2 2 2" xfId="6493"/>
    <cellStyle name="Normal 42 2 2 2 2 2 2 2" xfId="14963"/>
    <cellStyle name="Normal 42 2 2 2 2 2 2 2 2" xfId="29078"/>
    <cellStyle name="Normal 42 2 2 2 2 2 2 2 2 2" xfId="62955"/>
    <cellStyle name="Normal 42 2 2 2 2 2 2 2 3" xfId="48839"/>
    <cellStyle name="Normal 42 2 2 2 2 2 2 3" xfId="20609"/>
    <cellStyle name="Normal 42 2 2 2 2 2 2 3 2" xfId="40370"/>
    <cellStyle name="Normal 42 2 2 2 2 2 2 4" xfId="54486"/>
    <cellStyle name="Normal 42 2 2 2 2 2 2 5" xfId="34724"/>
    <cellStyle name="Normal 42 2 2 2 2 2 3" xfId="9317"/>
    <cellStyle name="Normal 42 2 2 2 2 2 3 2" xfId="23432"/>
    <cellStyle name="Normal 42 2 2 2 2 2 3 2 2" xfId="57309"/>
    <cellStyle name="Normal 42 2 2 2 2 2 3 3" xfId="43193"/>
    <cellStyle name="Normal 42 2 2 2 2 2 4" xfId="12140"/>
    <cellStyle name="Normal 42 2 2 2 2 2 4 2" xfId="26255"/>
    <cellStyle name="Normal 42 2 2 2 2 2 4 2 2" xfId="60132"/>
    <cellStyle name="Normal 42 2 2 2 2 2 4 3" xfId="46016"/>
    <cellStyle name="Normal 42 2 2 2 2 2 5" xfId="17786"/>
    <cellStyle name="Normal 42 2 2 2 2 2 5 2" xfId="37547"/>
    <cellStyle name="Normal 42 2 2 2 2 2 6" xfId="51663"/>
    <cellStyle name="Normal 42 2 2 2 2 2 7" xfId="31901"/>
    <cellStyle name="Normal 42 2 2 2 2 3" xfId="5080"/>
    <cellStyle name="Normal 42 2 2 2 2 3 2" xfId="13551"/>
    <cellStyle name="Normal 42 2 2 2 2 3 2 2" xfId="27666"/>
    <cellStyle name="Normal 42 2 2 2 2 3 2 2 2" xfId="61543"/>
    <cellStyle name="Normal 42 2 2 2 2 3 2 3" xfId="47427"/>
    <cellStyle name="Normal 42 2 2 2 2 3 3" xfId="19197"/>
    <cellStyle name="Normal 42 2 2 2 2 3 3 2" xfId="38958"/>
    <cellStyle name="Normal 42 2 2 2 2 3 4" xfId="53074"/>
    <cellStyle name="Normal 42 2 2 2 2 3 5" xfId="33312"/>
    <cellStyle name="Normal 42 2 2 2 2 4" xfId="7905"/>
    <cellStyle name="Normal 42 2 2 2 2 4 2" xfId="22020"/>
    <cellStyle name="Normal 42 2 2 2 2 4 2 2" xfId="55897"/>
    <cellStyle name="Normal 42 2 2 2 2 4 3" xfId="41781"/>
    <cellStyle name="Normal 42 2 2 2 2 5" xfId="10728"/>
    <cellStyle name="Normal 42 2 2 2 2 5 2" xfId="24843"/>
    <cellStyle name="Normal 42 2 2 2 2 5 2 2" xfId="58720"/>
    <cellStyle name="Normal 42 2 2 2 2 5 3" xfId="44604"/>
    <cellStyle name="Normal 42 2 2 2 2 6" xfId="16374"/>
    <cellStyle name="Normal 42 2 2 2 2 6 2" xfId="36135"/>
    <cellStyle name="Normal 42 2 2 2 2 7" xfId="50251"/>
    <cellStyle name="Normal 42 2 2 2 2 8" xfId="30489"/>
    <cellStyle name="Normal 42 2 2 2 3" xfId="2963"/>
    <cellStyle name="Normal 42 2 2 2 3 2" xfId="5787"/>
    <cellStyle name="Normal 42 2 2 2 3 2 2" xfId="14257"/>
    <cellStyle name="Normal 42 2 2 2 3 2 2 2" xfId="28372"/>
    <cellStyle name="Normal 42 2 2 2 3 2 2 2 2" xfId="62249"/>
    <cellStyle name="Normal 42 2 2 2 3 2 2 3" xfId="48133"/>
    <cellStyle name="Normal 42 2 2 2 3 2 3" xfId="19903"/>
    <cellStyle name="Normal 42 2 2 2 3 2 3 2" xfId="39664"/>
    <cellStyle name="Normal 42 2 2 2 3 2 4" xfId="53780"/>
    <cellStyle name="Normal 42 2 2 2 3 2 5" xfId="34018"/>
    <cellStyle name="Normal 42 2 2 2 3 3" xfId="8611"/>
    <cellStyle name="Normal 42 2 2 2 3 3 2" xfId="22726"/>
    <cellStyle name="Normal 42 2 2 2 3 3 2 2" xfId="56603"/>
    <cellStyle name="Normal 42 2 2 2 3 3 3" xfId="42487"/>
    <cellStyle name="Normal 42 2 2 2 3 4" xfId="11434"/>
    <cellStyle name="Normal 42 2 2 2 3 4 2" xfId="25549"/>
    <cellStyle name="Normal 42 2 2 2 3 4 2 2" xfId="59426"/>
    <cellStyle name="Normal 42 2 2 2 3 4 3" xfId="45310"/>
    <cellStyle name="Normal 42 2 2 2 3 5" xfId="17080"/>
    <cellStyle name="Normal 42 2 2 2 3 5 2" xfId="36841"/>
    <cellStyle name="Normal 42 2 2 2 3 6" xfId="50957"/>
    <cellStyle name="Normal 42 2 2 2 3 7" xfId="31195"/>
    <cellStyle name="Normal 42 2 2 2 4" xfId="4374"/>
    <cellStyle name="Normal 42 2 2 2 4 2" xfId="12845"/>
    <cellStyle name="Normal 42 2 2 2 4 2 2" xfId="26960"/>
    <cellStyle name="Normal 42 2 2 2 4 2 2 2" xfId="60837"/>
    <cellStyle name="Normal 42 2 2 2 4 2 3" xfId="46721"/>
    <cellStyle name="Normal 42 2 2 2 4 3" xfId="18491"/>
    <cellStyle name="Normal 42 2 2 2 4 3 2" xfId="38252"/>
    <cellStyle name="Normal 42 2 2 2 4 4" xfId="52368"/>
    <cellStyle name="Normal 42 2 2 2 4 5" xfId="32606"/>
    <cellStyle name="Normal 42 2 2 2 5" xfId="7199"/>
    <cellStyle name="Normal 42 2 2 2 5 2" xfId="21314"/>
    <cellStyle name="Normal 42 2 2 2 5 2 2" xfId="55191"/>
    <cellStyle name="Normal 42 2 2 2 5 3" xfId="41075"/>
    <cellStyle name="Normal 42 2 2 2 6" xfId="10022"/>
    <cellStyle name="Normal 42 2 2 2 6 2" xfId="24137"/>
    <cellStyle name="Normal 42 2 2 2 6 2 2" xfId="58014"/>
    <cellStyle name="Normal 42 2 2 2 6 3" xfId="43898"/>
    <cellStyle name="Normal 42 2 2 2 7" xfId="15668"/>
    <cellStyle name="Normal 42 2 2 2 7 2" xfId="35429"/>
    <cellStyle name="Normal 42 2 2 2 8" xfId="49545"/>
    <cellStyle name="Normal 42 2 2 2 9" xfId="29783"/>
    <cellStyle name="Normal 42 2 2 3" xfId="1903"/>
    <cellStyle name="Normal 42 2 2 3 2" xfId="3316"/>
    <cellStyle name="Normal 42 2 2 3 2 2" xfId="6140"/>
    <cellStyle name="Normal 42 2 2 3 2 2 2" xfId="14610"/>
    <cellStyle name="Normal 42 2 2 3 2 2 2 2" xfId="28725"/>
    <cellStyle name="Normal 42 2 2 3 2 2 2 2 2" xfId="62602"/>
    <cellStyle name="Normal 42 2 2 3 2 2 2 3" xfId="48486"/>
    <cellStyle name="Normal 42 2 2 3 2 2 3" xfId="20256"/>
    <cellStyle name="Normal 42 2 2 3 2 2 3 2" xfId="40017"/>
    <cellStyle name="Normal 42 2 2 3 2 2 4" xfId="54133"/>
    <cellStyle name="Normal 42 2 2 3 2 2 5" xfId="34371"/>
    <cellStyle name="Normal 42 2 2 3 2 3" xfId="8964"/>
    <cellStyle name="Normal 42 2 2 3 2 3 2" xfId="23079"/>
    <cellStyle name="Normal 42 2 2 3 2 3 2 2" xfId="56956"/>
    <cellStyle name="Normal 42 2 2 3 2 3 3" xfId="42840"/>
    <cellStyle name="Normal 42 2 2 3 2 4" xfId="11787"/>
    <cellStyle name="Normal 42 2 2 3 2 4 2" xfId="25902"/>
    <cellStyle name="Normal 42 2 2 3 2 4 2 2" xfId="59779"/>
    <cellStyle name="Normal 42 2 2 3 2 4 3" xfId="45663"/>
    <cellStyle name="Normal 42 2 2 3 2 5" xfId="17433"/>
    <cellStyle name="Normal 42 2 2 3 2 5 2" xfId="37194"/>
    <cellStyle name="Normal 42 2 2 3 2 6" xfId="51310"/>
    <cellStyle name="Normal 42 2 2 3 2 7" xfId="31548"/>
    <cellStyle name="Normal 42 2 2 3 3" xfId="4727"/>
    <cellStyle name="Normal 42 2 2 3 3 2" xfId="13198"/>
    <cellStyle name="Normal 42 2 2 3 3 2 2" xfId="27313"/>
    <cellStyle name="Normal 42 2 2 3 3 2 2 2" xfId="61190"/>
    <cellStyle name="Normal 42 2 2 3 3 2 3" xfId="47074"/>
    <cellStyle name="Normal 42 2 2 3 3 3" xfId="18844"/>
    <cellStyle name="Normal 42 2 2 3 3 3 2" xfId="38605"/>
    <cellStyle name="Normal 42 2 2 3 3 4" xfId="52721"/>
    <cellStyle name="Normal 42 2 2 3 3 5" xfId="32959"/>
    <cellStyle name="Normal 42 2 2 3 4" xfId="7552"/>
    <cellStyle name="Normal 42 2 2 3 4 2" xfId="21667"/>
    <cellStyle name="Normal 42 2 2 3 4 2 2" xfId="55544"/>
    <cellStyle name="Normal 42 2 2 3 4 3" xfId="41428"/>
    <cellStyle name="Normal 42 2 2 3 5" xfId="10375"/>
    <cellStyle name="Normal 42 2 2 3 5 2" xfId="24490"/>
    <cellStyle name="Normal 42 2 2 3 5 2 2" xfId="58367"/>
    <cellStyle name="Normal 42 2 2 3 5 3" xfId="44251"/>
    <cellStyle name="Normal 42 2 2 3 6" xfId="16021"/>
    <cellStyle name="Normal 42 2 2 3 6 2" xfId="35782"/>
    <cellStyle name="Normal 42 2 2 3 7" xfId="49898"/>
    <cellStyle name="Normal 42 2 2 3 8" xfId="30136"/>
    <cellStyle name="Normal 42 2 2 4" xfId="2610"/>
    <cellStyle name="Normal 42 2 2 4 2" xfId="5434"/>
    <cellStyle name="Normal 42 2 2 4 2 2" xfId="13904"/>
    <cellStyle name="Normal 42 2 2 4 2 2 2" xfId="28019"/>
    <cellStyle name="Normal 42 2 2 4 2 2 2 2" xfId="61896"/>
    <cellStyle name="Normal 42 2 2 4 2 2 3" xfId="47780"/>
    <cellStyle name="Normal 42 2 2 4 2 3" xfId="19550"/>
    <cellStyle name="Normal 42 2 2 4 2 3 2" xfId="39311"/>
    <cellStyle name="Normal 42 2 2 4 2 4" xfId="53427"/>
    <cellStyle name="Normal 42 2 2 4 2 5" xfId="33665"/>
    <cellStyle name="Normal 42 2 2 4 3" xfId="8258"/>
    <cellStyle name="Normal 42 2 2 4 3 2" xfId="22373"/>
    <cellStyle name="Normal 42 2 2 4 3 2 2" xfId="56250"/>
    <cellStyle name="Normal 42 2 2 4 3 3" xfId="42134"/>
    <cellStyle name="Normal 42 2 2 4 4" xfId="11081"/>
    <cellStyle name="Normal 42 2 2 4 4 2" xfId="25196"/>
    <cellStyle name="Normal 42 2 2 4 4 2 2" xfId="59073"/>
    <cellStyle name="Normal 42 2 2 4 4 3" xfId="44957"/>
    <cellStyle name="Normal 42 2 2 4 5" xfId="16727"/>
    <cellStyle name="Normal 42 2 2 4 5 2" xfId="36488"/>
    <cellStyle name="Normal 42 2 2 4 6" xfId="50604"/>
    <cellStyle name="Normal 42 2 2 4 7" xfId="30842"/>
    <cellStyle name="Normal 42 2 2 5" xfId="4021"/>
    <cellStyle name="Normal 42 2 2 5 2" xfId="12492"/>
    <cellStyle name="Normal 42 2 2 5 2 2" xfId="26607"/>
    <cellStyle name="Normal 42 2 2 5 2 2 2" xfId="60484"/>
    <cellStyle name="Normal 42 2 2 5 2 3" xfId="46368"/>
    <cellStyle name="Normal 42 2 2 5 3" xfId="18138"/>
    <cellStyle name="Normal 42 2 2 5 3 2" xfId="37899"/>
    <cellStyle name="Normal 42 2 2 5 4" xfId="52015"/>
    <cellStyle name="Normal 42 2 2 5 5" xfId="32253"/>
    <cellStyle name="Normal 42 2 2 6" xfId="6846"/>
    <cellStyle name="Normal 42 2 2 6 2" xfId="20961"/>
    <cellStyle name="Normal 42 2 2 6 2 2" xfId="54838"/>
    <cellStyle name="Normal 42 2 2 6 3" xfId="40722"/>
    <cellStyle name="Normal 42 2 2 7" xfId="9669"/>
    <cellStyle name="Normal 42 2 2 7 2" xfId="23784"/>
    <cellStyle name="Normal 42 2 2 7 2 2" xfId="57661"/>
    <cellStyle name="Normal 42 2 2 7 3" xfId="43545"/>
    <cellStyle name="Normal 42 2 2 8" xfId="15315"/>
    <cellStyle name="Normal 42 2 2 8 2" xfId="35076"/>
    <cellStyle name="Normal 42 2 2 9" xfId="49192"/>
    <cellStyle name="Normal 42 2 3" xfId="1374"/>
    <cellStyle name="Normal 42 2 3 2" xfId="2081"/>
    <cellStyle name="Normal 42 2 3 2 2" xfId="3494"/>
    <cellStyle name="Normal 42 2 3 2 2 2" xfId="6318"/>
    <cellStyle name="Normal 42 2 3 2 2 2 2" xfId="14788"/>
    <cellStyle name="Normal 42 2 3 2 2 2 2 2" xfId="28903"/>
    <cellStyle name="Normal 42 2 3 2 2 2 2 2 2" xfId="62780"/>
    <cellStyle name="Normal 42 2 3 2 2 2 2 3" xfId="48664"/>
    <cellStyle name="Normal 42 2 3 2 2 2 3" xfId="20434"/>
    <cellStyle name="Normal 42 2 3 2 2 2 3 2" xfId="40195"/>
    <cellStyle name="Normal 42 2 3 2 2 2 4" xfId="54311"/>
    <cellStyle name="Normal 42 2 3 2 2 2 5" xfId="34549"/>
    <cellStyle name="Normal 42 2 3 2 2 3" xfId="9142"/>
    <cellStyle name="Normal 42 2 3 2 2 3 2" xfId="23257"/>
    <cellStyle name="Normal 42 2 3 2 2 3 2 2" xfId="57134"/>
    <cellStyle name="Normal 42 2 3 2 2 3 3" xfId="43018"/>
    <cellStyle name="Normal 42 2 3 2 2 4" xfId="11965"/>
    <cellStyle name="Normal 42 2 3 2 2 4 2" xfId="26080"/>
    <cellStyle name="Normal 42 2 3 2 2 4 2 2" xfId="59957"/>
    <cellStyle name="Normal 42 2 3 2 2 4 3" xfId="45841"/>
    <cellStyle name="Normal 42 2 3 2 2 5" xfId="17611"/>
    <cellStyle name="Normal 42 2 3 2 2 5 2" xfId="37372"/>
    <cellStyle name="Normal 42 2 3 2 2 6" xfId="51488"/>
    <cellStyle name="Normal 42 2 3 2 2 7" xfId="31726"/>
    <cellStyle name="Normal 42 2 3 2 3" xfId="4905"/>
    <cellStyle name="Normal 42 2 3 2 3 2" xfId="13376"/>
    <cellStyle name="Normal 42 2 3 2 3 2 2" xfId="27491"/>
    <cellStyle name="Normal 42 2 3 2 3 2 2 2" xfId="61368"/>
    <cellStyle name="Normal 42 2 3 2 3 2 3" xfId="47252"/>
    <cellStyle name="Normal 42 2 3 2 3 3" xfId="19022"/>
    <cellStyle name="Normal 42 2 3 2 3 3 2" xfId="38783"/>
    <cellStyle name="Normal 42 2 3 2 3 4" xfId="52899"/>
    <cellStyle name="Normal 42 2 3 2 3 5" xfId="33137"/>
    <cellStyle name="Normal 42 2 3 2 4" xfId="7730"/>
    <cellStyle name="Normal 42 2 3 2 4 2" xfId="21845"/>
    <cellStyle name="Normal 42 2 3 2 4 2 2" xfId="55722"/>
    <cellStyle name="Normal 42 2 3 2 4 3" xfId="41606"/>
    <cellStyle name="Normal 42 2 3 2 5" xfId="10553"/>
    <cellStyle name="Normal 42 2 3 2 5 2" xfId="24668"/>
    <cellStyle name="Normal 42 2 3 2 5 2 2" xfId="58545"/>
    <cellStyle name="Normal 42 2 3 2 5 3" xfId="44429"/>
    <cellStyle name="Normal 42 2 3 2 6" xfId="16199"/>
    <cellStyle name="Normal 42 2 3 2 6 2" xfId="35960"/>
    <cellStyle name="Normal 42 2 3 2 7" xfId="50076"/>
    <cellStyle name="Normal 42 2 3 2 8" xfId="30314"/>
    <cellStyle name="Normal 42 2 3 3" xfId="2788"/>
    <cellStyle name="Normal 42 2 3 3 2" xfId="5612"/>
    <cellStyle name="Normal 42 2 3 3 2 2" xfId="14082"/>
    <cellStyle name="Normal 42 2 3 3 2 2 2" xfId="28197"/>
    <cellStyle name="Normal 42 2 3 3 2 2 2 2" xfId="62074"/>
    <cellStyle name="Normal 42 2 3 3 2 2 3" xfId="47958"/>
    <cellStyle name="Normal 42 2 3 3 2 3" xfId="19728"/>
    <cellStyle name="Normal 42 2 3 3 2 3 2" xfId="39489"/>
    <cellStyle name="Normal 42 2 3 3 2 4" xfId="53605"/>
    <cellStyle name="Normal 42 2 3 3 2 5" xfId="33843"/>
    <cellStyle name="Normal 42 2 3 3 3" xfId="8436"/>
    <cellStyle name="Normal 42 2 3 3 3 2" xfId="22551"/>
    <cellStyle name="Normal 42 2 3 3 3 2 2" xfId="56428"/>
    <cellStyle name="Normal 42 2 3 3 3 3" xfId="42312"/>
    <cellStyle name="Normal 42 2 3 3 4" xfId="11259"/>
    <cellStyle name="Normal 42 2 3 3 4 2" xfId="25374"/>
    <cellStyle name="Normal 42 2 3 3 4 2 2" xfId="59251"/>
    <cellStyle name="Normal 42 2 3 3 4 3" xfId="45135"/>
    <cellStyle name="Normal 42 2 3 3 5" xfId="16905"/>
    <cellStyle name="Normal 42 2 3 3 5 2" xfId="36666"/>
    <cellStyle name="Normal 42 2 3 3 6" xfId="50782"/>
    <cellStyle name="Normal 42 2 3 3 7" xfId="31020"/>
    <cellStyle name="Normal 42 2 3 4" xfId="4199"/>
    <cellStyle name="Normal 42 2 3 4 2" xfId="12670"/>
    <cellStyle name="Normal 42 2 3 4 2 2" xfId="26785"/>
    <cellStyle name="Normal 42 2 3 4 2 2 2" xfId="60662"/>
    <cellStyle name="Normal 42 2 3 4 2 3" xfId="46546"/>
    <cellStyle name="Normal 42 2 3 4 3" xfId="18316"/>
    <cellStyle name="Normal 42 2 3 4 3 2" xfId="38077"/>
    <cellStyle name="Normal 42 2 3 4 4" xfId="52193"/>
    <cellStyle name="Normal 42 2 3 4 5" xfId="32431"/>
    <cellStyle name="Normal 42 2 3 5" xfId="7024"/>
    <cellStyle name="Normal 42 2 3 5 2" xfId="21139"/>
    <cellStyle name="Normal 42 2 3 5 2 2" xfId="55016"/>
    <cellStyle name="Normal 42 2 3 5 3" xfId="40900"/>
    <cellStyle name="Normal 42 2 3 6" xfId="9847"/>
    <cellStyle name="Normal 42 2 3 6 2" xfId="23962"/>
    <cellStyle name="Normal 42 2 3 6 2 2" xfId="57839"/>
    <cellStyle name="Normal 42 2 3 6 3" xfId="43723"/>
    <cellStyle name="Normal 42 2 3 7" xfId="15493"/>
    <cellStyle name="Normal 42 2 3 7 2" xfId="35254"/>
    <cellStyle name="Normal 42 2 3 8" xfId="49370"/>
    <cellStyle name="Normal 42 2 3 9" xfId="29608"/>
    <cellStyle name="Normal 42 2 4" xfId="1728"/>
    <cellStyle name="Normal 42 2 4 2" xfId="3141"/>
    <cellStyle name="Normal 42 2 4 2 2" xfId="5965"/>
    <cellStyle name="Normal 42 2 4 2 2 2" xfId="14435"/>
    <cellStyle name="Normal 42 2 4 2 2 2 2" xfId="28550"/>
    <cellStyle name="Normal 42 2 4 2 2 2 2 2" xfId="62427"/>
    <cellStyle name="Normal 42 2 4 2 2 2 3" xfId="48311"/>
    <cellStyle name="Normal 42 2 4 2 2 3" xfId="20081"/>
    <cellStyle name="Normal 42 2 4 2 2 3 2" xfId="39842"/>
    <cellStyle name="Normal 42 2 4 2 2 4" xfId="53958"/>
    <cellStyle name="Normal 42 2 4 2 2 5" xfId="34196"/>
    <cellStyle name="Normal 42 2 4 2 3" xfId="8789"/>
    <cellStyle name="Normal 42 2 4 2 3 2" xfId="22904"/>
    <cellStyle name="Normal 42 2 4 2 3 2 2" xfId="56781"/>
    <cellStyle name="Normal 42 2 4 2 3 3" xfId="42665"/>
    <cellStyle name="Normal 42 2 4 2 4" xfId="11612"/>
    <cellStyle name="Normal 42 2 4 2 4 2" xfId="25727"/>
    <cellStyle name="Normal 42 2 4 2 4 2 2" xfId="59604"/>
    <cellStyle name="Normal 42 2 4 2 4 3" xfId="45488"/>
    <cellStyle name="Normal 42 2 4 2 5" xfId="17258"/>
    <cellStyle name="Normal 42 2 4 2 5 2" xfId="37019"/>
    <cellStyle name="Normal 42 2 4 2 6" xfId="51135"/>
    <cellStyle name="Normal 42 2 4 2 7" xfId="31373"/>
    <cellStyle name="Normal 42 2 4 3" xfId="4552"/>
    <cellStyle name="Normal 42 2 4 3 2" xfId="13023"/>
    <cellStyle name="Normal 42 2 4 3 2 2" xfId="27138"/>
    <cellStyle name="Normal 42 2 4 3 2 2 2" xfId="61015"/>
    <cellStyle name="Normal 42 2 4 3 2 3" xfId="46899"/>
    <cellStyle name="Normal 42 2 4 3 3" xfId="18669"/>
    <cellStyle name="Normal 42 2 4 3 3 2" xfId="38430"/>
    <cellStyle name="Normal 42 2 4 3 4" xfId="52546"/>
    <cellStyle name="Normal 42 2 4 3 5" xfId="32784"/>
    <cellStyle name="Normal 42 2 4 4" xfId="7377"/>
    <cellStyle name="Normal 42 2 4 4 2" xfId="21492"/>
    <cellStyle name="Normal 42 2 4 4 2 2" xfId="55369"/>
    <cellStyle name="Normal 42 2 4 4 3" xfId="41253"/>
    <cellStyle name="Normal 42 2 4 5" xfId="10200"/>
    <cellStyle name="Normal 42 2 4 5 2" xfId="24315"/>
    <cellStyle name="Normal 42 2 4 5 2 2" xfId="58192"/>
    <cellStyle name="Normal 42 2 4 5 3" xfId="44076"/>
    <cellStyle name="Normal 42 2 4 6" xfId="15846"/>
    <cellStyle name="Normal 42 2 4 6 2" xfId="35607"/>
    <cellStyle name="Normal 42 2 4 7" xfId="49723"/>
    <cellStyle name="Normal 42 2 4 8" xfId="29961"/>
    <cellStyle name="Normal 42 2 5" xfId="2435"/>
    <cellStyle name="Normal 42 2 5 2" xfId="5259"/>
    <cellStyle name="Normal 42 2 5 2 2" xfId="13729"/>
    <cellStyle name="Normal 42 2 5 2 2 2" xfId="27844"/>
    <cellStyle name="Normal 42 2 5 2 2 2 2" xfId="61721"/>
    <cellStyle name="Normal 42 2 5 2 2 3" xfId="47605"/>
    <cellStyle name="Normal 42 2 5 2 3" xfId="19375"/>
    <cellStyle name="Normal 42 2 5 2 3 2" xfId="39136"/>
    <cellStyle name="Normal 42 2 5 2 4" xfId="53252"/>
    <cellStyle name="Normal 42 2 5 2 5" xfId="33490"/>
    <cellStyle name="Normal 42 2 5 3" xfId="8083"/>
    <cellStyle name="Normal 42 2 5 3 2" xfId="22198"/>
    <cellStyle name="Normal 42 2 5 3 2 2" xfId="56075"/>
    <cellStyle name="Normal 42 2 5 3 3" xfId="41959"/>
    <cellStyle name="Normal 42 2 5 4" xfId="10906"/>
    <cellStyle name="Normal 42 2 5 4 2" xfId="25021"/>
    <cellStyle name="Normal 42 2 5 4 2 2" xfId="58898"/>
    <cellStyle name="Normal 42 2 5 4 3" xfId="44782"/>
    <cellStyle name="Normal 42 2 5 5" xfId="16552"/>
    <cellStyle name="Normal 42 2 5 5 2" xfId="36313"/>
    <cellStyle name="Normal 42 2 5 6" xfId="50429"/>
    <cellStyle name="Normal 42 2 5 7" xfId="30667"/>
    <cellStyle name="Normal 42 2 6" xfId="3846"/>
    <cellStyle name="Normal 42 2 6 2" xfId="12317"/>
    <cellStyle name="Normal 42 2 6 2 2" xfId="26432"/>
    <cellStyle name="Normal 42 2 6 2 2 2" xfId="60309"/>
    <cellStyle name="Normal 42 2 6 2 3" xfId="46193"/>
    <cellStyle name="Normal 42 2 6 3" xfId="17963"/>
    <cellStyle name="Normal 42 2 6 3 2" xfId="37724"/>
    <cellStyle name="Normal 42 2 6 4" xfId="51840"/>
    <cellStyle name="Normal 42 2 6 5" xfId="32078"/>
    <cellStyle name="Normal 42 2 7" xfId="6671"/>
    <cellStyle name="Normal 42 2 7 2" xfId="20786"/>
    <cellStyle name="Normal 42 2 7 2 2" xfId="54663"/>
    <cellStyle name="Normal 42 2 7 3" xfId="40547"/>
    <cellStyle name="Normal 42 2 8" xfId="9494"/>
    <cellStyle name="Normal 42 2 8 2" xfId="23609"/>
    <cellStyle name="Normal 42 2 8 2 2" xfId="57486"/>
    <cellStyle name="Normal 42 2 8 3" xfId="43370"/>
    <cellStyle name="Normal 42 2 9" xfId="15140"/>
    <cellStyle name="Normal 42 2 9 2" xfId="34901"/>
    <cellStyle name="Normal 42 3" xfId="1107"/>
    <cellStyle name="Normal 42 3 10" xfId="29343"/>
    <cellStyle name="Normal 42 3 2" xfId="1462"/>
    <cellStyle name="Normal 42 3 2 2" xfId="2169"/>
    <cellStyle name="Normal 42 3 2 2 2" xfId="3582"/>
    <cellStyle name="Normal 42 3 2 2 2 2" xfId="6406"/>
    <cellStyle name="Normal 42 3 2 2 2 2 2" xfId="14876"/>
    <cellStyle name="Normal 42 3 2 2 2 2 2 2" xfId="28991"/>
    <cellStyle name="Normal 42 3 2 2 2 2 2 2 2" xfId="62868"/>
    <cellStyle name="Normal 42 3 2 2 2 2 2 3" xfId="48752"/>
    <cellStyle name="Normal 42 3 2 2 2 2 3" xfId="20522"/>
    <cellStyle name="Normal 42 3 2 2 2 2 3 2" xfId="40283"/>
    <cellStyle name="Normal 42 3 2 2 2 2 4" xfId="54399"/>
    <cellStyle name="Normal 42 3 2 2 2 2 5" xfId="34637"/>
    <cellStyle name="Normal 42 3 2 2 2 3" xfId="9230"/>
    <cellStyle name="Normal 42 3 2 2 2 3 2" xfId="23345"/>
    <cellStyle name="Normal 42 3 2 2 2 3 2 2" xfId="57222"/>
    <cellStyle name="Normal 42 3 2 2 2 3 3" xfId="43106"/>
    <cellStyle name="Normal 42 3 2 2 2 4" xfId="12053"/>
    <cellStyle name="Normal 42 3 2 2 2 4 2" xfId="26168"/>
    <cellStyle name="Normal 42 3 2 2 2 4 2 2" xfId="60045"/>
    <cellStyle name="Normal 42 3 2 2 2 4 3" xfId="45929"/>
    <cellStyle name="Normal 42 3 2 2 2 5" xfId="17699"/>
    <cellStyle name="Normal 42 3 2 2 2 5 2" xfId="37460"/>
    <cellStyle name="Normal 42 3 2 2 2 6" xfId="51576"/>
    <cellStyle name="Normal 42 3 2 2 2 7" xfId="31814"/>
    <cellStyle name="Normal 42 3 2 2 3" xfId="4993"/>
    <cellStyle name="Normal 42 3 2 2 3 2" xfId="13464"/>
    <cellStyle name="Normal 42 3 2 2 3 2 2" xfId="27579"/>
    <cellStyle name="Normal 42 3 2 2 3 2 2 2" xfId="61456"/>
    <cellStyle name="Normal 42 3 2 2 3 2 3" xfId="47340"/>
    <cellStyle name="Normal 42 3 2 2 3 3" xfId="19110"/>
    <cellStyle name="Normal 42 3 2 2 3 3 2" xfId="38871"/>
    <cellStyle name="Normal 42 3 2 2 3 4" xfId="52987"/>
    <cellStyle name="Normal 42 3 2 2 3 5" xfId="33225"/>
    <cellStyle name="Normal 42 3 2 2 4" xfId="7818"/>
    <cellStyle name="Normal 42 3 2 2 4 2" xfId="21933"/>
    <cellStyle name="Normal 42 3 2 2 4 2 2" xfId="55810"/>
    <cellStyle name="Normal 42 3 2 2 4 3" xfId="41694"/>
    <cellStyle name="Normal 42 3 2 2 5" xfId="10641"/>
    <cellStyle name="Normal 42 3 2 2 5 2" xfId="24756"/>
    <cellStyle name="Normal 42 3 2 2 5 2 2" xfId="58633"/>
    <cellStyle name="Normal 42 3 2 2 5 3" xfId="44517"/>
    <cellStyle name="Normal 42 3 2 2 6" xfId="16287"/>
    <cellStyle name="Normal 42 3 2 2 6 2" xfId="36048"/>
    <cellStyle name="Normal 42 3 2 2 7" xfId="50164"/>
    <cellStyle name="Normal 42 3 2 2 8" xfId="30402"/>
    <cellStyle name="Normal 42 3 2 3" xfId="2876"/>
    <cellStyle name="Normal 42 3 2 3 2" xfId="5700"/>
    <cellStyle name="Normal 42 3 2 3 2 2" xfId="14170"/>
    <cellStyle name="Normal 42 3 2 3 2 2 2" xfId="28285"/>
    <cellStyle name="Normal 42 3 2 3 2 2 2 2" xfId="62162"/>
    <cellStyle name="Normal 42 3 2 3 2 2 3" xfId="48046"/>
    <cellStyle name="Normal 42 3 2 3 2 3" xfId="19816"/>
    <cellStyle name="Normal 42 3 2 3 2 3 2" xfId="39577"/>
    <cellStyle name="Normal 42 3 2 3 2 4" xfId="53693"/>
    <cellStyle name="Normal 42 3 2 3 2 5" xfId="33931"/>
    <cellStyle name="Normal 42 3 2 3 3" xfId="8524"/>
    <cellStyle name="Normal 42 3 2 3 3 2" xfId="22639"/>
    <cellStyle name="Normal 42 3 2 3 3 2 2" xfId="56516"/>
    <cellStyle name="Normal 42 3 2 3 3 3" xfId="42400"/>
    <cellStyle name="Normal 42 3 2 3 4" xfId="11347"/>
    <cellStyle name="Normal 42 3 2 3 4 2" xfId="25462"/>
    <cellStyle name="Normal 42 3 2 3 4 2 2" xfId="59339"/>
    <cellStyle name="Normal 42 3 2 3 4 3" xfId="45223"/>
    <cellStyle name="Normal 42 3 2 3 5" xfId="16993"/>
    <cellStyle name="Normal 42 3 2 3 5 2" xfId="36754"/>
    <cellStyle name="Normal 42 3 2 3 6" xfId="50870"/>
    <cellStyle name="Normal 42 3 2 3 7" xfId="31108"/>
    <cellStyle name="Normal 42 3 2 4" xfId="4287"/>
    <cellStyle name="Normal 42 3 2 4 2" xfId="12758"/>
    <cellStyle name="Normal 42 3 2 4 2 2" xfId="26873"/>
    <cellStyle name="Normal 42 3 2 4 2 2 2" xfId="60750"/>
    <cellStyle name="Normal 42 3 2 4 2 3" xfId="46634"/>
    <cellStyle name="Normal 42 3 2 4 3" xfId="18404"/>
    <cellStyle name="Normal 42 3 2 4 3 2" xfId="38165"/>
    <cellStyle name="Normal 42 3 2 4 4" xfId="52281"/>
    <cellStyle name="Normal 42 3 2 4 5" xfId="32519"/>
    <cellStyle name="Normal 42 3 2 5" xfId="7112"/>
    <cellStyle name="Normal 42 3 2 5 2" xfId="21227"/>
    <cellStyle name="Normal 42 3 2 5 2 2" xfId="55104"/>
    <cellStyle name="Normal 42 3 2 5 3" xfId="40988"/>
    <cellStyle name="Normal 42 3 2 6" xfId="9935"/>
    <cellStyle name="Normal 42 3 2 6 2" xfId="24050"/>
    <cellStyle name="Normal 42 3 2 6 2 2" xfId="57927"/>
    <cellStyle name="Normal 42 3 2 6 3" xfId="43811"/>
    <cellStyle name="Normal 42 3 2 7" xfId="15581"/>
    <cellStyle name="Normal 42 3 2 7 2" xfId="35342"/>
    <cellStyle name="Normal 42 3 2 8" xfId="49458"/>
    <cellStyle name="Normal 42 3 2 9" xfId="29696"/>
    <cellStyle name="Normal 42 3 3" xfId="1816"/>
    <cellStyle name="Normal 42 3 3 2" xfId="3229"/>
    <cellStyle name="Normal 42 3 3 2 2" xfId="6053"/>
    <cellStyle name="Normal 42 3 3 2 2 2" xfId="14523"/>
    <cellStyle name="Normal 42 3 3 2 2 2 2" xfId="28638"/>
    <cellStyle name="Normal 42 3 3 2 2 2 2 2" xfId="62515"/>
    <cellStyle name="Normal 42 3 3 2 2 2 3" xfId="48399"/>
    <cellStyle name="Normal 42 3 3 2 2 3" xfId="20169"/>
    <cellStyle name="Normal 42 3 3 2 2 3 2" xfId="39930"/>
    <cellStyle name="Normal 42 3 3 2 2 4" xfId="54046"/>
    <cellStyle name="Normal 42 3 3 2 2 5" xfId="34284"/>
    <cellStyle name="Normal 42 3 3 2 3" xfId="8877"/>
    <cellStyle name="Normal 42 3 3 2 3 2" xfId="22992"/>
    <cellStyle name="Normal 42 3 3 2 3 2 2" xfId="56869"/>
    <cellStyle name="Normal 42 3 3 2 3 3" xfId="42753"/>
    <cellStyle name="Normal 42 3 3 2 4" xfId="11700"/>
    <cellStyle name="Normal 42 3 3 2 4 2" xfId="25815"/>
    <cellStyle name="Normal 42 3 3 2 4 2 2" xfId="59692"/>
    <cellStyle name="Normal 42 3 3 2 4 3" xfId="45576"/>
    <cellStyle name="Normal 42 3 3 2 5" xfId="17346"/>
    <cellStyle name="Normal 42 3 3 2 5 2" xfId="37107"/>
    <cellStyle name="Normal 42 3 3 2 6" xfId="51223"/>
    <cellStyle name="Normal 42 3 3 2 7" xfId="31461"/>
    <cellStyle name="Normal 42 3 3 3" xfId="4640"/>
    <cellStyle name="Normal 42 3 3 3 2" xfId="13111"/>
    <cellStyle name="Normal 42 3 3 3 2 2" xfId="27226"/>
    <cellStyle name="Normal 42 3 3 3 2 2 2" xfId="61103"/>
    <cellStyle name="Normal 42 3 3 3 2 3" xfId="46987"/>
    <cellStyle name="Normal 42 3 3 3 3" xfId="18757"/>
    <cellStyle name="Normal 42 3 3 3 3 2" xfId="38518"/>
    <cellStyle name="Normal 42 3 3 3 4" xfId="52634"/>
    <cellStyle name="Normal 42 3 3 3 5" xfId="32872"/>
    <cellStyle name="Normal 42 3 3 4" xfId="7465"/>
    <cellStyle name="Normal 42 3 3 4 2" xfId="21580"/>
    <cellStyle name="Normal 42 3 3 4 2 2" xfId="55457"/>
    <cellStyle name="Normal 42 3 3 4 3" xfId="41341"/>
    <cellStyle name="Normal 42 3 3 5" xfId="10288"/>
    <cellStyle name="Normal 42 3 3 5 2" xfId="24403"/>
    <cellStyle name="Normal 42 3 3 5 2 2" xfId="58280"/>
    <cellStyle name="Normal 42 3 3 5 3" xfId="44164"/>
    <cellStyle name="Normal 42 3 3 6" xfId="15934"/>
    <cellStyle name="Normal 42 3 3 6 2" xfId="35695"/>
    <cellStyle name="Normal 42 3 3 7" xfId="49811"/>
    <cellStyle name="Normal 42 3 3 8" xfId="30049"/>
    <cellStyle name="Normal 42 3 4" xfId="2523"/>
    <cellStyle name="Normal 42 3 4 2" xfId="5347"/>
    <cellStyle name="Normal 42 3 4 2 2" xfId="13817"/>
    <cellStyle name="Normal 42 3 4 2 2 2" xfId="27932"/>
    <cellStyle name="Normal 42 3 4 2 2 2 2" xfId="61809"/>
    <cellStyle name="Normal 42 3 4 2 2 3" xfId="47693"/>
    <cellStyle name="Normal 42 3 4 2 3" xfId="19463"/>
    <cellStyle name="Normal 42 3 4 2 3 2" xfId="39224"/>
    <cellStyle name="Normal 42 3 4 2 4" xfId="53340"/>
    <cellStyle name="Normal 42 3 4 2 5" xfId="33578"/>
    <cellStyle name="Normal 42 3 4 3" xfId="8171"/>
    <cellStyle name="Normal 42 3 4 3 2" xfId="22286"/>
    <cellStyle name="Normal 42 3 4 3 2 2" xfId="56163"/>
    <cellStyle name="Normal 42 3 4 3 3" xfId="42047"/>
    <cellStyle name="Normal 42 3 4 4" xfId="10994"/>
    <cellStyle name="Normal 42 3 4 4 2" xfId="25109"/>
    <cellStyle name="Normal 42 3 4 4 2 2" xfId="58986"/>
    <cellStyle name="Normal 42 3 4 4 3" xfId="44870"/>
    <cellStyle name="Normal 42 3 4 5" xfId="16640"/>
    <cellStyle name="Normal 42 3 4 5 2" xfId="36401"/>
    <cellStyle name="Normal 42 3 4 6" xfId="50517"/>
    <cellStyle name="Normal 42 3 4 7" xfId="30755"/>
    <cellStyle name="Normal 42 3 5" xfId="3934"/>
    <cellStyle name="Normal 42 3 5 2" xfId="12405"/>
    <cellStyle name="Normal 42 3 5 2 2" xfId="26520"/>
    <cellStyle name="Normal 42 3 5 2 2 2" xfId="60397"/>
    <cellStyle name="Normal 42 3 5 2 3" xfId="46281"/>
    <cellStyle name="Normal 42 3 5 3" xfId="18051"/>
    <cellStyle name="Normal 42 3 5 3 2" xfId="37812"/>
    <cellStyle name="Normal 42 3 5 4" xfId="51928"/>
    <cellStyle name="Normal 42 3 5 5" xfId="32166"/>
    <cellStyle name="Normal 42 3 6" xfId="6759"/>
    <cellStyle name="Normal 42 3 6 2" xfId="20874"/>
    <cellStyle name="Normal 42 3 6 2 2" xfId="54751"/>
    <cellStyle name="Normal 42 3 6 3" xfId="40635"/>
    <cellStyle name="Normal 42 3 7" xfId="9582"/>
    <cellStyle name="Normal 42 3 7 2" xfId="23697"/>
    <cellStyle name="Normal 42 3 7 2 2" xfId="57574"/>
    <cellStyle name="Normal 42 3 7 3" xfId="43458"/>
    <cellStyle name="Normal 42 3 8" xfId="15228"/>
    <cellStyle name="Normal 42 3 8 2" xfId="34989"/>
    <cellStyle name="Normal 42 3 9" xfId="49105"/>
    <cellStyle name="Normal 42 4" xfId="1287"/>
    <cellStyle name="Normal 42 4 2" xfId="1994"/>
    <cellStyle name="Normal 42 4 2 2" xfId="3407"/>
    <cellStyle name="Normal 42 4 2 2 2" xfId="6231"/>
    <cellStyle name="Normal 42 4 2 2 2 2" xfId="14701"/>
    <cellStyle name="Normal 42 4 2 2 2 2 2" xfId="28816"/>
    <cellStyle name="Normal 42 4 2 2 2 2 2 2" xfId="62693"/>
    <cellStyle name="Normal 42 4 2 2 2 2 3" xfId="48577"/>
    <cellStyle name="Normal 42 4 2 2 2 3" xfId="20347"/>
    <cellStyle name="Normal 42 4 2 2 2 3 2" xfId="40108"/>
    <cellStyle name="Normal 42 4 2 2 2 4" xfId="54224"/>
    <cellStyle name="Normal 42 4 2 2 2 5" xfId="34462"/>
    <cellStyle name="Normal 42 4 2 2 3" xfId="9055"/>
    <cellStyle name="Normal 42 4 2 2 3 2" xfId="23170"/>
    <cellStyle name="Normal 42 4 2 2 3 2 2" xfId="57047"/>
    <cellStyle name="Normal 42 4 2 2 3 3" xfId="42931"/>
    <cellStyle name="Normal 42 4 2 2 4" xfId="11878"/>
    <cellStyle name="Normal 42 4 2 2 4 2" xfId="25993"/>
    <cellStyle name="Normal 42 4 2 2 4 2 2" xfId="59870"/>
    <cellStyle name="Normal 42 4 2 2 4 3" xfId="45754"/>
    <cellStyle name="Normal 42 4 2 2 5" xfId="17524"/>
    <cellStyle name="Normal 42 4 2 2 5 2" xfId="37285"/>
    <cellStyle name="Normal 42 4 2 2 6" xfId="51401"/>
    <cellStyle name="Normal 42 4 2 2 7" xfId="31639"/>
    <cellStyle name="Normal 42 4 2 3" xfId="4818"/>
    <cellStyle name="Normal 42 4 2 3 2" xfId="13289"/>
    <cellStyle name="Normal 42 4 2 3 2 2" xfId="27404"/>
    <cellStyle name="Normal 42 4 2 3 2 2 2" xfId="61281"/>
    <cellStyle name="Normal 42 4 2 3 2 3" xfId="47165"/>
    <cellStyle name="Normal 42 4 2 3 3" xfId="18935"/>
    <cellStyle name="Normal 42 4 2 3 3 2" xfId="38696"/>
    <cellStyle name="Normal 42 4 2 3 4" xfId="52812"/>
    <cellStyle name="Normal 42 4 2 3 5" xfId="33050"/>
    <cellStyle name="Normal 42 4 2 4" xfId="7643"/>
    <cellStyle name="Normal 42 4 2 4 2" xfId="21758"/>
    <cellStyle name="Normal 42 4 2 4 2 2" xfId="55635"/>
    <cellStyle name="Normal 42 4 2 4 3" xfId="41519"/>
    <cellStyle name="Normal 42 4 2 5" xfId="10466"/>
    <cellStyle name="Normal 42 4 2 5 2" xfId="24581"/>
    <cellStyle name="Normal 42 4 2 5 2 2" xfId="58458"/>
    <cellStyle name="Normal 42 4 2 5 3" xfId="44342"/>
    <cellStyle name="Normal 42 4 2 6" xfId="16112"/>
    <cellStyle name="Normal 42 4 2 6 2" xfId="35873"/>
    <cellStyle name="Normal 42 4 2 7" xfId="49989"/>
    <cellStyle name="Normal 42 4 2 8" xfId="30227"/>
    <cellStyle name="Normal 42 4 3" xfId="2701"/>
    <cellStyle name="Normal 42 4 3 2" xfId="5525"/>
    <cellStyle name="Normal 42 4 3 2 2" xfId="13995"/>
    <cellStyle name="Normal 42 4 3 2 2 2" xfId="28110"/>
    <cellStyle name="Normal 42 4 3 2 2 2 2" xfId="61987"/>
    <cellStyle name="Normal 42 4 3 2 2 3" xfId="47871"/>
    <cellStyle name="Normal 42 4 3 2 3" xfId="19641"/>
    <cellStyle name="Normal 42 4 3 2 3 2" xfId="39402"/>
    <cellStyle name="Normal 42 4 3 2 4" xfId="53518"/>
    <cellStyle name="Normal 42 4 3 2 5" xfId="33756"/>
    <cellStyle name="Normal 42 4 3 3" xfId="8349"/>
    <cellStyle name="Normal 42 4 3 3 2" xfId="22464"/>
    <cellStyle name="Normal 42 4 3 3 2 2" xfId="56341"/>
    <cellStyle name="Normal 42 4 3 3 3" xfId="42225"/>
    <cellStyle name="Normal 42 4 3 4" xfId="11172"/>
    <cellStyle name="Normal 42 4 3 4 2" xfId="25287"/>
    <cellStyle name="Normal 42 4 3 4 2 2" xfId="59164"/>
    <cellStyle name="Normal 42 4 3 4 3" xfId="45048"/>
    <cellStyle name="Normal 42 4 3 5" xfId="16818"/>
    <cellStyle name="Normal 42 4 3 5 2" xfId="36579"/>
    <cellStyle name="Normal 42 4 3 6" xfId="50695"/>
    <cellStyle name="Normal 42 4 3 7" xfId="30933"/>
    <cellStyle name="Normal 42 4 4" xfId="4112"/>
    <cellStyle name="Normal 42 4 4 2" xfId="12583"/>
    <cellStyle name="Normal 42 4 4 2 2" xfId="26698"/>
    <cellStyle name="Normal 42 4 4 2 2 2" xfId="60575"/>
    <cellStyle name="Normal 42 4 4 2 3" xfId="46459"/>
    <cellStyle name="Normal 42 4 4 3" xfId="18229"/>
    <cellStyle name="Normal 42 4 4 3 2" xfId="37990"/>
    <cellStyle name="Normal 42 4 4 4" xfId="52106"/>
    <cellStyle name="Normal 42 4 4 5" xfId="32344"/>
    <cellStyle name="Normal 42 4 5" xfId="6937"/>
    <cellStyle name="Normal 42 4 5 2" xfId="21052"/>
    <cellStyle name="Normal 42 4 5 2 2" xfId="54929"/>
    <cellStyle name="Normal 42 4 5 3" xfId="40813"/>
    <cellStyle name="Normal 42 4 6" xfId="9760"/>
    <cellStyle name="Normal 42 4 6 2" xfId="23875"/>
    <cellStyle name="Normal 42 4 6 2 2" xfId="57752"/>
    <cellStyle name="Normal 42 4 6 3" xfId="43636"/>
    <cellStyle name="Normal 42 4 7" xfId="15406"/>
    <cellStyle name="Normal 42 4 7 2" xfId="35167"/>
    <cellStyle name="Normal 42 4 8" xfId="49283"/>
    <cellStyle name="Normal 42 4 9" xfId="29521"/>
    <cellStyle name="Normal 42 5" xfId="1641"/>
    <cellStyle name="Normal 42 5 2" xfId="3054"/>
    <cellStyle name="Normal 42 5 2 2" xfId="5878"/>
    <cellStyle name="Normal 42 5 2 2 2" xfId="14348"/>
    <cellStyle name="Normal 42 5 2 2 2 2" xfId="28463"/>
    <cellStyle name="Normal 42 5 2 2 2 2 2" xfId="62340"/>
    <cellStyle name="Normal 42 5 2 2 2 3" xfId="48224"/>
    <cellStyle name="Normal 42 5 2 2 3" xfId="19994"/>
    <cellStyle name="Normal 42 5 2 2 3 2" xfId="39755"/>
    <cellStyle name="Normal 42 5 2 2 4" xfId="53871"/>
    <cellStyle name="Normal 42 5 2 2 5" xfId="34109"/>
    <cellStyle name="Normal 42 5 2 3" xfId="8702"/>
    <cellStyle name="Normal 42 5 2 3 2" xfId="22817"/>
    <cellStyle name="Normal 42 5 2 3 2 2" xfId="56694"/>
    <cellStyle name="Normal 42 5 2 3 3" xfId="42578"/>
    <cellStyle name="Normal 42 5 2 4" xfId="11525"/>
    <cellStyle name="Normal 42 5 2 4 2" xfId="25640"/>
    <cellStyle name="Normal 42 5 2 4 2 2" xfId="59517"/>
    <cellStyle name="Normal 42 5 2 4 3" xfId="45401"/>
    <cellStyle name="Normal 42 5 2 5" xfId="17171"/>
    <cellStyle name="Normal 42 5 2 5 2" xfId="36932"/>
    <cellStyle name="Normal 42 5 2 6" xfId="51048"/>
    <cellStyle name="Normal 42 5 2 7" xfId="31286"/>
    <cellStyle name="Normal 42 5 3" xfId="4465"/>
    <cellStyle name="Normal 42 5 3 2" xfId="12936"/>
    <cellStyle name="Normal 42 5 3 2 2" xfId="27051"/>
    <cellStyle name="Normal 42 5 3 2 2 2" xfId="60928"/>
    <cellStyle name="Normal 42 5 3 2 3" xfId="46812"/>
    <cellStyle name="Normal 42 5 3 3" xfId="18582"/>
    <cellStyle name="Normal 42 5 3 3 2" xfId="38343"/>
    <cellStyle name="Normal 42 5 3 4" xfId="52459"/>
    <cellStyle name="Normal 42 5 3 5" xfId="32697"/>
    <cellStyle name="Normal 42 5 4" xfId="7290"/>
    <cellStyle name="Normal 42 5 4 2" xfId="21405"/>
    <cellStyle name="Normal 42 5 4 2 2" xfId="55282"/>
    <cellStyle name="Normal 42 5 4 3" xfId="41166"/>
    <cellStyle name="Normal 42 5 5" xfId="10113"/>
    <cellStyle name="Normal 42 5 5 2" xfId="24228"/>
    <cellStyle name="Normal 42 5 5 2 2" xfId="58105"/>
    <cellStyle name="Normal 42 5 5 3" xfId="43989"/>
    <cellStyle name="Normal 42 5 6" xfId="15759"/>
    <cellStyle name="Normal 42 5 6 2" xfId="35520"/>
    <cellStyle name="Normal 42 5 7" xfId="49636"/>
    <cellStyle name="Normal 42 5 8" xfId="29874"/>
    <cellStyle name="Normal 42 6" xfId="2348"/>
    <cellStyle name="Normal 42 6 2" xfId="5172"/>
    <cellStyle name="Normal 42 6 2 2" xfId="13642"/>
    <cellStyle name="Normal 42 6 2 2 2" xfId="27757"/>
    <cellStyle name="Normal 42 6 2 2 2 2" xfId="61634"/>
    <cellStyle name="Normal 42 6 2 2 3" xfId="47518"/>
    <cellStyle name="Normal 42 6 2 3" xfId="19288"/>
    <cellStyle name="Normal 42 6 2 3 2" xfId="39049"/>
    <cellStyle name="Normal 42 6 2 4" xfId="53165"/>
    <cellStyle name="Normal 42 6 2 5" xfId="33403"/>
    <cellStyle name="Normal 42 6 3" xfId="7996"/>
    <cellStyle name="Normal 42 6 3 2" xfId="22111"/>
    <cellStyle name="Normal 42 6 3 2 2" xfId="55988"/>
    <cellStyle name="Normal 42 6 3 3" xfId="41872"/>
    <cellStyle name="Normal 42 6 4" xfId="10819"/>
    <cellStyle name="Normal 42 6 4 2" xfId="24934"/>
    <cellStyle name="Normal 42 6 4 2 2" xfId="58811"/>
    <cellStyle name="Normal 42 6 4 3" xfId="44695"/>
    <cellStyle name="Normal 42 6 5" xfId="16465"/>
    <cellStyle name="Normal 42 6 5 2" xfId="36226"/>
    <cellStyle name="Normal 42 6 6" xfId="50342"/>
    <cellStyle name="Normal 42 6 7" xfId="30580"/>
    <cellStyle name="Normal 42 7" xfId="3759"/>
    <cellStyle name="Normal 42 7 2" xfId="12230"/>
    <cellStyle name="Normal 42 7 2 2" xfId="26345"/>
    <cellStyle name="Normal 42 7 2 2 2" xfId="60222"/>
    <cellStyle name="Normal 42 7 2 3" xfId="46106"/>
    <cellStyle name="Normal 42 7 3" xfId="17876"/>
    <cellStyle name="Normal 42 7 3 2" xfId="37637"/>
    <cellStyle name="Normal 42 7 4" xfId="51753"/>
    <cellStyle name="Normal 42 7 5" xfId="31991"/>
    <cellStyle name="Normal 42 8" xfId="6584"/>
    <cellStyle name="Normal 42 8 2" xfId="20699"/>
    <cellStyle name="Normal 42 8 2 2" xfId="54576"/>
    <cellStyle name="Normal 42 8 3" xfId="40460"/>
    <cellStyle name="Normal 42 9" xfId="9407"/>
    <cellStyle name="Normal 42 9 2" xfId="23522"/>
    <cellStyle name="Normal 42 9 2 2" xfId="57399"/>
    <cellStyle name="Normal 42 9 3" xfId="43283"/>
    <cellStyle name="Normal 43" xfId="730"/>
    <cellStyle name="Normal 43 10" xfId="15024"/>
    <cellStyle name="Normal 43 10 2" xfId="34785"/>
    <cellStyle name="Normal 43 11" xfId="48901"/>
    <cellStyle name="Normal 43 12" xfId="29139"/>
    <cellStyle name="Normal 43 2" xfId="986"/>
    <cellStyle name="Normal 43 2 10" xfId="48988"/>
    <cellStyle name="Normal 43 2 11" xfId="29226"/>
    <cellStyle name="Normal 43 2 2" xfId="1166"/>
    <cellStyle name="Normal 43 2 2 10" xfId="29401"/>
    <cellStyle name="Normal 43 2 2 2" xfId="1520"/>
    <cellStyle name="Normal 43 2 2 2 2" xfId="2227"/>
    <cellStyle name="Normal 43 2 2 2 2 2" xfId="3640"/>
    <cellStyle name="Normal 43 2 2 2 2 2 2" xfId="6464"/>
    <cellStyle name="Normal 43 2 2 2 2 2 2 2" xfId="14934"/>
    <cellStyle name="Normal 43 2 2 2 2 2 2 2 2" xfId="29049"/>
    <cellStyle name="Normal 43 2 2 2 2 2 2 2 2 2" xfId="62926"/>
    <cellStyle name="Normal 43 2 2 2 2 2 2 2 3" xfId="48810"/>
    <cellStyle name="Normal 43 2 2 2 2 2 2 3" xfId="20580"/>
    <cellStyle name="Normal 43 2 2 2 2 2 2 3 2" xfId="40341"/>
    <cellStyle name="Normal 43 2 2 2 2 2 2 4" xfId="54457"/>
    <cellStyle name="Normal 43 2 2 2 2 2 2 5" xfId="34695"/>
    <cellStyle name="Normal 43 2 2 2 2 2 3" xfId="9288"/>
    <cellStyle name="Normal 43 2 2 2 2 2 3 2" xfId="23403"/>
    <cellStyle name="Normal 43 2 2 2 2 2 3 2 2" xfId="57280"/>
    <cellStyle name="Normal 43 2 2 2 2 2 3 3" xfId="43164"/>
    <cellStyle name="Normal 43 2 2 2 2 2 4" xfId="12111"/>
    <cellStyle name="Normal 43 2 2 2 2 2 4 2" xfId="26226"/>
    <cellStyle name="Normal 43 2 2 2 2 2 4 2 2" xfId="60103"/>
    <cellStyle name="Normal 43 2 2 2 2 2 4 3" xfId="45987"/>
    <cellStyle name="Normal 43 2 2 2 2 2 5" xfId="17757"/>
    <cellStyle name="Normal 43 2 2 2 2 2 5 2" xfId="37518"/>
    <cellStyle name="Normal 43 2 2 2 2 2 6" xfId="51634"/>
    <cellStyle name="Normal 43 2 2 2 2 2 7" xfId="31872"/>
    <cellStyle name="Normal 43 2 2 2 2 3" xfId="5051"/>
    <cellStyle name="Normal 43 2 2 2 2 3 2" xfId="13522"/>
    <cellStyle name="Normal 43 2 2 2 2 3 2 2" xfId="27637"/>
    <cellStyle name="Normal 43 2 2 2 2 3 2 2 2" xfId="61514"/>
    <cellStyle name="Normal 43 2 2 2 2 3 2 3" xfId="47398"/>
    <cellStyle name="Normal 43 2 2 2 2 3 3" xfId="19168"/>
    <cellStyle name="Normal 43 2 2 2 2 3 3 2" xfId="38929"/>
    <cellStyle name="Normal 43 2 2 2 2 3 4" xfId="53045"/>
    <cellStyle name="Normal 43 2 2 2 2 3 5" xfId="33283"/>
    <cellStyle name="Normal 43 2 2 2 2 4" xfId="7876"/>
    <cellStyle name="Normal 43 2 2 2 2 4 2" xfId="21991"/>
    <cellStyle name="Normal 43 2 2 2 2 4 2 2" xfId="55868"/>
    <cellStyle name="Normal 43 2 2 2 2 4 3" xfId="41752"/>
    <cellStyle name="Normal 43 2 2 2 2 5" xfId="10699"/>
    <cellStyle name="Normal 43 2 2 2 2 5 2" xfId="24814"/>
    <cellStyle name="Normal 43 2 2 2 2 5 2 2" xfId="58691"/>
    <cellStyle name="Normal 43 2 2 2 2 5 3" xfId="44575"/>
    <cellStyle name="Normal 43 2 2 2 2 6" xfId="16345"/>
    <cellStyle name="Normal 43 2 2 2 2 6 2" xfId="36106"/>
    <cellStyle name="Normal 43 2 2 2 2 7" xfId="50222"/>
    <cellStyle name="Normal 43 2 2 2 2 8" xfId="30460"/>
    <cellStyle name="Normal 43 2 2 2 3" xfId="2934"/>
    <cellStyle name="Normal 43 2 2 2 3 2" xfId="5758"/>
    <cellStyle name="Normal 43 2 2 2 3 2 2" xfId="14228"/>
    <cellStyle name="Normal 43 2 2 2 3 2 2 2" xfId="28343"/>
    <cellStyle name="Normal 43 2 2 2 3 2 2 2 2" xfId="62220"/>
    <cellStyle name="Normal 43 2 2 2 3 2 2 3" xfId="48104"/>
    <cellStyle name="Normal 43 2 2 2 3 2 3" xfId="19874"/>
    <cellStyle name="Normal 43 2 2 2 3 2 3 2" xfId="39635"/>
    <cellStyle name="Normal 43 2 2 2 3 2 4" xfId="53751"/>
    <cellStyle name="Normal 43 2 2 2 3 2 5" xfId="33989"/>
    <cellStyle name="Normal 43 2 2 2 3 3" xfId="8582"/>
    <cellStyle name="Normal 43 2 2 2 3 3 2" xfId="22697"/>
    <cellStyle name="Normal 43 2 2 2 3 3 2 2" xfId="56574"/>
    <cellStyle name="Normal 43 2 2 2 3 3 3" xfId="42458"/>
    <cellStyle name="Normal 43 2 2 2 3 4" xfId="11405"/>
    <cellStyle name="Normal 43 2 2 2 3 4 2" xfId="25520"/>
    <cellStyle name="Normal 43 2 2 2 3 4 2 2" xfId="59397"/>
    <cellStyle name="Normal 43 2 2 2 3 4 3" xfId="45281"/>
    <cellStyle name="Normal 43 2 2 2 3 5" xfId="17051"/>
    <cellStyle name="Normal 43 2 2 2 3 5 2" xfId="36812"/>
    <cellStyle name="Normal 43 2 2 2 3 6" xfId="50928"/>
    <cellStyle name="Normal 43 2 2 2 3 7" xfId="31166"/>
    <cellStyle name="Normal 43 2 2 2 4" xfId="4345"/>
    <cellStyle name="Normal 43 2 2 2 4 2" xfId="12816"/>
    <cellStyle name="Normal 43 2 2 2 4 2 2" xfId="26931"/>
    <cellStyle name="Normal 43 2 2 2 4 2 2 2" xfId="60808"/>
    <cellStyle name="Normal 43 2 2 2 4 2 3" xfId="46692"/>
    <cellStyle name="Normal 43 2 2 2 4 3" xfId="18462"/>
    <cellStyle name="Normal 43 2 2 2 4 3 2" xfId="38223"/>
    <cellStyle name="Normal 43 2 2 2 4 4" xfId="52339"/>
    <cellStyle name="Normal 43 2 2 2 4 5" xfId="32577"/>
    <cellStyle name="Normal 43 2 2 2 5" xfId="7170"/>
    <cellStyle name="Normal 43 2 2 2 5 2" xfId="21285"/>
    <cellStyle name="Normal 43 2 2 2 5 2 2" xfId="55162"/>
    <cellStyle name="Normal 43 2 2 2 5 3" xfId="41046"/>
    <cellStyle name="Normal 43 2 2 2 6" xfId="9993"/>
    <cellStyle name="Normal 43 2 2 2 6 2" xfId="24108"/>
    <cellStyle name="Normal 43 2 2 2 6 2 2" xfId="57985"/>
    <cellStyle name="Normal 43 2 2 2 6 3" xfId="43869"/>
    <cellStyle name="Normal 43 2 2 2 7" xfId="15639"/>
    <cellStyle name="Normal 43 2 2 2 7 2" xfId="35400"/>
    <cellStyle name="Normal 43 2 2 2 8" xfId="49516"/>
    <cellStyle name="Normal 43 2 2 2 9" xfId="29754"/>
    <cellStyle name="Normal 43 2 2 3" xfId="1874"/>
    <cellStyle name="Normal 43 2 2 3 2" xfId="3287"/>
    <cellStyle name="Normal 43 2 2 3 2 2" xfId="6111"/>
    <cellStyle name="Normal 43 2 2 3 2 2 2" xfId="14581"/>
    <cellStyle name="Normal 43 2 2 3 2 2 2 2" xfId="28696"/>
    <cellStyle name="Normal 43 2 2 3 2 2 2 2 2" xfId="62573"/>
    <cellStyle name="Normal 43 2 2 3 2 2 2 3" xfId="48457"/>
    <cellStyle name="Normal 43 2 2 3 2 2 3" xfId="20227"/>
    <cellStyle name="Normal 43 2 2 3 2 2 3 2" xfId="39988"/>
    <cellStyle name="Normal 43 2 2 3 2 2 4" xfId="54104"/>
    <cellStyle name="Normal 43 2 2 3 2 2 5" xfId="34342"/>
    <cellStyle name="Normal 43 2 2 3 2 3" xfId="8935"/>
    <cellStyle name="Normal 43 2 2 3 2 3 2" xfId="23050"/>
    <cellStyle name="Normal 43 2 2 3 2 3 2 2" xfId="56927"/>
    <cellStyle name="Normal 43 2 2 3 2 3 3" xfId="42811"/>
    <cellStyle name="Normal 43 2 2 3 2 4" xfId="11758"/>
    <cellStyle name="Normal 43 2 2 3 2 4 2" xfId="25873"/>
    <cellStyle name="Normal 43 2 2 3 2 4 2 2" xfId="59750"/>
    <cellStyle name="Normal 43 2 2 3 2 4 3" xfId="45634"/>
    <cellStyle name="Normal 43 2 2 3 2 5" xfId="17404"/>
    <cellStyle name="Normal 43 2 2 3 2 5 2" xfId="37165"/>
    <cellStyle name="Normal 43 2 2 3 2 6" xfId="51281"/>
    <cellStyle name="Normal 43 2 2 3 2 7" xfId="31519"/>
    <cellStyle name="Normal 43 2 2 3 3" xfId="4698"/>
    <cellStyle name="Normal 43 2 2 3 3 2" xfId="13169"/>
    <cellStyle name="Normal 43 2 2 3 3 2 2" xfId="27284"/>
    <cellStyle name="Normal 43 2 2 3 3 2 2 2" xfId="61161"/>
    <cellStyle name="Normal 43 2 2 3 3 2 3" xfId="47045"/>
    <cellStyle name="Normal 43 2 2 3 3 3" xfId="18815"/>
    <cellStyle name="Normal 43 2 2 3 3 3 2" xfId="38576"/>
    <cellStyle name="Normal 43 2 2 3 3 4" xfId="52692"/>
    <cellStyle name="Normal 43 2 2 3 3 5" xfId="32930"/>
    <cellStyle name="Normal 43 2 2 3 4" xfId="7523"/>
    <cellStyle name="Normal 43 2 2 3 4 2" xfId="21638"/>
    <cellStyle name="Normal 43 2 2 3 4 2 2" xfId="55515"/>
    <cellStyle name="Normal 43 2 2 3 4 3" xfId="41399"/>
    <cellStyle name="Normal 43 2 2 3 5" xfId="10346"/>
    <cellStyle name="Normal 43 2 2 3 5 2" xfId="24461"/>
    <cellStyle name="Normal 43 2 2 3 5 2 2" xfId="58338"/>
    <cellStyle name="Normal 43 2 2 3 5 3" xfId="44222"/>
    <cellStyle name="Normal 43 2 2 3 6" xfId="15992"/>
    <cellStyle name="Normal 43 2 2 3 6 2" xfId="35753"/>
    <cellStyle name="Normal 43 2 2 3 7" xfId="49869"/>
    <cellStyle name="Normal 43 2 2 3 8" xfId="30107"/>
    <cellStyle name="Normal 43 2 2 4" xfId="2581"/>
    <cellStyle name="Normal 43 2 2 4 2" xfId="5405"/>
    <cellStyle name="Normal 43 2 2 4 2 2" xfId="13875"/>
    <cellStyle name="Normal 43 2 2 4 2 2 2" xfId="27990"/>
    <cellStyle name="Normal 43 2 2 4 2 2 2 2" xfId="61867"/>
    <cellStyle name="Normal 43 2 2 4 2 2 3" xfId="47751"/>
    <cellStyle name="Normal 43 2 2 4 2 3" xfId="19521"/>
    <cellStyle name="Normal 43 2 2 4 2 3 2" xfId="39282"/>
    <cellStyle name="Normal 43 2 2 4 2 4" xfId="53398"/>
    <cellStyle name="Normal 43 2 2 4 2 5" xfId="33636"/>
    <cellStyle name="Normal 43 2 2 4 3" xfId="8229"/>
    <cellStyle name="Normal 43 2 2 4 3 2" xfId="22344"/>
    <cellStyle name="Normal 43 2 2 4 3 2 2" xfId="56221"/>
    <cellStyle name="Normal 43 2 2 4 3 3" xfId="42105"/>
    <cellStyle name="Normal 43 2 2 4 4" xfId="11052"/>
    <cellStyle name="Normal 43 2 2 4 4 2" xfId="25167"/>
    <cellStyle name="Normal 43 2 2 4 4 2 2" xfId="59044"/>
    <cellStyle name="Normal 43 2 2 4 4 3" xfId="44928"/>
    <cellStyle name="Normal 43 2 2 4 5" xfId="16698"/>
    <cellStyle name="Normal 43 2 2 4 5 2" xfId="36459"/>
    <cellStyle name="Normal 43 2 2 4 6" xfId="50575"/>
    <cellStyle name="Normal 43 2 2 4 7" xfId="30813"/>
    <cellStyle name="Normal 43 2 2 5" xfId="3992"/>
    <cellStyle name="Normal 43 2 2 5 2" xfId="12463"/>
    <cellStyle name="Normal 43 2 2 5 2 2" xfId="26578"/>
    <cellStyle name="Normal 43 2 2 5 2 2 2" xfId="60455"/>
    <cellStyle name="Normal 43 2 2 5 2 3" xfId="46339"/>
    <cellStyle name="Normal 43 2 2 5 3" xfId="18109"/>
    <cellStyle name="Normal 43 2 2 5 3 2" xfId="37870"/>
    <cellStyle name="Normal 43 2 2 5 4" xfId="51986"/>
    <cellStyle name="Normal 43 2 2 5 5" xfId="32224"/>
    <cellStyle name="Normal 43 2 2 6" xfId="6817"/>
    <cellStyle name="Normal 43 2 2 6 2" xfId="20932"/>
    <cellStyle name="Normal 43 2 2 6 2 2" xfId="54809"/>
    <cellStyle name="Normal 43 2 2 6 3" xfId="40693"/>
    <cellStyle name="Normal 43 2 2 7" xfId="9640"/>
    <cellStyle name="Normal 43 2 2 7 2" xfId="23755"/>
    <cellStyle name="Normal 43 2 2 7 2 2" xfId="57632"/>
    <cellStyle name="Normal 43 2 2 7 3" xfId="43516"/>
    <cellStyle name="Normal 43 2 2 8" xfId="15286"/>
    <cellStyle name="Normal 43 2 2 8 2" xfId="35047"/>
    <cellStyle name="Normal 43 2 2 9" xfId="49163"/>
    <cellStyle name="Normal 43 2 3" xfId="1345"/>
    <cellStyle name="Normal 43 2 3 2" xfId="2052"/>
    <cellStyle name="Normal 43 2 3 2 2" xfId="3465"/>
    <cellStyle name="Normal 43 2 3 2 2 2" xfId="6289"/>
    <cellStyle name="Normal 43 2 3 2 2 2 2" xfId="14759"/>
    <cellStyle name="Normal 43 2 3 2 2 2 2 2" xfId="28874"/>
    <cellStyle name="Normal 43 2 3 2 2 2 2 2 2" xfId="62751"/>
    <cellStyle name="Normal 43 2 3 2 2 2 2 3" xfId="48635"/>
    <cellStyle name="Normal 43 2 3 2 2 2 3" xfId="20405"/>
    <cellStyle name="Normal 43 2 3 2 2 2 3 2" xfId="40166"/>
    <cellStyle name="Normal 43 2 3 2 2 2 4" xfId="54282"/>
    <cellStyle name="Normal 43 2 3 2 2 2 5" xfId="34520"/>
    <cellStyle name="Normal 43 2 3 2 2 3" xfId="9113"/>
    <cellStyle name="Normal 43 2 3 2 2 3 2" xfId="23228"/>
    <cellStyle name="Normal 43 2 3 2 2 3 2 2" xfId="57105"/>
    <cellStyle name="Normal 43 2 3 2 2 3 3" xfId="42989"/>
    <cellStyle name="Normal 43 2 3 2 2 4" xfId="11936"/>
    <cellStyle name="Normal 43 2 3 2 2 4 2" xfId="26051"/>
    <cellStyle name="Normal 43 2 3 2 2 4 2 2" xfId="59928"/>
    <cellStyle name="Normal 43 2 3 2 2 4 3" xfId="45812"/>
    <cellStyle name="Normal 43 2 3 2 2 5" xfId="17582"/>
    <cellStyle name="Normal 43 2 3 2 2 5 2" xfId="37343"/>
    <cellStyle name="Normal 43 2 3 2 2 6" xfId="51459"/>
    <cellStyle name="Normal 43 2 3 2 2 7" xfId="31697"/>
    <cellStyle name="Normal 43 2 3 2 3" xfId="4876"/>
    <cellStyle name="Normal 43 2 3 2 3 2" xfId="13347"/>
    <cellStyle name="Normal 43 2 3 2 3 2 2" xfId="27462"/>
    <cellStyle name="Normal 43 2 3 2 3 2 2 2" xfId="61339"/>
    <cellStyle name="Normal 43 2 3 2 3 2 3" xfId="47223"/>
    <cellStyle name="Normal 43 2 3 2 3 3" xfId="18993"/>
    <cellStyle name="Normal 43 2 3 2 3 3 2" xfId="38754"/>
    <cellStyle name="Normal 43 2 3 2 3 4" xfId="52870"/>
    <cellStyle name="Normal 43 2 3 2 3 5" xfId="33108"/>
    <cellStyle name="Normal 43 2 3 2 4" xfId="7701"/>
    <cellStyle name="Normal 43 2 3 2 4 2" xfId="21816"/>
    <cellStyle name="Normal 43 2 3 2 4 2 2" xfId="55693"/>
    <cellStyle name="Normal 43 2 3 2 4 3" xfId="41577"/>
    <cellStyle name="Normal 43 2 3 2 5" xfId="10524"/>
    <cellStyle name="Normal 43 2 3 2 5 2" xfId="24639"/>
    <cellStyle name="Normal 43 2 3 2 5 2 2" xfId="58516"/>
    <cellStyle name="Normal 43 2 3 2 5 3" xfId="44400"/>
    <cellStyle name="Normal 43 2 3 2 6" xfId="16170"/>
    <cellStyle name="Normal 43 2 3 2 6 2" xfId="35931"/>
    <cellStyle name="Normal 43 2 3 2 7" xfId="50047"/>
    <cellStyle name="Normal 43 2 3 2 8" xfId="30285"/>
    <cellStyle name="Normal 43 2 3 3" xfId="2759"/>
    <cellStyle name="Normal 43 2 3 3 2" xfId="5583"/>
    <cellStyle name="Normal 43 2 3 3 2 2" xfId="14053"/>
    <cellStyle name="Normal 43 2 3 3 2 2 2" xfId="28168"/>
    <cellStyle name="Normal 43 2 3 3 2 2 2 2" xfId="62045"/>
    <cellStyle name="Normal 43 2 3 3 2 2 3" xfId="47929"/>
    <cellStyle name="Normal 43 2 3 3 2 3" xfId="19699"/>
    <cellStyle name="Normal 43 2 3 3 2 3 2" xfId="39460"/>
    <cellStyle name="Normal 43 2 3 3 2 4" xfId="53576"/>
    <cellStyle name="Normal 43 2 3 3 2 5" xfId="33814"/>
    <cellStyle name="Normal 43 2 3 3 3" xfId="8407"/>
    <cellStyle name="Normal 43 2 3 3 3 2" xfId="22522"/>
    <cellStyle name="Normal 43 2 3 3 3 2 2" xfId="56399"/>
    <cellStyle name="Normal 43 2 3 3 3 3" xfId="42283"/>
    <cellStyle name="Normal 43 2 3 3 4" xfId="11230"/>
    <cellStyle name="Normal 43 2 3 3 4 2" xfId="25345"/>
    <cellStyle name="Normal 43 2 3 3 4 2 2" xfId="59222"/>
    <cellStyle name="Normal 43 2 3 3 4 3" xfId="45106"/>
    <cellStyle name="Normal 43 2 3 3 5" xfId="16876"/>
    <cellStyle name="Normal 43 2 3 3 5 2" xfId="36637"/>
    <cellStyle name="Normal 43 2 3 3 6" xfId="50753"/>
    <cellStyle name="Normal 43 2 3 3 7" xfId="30991"/>
    <cellStyle name="Normal 43 2 3 4" xfId="4170"/>
    <cellStyle name="Normal 43 2 3 4 2" xfId="12641"/>
    <cellStyle name="Normal 43 2 3 4 2 2" xfId="26756"/>
    <cellStyle name="Normal 43 2 3 4 2 2 2" xfId="60633"/>
    <cellStyle name="Normal 43 2 3 4 2 3" xfId="46517"/>
    <cellStyle name="Normal 43 2 3 4 3" xfId="18287"/>
    <cellStyle name="Normal 43 2 3 4 3 2" xfId="38048"/>
    <cellStyle name="Normal 43 2 3 4 4" xfId="52164"/>
    <cellStyle name="Normal 43 2 3 4 5" xfId="32402"/>
    <cellStyle name="Normal 43 2 3 5" xfId="6995"/>
    <cellStyle name="Normal 43 2 3 5 2" xfId="21110"/>
    <cellStyle name="Normal 43 2 3 5 2 2" xfId="54987"/>
    <cellStyle name="Normal 43 2 3 5 3" xfId="40871"/>
    <cellStyle name="Normal 43 2 3 6" xfId="9818"/>
    <cellStyle name="Normal 43 2 3 6 2" xfId="23933"/>
    <cellStyle name="Normal 43 2 3 6 2 2" xfId="57810"/>
    <cellStyle name="Normal 43 2 3 6 3" xfId="43694"/>
    <cellStyle name="Normal 43 2 3 7" xfId="15464"/>
    <cellStyle name="Normal 43 2 3 7 2" xfId="35225"/>
    <cellStyle name="Normal 43 2 3 8" xfId="49341"/>
    <cellStyle name="Normal 43 2 3 9" xfId="29579"/>
    <cellStyle name="Normal 43 2 4" xfId="1699"/>
    <cellStyle name="Normal 43 2 4 2" xfId="3112"/>
    <cellStyle name="Normal 43 2 4 2 2" xfId="5936"/>
    <cellStyle name="Normal 43 2 4 2 2 2" xfId="14406"/>
    <cellStyle name="Normal 43 2 4 2 2 2 2" xfId="28521"/>
    <cellStyle name="Normal 43 2 4 2 2 2 2 2" xfId="62398"/>
    <cellStyle name="Normal 43 2 4 2 2 2 3" xfId="48282"/>
    <cellStyle name="Normal 43 2 4 2 2 3" xfId="20052"/>
    <cellStyle name="Normal 43 2 4 2 2 3 2" xfId="39813"/>
    <cellStyle name="Normal 43 2 4 2 2 4" xfId="53929"/>
    <cellStyle name="Normal 43 2 4 2 2 5" xfId="34167"/>
    <cellStyle name="Normal 43 2 4 2 3" xfId="8760"/>
    <cellStyle name="Normal 43 2 4 2 3 2" xfId="22875"/>
    <cellStyle name="Normal 43 2 4 2 3 2 2" xfId="56752"/>
    <cellStyle name="Normal 43 2 4 2 3 3" xfId="42636"/>
    <cellStyle name="Normal 43 2 4 2 4" xfId="11583"/>
    <cellStyle name="Normal 43 2 4 2 4 2" xfId="25698"/>
    <cellStyle name="Normal 43 2 4 2 4 2 2" xfId="59575"/>
    <cellStyle name="Normal 43 2 4 2 4 3" xfId="45459"/>
    <cellStyle name="Normal 43 2 4 2 5" xfId="17229"/>
    <cellStyle name="Normal 43 2 4 2 5 2" xfId="36990"/>
    <cellStyle name="Normal 43 2 4 2 6" xfId="51106"/>
    <cellStyle name="Normal 43 2 4 2 7" xfId="31344"/>
    <cellStyle name="Normal 43 2 4 3" xfId="4523"/>
    <cellStyle name="Normal 43 2 4 3 2" xfId="12994"/>
    <cellStyle name="Normal 43 2 4 3 2 2" xfId="27109"/>
    <cellStyle name="Normal 43 2 4 3 2 2 2" xfId="60986"/>
    <cellStyle name="Normal 43 2 4 3 2 3" xfId="46870"/>
    <cellStyle name="Normal 43 2 4 3 3" xfId="18640"/>
    <cellStyle name="Normal 43 2 4 3 3 2" xfId="38401"/>
    <cellStyle name="Normal 43 2 4 3 4" xfId="52517"/>
    <cellStyle name="Normal 43 2 4 3 5" xfId="32755"/>
    <cellStyle name="Normal 43 2 4 4" xfId="7348"/>
    <cellStyle name="Normal 43 2 4 4 2" xfId="21463"/>
    <cellStyle name="Normal 43 2 4 4 2 2" xfId="55340"/>
    <cellStyle name="Normal 43 2 4 4 3" xfId="41224"/>
    <cellStyle name="Normal 43 2 4 5" xfId="10171"/>
    <cellStyle name="Normal 43 2 4 5 2" xfId="24286"/>
    <cellStyle name="Normal 43 2 4 5 2 2" xfId="58163"/>
    <cellStyle name="Normal 43 2 4 5 3" xfId="44047"/>
    <cellStyle name="Normal 43 2 4 6" xfId="15817"/>
    <cellStyle name="Normal 43 2 4 6 2" xfId="35578"/>
    <cellStyle name="Normal 43 2 4 7" xfId="49694"/>
    <cellStyle name="Normal 43 2 4 8" xfId="29932"/>
    <cellStyle name="Normal 43 2 5" xfId="2406"/>
    <cellStyle name="Normal 43 2 5 2" xfId="5230"/>
    <cellStyle name="Normal 43 2 5 2 2" xfId="13700"/>
    <cellStyle name="Normal 43 2 5 2 2 2" xfId="27815"/>
    <cellStyle name="Normal 43 2 5 2 2 2 2" xfId="61692"/>
    <cellStyle name="Normal 43 2 5 2 2 3" xfId="47576"/>
    <cellStyle name="Normal 43 2 5 2 3" xfId="19346"/>
    <cellStyle name="Normal 43 2 5 2 3 2" xfId="39107"/>
    <cellStyle name="Normal 43 2 5 2 4" xfId="53223"/>
    <cellStyle name="Normal 43 2 5 2 5" xfId="33461"/>
    <cellStyle name="Normal 43 2 5 3" xfId="8054"/>
    <cellStyle name="Normal 43 2 5 3 2" xfId="22169"/>
    <cellStyle name="Normal 43 2 5 3 2 2" xfId="56046"/>
    <cellStyle name="Normal 43 2 5 3 3" xfId="41930"/>
    <cellStyle name="Normal 43 2 5 4" xfId="10877"/>
    <cellStyle name="Normal 43 2 5 4 2" xfId="24992"/>
    <cellStyle name="Normal 43 2 5 4 2 2" xfId="58869"/>
    <cellStyle name="Normal 43 2 5 4 3" xfId="44753"/>
    <cellStyle name="Normal 43 2 5 5" xfId="16523"/>
    <cellStyle name="Normal 43 2 5 5 2" xfId="36284"/>
    <cellStyle name="Normal 43 2 5 6" xfId="50400"/>
    <cellStyle name="Normal 43 2 5 7" xfId="30638"/>
    <cellStyle name="Normal 43 2 6" xfId="3817"/>
    <cellStyle name="Normal 43 2 6 2" xfId="12288"/>
    <cellStyle name="Normal 43 2 6 2 2" xfId="26403"/>
    <cellStyle name="Normal 43 2 6 2 2 2" xfId="60280"/>
    <cellStyle name="Normal 43 2 6 2 3" xfId="46164"/>
    <cellStyle name="Normal 43 2 6 3" xfId="17934"/>
    <cellStyle name="Normal 43 2 6 3 2" xfId="37695"/>
    <cellStyle name="Normal 43 2 6 4" xfId="51811"/>
    <cellStyle name="Normal 43 2 6 5" xfId="32049"/>
    <cellStyle name="Normal 43 2 7" xfId="6642"/>
    <cellStyle name="Normal 43 2 7 2" xfId="20757"/>
    <cellStyle name="Normal 43 2 7 2 2" xfId="54634"/>
    <cellStyle name="Normal 43 2 7 3" xfId="40518"/>
    <cellStyle name="Normal 43 2 8" xfId="9465"/>
    <cellStyle name="Normal 43 2 8 2" xfId="23580"/>
    <cellStyle name="Normal 43 2 8 2 2" xfId="57457"/>
    <cellStyle name="Normal 43 2 8 3" xfId="43341"/>
    <cellStyle name="Normal 43 2 9" xfId="15111"/>
    <cellStyle name="Normal 43 2 9 2" xfId="34872"/>
    <cellStyle name="Normal 43 3" xfId="1078"/>
    <cellStyle name="Normal 43 3 10" xfId="29314"/>
    <cellStyle name="Normal 43 3 2" xfId="1433"/>
    <cellStyle name="Normal 43 3 2 2" xfId="2140"/>
    <cellStyle name="Normal 43 3 2 2 2" xfId="3553"/>
    <cellStyle name="Normal 43 3 2 2 2 2" xfId="6377"/>
    <cellStyle name="Normal 43 3 2 2 2 2 2" xfId="14847"/>
    <cellStyle name="Normal 43 3 2 2 2 2 2 2" xfId="28962"/>
    <cellStyle name="Normal 43 3 2 2 2 2 2 2 2" xfId="62839"/>
    <cellStyle name="Normal 43 3 2 2 2 2 2 3" xfId="48723"/>
    <cellStyle name="Normal 43 3 2 2 2 2 3" xfId="20493"/>
    <cellStyle name="Normal 43 3 2 2 2 2 3 2" xfId="40254"/>
    <cellStyle name="Normal 43 3 2 2 2 2 4" xfId="54370"/>
    <cellStyle name="Normal 43 3 2 2 2 2 5" xfId="34608"/>
    <cellStyle name="Normal 43 3 2 2 2 3" xfId="9201"/>
    <cellStyle name="Normal 43 3 2 2 2 3 2" xfId="23316"/>
    <cellStyle name="Normal 43 3 2 2 2 3 2 2" xfId="57193"/>
    <cellStyle name="Normal 43 3 2 2 2 3 3" xfId="43077"/>
    <cellStyle name="Normal 43 3 2 2 2 4" xfId="12024"/>
    <cellStyle name="Normal 43 3 2 2 2 4 2" xfId="26139"/>
    <cellStyle name="Normal 43 3 2 2 2 4 2 2" xfId="60016"/>
    <cellStyle name="Normal 43 3 2 2 2 4 3" xfId="45900"/>
    <cellStyle name="Normal 43 3 2 2 2 5" xfId="17670"/>
    <cellStyle name="Normal 43 3 2 2 2 5 2" xfId="37431"/>
    <cellStyle name="Normal 43 3 2 2 2 6" xfId="51547"/>
    <cellStyle name="Normal 43 3 2 2 2 7" xfId="31785"/>
    <cellStyle name="Normal 43 3 2 2 3" xfId="4964"/>
    <cellStyle name="Normal 43 3 2 2 3 2" xfId="13435"/>
    <cellStyle name="Normal 43 3 2 2 3 2 2" xfId="27550"/>
    <cellStyle name="Normal 43 3 2 2 3 2 2 2" xfId="61427"/>
    <cellStyle name="Normal 43 3 2 2 3 2 3" xfId="47311"/>
    <cellStyle name="Normal 43 3 2 2 3 3" xfId="19081"/>
    <cellStyle name="Normal 43 3 2 2 3 3 2" xfId="38842"/>
    <cellStyle name="Normal 43 3 2 2 3 4" xfId="52958"/>
    <cellStyle name="Normal 43 3 2 2 3 5" xfId="33196"/>
    <cellStyle name="Normal 43 3 2 2 4" xfId="7789"/>
    <cellStyle name="Normal 43 3 2 2 4 2" xfId="21904"/>
    <cellStyle name="Normal 43 3 2 2 4 2 2" xfId="55781"/>
    <cellStyle name="Normal 43 3 2 2 4 3" xfId="41665"/>
    <cellStyle name="Normal 43 3 2 2 5" xfId="10612"/>
    <cellStyle name="Normal 43 3 2 2 5 2" xfId="24727"/>
    <cellStyle name="Normal 43 3 2 2 5 2 2" xfId="58604"/>
    <cellStyle name="Normal 43 3 2 2 5 3" xfId="44488"/>
    <cellStyle name="Normal 43 3 2 2 6" xfId="16258"/>
    <cellStyle name="Normal 43 3 2 2 6 2" xfId="36019"/>
    <cellStyle name="Normal 43 3 2 2 7" xfId="50135"/>
    <cellStyle name="Normal 43 3 2 2 8" xfId="30373"/>
    <cellStyle name="Normal 43 3 2 3" xfId="2847"/>
    <cellStyle name="Normal 43 3 2 3 2" xfId="5671"/>
    <cellStyle name="Normal 43 3 2 3 2 2" xfId="14141"/>
    <cellStyle name="Normal 43 3 2 3 2 2 2" xfId="28256"/>
    <cellStyle name="Normal 43 3 2 3 2 2 2 2" xfId="62133"/>
    <cellStyle name="Normal 43 3 2 3 2 2 3" xfId="48017"/>
    <cellStyle name="Normal 43 3 2 3 2 3" xfId="19787"/>
    <cellStyle name="Normal 43 3 2 3 2 3 2" xfId="39548"/>
    <cellStyle name="Normal 43 3 2 3 2 4" xfId="53664"/>
    <cellStyle name="Normal 43 3 2 3 2 5" xfId="33902"/>
    <cellStyle name="Normal 43 3 2 3 3" xfId="8495"/>
    <cellStyle name="Normal 43 3 2 3 3 2" xfId="22610"/>
    <cellStyle name="Normal 43 3 2 3 3 2 2" xfId="56487"/>
    <cellStyle name="Normal 43 3 2 3 3 3" xfId="42371"/>
    <cellStyle name="Normal 43 3 2 3 4" xfId="11318"/>
    <cellStyle name="Normal 43 3 2 3 4 2" xfId="25433"/>
    <cellStyle name="Normal 43 3 2 3 4 2 2" xfId="59310"/>
    <cellStyle name="Normal 43 3 2 3 4 3" xfId="45194"/>
    <cellStyle name="Normal 43 3 2 3 5" xfId="16964"/>
    <cellStyle name="Normal 43 3 2 3 5 2" xfId="36725"/>
    <cellStyle name="Normal 43 3 2 3 6" xfId="50841"/>
    <cellStyle name="Normal 43 3 2 3 7" xfId="31079"/>
    <cellStyle name="Normal 43 3 2 4" xfId="4258"/>
    <cellStyle name="Normal 43 3 2 4 2" xfId="12729"/>
    <cellStyle name="Normal 43 3 2 4 2 2" xfId="26844"/>
    <cellStyle name="Normal 43 3 2 4 2 2 2" xfId="60721"/>
    <cellStyle name="Normal 43 3 2 4 2 3" xfId="46605"/>
    <cellStyle name="Normal 43 3 2 4 3" xfId="18375"/>
    <cellStyle name="Normal 43 3 2 4 3 2" xfId="38136"/>
    <cellStyle name="Normal 43 3 2 4 4" xfId="52252"/>
    <cellStyle name="Normal 43 3 2 4 5" xfId="32490"/>
    <cellStyle name="Normal 43 3 2 5" xfId="7083"/>
    <cellStyle name="Normal 43 3 2 5 2" xfId="21198"/>
    <cellStyle name="Normal 43 3 2 5 2 2" xfId="55075"/>
    <cellStyle name="Normal 43 3 2 5 3" xfId="40959"/>
    <cellStyle name="Normal 43 3 2 6" xfId="9906"/>
    <cellStyle name="Normal 43 3 2 6 2" xfId="24021"/>
    <cellStyle name="Normal 43 3 2 6 2 2" xfId="57898"/>
    <cellStyle name="Normal 43 3 2 6 3" xfId="43782"/>
    <cellStyle name="Normal 43 3 2 7" xfId="15552"/>
    <cellStyle name="Normal 43 3 2 7 2" xfId="35313"/>
    <cellStyle name="Normal 43 3 2 8" xfId="49429"/>
    <cellStyle name="Normal 43 3 2 9" xfId="29667"/>
    <cellStyle name="Normal 43 3 3" xfId="1787"/>
    <cellStyle name="Normal 43 3 3 2" xfId="3200"/>
    <cellStyle name="Normal 43 3 3 2 2" xfId="6024"/>
    <cellStyle name="Normal 43 3 3 2 2 2" xfId="14494"/>
    <cellStyle name="Normal 43 3 3 2 2 2 2" xfId="28609"/>
    <cellStyle name="Normal 43 3 3 2 2 2 2 2" xfId="62486"/>
    <cellStyle name="Normal 43 3 3 2 2 2 3" xfId="48370"/>
    <cellStyle name="Normal 43 3 3 2 2 3" xfId="20140"/>
    <cellStyle name="Normal 43 3 3 2 2 3 2" xfId="39901"/>
    <cellStyle name="Normal 43 3 3 2 2 4" xfId="54017"/>
    <cellStyle name="Normal 43 3 3 2 2 5" xfId="34255"/>
    <cellStyle name="Normal 43 3 3 2 3" xfId="8848"/>
    <cellStyle name="Normal 43 3 3 2 3 2" xfId="22963"/>
    <cellStyle name="Normal 43 3 3 2 3 2 2" xfId="56840"/>
    <cellStyle name="Normal 43 3 3 2 3 3" xfId="42724"/>
    <cellStyle name="Normal 43 3 3 2 4" xfId="11671"/>
    <cellStyle name="Normal 43 3 3 2 4 2" xfId="25786"/>
    <cellStyle name="Normal 43 3 3 2 4 2 2" xfId="59663"/>
    <cellStyle name="Normal 43 3 3 2 4 3" xfId="45547"/>
    <cellStyle name="Normal 43 3 3 2 5" xfId="17317"/>
    <cellStyle name="Normal 43 3 3 2 5 2" xfId="37078"/>
    <cellStyle name="Normal 43 3 3 2 6" xfId="51194"/>
    <cellStyle name="Normal 43 3 3 2 7" xfId="31432"/>
    <cellStyle name="Normal 43 3 3 3" xfId="4611"/>
    <cellStyle name="Normal 43 3 3 3 2" xfId="13082"/>
    <cellStyle name="Normal 43 3 3 3 2 2" xfId="27197"/>
    <cellStyle name="Normal 43 3 3 3 2 2 2" xfId="61074"/>
    <cellStyle name="Normal 43 3 3 3 2 3" xfId="46958"/>
    <cellStyle name="Normal 43 3 3 3 3" xfId="18728"/>
    <cellStyle name="Normal 43 3 3 3 3 2" xfId="38489"/>
    <cellStyle name="Normal 43 3 3 3 4" xfId="52605"/>
    <cellStyle name="Normal 43 3 3 3 5" xfId="32843"/>
    <cellStyle name="Normal 43 3 3 4" xfId="7436"/>
    <cellStyle name="Normal 43 3 3 4 2" xfId="21551"/>
    <cellStyle name="Normal 43 3 3 4 2 2" xfId="55428"/>
    <cellStyle name="Normal 43 3 3 4 3" xfId="41312"/>
    <cellStyle name="Normal 43 3 3 5" xfId="10259"/>
    <cellStyle name="Normal 43 3 3 5 2" xfId="24374"/>
    <cellStyle name="Normal 43 3 3 5 2 2" xfId="58251"/>
    <cellStyle name="Normal 43 3 3 5 3" xfId="44135"/>
    <cellStyle name="Normal 43 3 3 6" xfId="15905"/>
    <cellStyle name="Normal 43 3 3 6 2" xfId="35666"/>
    <cellStyle name="Normal 43 3 3 7" xfId="49782"/>
    <cellStyle name="Normal 43 3 3 8" xfId="30020"/>
    <cellStyle name="Normal 43 3 4" xfId="2494"/>
    <cellStyle name="Normal 43 3 4 2" xfId="5318"/>
    <cellStyle name="Normal 43 3 4 2 2" xfId="13788"/>
    <cellStyle name="Normal 43 3 4 2 2 2" xfId="27903"/>
    <cellStyle name="Normal 43 3 4 2 2 2 2" xfId="61780"/>
    <cellStyle name="Normal 43 3 4 2 2 3" xfId="47664"/>
    <cellStyle name="Normal 43 3 4 2 3" xfId="19434"/>
    <cellStyle name="Normal 43 3 4 2 3 2" xfId="39195"/>
    <cellStyle name="Normal 43 3 4 2 4" xfId="53311"/>
    <cellStyle name="Normal 43 3 4 2 5" xfId="33549"/>
    <cellStyle name="Normal 43 3 4 3" xfId="8142"/>
    <cellStyle name="Normal 43 3 4 3 2" xfId="22257"/>
    <cellStyle name="Normal 43 3 4 3 2 2" xfId="56134"/>
    <cellStyle name="Normal 43 3 4 3 3" xfId="42018"/>
    <cellStyle name="Normal 43 3 4 4" xfId="10965"/>
    <cellStyle name="Normal 43 3 4 4 2" xfId="25080"/>
    <cellStyle name="Normal 43 3 4 4 2 2" xfId="58957"/>
    <cellStyle name="Normal 43 3 4 4 3" xfId="44841"/>
    <cellStyle name="Normal 43 3 4 5" xfId="16611"/>
    <cellStyle name="Normal 43 3 4 5 2" xfId="36372"/>
    <cellStyle name="Normal 43 3 4 6" xfId="50488"/>
    <cellStyle name="Normal 43 3 4 7" xfId="30726"/>
    <cellStyle name="Normal 43 3 5" xfId="3905"/>
    <cellStyle name="Normal 43 3 5 2" xfId="12376"/>
    <cellStyle name="Normal 43 3 5 2 2" xfId="26491"/>
    <cellStyle name="Normal 43 3 5 2 2 2" xfId="60368"/>
    <cellStyle name="Normal 43 3 5 2 3" xfId="46252"/>
    <cellStyle name="Normal 43 3 5 3" xfId="18022"/>
    <cellStyle name="Normal 43 3 5 3 2" xfId="37783"/>
    <cellStyle name="Normal 43 3 5 4" xfId="51899"/>
    <cellStyle name="Normal 43 3 5 5" xfId="32137"/>
    <cellStyle name="Normal 43 3 6" xfId="6730"/>
    <cellStyle name="Normal 43 3 6 2" xfId="20845"/>
    <cellStyle name="Normal 43 3 6 2 2" xfId="54722"/>
    <cellStyle name="Normal 43 3 6 3" xfId="40606"/>
    <cellStyle name="Normal 43 3 7" xfId="9553"/>
    <cellStyle name="Normal 43 3 7 2" xfId="23668"/>
    <cellStyle name="Normal 43 3 7 2 2" xfId="57545"/>
    <cellStyle name="Normal 43 3 7 3" xfId="43429"/>
    <cellStyle name="Normal 43 3 8" xfId="15199"/>
    <cellStyle name="Normal 43 3 8 2" xfId="34960"/>
    <cellStyle name="Normal 43 3 9" xfId="49076"/>
    <cellStyle name="Normal 43 4" xfId="1258"/>
    <cellStyle name="Normal 43 4 2" xfId="1965"/>
    <cellStyle name="Normal 43 4 2 2" xfId="3378"/>
    <cellStyle name="Normal 43 4 2 2 2" xfId="6202"/>
    <cellStyle name="Normal 43 4 2 2 2 2" xfId="14672"/>
    <cellStyle name="Normal 43 4 2 2 2 2 2" xfId="28787"/>
    <cellStyle name="Normal 43 4 2 2 2 2 2 2" xfId="62664"/>
    <cellStyle name="Normal 43 4 2 2 2 2 3" xfId="48548"/>
    <cellStyle name="Normal 43 4 2 2 2 3" xfId="20318"/>
    <cellStyle name="Normal 43 4 2 2 2 3 2" xfId="40079"/>
    <cellStyle name="Normal 43 4 2 2 2 4" xfId="54195"/>
    <cellStyle name="Normal 43 4 2 2 2 5" xfId="34433"/>
    <cellStyle name="Normal 43 4 2 2 3" xfId="9026"/>
    <cellStyle name="Normal 43 4 2 2 3 2" xfId="23141"/>
    <cellStyle name="Normal 43 4 2 2 3 2 2" xfId="57018"/>
    <cellStyle name="Normal 43 4 2 2 3 3" xfId="42902"/>
    <cellStyle name="Normal 43 4 2 2 4" xfId="11849"/>
    <cellStyle name="Normal 43 4 2 2 4 2" xfId="25964"/>
    <cellStyle name="Normal 43 4 2 2 4 2 2" xfId="59841"/>
    <cellStyle name="Normal 43 4 2 2 4 3" xfId="45725"/>
    <cellStyle name="Normal 43 4 2 2 5" xfId="17495"/>
    <cellStyle name="Normal 43 4 2 2 5 2" xfId="37256"/>
    <cellStyle name="Normal 43 4 2 2 6" xfId="51372"/>
    <cellStyle name="Normal 43 4 2 2 7" xfId="31610"/>
    <cellStyle name="Normal 43 4 2 3" xfId="4789"/>
    <cellStyle name="Normal 43 4 2 3 2" xfId="13260"/>
    <cellStyle name="Normal 43 4 2 3 2 2" xfId="27375"/>
    <cellStyle name="Normal 43 4 2 3 2 2 2" xfId="61252"/>
    <cellStyle name="Normal 43 4 2 3 2 3" xfId="47136"/>
    <cellStyle name="Normal 43 4 2 3 3" xfId="18906"/>
    <cellStyle name="Normal 43 4 2 3 3 2" xfId="38667"/>
    <cellStyle name="Normal 43 4 2 3 4" xfId="52783"/>
    <cellStyle name="Normal 43 4 2 3 5" xfId="33021"/>
    <cellStyle name="Normal 43 4 2 4" xfId="7614"/>
    <cellStyle name="Normal 43 4 2 4 2" xfId="21729"/>
    <cellStyle name="Normal 43 4 2 4 2 2" xfId="55606"/>
    <cellStyle name="Normal 43 4 2 4 3" xfId="41490"/>
    <cellStyle name="Normal 43 4 2 5" xfId="10437"/>
    <cellStyle name="Normal 43 4 2 5 2" xfId="24552"/>
    <cellStyle name="Normal 43 4 2 5 2 2" xfId="58429"/>
    <cellStyle name="Normal 43 4 2 5 3" xfId="44313"/>
    <cellStyle name="Normal 43 4 2 6" xfId="16083"/>
    <cellStyle name="Normal 43 4 2 6 2" xfId="35844"/>
    <cellStyle name="Normal 43 4 2 7" xfId="49960"/>
    <cellStyle name="Normal 43 4 2 8" xfId="30198"/>
    <cellStyle name="Normal 43 4 3" xfId="2672"/>
    <cellStyle name="Normal 43 4 3 2" xfId="5496"/>
    <cellStyle name="Normal 43 4 3 2 2" xfId="13966"/>
    <cellStyle name="Normal 43 4 3 2 2 2" xfId="28081"/>
    <cellStyle name="Normal 43 4 3 2 2 2 2" xfId="61958"/>
    <cellStyle name="Normal 43 4 3 2 2 3" xfId="47842"/>
    <cellStyle name="Normal 43 4 3 2 3" xfId="19612"/>
    <cellStyle name="Normal 43 4 3 2 3 2" xfId="39373"/>
    <cellStyle name="Normal 43 4 3 2 4" xfId="53489"/>
    <cellStyle name="Normal 43 4 3 2 5" xfId="33727"/>
    <cellStyle name="Normal 43 4 3 3" xfId="8320"/>
    <cellStyle name="Normal 43 4 3 3 2" xfId="22435"/>
    <cellStyle name="Normal 43 4 3 3 2 2" xfId="56312"/>
    <cellStyle name="Normal 43 4 3 3 3" xfId="42196"/>
    <cellStyle name="Normal 43 4 3 4" xfId="11143"/>
    <cellStyle name="Normal 43 4 3 4 2" xfId="25258"/>
    <cellStyle name="Normal 43 4 3 4 2 2" xfId="59135"/>
    <cellStyle name="Normal 43 4 3 4 3" xfId="45019"/>
    <cellStyle name="Normal 43 4 3 5" xfId="16789"/>
    <cellStyle name="Normal 43 4 3 5 2" xfId="36550"/>
    <cellStyle name="Normal 43 4 3 6" xfId="50666"/>
    <cellStyle name="Normal 43 4 3 7" xfId="30904"/>
    <cellStyle name="Normal 43 4 4" xfId="4083"/>
    <cellStyle name="Normal 43 4 4 2" xfId="12554"/>
    <cellStyle name="Normal 43 4 4 2 2" xfId="26669"/>
    <cellStyle name="Normal 43 4 4 2 2 2" xfId="60546"/>
    <cellStyle name="Normal 43 4 4 2 3" xfId="46430"/>
    <cellStyle name="Normal 43 4 4 3" xfId="18200"/>
    <cellStyle name="Normal 43 4 4 3 2" xfId="37961"/>
    <cellStyle name="Normal 43 4 4 4" xfId="52077"/>
    <cellStyle name="Normal 43 4 4 5" xfId="32315"/>
    <cellStyle name="Normal 43 4 5" xfId="6908"/>
    <cellStyle name="Normal 43 4 5 2" xfId="21023"/>
    <cellStyle name="Normal 43 4 5 2 2" xfId="54900"/>
    <cellStyle name="Normal 43 4 5 3" xfId="40784"/>
    <cellStyle name="Normal 43 4 6" xfId="9731"/>
    <cellStyle name="Normal 43 4 6 2" xfId="23846"/>
    <cellStyle name="Normal 43 4 6 2 2" xfId="57723"/>
    <cellStyle name="Normal 43 4 6 3" xfId="43607"/>
    <cellStyle name="Normal 43 4 7" xfId="15377"/>
    <cellStyle name="Normal 43 4 7 2" xfId="35138"/>
    <cellStyle name="Normal 43 4 8" xfId="49254"/>
    <cellStyle name="Normal 43 4 9" xfId="29492"/>
    <cellStyle name="Normal 43 5" xfId="1612"/>
    <cellStyle name="Normal 43 5 2" xfId="3025"/>
    <cellStyle name="Normal 43 5 2 2" xfId="5849"/>
    <cellStyle name="Normal 43 5 2 2 2" xfId="14319"/>
    <cellStyle name="Normal 43 5 2 2 2 2" xfId="28434"/>
    <cellStyle name="Normal 43 5 2 2 2 2 2" xfId="62311"/>
    <cellStyle name="Normal 43 5 2 2 2 3" xfId="48195"/>
    <cellStyle name="Normal 43 5 2 2 3" xfId="19965"/>
    <cellStyle name="Normal 43 5 2 2 3 2" xfId="39726"/>
    <cellStyle name="Normal 43 5 2 2 4" xfId="53842"/>
    <cellStyle name="Normal 43 5 2 2 5" xfId="34080"/>
    <cellStyle name="Normal 43 5 2 3" xfId="8673"/>
    <cellStyle name="Normal 43 5 2 3 2" xfId="22788"/>
    <cellStyle name="Normal 43 5 2 3 2 2" xfId="56665"/>
    <cellStyle name="Normal 43 5 2 3 3" xfId="42549"/>
    <cellStyle name="Normal 43 5 2 4" xfId="11496"/>
    <cellStyle name="Normal 43 5 2 4 2" xfId="25611"/>
    <cellStyle name="Normal 43 5 2 4 2 2" xfId="59488"/>
    <cellStyle name="Normal 43 5 2 4 3" xfId="45372"/>
    <cellStyle name="Normal 43 5 2 5" xfId="17142"/>
    <cellStyle name="Normal 43 5 2 5 2" xfId="36903"/>
    <cellStyle name="Normal 43 5 2 6" xfId="51019"/>
    <cellStyle name="Normal 43 5 2 7" xfId="31257"/>
    <cellStyle name="Normal 43 5 3" xfId="4436"/>
    <cellStyle name="Normal 43 5 3 2" xfId="12907"/>
    <cellStyle name="Normal 43 5 3 2 2" xfId="27022"/>
    <cellStyle name="Normal 43 5 3 2 2 2" xfId="60899"/>
    <cellStyle name="Normal 43 5 3 2 3" xfId="46783"/>
    <cellStyle name="Normal 43 5 3 3" xfId="18553"/>
    <cellStyle name="Normal 43 5 3 3 2" xfId="38314"/>
    <cellStyle name="Normal 43 5 3 4" xfId="52430"/>
    <cellStyle name="Normal 43 5 3 5" xfId="32668"/>
    <cellStyle name="Normal 43 5 4" xfId="7261"/>
    <cellStyle name="Normal 43 5 4 2" xfId="21376"/>
    <cellStyle name="Normal 43 5 4 2 2" xfId="55253"/>
    <cellStyle name="Normal 43 5 4 3" xfId="41137"/>
    <cellStyle name="Normal 43 5 5" xfId="10084"/>
    <cellStyle name="Normal 43 5 5 2" xfId="24199"/>
    <cellStyle name="Normal 43 5 5 2 2" xfId="58076"/>
    <cellStyle name="Normal 43 5 5 3" xfId="43960"/>
    <cellStyle name="Normal 43 5 6" xfId="15730"/>
    <cellStyle name="Normal 43 5 6 2" xfId="35491"/>
    <cellStyle name="Normal 43 5 7" xfId="49607"/>
    <cellStyle name="Normal 43 5 8" xfId="29845"/>
    <cellStyle name="Normal 43 6" xfId="2319"/>
    <cellStyle name="Normal 43 6 2" xfId="5143"/>
    <cellStyle name="Normal 43 6 2 2" xfId="13613"/>
    <cellStyle name="Normal 43 6 2 2 2" xfId="27728"/>
    <cellStyle name="Normal 43 6 2 2 2 2" xfId="61605"/>
    <cellStyle name="Normal 43 6 2 2 3" xfId="47489"/>
    <cellStyle name="Normal 43 6 2 3" xfId="19259"/>
    <cellStyle name="Normal 43 6 2 3 2" xfId="39020"/>
    <cellStyle name="Normal 43 6 2 4" xfId="53136"/>
    <cellStyle name="Normal 43 6 2 5" xfId="33374"/>
    <cellStyle name="Normal 43 6 3" xfId="7967"/>
    <cellStyle name="Normal 43 6 3 2" xfId="22082"/>
    <cellStyle name="Normal 43 6 3 2 2" xfId="55959"/>
    <cellStyle name="Normal 43 6 3 3" xfId="41843"/>
    <cellStyle name="Normal 43 6 4" xfId="10790"/>
    <cellStyle name="Normal 43 6 4 2" xfId="24905"/>
    <cellStyle name="Normal 43 6 4 2 2" xfId="58782"/>
    <cellStyle name="Normal 43 6 4 3" xfId="44666"/>
    <cellStyle name="Normal 43 6 5" xfId="16436"/>
    <cellStyle name="Normal 43 6 5 2" xfId="36197"/>
    <cellStyle name="Normal 43 6 6" xfId="50313"/>
    <cellStyle name="Normal 43 6 7" xfId="30551"/>
    <cellStyle name="Normal 43 7" xfId="3730"/>
    <cellStyle name="Normal 43 7 2" xfId="12201"/>
    <cellStyle name="Normal 43 7 2 2" xfId="26316"/>
    <cellStyle name="Normal 43 7 2 2 2" xfId="60193"/>
    <cellStyle name="Normal 43 7 2 3" xfId="46077"/>
    <cellStyle name="Normal 43 7 3" xfId="17847"/>
    <cellStyle name="Normal 43 7 3 2" xfId="37608"/>
    <cellStyle name="Normal 43 7 4" xfId="51724"/>
    <cellStyle name="Normal 43 7 5" xfId="31962"/>
    <cellStyle name="Normal 43 8" xfId="6555"/>
    <cellStyle name="Normal 43 8 2" xfId="20670"/>
    <cellStyle name="Normal 43 8 2 2" xfId="54547"/>
    <cellStyle name="Normal 43 8 3" xfId="40431"/>
    <cellStyle name="Normal 43 9" xfId="9378"/>
    <cellStyle name="Normal 43 9 2" xfId="23493"/>
    <cellStyle name="Normal 43 9 2 2" xfId="57370"/>
    <cellStyle name="Normal 43 9 3" xfId="43254"/>
    <cellStyle name="Normal 44" xfId="753"/>
    <cellStyle name="Normal 44 10" xfId="15045"/>
    <cellStyle name="Normal 44 10 2" xfId="34806"/>
    <cellStyle name="Normal 44 11" xfId="48922"/>
    <cellStyle name="Normal 44 12" xfId="29160"/>
    <cellStyle name="Normal 44 2" xfId="1007"/>
    <cellStyle name="Normal 44 2 10" xfId="49009"/>
    <cellStyle name="Normal 44 2 11" xfId="29247"/>
    <cellStyle name="Normal 44 2 2" xfId="1187"/>
    <cellStyle name="Normal 44 2 2 10" xfId="29422"/>
    <cellStyle name="Normal 44 2 2 2" xfId="1541"/>
    <cellStyle name="Normal 44 2 2 2 2" xfId="2248"/>
    <cellStyle name="Normal 44 2 2 2 2 2" xfId="3661"/>
    <cellStyle name="Normal 44 2 2 2 2 2 2" xfId="6485"/>
    <cellStyle name="Normal 44 2 2 2 2 2 2 2" xfId="14955"/>
    <cellStyle name="Normal 44 2 2 2 2 2 2 2 2" xfId="29070"/>
    <cellStyle name="Normal 44 2 2 2 2 2 2 2 2 2" xfId="62947"/>
    <cellStyle name="Normal 44 2 2 2 2 2 2 2 3" xfId="48831"/>
    <cellStyle name="Normal 44 2 2 2 2 2 2 3" xfId="20601"/>
    <cellStyle name="Normal 44 2 2 2 2 2 2 3 2" xfId="40362"/>
    <cellStyle name="Normal 44 2 2 2 2 2 2 4" xfId="54478"/>
    <cellStyle name="Normal 44 2 2 2 2 2 2 5" xfId="34716"/>
    <cellStyle name="Normal 44 2 2 2 2 2 3" xfId="9309"/>
    <cellStyle name="Normal 44 2 2 2 2 2 3 2" xfId="23424"/>
    <cellStyle name="Normal 44 2 2 2 2 2 3 2 2" xfId="57301"/>
    <cellStyle name="Normal 44 2 2 2 2 2 3 3" xfId="43185"/>
    <cellStyle name="Normal 44 2 2 2 2 2 4" xfId="12132"/>
    <cellStyle name="Normal 44 2 2 2 2 2 4 2" xfId="26247"/>
    <cellStyle name="Normal 44 2 2 2 2 2 4 2 2" xfId="60124"/>
    <cellStyle name="Normal 44 2 2 2 2 2 4 3" xfId="46008"/>
    <cellStyle name="Normal 44 2 2 2 2 2 5" xfId="17778"/>
    <cellStyle name="Normal 44 2 2 2 2 2 5 2" xfId="37539"/>
    <cellStyle name="Normal 44 2 2 2 2 2 6" xfId="51655"/>
    <cellStyle name="Normal 44 2 2 2 2 2 7" xfId="31893"/>
    <cellStyle name="Normal 44 2 2 2 2 3" xfId="5072"/>
    <cellStyle name="Normal 44 2 2 2 2 3 2" xfId="13543"/>
    <cellStyle name="Normal 44 2 2 2 2 3 2 2" xfId="27658"/>
    <cellStyle name="Normal 44 2 2 2 2 3 2 2 2" xfId="61535"/>
    <cellStyle name="Normal 44 2 2 2 2 3 2 3" xfId="47419"/>
    <cellStyle name="Normal 44 2 2 2 2 3 3" xfId="19189"/>
    <cellStyle name="Normal 44 2 2 2 2 3 3 2" xfId="38950"/>
    <cellStyle name="Normal 44 2 2 2 2 3 4" xfId="53066"/>
    <cellStyle name="Normal 44 2 2 2 2 3 5" xfId="33304"/>
    <cellStyle name="Normal 44 2 2 2 2 4" xfId="7897"/>
    <cellStyle name="Normal 44 2 2 2 2 4 2" xfId="22012"/>
    <cellStyle name="Normal 44 2 2 2 2 4 2 2" xfId="55889"/>
    <cellStyle name="Normal 44 2 2 2 2 4 3" xfId="41773"/>
    <cellStyle name="Normal 44 2 2 2 2 5" xfId="10720"/>
    <cellStyle name="Normal 44 2 2 2 2 5 2" xfId="24835"/>
    <cellStyle name="Normal 44 2 2 2 2 5 2 2" xfId="58712"/>
    <cellStyle name="Normal 44 2 2 2 2 5 3" xfId="44596"/>
    <cellStyle name="Normal 44 2 2 2 2 6" xfId="16366"/>
    <cellStyle name="Normal 44 2 2 2 2 6 2" xfId="36127"/>
    <cellStyle name="Normal 44 2 2 2 2 7" xfId="50243"/>
    <cellStyle name="Normal 44 2 2 2 2 8" xfId="30481"/>
    <cellStyle name="Normal 44 2 2 2 3" xfId="2955"/>
    <cellStyle name="Normal 44 2 2 2 3 2" xfId="5779"/>
    <cellStyle name="Normal 44 2 2 2 3 2 2" xfId="14249"/>
    <cellStyle name="Normal 44 2 2 2 3 2 2 2" xfId="28364"/>
    <cellStyle name="Normal 44 2 2 2 3 2 2 2 2" xfId="62241"/>
    <cellStyle name="Normal 44 2 2 2 3 2 2 3" xfId="48125"/>
    <cellStyle name="Normal 44 2 2 2 3 2 3" xfId="19895"/>
    <cellStyle name="Normal 44 2 2 2 3 2 3 2" xfId="39656"/>
    <cellStyle name="Normal 44 2 2 2 3 2 4" xfId="53772"/>
    <cellStyle name="Normal 44 2 2 2 3 2 5" xfId="34010"/>
    <cellStyle name="Normal 44 2 2 2 3 3" xfId="8603"/>
    <cellStyle name="Normal 44 2 2 2 3 3 2" xfId="22718"/>
    <cellStyle name="Normal 44 2 2 2 3 3 2 2" xfId="56595"/>
    <cellStyle name="Normal 44 2 2 2 3 3 3" xfId="42479"/>
    <cellStyle name="Normal 44 2 2 2 3 4" xfId="11426"/>
    <cellStyle name="Normal 44 2 2 2 3 4 2" xfId="25541"/>
    <cellStyle name="Normal 44 2 2 2 3 4 2 2" xfId="59418"/>
    <cellStyle name="Normal 44 2 2 2 3 4 3" xfId="45302"/>
    <cellStyle name="Normal 44 2 2 2 3 5" xfId="17072"/>
    <cellStyle name="Normal 44 2 2 2 3 5 2" xfId="36833"/>
    <cellStyle name="Normal 44 2 2 2 3 6" xfId="50949"/>
    <cellStyle name="Normal 44 2 2 2 3 7" xfId="31187"/>
    <cellStyle name="Normal 44 2 2 2 4" xfId="4366"/>
    <cellStyle name="Normal 44 2 2 2 4 2" xfId="12837"/>
    <cellStyle name="Normal 44 2 2 2 4 2 2" xfId="26952"/>
    <cellStyle name="Normal 44 2 2 2 4 2 2 2" xfId="60829"/>
    <cellStyle name="Normal 44 2 2 2 4 2 3" xfId="46713"/>
    <cellStyle name="Normal 44 2 2 2 4 3" xfId="18483"/>
    <cellStyle name="Normal 44 2 2 2 4 3 2" xfId="38244"/>
    <cellStyle name="Normal 44 2 2 2 4 4" xfId="52360"/>
    <cellStyle name="Normal 44 2 2 2 4 5" xfId="32598"/>
    <cellStyle name="Normal 44 2 2 2 5" xfId="7191"/>
    <cellStyle name="Normal 44 2 2 2 5 2" xfId="21306"/>
    <cellStyle name="Normal 44 2 2 2 5 2 2" xfId="55183"/>
    <cellStyle name="Normal 44 2 2 2 5 3" xfId="41067"/>
    <cellStyle name="Normal 44 2 2 2 6" xfId="10014"/>
    <cellStyle name="Normal 44 2 2 2 6 2" xfId="24129"/>
    <cellStyle name="Normal 44 2 2 2 6 2 2" xfId="58006"/>
    <cellStyle name="Normal 44 2 2 2 6 3" xfId="43890"/>
    <cellStyle name="Normal 44 2 2 2 7" xfId="15660"/>
    <cellStyle name="Normal 44 2 2 2 7 2" xfId="35421"/>
    <cellStyle name="Normal 44 2 2 2 8" xfId="49537"/>
    <cellStyle name="Normal 44 2 2 2 9" xfId="29775"/>
    <cellStyle name="Normal 44 2 2 3" xfId="1895"/>
    <cellStyle name="Normal 44 2 2 3 2" xfId="3308"/>
    <cellStyle name="Normal 44 2 2 3 2 2" xfId="6132"/>
    <cellStyle name="Normal 44 2 2 3 2 2 2" xfId="14602"/>
    <cellStyle name="Normal 44 2 2 3 2 2 2 2" xfId="28717"/>
    <cellStyle name="Normal 44 2 2 3 2 2 2 2 2" xfId="62594"/>
    <cellStyle name="Normal 44 2 2 3 2 2 2 3" xfId="48478"/>
    <cellStyle name="Normal 44 2 2 3 2 2 3" xfId="20248"/>
    <cellStyle name="Normal 44 2 2 3 2 2 3 2" xfId="40009"/>
    <cellStyle name="Normal 44 2 2 3 2 2 4" xfId="54125"/>
    <cellStyle name="Normal 44 2 2 3 2 2 5" xfId="34363"/>
    <cellStyle name="Normal 44 2 2 3 2 3" xfId="8956"/>
    <cellStyle name="Normal 44 2 2 3 2 3 2" xfId="23071"/>
    <cellStyle name="Normal 44 2 2 3 2 3 2 2" xfId="56948"/>
    <cellStyle name="Normal 44 2 2 3 2 3 3" xfId="42832"/>
    <cellStyle name="Normal 44 2 2 3 2 4" xfId="11779"/>
    <cellStyle name="Normal 44 2 2 3 2 4 2" xfId="25894"/>
    <cellStyle name="Normal 44 2 2 3 2 4 2 2" xfId="59771"/>
    <cellStyle name="Normal 44 2 2 3 2 4 3" xfId="45655"/>
    <cellStyle name="Normal 44 2 2 3 2 5" xfId="17425"/>
    <cellStyle name="Normal 44 2 2 3 2 5 2" xfId="37186"/>
    <cellStyle name="Normal 44 2 2 3 2 6" xfId="51302"/>
    <cellStyle name="Normal 44 2 2 3 2 7" xfId="31540"/>
    <cellStyle name="Normal 44 2 2 3 3" xfId="4719"/>
    <cellStyle name="Normal 44 2 2 3 3 2" xfId="13190"/>
    <cellStyle name="Normal 44 2 2 3 3 2 2" xfId="27305"/>
    <cellStyle name="Normal 44 2 2 3 3 2 2 2" xfId="61182"/>
    <cellStyle name="Normal 44 2 2 3 3 2 3" xfId="47066"/>
    <cellStyle name="Normal 44 2 2 3 3 3" xfId="18836"/>
    <cellStyle name="Normal 44 2 2 3 3 3 2" xfId="38597"/>
    <cellStyle name="Normal 44 2 2 3 3 4" xfId="52713"/>
    <cellStyle name="Normal 44 2 2 3 3 5" xfId="32951"/>
    <cellStyle name="Normal 44 2 2 3 4" xfId="7544"/>
    <cellStyle name="Normal 44 2 2 3 4 2" xfId="21659"/>
    <cellStyle name="Normal 44 2 2 3 4 2 2" xfId="55536"/>
    <cellStyle name="Normal 44 2 2 3 4 3" xfId="41420"/>
    <cellStyle name="Normal 44 2 2 3 5" xfId="10367"/>
    <cellStyle name="Normal 44 2 2 3 5 2" xfId="24482"/>
    <cellStyle name="Normal 44 2 2 3 5 2 2" xfId="58359"/>
    <cellStyle name="Normal 44 2 2 3 5 3" xfId="44243"/>
    <cellStyle name="Normal 44 2 2 3 6" xfId="16013"/>
    <cellStyle name="Normal 44 2 2 3 6 2" xfId="35774"/>
    <cellStyle name="Normal 44 2 2 3 7" xfId="49890"/>
    <cellStyle name="Normal 44 2 2 3 8" xfId="30128"/>
    <cellStyle name="Normal 44 2 2 4" xfId="2602"/>
    <cellStyle name="Normal 44 2 2 4 2" xfId="5426"/>
    <cellStyle name="Normal 44 2 2 4 2 2" xfId="13896"/>
    <cellStyle name="Normal 44 2 2 4 2 2 2" xfId="28011"/>
    <cellStyle name="Normal 44 2 2 4 2 2 2 2" xfId="61888"/>
    <cellStyle name="Normal 44 2 2 4 2 2 3" xfId="47772"/>
    <cellStyle name="Normal 44 2 2 4 2 3" xfId="19542"/>
    <cellStyle name="Normal 44 2 2 4 2 3 2" xfId="39303"/>
    <cellStyle name="Normal 44 2 2 4 2 4" xfId="53419"/>
    <cellStyle name="Normal 44 2 2 4 2 5" xfId="33657"/>
    <cellStyle name="Normal 44 2 2 4 3" xfId="8250"/>
    <cellStyle name="Normal 44 2 2 4 3 2" xfId="22365"/>
    <cellStyle name="Normal 44 2 2 4 3 2 2" xfId="56242"/>
    <cellStyle name="Normal 44 2 2 4 3 3" xfId="42126"/>
    <cellStyle name="Normal 44 2 2 4 4" xfId="11073"/>
    <cellStyle name="Normal 44 2 2 4 4 2" xfId="25188"/>
    <cellStyle name="Normal 44 2 2 4 4 2 2" xfId="59065"/>
    <cellStyle name="Normal 44 2 2 4 4 3" xfId="44949"/>
    <cellStyle name="Normal 44 2 2 4 5" xfId="16719"/>
    <cellStyle name="Normal 44 2 2 4 5 2" xfId="36480"/>
    <cellStyle name="Normal 44 2 2 4 6" xfId="50596"/>
    <cellStyle name="Normal 44 2 2 4 7" xfId="30834"/>
    <cellStyle name="Normal 44 2 2 5" xfId="4013"/>
    <cellStyle name="Normal 44 2 2 5 2" xfId="12484"/>
    <cellStyle name="Normal 44 2 2 5 2 2" xfId="26599"/>
    <cellStyle name="Normal 44 2 2 5 2 2 2" xfId="60476"/>
    <cellStyle name="Normal 44 2 2 5 2 3" xfId="46360"/>
    <cellStyle name="Normal 44 2 2 5 3" xfId="18130"/>
    <cellStyle name="Normal 44 2 2 5 3 2" xfId="37891"/>
    <cellStyle name="Normal 44 2 2 5 4" xfId="52007"/>
    <cellStyle name="Normal 44 2 2 5 5" xfId="32245"/>
    <cellStyle name="Normal 44 2 2 6" xfId="6838"/>
    <cellStyle name="Normal 44 2 2 6 2" xfId="20953"/>
    <cellStyle name="Normal 44 2 2 6 2 2" xfId="54830"/>
    <cellStyle name="Normal 44 2 2 6 3" xfId="40714"/>
    <cellStyle name="Normal 44 2 2 7" xfId="9661"/>
    <cellStyle name="Normal 44 2 2 7 2" xfId="23776"/>
    <cellStyle name="Normal 44 2 2 7 2 2" xfId="57653"/>
    <cellStyle name="Normal 44 2 2 7 3" xfId="43537"/>
    <cellStyle name="Normal 44 2 2 8" xfId="15307"/>
    <cellStyle name="Normal 44 2 2 8 2" xfId="35068"/>
    <cellStyle name="Normal 44 2 2 9" xfId="49184"/>
    <cellStyle name="Normal 44 2 3" xfId="1366"/>
    <cellStyle name="Normal 44 2 3 2" xfId="2073"/>
    <cellStyle name="Normal 44 2 3 2 2" xfId="3486"/>
    <cellStyle name="Normal 44 2 3 2 2 2" xfId="6310"/>
    <cellStyle name="Normal 44 2 3 2 2 2 2" xfId="14780"/>
    <cellStyle name="Normal 44 2 3 2 2 2 2 2" xfId="28895"/>
    <cellStyle name="Normal 44 2 3 2 2 2 2 2 2" xfId="62772"/>
    <cellStyle name="Normal 44 2 3 2 2 2 2 3" xfId="48656"/>
    <cellStyle name="Normal 44 2 3 2 2 2 3" xfId="20426"/>
    <cellStyle name="Normal 44 2 3 2 2 2 3 2" xfId="40187"/>
    <cellStyle name="Normal 44 2 3 2 2 2 4" xfId="54303"/>
    <cellStyle name="Normal 44 2 3 2 2 2 5" xfId="34541"/>
    <cellStyle name="Normal 44 2 3 2 2 3" xfId="9134"/>
    <cellStyle name="Normal 44 2 3 2 2 3 2" xfId="23249"/>
    <cellStyle name="Normal 44 2 3 2 2 3 2 2" xfId="57126"/>
    <cellStyle name="Normal 44 2 3 2 2 3 3" xfId="43010"/>
    <cellStyle name="Normal 44 2 3 2 2 4" xfId="11957"/>
    <cellStyle name="Normal 44 2 3 2 2 4 2" xfId="26072"/>
    <cellStyle name="Normal 44 2 3 2 2 4 2 2" xfId="59949"/>
    <cellStyle name="Normal 44 2 3 2 2 4 3" xfId="45833"/>
    <cellStyle name="Normal 44 2 3 2 2 5" xfId="17603"/>
    <cellStyle name="Normal 44 2 3 2 2 5 2" xfId="37364"/>
    <cellStyle name="Normal 44 2 3 2 2 6" xfId="51480"/>
    <cellStyle name="Normal 44 2 3 2 2 7" xfId="31718"/>
    <cellStyle name="Normal 44 2 3 2 3" xfId="4897"/>
    <cellStyle name="Normal 44 2 3 2 3 2" xfId="13368"/>
    <cellStyle name="Normal 44 2 3 2 3 2 2" xfId="27483"/>
    <cellStyle name="Normal 44 2 3 2 3 2 2 2" xfId="61360"/>
    <cellStyle name="Normal 44 2 3 2 3 2 3" xfId="47244"/>
    <cellStyle name="Normal 44 2 3 2 3 3" xfId="19014"/>
    <cellStyle name="Normal 44 2 3 2 3 3 2" xfId="38775"/>
    <cellStyle name="Normal 44 2 3 2 3 4" xfId="52891"/>
    <cellStyle name="Normal 44 2 3 2 3 5" xfId="33129"/>
    <cellStyle name="Normal 44 2 3 2 4" xfId="7722"/>
    <cellStyle name="Normal 44 2 3 2 4 2" xfId="21837"/>
    <cellStyle name="Normal 44 2 3 2 4 2 2" xfId="55714"/>
    <cellStyle name="Normal 44 2 3 2 4 3" xfId="41598"/>
    <cellStyle name="Normal 44 2 3 2 5" xfId="10545"/>
    <cellStyle name="Normal 44 2 3 2 5 2" xfId="24660"/>
    <cellStyle name="Normal 44 2 3 2 5 2 2" xfId="58537"/>
    <cellStyle name="Normal 44 2 3 2 5 3" xfId="44421"/>
    <cellStyle name="Normal 44 2 3 2 6" xfId="16191"/>
    <cellStyle name="Normal 44 2 3 2 6 2" xfId="35952"/>
    <cellStyle name="Normal 44 2 3 2 7" xfId="50068"/>
    <cellStyle name="Normal 44 2 3 2 8" xfId="30306"/>
    <cellStyle name="Normal 44 2 3 3" xfId="2780"/>
    <cellStyle name="Normal 44 2 3 3 2" xfId="5604"/>
    <cellStyle name="Normal 44 2 3 3 2 2" xfId="14074"/>
    <cellStyle name="Normal 44 2 3 3 2 2 2" xfId="28189"/>
    <cellStyle name="Normal 44 2 3 3 2 2 2 2" xfId="62066"/>
    <cellStyle name="Normal 44 2 3 3 2 2 3" xfId="47950"/>
    <cellStyle name="Normal 44 2 3 3 2 3" xfId="19720"/>
    <cellStyle name="Normal 44 2 3 3 2 3 2" xfId="39481"/>
    <cellStyle name="Normal 44 2 3 3 2 4" xfId="53597"/>
    <cellStyle name="Normal 44 2 3 3 2 5" xfId="33835"/>
    <cellStyle name="Normal 44 2 3 3 3" xfId="8428"/>
    <cellStyle name="Normal 44 2 3 3 3 2" xfId="22543"/>
    <cellStyle name="Normal 44 2 3 3 3 2 2" xfId="56420"/>
    <cellStyle name="Normal 44 2 3 3 3 3" xfId="42304"/>
    <cellStyle name="Normal 44 2 3 3 4" xfId="11251"/>
    <cellStyle name="Normal 44 2 3 3 4 2" xfId="25366"/>
    <cellStyle name="Normal 44 2 3 3 4 2 2" xfId="59243"/>
    <cellStyle name="Normal 44 2 3 3 4 3" xfId="45127"/>
    <cellStyle name="Normal 44 2 3 3 5" xfId="16897"/>
    <cellStyle name="Normal 44 2 3 3 5 2" xfId="36658"/>
    <cellStyle name="Normal 44 2 3 3 6" xfId="50774"/>
    <cellStyle name="Normal 44 2 3 3 7" xfId="31012"/>
    <cellStyle name="Normal 44 2 3 4" xfId="4191"/>
    <cellStyle name="Normal 44 2 3 4 2" xfId="12662"/>
    <cellStyle name="Normal 44 2 3 4 2 2" xfId="26777"/>
    <cellStyle name="Normal 44 2 3 4 2 2 2" xfId="60654"/>
    <cellStyle name="Normal 44 2 3 4 2 3" xfId="46538"/>
    <cellStyle name="Normal 44 2 3 4 3" xfId="18308"/>
    <cellStyle name="Normal 44 2 3 4 3 2" xfId="38069"/>
    <cellStyle name="Normal 44 2 3 4 4" xfId="52185"/>
    <cellStyle name="Normal 44 2 3 4 5" xfId="32423"/>
    <cellStyle name="Normal 44 2 3 5" xfId="7016"/>
    <cellStyle name="Normal 44 2 3 5 2" xfId="21131"/>
    <cellStyle name="Normal 44 2 3 5 2 2" xfId="55008"/>
    <cellStyle name="Normal 44 2 3 5 3" xfId="40892"/>
    <cellStyle name="Normal 44 2 3 6" xfId="9839"/>
    <cellStyle name="Normal 44 2 3 6 2" xfId="23954"/>
    <cellStyle name="Normal 44 2 3 6 2 2" xfId="57831"/>
    <cellStyle name="Normal 44 2 3 6 3" xfId="43715"/>
    <cellStyle name="Normal 44 2 3 7" xfId="15485"/>
    <cellStyle name="Normal 44 2 3 7 2" xfId="35246"/>
    <cellStyle name="Normal 44 2 3 8" xfId="49362"/>
    <cellStyle name="Normal 44 2 3 9" xfId="29600"/>
    <cellStyle name="Normal 44 2 4" xfId="1720"/>
    <cellStyle name="Normal 44 2 4 2" xfId="3133"/>
    <cellStyle name="Normal 44 2 4 2 2" xfId="5957"/>
    <cellStyle name="Normal 44 2 4 2 2 2" xfId="14427"/>
    <cellStyle name="Normal 44 2 4 2 2 2 2" xfId="28542"/>
    <cellStyle name="Normal 44 2 4 2 2 2 2 2" xfId="62419"/>
    <cellStyle name="Normal 44 2 4 2 2 2 3" xfId="48303"/>
    <cellStyle name="Normal 44 2 4 2 2 3" xfId="20073"/>
    <cellStyle name="Normal 44 2 4 2 2 3 2" xfId="39834"/>
    <cellStyle name="Normal 44 2 4 2 2 4" xfId="53950"/>
    <cellStyle name="Normal 44 2 4 2 2 5" xfId="34188"/>
    <cellStyle name="Normal 44 2 4 2 3" xfId="8781"/>
    <cellStyle name="Normal 44 2 4 2 3 2" xfId="22896"/>
    <cellStyle name="Normal 44 2 4 2 3 2 2" xfId="56773"/>
    <cellStyle name="Normal 44 2 4 2 3 3" xfId="42657"/>
    <cellStyle name="Normal 44 2 4 2 4" xfId="11604"/>
    <cellStyle name="Normal 44 2 4 2 4 2" xfId="25719"/>
    <cellStyle name="Normal 44 2 4 2 4 2 2" xfId="59596"/>
    <cellStyle name="Normal 44 2 4 2 4 3" xfId="45480"/>
    <cellStyle name="Normal 44 2 4 2 5" xfId="17250"/>
    <cellStyle name="Normal 44 2 4 2 5 2" xfId="37011"/>
    <cellStyle name="Normal 44 2 4 2 6" xfId="51127"/>
    <cellStyle name="Normal 44 2 4 2 7" xfId="31365"/>
    <cellStyle name="Normal 44 2 4 3" xfId="4544"/>
    <cellStyle name="Normal 44 2 4 3 2" xfId="13015"/>
    <cellStyle name="Normal 44 2 4 3 2 2" xfId="27130"/>
    <cellStyle name="Normal 44 2 4 3 2 2 2" xfId="61007"/>
    <cellStyle name="Normal 44 2 4 3 2 3" xfId="46891"/>
    <cellStyle name="Normal 44 2 4 3 3" xfId="18661"/>
    <cellStyle name="Normal 44 2 4 3 3 2" xfId="38422"/>
    <cellStyle name="Normal 44 2 4 3 4" xfId="52538"/>
    <cellStyle name="Normal 44 2 4 3 5" xfId="32776"/>
    <cellStyle name="Normal 44 2 4 4" xfId="7369"/>
    <cellStyle name="Normal 44 2 4 4 2" xfId="21484"/>
    <cellStyle name="Normal 44 2 4 4 2 2" xfId="55361"/>
    <cellStyle name="Normal 44 2 4 4 3" xfId="41245"/>
    <cellStyle name="Normal 44 2 4 5" xfId="10192"/>
    <cellStyle name="Normal 44 2 4 5 2" xfId="24307"/>
    <cellStyle name="Normal 44 2 4 5 2 2" xfId="58184"/>
    <cellStyle name="Normal 44 2 4 5 3" xfId="44068"/>
    <cellStyle name="Normal 44 2 4 6" xfId="15838"/>
    <cellStyle name="Normal 44 2 4 6 2" xfId="35599"/>
    <cellStyle name="Normal 44 2 4 7" xfId="49715"/>
    <cellStyle name="Normal 44 2 4 8" xfId="29953"/>
    <cellStyle name="Normal 44 2 5" xfId="2427"/>
    <cellStyle name="Normal 44 2 5 2" xfId="5251"/>
    <cellStyle name="Normal 44 2 5 2 2" xfId="13721"/>
    <cellStyle name="Normal 44 2 5 2 2 2" xfId="27836"/>
    <cellStyle name="Normal 44 2 5 2 2 2 2" xfId="61713"/>
    <cellStyle name="Normal 44 2 5 2 2 3" xfId="47597"/>
    <cellStyle name="Normal 44 2 5 2 3" xfId="19367"/>
    <cellStyle name="Normal 44 2 5 2 3 2" xfId="39128"/>
    <cellStyle name="Normal 44 2 5 2 4" xfId="53244"/>
    <cellStyle name="Normal 44 2 5 2 5" xfId="33482"/>
    <cellStyle name="Normal 44 2 5 3" xfId="8075"/>
    <cellStyle name="Normal 44 2 5 3 2" xfId="22190"/>
    <cellStyle name="Normal 44 2 5 3 2 2" xfId="56067"/>
    <cellStyle name="Normal 44 2 5 3 3" xfId="41951"/>
    <cellStyle name="Normal 44 2 5 4" xfId="10898"/>
    <cellStyle name="Normal 44 2 5 4 2" xfId="25013"/>
    <cellStyle name="Normal 44 2 5 4 2 2" xfId="58890"/>
    <cellStyle name="Normal 44 2 5 4 3" xfId="44774"/>
    <cellStyle name="Normal 44 2 5 5" xfId="16544"/>
    <cellStyle name="Normal 44 2 5 5 2" xfId="36305"/>
    <cellStyle name="Normal 44 2 5 6" xfId="50421"/>
    <cellStyle name="Normal 44 2 5 7" xfId="30659"/>
    <cellStyle name="Normal 44 2 6" xfId="3838"/>
    <cellStyle name="Normal 44 2 6 2" xfId="12309"/>
    <cellStyle name="Normal 44 2 6 2 2" xfId="26424"/>
    <cellStyle name="Normal 44 2 6 2 2 2" xfId="60301"/>
    <cellStyle name="Normal 44 2 6 2 3" xfId="46185"/>
    <cellStyle name="Normal 44 2 6 3" xfId="17955"/>
    <cellStyle name="Normal 44 2 6 3 2" xfId="37716"/>
    <cellStyle name="Normal 44 2 6 4" xfId="51832"/>
    <cellStyle name="Normal 44 2 6 5" xfId="32070"/>
    <cellStyle name="Normal 44 2 7" xfId="6663"/>
    <cellStyle name="Normal 44 2 7 2" xfId="20778"/>
    <cellStyle name="Normal 44 2 7 2 2" xfId="54655"/>
    <cellStyle name="Normal 44 2 7 3" xfId="40539"/>
    <cellStyle name="Normal 44 2 8" xfId="9486"/>
    <cellStyle name="Normal 44 2 8 2" xfId="23601"/>
    <cellStyle name="Normal 44 2 8 2 2" xfId="57478"/>
    <cellStyle name="Normal 44 2 8 3" xfId="43362"/>
    <cellStyle name="Normal 44 2 9" xfId="15132"/>
    <cellStyle name="Normal 44 2 9 2" xfId="34893"/>
    <cellStyle name="Normal 44 3" xfId="1099"/>
    <cellStyle name="Normal 44 3 10" xfId="29335"/>
    <cellStyle name="Normal 44 3 2" xfId="1454"/>
    <cellStyle name="Normal 44 3 2 2" xfId="2161"/>
    <cellStyle name="Normal 44 3 2 2 2" xfId="3574"/>
    <cellStyle name="Normal 44 3 2 2 2 2" xfId="6398"/>
    <cellStyle name="Normal 44 3 2 2 2 2 2" xfId="14868"/>
    <cellStyle name="Normal 44 3 2 2 2 2 2 2" xfId="28983"/>
    <cellStyle name="Normal 44 3 2 2 2 2 2 2 2" xfId="62860"/>
    <cellStyle name="Normal 44 3 2 2 2 2 2 3" xfId="48744"/>
    <cellStyle name="Normal 44 3 2 2 2 2 3" xfId="20514"/>
    <cellStyle name="Normal 44 3 2 2 2 2 3 2" xfId="40275"/>
    <cellStyle name="Normal 44 3 2 2 2 2 4" xfId="54391"/>
    <cellStyle name="Normal 44 3 2 2 2 2 5" xfId="34629"/>
    <cellStyle name="Normal 44 3 2 2 2 3" xfId="9222"/>
    <cellStyle name="Normal 44 3 2 2 2 3 2" xfId="23337"/>
    <cellStyle name="Normal 44 3 2 2 2 3 2 2" xfId="57214"/>
    <cellStyle name="Normal 44 3 2 2 2 3 3" xfId="43098"/>
    <cellStyle name="Normal 44 3 2 2 2 4" xfId="12045"/>
    <cellStyle name="Normal 44 3 2 2 2 4 2" xfId="26160"/>
    <cellStyle name="Normal 44 3 2 2 2 4 2 2" xfId="60037"/>
    <cellStyle name="Normal 44 3 2 2 2 4 3" xfId="45921"/>
    <cellStyle name="Normal 44 3 2 2 2 5" xfId="17691"/>
    <cellStyle name="Normal 44 3 2 2 2 5 2" xfId="37452"/>
    <cellStyle name="Normal 44 3 2 2 2 6" xfId="51568"/>
    <cellStyle name="Normal 44 3 2 2 2 7" xfId="31806"/>
    <cellStyle name="Normal 44 3 2 2 3" xfId="4985"/>
    <cellStyle name="Normal 44 3 2 2 3 2" xfId="13456"/>
    <cellStyle name="Normal 44 3 2 2 3 2 2" xfId="27571"/>
    <cellStyle name="Normal 44 3 2 2 3 2 2 2" xfId="61448"/>
    <cellStyle name="Normal 44 3 2 2 3 2 3" xfId="47332"/>
    <cellStyle name="Normal 44 3 2 2 3 3" xfId="19102"/>
    <cellStyle name="Normal 44 3 2 2 3 3 2" xfId="38863"/>
    <cellStyle name="Normal 44 3 2 2 3 4" xfId="52979"/>
    <cellStyle name="Normal 44 3 2 2 3 5" xfId="33217"/>
    <cellStyle name="Normal 44 3 2 2 4" xfId="7810"/>
    <cellStyle name="Normal 44 3 2 2 4 2" xfId="21925"/>
    <cellStyle name="Normal 44 3 2 2 4 2 2" xfId="55802"/>
    <cellStyle name="Normal 44 3 2 2 4 3" xfId="41686"/>
    <cellStyle name="Normal 44 3 2 2 5" xfId="10633"/>
    <cellStyle name="Normal 44 3 2 2 5 2" xfId="24748"/>
    <cellStyle name="Normal 44 3 2 2 5 2 2" xfId="58625"/>
    <cellStyle name="Normal 44 3 2 2 5 3" xfId="44509"/>
    <cellStyle name="Normal 44 3 2 2 6" xfId="16279"/>
    <cellStyle name="Normal 44 3 2 2 6 2" xfId="36040"/>
    <cellStyle name="Normal 44 3 2 2 7" xfId="50156"/>
    <cellStyle name="Normal 44 3 2 2 8" xfId="30394"/>
    <cellStyle name="Normal 44 3 2 3" xfId="2868"/>
    <cellStyle name="Normal 44 3 2 3 2" xfId="5692"/>
    <cellStyle name="Normal 44 3 2 3 2 2" xfId="14162"/>
    <cellStyle name="Normal 44 3 2 3 2 2 2" xfId="28277"/>
    <cellStyle name="Normal 44 3 2 3 2 2 2 2" xfId="62154"/>
    <cellStyle name="Normal 44 3 2 3 2 2 3" xfId="48038"/>
    <cellStyle name="Normal 44 3 2 3 2 3" xfId="19808"/>
    <cellStyle name="Normal 44 3 2 3 2 3 2" xfId="39569"/>
    <cellStyle name="Normal 44 3 2 3 2 4" xfId="53685"/>
    <cellStyle name="Normal 44 3 2 3 2 5" xfId="33923"/>
    <cellStyle name="Normal 44 3 2 3 3" xfId="8516"/>
    <cellStyle name="Normal 44 3 2 3 3 2" xfId="22631"/>
    <cellStyle name="Normal 44 3 2 3 3 2 2" xfId="56508"/>
    <cellStyle name="Normal 44 3 2 3 3 3" xfId="42392"/>
    <cellStyle name="Normal 44 3 2 3 4" xfId="11339"/>
    <cellStyle name="Normal 44 3 2 3 4 2" xfId="25454"/>
    <cellStyle name="Normal 44 3 2 3 4 2 2" xfId="59331"/>
    <cellStyle name="Normal 44 3 2 3 4 3" xfId="45215"/>
    <cellStyle name="Normal 44 3 2 3 5" xfId="16985"/>
    <cellStyle name="Normal 44 3 2 3 5 2" xfId="36746"/>
    <cellStyle name="Normal 44 3 2 3 6" xfId="50862"/>
    <cellStyle name="Normal 44 3 2 3 7" xfId="31100"/>
    <cellStyle name="Normal 44 3 2 4" xfId="4279"/>
    <cellStyle name="Normal 44 3 2 4 2" xfId="12750"/>
    <cellStyle name="Normal 44 3 2 4 2 2" xfId="26865"/>
    <cellStyle name="Normal 44 3 2 4 2 2 2" xfId="60742"/>
    <cellStyle name="Normal 44 3 2 4 2 3" xfId="46626"/>
    <cellStyle name="Normal 44 3 2 4 3" xfId="18396"/>
    <cellStyle name="Normal 44 3 2 4 3 2" xfId="38157"/>
    <cellStyle name="Normal 44 3 2 4 4" xfId="52273"/>
    <cellStyle name="Normal 44 3 2 4 5" xfId="32511"/>
    <cellStyle name="Normal 44 3 2 5" xfId="7104"/>
    <cellStyle name="Normal 44 3 2 5 2" xfId="21219"/>
    <cellStyle name="Normal 44 3 2 5 2 2" xfId="55096"/>
    <cellStyle name="Normal 44 3 2 5 3" xfId="40980"/>
    <cellStyle name="Normal 44 3 2 6" xfId="9927"/>
    <cellStyle name="Normal 44 3 2 6 2" xfId="24042"/>
    <cellStyle name="Normal 44 3 2 6 2 2" xfId="57919"/>
    <cellStyle name="Normal 44 3 2 6 3" xfId="43803"/>
    <cellStyle name="Normal 44 3 2 7" xfId="15573"/>
    <cellStyle name="Normal 44 3 2 7 2" xfId="35334"/>
    <cellStyle name="Normal 44 3 2 8" xfId="49450"/>
    <cellStyle name="Normal 44 3 2 9" xfId="29688"/>
    <cellStyle name="Normal 44 3 3" xfId="1808"/>
    <cellStyle name="Normal 44 3 3 2" xfId="3221"/>
    <cellStyle name="Normal 44 3 3 2 2" xfId="6045"/>
    <cellStyle name="Normal 44 3 3 2 2 2" xfId="14515"/>
    <cellStyle name="Normal 44 3 3 2 2 2 2" xfId="28630"/>
    <cellStyle name="Normal 44 3 3 2 2 2 2 2" xfId="62507"/>
    <cellStyle name="Normal 44 3 3 2 2 2 3" xfId="48391"/>
    <cellStyle name="Normal 44 3 3 2 2 3" xfId="20161"/>
    <cellStyle name="Normal 44 3 3 2 2 3 2" xfId="39922"/>
    <cellStyle name="Normal 44 3 3 2 2 4" xfId="54038"/>
    <cellStyle name="Normal 44 3 3 2 2 5" xfId="34276"/>
    <cellStyle name="Normal 44 3 3 2 3" xfId="8869"/>
    <cellStyle name="Normal 44 3 3 2 3 2" xfId="22984"/>
    <cellStyle name="Normal 44 3 3 2 3 2 2" xfId="56861"/>
    <cellStyle name="Normal 44 3 3 2 3 3" xfId="42745"/>
    <cellStyle name="Normal 44 3 3 2 4" xfId="11692"/>
    <cellStyle name="Normal 44 3 3 2 4 2" xfId="25807"/>
    <cellStyle name="Normal 44 3 3 2 4 2 2" xfId="59684"/>
    <cellStyle name="Normal 44 3 3 2 4 3" xfId="45568"/>
    <cellStyle name="Normal 44 3 3 2 5" xfId="17338"/>
    <cellStyle name="Normal 44 3 3 2 5 2" xfId="37099"/>
    <cellStyle name="Normal 44 3 3 2 6" xfId="51215"/>
    <cellStyle name="Normal 44 3 3 2 7" xfId="31453"/>
    <cellStyle name="Normal 44 3 3 3" xfId="4632"/>
    <cellStyle name="Normal 44 3 3 3 2" xfId="13103"/>
    <cellStyle name="Normal 44 3 3 3 2 2" xfId="27218"/>
    <cellStyle name="Normal 44 3 3 3 2 2 2" xfId="61095"/>
    <cellStyle name="Normal 44 3 3 3 2 3" xfId="46979"/>
    <cellStyle name="Normal 44 3 3 3 3" xfId="18749"/>
    <cellStyle name="Normal 44 3 3 3 3 2" xfId="38510"/>
    <cellStyle name="Normal 44 3 3 3 4" xfId="52626"/>
    <cellStyle name="Normal 44 3 3 3 5" xfId="32864"/>
    <cellStyle name="Normal 44 3 3 4" xfId="7457"/>
    <cellStyle name="Normal 44 3 3 4 2" xfId="21572"/>
    <cellStyle name="Normal 44 3 3 4 2 2" xfId="55449"/>
    <cellStyle name="Normal 44 3 3 4 3" xfId="41333"/>
    <cellStyle name="Normal 44 3 3 5" xfId="10280"/>
    <cellStyle name="Normal 44 3 3 5 2" xfId="24395"/>
    <cellStyle name="Normal 44 3 3 5 2 2" xfId="58272"/>
    <cellStyle name="Normal 44 3 3 5 3" xfId="44156"/>
    <cellStyle name="Normal 44 3 3 6" xfId="15926"/>
    <cellStyle name="Normal 44 3 3 6 2" xfId="35687"/>
    <cellStyle name="Normal 44 3 3 7" xfId="49803"/>
    <cellStyle name="Normal 44 3 3 8" xfId="30041"/>
    <cellStyle name="Normal 44 3 4" xfId="2515"/>
    <cellStyle name="Normal 44 3 4 2" xfId="5339"/>
    <cellStyle name="Normal 44 3 4 2 2" xfId="13809"/>
    <cellStyle name="Normal 44 3 4 2 2 2" xfId="27924"/>
    <cellStyle name="Normal 44 3 4 2 2 2 2" xfId="61801"/>
    <cellStyle name="Normal 44 3 4 2 2 3" xfId="47685"/>
    <cellStyle name="Normal 44 3 4 2 3" xfId="19455"/>
    <cellStyle name="Normal 44 3 4 2 3 2" xfId="39216"/>
    <cellStyle name="Normal 44 3 4 2 4" xfId="53332"/>
    <cellStyle name="Normal 44 3 4 2 5" xfId="33570"/>
    <cellStyle name="Normal 44 3 4 3" xfId="8163"/>
    <cellStyle name="Normal 44 3 4 3 2" xfId="22278"/>
    <cellStyle name="Normal 44 3 4 3 2 2" xfId="56155"/>
    <cellStyle name="Normal 44 3 4 3 3" xfId="42039"/>
    <cellStyle name="Normal 44 3 4 4" xfId="10986"/>
    <cellStyle name="Normal 44 3 4 4 2" xfId="25101"/>
    <cellStyle name="Normal 44 3 4 4 2 2" xfId="58978"/>
    <cellStyle name="Normal 44 3 4 4 3" xfId="44862"/>
    <cellStyle name="Normal 44 3 4 5" xfId="16632"/>
    <cellStyle name="Normal 44 3 4 5 2" xfId="36393"/>
    <cellStyle name="Normal 44 3 4 6" xfId="50509"/>
    <cellStyle name="Normal 44 3 4 7" xfId="30747"/>
    <cellStyle name="Normal 44 3 5" xfId="3926"/>
    <cellStyle name="Normal 44 3 5 2" xfId="12397"/>
    <cellStyle name="Normal 44 3 5 2 2" xfId="26512"/>
    <cellStyle name="Normal 44 3 5 2 2 2" xfId="60389"/>
    <cellStyle name="Normal 44 3 5 2 3" xfId="46273"/>
    <cellStyle name="Normal 44 3 5 3" xfId="18043"/>
    <cellStyle name="Normal 44 3 5 3 2" xfId="37804"/>
    <cellStyle name="Normal 44 3 5 4" xfId="51920"/>
    <cellStyle name="Normal 44 3 5 5" xfId="32158"/>
    <cellStyle name="Normal 44 3 6" xfId="6751"/>
    <cellStyle name="Normal 44 3 6 2" xfId="20866"/>
    <cellStyle name="Normal 44 3 6 2 2" xfId="54743"/>
    <cellStyle name="Normal 44 3 6 3" xfId="40627"/>
    <cellStyle name="Normal 44 3 7" xfId="9574"/>
    <cellStyle name="Normal 44 3 7 2" xfId="23689"/>
    <cellStyle name="Normal 44 3 7 2 2" xfId="57566"/>
    <cellStyle name="Normal 44 3 7 3" xfId="43450"/>
    <cellStyle name="Normal 44 3 8" xfId="15220"/>
    <cellStyle name="Normal 44 3 8 2" xfId="34981"/>
    <cellStyle name="Normal 44 3 9" xfId="49097"/>
    <cellStyle name="Normal 44 4" xfId="1279"/>
    <cellStyle name="Normal 44 4 2" xfId="1986"/>
    <cellStyle name="Normal 44 4 2 2" xfId="3399"/>
    <cellStyle name="Normal 44 4 2 2 2" xfId="6223"/>
    <cellStyle name="Normal 44 4 2 2 2 2" xfId="14693"/>
    <cellStyle name="Normal 44 4 2 2 2 2 2" xfId="28808"/>
    <cellStyle name="Normal 44 4 2 2 2 2 2 2" xfId="62685"/>
    <cellStyle name="Normal 44 4 2 2 2 2 3" xfId="48569"/>
    <cellStyle name="Normal 44 4 2 2 2 3" xfId="20339"/>
    <cellStyle name="Normal 44 4 2 2 2 3 2" xfId="40100"/>
    <cellStyle name="Normal 44 4 2 2 2 4" xfId="54216"/>
    <cellStyle name="Normal 44 4 2 2 2 5" xfId="34454"/>
    <cellStyle name="Normal 44 4 2 2 3" xfId="9047"/>
    <cellStyle name="Normal 44 4 2 2 3 2" xfId="23162"/>
    <cellStyle name="Normal 44 4 2 2 3 2 2" xfId="57039"/>
    <cellStyle name="Normal 44 4 2 2 3 3" xfId="42923"/>
    <cellStyle name="Normal 44 4 2 2 4" xfId="11870"/>
    <cellStyle name="Normal 44 4 2 2 4 2" xfId="25985"/>
    <cellStyle name="Normal 44 4 2 2 4 2 2" xfId="59862"/>
    <cellStyle name="Normal 44 4 2 2 4 3" xfId="45746"/>
    <cellStyle name="Normal 44 4 2 2 5" xfId="17516"/>
    <cellStyle name="Normal 44 4 2 2 5 2" xfId="37277"/>
    <cellStyle name="Normal 44 4 2 2 6" xfId="51393"/>
    <cellStyle name="Normal 44 4 2 2 7" xfId="31631"/>
    <cellStyle name="Normal 44 4 2 3" xfId="4810"/>
    <cellStyle name="Normal 44 4 2 3 2" xfId="13281"/>
    <cellStyle name="Normal 44 4 2 3 2 2" xfId="27396"/>
    <cellStyle name="Normal 44 4 2 3 2 2 2" xfId="61273"/>
    <cellStyle name="Normal 44 4 2 3 2 3" xfId="47157"/>
    <cellStyle name="Normal 44 4 2 3 3" xfId="18927"/>
    <cellStyle name="Normal 44 4 2 3 3 2" xfId="38688"/>
    <cellStyle name="Normal 44 4 2 3 4" xfId="52804"/>
    <cellStyle name="Normal 44 4 2 3 5" xfId="33042"/>
    <cellStyle name="Normal 44 4 2 4" xfId="7635"/>
    <cellStyle name="Normal 44 4 2 4 2" xfId="21750"/>
    <cellStyle name="Normal 44 4 2 4 2 2" xfId="55627"/>
    <cellStyle name="Normal 44 4 2 4 3" xfId="41511"/>
    <cellStyle name="Normal 44 4 2 5" xfId="10458"/>
    <cellStyle name="Normal 44 4 2 5 2" xfId="24573"/>
    <cellStyle name="Normal 44 4 2 5 2 2" xfId="58450"/>
    <cellStyle name="Normal 44 4 2 5 3" xfId="44334"/>
    <cellStyle name="Normal 44 4 2 6" xfId="16104"/>
    <cellStyle name="Normal 44 4 2 6 2" xfId="35865"/>
    <cellStyle name="Normal 44 4 2 7" xfId="49981"/>
    <cellStyle name="Normal 44 4 2 8" xfId="30219"/>
    <cellStyle name="Normal 44 4 3" xfId="2693"/>
    <cellStyle name="Normal 44 4 3 2" xfId="5517"/>
    <cellStyle name="Normal 44 4 3 2 2" xfId="13987"/>
    <cellStyle name="Normal 44 4 3 2 2 2" xfId="28102"/>
    <cellStyle name="Normal 44 4 3 2 2 2 2" xfId="61979"/>
    <cellStyle name="Normal 44 4 3 2 2 3" xfId="47863"/>
    <cellStyle name="Normal 44 4 3 2 3" xfId="19633"/>
    <cellStyle name="Normal 44 4 3 2 3 2" xfId="39394"/>
    <cellStyle name="Normal 44 4 3 2 4" xfId="53510"/>
    <cellStyle name="Normal 44 4 3 2 5" xfId="33748"/>
    <cellStyle name="Normal 44 4 3 3" xfId="8341"/>
    <cellStyle name="Normal 44 4 3 3 2" xfId="22456"/>
    <cellStyle name="Normal 44 4 3 3 2 2" xfId="56333"/>
    <cellStyle name="Normal 44 4 3 3 3" xfId="42217"/>
    <cellStyle name="Normal 44 4 3 4" xfId="11164"/>
    <cellStyle name="Normal 44 4 3 4 2" xfId="25279"/>
    <cellStyle name="Normal 44 4 3 4 2 2" xfId="59156"/>
    <cellStyle name="Normal 44 4 3 4 3" xfId="45040"/>
    <cellStyle name="Normal 44 4 3 5" xfId="16810"/>
    <cellStyle name="Normal 44 4 3 5 2" xfId="36571"/>
    <cellStyle name="Normal 44 4 3 6" xfId="50687"/>
    <cellStyle name="Normal 44 4 3 7" xfId="30925"/>
    <cellStyle name="Normal 44 4 4" xfId="4104"/>
    <cellStyle name="Normal 44 4 4 2" xfId="12575"/>
    <cellStyle name="Normal 44 4 4 2 2" xfId="26690"/>
    <cellStyle name="Normal 44 4 4 2 2 2" xfId="60567"/>
    <cellStyle name="Normal 44 4 4 2 3" xfId="46451"/>
    <cellStyle name="Normal 44 4 4 3" xfId="18221"/>
    <cellStyle name="Normal 44 4 4 3 2" xfId="37982"/>
    <cellStyle name="Normal 44 4 4 4" xfId="52098"/>
    <cellStyle name="Normal 44 4 4 5" xfId="32336"/>
    <cellStyle name="Normal 44 4 5" xfId="6929"/>
    <cellStyle name="Normal 44 4 5 2" xfId="21044"/>
    <cellStyle name="Normal 44 4 5 2 2" xfId="54921"/>
    <cellStyle name="Normal 44 4 5 3" xfId="40805"/>
    <cellStyle name="Normal 44 4 6" xfId="9752"/>
    <cellStyle name="Normal 44 4 6 2" xfId="23867"/>
    <cellStyle name="Normal 44 4 6 2 2" xfId="57744"/>
    <cellStyle name="Normal 44 4 6 3" xfId="43628"/>
    <cellStyle name="Normal 44 4 7" xfId="15398"/>
    <cellStyle name="Normal 44 4 7 2" xfId="35159"/>
    <cellStyle name="Normal 44 4 8" xfId="49275"/>
    <cellStyle name="Normal 44 4 9" xfId="29513"/>
    <cellStyle name="Normal 44 5" xfId="1633"/>
    <cellStyle name="Normal 44 5 2" xfId="3046"/>
    <cellStyle name="Normal 44 5 2 2" xfId="5870"/>
    <cellStyle name="Normal 44 5 2 2 2" xfId="14340"/>
    <cellStyle name="Normal 44 5 2 2 2 2" xfId="28455"/>
    <cellStyle name="Normal 44 5 2 2 2 2 2" xfId="62332"/>
    <cellStyle name="Normal 44 5 2 2 2 3" xfId="48216"/>
    <cellStyle name="Normal 44 5 2 2 3" xfId="19986"/>
    <cellStyle name="Normal 44 5 2 2 3 2" xfId="39747"/>
    <cellStyle name="Normal 44 5 2 2 4" xfId="53863"/>
    <cellStyle name="Normal 44 5 2 2 5" xfId="34101"/>
    <cellStyle name="Normal 44 5 2 3" xfId="8694"/>
    <cellStyle name="Normal 44 5 2 3 2" xfId="22809"/>
    <cellStyle name="Normal 44 5 2 3 2 2" xfId="56686"/>
    <cellStyle name="Normal 44 5 2 3 3" xfId="42570"/>
    <cellStyle name="Normal 44 5 2 4" xfId="11517"/>
    <cellStyle name="Normal 44 5 2 4 2" xfId="25632"/>
    <cellStyle name="Normal 44 5 2 4 2 2" xfId="59509"/>
    <cellStyle name="Normal 44 5 2 4 3" xfId="45393"/>
    <cellStyle name="Normal 44 5 2 5" xfId="17163"/>
    <cellStyle name="Normal 44 5 2 5 2" xfId="36924"/>
    <cellStyle name="Normal 44 5 2 6" xfId="51040"/>
    <cellStyle name="Normal 44 5 2 7" xfId="31278"/>
    <cellStyle name="Normal 44 5 3" xfId="4457"/>
    <cellStyle name="Normal 44 5 3 2" xfId="12928"/>
    <cellStyle name="Normal 44 5 3 2 2" xfId="27043"/>
    <cellStyle name="Normal 44 5 3 2 2 2" xfId="60920"/>
    <cellStyle name="Normal 44 5 3 2 3" xfId="46804"/>
    <cellStyle name="Normal 44 5 3 3" xfId="18574"/>
    <cellStyle name="Normal 44 5 3 3 2" xfId="38335"/>
    <cellStyle name="Normal 44 5 3 4" xfId="52451"/>
    <cellStyle name="Normal 44 5 3 5" xfId="32689"/>
    <cellStyle name="Normal 44 5 4" xfId="7282"/>
    <cellStyle name="Normal 44 5 4 2" xfId="21397"/>
    <cellStyle name="Normal 44 5 4 2 2" xfId="55274"/>
    <cellStyle name="Normal 44 5 4 3" xfId="41158"/>
    <cellStyle name="Normal 44 5 5" xfId="10105"/>
    <cellStyle name="Normal 44 5 5 2" xfId="24220"/>
    <cellStyle name="Normal 44 5 5 2 2" xfId="58097"/>
    <cellStyle name="Normal 44 5 5 3" xfId="43981"/>
    <cellStyle name="Normal 44 5 6" xfId="15751"/>
    <cellStyle name="Normal 44 5 6 2" xfId="35512"/>
    <cellStyle name="Normal 44 5 7" xfId="49628"/>
    <cellStyle name="Normal 44 5 8" xfId="29866"/>
    <cellStyle name="Normal 44 6" xfId="2340"/>
    <cellStyle name="Normal 44 6 2" xfId="5164"/>
    <cellStyle name="Normal 44 6 2 2" xfId="13634"/>
    <cellStyle name="Normal 44 6 2 2 2" xfId="27749"/>
    <cellStyle name="Normal 44 6 2 2 2 2" xfId="61626"/>
    <cellStyle name="Normal 44 6 2 2 3" xfId="47510"/>
    <cellStyle name="Normal 44 6 2 3" xfId="19280"/>
    <cellStyle name="Normal 44 6 2 3 2" xfId="39041"/>
    <cellStyle name="Normal 44 6 2 4" xfId="53157"/>
    <cellStyle name="Normal 44 6 2 5" xfId="33395"/>
    <cellStyle name="Normal 44 6 3" xfId="7988"/>
    <cellStyle name="Normal 44 6 3 2" xfId="22103"/>
    <cellStyle name="Normal 44 6 3 2 2" xfId="55980"/>
    <cellStyle name="Normal 44 6 3 3" xfId="41864"/>
    <cellStyle name="Normal 44 6 4" xfId="10811"/>
    <cellStyle name="Normal 44 6 4 2" xfId="24926"/>
    <cellStyle name="Normal 44 6 4 2 2" xfId="58803"/>
    <cellStyle name="Normal 44 6 4 3" xfId="44687"/>
    <cellStyle name="Normal 44 6 5" xfId="16457"/>
    <cellStyle name="Normal 44 6 5 2" xfId="36218"/>
    <cellStyle name="Normal 44 6 6" xfId="50334"/>
    <cellStyle name="Normal 44 6 7" xfId="30572"/>
    <cellStyle name="Normal 44 7" xfId="3751"/>
    <cellStyle name="Normal 44 7 2" xfId="12222"/>
    <cellStyle name="Normal 44 7 2 2" xfId="26337"/>
    <cellStyle name="Normal 44 7 2 2 2" xfId="60214"/>
    <cellStyle name="Normal 44 7 2 3" xfId="46098"/>
    <cellStyle name="Normal 44 7 3" xfId="17868"/>
    <cellStyle name="Normal 44 7 3 2" xfId="37629"/>
    <cellStyle name="Normal 44 7 4" xfId="51745"/>
    <cellStyle name="Normal 44 7 5" xfId="31983"/>
    <cellStyle name="Normal 44 8" xfId="6576"/>
    <cellStyle name="Normal 44 8 2" xfId="20691"/>
    <cellStyle name="Normal 44 8 2 2" xfId="54568"/>
    <cellStyle name="Normal 44 8 3" xfId="40452"/>
    <cellStyle name="Normal 44 9" xfId="9399"/>
    <cellStyle name="Normal 44 9 2" xfId="23514"/>
    <cellStyle name="Normal 44 9 2 2" xfId="57391"/>
    <cellStyle name="Normal 44 9 3" xfId="43275"/>
    <cellStyle name="Normal 45" xfId="737"/>
    <cellStyle name="Normal 45 10" xfId="15031"/>
    <cellStyle name="Normal 45 10 2" xfId="34792"/>
    <cellStyle name="Normal 45 11" xfId="48908"/>
    <cellStyle name="Normal 45 12" xfId="29146"/>
    <cellStyle name="Normal 45 2" xfId="993"/>
    <cellStyle name="Normal 45 2 10" xfId="48995"/>
    <cellStyle name="Normal 45 2 11" xfId="29233"/>
    <cellStyle name="Normal 45 2 2" xfId="1173"/>
    <cellStyle name="Normal 45 2 2 10" xfId="29408"/>
    <cellStyle name="Normal 45 2 2 2" xfId="1527"/>
    <cellStyle name="Normal 45 2 2 2 2" xfId="2234"/>
    <cellStyle name="Normal 45 2 2 2 2 2" xfId="3647"/>
    <cellStyle name="Normal 45 2 2 2 2 2 2" xfId="6471"/>
    <cellStyle name="Normal 45 2 2 2 2 2 2 2" xfId="14941"/>
    <cellStyle name="Normal 45 2 2 2 2 2 2 2 2" xfId="29056"/>
    <cellStyle name="Normal 45 2 2 2 2 2 2 2 2 2" xfId="62933"/>
    <cellStyle name="Normal 45 2 2 2 2 2 2 2 3" xfId="48817"/>
    <cellStyle name="Normal 45 2 2 2 2 2 2 3" xfId="20587"/>
    <cellStyle name="Normal 45 2 2 2 2 2 2 3 2" xfId="40348"/>
    <cellStyle name="Normal 45 2 2 2 2 2 2 4" xfId="54464"/>
    <cellStyle name="Normal 45 2 2 2 2 2 2 5" xfId="34702"/>
    <cellStyle name="Normal 45 2 2 2 2 2 3" xfId="9295"/>
    <cellStyle name="Normal 45 2 2 2 2 2 3 2" xfId="23410"/>
    <cellStyle name="Normal 45 2 2 2 2 2 3 2 2" xfId="57287"/>
    <cellStyle name="Normal 45 2 2 2 2 2 3 3" xfId="43171"/>
    <cellStyle name="Normal 45 2 2 2 2 2 4" xfId="12118"/>
    <cellStyle name="Normal 45 2 2 2 2 2 4 2" xfId="26233"/>
    <cellStyle name="Normal 45 2 2 2 2 2 4 2 2" xfId="60110"/>
    <cellStyle name="Normal 45 2 2 2 2 2 4 3" xfId="45994"/>
    <cellStyle name="Normal 45 2 2 2 2 2 5" xfId="17764"/>
    <cellStyle name="Normal 45 2 2 2 2 2 5 2" xfId="37525"/>
    <cellStyle name="Normal 45 2 2 2 2 2 6" xfId="51641"/>
    <cellStyle name="Normal 45 2 2 2 2 2 7" xfId="31879"/>
    <cellStyle name="Normal 45 2 2 2 2 3" xfId="5058"/>
    <cellStyle name="Normal 45 2 2 2 2 3 2" xfId="13529"/>
    <cellStyle name="Normal 45 2 2 2 2 3 2 2" xfId="27644"/>
    <cellStyle name="Normal 45 2 2 2 2 3 2 2 2" xfId="61521"/>
    <cellStyle name="Normal 45 2 2 2 2 3 2 3" xfId="47405"/>
    <cellStyle name="Normal 45 2 2 2 2 3 3" xfId="19175"/>
    <cellStyle name="Normal 45 2 2 2 2 3 3 2" xfId="38936"/>
    <cellStyle name="Normal 45 2 2 2 2 3 4" xfId="53052"/>
    <cellStyle name="Normal 45 2 2 2 2 3 5" xfId="33290"/>
    <cellStyle name="Normal 45 2 2 2 2 4" xfId="7883"/>
    <cellStyle name="Normal 45 2 2 2 2 4 2" xfId="21998"/>
    <cellStyle name="Normal 45 2 2 2 2 4 2 2" xfId="55875"/>
    <cellStyle name="Normal 45 2 2 2 2 4 3" xfId="41759"/>
    <cellStyle name="Normal 45 2 2 2 2 5" xfId="10706"/>
    <cellStyle name="Normal 45 2 2 2 2 5 2" xfId="24821"/>
    <cellStyle name="Normal 45 2 2 2 2 5 2 2" xfId="58698"/>
    <cellStyle name="Normal 45 2 2 2 2 5 3" xfId="44582"/>
    <cellStyle name="Normal 45 2 2 2 2 6" xfId="16352"/>
    <cellStyle name="Normal 45 2 2 2 2 6 2" xfId="36113"/>
    <cellStyle name="Normal 45 2 2 2 2 7" xfId="50229"/>
    <cellStyle name="Normal 45 2 2 2 2 8" xfId="30467"/>
    <cellStyle name="Normal 45 2 2 2 3" xfId="2941"/>
    <cellStyle name="Normal 45 2 2 2 3 2" xfId="5765"/>
    <cellStyle name="Normal 45 2 2 2 3 2 2" xfId="14235"/>
    <cellStyle name="Normal 45 2 2 2 3 2 2 2" xfId="28350"/>
    <cellStyle name="Normal 45 2 2 2 3 2 2 2 2" xfId="62227"/>
    <cellStyle name="Normal 45 2 2 2 3 2 2 3" xfId="48111"/>
    <cellStyle name="Normal 45 2 2 2 3 2 3" xfId="19881"/>
    <cellStyle name="Normal 45 2 2 2 3 2 3 2" xfId="39642"/>
    <cellStyle name="Normal 45 2 2 2 3 2 4" xfId="53758"/>
    <cellStyle name="Normal 45 2 2 2 3 2 5" xfId="33996"/>
    <cellStyle name="Normal 45 2 2 2 3 3" xfId="8589"/>
    <cellStyle name="Normal 45 2 2 2 3 3 2" xfId="22704"/>
    <cellStyle name="Normal 45 2 2 2 3 3 2 2" xfId="56581"/>
    <cellStyle name="Normal 45 2 2 2 3 3 3" xfId="42465"/>
    <cellStyle name="Normal 45 2 2 2 3 4" xfId="11412"/>
    <cellStyle name="Normal 45 2 2 2 3 4 2" xfId="25527"/>
    <cellStyle name="Normal 45 2 2 2 3 4 2 2" xfId="59404"/>
    <cellStyle name="Normal 45 2 2 2 3 4 3" xfId="45288"/>
    <cellStyle name="Normal 45 2 2 2 3 5" xfId="17058"/>
    <cellStyle name="Normal 45 2 2 2 3 5 2" xfId="36819"/>
    <cellStyle name="Normal 45 2 2 2 3 6" xfId="50935"/>
    <cellStyle name="Normal 45 2 2 2 3 7" xfId="31173"/>
    <cellStyle name="Normal 45 2 2 2 4" xfId="4352"/>
    <cellStyle name="Normal 45 2 2 2 4 2" xfId="12823"/>
    <cellStyle name="Normal 45 2 2 2 4 2 2" xfId="26938"/>
    <cellStyle name="Normal 45 2 2 2 4 2 2 2" xfId="60815"/>
    <cellStyle name="Normal 45 2 2 2 4 2 3" xfId="46699"/>
    <cellStyle name="Normal 45 2 2 2 4 3" xfId="18469"/>
    <cellStyle name="Normal 45 2 2 2 4 3 2" xfId="38230"/>
    <cellStyle name="Normal 45 2 2 2 4 4" xfId="52346"/>
    <cellStyle name="Normal 45 2 2 2 4 5" xfId="32584"/>
    <cellStyle name="Normal 45 2 2 2 5" xfId="7177"/>
    <cellStyle name="Normal 45 2 2 2 5 2" xfId="21292"/>
    <cellStyle name="Normal 45 2 2 2 5 2 2" xfId="55169"/>
    <cellStyle name="Normal 45 2 2 2 5 3" xfId="41053"/>
    <cellStyle name="Normal 45 2 2 2 6" xfId="10000"/>
    <cellStyle name="Normal 45 2 2 2 6 2" xfId="24115"/>
    <cellStyle name="Normal 45 2 2 2 6 2 2" xfId="57992"/>
    <cellStyle name="Normal 45 2 2 2 6 3" xfId="43876"/>
    <cellStyle name="Normal 45 2 2 2 7" xfId="15646"/>
    <cellStyle name="Normal 45 2 2 2 7 2" xfId="35407"/>
    <cellStyle name="Normal 45 2 2 2 8" xfId="49523"/>
    <cellStyle name="Normal 45 2 2 2 9" xfId="29761"/>
    <cellStyle name="Normal 45 2 2 3" xfId="1881"/>
    <cellStyle name="Normal 45 2 2 3 2" xfId="3294"/>
    <cellStyle name="Normal 45 2 2 3 2 2" xfId="6118"/>
    <cellStyle name="Normal 45 2 2 3 2 2 2" xfId="14588"/>
    <cellStyle name="Normal 45 2 2 3 2 2 2 2" xfId="28703"/>
    <cellStyle name="Normal 45 2 2 3 2 2 2 2 2" xfId="62580"/>
    <cellStyle name="Normal 45 2 2 3 2 2 2 3" xfId="48464"/>
    <cellStyle name="Normal 45 2 2 3 2 2 3" xfId="20234"/>
    <cellStyle name="Normal 45 2 2 3 2 2 3 2" xfId="39995"/>
    <cellStyle name="Normal 45 2 2 3 2 2 4" xfId="54111"/>
    <cellStyle name="Normal 45 2 2 3 2 2 5" xfId="34349"/>
    <cellStyle name="Normal 45 2 2 3 2 3" xfId="8942"/>
    <cellStyle name="Normal 45 2 2 3 2 3 2" xfId="23057"/>
    <cellStyle name="Normal 45 2 2 3 2 3 2 2" xfId="56934"/>
    <cellStyle name="Normal 45 2 2 3 2 3 3" xfId="42818"/>
    <cellStyle name="Normal 45 2 2 3 2 4" xfId="11765"/>
    <cellStyle name="Normal 45 2 2 3 2 4 2" xfId="25880"/>
    <cellStyle name="Normal 45 2 2 3 2 4 2 2" xfId="59757"/>
    <cellStyle name="Normal 45 2 2 3 2 4 3" xfId="45641"/>
    <cellStyle name="Normal 45 2 2 3 2 5" xfId="17411"/>
    <cellStyle name="Normal 45 2 2 3 2 5 2" xfId="37172"/>
    <cellStyle name="Normal 45 2 2 3 2 6" xfId="51288"/>
    <cellStyle name="Normal 45 2 2 3 2 7" xfId="31526"/>
    <cellStyle name="Normal 45 2 2 3 3" xfId="4705"/>
    <cellStyle name="Normal 45 2 2 3 3 2" xfId="13176"/>
    <cellStyle name="Normal 45 2 2 3 3 2 2" xfId="27291"/>
    <cellStyle name="Normal 45 2 2 3 3 2 2 2" xfId="61168"/>
    <cellStyle name="Normal 45 2 2 3 3 2 3" xfId="47052"/>
    <cellStyle name="Normal 45 2 2 3 3 3" xfId="18822"/>
    <cellStyle name="Normal 45 2 2 3 3 3 2" xfId="38583"/>
    <cellStyle name="Normal 45 2 2 3 3 4" xfId="52699"/>
    <cellStyle name="Normal 45 2 2 3 3 5" xfId="32937"/>
    <cellStyle name="Normal 45 2 2 3 4" xfId="7530"/>
    <cellStyle name="Normal 45 2 2 3 4 2" xfId="21645"/>
    <cellStyle name="Normal 45 2 2 3 4 2 2" xfId="55522"/>
    <cellStyle name="Normal 45 2 2 3 4 3" xfId="41406"/>
    <cellStyle name="Normal 45 2 2 3 5" xfId="10353"/>
    <cellStyle name="Normal 45 2 2 3 5 2" xfId="24468"/>
    <cellStyle name="Normal 45 2 2 3 5 2 2" xfId="58345"/>
    <cellStyle name="Normal 45 2 2 3 5 3" xfId="44229"/>
    <cellStyle name="Normal 45 2 2 3 6" xfId="15999"/>
    <cellStyle name="Normal 45 2 2 3 6 2" xfId="35760"/>
    <cellStyle name="Normal 45 2 2 3 7" xfId="49876"/>
    <cellStyle name="Normal 45 2 2 3 8" xfId="30114"/>
    <cellStyle name="Normal 45 2 2 4" xfId="2588"/>
    <cellStyle name="Normal 45 2 2 4 2" xfId="5412"/>
    <cellStyle name="Normal 45 2 2 4 2 2" xfId="13882"/>
    <cellStyle name="Normal 45 2 2 4 2 2 2" xfId="27997"/>
    <cellStyle name="Normal 45 2 2 4 2 2 2 2" xfId="61874"/>
    <cellStyle name="Normal 45 2 2 4 2 2 3" xfId="47758"/>
    <cellStyle name="Normal 45 2 2 4 2 3" xfId="19528"/>
    <cellStyle name="Normal 45 2 2 4 2 3 2" xfId="39289"/>
    <cellStyle name="Normal 45 2 2 4 2 4" xfId="53405"/>
    <cellStyle name="Normal 45 2 2 4 2 5" xfId="33643"/>
    <cellStyle name="Normal 45 2 2 4 3" xfId="8236"/>
    <cellStyle name="Normal 45 2 2 4 3 2" xfId="22351"/>
    <cellStyle name="Normal 45 2 2 4 3 2 2" xfId="56228"/>
    <cellStyle name="Normal 45 2 2 4 3 3" xfId="42112"/>
    <cellStyle name="Normal 45 2 2 4 4" xfId="11059"/>
    <cellStyle name="Normal 45 2 2 4 4 2" xfId="25174"/>
    <cellStyle name="Normal 45 2 2 4 4 2 2" xfId="59051"/>
    <cellStyle name="Normal 45 2 2 4 4 3" xfId="44935"/>
    <cellStyle name="Normal 45 2 2 4 5" xfId="16705"/>
    <cellStyle name="Normal 45 2 2 4 5 2" xfId="36466"/>
    <cellStyle name="Normal 45 2 2 4 6" xfId="50582"/>
    <cellStyle name="Normal 45 2 2 4 7" xfId="30820"/>
    <cellStyle name="Normal 45 2 2 5" xfId="3999"/>
    <cellStyle name="Normal 45 2 2 5 2" xfId="12470"/>
    <cellStyle name="Normal 45 2 2 5 2 2" xfId="26585"/>
    <cellStyle name="Normal 45 2 2 5 2 2 2" xfId="60462"/>
    <cellStyle name="Normal 45 2 2 5 2 3" xfId="46346"/>
    <cellStyle name="Normal 45 2 2 5 3" xfId="18116"/>
    <cellStyle name="Normal 45 2 2 5 3 2" xfId="37877"/>
    <cellStyle name="Normal 45 2 2 5 4" xfId="51993"/>
    <cellStyle name="Normal 45 2 2 5 5" xfId="32231"/>
    <cellStyle name="Normal 45 2 2 6" xfId="6824"/>
    <cellStyle name="Normal 45 2 2 6 2" xfId="20939"/>
    <cellStyle name="Normal 45 2 2 6 2 2" xfId="54816"/>
    <cellStyle name="Normal 45 2 2 6 3" xfId="40700"/>
    <cellStyle name="Normal 45 2 2 7" xfId="9647"/>
    <cellStyle name="Normal 45 2 2 7 2" xfId="23762"/>
    <cellStyle name="Normal 45 2 2 7 2 2" xfId="57639"/>
    <cellStyle name="Normal 45 2 2 7 3" xfId="43523"/>
    <cellStyle name="Normal 45 2 2 8" xfId="15293"/>
    <cellStyle name="Normal 45 2 2 8 2" xfId="35054"/>
    <cellStyle name="Normal 45 2 2 9" xfId="49170"/>
    <cellStyle name="Normal 45 2 3" xfId="1352"/>
    <cellStyle name="Normal 45 2 3 2" xfId="2059"/>
    <cellStyle name="Normal 45 2 3 2 2" xfId="3472"/>
    <cellStyle name="Normal 45 2 3 2 2 2" xfId="6296"/>
    <cellStyle name="Normal 45 2 3 2 2 2 2" xfId="14766"/>
    <cellStyle name="Normal 45 2 3 2 2 2 2 2" xfId="28881"/>
    <cellStyle name="Normal 45 2 3 2 2 2 2 2 2" xfId="62758"/>
    <cellStyle name="Normal 45 2 3 2 2 2 2 3" xfId="48642"/>
    <cellStyle name="Normal 45 2 3 2 2 2 3" xfId="20412"/>
    <cellStyle name="Normal 45 2 3 2 2 2 3 2" xfId="40173"/>
    <cellStyle name="Normal 45 2 3 2 2 2 4" xfId="54289"/>
    <cellStyle name="Normal 45 2 3 2 2 2 5" xfId="34527"/>
    <cellStyle name="Normal 45 2 3 2 2 3" xfId="9120"/>
    <cellStyle name="Normal 45 2 3 2 2 3 2" xfId="23235"/>
    <cellStyle name="Normal 45 2 3 2 2 3 2 2" xfId="57112"/>
    <cellStyle name="Normal 45 2 3 2 2 3 3" xfId="42996"/>
    <cellStyle name="Normal 45 2 3 2 2 4" xfId="11943"/>
    <cellStyle name="Normal 45 2 3 2 2 4 2" xfId="26058"/>
    <cellStyle name="Normal 45 2 3 2 2 4 2 2" xfId="59935"/>
    <cellStyle name="Normal 45 2 3 2 2 4 3" xfId="45819"/>
    <cellStyle name="Normal 45 2 3 2 2 5" xfId="17589"/>
    <cellStyle name="Normal 45 2 3 2 2 5 2" xfId="37350"/>
    <cellStyle name="Normal 45 2 3 2 2 6" xfId="51466"/>
    <cellStyle name="Normal 45 2 3 2 2 7" xfId="31704"/>
    <cellStyle name="Normal 45 2 3 2 3" xfId="4883"/>
    <cellStyle name="Normal 45 2 3 2 3 2" xfId="13354"/>
    <cellStyle name="Normal 45 2 3 2 3 2 2" xfId="27469"/>
    <cellStyle name="Normal 45 2 3 2 3 2 2 2" xfId="61346"/>
    <cellStyle name="Normal 45 2 3 2 3 2 3" xfId="47230"/>
    <cellStyle name="Normal 45 2 3 2 3 3" xfId="19000"/>
    <cellStyle name="Normal 45 2 3 2 3 3 2" xfId="38761"/>
    <cellStyle name="Normal 45 2 3 2 3 4" xfId="52877"/>
    <cellStyle name="Normal 45 2 3 2 3 5" xfId="33115"/>
    <cellStyle name="Normal 45 2 3 2 4" xfId="7708"/>
    <cellStyle name="Normal 45 2 3 2 4 2" xfId="21823"/>
    <cellStyle name="Normal 45 2 3 2 4 2 2" xfId="55700"/>
    <cellStyle name="Normal 45 2 3 2 4 3" xfId="41584"/>
    <cellStyle name="Normal 45 2 3 2 5" xfId="10531"/>
    <cellStyle name="Normal 45 2 3 2 5 2" xfId="24646"/>
    <cellStyle name="Normal 45 2 3 2 5 2 2" xfId="58523"/>
    <cellStyle name="Normal 45 2 3 2 5 3" xfId="44407"/>
    <cellStyle name="Normal 45 2 3 2 6" xfId="16177"/>
    <cellStyle name="Normal 45 2 3 2 6 2" xfId="35938"/>
    <cellStyle name="Normal 45 2 3 2 7" xfId="50054"/>
    <cellStyle name="Normal 45 2 3 2 8" xfId="30292"/>
    <cellStyle name="Normal 45 2 3 3" xfId="2766"/>
    <cellStyle name="Normal 45 2 3 3 2" xfId="5590"/>
    <cellStyle name="Normal 45 2 3 3 2 2" xfId="14060"/>
    <cellStyle name="Normal 45 2 3 3 2 2 2" xfId="28175"/>
    <cellStyle name="Normal 45 2 3 3 2 2 2 2" xfId="62052"/>
    <cellStyle name="Normal 45 2 3 3 2 2 3" xfId="47936"/>
    <cellStyle name="Normal 45 2 3 3 2 3" xfId="19706"/>
    <cellStyle name="Normal 45 2 3 3 2 3 2" xfId="39467"/>
    <cellStyle name="Normal 45 2 3 3 2 4" xfId="53583"/>
    <cellStyle name="Normal 45 2 3 3 2 5" xfId="33821"/>
    <cellStyle name="Normal 45 2 3 3 3" xfId="8414"/>
    <cellStyle name="Normal 45 2 3 3 3 2" xfId="22529"/>
    <cellStyle name="Normal 45 2 3 3 3 2 2" xfId="56406"/>
    <cellStyle name="Normal 45 2 3 3 3 3" xfId="42290"/>
    <cellStyle name="Normal 45 2 3 3 4" xfId="11237"/>
    <cellStyle name="Normal 45 2 3 3 4 2" xfId="25352"/>
    <cellStyle name="Normal 45 2 3 3 4 2 2" xfId="59229"/>
    <cellStyle name="Normal 45 2 3 3 4 3" xfId="45113"/>
    <cellStyle name="Normal 45 2 3 3 5" xfId="16883"/>
    <cellStyle name="Normal 45 2 3 3 5 2" xfId="36644"/>
    <cellStyle name="Normal 45 2 3 3 6" xfId="50760"/>
    <cellStyle name="Normal 45 2 3 3 7" xfId="30998"/>
    <cellStyle name="Normal 45 2 3 4" xfId="4177"/>
    <cellStyle name="Normal 45 2 3 4 2" xfId="12648"/>
    <cellStyle name="Normal 45 2 3 4 2 2" xfId="26763"/>
    <cellStyle name="Normal 45 2 3 4 2 2 2" xfId="60640"/>
    <cellStyle name="Normal 45 2 3 4 2 3" xfId="46524"/>
    <cellStyle name="Normal 45 2 3 4 3" xfId="18294"/>
    <cellStyle name="Normal 45 2 3 4 3 2" xfId="38055"/>
    <cellStyle name="Normal 45 2 3 4 4" xfId="52171"/>
    <cellStyle name="Normal 45 2 3 4 5" xfId="32409"/>
    <cellStyle name="Normal 45 2 3 5" xfId="7002"/>
    <cellStyle name="Normal 45 2 3 5 2" xfId="21117"/>
    <cellStyle name="Normal 45 2 3 5 2 2" xfId="54994"/>
    <cellStyle name="Normal 45 2 3 5 3" xfId="40878"/>
    <cellStyle name="Normal 45 2 3 6" xfId="9825"/>
    <cellStyle name="Normal 45 2 3 6 2" xfId="23940"/>
    <cellStyle name="Normal 45 2 3 6 2 2" xfId="57817"/>
    <cellStyle name="Normal 45 2 3 6 3" xfId="43701"/>
    <cellStyle name="Normal 45 2 3 7" xfId="15471"/>
    <cellStyle name="Normal 45 2 3 7 2" xfId="35232"/>
    <cellStyle name="Normal 45 2 3 8" xfId="49348"/>
    <cellStyle name="Normal 45 2 3 9" xfId="29586"/>
    <cellStyle name="Normal 45 2 4" xfId="1706"/>
    <cellStyle name="Normal 45 2 4 2" xfId="3119"/>
    <cellStyle name="Normal 45 2 4 2 2" xfId="5943"/>
    <cellStyle name="Normal 45 2 4 2 2 2" xfId="14413"/>
    <cellStyle name="Normal 45 2 4 2 2 2 2" xfId="28528"/>
    <cellStyle name="Normal 45 2 4 2 2 2 2 2" xfId="62405"/>
    <cellStyle name="Normal 45 2 4 2 2 2 3" xfId="48289"/>
    <cellStyle name="Normal 45 2 4 2 2 3" xfId="20059"/>
    <cellStyle name="Normal 45 2 4 2 2 3 2" xfId="39820"/>
    <cellStyle name="Normal 45 2 4 2 2 4" xfId="53936"/>
    <cellStyle name="Normal 45 2 4 2 2 5" xfId="34174"/>
    <cellStyle name="Normal 45 2 4 2 3" xfId="8767"/>
    <cellStyle name="Normal 45 2 4 2 3 2" xfId="22882"/>
    <cellStyle name="Normal 45 2 4 2 3 2 2" xfId="56759"/>
    <cellStyle name="Normal 45 2 4 2 3 3" xfId="42643"/>
    <cellStyle name="Normal 45 2 4 2 4" xfId="11590"/>
    <cellStyle name="Normal 45 2 4 2 4 2" xfId="25705"/>
    <cellStyle name="Normal 45 2 4 2 4 2 2" xfId="59582"/>
    <cellStyle name="Normal 45 2 4 2 4 3" xfId="45466"/>
    <cellStyle name="Normal 45 2 4 2 5" xfId="17236"/>
    <cellStyle name="Normal 45 2 4 2 5 2" xfId="36997"/>
    <cellStyle name="Normal 45 2 4 2 6" xfId="51113"/>
    <cellStyle name="Normal 45 2 4 2 7" xfId="31351"/>
    <cellStyle name="Normal 45 2 4 3" xfId="4530"/>
    <cellStyle name="Normal 45 2 4 3 2" xfId="13001"/>
    <cellStyle name="Normal 45 2 4 3 2 2" xfId="27116"/>
    <cellStyle name="Normal 45 2 4 3 2 2 2" xfId="60993"/>
    <cellStyle name="Normal 45 2 4 3 2 3" xfId="46877"/>
    <cellStyle name="Normal 45 2 4 3 3" xfId="18647"/>
    <cellStyle name="Normal 45 2 4 3 3 2" xfId="38408"/>
    <cellStyle name="Normal 45 2 4 3 4" xfId="52524"/>
    <cellStyle name="Normal 45 2 4 3 5" xfId="32762"/>
    <cellStyle name="Normal 45 2 4 4" xfId="7355"/>
    <cellStyle name="Normal 45 2 4 4 2" xfId="21470"/>
    <cellStyle name="Normal 45 2 4 4 2 2" xfId="55347"/>
    <cellStyle name="Normal 45 2 4 4 3" xfId="41231"/>
    <cellStyle name="Normal 45 2 4 5" xfId="10178"/>
    <cellStyle name="Normal 45 2 4 5 2" xfId="24293"/>
    <cellStyle name="Normal 45 2 4 5 2 2" xfId="58170"/>
    <cellStyle name="Normal 45 2 4 5 3" xfId="44054"/>
    <cellStyle name="Normal 45 2 4 6" xfId="15824"/>
    <cellStyle name="Normal 45 2 4 6 2" xfId="35585"/>
    <cellStyle name="Normal 45 2 4 7" xfId="49701"/>
    <cellStyle name="Normal 45 2 4 8" xfId="29939"/>
    <cellStyle name="Normal 45 2 5" xfId="2413"/>
    <cellStyle name="Normal 45 2 5 2" xfId="5237"/>
    <cellStyle name="Normal 45 2 5 2 2" xfId="13707"/>
    <cellStyle name="Normal 45 2 5 2 2 2" xfId="27822"/>
    <cellStyle name="Normal 45 2 5 2 2 2 2" xfId="61699"/>
    <cellStyle name="Normal 45 2 5 2 2 3" xfId="47583"/>
    <cellStyle name="Normal 45 2 5 2 3" xfId="19353"/>
    <cellStyle name="Normal 45 2 5 2 3 2" xfId="39114"/>
    <cellStyle name="Normal 45 2 5 2 4" xfId="53230"/>
    <cellStyle name="Normal 45 2 5 2 5" xfId="33468"/>
    <cellStyle name="Normal 45 2 5 3" xfId="8061"/>
    <cellStyle name="Normal 45 2 5 3 2" xfId="22176"/>
    <cellStyle name="Normal 45 2 5 3 2 2" xfId="56053"/>
    <cellStyle name="Normal 45 2 5 3 3" xfId="41937"/>
    <cellStyle name="Normal 45 2 5 4" xfId="10884"/>
    <cellStyle name="Normal 45 2 5 4 2" xfId="24999"/>
    <cellStyle name="Normal 45 2 5 4 2 2" xfId="58876"/>
    <cellStyle name="Normal 45 2 5 4 3" xfId="44760"/>
    <cellStyle name="Normal 45 2 5 5" xfId="16530"/>
    <cellStyle name="Normal 45 2 5 5 2" xfId="36291"/>
    <cellStyle name="Normal 45 2 5 6" xfId="50407"/>
    <cellStyle name="Normal 45 2 5 7" xfId="30645"/>
    <cellStyle name="Normal 45 2 6" xfId="3824"/>
    <cellStyle name="Normal 45 2 6 2" xfId="12295"/>
    <cellStyle name="Normal 45 2 6 2 2" xfId="26410"/>
    <cellStyle name="Normal 45 2 6 2 2 2" xfId="60287"/>
    <cellStyle name="Normal 45 2 6 2 3" xfId="46171"/>
    <cellStyle name="Normal 45 2 6 3" xfId="17941"/>
    <cellStyle name="Normal 45 2 6 3 2" xfId="37702"/>
    <cellStyle name="Normal 45 2 6 4" xfId="51818"/>
    <cellStyle name="Normal 45 2 6 5" xfId="32056"/>
    <cellStyle name="Normal 45 2 7" xfId="6649"/>
    <cellStyle name="Normal 45 2 7 2" xfId="20764"/>
    <cellStyle name="Normal 45 2 7 2 2" xfId="54641"/>
    <cellStyle name="Normal 45 2 7 3" xfId="40525"/>
    <cellStyle name="Normal 45 2 8" xfId="9472"/>
    <cellStyle name="Normal 45 2 8 2" xfId="23587"/>
    <cellStyle name="Normal 45 2 8 2 2" xfId="57464"/>
    <cellStyle name="Normal 45 2 8 3" xfId="43348"/>
    <cellStyle name="Normal 45 2 9" xfId="15118"/>
    <cellStyle name="Normal 45 2 9 2" xfId="34879"/>
    <cellStyle name="Normal 45 3" xfId="1085"/>
    <cellStyle name="Normal 45 3 10" xfId="29321"/>
    <cellStyle name="Normal 45 3 2" xfId="1440"/>
    <cellStyle name="Normal 45 3 2 2" xfId="2147"/>
    <cellStyle name="Normal 45 3 2 2 2" xfId="3560"/>
    <cellStyle name="Normal 45 3 2 2 2 2" xfId="6384"/>
    <cellStyle name="Normal 45 3 2 2 2 2 2" xfId="14854"/>
    <cellStyle name="Normal 45 3 2 2 2 2 2 2" xfId="28969"/>
    <cellStyle name="Normal 45 3 2 2 2 2 2 2 2" xfId="62846"/>
    <cellStyle name="Normal 45 3 2 2 2 2 2 3" xfId="48730"/>
    <cellStyle name="Normal 45 3 2 2 2 2 3" xfId="20500"/>
    <cellStyle name="Normal 45 3 2 2 2 2 3 2" xfId="40261"/>
    <cellStyle name="Normal 45 3 2 2 2 2 4" xfId="54377"/>
    <cellStyle name="Normal 45 3 2 2 2 2 5" xfId="34615"/>
    <cellStyle name="Normal 45 3 2 2 2 3" xfId="9208"/>
    <cellStyle name="Normal 45 3 2 2 2 3 2" xfId="23323"/>
    <cellStyle name="Normal 45 3 2 2 2 3 2 2" xfId="57200"/>
    <cellStyle name="Normal 45 3 2 2 2 3 3" xfId="43084"/>
    <cellStyle name="Normal 45 3 2 2 2 4" xfId="12031"/>
    <cellStyle name="Normal 45 3 2 2 2 4 2" xfId="26146"/>
    <cellStyle name="Normal 45 3 2 2 2 4 2 2" xfId="60023"/>
    <cellStyle name="Normal 45 3 2 2 2 4 3" xfId="45907"/>
    <cellStyle name="Normal 45 3 2 2 2 5" xfId="17677"/>
    <cellStyle name="Normal 45 3 2 2 2 5 2" xfId="37438"/>
    <cellStyle name="Normal 45 3 2 2 2 6" xfId="51554"/>
    <cellStyle name="Normal 45 3 2 2 2 7" xfId="31792"/>
    <cellStyle name="Normal 45 3 2 2 3" xfId="4971"/>
    <cellStyle name="Normal 45 3 2 2 3 2" xfId="13442"/>
    <cellStyle name="Normal 45 3 2 2 3 2 2" xfId="27557"/>
    <cellStyle name="Normal 45 3 2 2 3 2 2 2" xfId="61434"/>
    <cellStyle name="Normal 45 3 2 2 3 2 3" xfId="47318"/>
    <cellStyle name="Normal 45 3 2 2 3 3" xfId="19088"/>
    <cellStyle name="Normal 45 3 2 2 3 3 2" xfId="38849"/>
    <cellStyle name="Normal 45 3 2 2 3 4" xfId="52965"/>
    <cellStyle name="Normal 45 3 2 2 3 5" xfId="33203"/>
    <cellStyle name="Normal 45 3 2 2 4" xfId="7796"/>
    <cellStyle name="Normal 45 3 2 2 4 2" xfId="21911"/>
    <cellStyle name="Normal 45 3 2 2 4 2 2" xfId="55788"/>
    <cellStyle name="Normal 45 3 2 2 4 3" xfId="41672"/>
    <cellStyle name="Normal 45 3 2 2 5" xfId="10619"/>
    <cellStyle name="Normal 45 3 2 2 5 2" xfId="24734"/>
    <cellStyle name="Normal 45 3 2 2 5 2 2" xfId="58611"/>
    <cellStyle name="Normal 45 3 2 2 5 3" xfId="44495"/>
    <cellStyle name="Normal 45 3 2 2 6" xfId="16265"/>
    <cellStyle name="Normal 45 3 2 2 6 2" xfId="36026"/>
    <cellStyle name="Normal 45 3 2 2 7" xfId="50142"/>
    <cellStyle name="Normal 45 3 2 2 8" xfId="30380"/>
    <cellStyle name="Normal 45 3 2 3" xfId="2854"/>
    <cellStyle name="Normal 45 3 2 3 2" xfId="5678"/>
    <cellStyle name="Normal 45 3 2 3 2 2" xfId="14148"/>
    <cellStyle name="Normal 45 3 2 3 2 2 2" xfId="28263"/>
    <cellStyle name="Normal 45 3 2 3 2 2 2 2" xfId="62140"/>
    <cellStyle name="Normal 45 3 2 3 2 2 3" xfId="48024"/>
    <cellStyle name="Normal 45 3 2 3 2 3" xfId="19794"/>
    <cellStyle name="Normal 45 3 2 3 2 3 2" xfId="39555"/>
    <cellStyle name="Normal 45 3 2 3 2 4" xfId="53671"/>
    <cellStyle name="Normal 45 3 2 3 2 5" xfId="33909"/>
    <cellStyle name="Normal 45 3 2 3 3" xfId="8502"/>
    <cellStyle name="Normal 45 3 2 3 3 2" xfId="22617"/>
    <cellStyle name="Normal 45 3 2 3 3 2 2" xfId="56494"/>
    <cellStyle name="Normal 45 3 2 3 3 3" xfId="42378"/>
    <cellStyle name="Normal 45 3 2 3 4" xfId="11325"/>
    <cellStyle name="Normal 45 3 2 3 4 2" xfId="25440"/>
    <cellStyle name="Normal 45 3 2 3 4 2 2" xfId="59317"/>
    <cellStyle name="Normal 45 3 2 3 4 3" xfId="45201"/>
    <cellStyle name="Normal 45 3 2 3 5" xfId="16971"/>
    <cellStyle name="Normal 45 3 2 3 5 2" xfId="36732"/>
    <cellStyle name="Normal 45 3 2 3 6" xfId="50848"/>
    <cellStyle name="Normal 45 3 2 3 7" xfId="31086"/>
    <cellStyle name="Normal 45 3 2 4" xfId="4265"/>
    <cellStyle name="Normal 45 3 2 4 2" xfId="12736"/>
    <cellStyle name="Normal 45 3 2 4 2 2" xfId="26851"/>
    <cellStyle name="Normal 45 3 2 4 2 2 2" xfId="60728"/>
    <cellStyle name="Normal 45 3 2 4 2 3" xfId="46612"/>
    <cellStyle name="Normal 45 3 2 4 3" xfId="18382"/>
    <cellStyle name="Normal 45 3 2 4 3 2" xfId="38143"/>
    <cellStyle name="Normal 45 3 2 4 4" xfId="52259"/>
    <cellStyle name="Normal 45 3 2 4 5" xfId="32497"/>
    <cellStyle name="Normal 45 3 2 5" xfId="7090"/>
    <cellStyle name="Normal 45 3 2 5 2" xfId="21205"/>
    <cellStyle name="Normal 45 3 2 5 2 2" xfId="55082"/>
    <cellStyle name="Normal 45 3 2 5 3" xfId="40966"/>
    <cellStyle name="Normal 45 3 2 6" xfId="9913"/>
    <cellStyle name="Normal 45 3 2 6 2" xfId="24028"/>
    <cellStyle name="Normal 45 3 2 6 2 2" xfId="57905"/>
    <cellStyle name="Normal 45 3 2 6 3" xfId="43789"/>
    <cellStyle name="Normal 45 3 2 7" xfId="15559"/>
    <cellStyle name="Normal 45 3 2 7 2" xfId="35320"/>
    <cellStyle name="Normal 45 3 2 8" xfId="49436"/>
    <cellStyle name="Normal 45 3 2 9" xfId="29674"/>
    <cellStyle name="Normal 45 3 3" xfId="1794"/>
    <cellStyle name="Normal 45 3 3 2" xfId="3207"/>
    <cellStyle name="Normal 45 3 3 2 2" xfId="6031"/>
    <cellStyle name="Normal 45 3 3 2 2 2" xfId="14501"/>
    <cellStyle name="Normal 45 3 3 2 2 2 2" xfId="28616"/>
    <cellStyle name="Normal 45 3 3 2 2 2 2 2" xfId="62493"/>
    <cellStyle name="Normal 45 3 3 2 2 2 3" xfId="48377"/>
    <cellStyle name="Normal 45 3 3 2 2 3" xfId="20147"/>
    <cellStyle name="Normal 45 3 3 2 2 3 2" xfId="39908"/>
    <cellStyle name="Normal 45 3 3 2 2 4" xfId="54024"/>
    <cellStyle name="Normal 45 3 3 2 2 5" xfId="34262"/>
    <cellStyle name="Normal 45 3 3 2 3" xfId="8855"/>
    <cellStyle name="Normal 45 3 3 2 3 2" xfId="22970"/>
    <cellStyle name="Normal 45 3 3 2 3 2 2" xfId="56847"/>
    <cellStyle name="Normal 45 3 3 2 3 3" xfId="42731"/>
    <cellStyle name="Normal 45 3 3 2 4" xfId="11678"/>
    <cellStyle name="Normal 45 3 3 2 4 2" xfId="25793"/>
    <cellStyle name="Normal 45 3 3 2 4 2 2" xfId="59670"/>
    <cellStyle name="Normal 45 3 3 2 4 3" xfId="45554"/>
    <cellStyle name="Normal 45 3 3 2 5" xfId="17324"/>
    <cellStyle name="Normal 45 3 3 2 5 2" xfId="37085"/>
    <cellStyle name="Normal 45 3 3 2 6" xfId="51201"/>
    <cellStyle name="Normal 45 3 3 2 7" xfId="31439"/>
    <cellStyle name="Normal 45 3 3 3" xfId="4618"/>
    <cellStyle name="Normal 45 3 3 3 2" xfId="13089"/>
    <cellStyle name="Normal 45 3 3 3 2 2" xfId="27204"/>
    <cellStyle name="Normal 45 3 3 3 2 2 2" xfId="61081"/>
    <cellStyle name="Normal 45 3 3 3 2 3" xfId="46965"/>
    <cellStyle name="Normal 45 3 3 3 3" xfId="18735"/>
    <cellStyle name="Normal 45 3 3 3 3 2" xfId="38496"/>
    <cellStyle name="Normal 45 3 3 3 4" xfId="52612"/>
    <cellStyle name="Normal 45 3 3 3 5" xfId="32850"/>
    <cellStyle name="Normal 45 3 3 4" xfId="7443"/>
    <cellStyle name="Normal 45 3 3 4 2" xfId="21558"/>
    <cellStyle name="Normal 45 3 3 4 2 2" xfId="55435"/>
    <cellStyle name="Normal 45 3 3 4 3" xfId="41319"/>
    <cellStyle name="Normal 45 3 3 5" xfId="10266"/>
    <cellStyle name="Normal 45 3 3 5 2" xfId="24381"/>
    <cellStyle name="Normal 45 3 3 5 2 2" xfId="58258"/>
    <cellStyle name="Normal 45 3 3 5 3" xfId="44142"/>
    <cellStyle name="Normal 45 3 3 6" xfId="15912"/>
    <cellStyle name="Normal 45 3 3 6 2" xfId="35673"/>
    <cellStyle name="Normal 45 3 3 7" xfId="49789"/>
    <cellStyle name="Normal 45 3 3 8" xfId="30027"/>
    <cellStyle name="Normal 45 3 4" xfId="2501"/>
    <cellStyle name="Normal 45 3 4 2" xfId="5325"/>
    <cellStyle name="Normal 45 3 4 2 2" xfId="13795"/>
    <cellStyle name="Normal 45 3 4 2 2 2" xfId="27910"/>
    <cellStyle name="Normal 45 3 4 2 2 2 2" xfId="61787"/>
    <cellStyle name="Normal 45 3 4 2 2 3" xfId="47671"/>
    <cellStyle name="Normal 45 3 4 2 3" xfId="19441"/>
    <cellStyle name="Normal 45 3 4 2 3 2" xfId="39202"/>
    <cellStyle name="Normal 45 3 4 2 4" xfId="53318"/>
    <cellStyle name="Normal 45 3 4 2 5" xfId="33556"/>
    <cellStyle name="Normal 45 3 4 3" xfId="8149"/>
    <cellStyle name="Normal 45 3 4 3 2" xfId="22264"/>
    <cellStyle name="Normal 45 3 4 3 2 2" xfId="56141"/>
    <cellStyle name="Normal 45 3 4 3 3" xfId="42025"/>
    <cellStyle name="Normal 45 3 4 4" xfId="10972"/>
    <cellStyle name="Normal 45 3 4 4 2" xfId="25087"/>
    <cellStyle name="Normal 45 3 4 4 2 2" xfId="58964"/>
    <cellStyle name="Normal 45 3 4 4 3" xfId="44848"/>
    <cellStyle name="Normal 45 3 4 5" xfId="16618"/>
    <cellStyle name="Normal 45 3 4 5 2" xfId="36379"/>
    <cellStyle name="Normal 45 3 4 6" xfId="50495"/>
    <cellStyle name="Normal 45 3 4 7" xfId="30733"/>
    <cellStyle name="Normal 45 3 5" xfId="3912"/>
    <cellStyle name="Normal 45 3 5 2" xfId="12383"/>
    <cellStyle name="Normal 45 3 5 2 2" xfId="26498"/>
    <cellStyle name="Normal 45 3 5 2 2 2" xfId="60375"/>
    <cellStyle name="Normal 45 3 5 2 3" xfId="46259"/>
    <cellStyle name="Normal 45 3 5 3" xfId="18029"/>
    <cellStyle name="Normal 45 3 5 3 2" xfId="37790"/>
    <cellStyle name="Normal 45 3 5 4" xfId="51906"/>
    <cellStyle name="Normal 45 3 5 5" xfId="32144"/>
    <cellStyle name="Normal 45 3 6" xfId="6737"/>
    <cellStyle name="Normal 45 3 6 2" xfId="20852"/>
    <cellStyle name="Normal 45 3 6 2 2" xfId="54729"/>
    <cellStyle name="Normal 45 3 6 3" xfId="40613"/>
    <cellStyle name="Normal 45 3 7" xfId="9560"/>
    <cellStyle name="Normal 45 3 7 2" xfId="23675"/>
    <cellStyle name="Normal 45 3 7 2 2" xfId="57552"/>
    <cellStyle name="Normal 45 3 7 3" xfId="43436"/>
    <cellStyle name="Normal 45 3 8" xfId="15206"/>
    <cellStyle name="Normal 45 3 8 2" xfId="34967"/>
    <cellStyle name="Normal 45 3 9" xfId="49083"/>
    <cellStyle name="Normal 45 4" xfId="1265"/>
    <cellStyle name="Normal 45 4 2" xfId="1972"/>
    <cellStyle name="Normal 45 4 2 2" xfId="3385"/>
    <cellStyle name="Normal 45 4 2 2 2" xfId="6209"/>
    <cellStyle name="Normal 45 4 2 2 2 2" xfId="14679"/>
    <cellStyle name="Normal 45 4 2 2 2 2 2" xfId="28794"/>
    <cellStyle name="Normal 45 4 2 2 2 2 2 2" xfId="62671"/>
    <cellStyle name="Normal 45 4 2 2 2 2 3" xfId="48555"/>
    <cellStyle name="Normal 45 4 2 2 2 3" xfId="20325"/>
    <cellStyle name="Normal 45 4 2 2 2 3 2" xfId="40086"/>
    <cellStyle name="Normal 45 4 2 2 2 4" xfId="54202"/>
    <cellStyle name="Normal 45 4 2 2 2 5" xfId="34440"/>
    <cellStyle name="Normal 45 4 2 2 3" xfId="9033"/>
    <cellStyle name="Normal 45 4 2 2 3 2" xfId="23148"/>
    <cellStyle name="Normal 45 4 2 2 3 2 2" xfId="57025"/>
    <cellStyle name="Normal 45 4 2 2 3 3" xfId="42909"/>
    <cellStyle name="Normal 45 4 2 2 4" xfId="11856"/>
    <cellStyle name="Normal 45 4 2 2 4 2" xfId="25971"/>
    <cellStyle name="Normal 45 4 2 2 4 2 2" xfId="59848"/>
    <cellStyle name="Normal 45 4 2 2 4 3" xfId="45732"/>
    <cellStyle name="Normal 45 4 2 2 5" xfId="17502"/>
    <cellStyle name="Normal 45 4 2 2 5 2" xfId="37263"/>
    <cellStyle name="Normal 45 4 2 2 6" xfId="51379"/>
    <cellStyle name="Normal 45 4 2 2 7" xfId="31617"/>
    <cellStyle name="Normal 45 4 2 3" xfId="4796"/>
    <cellStyle name="Normal 45 4 2 3 2" xfId="13267"/>
    <cellStyle name="Normal 45 4 2 3 2 2" xfId="27382"/>
    <cellStyle name="Normal 45 4 2 3 2 2 2" xfId="61259"/>
    <cellStyle name="Normal 45 4 2 3 2 3" xfId="47143"/>
    <cellStyle name="Normal 45 4 2 3 3" xfId="18913"/>
    <cellStyle name="Normal 45 4 2 3 3 2" xfId="38674"/>
    <cellStyle name="Normal 45 4 2 3 4" xfId="52790"/>
    <cellStyle name="Normal 45 4 2 3 5" xfId="33028"/>
    <cellStyle name="Normal 45 4 2 4" xfId="7621"/>
    <cellStyle name="Normal 45 4 2 4 2" xfId="21736"/>
    <cellStyle name="Normal 45 4 2 4 2 2" xfId="55613"/>
    <cellStyle name="Normal 45 4 2 4 3" xfId="41497"/>
    <cellStyle name="Normal 45 4 2 5" xfId="10444"/>
    <cellStyle name="Normal 45 4 2 5 2" xfId="24559"/>
    <cellStyle name="Normal 45 4 2 5 2 2" xfId="58436"/>
    <cellStyle name="Normal 45 4 2 5 3" xfId="44320"/>
    <cellStyle name="Normal 45 4 2 6" xfId="16090"/>
    <cellStyle name="Normal 45 4 2 6 2" xfId="35851"/>
    <cellStyle name="Normal 45 4 2 7" xfId="49967"/>
    <cellStyle name="Normal 45 4 2 8" xfId="30205"/>
    <cellStyle name="Normal 45 4 3" xfId="2679"/>
    <cellStyle name="Normal 45 4 3 2" xfId="5503"/>
    <cellStyle name="Normal 45 4 3 2 2" xfId="13973"/>
    <cellStyle name="Normal 45 4 3 2 2 2" xfId="28088"/>
    <cellStyle name="Normal 45 4 3 2 2 2 2" xfId="61965"/>
    <cellStyle name="Normal 45 4 3 2 2 3" xfId="47849"/>
    <cellStyle name="Normal 45 4 3 2 3" xfId="19619"/>
    <cellStyle name="Normal 45 4 3 2 3 2" xfId="39380"/>
    <cellStyle name="Normal 45 4 3 2 4" xfId="53496"/>
    <cellStyle name="Normal 45 4 3 2 5" xfId="33734"/>
    <cellStyle name="Normal 45 4 3 3" xfId="8327"/>
    <cellStyle name="Normal 45 4 3 3 2" xfId="22442"/>
    <cellStyle name="Normal 45 4 3 3 2 2" xfId="56319"/>
    <cellStyle name="Normal 45 4 3 3 3" xfId="42203"/>
    <cellStyle name="Normal 45 4 3 4" xfId="11150"/>
    <cellStyle name="Normal 45 4 3 4 2" xfId="25265"/>
    <cellStyle name="Normal 45 4 3 4 2 2" xfId="59142"/>
    <cellStyle name="Normal 45 4 3 4 3" xfId="45026"/>
    <cellStyle name="Normal 45 4 3 5" xfId="16796"/>
    <cellStyle name="Normal 45 4 3 5 2" xfId="36557"/>
    <cellStyle name="Normal 45 4 3 6" xfId="50673"/>
    <cellStyle name="Normal 45 4 3 7" xfId="30911"/>
    <cellStyle name="Normal 45 4 4" xfId="4090"/>
    <cellStyle name="Normal 45 4 4 2" xfId="12561"/>
    <cellStyle name="Normal 45 4 4 2 2" xfId="26676"/>
    <cellStyle name="Normal 45 4 4 2 2 2" xfId="60553"/>
    <cellStyle name="Normal 45 4 4 2 3" xfId="46437"/>
    <cellStyle name="Normal 45 4 4 3" xfId="18207"/>
    <cellStyle name="Normal 45 4 4 3 2" xfId="37968"/>
    <cellStyle name="Normal 45 4 4 4" xfId="52084"/>
    <cellStyle name="Normal 45 4 4 5" xfId="32322"/>
    <cellStyle name="Normal 45 4 5" xfId="6915"/>
    <cellStyle name="Normal 45 4 5 2" xfId="21030"/>
    <cellStyle name="Normal 45 4 5 2 2" xfId="54907"/>
    <cellStyle name="Normal 45 4 5 3" xfId="40791"/>
    <cellStyle name="Normal 45 4 6" xfId="9738"/>
    <cellStyle name="Normal 45 4 6 2" xfId="23853"/>
    <cellStyle name="Normal 45 4 6 2 2" xfId="57730"/>
    <cellStyle name="Normal 45 4 6 3" xfId="43614"/>
    <cellStyle name="Normal 45 4 7" xfId="15384"/>
    <cellStyle name="Normal 45 4 7 2" xfId="35145"/>
    <cellStyle name="Normal 45 4 8" xfId="49261"/>
    <cellStyle name="Normal 45 4 9" xfId="29499"/>
    <cellStyle name="Normal 45 5" xfId="1619"/>
    <cellStyle name="Normal 45 5 2" xfId="3032"/>
    <cellStyle name="Normal 45 5 2 2" xfId="5856"/>
    <cellStyle name="Normal 45 5 2 2 2" xfId="14326"/>
    <cellStyle name="Normal 45 5 2 2 2 2" xfId="28441"/>
    <cellStyle name="Normal 45 5 2 2 2 2 2" xfId="62318"/>
    <cellStyle name="Normal 45 5 2 2 2 3" xfId="48202"/>
    <cellStyle name="Normal 45 5 2 2 3" xfId="19972"/>
    <cellStyle name="Normal 45 5 2 2 3 2" xfId="39733"/>
    <cellStyle name="Normal 45 5 2 2 4" xfId="53849"/>
    <cellStyle name="Normal 45 5 2 2 5" xfId="34087"/>
    <cellStyle name="Normal 45 5 2 3" xfId="8680"/>
    <cellStyle name="Normal 45 5 2 3 2" xfId="22795"/>
    <cellStyle name="Normal 45 5 2 3 2 2" xfId="56672"/>
    <cellStyle name="Normal 45 5 2 3 3" xfId="42556"/>
    <cellStyle name="Normal 45 5 2 4" xfId="11503"/>
    <cellStyle name="Normal 45 5 2 4 2" xfId="25618"/>
    <cellStyle name="Normal 45 5 2 4 2 2" xfId="59495"/>
    <cellStyle name="Normal 45 5 2 4 3" xfId="45379"/>
    <cellStyle name="Normal 45 5 2 5" xfId="17149"/>
    <cellStyle name="Normal 45 5 2 5 2" xfId="36910"/>
    <cellStyle name="Normal 45 5 2 6" xfId="51026"/>
    <cellStyle name="Normal 45 5 2 7" xfId="31264"/>
    <cellStyle name="Normal 45 5 3" xfId="4443"/>
    <cellStyle name="Normal 45 5 3 2" xfId="12914"/>
    <cellStyle name="Normal 45 5 3 2 2" xfId="27029"/>
    <cellStyle name="Normal 45 5 3 2 2 2" xfId="60906"/>
    <cellStyle name="Normal 45 5 3 2 3" xfId="46790"/>
    <cellStyle name="Normal 45 5 3 3" xfId="18560"/>
    <cellStyle name="Normal 45 5 3 3 2" xfId="38321"/>
    <cellStyle name="Normal 45 5 3 4" xfId="52437"/>
    <cellStyle name="Normal 45 5 3 5" xfId="32675"/>
    <cellStyle name="Normal 45 5 4" xfId="7268"/>
    <cellStyle name="Normal 45 5 4 2" xfId="21383"/>
    <cellStyle name="Normal 45 5 4 2 2" xfId="55260"/>
    <cellStyle name="Normal 45 5 4 3" xfId="41144"/>
    <cellStyle name="Normal 45 5 5" xfId="10091"/>
    <cellStyle name="Normal 45 5 5 2" xfId="24206"/>
    <cellStyle name="Normal 45 5 5 2 2" xfId="58083"/>
    <cellStyle name="Normal 45 5 5 3" xfId="43967"/>
    <cellStyle name="Normal 45 5 6" xfId="15737"/>
    <cellStyle name="Normal 45 5 6 2" xfId="35498"/>
    <cellStyle name="Normal 45 5 7" xfId="49614"/>
    <cellStyle name="Normal 45 5 8" xfId="29852"/>
    <cellStyle name="Normal 45 6" xfId="2326"/>
    <cellStyle name="Normal 45 6 2" xfId="5150"/>
    <cellStyle name="Normal 45 6 2 2" xfId="13620"/>
    <cellStyle name="Normal 45 6 2 2 2" xfId="27735"/>
    <cellStyle name="Normal 45 6 2 2 2 2" xfId="61612"/>
    <cellStyle name="Normal 45 6 2 2 3" xfId="47496"/>
    <cellStyle name="Normal 45 6 2 3" xfId="19266"/>
    <cellStyle name="Normal 45 6 2 3 2" xfId="39027"/>
    <cellStyle name="Normal 45 6 2 4" xfId="53143"/>
    <cellStyle name="Normal 45 6 2 5" xfId="33381"/>
    <cellStyle name="Normal 45 6 3" xfId="7974"/>
    <cellStyle name="Normal 45 6 3 2" xfId="22089"/>
    <cellStyle name="Normal 45 6 3 2 2" xfId="55966"/>
    <cellStyle name="Normal 45 6 3 3" xfId="41850"/>
    <cellStyle name="Normal 45 6 4" xfId="10797"/>
    <cellStyle name="Normal 45 6 4 2" xfId="24912"/>
    <cellStyle name="Normal 45 6 4 2 2" xfId="58789"/>
    <cellStyle name="Normal 45 6 4 3" xfId="44673"/>
    <cellStyle name="Normal 45 6 5" xfId="16443"/>
    <cellStyle name="Normal 45 6 5 2" xfId="36204"/>
    <cellStyle name="Normal 45 6 6" xfId="50320"/>
    <cellStyle name="Normal 45 6 7" xfId="30558"/>
    <cellStyle name="Normal 45 7" xfId="3737"/>
    <cellStyle name="Normal 45 7 2" xfId="12208"/>
    <cellStyle name="Normal 45 7 2 2" xfId="26323"/>
    <cellStyle name="Normal 45 7 2 2 2" xfId="60200"/>
    <cellStyle name="Normal 45 7 2 3" xfId="46084"/>
    <cellStyle name="Normal 45 7 3" xfId="17854"/>
    <cellStyle name="Normal 45 7 3 2" xfId="37615"/>
    <cellStyle name="Normal 45 7 4" xfId="51731"/>
    <cellStyle name="Normal 45 7 5" xfId="31969"/>
    <cellStyle name="Normal 45 8" xfId="6562"/>
    <cellStyle name="Normal 45 8 2" xfId="20677"/>
    <cellStyle name="Normal 45 8 2 2" xfId="54554"/>
    <cellStyle name="Normal 45 8 3" xfId="40438"/>
    <cellStyle name="Normal 45 9" xfId="9385"/>
    <cellStyle name="Normal 45 9 2" xfId="23500"/>
    <cellStyle name="Normal 45 9 2 2" xfId="57377"/>
    <cellStyle name="Normal 45 9 3" xfId="43261"/>
    <cellStyle name="Normal 46" xfId="728"/>
    <cellStyle name="Normal 46 10" xfId="15022"/>
    <cellStyle name="Normal 46 10 2" xfId="34783"/>
    <cellStyle name="Normal 46 11" xfId="48899"/>
    <cellStyle name="Normal 46 12" xfId="29137"/>
    <cellStyle name="Normal 46 2" xfId="984"/>
    <cellStyle name="Normal 46 2 10" xfId="48986"/>
    <cellStyle name="Normal 46 2 11" xfId="29224"/>
    <cellStyle name="Normal 46 2 2" xfId="1164"/>
    <cellStyle name="Normal 46 2 2 10" xfId="29399"/>
    <cellStyle name="Normal 46 2 2 2" xfId="1518"/>
    <cellStyle name="Normal 46 2 2 2 2" xfId="2225"/>
    <cellStyle name="Normal 46 2 2 2 2 2" xfId="3638"/>
    <cellStyle name="Normal 46 2 2 2 2 2 2" xfId="6462"/>
    <cellStyle name="Normal 46 2 2 2 2 2 2 2" xfId="14932"/>
    <cellStyle name="Normal 46 2 2 2 2 2 2 2 2" xfId="29047"/>
    <cellStyle name="Normal 46 2 2 2 2 2 2 2 2 2" xfId="62924"/>
    <cellStyle name="Normal 46 2 2 2 2 2 2 2 3" xfId="48808"/>
    <cellStyle name="Normal 46 2 2 2 2 2 2 3" xfId="20578"/>
    <cellStyle name="Normal 46 2 2 2 2 2 2 3 2" xfId="40339"/>
    <cellStyle name="Normal 46 2 2 2 2 2 2 4" xfId="54455"/>
    <cellStyle name="Normal 46 2 2 2 2 2 2 5" xfId="34693"/>
    <cellStyle name="Normal 46 2 2 2 2 2 3" xfId="9286"/>
    <cellStyle name="Normal 46 2 2 2 2 2 3 2" xfId="23401"/>
    <cellStyle name="Normal 46 2 2 2 2 2 3 2 2" xfId="57278"/>
    <cellStyle name="Normal 46 2 2 2 2 2 3 3" xfId="43162"/>
    <cellStyle name="Normal 46 2 2 2 2 2 4" xfId="12109"/>
    <cellStyle name="Normal 46 2 2 2 2 2 4 2" xfId="26224"/>
    <cellStyle name="Normal 46 2 2 2 2 2 4 2 2" xfId="60101"/>
    <cellStyle name="Normal 46 2 2 2 2 2 4 3" xfId="45985"/>
    <cellStyle name="Normal 46 2 2 2 2 2 5" xfId="17755"/>
    <cellStyle name="Normal 46 2 2 2 2 2 5 2" xfId="37516"/>
    <cellStyle name="Normal 46 2 2 2 2 2 6" xfId="51632"/>
    <cellStyle name="Normal 46 2 2 2 2 2 7" xfId="31870"/>
    <cellStyle name="Normal 46 2 2 2 2 3" xfId="5049"/>
    <cellStyle name="Normal 46 2 2 2 2 3 2" xfId="13520"/>
    <cellStyle name="Normal 46 2 2 2 2 3 2 2" xfId="27635"/>
    <cellStyle name="Normal 46 2 2 2 2 3 2 2 2" xfId="61512"/>
    <cellStyle name="Normal 46 2 2 2 2 3 2 3" xfId="47396"/>
    <cellStyle name="Normal 46 2 2 2 2 3 3" xfId="19166"/>
    <cellStyle name="Normal 46 2 2 2 2 3 3 2" xfId="38927"/>
    <cellStyle name="Normal 46 2 2 2 2 3 4" xfId="53043"/>
    <cellStyle name="Normal 46 2 2 2 2 3 5" xfId="33281"/>
    <cellStyle name="Normal 46 2 2 2 2 4" xfId="7874"/>
    <cellStyle name="Normal 46 2 2 2 2 4 2" xfId="21989"/>
    <cellStyle name="Normal 46 2 2 2 2 4 2 2" xfId="55866"/>
    <cellStyle name="Normal 46 2 2 2 2 4 3" xfId="41750"/>
    <cellStyle name="Normal 46 2 2 2 2 5" xfId="10697"/>
    <cellStyle name="Normal 46 2 2 2 2 5 2" xfId="24812"/>
    <cellStyle name="Normal 46 2 2 2 2 5 2 2" xfId="58689"/>
    <cellStyle name="Normal 46 2 2 2 2 5 3" xfId="44573"/>
    <cellStyle name="Normal 46 2 2 2 2 6" xfId="16343"/>
    <cellStyle name="Normal 46 2 2 2 2 6 2" xfId="36104"/>
    <cellStyle name="Normal 46 2 2 2 2 7" xfId="50220"/>
    <cellStyle name="Normal 46 2 2 2 2 8" xfId="30458"/>
    <cellStyle name="Normal 46 2 2 2 3" xfId="2932"/>
    <cellStyle name="Normal 46 2 2 2 3 2" xfId="5756"/>
    <cellStyle name="Normal 46 2 2 2 3 2 2" xfId="14226"/>
    <cellStyle name="Normal 46 2 2 2 3 2 2 2" xfId="28341"/>
    <cellStyle name="Normal 46 2 2 2 3 2 2 2 2" xfId="62218"/>
    <cellStyle name="Normal 46 2 2 2 3 2 2 3" xfId="48102"/>
    <cellStyle name="Normal 46 2 2 2 3 2 3" xfId="19872"/>
    <cellStyle name="Normal 46 2 2 2 3 2 3 2" xfId="39633"/>
    <cellStyle name="Normal 46 2 2 2 3 2 4" xfId="53749"/>
    <cellStyle name="Normal 46 2 2 2 3 2 5" xfId="33987"/>
    <cellStyle name="Normal 46 2 2 2 3 3" xfId="8580"/>
    <cellStyle name="Normal 46 2 2 2 3 3 2" xfId="22695"/>
    <cellStyle name="Normal 46 2 2 2 3 3 2 2" xfId="56572"/>
    <cellStyle name="Normal 46 2 2 2 3 3 3" xfId="42456"/>
    <cellStyle name="Normal 46 2 2 2 3 4" xfId="11403"/>
    <cellStyle name="Normal 46 2 2 2 3 4 2" xfId="25518"/>
    <cellStyle name="Normal 46 2 2 2 3 4 2 2" xfId="59395"/>
    <cellStyle name="Normal 46 2 2 2 3 4 3" xfId="45279"/>
    <cellStyle name="Normal 46 2 2 2 3 5" xfId="17049"/>
    <cellStyle name="Normal 46 2 2 2 3 5 2" xfId="36810"/>
    <cellStyle name="Normal 46 2 2 2 3 6" xfId="50926"/>
    <cellStyle name="Normal 46 2 2 2 3 7" xfId="31164"/>
    <cellStyle name="Normal 46 2 2 2 4" xfId="4343"/>
    <cellStyle name="Normal 46 2 2 2 4 2" xfId="12814"/>
    <cellStyle name="Normal 46 2 2 2 4 2 2" xfId="26929"/>
    <cellStyle name="Normal 46 2 2 2 4 2 2 2" xfId="60806"/>
    <cellStyle name="Normal 46 2 2 2 4 2 3" xfId="46690"/>
    <cellStyle name="Normal 46 2 2 2 4 3" xfId="18460"/>
    <cellStyle name="Normal 46 2 2 2 4 3 2" xfId="38221"/>
    <cellStyle name="Normal 46 2 2 2 4 4" xfId="52337"/>
    <cellStyle name="Normal 46 2 2 2 4 5" xfId="32575"/>
    <cellStyle name="Normal 46 2 2 2 5" xfId="7168"/>
    <cellStyle name="Normal 46 2 2 2 5 2" xfId="21283"/>
    <cellStyle name="Normal 46 2 2 2 5 2 2" xfId="55160"/>
    <cellStyle name="Normal 46 2 2 2 5 3" xfId="41044"/>
    <cellStyle name="Normal 46 2 2 2 6" xfId="9991"/>
    <cellStyle name="Normal 46 2 2 2 6 2" xfId="24106"/>
    <cellStyle name="Normal 46 2 2 2 6 2 2" xfId="57983"/>
    <cellStyle name="Normal 46 2 2 2 6 3" xfId="43867"/>
    <cellStyle name="Normal 46 2 2 2 7" xfId="15637"/>
    <cellStyle name="Normal 46 2 2 2 7 2" xfId="35398"/>
    <cellStyle name="Normal 46 2 2 2 8" xfId="49514"/>
    <cellStyle name="Normal 46 2 2 2 9" xfId="29752"/>
    <cellStyle name="Normal 46 2 2 3" xfId="1872"/>
    <cellStyle name="Normal 46 2 2 3 2" xfId="3285"/>
    <cellStyle name="Normal 46 2 2 3 2 2" xfId="6109"/>
    <cellStyle name="Normal 46 2 2 3 2 2 2" xfId="14579"/>
    <cellStyle name="Normal 46 2 2 3 2 2 2 2" xfId="28694"/>
    <cellStyle name="Normal 46 2 2 3 2 2 2 2 2" xfId="62571"/>
    <cellStyle name="Normal 46 2 2 3 2 2 2 3" xfId="48455"/>
    <cellStyle name="Normal 46 2 2 3 2 2 3" xfId="20225"/>
    <cellStyle name="Normal 46 2 2 3 2 2 3 2" xfId="39986"/>
    <cellStyle name="Normal 46 2 2 3 2 2 4" xfId="54102"/>
    <cellStyle name="Normal 46 2 2 3 2 2 5" xfId="34340"/>
    <cellStyle name="Normal 46 2 2 3 2 3" xfId="8933"/>
    <cellStyle name="Normal 46 2 2 3 2 3 2" xfId="23048"/>
    <cellStyle name="Normal 46 2 2 3 2 3 2 2" xfId="56925"/>
    <cellStyle name="Normal 46 2 2 3 2 3 3" xfId="42809"/>
    <cellStyle name="Normal 46 2 2 3 2 4" xfId="11756"/>
    <cellStyle name="Normal 46 2 2 3 2 4 2" xfId="25871"/>
    <cellStyle name="Normal 46 2 2 3 2 4 2 2" xfId="59748"/>
    <cellStyle name="Normal 46 2 2 3 2 4 3" xfId="45632"/>
    <cellStyle name="Normal 46 2 2 3 2 5" xfId="17402"/>
    <cellStyle name="Normal 46 2 2 3 2 5 2" xfId="37163"/>
    <cellStyle name="Normal 46 2 2 3 2 6" xfId="51279"/>
    <cellStyle name="Normal 46 2 2 3 2 7" xfId="31517"/>
    <cellStyle name="Normal 46 2 2 3 3" xfId="4696"/>
    <cellStyle name="Normal 46 2 2 3 3 2" xfId="13167"/>
    <cellStyle name="Normal 46 2 2 3 3 2 2" xfId="27282"/>
    <cellStyle name="Normal 46 2 2 3 3 2 2 2" xfId="61159"/>
    <cellStyle name="Normal 46 2 2 3 3 2 3" xfId="47043"/>
    <cellStyle name="Normal 46 2 2 3 3 3" xfId="18813"/>
    <cellStyle name="Normal 46 2 2 3 3 3 2" xfId="38574"/>
    <cellStyle name="Normal 46 2 2 3 3 4" xfId="52690"/>
    <cellStyle name="Normal 46 2 2 3 3 5" xfId="32928"/>
    <cellStyle name="Normal 46 2 2 3 4" xfId="7521"/>
    <cellStyle name="Normal 46 2 2 3 4 2" xfId="21636"/>
    <cellStyle name="Normal 46 2 2 3 4 2 2" xfId="55513"/>
    <cellStyle name="Normal 46 2 2 3 4 3" xfId="41397"/>
    <cellStyle name="Normal 46 2 2 3 5" xfId="10344"/>
    <cellStyle name="Normal 46 2 2 3 5 2" xfId="24459"/>
    <cellStyle name="Normal 46 2 2 3 5 2 2" xfId="58336"/>
    <cellStyle name="Normal 46 2 2 3 5 3" xfId="44220"/>
    <cellStyle name="Normal 46 2 2 3 6" xfId="15990"/>
    <cellStyle name="Normal 46 2 2 3 6 2" xfId="35751"/>
    <cellStyle name="Normal 46 2 2 3 7" xfId="49867"/>
    <cellStyle name="Normal 46 2 2 3 8" xfId="30105"/>
    <cellStyle name="Normal 46 2 2 4" xfId="2579"/>
    <cellStyle name="Normal 46 2 2 4 2" xfId="5403"/>
    <cellStyle name="Normal 46 2 2 4 2 2" xfId="13873"/>
    <cellStyle name="Normal 46 2 2 4 2 2 2" xfId="27988"/>
    <cellStyle name="Normal 46 2 2 4 2 2 2 2" xfId="61865"/>
    <cellStyle name="Normal 46 2 2 4 2 2 3" xfId="47749"/>
    <cellStyle name="Normal 46 2 2 4 2 3" xfId="19519"/>
    <cellStyle name="Normal 46 2 2 4 2 3 2" xfId="39280"/>
    <cellStyle name="Normal 46 2 2 4 2 4" xfId="53396"/>
    <cellStyle name="Normal 46 2 2 4 2 5" xfId="33634"/>
    <cellStyle name="Normal 46 2 2 4 3" xfId="8227"/>
    <cellStyle name="Normal 46 2 2 4 3 2" xfId="22342"/>
    <cellStyle name="Normal 46 2 2 4 3 2 2" xfId="56219"/>
    <cellStyle name="Normal 46 2 2 4 3 3" xfId="42103"/>
    <cellStyle name="Normal 46 2 2 4 4" xfId="11050"/>
    <cellStyle name="Normal 46 2 2 4 4 2" xfId="25165"/>
    <cellStyle name="Normal 46 2 2 4 4 2 2" xfId="59042"/>
    <cellStyle name="Normal 46 2 2 4 4 3" xfId="44926"/>
    <cellStyle name="Normal 46 2 2 4 5" xfId="16696"/>
    <cellStyle name="Normal 46 2 2 4 5 2" xfId="36457"/>
    <cellStyle name="Normal 46 2 2 4 6" xfId="50573"/>
    <cellStyle name="Normal 46 2 2 4 7" xfId="30811"/>
    <cellStyle name="Normal 46 2 2 5" xfId="3990"/>
    <cellStyle name="Normal 46 2 2 5 2" xfId="12461"/>
    <cellStyle name="Normal 46 2 2 5 2 2" xfId="26576"/>
    <cellStyle name="Normal 46 2 2 5 2 2 2" xfId="60453"/>
    <cellStyle name="Normal 46 2 2 5 2 3" xfId="46337"/>
    <cellStyle name="Normal 46 2 2 5 3" xfId="18107"/>
    <cellStyle name="Normal 46 2 2 5 3 2" xfId="37868"/>
    <cellStyle name="Normal 46 2 2 5 4" xfId="51984"/>
    <cellStyle name="Normal 46 2 2 5 5" xfId="32222"/>
    <cellStyle name="Normal 46 2 2 6" xfId="6815"/>
    <cellStyle name="Normal 46 2 2 6 2" xfId="20930"/>
    <cellStyle name="Normal 46 2 2 6 2 2" xfId="54807"/>
    <cellStyle name="Normal 46 2 2 6 3" xfId="40691"/>
    <cellStyle name="Normal 46 2 2 7" xfId="9638"/>
    <cellStyle name="Normal 46 2 2 7 2" xfId="23753"/>
    <cellStyle name="Normal 46 2 2 7 2 2" xfId="57630"/>
    <cellStyle name="Normal 46 2 2 7 3" xfId="43514"/>
    <cellStyle name="Normal 46 2 2 8" xfId="15284"/>
    <cellStyle name="Normal 46 2 2 8 2" xfId="35045"/>
    <cellStyle name="Normal 46 2 2 9" xfId="49161"/>
    <cellStyle name="Normal 46 2 3" xfId="1343"/>
    <cellStyle name="Normal 46 2 3 2" xfId="2050"/>
    <cellStyle name="Normal 46 2 3 2 2" xfId="3463"/>
    <cellStyle name="Normal 46 2 3 2 2 2" xfId="6287"/>
    <cellStyle name="Normal 46 2 3 2 2 2 2" xfId="14757"/>
    <cellStyle name="Normal 46 2 3 2 2 2 2 2" xfId="28872"/>
    <cellStyle name="Normal 46 2 3 2 2 2 2 2 2" xfId="62749"/>
    <cellStyle name="Normal 46 2 3 2 2 2 2 3" xfId="48633"/>
    <cellStyle name="Normal 46 2 3 2 2 2 3" xfId="20403"/>
    <cellStyle name="Normal 46 2 3 2 2 2 3 2" xfId="40164"/>
    <cellStyle name="Normal 46 2 3 2 2 2 4" xfId="54280"/>
    <cellStyle name="Normal 46 2 3 2 2 2 5" xfId="34518"/>
    <cellStyle name="Normal 46 2 3 2 2 3" xfId="9111"/>
    <cellStyle name="Normal 46 2 3 2 2 3 2" xfId="23226"/>
    <cellStyle name="Normal 46 2 3 2 2 3 2 2" xfId="57103"/>
    <cellStyle name="Normal 46 2 3 2 2 3 3" xfId="42987"/>
    <cellStyle name="Normal 46 2 3 2 2 4" xfId="11934"/>
    <cellStyle name="Normal 46 2 3 2 2 4 2" xfId="26049"/>
    <cellStyle name="Normal 46 2 3 2 2 4 2 2" xfId="59926"/>
    <cellStyle name="Normal 46 2 3 2 2 4 3" xfId="45810"/>
    <cellStyle name="Normal 46 2 3 2 2 5" xfId="17580"/>
    <cellStyle name="Normal 46 2 3 2 2 5 2" xfId="37341"/>
    <cellStyle name="Normal 46 2 3 2 2 6" xfId="51457"/>
    <cellStyle name="Normal 46 2 3 2 2 7" xfId="31695"/>
    <cellStyle name="Normal 46 2 3 2 3" xfId="4874"/>
    <cellStyle name="Normal 46 2 3 2 3 2" xfId="13345"/>
    <cellStyle name="Normal 46 2 3 2 3 2 2" xfId="27460"/>
    <cellStyle name="Normal 46 2 3 2 3 2 2 2" xfId="61337"/>
    <cellStyle name="Normal 46 2 3 2 3 2 3" xfId="47221"/>
    <cellStyle name="Normal 46 2 3 2 3 3" xfId="18991"/>
    <cellStyle name="Normal 46 2 3 2 3 3 2" xfId="38752"/>
    <cellStyle name="Normal 46 2 3 2 3 4" xfId="52868"/>
    <cellStyle name="Normal 46 2 3 2 3 5" xfId="33106"/>
    <cellStyle name="Normal 46 2 3 2 4" xfId="7699"/>
    <cellStyle name="Normal 46 2 3 2 4 2" xfId="21814"/>
    <cellStyle name="Normal 46 2 3 2 4 2 2" xfId="55691"/>
    <cellStyle name="Normal 46 2 3 2 4 3" xfId="41575"/>
    <cellStyle name="Normal 46 2 3 2 5" xfId="10522"/>
    <cellStyle name="Normal 46 2 3 2 5 2" xfId="24637"/>
    <cellStyle name="Normal 46 2 3 2 5 2 2" xfId="58514"/>
    <cellStyle name="Normal 46 2 3 2 5 3" xfId="44398"/>
    <cellStyle name="Normal 46 2 3 2 6" xfId="16168"/>
    <cellStyle name="Normal 46 2 3 2 6 2" xfId="35929"/>
    <cellStyle name="Normal 46 2 3 2 7" xfId="50045"/>
    <cellStyle name="Normal 46 2 3 2 8" xfId="30283"/>
    <cellStyle name="Normal 46 2 3 3" xfId="2757"/>
    <cellStyle name="Normal 46 2 3 3 2" xfId="5581"/>
    <cellStyle name="Normal 46 2 3 3 2 2" xfId="14051"/>
    <cellStyle name="Normal 46 2 3 3 2 2 2" xfId="28166"/>
    <cellStyle name="Normal 46 2 3 3 2 2 2 2" xfId="62043"/>
    <cellStyle name="Normal 46 2 3 3 2 2 3" xfId="47927"/>
    <cellStyle name="Normal 46 2 3 3 2 3" xfId="19697"/>
    <cellStyle name="Normal 46 2 3 3 2 3 2" xfId="39458"/>
    <cellStyle name="Normal 46 2 3 3 2 4" xfId="53574"/>
    <cellStyle name="Normal 46 2 3 3 2 5" xfId="33812"/>
    <cellStyle name="Normal 46 2 3 3 3" xfId="8405"/>
    <cellStyle name="Normal 46 2 3 3 3 2" xfId="22520"/>
    <cellStyle name="Normal 46 2 3 3 3 2 2" xfId="56397"/>
    <cellStyle name="Normal 46 2 3 3 3 3" xfId="42281"/>
    <cellStyle name="Normal 46 2 3 3 4" xfId="11228"/>
    <cellStyle name="Normal 46 2 3 3 4 2" xfId="25343"/>
    <cellStyle name="Normal 46 2 3 3 4 2 2" xfId="59220"/>
    <cellStyle name="Normal 46 2 3 3 4 3" xfId="45104"/>
    <cellStyle name="Normal 46 2 3 3 5" xfId="16874"/>
    <cellStyle name="Normal 46 2 3 3 5 2" xfId="36635"/>
    <cellStyle name="Normal 46 2 3 3 6" xfId="50751"/>
    <cellStyle name="Normal 46 2 3 3 7" xfId="30989"/>
    <cellStyle name="Normal 46 2 3 4" xfId="4168"/>
    <cellStyle name="Normal 46 2 3 4 2" xfId="12639"/>
    <cellStyle name="Normal 46 2 3 4 2 2" xfId="26754"/>
    <cellStyle name="Normal 46 2 3 4 2 2 2" xfId="60631"/>
    <cellStyle name="Normal 46 2 3 4 2 3" xfId="46515"/>
    <cellStyle name="Normal 46 2 3 4 3" xfId="18285"/>
    <cellStyle name="Normal 46 2 3 4 3 2" xfId="38046"/>
    <cellStyle name="Normal 46 2 3 4 4" xfId="52162"/>
    <cellStyle name="Normal 46 2 3 4 5" xfId="32400"/>
    <cellStyle name="Normal 46 2 3 5" xfId="6993"/>
    <cellStyle name="Normal 46 2 3 5 2" xfId="21108"/>
    <cellStyle name="Normal 46 2 3 5 2 2" xfId="54985"/>
    <cellStyle name="Normal 46 2 3 5 3" xfId="40869"/>
    <cellStyle name="Normal 46 2 3 6" xfId="9816"/>
    <cellStyle name="Normal 46 2 3 6 2" xfId="23931"/>
    <cellStyle name="Normal 46 2 3 6 2 2" xfId="57808"/>
    <cellStyle name="Normal 46 2 3 6 3" xfId="43692"/>
    <cellStyle name="Normal 46 2 3 7" xfId="15462"/>
    <cellStyle name="Normal 46 2 3 7 2" xfId="35223"/>
    <cellStyle name="Normal 46 2 3 8" xfId="49339"/>
    <cellStyle name="Normal 46 2 3 9" xfId="29577"/>
    <cellStyle name="Normal 46 2 4" xfId="1697"/>
    <cellStyle name="Normal 46 2 4 2" xfId="3110"/>
    <cellStyle name="Normal 46 2 4 2 2" xfId="5934"/>
    <cellStyle name="Normal 46 2 4 2 2 2" xfId="14404"/>
    <cellStyle name="Normal 46 2 4 2 2 2 2" xfId="28519"/>
    <cellStyle name="Normal 46 2 4 2 2 2 2 2" xfId="62396"/>
    <cellStyle name="Normal 46 2 4 2 2 2 3" xfId="48280"/>
    <cellStyle name="Normal 46 2 4 2 2 3" xfId="20050"/>
    <cellStyle name="Normal 46 2 4 2 2 3 2" xfId="39811"/>
    <cellStyle name="Normal 46 2 4 2 2 4" xfId="53927"/>
    <cellStyle name="Normal 46 2 4 2 2 5" xfId="34165"/>
    <cellStyle name="Normal 46 2 4 2 3" xfId="8758"/>
    <cellStyle name="Normal 46 2 4 2 3 2" xfId="22873"/>
    <cellStyle name="Normal 46 2 4 2 3 2 2" xfId="56750"/>
    <cellStyle name="Normal 46 2 4 2 3 3" xfId="42634"/>
    <cellStyle name="Normal 46 2 4 2 4" xfId="11581"/>
    <cellStyle name="Normal 46 2 4 2 4 2" xfId="25696"/>
    <cellStyle name="Normal 46 2 4 2 4 2 2" xfId="59573"/>
    <cellStyle name="Normal 46 2 4 2 4 3" xfId="45457"/>
    <cellStyle name="Normal 46 2 4 2 5" xfId="17227"/>
    <cellStyle name="Normal 46 2 4 2 5 2" xfId="36988"/>
    <cellStyle name="Normal 46 2 4 2 6" xfId="51104"/>
    <cellStyle name="Normal 46 2 4 2 7" xfId="31342"/>
    <cellStyle name="Normal 46 2 4 3" xfId="4521"/>
    <cellStyle name="Normal 46 2 4 3 2" xfId="12992"/>
    <cellStyle name="Normal 46 2 4 3 2 2" xfId="27107"/>
    <cellStyle name="Normal 46 2 4 3 2 2 2" xfId="60984"/>
    <cellStyle name="Normal 46 2 4 3 2 3" xfId="46868"/>
    <cellStyle name="Normal 46 2 4 3 3" xfId="18638"/>
    <cellStyle name="Normal 46 2 4 3 3 2" xfId="38399"/>
    <cellStyle name="Normal 46 2 4 3 4" xfId="52515"/>
    <cellStyle name="Normal 46 2 4 3 5" xfId="32753"/>
    <cellStyle name="Normal 46 2 4 4" xfId="7346"/>
    <cellStyle name="Normal 46 2 4 4 2" xfId="21461"/>
    <cellStyle name="Normal 46 2 4 4 2 2" xfId="55338"/>
    <cellStyle name="Normal 46 2 4 4 3" xfId="41222"/>
    <cellStyle name="Normal 46 2 4 5" xfId="10169"/>
    <cellStyle name="Normal 46 2 4 5 2" xfId="24284"/>
    <cellStyle name="Normal 46 2 4 5 2 2" xfId="58161"/>
    <cellStyle name="Normal 46 2 4 5 3" xfId="44045"/>
    <cellStyle name="Normal 46 2 4 6" xfId="15815"/>
    <cellStyle name="Normal 46 2 4 6 2" xfId="35576"/>
    <cellStyle name="Normal 46 2 4 7" xfId="49692"/>
    <cellStyle name="Normal 46 2 4 8" xfId="29930"/>
    <cellStyle name="Normal 46 2 5" xfId="2404"/>
    <cellStyle name="Normal 46 2 5 2" xfId="5228"/>
    <cellStyle name="Normal 46 2 5 2 2" xfId="13698"/>
    <cellStyle name="Normal 46 2 5 2 2 2" xfId="27813"/>
    <cellStyle name="Normal 46 2 5 2 2 2 2" xfId="61690"/>
    <cellStyle name="Normal 46 2 5 2 2 3" xfId="47574"/>
    <cellStyle name="Normal 46 2 5 2 3" xfId="19344"/>
    <cellStyle name="Normal 46 2 5 2 3 2" xfId="39105"/>
    <cellStyle name="Normal 46 2 5 2 4" xfId="53221"/>
    <cellStyle name="Normal 46 2 5 2 5" xfId="33459"/>
    <cellStyle name="Normal 46 2 5 3" xfId="8052"/>
    <cellStyle name="Normal 46 2 5 3 2" xfId="22167"/>
    <cellStyle name="Normal 46 2 5 3 2 2" xfId="56044"/>
    <cellStyle name="Normal 46 2 5 3 3" xfId="41928"/>
    <cellStyle name="Normal 46 2 5 4" xfId="10875"/>
    <cellStyle name="Normal 46 2 5 4 2" xfId="24990"/>
    <cellStyle name="Normal 46 2 5 4 2 2" xfId="58867"/>
    <cellStyle name="Normal 46 2 5 4 3" xfId="44751"/>
    <cellStyle name="Normal 46 2 5 5" xfId="16521"/>
    <cellStyle name="Normal 46 2 5 5 2" xfId="36282"/>
    <cellStyle name="Normal 46 2 5 6" xfId="50398"/>
    <cellStyle name="Normal 46 2 5 7" xfId="30636"/>
    <cellStyle name="Normal 46 2 6" xfId="3815"/>
    <cellStyle name="Normal 46 2 6 2" xfId="12286"/>
    <cellStyle name="Normal 46 2 6 2 2" xfId="26401"/>
    <cellStyle name="Normal 46 2 6 2 2 2" xfId="60278"/>
    <cellStyle name="Normal 46 2 6 2 3" xfId="46162"/>
    <cellStyle name="Normal 46 2 6 3" xfId="17932"/>
    <cellStyle name="Normal 46 2 6 3 2" xfId="37693"/>
    <cellStyle name="Normal 46 2 6 4" xfId="51809"/>
    <cellStyle name="Normal 46 2 6 5" xfId="32047"/>
    <cellStyle name="Normal 46 2 7" xfId="6640"/>
    <cellStyle name="Normal 46 2 7 2" xfId="20755"/>
    <cellStyle name="Normal 46 2 7 2 2" xfId="54632"/>
    <cellStyle name="Normal 46 2 7 3" xfId="40516"/>
    <cellStyle name="Normal 46 2 8" xfId="9463"/>
    <cellStyle name="Normal 46 2 8 2" xfId="23578"/>
    <cellStyle name="Normal 46 2 8 2 2" xfId="57455"/>
    <cellStyle name="Normal 46 2 8 3" xfId="43339"/>
    <cellStyle name="Normal 46 2 9" xfId="15109"/>
    <cellStyle name="Normal 46 2 9 2" xfId="34870"/>
    <cellStyle name="Normal 46 3" xfId="1076"/>
    <cellStyle name="Normal 46 3 10" xfId="29312"/>
    <cellStyle name="Normal 46 3 2" xfId="1431"/>
    <cellStyle name="Normal 46 3 2 2" xfId="2138"/>
    <cellStyle name="Normal 46 3 2 2 2" xfId="3551"/>
    <cellStyle name="Normal 46 3 2 2 2 2" xfId="6375"/>
    <cellStyle name="Normal 46 3 2 2 2 2 2" xfId="14845"/>
    <cellStyle name="Normal 46 3 2 2 2 2 2 2" xfId="28960"/>
    <cellStyle name="Normal 46 3 2 2 2 2 2 2 2" xfId="62837"/>
    <cellStyle name="Normal 46 3 2 2 2 2 2 3" xfId="48721"/>
    <cellStyle name="Normal 46 3 2 2 2 2 3" xfId="20491"/>
    <cellStyle name="Normal 46 3 2 2 2 2 3 2" xfId="40252"/>
    <cellStyle name="Normal 46 3 2 2 2 2 4" xfId="54368"/>
    <cellStyle name="Normal 46 3 2 2 2 2 5" xfId="34606"/>
    <cellStyle name="Normal 46 3 2 2 2 3" xfId="9199"/>
    <cellStyle name="Normal 46 3 2 2 2 3 2" xfId="23314"/>
    <cellStyle name="Normal 46 3 2 2 2 3 2 2" xfId="57191"/>
    <cellStyle name="Normal 46 3 2 2 2 3 3" xfId="43075"/>
    <cellStyle name="Normal 46 3 2 2 2 4" xfId="12022"/>
    <cellStyle name="Normal 46 3 2 2 2 4 2" xfId="26137"/>
    <cellStyle name="Normal 46 3 2 2 2 4 2 2" xfId="60014"/>
    <cellStyle name="Normal 46 3 2 2 2 4 3" xfId="45898"/>
    <cellStyle name="Normal 46 3 2 2 2 5" xfId="17668"/>
    <cellStyle name="Normal 46 3 2 2 2 5 2" xfId="37429"/>
    <cellStyle name="Normal 46 3 2 2 2 6" xfId="51545"/>
    <cellStyle name="Normal 46 3 2 2 2 7" xfId="31783"/>
    <cellStyle name="Normal 46 3 2 2 3" xfId="4962"/>
    <cellStyle name="Normal 46 3 2 2 3 2" xfId="13433"/>
    <cellStyle name="Normal 46 3 2 2 3 2 2" xfId="27548"/>
    <cellStyle name="Normal 46 3 2 2 3 2 2 2" xfId="61425"/>
    <cellStyle name="Normal 46 3 2 2 3 2 3" xfId="47309"/>
    <cellStyle name="Normal 46 3 2 2 3 3" xfId="19079"/>
    <cellStyle name="Normal 46 3 2 2 3 3 2" xfId="38840"/>
    <cellStyle name="Normal 46 3 2 2 3 4" xfId="52956"/>
    <cellStyle name="Normal 46 3 2 2 3 5" xfId="33194"/>
    <cellStyle name="Normal 46 3 2 2 4" xfId="7787"/>
    <cellStyle name="Normal 46 3 2 2 4 2" xfId="21902"/>
    <cellStyle name="Normal 46 3 2 2 4 2 2" xfId="55779"/>
    <cellStyle name="Normal 46 3 2 2 4 3" xfId="41663"/>
    <cellStyle name="Normal 46 3 2 2 5" xfId="10610"/>
    <cellStyle name="Normal 46 3 2 2 5 2" xfId="24725"/>
    <cellStyle name="Normal 46 3 2 2 5 2 2" xfId="58602"/>
    <cellStyle name="Normal 46 3 2 2 5 3" xfId="44486"/>
    <cellStyle name="Normal 46 3 2 2 6" xfId="16256"/>
    <cellStyle name="Normal 46 3 2 2 6 2" xfId="36017"/>
    <cellStyle name="Normal 46 3 2 2 7" xfId="50133"/>
    <cellStyle name="Normal 46 3 2 2 8" xfId="30371"/>
    <cellStyle name="Normal 46 3 2 3" xfId="2845"/>
    <cellStyle name="Normal 46 3 2 3 2" xfId="5669"/>
    <cellStyle name="Normal 46 3 2 3 2 2" xfId="14139"/>
    <cellStyle name="Normal 46 3 2 3 2 2 2" xfId="28254"/>
    <cellStyle name="Normal 46 3 2 3 2 2 2 2" xfId="62131"/>
    <cellStyle name="Normal 46 3 2 3 2 2 3" xfId="48015"/>
    <cellStyle name="Normal 46 3 2 3 2 3" xfId="19785"/>
    <cellStyle name="Normal 46 3 2 3 2 3 2" xfId="39546"/>
    <cellStyle name="Normal 46 3 2 3 2 4" xfId="53662"/>
    <cellStyle name="Normal 46 3 2 3 2 5" xfId="33900"/>
    <cellStyle name="Normal 46 3 2 3 3" xfId="8493"/>
    <cellStyle name="Normal 46 3 2 3 3 2" xfId="22608"/>
    <cellStyle name="Normal 46 3 2 3 3 2 2" xfId="56485"/>
    <cellStyle name="Normal 46 3 2 3 3 3" xfId="42369"/>
    <cellStyle name="Normal 46 3 2 3 4" xfId="11316"/>
    <cellStyle name="Normal 46 3 2 3 4 2" xfId="25431"/>
    <cellStyle name="Normal 46 3 2 3 4 2 2" xfId="59308"/>
    <cellStyle name="Normal 46 3 2 3 4 3" xfId="45192"/>
    <cellStyle name="Normal 46 3 2 3 5" xfId="16962"/>
    <cellStyle name="Normal 46 3 2 3 5 2" xfId="36723"/>
    <cellStyle name="Normal 46 3 2 3 6" xfId="50839"/>
    <cellStyle name="Normal 46 3 2 3 7" xfId="31077"/>
    <cellStyle name="Normal 46 3 2 4" xfId="4256"/>
    <cellStyle name="Normal 46 3 2 4 2" xfId="12727"/>
    <cellStyle name="Normal 46 3 2 4 2 2" xfId="26842"/>
    <cellStyle name="Normal 46 3 2 4 2 2 2" xfId="60719"/>
    <cellStyle name="Normal 46 3 2 4 2 3" xfId="46603"/>
    <cellStyle name="Normal 46 3 2 4 3" xfId="18373"/>
    <cellStyle name="Normal 46 3 2 4 3 2" xfId="38134"/>
    <cellStyle name="Normal 46 3 2 4 4" xfId="52250"/>
    <cellStyle name="Normal 46 3 2 4 5" xfId="32488"/>
    <cellStyle name="Normal 46 3 2 5" xfId="7081"/>
    <cellStyle name="Normal 46 3 2 5 2" xfId="21196"/>
    <cellStyle name="Normal 46 3 2 5 2 2" xfId="55073"/>
    <cellStyle name="Normal 46 3 2 5 3" xfId="40957"/>
    <cellStyle name="Normal 46 3 2 6" xfId="9904"/>
    <cellStyle name="Normal 46 3 2 6 2" xfId="24019"/>
    <cellStyle name="Normal 46 3 2 6 2 2" xfId="57896"/>
    <cellStyle name="Normal 46 3 2 6 3" xfId="43780"/>
    <cellStyle name="Normal 46 3 2 7" xfId="15550"/>
    <cellStyle name="Normal 46 3 2 7 2" xfId="35311"/>
    <cellStyle name="Normal 46 3 2 8" xfId="49427"/>
    <cellStyle name="Normal 46 3 2 9" xfId="29665"/>
    <cellStyle name="Normal 46 3 3" xfId="1785"/>
    <cellStyle name="Normal 46 3 3 2" xfId="3198"/>
    <cellStyle name="Normal 46 3 3 2 2" xfId="6022"/>
    <cellStyle name="Normal 46 3 3 2 2 2" xfId="14492"/>
    <cellStyle name="Normal 46 3 3 2 2 2 2" xfId="28607"/>
    <cellStyle name="Normal 46 3 3 2 2 2 2 2" xfId="62484"/>
    <cellStyle name="Normal 46 3 3 2 2 2 3" xfId="48368"/>
    <cellStyle name="Normal 46 3 3 2 2 3" xfId="20138"/>
    <cellStyle name="Normal 46 3 3 2 2 3 2" xfId="39899"/>
    <cellStyle name="Normal 46 3 3 2 2 4" xfId="54015"/>
    <cellStyle name="Normal 46 3 3 2 2 5" xfId="34253"/>
    <cellStyle name="Normal 46 3 3 2 3" xfId="8846"/>
    <cellStyle name="Normal 46 3 3 2 3 2" xfId="22961"/>
    <cellStyle name="Normal 46 3 3 2 3 2 2" xfId="56838"/>
    <cellStyle name="Normal 46 3 3 2 3 3" xfId="42722"/>
    <cellStyle name="Normal 46 3 3 2 4" xfId="11669"/>
    <cellStyle name="Normal 46 3 3 2 4 2" xfId="25784"/>
    <cellStyle name="Normal 46 3 3 2 4 2 2" xfId="59661"/>
    <cellStyle name="Normal 46 3 3 2 4 3" xfId="45545"/>
    <cellStyle name="Normal 46 3 3 2 5" xfId="17315"/>
    <cellStyle name="Normal 46 3 3 2 5 2" xfId="37076"/>
    <cellStyle name="Normal 46 3 3 2 6" xfId="51192"/>
    <cellStyle name="Normal 46 3 3 2 7" xfId="31430"/>
    <cellStyle name="Normal 46 3 3 3" xfId="4609"/>
    <cellStyle name="Normal 46 3 3 3 2" xfId="13080"/>
    <cellStyle name="Normal 46 3 3 3 2 2" xfId="27195"/>
    <cellStyle name="Normal 46 3 3 3 2 2 2" xfId="61072"/>
    <cellStyle name="Normal 46 3 3 3 2 3" xfId="46956"/>
    <cellStyle name="Normal 46 3 3 3 3" xfId="18726"/>
    <cellStyle name="Normal 46 3 3 3 3 2" xfId="38487"/>
    <cellStyle name="Normal 46 3 3 3 4" xfId="52603"/>
    <cellStyle name="Normal 46 3 3 3 5" xfId="32841"/>
    <cellStyle name="Normal 46 3 3 4" xfId="7434"/>
    <cellStyle name="Normal 46 3 3 4 2" xfId="21549"/>
    <cellStyle name="Normal 46 3 3 4 2 2" xfId="55426"/>
    <cellStyle name="Normal 46 3 3 4 3" xfId="41310"/>
    <cellStyle name="Normal 46 3 3 5" xfId="10257"/>
    <cellStyle name="Normal 46 3 3 5 2" xfId="24372"/>
    <cellStyle name="Normal 46 3 3 5 2 2" xfId="58249"/>
    <cellStyle name="Normal 46 3 3 5 3" xfId="44133"/>
    <cellStyle name="Normal 46 3 3 6" xfId="15903"/>
    <cellStyle name="Normal 46 3 3 6 2" xfId="35664"/>
    <cellStyle name="Normal 46 3 3 7" xfId="49780"/>
    <cellStyle name="Normal 46 3 3 8" xfId="30018"/>
    <cellStyle name="Normal 46 3 4" xfId="2492"/>
    <cellStyle name="Normal 46 3 4 2" xfId="5316"/>
    <cellStyle name="Normal 46 3 4 2 2" xfId="13786"/>
    <cellStyle name="Normal 46 3 4 2 2 2" xfId="27901"/>
    <cellStyle name="Normal 46 3 4 2 2 2 2" xfId="61778"/>
    <cellStyle name="Normal 46 3 4 2 2 3" xfId="47662"/>
    <cellStyle name="Normal 46 3 4 2 3" xfId="19432"/>
    <cellStyle name="Normal 46 3 4 2 3 2" xfId="39193"/>
    <cellStyle name="Normal 46 3 4 2 4" xfId="53309"/>
    <cellStyle name="Normal 46 3 4 2 5" xfId="33547"/>
    <cellStyle name="Normal 46 3 4 3" xfId="8140"/>
    <cellStyle name="Normal 46 3 4 3 2" xfId="22255"/>
    <cellStyle name="Normal 46 3 4 3 2 2" xfId="56132"/>
    <cellStyle name="Normal 46 3 4 3 3" xfId="42016"/>
    <cellStyle name="Normal 46 3 4 4" xfId="10963"/>
    <cellStyle name="Normal 46 3 4 4 2" xfId="25078"/>
    <cellStyle name="Normal 46 3 4 4 2 2" xfId="58955"/>
    <cellStyle name="Normal 46 3 4 4 3" xfId="44839"/>
    <cellStyle name="Normal 46 3 4 5" xfId="16609"/>
    <cellStyle name="Normal 46 3 4 5 2" xfId="36370"/>
    <cellStyle name="Normal 46 3 4 6" xfId="50486"/>
    <cellStyle name="Normal 46 3 4 7" xfId="30724"/>
    <cellStyle name="Normal 46 3 5" xfId="3903"/>
    <cellStyle name="Normal 46 3 5 2" xfId="12374"/>
    <cellStyle name="Normal 46 3 5 2 2" xfId="26489"/>
    <cellStyle name="Normal 46 3 5 2 2 2" xfId="60366"/>
    <cellStyle name="Normal 46 3 5 2 3" xfId="46250"/>
    <cellStyle name="Normal 46 3 5 3" xfId="18020"/>
    <cellStyle name="Normal 46 3 5 3 2" xfId="37781"/>
    <cellStyle name="Normal 46 3 5 4" xfId="51897"/>
    <cellStyle name="Normal 46 3 5 5" xfId="32135"/>
    <cellStyle name="Normal 46 3 6" xfId="6728"/>
    <cellStyle name="Normal 46 3 6 2" xfId="20843"/>
    <cellStyle name="Normal 46 3 6 2 2" xfId="54720"/>
    <cellStyle name="Normal 46 3 6 3" xfId="40604"/>
    <cellStyle name="Normal 46 3 7" xfId="9551"/>
    <cellStyle name="Normal 46 3 7 2" xfId="23666"/>
    <cellStyle name="Normal 46 3 7 2 2" xfId="57543"/>
    <cellStyle name="Normal 46 3 7 3" xfId="43427"/>
    <cellStyle name="Normal 46 3 8" xfId="15197"/>
    <cellStyle name="Normal 46 3 8 2" xfId="34958"/>
    <cellStyle name="Normal 46 3 9" xfId="49074"/>
    <cellStyle name="Normal 46 4" xfId="1256"/>
    <cellStyle name="Normal 46 4 2" xfId="1963"/>
    <cellStyle name="Normal 46 4 2 2" xfId="3376"/>
    <cellStyle name="Normal 46 4 2 2 2" xfId="6200"/>
    <cellStyle name="Normal 46 4 2 2 2 2" xfId="14670"/>
    <cellStyle name="Normal 46 4 2 2 2 2 2" xfId="28785"/>
    <cellStyle name="Normal 46 4 2 2 2 2 2 2" xfId="62662"/>
    <cellStyle name="Normal 46 4 2 2 2 2 3" xfId="48546"/>
    <cellStyle name="Normal 46 4 2 2 2 3" xfId="20316"/>
    <cellStyle name="Normal 46 4 2 2 2 3 2" xfId="40077"/>
    <cellStyle name="Normal 46 4 2 2 2 4" xfId="54193"/>
    <cellStyle name="Normal 46 4 2 2 2 5" xfId="34431"/>
    <cellStyle name="Normal 46 4 2 2 3" xfId="9024"/>
    <cellStyle name="Normal 46 4 2 2 3 2" xfId="23139"/>
    <cellStyle name="Normal 46 4 2 2 3 2 2" xfId="57016"/>
    <cellStyle name="Normal 46 4 2 2 3 3" xfId="42900"/>
    <cellStyle name="Normal 46 4 2 2 4" xfId="11847"/>
    <cellStyle name="Normal 46 4 2 2 4 2" xfId="25962"/>
    <cellStyle name="Normal 46 4 2 2 4 2 2" xfId="59839"/>
    <cellStyle name="Normal 46 4 2 2 4 3" xfId="45723"/>
    <cellStyle name="Normal 46 4 2 2 5" xfId="17493"/>
    <cellStyle name="Normal 46 4 2 2 5 2" xfId="37254"/>
    <cellStyle name="Normal 46 4 2 2 6" xfId="51370"/>
    <cellStyle name="Normal 46 4 2 2 7" xfId="31608"/>
    <cellStyle name="Normal 46 4 2 3" xfId="4787"/>
    <cellStyle name="Normal 46 4 2 3 2" xfId="13258"/>
    <cellStyle name="Normal 46 4 2 3 2 2" xfId="27373"/>
    <cellStyle name="Normal 46 4 2 3 2 2 2" xfId="61250"/>
    <cellStyle name="Normal 46 4 2 3 2 3" xfId="47134"/>
    <cellStyle name="Normal 46 4 2 3 3" xfId="18904"/>
    <cellStyle name="Normal 46 4 2 3 3 2" xfId="38665"/>
    <cellStyle name="Normal 46 4 2 3 4" xfId="52781"/>
    <cellStyle name="Normal 46 4 2 3 5" xfId="33019"/>
    <cellStyle name="Normal 46 4 2 4" xfId="7612"/>
    <cellStyle name="Normal 46 4 2 4 2" xfId="21727"/>
    <cellStyle name="Normal 46 4 2 4 2 2" xfId="55604"/>
    <cellStyle name="Normal 46 4 2 4 3" xfId="41488"/>
    <cellStyle name="Normal 46 4 2 5" xfId="10435"/>
    <cellStyle name="Normal 46 4 2 5 2" xfId="24550"/>
    <cellStyle name="Normal 46 4 2 5 2 2" xfId="58427"/>
    <cellStyle name="Normal 46 4 2 5 3" xfId="44311"/>
    <cellStyle name="Normal 46 4 2 6" xfId="16081"/>
    <cellStyle name="Normal 46 4 2 6 2" xfId="35842"/>
    <cellStyle name="Normal 46 4 2 7" xfId="49958"/>
    <cellStyle name="Normal 46 4 2 8" xfId="30196"/>
    <cellStyle name="Normal 46 4 3" xfId="2670"/>
    <cellStyle name="Normal 46 4 3 2" xfId="5494"/>
    <cellStyle name="Normal 46 4 3 2 2" xfId="13964"/>
    <cellStyle name="Normal 46 4 3 2 2 2" xfId="28079"/>
    <cellStyle name="Normal 46 4 3 2 2 2 2" xfId="61956"/>
    <cellStyle name="Normal 46 4 3 2 2 3" xfId="47840"/>
    <cellStyle name="Normal 46 4 3 2 3" xfId="19610"/>
    <cellStyle name="Normal 46 4 3 2 3 2" xfId="39371"/>
    <cellStyle name="Normal 46 4 3 2 4" xfId="53487"/>
    <cellStyle name="Normal 46 4 3 2 5" xfId="33725"/>
    <cellStyle name="Normal 46 4 3 3" xfId="8318"/>
    <cellStyle name="Normal 46 4 3 3 2" xfId="22433"/>
    <cellStyle name="Normal 46 4 3 3 2 2" xfId="56310"/>
    <cellStyle name="Normal 46 4 3 3 3" xfId="42194"/>
    <cellStyle name="Normal 46 4 3 4" xfId="11141"/>
    <cellStyle name="Normal 46 4 3 4 2" xfId="25256"/>
    <cellStyle name="Normal 46 4 3 4 2 2" xfId="59133"/>
    <cellStyle name="Normal 46 4 3 4 3" xfId="45017"/>
    <cellStyle name="Normal 46 4 3 5" xfId="16787"/>
    <cellStyle name="Normal 46 4 3 5 2" xfId="36548"/>
    <cellStyle name="Normal 46 4 3 6" xfId="50664"/>
    <cellStyle name="Normal 46 4 3 7" xfId="30902"/>
    <cellStyle name="Normal 46 4 4" xfId="4081"/>
    <cellStyle name="Normal 46 4 4 2" xfId="12552"/>
    <cellStyle name="Normal 46 4 4 2 2" xfId="26667"/>
    <cellStyle name="Normal 46 4 4 2 2 2" xfId="60544"/>
    <cellStyle name="Normal 46 4 4 2 3" xfId="46428"/>
    <cellStyle name="Normal 46 4 4 3" xfId="18198"/>
    <cellStyle name="Normal 46 4 4 3 2" xfId="37959"/>
    <cellStyle name="Normal 46 4 4 4" xfId="52075"/>
    <cellStyle name="Normal 46 4 4 5" xfId="32313"/>
    <cellStyle name="Normal 46 4 5" xfId="6906"/>
    <cellStyle name="Normal 46 4 5 2" xfId="21021"/>
    <cellStyle name="Normal 46 4 5 2 2" xfId="54898"/>
    <cellStyle name="Normal 46 4 5 3" xfId="40782"/>
    <cellStyle name="Normal 46 4 6" xfId="9729"/>
    <cellStyle name="Normal 46 4 6 2" xfId="23844"/>
    <cellStyle name="Normal 46 4 6 2 2" xfId="57721"/>
    <cellStyle name="Normal 46 4 6 3" xfId="43605"/>
    <cellStyle name="Normal 46 4 7" xfId="15375"/>
    <cellStyle name="Normal 46 4 7 2" xfId="35136"/>
    <cellStyle name="Normal 46 4 8" xfId="49252"/>
    <cellStyle name="Normal 46 4 9" xfId="29490"/>
    <cellStyle name="Normal 46 5" xfId="1610"/>
    <cellStyle name="Normal 46 5 2" xfId="3023"/>
    <cellStyle name="Normal 46 5 2 2" xfId="5847"/>
    <cellStyle name="Normal 46 5 2 2 2" xfId="14317"/>
    <cellStyle name="Normal 46 5 2 2 2 2" xfId="28432"/>
    <cellStyle name="Normal 46 5 2 2 2 2 2" xfId="62309"/>
    <cellStyle name="Normal 46 5 2 2 2 3" xfId="48193"/>
    <cellStyle name="Normal 46 5 2 2 3" xfId="19963"/>
    <cellStyle name="Normal 46 5 2 2 3 2" xfId="39724"/>
    <cellStyle name="Normal 46 5 2 2 4" xfId="53840"/>
    <cellStyle name="Normal 46 5 2 2 5" xfId="34078"/>
    <cellStyle name="Normal 46 5 2 3" xfId="8671"/>
    <cellStyle name="Normal 46 5 2 3 2" xfId="22786"/>
    <cellStyle name="Normal 46 5 2 3 2 2" xfId="56663"/>
    <cellStyle name="Normal 46 5 2 3 3" xfId="42547"/>
    <cellStyle name="Normal 46 5 2 4" xfId="11494"/>
    <cellStyle name="Normal 46 5 2 4 2" xfId="25609"/>
    <cellStyle name="Normal 46 5 2 4 2 2" xfId="59486"/>
    <cellStyle name="Normal 46 5 2 4 3" xfId="45370"/>
    <cellStyle name="Normal 46 5 2 5" xfId="17140"/>
    <cellStyle name="Normal 46 5 2 5 2" xfId="36901"/>
    <cellStyle name="Normal 46 5 2 6" xfId="51017"/>
    <cellStyle name="Normal 46 5 2 7" xfId="31255"/>
    <cellStyle name="Normal 46 5 3" xfId="4434"/>
    <cellStyle name="Normal 46 5 3 2" xfId="12905"/>
    <cellStyle name="Normal 46 5 3 2 2" xfId="27020"/>
    <cellStyle name="Normal 46 5 3 2 2 2" xfId="60897"/>
    <cellStyle name="Normal 46 5 3 2 3" xfId="46781"/>
    <cellStyle name="Normal 46 5 3 3" xfId="18551"/>
    <cellStyle name="Normal 46 5 3 3 2" xfId="38312"/>
    <cellStyle name="Normal 46 5 3 4" xfId="52428"/>
    <cellStyle name="Normal 46 5 3 5" xfId="32666"/>
    <cellStyle name="Normal 46 5 4" xfId="7259"/>
    <cellStyle name="Normal 46 5 4 2" xfId="21374"/>
    <cellStyle name="Normal 46 5 4 2 2" xfId="55251"/>
    <cellStyle name="Normal 46 5 4 3" xfId="41135"/>
    <cellStyle name="Normal 46 5 5" xfId="10082"/>
    <cellStyle name="Normal 46 5 5 2" xfId="24197"/>
    <cellStyle name="Normal 46 5 5 2 2" xfId="58074"/>
    <cellStyle name="Normal 46 5 5 3" xfId="43958"/>
    <cellStyle name="Normal 46 5 6" xfId="15728"/>
    <cellStyle name="Normal 46 5 6 2" xfId="35489"/>
    <cellStyle name="Normal 46 5 7" xfId="49605"/>
    <cellStyle name="Normal 46 5 8" xfId="29843"/>
    <cellStyle name="Normal 46 6" xfId="2317"/>
    <cellStyle name="Normal 46 6 2" xfId="5141"/>
    <cellStyle name="Normal 46 6 2 2" xfId="13611"/>
    <cellStyle name="Normal 46 6 2 2 2" xfId="27726"/>
    <cellStyle name="Normal 46 6 2 2 2 2" xfId="61603"/>
    <cellStyle name="Normal 46 6 2 2 3" xfId="47487"/>
    <cellStyle name="Normal 46 6 2 3" xfId="19257"/>
    <cellStyle name="Normal 46 6 2 3 2" xfId="39018"/>
    <cellStyle name="Normal 46 6 2 4" xfId="53134"/>
    <cellStyle name="Normal 46 6 2 5" xfId="33372"/>
    <cellStyle name="Normal 46 6 3" xfId="7965"/>
    <cellStyle name="Normal 46 6 3 2" xfId="22080"/>
    <cellStyle name="Normal 46 6 3 2 2" xfId="55957"/>
    <cellStyle name="Normal 46 6 3 3" xfId="41841"/>
    <cellStyle name="Normal 46 6 4" xfId="10788"/>
    <cellStyle name="Normal 46 6 4 2" xfId="24903"/>
    <cellStyle name="Normal 46 6 4 2 2" xfId="58780"/>
    <cellStyle name="Normal 46 6 4 3" xfId="44664"/>
    <cellStyle name="Normal 46 6 5" xfId="16434"/>
    <cellStyle name="Normal 46 6 5 2" xfId="36195"/>
    <cellStyle name="Normal 46 6 6" xfId="50311"/>
    <cellStyle name="Normal 46 6 7" xfId="30549"/>
    <cellStyle name="Normal 46 7" xfId="3728"/>
    <cellStyle name="Normal 46 7 2" xfId="12199"/>
    <cellStyle name="Normal 46 7 2 2" xfId="26314"/>
    <cellStyle name="Normal 46 7 2 2 2" xfId="60191"/>
    <cellStyle name="Normal 46 7 2 3" xfId="46075"/>
    <cellStyle name="Normal 46 7 3" xfId="17845"/>
    <cellStyle name="Normal 46 7 3 2" xfId="37606"/>
    <cellStyle name="Normal 46 7 4" xfId="51722"/>
    <cellStyle name="Normal 46 7 5" xfId="31960"/>
    <cellStyle name="Normal 46 8" xfId="6553"/>
    <cellStyle name="Normal 46 8 2" xfId="20668"/>
    <cellStyle name="Normal 46 8 2 2" xfId="54545"/>
    <cellStyle name="Normal 46 8 3" xfId="40429"/>
    <cellStyle name="Normal 46 9" xfId="9376"/>
    <cellStyle name="Normal 46 9 2" xfId="23491"/>
    <cellStyle name="Normal 46 9 2 2" xfId="57368"/>
    <cellStyle name="Normal 46 9 3" xfId="43252"/>
    <cellStyle name="Normal 47" xfId="729"/>
    <cellStyle name="Normal 47 10" xfId="15023"/>
    <cellStyle name="Normal 47 10 2" xfId="34784"/>
    <cellStyle name="Normal 47 11" xfId="48900"/>
    <cellStyle name="Normal 47 12" xfId="29138"/>
    <cellStyle name="Normal 47 2" xfId="985"/>
    <cellStyle name="Normal 47 2 10" xfId="48987"/>
    <cellStyle name="Normal 47 2 11" xfId="29225"/>
    <cellStyle name="Normal 47 2 2" xfId="1165"/>
    <cellStyle name="Normal 47 2 2 10" xfId="29400"/>
    <cellStyle name="Normal 47 2 2 2" xfId="1519"/>
    <cellStyle name="Normal 47 2 2 2 2" xfId="2226"/>
    <cellStyle name="Normal 47 2 2 2 2 2" xfId="3639"/>
    <cellStyle name="Normal 47 2 2 2 2 2 2" xfId="6463"/>
    <cellStyle name="Normal 47 2 2 2 2 2 2 2" xfId="14933"/>
    <cellStyle name="Normal 47 2 2 2 2 2 2 2 2" xfId="29048"/>
    <cellStyle name="Normal 47 2 2 2 2 2 2 2 2 2" xfId="62925"/>
    <cellStyle name="Normal 47 2 2 2 2 2 2 2 3" xfId="48809"/>
    <cellStyle name="Normal 47 2 2 2 2 2 2 3" xfId="20579"/>
    <cellStyle name="Normal 47 2 2 2 2 2 2 3 2" xfId="40340"/>
    <cellStyle name="Normal 47 2 2 2 2 2 2 4" xfId="54456"/>
    <cellStyle name="Normal 47 2 2 2 2 2 2 5" xfId="34694"/>
    <cellStyle name="Normal 47 2 2 2 2 2 3" xfId="9287"/>
    <cellStyle name="Normal 47 2 2 2 2 2 3 2" xfId="23402"/>
    <cellStyle name="Normal 47 2 2 2 2 2 3 2 2" xfId="57279"/>
    <cellStyle name="Normal 47 2 2 2 2 2 3 3" xfId="43163"/>
    <cellStyle name="Normal 47 2 2 2 2 2 4" xfId="12110"/>
    <cellStyle name="Normal 47 2 2 2 2 2 4 2" xfId="26225"/>
    <cellStyle name="Normal 47 2 2 2 2 2 4 2 2" xfId="60102"/>
    <cellStyle name="Normal 47 2 2 2 2 2 4 3" xfId="45986"/>
    <cellStyle name="Normal 47 2 2 2 2 2 5" xfId="17756"/>
    <cellStyle name="Normal 47 2 2 2 2 2 5 2" xfId="37517"/>
    <cellStyle name="Normal 47 2 2 2 2 2 6" xfId="51633"/>
    <cellStyle name="Normal 47 2 2 2 2 2 7" xfId="31871"/>
    <cellStyle name="Normal 47 2 2 2 2 3" xfId="5050"/>
    <cellStyle name="Normal 47 2 2 2 2 3 2" xfId="13521"/>
    <cellStyle name="Normal 47 2 2 2 2 3 2 2" xfId="27636"/>
    <cellStyle name="Normal 47 2 2 2 2 3 2 2 2" xfId="61513"/>
    <cellStyle name="Normal 47 2 2 2 2 3 2 3" xfId="47397"/>
    <cellStyle name="Normal 47 2 2 2 2 3 3" xfId="19167"/>
    <cellStyle name="Normal 47 2 2 2 2 3 3 2" xfId="38928"/>
    <cellStyle name="Normal 47 2 2 2 2 3 4" xfId="53044"/>
    <cellStyle name="Normal 47 2 2 2 2 3 5" xfId="33282"/>
    <cellStyle name="Normal 47 2 2 2 2 4" xfId="7875"/>
    <cellStyle name="Normal 47 2 2 2 2 4 2" xfId="21990"/>
    <cellStyle name="Normal 47 2 2 2 2 4 2 2" xfId="55867"/>
    <cellStyle name="Normal 47 2 2 2 2 4 3" xfId="41751"/>
    <cellStyle name="Normal 47 2 2 2 2 5" xfId="10698"/>
    <cellStyle name="Normal 47 2 2 2 2 5 2" xfId="24813"/>
    <cellStyle name="Normal 47 2 2 2 2 5 2 2" xfId="58690"/>
    <cellStyle name="Normal 47 2 2 2 2 5 3" xfId="44574"/>
    <cellStyle name="Normal 47 2 2 2 2 6" xfId="16344"/>
    <cellStyle name="Normal 47 2 2 2 2 6 2" xfId="36105"/>
    <cellStyle name="Normal 47 2 2 2 2 7" xfId="50221"/>
    <cellStyle name="Normal 47 2 2 2 2 8" xfId="30459"/>
    <cellStyle name="Normal 47 2 2 2 3" xfId="2933"/>
    <cellStyle name="Normal 47 2 2 2 3 2" xfId="5757"/>
    <cellStyle name="Normal 47 2 2 2 3 2 2" xfId="14227"/>
    <cellStyle name="Normal 47 2 2 2 3 2 2 2" xfId="28342"/>
    <cellStyle name="Normal 47 2 2 2 3 2 2 2 2" xfId="62219"/>
    <cellStyle name="Normal 47 2 2 2 3 2 2 3" xfId="48103"/>
    <cellStyle name="Normal 47 2 2 2 3 2 3" xfId="19873"/>
    <cellStyle name="Normal 47 2 2 2 3 2 3 2" xfId="39634"/>
    <cellStyle name="Normal 47 2 2 2 3 2 4" xfId="53750"/>
    <cellStyle name="Normal 47 2 2 2 3 2 5" xfId="33988"/>
    <cellStyle name="Normal 47 2 2 2 3 3" xfId="8581"/>
    <cellStyle name="Normal 47 2 2 2 3 3 2" xfId="22696"/>
    <cellStyle name="Normal 47 2 2 2 3 3 2 2" xfId="56573"/>
    <cellStyle name="Normal 47 2 2 2 3 3 3" xfId="42457"/>
    <cellStyle name="Normal 47 2 2 2 3 4" xfId="11404"/>
    <cellStyle name="Normal 47 2 2 2 3 4 2" xfId="25519"/>
    <cellStyle name="Normal 47 2 2 2 3 4 2 2" xfId="59396"/>
    <cellStyle name="Normal 47 2 2 2 3 4 3" xfId="45280"/>
    <cellStyle name="Normal 47 2 2 2 3 5" xfId="17050"/>
    <cellStyle name="Normal 47 2 2 2 3 5 2" xfId="36811"/>
    <cellStyle name="Normal 47 2 2 2 3 6" xfId="50927"/>
    <cellStyle name="Normal 47 2 2 2 3 7" xfId="31165"/>
    <cellStyle name="Normal 47 2 2 2 4" xfId="4344"/>
    <cellStyle name="Normal 47 2 2 2 4 2" xfId="12815"/>
    <cellStyle name="Normal 47 2 2 2 4 2 2" xfId="26930"/>
    <cellStyle name="Normal 47 2 2 2 4 2 2 2" xfId="60807"/>
    <cellStyle name="Normal 47 2 2 2 4 2 3" xfId="46691"/>
    <cellStyle name="Normal 47 2 2 2 4 3" xfId="18461"/>
    <cellStyle name="Normal 47 2 2 2 4 3 2" xfId="38222"/>
    <cellStyle name="Normal 47 2 2 2 4 4" xfId="52338"/>
    <cellStyle name="Normal 47 2 2 2 4 5" xfId="32576"/>
    <cellStyle name="Normal 47 2 2 2 5" xfId="7169"/>
    <cellStyle name="Normal 47 2 2 2 5 2" xfId="21284"/>
    <cellStyle name="Normal 47 2 2 2 5 2 2" xfId="55161"/>
    <cellStyle name="Normal 47 2 2 2 5 3" xfId="41045"/>
    <cellStyle name="Normal 47 2 2 2 6" xfId="9992"/>
    <cellStyle name="Normal 47 2 2 2 6 2" xfId="24107"/>
    <cellStyle name="Normal 47 2 2 2 6 2 2" xfId="57984"/>
    <cellStyle name="Normal 47 2 2 2 6 3" xfId="43868"/>
    <cellStyle name="Normal 47 2 2 2 7" xfId="15638"/>
    <cellStyle name="Normal 47 2 2 2 7 2" xfId="35399"/>
    <cellStyle name="Normal 47 2 2 2 8" xfId="49515"/>
    <cellStyle name="Normal 47 2 2 2 9" xfId="29753"/>
    <cellStyle name="Normal 47 2 2 3" xfId="1873"/>
    <cellStyle name="Normal 47 2 2 3 2" xfId="3286"/>
    <cellStyle name="Normal 47 2 2 3 2 2" xfId="6110"/>
    <cellStyle name="Normal 47 2 2 3 2 2 2" xfId="14580"/>
    <cellStyle name="Normal 47 2 2 3 2 2 2 2" xfId="28695"/>
    <cellStyle name="Normal 47 2 2 3 2 2 2 2 2" xfId="62572"/>
    <cellStyle name="Normal 47 2 2 3 2 2 2 3" xfId="48456"/>
    <cellStyle name="Normal 47 2 2 3 2 2 3" xfId="20226"/>
    <cellStyle name="Normal 47 2 2 3 2 2 3 2" xfId="39987"/>
    <cellStyle name="Normal 47 2 2 3 2 2 4" xfId="54103"/>
    <cellStyle name="Normal 47 2 2 3 2 2 5" xfId="34341"/>
    <cellStyle name="Normal 47 2 2 3 2 3" xfId="8934"/>
    <cellStyle name="Normal 47 2 2 3 2 3 2" xfId="23049"/>
    <cellStyle name="Normal 47 2 2 3 2 3 2 2" xfId="56926"/>
    <cellStyle name="Normal 47 2 2 3 2 3 3" xfId="42810"/>
    <cellStyle name="Normal 47 2 2 3 2 4" xfId="11757"/>
    <cellStyle name="Normal 47 2 2 3 2 4 2" xfId="25872"/>
    <cellStyle name="Normal 47 2 2 3 2 4 2 2" xfId="59749"/>
    <cellStyle name="Normal 47 2 2 3 2 4 3" xfId="45633"/>
    <cellStyle name="Normal 47 2 2 3 2 5" xfId="17403"/>
    <cellStyle name="Normal 47 2 2 3 2 5 2" xfId="37164"/>
    <cellStyle name="Normal 47 2 2 3 2 6" xfId="51280"/>
    <cellStyle name="Normal 47 2 2 3 2 7" xfId="31518"/>
    <cellStyle name="Normal 47 2 2 3 3" xfId="4697"/>
    <cellStyle name="Normal 47 2 2 3 3 2" xfId="13168"/>
    <cellStyle name="Normal 47 2 2 3 3 2 2" xfId="27283"/>
    <cellStyle name="Normal 47 2 2 3 3 2 2 2" xfId="61160"/>
    <cellStyle name="Normal 47 2 2 3 3 2 3" xfId="47044"/>
    <cellStyle name="Normal 47 2 2 3 3 3" xfId="18814"/>
    <cellStyle name="Normal 47 2 2 3 3 3 2" xfId="38575"/>
    <cellStyle name="Normal 47 2 2 3 3 4" xfId="52691"/>
    <cellStyle name="Normal 47 2 2 3 3 5" xfId="32929"/>
    <cellStyle name="Normal 47 2 2 3 4" xfId="7522"/>
    <cellStyle name="Normal 47 2 2 3 4 2" xfId="21637"/>
    <cellStyle name="Normal 47 2 2 3 4 2 2" xfId="55514"/>
    <cellStyle name="Normal 47 2 2 3 4 3" xfId="41398"/>
    <cellStyle name="Normal 47 2 2 3 5" xfId="10345"/>
    <cellStyle name="Normal 47 2 2 3 5 2" xfId="24460"/>
    <cellStyle name="Normal 47 2 2 3 5 2 2" xfId="58337"/>
    <cellStyle name="Normal 47 2 2 3 5 3" xfId="44221"/>
    <cellStyle name="Normal 47 2 2 3 6" xfId="15991"/>
    <cellStyle name="Normal 47 2 2 3 6 2" xfId="35752"/>
    <cellStyle name="Normal 47 2 2 3 7" xfId="49868"/>
    <cellStyle name="Normal 47 2 2 3 8" xfId="30106"/>
    <cellStyle name="Normal 47 2 2 4" xfId="2580"/>
    <cellStyle name="Normal 47 2 2 4 2" xfId="5404"/>
    <cellStyle name="Normal 47 2 2 4 2 2" xfId="13874"/>
    <cellStyle name="Normal 47 2 2 4 2 2 2" xfId="27989"/>
    <cellStyle name="Normal 47 2 2 4 2 2 2 2" xfId="61866"/>
    <cellStyle name="Normal 47 2 2 4 2 2 3" xfId="47750"/>
    <cellStyle name="Normal 47 2 2 4 2 3" xfId="19520"/>
    <cellStyle name="Normal 47 2 2 4 2 3 2" xfId="39281"/>
    <cellStyle name="Normal 47 2 2 4 2 4" xfId="53397"/>
    <cellStyle name="Normal 47 2 2 4 2 5" xfId="33635"/>
    <cellStyle name="Normal 47 2 2 4 3" xfId="8228"/>
    <cellStyle name="Normal 47 2 2 4 3 2" xfId="22343"/>
    <cellStyle name="Normal 47 2 2 4 3 2 2" xfId="56220"/>
    <cellStyle name="Normal 47 2 2 4 3 3" xfId="42104"/>
    <cellStyle name="Normal 47 2 2 4 4" xfId="11051"/>
    <cellStyle name="Normal 47 2 2 4 4 2" xfId="25166"/>
    <cellStyle name="Normal 47 2 2 4 4 2 2" xfId="59043"/>
    <cellStyle name="Normal 47 2 2 4 4 3" xfId="44927"/>
    <cellStyle name="Normal 47 2 2 4 5" xfId="16697"/>
    <cellStyle name="Normal 47 2 2 4 5 2" xfId="36458"/>
    <cellStyle name="Normal 47 2 2 4 6" xfId="50574"/>
    <cellStyle name="Normal 47 2 2 4 7" xfId="30812"/>
    <cellStyle name="Normal 47 2 2 5" xfId="3991"/>
    <cellStyle name="Normal 47 2 2 5 2" xfId="12462"/>
    <cellStyle name="Normal 47 2 2 5 2 2" xfId="26577"/>
    <cellStyle name="Normal 47 2 2 5 2 2 2" xfId="60454"/>
    <cellStyle name="Normal 47 2 2 5 2 3" xfId="46338"/>
    <cellStyle name="Normal 47 2 2 5 3" xfId="18108"/>
    <cellStyle name="Normal 47 2 2 5 3 2" xfId="37869"/>
    <cellStyle name="Normal 47 2 2 5 4" xfId="51985"/>
    <cellStyle name="Normal 47 2 2 5 5" xfId="32223"/>
    <cellStyle name="Normal 47 2 2 6" xfId="6816"/>
    <cellStyle name="Normal 47 2 2 6 2" xfId="20931"/>
    <cellStyle name="Normal 47 2 2 6 2 2" xfId="54808"/>
    <cellStyle name="Normal 47 2 2 6 3" xfId="40692"/>
    <cellStyle name="Normal 47 2 2 7" xfId="9639"/>
    <cellStyle name="Normal 47 2 2 7 2" xfId="23754"/>
    <cellStyle name="Normal 47 2 2 7 2 2" xfId="57631"/>
    <cellStyle name="Normal 47 2 2 7 3" xfId="43515"/>
    <cellStyle name="Normal 47 2 2 8" xfId="15285"/>
    <cellStyle name="Normal 47 2 2 8 2" xfId="35046"/>
    <cellStyle name="Normal 47 2 2 9" xfId="49162"/>
    <cellStyle name="Normal 47 2 3" xfId="1344"/>
    <cellStyle name="Normal 47 2 3 2" xfId="2051"/>
    <cellStyle name="Normal 47 2 3 2 2" xfId="3464"/>
    <cellStyle name="Normal 47 2 3 2 2 2" xfId="6288"/>
    <cellStyle name="Normal 47 2 3 2 2 2 2" xfId="14758"/>
    <cellStyle name="Normal 47 2 3 2 2 2 2 2" xfId="28873"/>
    <cellStyle name="Normal 47 2 3 2 2 2 2 2 2" xfId="62750"/>
    <cellStyle name="Normal 47 2 3 2 2 2 2 3" xfId="48634"/>
    <cellStyle name="Normal 47 2 3 2 2 2 3" xfId="20404"/>
    <cellStyle name="Normal 47 2 3 2 2 2 3 2" xfId="40165"/>
    <cellStyle name="Normal 47 2 3 2 2 2 4" xfId="54281"/>
    <cellStyle name="Normal 47 2 3 2 2 2 5" xfId="34519"/>
    <cellStyle name="Normal 47 2 3 2 2 3" xfId="9112"/>
    <cellStyle name="Normal 47 2 3 2 2 3 2" xfId="23227"/>
    <cellStyle name="Normal 47 2 3 2 2 3 2 2" xfId="57104"/>
    <cellStyle name="Normal 47 2 3 2 2 3 3" xfId="42988"/>
    <cellStyle name="Normal 47 2 3 2 2 4" xfId="11935"/>
    <cellStyle name="Normal 47 2 3 2 2 4 2" xfId="26050"/>
    <cellStyle name="Normal 47 2 3 2 2 4 2 2" xfId="59927"/>
    <cellStyle name="Normal 47 2 3 2 2 4 3" xfId="45811"/>
    <cellStyle name="Normal 47 2 3 2 2 5" xfId="17581"/>
    <cellStyle name="Normal 47 2 3 2 2 5 2" xfId="37342"/>
    <cellStyle name="Normal 47 2 3 2 2 6" xfId="51458"/>
    <cellStyle name="Normal 47 2 3 2 2 7" xfId="31696"/>
    <cellStyle name="Normal 47 2 3 2 3" xfId="4875"/>
    <cellStyle name="Normal 47 2 3 2 3 2" xfId="13346"/>
    <cellStyle name="Normal 47 2 3 2 3 2 2" xfId="27461"/>
    <cellStyle name="Normal 47 2 3 2 3 2 2 2" xfId="61338"/>
    <cellStyle name="Normal 47 2 3 2 3 2 3" xfId="47222"/>
    <cellStyle name="Normal 47 2 3 2 3 3" xfId="18992"/>
    <cellStyle name="Normal 47 2 3 2 3 3 2" xfId="38753"/>
    <cellStyle name="Normal 47 2 3 2 3 4" xfId="52869"/>
    <cellStyle name="Normal 47 2 3 2 3 5" xfId="33107"/>
    <cellStyle name="Normal 47 2 3 2 4" xfId="7700"/>
    <cellStyle name="Normal 47 2 3 2 4 2" xfId="21815"/>
    <cellStyle name="Normal 47 2 3 2 4 2 2" xfId="55692"/>
    <cellStyle name="Normal 47 2 3 2 4 3" xfId="41576"/>
    <cellStyle name="Normal 47 2 3 2 5" xfId="10523"/>
    <cellStyle name="Normal 47 2 3 2 5 2" xfId="24638"/>
    <cellStyle name="Normal 47 2 3 2 5 2 2" xfId="58515"/>
    <cellStyle name="Normal 47 2 3 2 5 3" xfId="44399"/>
    <cellStyle name="Normal 47 2 3 2 6" xfId="16169"/>
    <cellStyle name="Normal 47 2 3 2 6 2" xfId="35930"/>
    <cellStyle name="Normal 47 2 3 2 7" xfId="50046"/>
    <cellStyle name="Normal 47 2 3 2 8" xfId="30284"/>
    <cellStyle name="Normal 47 2 3 3" xfId="2758"/>
    <cellStyle name="Normal 47 2 3 3 2" xfId="5582"/>
    <cellStyle name="Normal 47 2 3 3 2 2" xfId="14052"/>
    <cellStyle name="Normal 47 2 3 3 2 2 2" xfId="28167"/>
    <cellStyle name="Normal 47 2 3 3 2 2 2 2" xfId="62044"/>
    <cellStyle name="Normal 47 2 3 3 2 2 3" xfId="47928"/>
    <cellStyle name="Normal 47 2 3 3 2 3" xfId="19698"/>
    <cellStyle name="Normal 47 2 3 3 2 3 2" xfId="39459"/>
    <cellStyle name="Normal 47 2 3 3 2 4" xfId="53575"/>
    <cellStyle name="Normal 47 2 3 3 2 5" xfId="33813"/>
    <cellStyle name="Normal 47 2 3 3 3" xfId="8406"/>
    <cellStyle name="Normal 47 2 3 3 3 2" xfId="22521"/>
    <cellStyle name="Normal 47 2 3 3 3 2 2" xfId="56398"/>
    <cellStyle name="Normal 47 2 3 3 3 3" xfId="42282"/>
    <cellStyle name="Normal 47 2 3 3 4" xfId="11229"/>
    <cellStyle name="Normal 47 2 3 3 4 2" xfId="25344"/>
    <cellStyle name="Normal 47 2 3 3 4 2 2" xfId="59221"/>
    <cellStyle name="Normal 47 2 3 3 4 3" xfId="45105"/>
    <cellStyle name="Normal 47 2 3 3 5" xfId="16875"/>
    <cellStyle name="Normal 47 2 3 3 5 2" xfId="36636"/>
    <cellStyle name="Normal 47 2 3 3 6" xfId="50752"/>
    <cellStyle name="Normal 47 2 3 3 7" xfId="30990"/>
    <cellStyle name="Normal 47 2 3 4" xfId="4169"/>
    <cellStyle name="Normal 47 2 3 4 2" xfId="12640"/>
    <cellStyle name="Normal 47 2 3 4 2 2" xfId="26755"/>
    <cellStyle name="Normal 47 2 3 4 2 2 2" xfId="60632"/>
    <cellStyle name="Normal 47 2 3 4 2 3" xfId="46516"/>
    <cellStyle name="Normal 47 2 3 4 3" xfId="18286"/>
    <cellStyle name="Normal 47 2 3 4 3 2" xfId="38047"/>
    <cellStyle name="Normal 47 2 3 4 4" xfId="52163"/>
    <cellStyle name="Normal 47 2 3 4 5" xfId="32401"/>
    <cellStyle name="Normal 47 2 3 5" xfId="6994"/>
    <cellStyle name="Normal 47 2 3 5 2" xfId="21109"/>
    <cellStyle name="Normal 47 2 3 5 2 2" xfId="54986"/>
    <cellStyle name="Normal 47 2 3 5 3" xfId="40870"/>
    <cellStyle name="Normal 47 2 3 6" xfId="9817"/>
    <cellStyle name="Normal 47 2 3 6 2" xfId="23932"/>
    <cellStyle name="Normal 47 2 3 6 2 2" xfId="57809"/>
    <cellStyle name="Normal 47 2 3 6 3" xfId="43693"/>
    <cellStyle name="Normal 47 2 3 7" xfId="15463"/>
    <cellStyle name="Normal 47 2 3 7 2" xfId="35224"/>
    <cellStyle name="Normal 47 2 3 8" xfId="49340"/>
    <cellStyle name="Normal 47 2 3 9" xfId="29578"/>
    <cellStyle name="Normal 47 2 4" xfId="1698"/>
    <cellStyle name="Normal 47 2 4 2" xfId="3111"/>
    <cellStyle name="Normal 47 2 4 2 2" xfId="5935"/>
    <cellStyle name="Normal 47 2 4 2 2 2" xfId="14405"/>
    <cellStyle name="Normal 47 2 4 2 2 2 2" xfId="28520"/>
    <cellStyle name="Normal 47 2 4 2 2 2 2 2" xfId="62397"/>
    <cellStyle name="Normal 47 2 4 2 2 2 3" xfId="48281"/>
    <cellStyle name="Normal 47 2 4 2 2 3" xfId="20051"/>
    <cellStyle name="Normal 47 2 4 2 2 3 2" xfId="39812"/>
    <cellStyle name="Normal 47 2 4 2 2 4" xfId="53928"/>
    <cellStyle name="Normal 47 2 4 2 2 5" xfId="34166"/>
    <cellStyle name="Normal 47 2 4 2 3" xfId="8759"/>
    <cellStyle name="Normal 47 2 4 2 3 2" xfId="22874"/>
    <cellStyle name="Normal 47 2 4 2 3 2 2" xfId="56751"/>
    <cellStyle name="Normal 47 2 4 2 3 3" xfId="42635"/>
    <cellStyle name="Normal 47 2 4 2 4" xfId="11582"/>
    <cellStyle name="Normal 47 2 4 2 4 2" xfId="25697"/>
    <cellStyle name="Normal 47 2 4 2 4 2 2" xfId="59574"/>
    <cellStyle name="Normal 47 2 4 2 4 3" xfId="45458"/>
    <cellStyle name="Normal 47 2 4 2 5" xfId="17228"/>
    <cellStyle name="Normal 47 2 4 2 5 2" xfId="36989"/>
    <cellStyle name="Normal 47 2 4 2 6" xfId="51105"/>
    <cellStyle name="Normal 47 2 4 2 7" xfId="31343"/>
    <cellStyle name="Normal 47 2 4 3" xfId="4522"/>
    <cellStyle name="Normal 47 2 4 3 2" xfId="12993"/>
    <cellStyle name="Normal 47 2 4 3 2 2" xfId="27108"/>
    <cellStyle name="Normal 47 2 4 3 2 2 2" xfId="60985"/>
    <cellStyle name="Normal 47 2 4 3 2 3" xfId="46869"/>
    <cellStyle name="Normal 47 2 4 3 3" xfId="18639"/>
    <cellStyle name="Normal 47 2 4 3 3 2" xfId="38400"/>
    <cellStyle name="Normal 47 2 4 3 4" xfId="52516"/>
    <cellStyle name="Normal 47 2 4 3 5" xfId="32754"/>
    <cellStyle name="Normal 47 2 4 4" xfId="7347"/>
    <cellStyle name="Normal 47 2 4 4 2" xfId="21462"/>
    <cellStyle name="Normal 47 2 4 4 2 2" xfId="55339"/>
    <cellStyle name="Normal 47 2 4 4 3" xfId="41223"/>
    <cellStyle name="Normal 47 2 4 5" xfId="10170"/>
    <cellStyle name="Normal 47 2 4 5 2" xfId="24285"/>
    <cellStyle name="Normal 47 2 4 5 2 2" xfId="58162"/>
    <cellStyle name="Normal 47 2 4 5 3" xfId="44046"/>
    <cellStyle name="Normal 47 2 4 6" xfId="15816"/>
    <cellStyle name="Normal 47 2 4 6 2" xfId="35577"/>
    <cellStyle name="Normal 47 2 4 7" xfId="49693"/>
    <cellStyle name="Normal 47 2 4 8" xfId="29931"/>
    <cellStyle name="Normal 47 2 5" xfId="2405"/>
    <cellStyle name="Normal 47 2 5 2" xfId="5229"/>
    <cellStyle name="Normal 47 2 5 2 2" xfId="13699"/>
    <cellStyle name="Normal 47 2 5 2 2 2" xfId="27814"/>
    <cellStyle name="Normal 47 2 5 2 2 2 2" xfId="61691"/>
    <cellStyle name="Normal 47 2 5 2 2 3" xfId="47575"/>
    <cellStyle name="Normal 47 2 5 2 3" xfId="19345"/>
    <cellStyle name="Normal 47 2 5 2 3 2" xfId="39106"/>
    <cellStyle name="Normal 47 2 5 2 4" xfId="53222"/>
    <cellStyle name="Normal 47 2 5 2 5" xfId="33460"/>
    <cellStyle name="Normal 47 2 5 3" xfId="8053"/>
    <cellStyle name="Normal 47 2 5 3 2" xfId="22168"/>
    <cellStyle name="Normal 47 2 5 3 2 2" xfId="56045"/>
    <cellStyle name="Normal 47 2 5 3 3" xfId="41929"/>
    <cellStyle name="Normal 47 2 5 4" xfId="10876"/>
    <cellStyle name="Normal 47 2 5 4 2" xfId="24991"/>
    <cellStyle name="Normal 47 2 5 4 2 2" xfId="58868"/>
    <cellStyle name="Normal 47 2 5 4 3" xfId="44752"/>
    <cellStyle name="Normal 47 2 5 5" xfId="16522"/>
    <cellStyle name="Normal 47 2 5 5 2" xfId="36283"/>
    <cellStyle name="Normal 47 2 5 6" xfId="50399"/>
    <cellStyle name="Normal 47 2 5 7" xfId="30637"/>
    <cellStyle name="Normal 47 2 6" xfId="3816"/>
    <cellStyle name="Normal 47 2 6 2" xfId="12287"/>
    <cellStyle name="Normal 47 2 6 2 2" xfId="26402"/>
    <cellStyle name="Normal 47 2 6 2 2 2" xfId="60279"/>
    <cellStyle name="Normal 47 2 6 2 3" xfId="46163"/>
    <cellStyle name="Normal 47 2 6 3" xfId="17933"/>
    <cellStyle name="Normal 47 2 6 3 2" xfId="37694"/>
    <cellStyle name="Normal 47 2 6 4" xfId="51810"/>
    <cellStyle name="Normal 47 2 6 5" xfId="32048"/>
    <cellStyle name="Normal 47 2 7" xfId="6641"/>
    <cellStyle name="Normal 47 2 7 2" xfId="20756"/>
    <cellStyle name="Normal 47 2 7 2 2" xfId="54633"/>
    <cellStyle name="Normal 47 2 7 3" xfId="40517"/>
    <cellStyle name="Normal 47 2 8" xfId="9464"/>
    <cellStyle name="Normal 47 2 8 2" xfId="23579"/>
    <cellStyle name="Normal 47 2 8 2 2" xfId="57456"/>
    <cellStyle name="Normal 47 2 8 3" xfId="43340"/>
    <cellStyle name="Normal 47 2 9" xfId="15110"/>
    <cellStyle name="Normal 47 2 9 2" xfId="34871"/>
    <cellStyle name="Normal 47 3" xfId="1077"/>
    <cellStyle name="Normal 47 3 10" xfId="29313"/>
    <cellStyle name="Normal 47 3 2" xfId="1432"/>
    <cellStyle name="Normal 47 3 2 2" xfId="2139"/>
    <cellStyle name="Normal 47 3 2 2 2" xfId="3552"/>
    <cellStyle name="Normal 47 3 2 2 2 2" xfId="6376"/>
    <cellStyle name="Normal 47 3 2 2 2 2 2" xfId="14846"/>
    <cellStyle name="Normal 47 3 2 2 2 2 2 2" xfId="28961"/>
    <cellStyle name="Normal 47 3 2 2 2 2 2 2 2" xfId="62838"/>
    <cellStyle name="Normal 47 3 2 2 2 2 2 3" xfId="48722"/>
    <cellStyle name="Normal 47 3 2 2 2 2 3" xfId="20492"/>
    <cellStyle name="Normal 47 3 2 2 2 2 3 2" xfId="40253"/>
    <cellStyle name="Normal 47 3 2 2 2 2 4" xfId="54369"/>
    <cellStyle name="Normal 47 3 2 2 2 2 5" xfId="34607"/>
    <cellStyle name="Normal 47 3 2 2 2 3" xfId="9200"/>
    <cellStyle name="Normal 47 3 2 2 2 3 2" xfId="23315"/>
    <cellStyle name="Normal 47 3 2 2 2 3 2 2" xfId="57192"/>
    <cellStyle name="Normal 47 3 2 2 2 3 3" xfId="43076"/>
    <cellStyle name="Normal 47 3 2 2 2 4" xfId="12023"/>
    <cellStyle name="Normal 47 3 2 2 2 4 2" xfId="26138"/>
    <cellStyle name="Normal 47 3 2 2 2 4 2 2" xfId="60015"/>
    <cellStyle name="Normal 47 3 2 2 2 4 3" xfId="45899"/>
    <cellStyle name="Normal 47 3 2 2 2 5" xfId="17669"/>
    <cellStyle name="Normal 47 3 2 2 2 5 2" xfId="37430"/>
    <cellStyle name="Normal 47 3 2 2 2 6" xfId="51546"/>
    <cellStyle name="Normal 47 3 2 2 2 7" xfId="31784"/>
    <cellStyle name="Normal 47 3 2 2 3" xfId="4963"/>
    <cellStyle name="Normal 47 3 2 2 3 2" xfId="13434"/>
    <cellStyle name="Normal 47 3 2 2 3 2 2" xfId="27549"/>
    <cellStyle name="Normal 47 3 2 2 3 2 2 2" xfId="61426"/>
    <cellStyle name="Normal 47 3 2 2 3 2 3" xfId="47310"/>
    <cellStyle name="Normal 47 3 2 2 3 3" xfId="19080"/>
    <cellStyle name="Normal 47 3 2 2 3 3 2" xfId="38841"/>
    <cellStyle name="Normal 47 3 2 2 3 4" xfId="52957"/>
    <cellStyle name="Normal 47 3 2 2 3 5" xfId="33195"/>
    <cellStyle name="Normal 47 3 2 2 4" xfId="7788"/>
    <cellStyle name="Normal 47 3 2 2 4 2" xfId="21903"/>
    <cellStyle name="Normal 47 3 2 2 4 2 2" xfId="55780"/>
    <cellStyle name="Normal 47 3 2 2 4 3" xfId="41664"/>
    <cellStyle name="Normal 47 3 2 2 5" xfId="10611"/>
    <cellStyle name="Normal 47 3 2 2 5 2" xfId="24726"/>
    <cellStyle name="Normal 47 3 2 2 5 2 2" xfId="58603"/>
    <cellStyle name="Normal 47 3 2 2 5 3" xfId="44487"/>
    <cellStyle name="Normal 47 3 2 2 6" xfId="16257"/>
    <cellStyle name="Normal 47 3 2 2 6 2" xfId="36018"/>
    <cellStyle name="Normal 47 3 2 2 7" xfId="50134"/>
    <cellStyle name="Normal 47 3 2 2 8" xfId="30372"/>
    <cellStyle name="Normal 47 3 2 3" xfId="2846"/>
    <cellStyle name="Normal 47 3 2 3 2" xfId="5670"/>
    <cellStyle name="Normal 47 3 2 3 2 2" xfId="14140"/>
    <cellStyle name="Normal 47 3 2 3 2 2 2" xfId="28255"/>
    <cellStyle name="Normal 47 3 2 3 2 2 2 2" xfId="62132"/>
    <cellStyle name="Normal 47 3 2 3 2 2 3" xfId="48016"/>
    <cellStyle name="Normal 47 3 2 3 2 3" xfId="19786"/>
    <cellStyle name="Normal 47 3 2 3 2 3 2" xfId="39547"/>
    <cellStyle name="Normal 47 3 2 3 2 4" xfId="53663"/>
    <cellStyle name="Normal 47 3 2 3 2 5" xfId="33901"/>
    <cellStyle name="Normal 47 3 2 3 3" xfId="8494"/>
    <cellStyle name="Normal 47 3 2 3 3 2" xfId="22609"/>
    <cellStyle name="Normal 47 3 2 3 3 2 2" xfId="56486"/>
    <cellStyle name="Normal 47 3 2 3 3 3" xfId="42370"/>
    <cellStyle name="Normal 47 3 2 3 4" xfId="11317"/>
    <cellStyle name="Normal 47 3 2 3 4 2" xfId="25432"/>
    <cellStyle name="Normal 47 3 2 3 4 2 2" xfId="59309"/>
    <cellStyle name="Normal 47 3 2 3 4 3" xfId="45193"/>
    <cellStyle name="Normal 47 3 2 3 5" xfId="16963"/>
    <cellStyle name="Normal 47 3 2 3 5 2" xfId="36724"/>
    <cellStyle name="Normal 47 3 2 3 6" xfId="50840"/>
    <cellStyle name="Normal 47 3 2 3 7" xfId="31078"/>
    <cellStyle name="Normal 47 3 2 4" xfId="4257"/>
    <cellStyle name="Normal 47 3 2 4 2" xfId="12728"/>
    <cellStyle name="Normal 47 3 2 4 2 2" xfId="26843"/>
    <cellStyle name="Normal 47 3 2 4 2 2 2" xfId="60720"/>
    <cellStyle name="Normal 47 3 2 4 2 3" xfId="46604"/>
    <cellStyle name="Normal 47 3 2 4 3" xfId="18374"/>
    <cellStyle name="Normal 47 3 2 4 3 2" xfId="38135"/>
    <cellStyle name="Normal 47 3 2 4 4" xfId="52251"/>
    <cellStyle name="Normal 47 3 2 4 5" xfId="32489"/>
    <cellStyle name="Normal 47 3 2 5" xfId="7082"/>
    <cellStyle name="Normal 47 3 2 5 2" xfId="21197"/>
    <cellStyle name="Normal 47 3 2 5 2 2" xfId="55074"/>
    <cellStyle name="Normal 47 3 2 5 3" xfId="40958"/>
    <cellStyle name="Normal 47 3 2 6" xfId="9905"/>
    <cellStyle name="Normal 47 3 2 6 2" xfId="24020"/>
    <cellStyle name="Normal 47 3 2 6 2 2" xfId="57897"/>
    <cellStyle name="Normal 47 3 2 6 3" xfId="43781"/>
    <cellStyle name="Normal 47 3 2 7" xfId="15551"/>
    <cellStyle name="Normal 47 3 2 7 2" xfId="35312"/>
    <cellStyle name="Normal 47 3 2 8" xfId="49428"/>
    <cellStyle name="Normal 47 3 2 9" xfId="29666"/>
    <cellStyle name="Normal 47 3 3" xfId="1786"/>
    <cellStyle name="Normal 47 3 3 2" xfId="3199"/>
    <cellStyle name="Normal 47 3 3 2 2" xfId="6023"/>
    <cellStyle name="Normal 47 3 3 2 2 2" xfId="14493"/>
    <cellStyle name="Normal 47 3 3 2 2 2 2" xfId="28608"/>
    <cellStyle name="Normal 47 3 3 2 2 2 2 2" xfId="62485"/>
    <cellStyle name="Normal 47 3 3 2 2 2 3" xfId="48369"/>
    <cellStyle name="Normal 47 3 3 2 2 3" xfId="20139"/>
    <cellStyle name="Normal 47 3 3 2 2 3 2" xfId="39900"/>
    <cellStyle name="Normal 47 3 3 2 2 4" xfId="54016"/>
    <cellStyle name="Normal 47 3 3 2 2 5" xfId="34254"/>
    <cellStyle name="Normal 47 3 3 2 3" xfId="8847"/>
    <cellStyle name="Normal 47 3 3 2 3 2" xfId="22962"/>
    <cellStyle name="Normal 47 3 3 2 3 2 2" xfId="56839"/>
    <cellStyle name="Normal 47 3 3 2 3 3" xfId="42723"/>
    <cellStyle name="Normal 47 3 3 2 4" xfId="11670"/>
    <cellStyle name="Normal 47 3 3 2 4 2" xfId="25785"/>
    <cellStyle name="Normal 47 3 3 2 4 2 2" xfId="59662"/>
    <cellStyle name="Normal 47 3 3 2 4 3" xfId="45546"/>
    <cellStyle name="Normal 47 3 3 2 5" xfId="17316"/>
    <cellStyle name="Normal 47 3 3 2 5 2" xfId="37077"/>
    <cellStyle name="Normal 47 3 3 2 6" xfId="51193"/>
    <cellStyle name="Normal 47 3 3 2 7" xfId="31431"/>
    <cellStyle name="Normal 47 3 3 3" xfId="4610"/>
    <cellStyle name="Normal 47 3 3 3 2" xfId="13081"/>
    <cellStyle name="Normal 47 3 3 3 2 2" xfId="27196"/>
    <cellStyle name="Normal 47 3 3 3 2 2 2" xfId="61073"/>
    <cellStyle name="Normal 47 3 3 3 2 3" xfId="46957"/>
    <cellStyle name="Normal 47 3 3 3 3" xfId="18727"/>
    <cellStyle name="Normal 47 3 3 3 3 2" xfId="38488"/>
    <cellStyle name="Normal 47 3 3 3 4" xfId="52604"/>
    <cellStyle name="Normal 47 3 3 3 5" xfId="32842"/>
    <cellStyle name="Normal 47 3 3 4" xfId="7435"/>
    <cellStyle name="Normal 47 3 3 4 2" xfId="21550"/>
    <cellStyle name="Normal 47 3 3 4 2 2" xfId="55427"/>
    <cellStyle name="Normal 47 3 3 4 3" xfId="41311"/>
    <cellStyle name="Normal 47 3 3 5" xfId="10258"/>
    <cellStyle name="Normal 47 3 3 5 2" xfId="24373"/>
    <cellStyle name="Normal 47 3 3 5 2 2" xfId="58250"/>
    <cellStyle name="Normal 47 3 3 5 3" xfId="44134"/>
    <cellStyle name="Normal 47 3 3 6" xfId="15904"/>
    <cellStyle name="Normal 47 3 3 6 2" xfId="35665"/>
    <cellStyle name="Normal 47 3 3 7" xfId="49781"/>
    <cellStyle name="Normal 47 3 3 8" xfId="30019"/>
    <cellStyle name="Normal 47 3 4" xfId="2493"/>
    <cellStyle name="Normal 47 3 4 2" xfId="5317"/>
    <cellStyle name="Normal 47 3 4 2 2" xfId="13787"/>
    <cellStyle name="Normal 47 3 4 2 2 2" xfId="27902"/>
    <cellStyle name="Normal 47 3 4 2 2 2 2" xfId="61779"/>
    <cellStyle name="Normal 47 3 4 2 2 3" xfId="47663"/>
    <cellStyle name="Normal 47 3 4 2 3" xfId="19433"/>
    <cellStyle name="Normal 47 3 4 2 3 2" xfId="39194"/>
    <cellStyle name="Normal 47 3 4 2 4" xfId="53310"/>
    <cellStyle name="Normal 47 3 4 2 5" xfId="33548"/>
    <cellStyle name="Normal 47 3 4 3" xfId="8141"/>
    <cellStyle name="Normal 47 3 4 3 2" xfId="22256"/>
    <cellStyle name="Normal 47 3 4 3 2 2" xfId="56133"/>
    <cellStyle name="Normal 47 3 4 3 3" xfId="42017"/>
    <cellStyle name="Normal 47 3 4 4" xfId="10964"/>
    <cellStyle name="Normal 47 3 4 4 2" xfId="25079"/>
    <cellStyle name="Normal 47 3 4 4 2 2" xfId="58956"/>
    <cellStyle name="Normal 47 3 4 4 3" xfId="44840"/>
    <cellStyle name="Normal 47 3 4 5" xfId="16610"/>
    <cellStyle name="Normal 47 3 4 5 2" xfId="36371"/>
    <cellStyle name="Normal 47 3 4 6" xfId="50487"/>
    <cellStyle name="Normal 47 3 4 7" xfId="30725"/>
    <cellStyle name="Normal 47 3 5" xfId="3904"/>
    <cellStyle name="Normal 47 3 5 2" xfId="12375"/>
    <cellStyle name="Normal 47 3 5 2 2" xfId="26490"/>
    <cellStyle name="Normal 47 3 5 2 2 2" xfId="60367"/>
    <cellStyle name="Normal 47 3 5 2 3" xfId="46251"/>
    <cellStyle name="Normal 47 3 5 3" xfId="18021"/>
    <cellStyle name="Normal 47 3 5 3 2" xfId="37782"/>
    <cellStyle name="Normal 47 3 5 4" xfId="51898"/>
    <cellStyle name="Normal 47 3 5 5" xfId="32136"/>
    <cellStyle name="Normal 47 3 6" xfId="6729"/>
    <cellStyle name="Normal 47 3 6 2" xfId="20844"/>
    <cellStyle name="Normal 47 3 6 2 2" xfId="54721"/>
    <cellStyle name="Normal 47 3 6 3" xfId="40605"/>
    <cellStyle name="Normal 47 3 7" xfId="9552"/>
    <cellStyle name="Normal 47 3 7 2" xfId="23667"/>
    <cellStyle name="Normal 47 3 7 2 2" xfId="57544"/>
    <cellStyle name="Normal 47 3 7 3" xfId="43428"/>
    <cellStyle name="Normal 47 3 8" xfId="15198"/>
    <cellStyle name="Normal 47 3 8 2" xfId="34959"/>
    <cellStyle name="Normal 47 3 9" xfId="49075"/>
    <cellStyle name="Normal 47 4" xfId="1257"/>
    <cellStyle name="Normal 47 4 2" xfId="1964"/>
    <cellStyle name="Normal 47 4 2 2" xfId="3377"/>
    <cellStyle name="Normal 47 4 2 2 2" xfId="6201"/>
    <cellStyle name="Normal 47 4 2 2 2 2" xfId="14671"/>
    <cellStyle name="Normal 47 4 2 2 2 2 2" xfId="28786"/>
    <cellStyle name="Normal 47 4 2 2 2 2 2 2" xfId="62663"/>
    <cellStyle name="Normal 47 4 2 2 2 2 3" xfId="48547"/>
    <cellStyle name="Normal 47 4 2 2 2 3" xfId="20317"/>
    <cellStyle name="Normal 47 4 2 2 2 3 2" xfId="40078"/>
    <cellStyle name="Normal 47 4 2 2 2 4" xfId="54194"/>
    <cellStyle name="Normal 47 4 2 2 2 5" xfId="34432"/>
    <cellStyle name="Normal 47 4 2 2 3" xfId="9025"/>
    <cellStyle name="Normal 47 4 2 2 3 2" xfId="23140"/>
    <cellStyle name="Normal 47 4 2 2 3 2 2" xfId="57017"/>
    <cellStyle name="Normal 47 4 2 2 3 3" xfId="42901"/>
    <cellStyle name="Normal 47 4 2 2 4" xfId="11848"/>
    <cellStyle name="Normal 47 4 2 2 4 2" xfId="25963"/>
    <cellStyle name="Normal 47 4 2 2 4 2 2" xfId="59840"/>
    <cellStyle name="Normal 47 4 2 2 4 3" xfId="45724"/>
    <cellStyle name="Normal 47 4 2 2 5" xfId="17494"/>
    <cellStyle name="Normal 47 4 2 2 5 2" xfId="37255"/>
    <cellStyle name="Normal 47 4 2 2 6" xfId="51371"/>
    <cellStyle name="Normal 47 4 2 2 7" xfId="31609"/>
    <cellStyle name="Normal 47 4 2 3" xfId="4788"/>
    <cellStyle name="Normal 47 4 2 3 2" xfId="13259"/>
    <cellStyle name="Normal 47 4 2 3 2 2" xfId="27374"/>
    <cellStyle name="Normal 47 4 2 3 2 2 2" xfId="61251"/>
    <cellStyle name="Normal 47 4 2 3 2 3" xfId="47135"/>
    <cellStyle name="Normal 47 4 2 3 3" xfId="18905"/>
    <cellStyle name="Normal 47 4 2 3 3 2" xfId="38666"/>
    <cellStyle name="Normal 47 4 2 3 4" xfId="52782"/>
    <cellStyle name="Normal 47 4 2 3 5" xfId="33020"/>
    <cellStyle name="Normal 47 4 2 4" xfId="7613"/>
    <cellStyle name="Normal 47 4 2 4 2" xfId="21728"/>
    <cellStyle name="Normal 47 4 2 4 2 2" xfId="55605"/>
    <cellStyle name="Normal 47 4 2 4 3" xfId="41489"/>
    <cellStyle name="Normal 47 4 2 5" xfId="10436"/>
    <cellStyle name="Normal 47 4 2 5 2" xfId="24551"/>
    <cellStyle name="Normal 47 4 2 5 2 2" xfId="58428"/>
    <cellStyle name="Normal 47 4 2 5 3" xfId="44312"/>
    <cellStyle name="Normal 47 4 2 6" xfId="16082"/>
    <cellStyle name="Normal 47 4 2 6 2" xfId="35843"/>
    <cellStyle name="Normal 47 4 2 7" xfId="49959"/>
    <cellStyle name="Normal 47 4 2 8" xfId="30197"/>
    <cellStyle name="Normal 47 4 3" xfId="2671"/>
    <cellStyle name="Normal 47 4 3 2" xfId="5495"/>
    <cellStyle name="Normal 47 4 3 2 2" xfId="13965"/>
    <cellStyle name="Normal 47 4 3 2 2 2" xfId="28080"/>
    <cellStyle name="Normal 47 4 3 2 2 2 2" xfId="61957"/>
    <cellStyle name="Normal 47 4 3 2 2 3" xfId="47841"/>
    <cellStyle name="Normal 47 4 3 2 3" xfId="19611"/>
    <cellStyle name="Normal 47 4 3 2 3 2" xfId="39372"/>
    <cellStyle name="Normal 47 4 3 2 4" xfId="53488"/>
    <cellStyle name="Normal 47 4 3 2 5" xfId="33726"/>
    <cellStyle name="Normal 47 4 3 3" xfId="8319"/>
    <cellStyle name="Normal 47 4 3 3 2" xfId="22434"/>
    <cellStyle name="Normal 47 4 3 3 2 2" xfId="56311"/>
    <cellStyle name="Normal 47 4 3 3 3" xfId="42195"/>
    <cellStyle name="Normal 47 4 3 4" xfId="11142"/>
    <cellStyle name="Normal 47 4 3 4 2" xfId="25257"/>
    <cellStyle name="Normal 47 4 3 4 2 2" xfId="59134"/>
    <cellStyle name="Normal 47 4 3 4 3" xfId="45018"/>
    <cellStyle name="Normal 47 4 3 5" xfId="16788"/>
    <cellStyle name="Normal 47 4 3 5 2" xfId="36549"/>
    <cellStyle name="Normal 47 4 3 6" xfId="50665"/>
    <cellStyle name="Normal 47 4 3 7" xfId="30903"/>
    <cellStyle name="Normal 47 4 4" xfId="4082"/>
    <cellStyle name="Normal 47 4 4 2" xfId="12553"/>
    <cellStyle name="Normal 47 4 4 2 2" xfId="26668"/>
    <cellStyle name="Normal 47 4 4 2 2 2" xfId="60545"/>
    <cellStyle name="Normal 47 4 4 2 3" xfId="46429"/>
    <cellStyle name="Normal 47 4 4 3" xfId="18199"/>
    <cellStyle name="Normal 47 4 4 3 2" xfId="37960"/>
    <cellStyle name="Normal 47 4 4 4" xfId="52076"/>
    <cellStyle name="Normal 47 4 4 5" xfId="32314"/>
    <cellStyle name="Normal 47 4 5" xfId="6907"/>
    <cellStyle name="Normal 47 4 5 2" xfId="21022"/>
    <cellStyle name="Normal 47 4 5 2 2" xfId="54899"/>
    <cellStyle name="Normal 47 4 5 3" xfId="40783"/>
    <cellStyle name="Normal 47 4 6" xfId="9730"/>
    <cellStyle name="Normal 47 4 6 2" xfId="23845"/>
    <cellStyle name="Normal 47 4 6 2 2" xfId="57722"/>
    <cellStyle name="Normal 47 4 6 3" xfId="43606"/>
    <cellStyle name="Normal 47 4 7" xfId="15376"/>
    <cellStyle name="Normal 47 4 7 2" xfId="35137"/>
    <cellStyle name="Normal 47 4 8" xfId="49253"/>
    <cellStyle name="Normal 47 4 9" xfId="29491"/>
    <cellStyle name="Normal 47 5" xfId="1611"/>
    <cellStyle name="Normal 47 5 2" xfId="3024"/>
    <cellStyle name="Normal 47 5 2 2" xfId="5848"/>
    <cellStyle name="Normal 47 5 2 2 2" xfId="14318"/>
    <cellStyle name="Normal 47 5 2 2 2 2" xfId="28433"/>
    <cellStyle name="Normal 47 5 2 2 2 2 2" xfId="62310"/>
    <cellStyle name="Normal 47 5 2 2 2 3" xfId="48194"/>
    <cellStyle name="Normal 47 5 2 2 3" xfId="19964"/>
    <cellStyle name="Normal 47 5 2 2 3 2" xfId="39725"/>
    <cellStyle name="Normal 47 5 2 2 4" xfId="53841"/>
    <cellStyle name="Normal 47 5 2 2 5" xfId="34079"/>
    <cellStyle name="Normal 47 5 2 3" xfId="8672"/>
    <cellStyle name="Normal 47 5 2 3 2" xfId="22787"/>
    <cellStyle name="Normal 47 5 2 3 2 2" xfId="56664"/>
    <cellStyle name="Normal 47 5 2 3 3" xfId="42548"/>
    <cellStyle name="Normal 47 5 2 4" xfId="11495"/>
    <cellStyle name="Normal 47 5 2 4 2" xfId="25610"/>
    <cellStyle name="Normal 47 5 2 4 2 2" xfId="59487"/>
    <cellStyle name="Normal 47 5 2 4 3" xfId="45371"/>
    <cellStyle name="Normal 47 5 2 5" xfId="17141"/>
    <cellStyle name="Normal 47 5 2 5 2" xfId="36902"/>
    <cellStyle name="Normal 47 5 2 6" xfId="51018"/>
    <cellStyle name="Normal 47 5 2 7" xfId="31256"/>
    <cellStyle name="Normal 47 5 3" xfId="4435"/>
    <cellStyle name="Normal 47 5 3 2" xfId="12906"/>
    <cellStyle name="Normal 47 5 3 2 2" xfId="27021"/>
    <cellStyle name="Normal 47 5 3 2 2 2" xfId="60898"/>
    <cellStyle name="Normal 47 5 3 2 3" xfId="46782"/>
    <cellStyle name="Normal 47 5 3 3" xfId="18552"/>
    <cellStyle name="Normal 47 5 3 3 2" xfId="38313"/>
    <cellStyle name="Normal 47 5 3 4" xfId="52429"/>
    <cellStyle name="Normal 47 5 3 5" xfId="32667"/>
    <cellStyle name="Normal 47 5 4" xfId="7260"/>
    <cellStyle name="Normal 47 5 4 2" xfId="21375"/>
    <cellStyle name="Normal 47 5 4 2 2" xfId="55252"/>
    <cellStyle name="Normal 47 5 4 3" xfId="41136"/>
    <cellStyle name="Normal 47 5 5" xfId="10083"/>
    <cellStyle name="Normal 47 5 5 2" xfId="24198"/>
    <cellStyle name="Normal 47 5 5 2 2" xfId="58075"/>
    <cellStyle name="Normal 47 5 5 3" xfId="43959"/>
    <cellStyle name="Normal 47 5 6" xfId="15729"/>
    <cellStyle name="Normal 47 5 6 2" xfId="35490"/>
    <cellStyle name="Normal 47 5 7" xfId="49606"/>
    <cellStyle name="Normal 47 5 8" xfId="29844"/>
    <cellStyle name="Normal 47 6" xfId="2318"/>
    <cellStyle name="Normal 47 6 2" xfId="5142"/>
    <cellStyle name="Normal 47 6 2 2" xfId="13612"/>
    <cellStyle name="Normal 47 6 2 2 2" xfId="27727"/>
    <cellStyle name="Normal 47 6 2 2 2 2" xfId="61604"/>
    <cellStyle name="Normal 47 6 2 2 3" xfId="47488"/>
    <cellStyle name="Normal 47 6 2 3" xfId="19258"/>
    <cellStyle name="Normal 47 6 2 3 2" xfId="39019"/>
    <cellStyle name="Normal 47 6 2 4" xfId="53135"/>
    <cellStyle name="Normal 47 6 2 5" xfId="33373"/>
    <cellStyle name="Normal 47 6 3" xfId="7966"/>
    <cellStyle name="Normal 47 6 3 2" xfId="22081"/>
    <cellStyle name="Normal 47 6 3 2 2" xfId="55958"/>
    <cellStyle name="Normal 47 6 3 3" xfId="41842"/>
    <cellStyle name="Normal 47 6 4" xfId="10789"/>
    <cellStyle name="Normal 47 6 4 2" xfId="24904"/>
    <cellStyle name="Normal 47 6 4 2 2" xfId="58781"/>
    <cellStyle name="Normal 47 6 4 3" xfId="44665"/>
    <cellStyle name="Normal 47 6 5" xfId="16435"/>
    <cellStyle name="Normal 47 6 5 2" xfId="36196"/>
    <cellStyle name="Normal 47 6 6" xfId="50312"/>
    <cellStyle name="Normal 47 6 7" xfId="30550"/>
    <cellStyle name="Normal 47 7" xfId="3729"/>
    <cellStyle name="Normal 47 7 2" xfId="12200"/>
    <cellStyle name="Normal 47 7 2 2" xfId="26315"/>
    <cellStyle name="Normal 47 7 2 2 2" xfId="60192"/>
    <cellStyle name="Normal 47 7 2 3" xfId="46076"/>
    <cellStyle name="Normal 47 7 3" xfId="17846"/>
    <cellStyle name="Normal 47 7 3 2" xfId="37607"/>
    <cellStyle name="Normal 47 7 4" xfId="51723"/>
    <cellStyle name="Normal 47 7 5" xfId="31961"/>
    <cellStyle name="Normal 47 8" xfId="6554"/>
    <cellStyle name="Normal 47 8 2" xfId="20669"/>
    <cellStyle name="Normal 47 8 2 2" xfId="54546"/>
    <cellStyle name="Normal 47 8 3" xfId="40430"/>
    <cellStyle name="Normal 47 9" xfId="9377"/>
    <cellStyle name="Normal 47 9 2" xfId="23492"/>
    <cellStyle name="Normal 47 9 2 2" xfId="57369"/>
    <cellStyle name="Normal 47 9 3" xfId="43253"/>
    <cellStyle name="Normal 48" xfId="736"/>
    <cellStyle name="Normal 48 10" xfId="15030"/>
    <cellStyle name="Normal 48 10 2" xfId="34791"/>
    <cellStyle name="Normal 48 11" xfId="48907"/>
    <cellStyle name="Normal 48 12" xfId="29145"/>
    <cellStyle name="Normal 48 2" xfId="992"/>
    <cellStyle name="Normal 48 2 10" xfId="48994"/>
    <cellStyle name="Normal 48 2 11" xfId="29232"/>
    <cellStyle name="Normal 48 2 2" xfId="1172"/>
    <cellStyle name="Normal 48 2 2 10" xfId="29407"/>
    <cellStyle name="Normal 48 2 2 2" xfId="1526"/>
    <cellStyle name="Normal 48 2 2 2 2" xfId="2233"/>
    <cellStyle name="Normal 48 2 2 2 2 2" xfId="3646"/>
    <cellStyle name="Normal 48 2 2 2 2 2 2" xfId="6470"/>
    <cellStyle name="Normal 48 2 2 2 2 2 2 2" xfId="14940"/>
    <cellStyle name="Normal 48 2 2 2 2 2 2 2 2" xfId="29055"/>
    <cellStyle name="Normal 48 2 2 2 2 2 2 2 2 2" xfId="62932"/>
    <cellStyle name="Normal 48 2 2 2 2 2 2 2 3" xfId="48816"/>
    <cellStyle name="Normal 48 2 2 2 2 2 2 3" xfId="20586"/>
    <cellStyle name="Normal 48 2 2 2 2 2 2 3 2" xfId="40347"/>
    <cellStyle name="Normal 48 2 2 2 2 2 2 4" xfId="54463"/>
    <cellStyle name="Normal 48 2 2 2 2 2 2 5" xfId="34701"/>
    <cellStyle name="Normal 48 2 2 2 2 2 3" xfId="9294"/>
    <cellStyle name="Normal 48 2 2 2 2 2 3 2" xfId="23409"/>
    <cellStyle name="Normal 48 2 2 2 2 2 3 2 2" xfId="57286"/>
    <cellStyle name="Normal 48 2 2 2 2 2 3 3" xfId="43170"/>
    <cellStyle name="Normal 48 2 2 2 2 2 4" xfId="12117"/>
    <cellStyle name="Normal 48 2 2 2 2 2 4 2" xfId="26232"/>
    <cellStyle name="Normal 48 2 2 2 2 2 4 2 2" xfId="60109"/>
    <cellStyle name="Normal 48 2 2 2 2 2 4 3" xfId="45993"/>
    <cellStyle name="Normal 48 2 2 2 2 2 5" xfId="17763"/>
    <cellStyle name="Normal 48 2 2 2 2 2 5 2" xfId="37524"/>
    <cellStyle name="Normal 48 2 2 2 2 2 6" xfId="51640"/>
    <cellStyle name="Normal 48 2 2 2 2 2 7" xfId="31878"/>
    <cellStyle name="Normal 48 2 2 2 2 3" xfId="5057"/>
    <cellStyle name="Normal 48 2 2 2 2 3 2" xfId="13528"/>
    <cellStyle name="Normal 48 2 2 2 2 3 2 2" xfId="27643"/>
    <cellStyle name="Normal 48 2 2 2 2 3 2 2 2" xfId="61520"/>
    <cellStyle name="Normal 48 2 2 2 2 3 2 3" xfId="47404"/>
    <cellStyle name="Normal 48 2 2 2 2 3 3" xfId="19174"/>
    <cellStyle name="Normal 48 2 2 2 2 3 3 2" xfId="38935"/>
    <cellStyle name="Normal 48 2 2 2 2 3 4" xfId="53051"/>
    <cellStyle name="Normal 48 2 2 2 2 3 5" xfId="33289"/>
    <cellStyle name="Normal 48 2 2 2 2 4" xfId="7882"/>
    <cellStyle name="Normal 48 2 2 2 2 4 2" xfId="21997"/>
    <cellStyle name="Normal 48 2 2 2 2 4 2 2" xfId="55874"/>
    <cellStyle name="Normal 48 2 2 2 2 4 3" xfId="41758"/>
    <cellStyle name="Normal 48 2 2 2 2 5" xfId="10705"/>
    <cellStyle name="Normal 48 2 2 2 2 5 2" xfId="24820"/>
    <cellStyle name="Normal 48 2 2 2 2 5 2 2" xfId="58697"/>
    <cellStyle name="Normal 48 2 2 2 2 5 3" xfId="44581"/>
    <cellStyle name="Normal 48 2 2 2 2 6" xfId="16351"/>
    <cellStyle name="Normal 48 2 2 2 2 6 2" xfId="36112"/>
    <cellStyle name="Normal 48 2 2 2 2 7" xfId="50228"/>
    <cellStyle name="Normal 48 2 2 2 2 8" xfId="30466"/>
    <cellStyle name="Normal 48 2 2 2 3" xfId="2940"/>
    <cellStyle name="Normal 48 2 2 2 3 2" xfId="5764"/>
    <cellStyle name="Normal 48 2 2 2 3 2 2" xfId="14234"/>
    <cellStyle name="Normal 48 2 2 2 3 2 2 2" xfId="28349"/>
    <cellStyle name="Normal 48 2 2 2 3 2 2 2 2" xfId="62226"/>
    <cellStyle name="Normal 48 2 2 2 3 2 2 3" xfId="48110"/>
    <cellStyle name="Normal 48 2 2 2 3 2 3" xfId="19880"/>
    <cellStyle name="Normal 48 2 2 2 3 2 3 2" xfId="39641"/>
    <cellStyle name="Normal 48 2 2 2 3 2 4" xfId="53757"/>
    <cellStyle name="Normal 48 2 2 2 3 2 5" xfId="33995"/>
    <cellStyle name="Normal 48 2 2 2 3 3" xfId="8588"/>
    <cellStyle name="Normal 48 2 2 2 3 3 2" xfId="22703"/>
    <cellStyle name="Normal 48 2 2 2 3 3 2 2" xfId="56580"/>
    <cellStyle name="Normal 48 2 2 2 3 3 3" xfId="42464"/>
    <cellStyle name="Normal 48 2 2 2 3 4" xfId="11411"/>
    <cellStyle name="Normal 48 2 2 2 3 4 2" xfId="25526"/>
    <cellStyle name="Normal 48 2 2 2 3 4 2 2" xfId="59403"/>
    <cellStyle name="Normal 48 2 2 2 3 4 3" xfId="45287"/>
    <cellStyle name="Normal 48 2 2 2 3 5" xfId="17057"/>
    <cellStyle name="Normal 48 2 2 2 3 5 2" xfId="36818"/>
    <cellStyle name="Normal 48 2 2 2 3 6" xfId="50934"/>
    <cellStyle name="Normal 48 2 2 2 3 7" xfId="31172"/>
    <cellStyle name="Normal 48 2 2 2 4" xfId="4351"/>
    <cellStyle name="Normal 48 2 2 2 4 2" xfId="12822"/>
    <cellStyle name="Normal 48 2 2 2 4 2 2" xfId="26937"/>
    <cellStyle name="Normal 48 2 2 2 4 2 2 2" xfId="60814"/>
    <cellStyle name="Normal 48 2 2 2 4 2 3" xfId="46698"/>
    <cellStyle name="Normal 48 2 2 2 4 3" xfId="18468"/>
    <cellStyle name="Normal 48 2 2 2 4 3 2" xfId="38229"/>
    <cellStyle name="Normal 48 2 2 2 4 4" xfId="52345"/>
    <cellStyle name="Normal 48 2 2 2 4 5" xfId="32583"/>
    <cellStyle name="Normal 48 2 2 2 5" xfId="7176"/>
    <cellStyle name="Normal 48 2 2 2 5 2" xfId="21291"/>
    <cellStyle name="Normal 48 2 2 2 5 2 2" xfId="55168"/>
    <cellStyle name="Normal 48 2 2 2 5 3" xfId="41052"/>
    <cellStyle name="Normal 48 2 2 2 6" xfId="9999"/>
    <cellStyle name="Normal 48 2 2 2 6 2" xfId="24114"/>
    <cellStyle name="Normal 48 2 2 2 6 2 2" xfId="57991"/>
    <cellStyle name="Normal 48 2 2 2 6 3" xfId="43875"/>
    <cellStyle name="Normal 48 2 2 2 7" xfId="15645"/>
    <cellStyle name="Normal 48 2 2 2 7 2" xfId="35406"/>
    <cellStyle name="Normal 48 2 2 2 8" xfId="49522"/>
    <cellStyle name="Normal 48 2 2 2 9" xfId="29760"/>
    <cellStyle name="Normal 48 2 2 3" xfId="1880"/>
    <cellStyle name="Normal 48 2 2 3 2" xfId="3293"/>
    <cellStyle name="Normal 48 2 2 3 2 2" xfId="6117"/>
    <cellStyle name="Normal 48 2 2 3 2 2 2" xfId="14587"/>
    <cellStyle name="Normal 48 2 2 3 2 2 2 2" xfId="28702"/>
    <cellStyle name="Normal 48 2 2 3 2 2 2 2 2" xfId="62579"/>
    <cellStyle name="Normal 48 2 2 3 2 2 2 3" xfId="48463"/>
    <cellStyle name="Normal 48 2 2 3 2 2 3" xfId="20233"/>
    <cellStyle name="Normal 48 2 2 3 2 2 3 2" xfId="39994"/>
    <cellStyle name="Normal 48 2 2 3 2 2 4" xfId="54110"/>
    <cellStyle name="Normal 48 2 2 3 2 2 5" xfId="34348"/>
    <cellStyle name="Normal 48 2 2 3 2 3" xfId="8941"/>
    <cellStyle name="Normal 48 2 2 3 2 3 2" xfId="23056"/>
    <cellStyle name="Normal 48 2 2 3 2 3 2 2" xfId="56933"/>
    <cellStyle name="Normal 48 2 2 3 2 3 3" xfId="42817"/>
    <cellStyle name="Normal 48 2 2 3 2 4" xfId="11764"/>
    <cellStyle name="Normal 48 2 2 3 2 4 2" xfId="25879"/>
    <cellStyle name="Normal 48 2 2 3 2 4 2 2" xfId="59756"/>
    <cellStyle name="Normal 48 2 2 3 2 4 3" xfId="45640"/>
    <cellStyle name="Normal 48 2 2 3 2 5" xfId="17410"/>
    <cellStyle name="Normal 48 2 2 3 2 5 2" xfId="37171"/>
    <cellStyle name="Normal 48 2 2 3 2 6" xfId="51287"/>
    <cellStyle name="Normal 48 2 2 3 2 7" xfId="31525"/>
    <cellStyle name="Normal 48 2 2 3 3" xfId="4704"/>
    <cellStyle name="Normal 48 2 2 3 3 2" xfId="13175"/>
    <cellStyle name="Normal 48 2 2 3 3 2 2" xfId="27290"/>
    <cellStyle name="Normal 48 2 2 3 3 2 2 2" xfId="61167"/>
    <cellStyle name="Normal 48 2 2 3 3 2 3" xfId="47051"/>
    <cellStyle name="Normal 48 2 2 3 3 3" xfId="18821"/>
    <cellStyle name="Normal 48 2 2 3 3 3 2" xfId="38582"/>
    <cellStyle name="Normal 48 2 2 3 3 4" xfId="52698"/>
    <cellStyle name="Normal 48 2 2 3 3 5" xfId="32936"/>
    <cellStyle name="Normal 48 2 2 3 4" xfId="7529"/>
    <cellStyle name="Normal 48 2 2 3 4 2" xfId="21644"/>
    <cellStyle name="Normal 48 2 2 3 4 2 2" xfId="55521"/>
    <cellStyle name="Normal 48 2 2 3 4 3" xfId="41405"/>
    <cellStyle name="Normal 48 2 2 3 5" xfId="10352"/>
    <cellStyle name="Normal 48 2 2 3 5 2" xfId="24467"/>
    <cellStyle name="Normal 48 2 2 3 5 2 2" xfId="58344"/>
    <cellStyle name="Normal 48 2 2 3 5 3" xfId="44228"/>
    <cellStyle name="Normal 48 2 2 3 6" xfId="15998"/>
    <cellStyle name="Normal 48 2 2 3 6 2" xfId="35759"/>
    <cellStyle name="Normal 48 2 2 3 7" xfId="49875"/>
    <cellStyle name="Normal 48 2 2 3 8" xfId="30113"/>
    <cellStyle name="Normal 48 2 2 4" xfId="2587"/>
    <cellStyle name="Normal 48 2 2 4 2" xfId="5411"/>
    <cellStyle name="Normal 48 2 2 4 2 2" xfId="13881"/>
    <cellStyle name="Normal 48 2 2 4 2 2 2" xfId="27996"/>
    <cellStyle name="Normal 48 2 2 4 2 2 2 2" xfId="61873"/>
    <cellStyle name="Normal 48 2 2 4 2 2 3" xfId="47757"/>
    <cellStyle name="Normal 48 2 2 4 2 3" xfId="19527"/>
    <cellStyle name="Normal 48 2 2 4 2 3 2" xfId="39288"/>
    <cellStyle name="Normal 48 2 2 4 2 4" xfId="53404"/>
    <cellStyle name="Normal 48 2 2 4 2 5" xfId="33642"/>
    <cellStyle name="Normal 48 2 2 4 3" xfId="8235"/>
    <cellStyle name="Normal 48 2 2 4 3 2" xfId="22350"/>
    <cellStyle name="Normal 48 2 2 4 3 2 2" xfId="56227"/>
    <cellStyle name="Normal 48 2 2 4 3 3" xfId="42111"/>
    <cellStyle name="Normal 48 2 2 4 4" xfId="11058"/>
    <cellStyle name="Normal 48 2 2 4 4 2" xfId="25173"/>
    <cellStyle name="Normal 48 2 2 4 4 2 2" xfId="59050"/>
    <cellStyle name="Normal 48 2 2 4 4 3" xfId="44934"/>
    <cellStyle name="Normal 48 2 2 4 5" xfId="16704"/>
    <cellStyle name="Normal 48 2 2 4 5 2" xfId="36465"/>
    <cellStyle name="Normal 48 2 2 4 6" xfId="50581"/>
    <cellStyle name="Normal 48 2 2 4 7" xfId="30819"/>
    <cellStyle name="Normal 48 2 2 5" xfId="3998"/>
    <cellStyle name="Normal 48 2 2 5 2" xfId="12469"/>
    <cellStyle name="Normal 48 2 2 5 2 2" xfId="26584"/>
    <cellStyle name="Normal 48 2 2 5 2 2 2" xfId="60461"/>
    <cellStyle name="Normal 48 2 2 5 2 3" xfId="46345"/>
    <cellStyle name="Normal 48 2 2 5 3" xfId="18115"/>
    <cellStyle name="Normal 48 2 2 5 3 2" xfId="37876"/>
    <cellStyle name="Normal 48 2 2 5 4" xfId="51992"/>
    <cellStyle name="Normal 48 2 2 5 5" xfId="32230"/>
    <cellStyle name="Normal 48 2 2 6" xfId="6823"/>
    <cellStyle name="Normal 48 2 2 6 2" xfId="20938"/>
    <cellStyle name="Normal 48 2 2 6 2 2" xfId="54815"/>
    <cellStyle name="Normal 48 2 2 6 3" xfId="40699"/>
    <cellStyle name="Normal 48 2 2 7" xfId="9646"/>
    <cellStyle name="Normal 48 2 2 7 2" xfId="23761"/>
    <cellStyle name="Normal 48 2 2 7 2 2" xfId="57638"/>
    <cellStyle name="Normal 48 2 2 7 3" xfId="43522"/>
    <cellStyle name="Normal 48 2 2 8" xfId="15292"/>
    <cellStyle name="Normal 48 2 2 8 2" xfId="35053"/>
    <cellStyle name="Normal 48 2 2 9" xfId="49169"/>
    <cellStyle name="Normal 48 2 3" xfId="1351"/>
    <cellStyle name="Normal 48 2 3 2" xfId="2058"/>
    <cellStyle name="Normal 48 2 3 2 2" xfId="3471"/>
    <cellStyle name="Normal 48 2 3 2 2 2" xfId="6295"/>
    <cellStyle name="Normal 48 2 3 2 2 2 2" xfId="14765"/>
    <cellStyle name="Normal 48 2 3 2 2 2 2 2" xfId="28880"/>
    <cellStyle name="Normal 48 2 3 2 2 2 2 2 2" xfId="62757"/>
    <cellStyle name="Normal 48 2 3 2 2 2 2 3" xfId="48641"/>
    <cellStyle name="Normal 48 2 3 2 2 2 3" xfId="20411"/>
    <cellStyle name="Normal 48 2 3 2 2 2 3 2" xfId="40172"/>
    <cellStyle name="Normal 48 2 3 2 2 2 4" xfId="54288"/>
    <cellStyle name="Normal 48 2 3 2 2 2 5" xfId="34526"/>
    <cellStyle name="Normal 48 2 3 2 2 3" xfId="9119"/>
    <cellStyle name="Normal 48 2 3 2 2 3 2" xfId="23234"/>
    <cellStyle name="Normal 48 2 3 2 2 3 2 2" xfId="57111"/>
    <cellStyle name="Normal 48 2 3 2 2 3 3" xfId="42995"/>
    <cellStyle name="Normal 48 2 3 2 2 4" xfId="11942"/>
    <cellStyle name="Normal 48 2 3 2 2 4 2" xfId="26057"/>
    <cellStyle name="Normal 48 2 3 2 2 4 2 2" xfId="59934"/>
    <cellStyle name="Normal 48 2 3 2 2 4 3" xfId="45818"/>
    <cellStyle name="Normal 48 2 3 2 2 5" xfId="17588"/>
    <cellStyle name="Normal 48 2 3 2 2 5 2" xfId="37349"/>
    <cellStyle name="Normal 48 2 3 2 2 6" xfId="51465"/>
    <cellStyle name="Normal 48 2 3 2 2 7" xfId="31703"/>
    <cellStyle name="Normal 48 2 3 2 3" xfId="4882"/>
    <cellStyle name="Normal 48 2 3 2 3 2" xfId="13353"/>
    <cellStyle name="Normal 48 2 3 2 3 2 2" xfId="27468"/>
    <cellStyle name="Normal 48 2 3 2 3 2 2 2" xfId="61345"/>
    <cellStyle name="Normal 48 2 3 2 3 2 3" xfId="47229"/>
    <cellStyle name="Normal 48 2 3 2 3 3" xfId="18999"/>
    <cellStyle name="Normal 48 2 3 2 3 3 2" xfId="38760"/>
    <cellStyle name="Normal 48 2 3 2 3 4" xfId="52876"/>
    <cellStyle name="Normal 48 2 3 2 3 5" xfId="33114"/>
    <cellStyle name="Normal 48 2 3 2 4" xfId="7707"/>
    <cellStyle name="Normal 48 2 3 2 4 2" xfId="21822"/>
    <cellStyle name="Normal 48 2 3 2 4 2 2" xfId="55699"/>
    <cellStyle name="Normal 48 2 3 2 4 3" xfId="41583"/>
    <cellStyle name="Normal 48 2 3 2 5" xfId="10530"/>
    <cellStyle name="Normal 48 2 3 2 5 2" xfId="24645"/>
    <cellStyle name="Normal 48 2 3 2 5 2 2" xfId="58522"/>
    <cellStyle name="Normal 48 2 3 2 5 3" xfId="44406"/>
    <cellStyle name="Normal 48 2 3 2 6" xfId="16176"/>
    <cellStyle name="Normal 48 2 3 2 6 2" xfId="35937"/>
    <cellStyle name="Normal 48 2 3 2 7" xfId="50053"/>
    <cellStyle name="Normal 48 2 3 2 8" xfId="30291"/>
    <cellStyle name="Normal 48 2 3 3" xfId="2765"/>
    <cellStyle name="Normal 48 2 3 3 2" xfId="5589"/>
    <cellStyle name="Normal 48 2 3 3 2 2" xfId="14059"/>
    <cellStyle name="Normal 48 2 3 3 2 2 2" xfId="28174"/>
    <cellStyle name="Normal 48 2 3 3 2 2 2 2" xfId="62051"/>
    <cellStyle name="Normal 48 2 3 3 2 2 3" xfId="47935"/>
    <cellStyle name="Normal 48 2 3 3 2 3" xfId="19705"/>
    <cellStyle name="Normal 48 2 3 3 2 3 2" xfId="39466"/>
    <cellStyle name="Normal 48 2 3 3 2 4" xfId="53582"/>
    <cellStyle name="Normal 48 2 3 3 2 5" xfId="33820"/>
    <cellStyle name="Normal 48 2 3 3 3" xfId="8413"/>
    <cellStyle name="Normal 48 2 3 3 3 2" xfId="22528"/>
    <cellStyle name="Normal 48 2 3 3 3 2 2" xfId="56405"/>
    <cellStyle name="Normal 48 2 3 3 3 3" xfId="42289"/>
    <cellStyle name="Normal 48 2 3 3 4" xfId="11236"/>
    <cellStyle name="Normal 48 2 3 3 4 2" xfId="25351"/>
    <cellStyle name="Normal 48 2 3 3 4 2 2" xfId="59228"/>
    <cellStyle name="Normal 48 2 3 3 4 3" xfId="45112"/>
    <cellStyle name="Normal 48 2 3 3 5" xfId="16882"/>
    <cellStyle name="Normal 48 2 3 3 5 2" xfId="36643"/>
    <cellStyle name="Normal 48 2 3 3 6" xfId="50759"/>
    <cellStyle name="Normal 48 2 3 3 7" xfId="30997"/>
    <cellStyle name="Normal 48 2 3 4" xfId="4176"/>
    <cellStyle name="Normal 48 2 3 4 2" xfId="12647"/>
    <cellStyle name="Normal 48 2 3 4 2 2" xfId="26762"/>
    <cellStyle name="Normal 48 2 3 4 2 2 2" xfId="60639"/>
    <cellStyle name="Normal 48 2 3 4 2 3" xfId="46523"/>
    <cellStyle name="Normal 48 2 3 4 3" xfId="18293"/>
    <cellStyle name="Normal 48 2 3 4 3 2" xfId="38054"/>
    <cellStyle name="Normal 48 2 3 4 4" xfId="52170"/>
    <cellStyle name="Normal 48 2 3 4 5" xfId="32408"/>
    <cellStyle name="Normal 48 2 3 5" xfId="7001"/>
    <cellStyle name="Normal 48 2 3 5 2" xfId="21116"/>
    <cellStyle name="Normal 48 2 3 5 2 2" xfId="54993"/>
    <cellStyle name="Normal 48 2 3 5 3" xfId="40877"/>
    <cellStyle name="Normal 48 2 3 6" xfId="9824"/>
    <cellStyle name="Normal 48 2 3 6 2" xfId="23939"/>
    <cellStyle name="Normal 48 2 3 6 2 2" xfId="57816"/>
    <cellStyle name="Normal 48 2 3 6 3" xfId="43700"/>
    <cellStyle name="Normal 48 2 3 7" xfId="15470"/>
    <cellStyle name="Normal 48 2 3 7 2" xfId="35231"/>
    <cellStyle name="Normal 48 2 3 8" xfId="49347"/>
    <cellStyle name="Normal 48 2 3 9" xfId="29585"/>
    <cellStyle name="Normal 48 2 4" xfId="1705"/>
    <cellStyle name="Normal 48 2 4 2" xfId="3118"/>
    <cellStyle name="Normal 48 2 4 2 2" xfId="5942"/>
    <cellStyle name="Normal 48 2 4 2 2 2" xfId="14412"/>
    <cellStyle name="Normal 48 2 4 2 2 2 2" xfId="28527"/>
    <cellStyle name="Normal 48 2 4 2 2 2 2 2" xfId="62404"/>
    <cellStyle name="Normal 48 2 4 2 2 2 3" xfId="48288"/>
    <cellStyle name="Normal 48 2 4 2 2 3" xfId="20058"/>
    <cellStyle name="Normal 48 2 4 2 2 3 2" xfId="39819"/>
    <cellStyle name="Normal 48 2 4 2 2 4" xfId="53935"/>
    <cellStyle name="Normal 48 2 4 2 2 5" xfId="34173"/>
    <cellStyle name="Normal 48 2 4 2 3" xfId="8766"/>
    <cellStyle name="Normal 48 2 4 2 3 2" xfId="22881"/>
    <cellStyle name="Normal 48 2 4 2 3 2 2" xfId="56758"/>
    <cellStyle name="Normal 48 2 4 2 3 3" xfId="42642"/>
    <cellStyle name="Normal 48 2 4 2 4" xfId="11589"/>
    <cellStyle name="Normal 48 2 4 2 4 2" xfId="25704"/>
    <cellStyle name="Normal 48 2 4 2 4 2 2" xfId="59581"/>
    <cellStyle name="Normal 48 2 4 2 4 3" xfId="45465"/>
    <cellStyle name="Normal 48 2 4 2 5" xfId="17235"/>
    <cellStyle name="Normal 48 2 4 2 5 2" xfId="36996"/>
    <cellStyle name="Normal 48 2 4 2 6" xfId="51112"/>
    <cellStyle name="Normal 48 2 4 2 7" xfId="31350"/>
    <cellStyle name="Normal 48 2 4 3" xfId="4529"/>
    <cellStyle name="Normal 48 2 4 3 2" xfId="13000"/>
    <cellStyle name="Normal 48 2 4 3 2 2" xfId="27115"/>
    <cellStyle name="Normal 48 2 4 3 2 2 2" xfId="60992"/>
    <cellStyle name="Normal 48 2 4 3 2 3" xfId="46876"/>
    <cellStyle name="Normal 48 2 4 3 3" xfId="18646"/>
    <cellStyle name="Normal 48 2 4 3 3 2" xfId="38407"/>
    <cellStyle name="Normal 48 2 4 3 4" xfId="52523"/>
    <cellStyle name="Normal 48 2 4 3 5" xfId="32761"/>
    <cellStyle name="Normal 48 2 4 4" xfId="7354"/>
    <cellStyle name="Normal 48 2 4 4 2" xfId="21469"/>
    <cellStyle name="Normal 48 2 4 4 2 2" xfId="55346"/>
    <cellStyle name="Normal 48 2 4 4 3" xfId="41230"/>
    <cellStyle name="Normal 48 2 4 5" xfId="10177"/>
    <cellStyle name="Normal 48 2 4 5 2" xfId="24292"/>
    <cellStyle name="Normal 48 2 4 5 2 2" xfId="58169"/>
    <cellStyle name="Normal 48 2 4 5 3" xfId="44053"/>
    <cellStyle name="Normal 48 2 4 6" xfId="15823"/>
    <cellStyle name="Normal 48 2 4 6 2" xfId="35584"/>
    <cellStyle name="Normal 48 2 4 7" xfId="49700"/>
    <cellStyle name="Normal 48 2 4 8" xfId="29938"/>
    <cellStyle name="Normal 48 2 5" xfId="2412"/>
    <cellStyle name="Normal 48 2 5 2" xfId="5236"/>
    <cellStyle name="Normal 48 2 5 2 2" xfId="13706"/>
    <cellStyle name="Normal 48 2 5 2 2 2" xfId="27821"/>
    <cellStyle name="Normal 48 2 5 2 2 2 2" xfId="61698"/>
    <cellStyle name="Normal 48 2 5 2 2 3" xfId="47582"/>
    <cellStyle name="Normal 48 2 5 2 3" xfId="19352"/>
    <cellStyle name="Normal 48 2 5 2 3 2" xfId="39113"/>
    <cellStyle name="Normal 48 2 5 2 4" xfId="53229"/>
    <cellStyle name="Normal 48 2 5 2 5" xfId="33467"/>
    <cellStyle name="Normal 48 2 5 3" xfId="8060"/>
    <cellStyle name="Normal 48 2 5 3 2" xfId="22175"/>
    <cellStyle name="Normal 48 2 5 3 2 2" xfId="56052"/>
    <cellStyle name="Normal 48 2 5 3 3" xfId="41936"/>
    <cellStyle name="Normal 48 2 5 4" xfId="10883"/>
    <cellStyle name="Normal 48 2 5 4 2" xfId="24998"/>
    <cellStyle name="Normal 48 2 5 4 2 2" xfId="58875"/>
    <cellStyle name="Normal 48 2 5 4 3" xfId="44759"/>
    <cellStyle name="Normal 48 2 5 5" xfId="16529"/>
    <cellStyle name="Normal 48 2 5 5 2" xfId="36290"/>
    <cellStyle name="Normal 48 2 5 6" xfId="50406"/>
    <cellStyle name="Normal 48 2 5 7" xfId="30644"/>
    <cellStyle name="Normal 48 2 6" xfId="3823"/>
    <cellStyle name="Normal 48 2 6 2" xfId="12294"/>
    <cellStyle name="Normal 48 2 6 2 2" xfId="26409"/>
    <cellStyle name="Normal 48 2 6 2 2 2" xfId="60286"/>
    <cellStyle name="Normal 48 2 6 2 3" xfId="46170"/>
    <cellStyle name="Normal 48 2 6 3" xfId="17940"/>
    <cellStyle name="Normal 48 2 6 3 2" xfId="37701"/>
    <cellStyle name="Normal 48 2 6 4" xfId="51817"/>
    <cellStyle name="Normal 48 2 6 5" xfId="32055"/>
    <cellStyle name="Normal 48 2 7" xfId="6648"/>
    <cellStyle name="Normal 48 2 7 2" xfId="20763"/>
    <cellStyle name="Normal 48 2 7 2 2" xfId="54640"/>
    <cellStyle name="Normal 48 2 7 3" xfId="40524"/>
    <cellStyle name="Normal 48 2 8" xfId="9471"/>
    <cellStyle name="Normal 48 2 8 2" xfId="23586"/>
    <cellStyle name="Normal 48 2 8 2 2" xfId="57463"/>
    <cellStyle name="Normal 48 2 8 3" xfId="43347"/>
    <cellStyle name="Normal 48 2 9" xfId="15117"/>
    <cellStyle name="Normal 48 2 9 2" xfId="34878"/>
    <cellStyle name="Normal 48 3" xfId="1084"/>
    <cellStyle name="Normal 48 3 10" xfId="29320"/>
    <cellStyle name="Normal 48 3 2" xfId="1439"/>
    <cellStyle name="Normal 48 3 2 2" xfId="2146"/>
    <cellStyle name="Normal 48 3 2 2 2" xfId="3559"/>
    <cellStyle name="Normal 48 3 2 2 2 2" xfId="6383"/>
    <cellStyle name="Normal 48 3 2 2 2 2 2" xfId="14853"/>
    <cellStyle name="Normal 48 3 2 2 2 2 2 2" xfId="28968"/>
    <cellStyle name="Normal 48 3 2 2 2 2 2 2 2" xfId="62845"/>
    <cellStyle name="Normal 48 3 2 2 2 2 2 3" xfId="48729"/>
    <cellStyle name="Normal 48 3 2 2 2 2 3" xfId="20499"/>
    <cellStyle name="Normal 48 3 2 2 2 2 3 2" xfId="40260"/>
    <cellStyle name="Normal 48 3 2 2 2 2 4" xfId="54376"/>
    <cellStyle name="Normal 48 3 2 2 2 2 5" xfId="34614"/>
    <cellStyle name="Normal 48 3 2 2 2 3" xfId="9207"/>
    <cellStyle name="Normal 48 3 2 2 2 3 2" xfId="23322"/>
    <cellStyle name="Normal 48 3 2 2 2 3 2 2" xfId="57199"/>
    <cellStyle name="Normal 48 3 2 2 2 3 3" xfId="43083"/>
    <cellStyle name="Normal 48 3 2 2 2 4" xfId="12030"/>
    <cellStyle name="Normal 48 3 2 2 2 4 2" xfId="26145"/>
    <cellStyle name="Normal 48 3 2 2 2 4 2 2" xfId="60022"/>
    <cellStyle name="Normal 48 3 2 2 2 4 3" xfId="45906"/>
    <cellStyle name="Normal 48 3 2 2 2 5" xfId="17676"/>
    <cellStyle name="Normal 48 3 2 2 2 5 2" xfId="37437"/>
    <cellStyle name="Normal 48 3 2 2 2 6" xfId="51553"/>
    <cellStyle name="Normal 48 3 2 2 2 7" xfId="31791"/>
    <cellStyle name="Normal 48 3 2 2 3" xfId="4970"/>
    <cellStyle name="Normal 48 3 2 2 3 2" xfId="13441"/>
    <cellStyle name="Normal 48 3 2 2 3 2 2" xfId="27556"/>
    <cellStyle name="Normal 48 3 2 2 3 2 2 2" xfId="61433"/>
    <cellStyle name="Normal 48 3 2 2 3 2 3" xfId="47317"/>
    <cellStyle name="Normal 48 3 2 2 3 3" xfId="19087"/>
    <cellStyle name="Normal 48 3 2 2 3 3 2" xfId="38848"/>
    <cellStyle name="Normal 48 3 2 2 3 4" xfId="52964"/>
    <cellStyle name="Normal 48 3 2 2 3 5" xfId="33202"/>
    <cellStyle name="Normal 48 3 2 2 4" xfId="7795"/>
    <cellStyle name="Normal 48 3 2 2 4 2" xfId="21910"/>
    <cellStyle name="Normal 48 3 2 2 4 2 2" xfId="55787"/>
    <cellStyle name="Normal 48 3 2 2 4 3" xfId="41671"/>
    <cellStyle name="Normal 48 3 2 2 5" xfId="10618"/>
    <cellStyle name="Normal 48 3 2 2 5 2" xfId="24733"/>
    <cellStyle name="Normal 48 3 2 2 5 2 2" xfId="58610"/>
    <cellStyle name="Normal 48 3 2 2 5 3" xfId="44494"/>
    <cellStyle name="Normal 48 3 2 2 6" xfId="16264"/>
    <cellStyle name="Normal 48 3 2 2 6 2" xfId="36025"/>
    <cellStyle name="Normal 48 3 2 2 7" xfId="50141"/>
    <cellStyle name="Normal 48 3 2 2 8" xfId="30379"/>
    <cellStyle name="Normal 48 3 2 3" xfId="2853"/>
    <cellStyle name="Normal 48 3 2 3 2" xfId="5677"/>
    <cellStyle name="Normal 48 3 2 3 2 2" xfId="14147"/>
    <cellStyle name="Normal 48 3 2 3 2 2 2" xfId="28262"/>
    <cellStyle name="Normal 48 3 2 3 2 2 2 2" xfId="62139"/>
    <cellStyle name="Normal 48 3 2 3 2 2 3" xfId="48023"/>
    <cellStyle name="Normal 48 3 2 3 2 3" xfId="19793"/>
    <cellStyle name="Normal 48 3 2 3 2 3 2" xfId="39554"/>
    <cellStyle name="Normal 48 3 2 3 2 4" xfId="53670"/>
    <cellStyle name="Normal 48 3 2 3 2 5" xfId="33908"/>
    <cellStyle name="Normal 48 3 2 3 3" xfId="8501"/>
    <cellStyle name="Normal 48 3 2 3 3 2" xfId="22616"/>
    <cellStyle name="Normal 48 3 2 3 3 2 2" xfId="56493"/>
    <cellStyle name="Normal 48 3 2 3 3 3" xfId="42377"/>
    <cellStyle name="Normal 48 3 2 3 4" xfId="11324"/>
    <cellStyle name="Normal 48 3 2 3 4 2" xfId="25439"/>
    <cellStyle name="Normal 48 3 2 3 4 2 2" xfId="59316"/>
    <cellStyle name="Normal 48 3 2 3 4 3" xfId="45200"/>
    <cellStyle name="Normal 48 3 2 3 5" xfId="16970"/>
    <cellStyle name="Normal 48 3 2 3 5 2" xfId="36731"/>
    <cellStyle name="Normal 48 3 2 3 6" xfId="50847"/>
    <cellStyle name="Normal 48 3 2 3 7" xfId="31085"/>
    <cellStyle name="Normal 48 3 2 4" xfId="4264"/>
    <cellStyle name="Normal 48 3 2 4 2" xfId="12735"/>
    <cellStyle name="Normal 48 3 2 4 2 2" xfId="26850"/>
    <cellStyle name="Normal 48 3 2 4 2 2 2" xfId="60727"/>
    <cellStyle name="Normal 48 3 2 4 2 3" xfId="46611"/>
    <cellStyle name="Normal 48 3 2 4 3" xfId="18381"/>
    <cellStyle name="Normal 48 3 2 4 3 2" xfId="38142"/>
    <cellStyle name="Normal 48 3 2 4 4" xfId="52258"/>
    <cellStyle name="Normal 48 3 2 4 5" xfId="32496"/>
    <cellStyle name="Normal 48 3 2 5" xfId="7089"/>
    <cellStyle name="Normal 48 3 2 5 2" xfId="21204"/>
    <cellStyle name="Normal 48 3 2 5 2 2" xfId="55081"/>
    <cellStyle name="Normal 48 3 2 5 3" xfId="40965"/>
    <cellStyle name="Normal 48 3 2 6" xfId="9912"/>
    <cellStyle name="Normal 48 3 2 6 2" xfId="24027"/>
    <cellStyle name="Normal 48 3 2 6 2 2" xfId="57904"/>
    <cellStyle name="Normal 48 3 2 6 3" xfId="43788"/>
    <cellStyle name="Normal 48 3 2 7" xfId="15558"/>
    <cellStyle name="Normal 48 3 2 7 2" xfId="35319"/>
    <cellStyle name="Normal 48 3 2 8" xfId="49435"/>
    <cellStyle name="Normal 48 3 2 9" xfId="29673"/>
    <cellStyle name="Normal 48 3 3" xfId="1793"/>
    <cellStyle name="Normal 48 3 3 2" xfId="3206"/>
    <cellStyle name="Normal 48 3 3 2 2" xfId="6030"/>
    <cellStyle name="Normal 48 3 3 2 2 2" xfId="14500"/>
    <cellStyle name="Normal 48 3 3 2 2 2 2" xfId="28615"/>
    <cellStyle name="Normal 48 3 3 2 2 2 2 2" xfId="62492"/>
    <cellStyle name="Normal 48 3 3 2 2 2 3" xfId="48376"/>
    <cellStyle name="Normal 48 3 3 2 2 3" xfId="20146"/>
    <cellStyle name="Normal 48 3 3 2 2 3 2" xfId="39907"/>
    <cellStyle name="Normal 48 3 3 2 2 4" xfId="54023"/>
    <cellStyle name="Normal 48 3 3 2 2 5" xfId="34261"/>
    <cellStyle name="Normal 48 3 3 2 3" xfId="8854"/>
    <cellStyle name="Normal 48 3 3 2 3 2" xfId="22969"/>
    <cellStyle name="Normal 48 3 3 2 3 2 2" xfId="56846"/>
    <cellStyle name="Normal 48 3 3 2 3 3" xfId="42730"/>
    <cellStyle name="Normal 48 3 3 2 4" xfId="11677"/>
    <cellStyle name="Normal 48 3 3 2 4 2" xfId="25792"/>
    <cellStyle name="Normal 48 3 3 2 4 2 2" xfId="59669"/>
    <cellStyle name="Normal 48 3 3 2 4 3" xfId="45553"/>
    <cellStyle name="Normal 48 3 3 2 5" xfId="17323"/>
    <cellStyle name="Normal 48 3 3 2 5 2" xfId="37084"/>
    <cellStyle name="Normal 48 3 3 2 6" xfId="51200"/>
    <cellStyle name="Normal 48 3 3 2 7" xfId="31438"/>
    <cellStyle name="Normal 48 3 3 3" xfId="4617"/>
    <cellStyle name="Normal 48 3 3 3 2" xfId="13088"/>
    <cellStyle name="Normal 48 3 3 3 2 2" xfId="27203"/>
    <cellStyle name="Normal 48 3 3 3 2 2 2" xfId="61080"/>
    <cellStyle name="Normal 48 3 3 3 2 3" xfId="46964"/>
    <cellStyle name="Normal 48 3 3 3 3" xfId="18734"/>
    <cellStyle name="Normal 48 3 3 3 3 2" xfId="38495"/>
    <cellStyle name="Normal 48 3 3 3 4" xfId="52611"/>
    <cellStyle name="Normal 48 3 3 3 5" xfId="32849"/>
    <cellStyle name="Normal 48 3 3 4" xfId="7442"/>
    <cellStyle name="Normal 48 3 3 4 2" xfId="21557"/>
    <cellStyle name="Normal 48 3 3 4 2 2" xfId="55434"/>
    <cellStyle name="Normal 48 3 3 4 3" xfId="41318"/>
    <cellStyle name="Normal 48 3 3 5" xfId="10265"/>
    <cellStyle name="Normal 48 3 3 5 2" xfId="24380"/>
    <cellStyle name="Normal 48 3 3 5 2 2" xfId="58257"/>
    <cellStyle name="Normal 48 3 3 5 3" xfId="44141"/>
    <cellStyle name="Normal 48 3 3 6" xfId="15911"/>
    <cellStyle name="Normal 48 3 3 6 2" xfId="35672"/>
    <cellStyle name="Normal 48 3 3 7" xfId="49788"/>
    <cellStyle name="Normal 48 3 3 8" xfId="30026"/>
    <cellStyle name="Normal 48 3 4" xfId="2500"/>
    <cellStyle name="Normal 48 3 4 2" xfId="5324"/>
    <cellStyle name="Normal 48 3 4 2 2" xfId="13794"/>
    <cellStyle name="Normal 48 3 4 2 2 2" xfId="27909"/>
    <cellStyle name="Normal 48 3 4 2 2 2 2" xfId="61786"/>
    <cellStyle name="Normal 48 3 4 2 2 3" xfId="47670"/>
    <cellStyle name="Normal 48 3 4 2 3" xfId="19440"/>
    <cellStyle name="Normal 48 3 4 2 3 2" xfId="39201"/>
    <cellStyle name="Normal 48 3 4 2 4" xfId="53317"/>
    <cellStyle name="Normal 48 3 4 2 5" xfId="33555"/>
    <cellStyle name="Normal 48 3 4 3" xfId="8148"/>
    <cellStyle name="Normal 48 3 4 3 2" xfId="22263"/>
    <cellStyle name="Normal 48 3 4 3 2 2" xfId="56140"/>
    <cellStyle name="Normal 48 3 4 3 3" xfId="42024"/>
    <cellStyle name="Normal 48 3 4 4" xfId="10971"/>
    <cellStyle name="Normal 48 3 4 4 2" xfId="25086"/>
    <cellStyle name="Normal 48 3 4 4 2 2" xfId="58963"/>
    <cellStyle name="Normal 48 3 4 4 3" xfId="44847"/>
    <cellStyle name="Normal 48 3 4 5" xfId="16617"/>
    <cellStyle name="Normal 48 3 4 5 2" xfId="36378"/>
    <cellStyle name="Normal 48 3 4 6" xfId="50494"/>
    <cellStyle name="Normal 48 3 4 7" xfId="30732"/>
    <cellStyle name="Normal 48 3 5" xfId="3911"/>
    <cellStyle name="Normal 48 3 5 2" xfId="12382"/>
    <cellStyle name="Normal 48 3 5 2 2" xfId="26497"/>
    <cellStyle name="Normal 48 3 5 2 2 2" xfId="60374"/>
    <cellStyle name="Normal 48 3 5 2 3" xfId="46258"/>
    <cellStyle name="Normal 48 3 5 3" xfId="18028"/>
    <cellStyle name="Normal 48 3 5 3 2" xfId="37789"/>
    <cellStyle name="Normal 48 3 5 4" xfId="51905"/>
    <cellStyle name="Normal 48 3 5 5" xfId="32143"/>
    <cellStyle name="Normal 48 3 6" xfId="6736"/>
    <cellStyle name="Normal 48 3 6 2" xfId="20851"/>
    <cellStyle name="Normal 48 3 6 2 2" xfId="54728"/>
    <cellStyle name="Normal 48 3 6 3" xfId="40612"/>
    <cellStyle name="Normal 48 3 7" xfId="9559"/>
    <cellStyle name="Normal 48 3 7 2" xfId="23674"/>
    <cellStyle name="Normal 48 3 7 2 2" xfId="57551"/>
    <cellStyle name="Normal 48 3 7 3" xfId="43435"/>
    <cellStyle name="Normal 48 3 8" xfId="15205"/>
    <cellStyle name="Normal 48 3 8 2" xfId="34966"/>
    <cellStyle name="Normal 48 3 9" xfId="49082"/>
    <cellStyle name="Normal 48 4" xfId="1264"/>
    <cellStyle name="Normal 48 4 2" xfId="1971"/>
    <cellStyle name="Normal 48 4 2 2" xfId="3384"/>
    <cellStyle name="Normal 48 4 2 2 2" xfId="6208"/>
    <cellStyle name="Normal 48 4 2 2 2 2" xfId="14678"/>
    <cellStyle name="Normal 48 4 2 2 2 2 2" xfId="28793"/>
    <cellStyle name="Normal 48 4 2 2 2 2 2 2" xfId="62670"/>
    <cellStyle name="Normal 48 4 2 2 2 2 3" xfId="48554"/>
    <cellStyle name="Normal 48 4 2 2 2 3" xfId="20324"/>
    <cellStyle name="Normal 48 4 2 2 2 3 2" xfId="40085"/>
    <cellStyle name="Normal 48 4 2 2 2 4" xfId="54201"/>
    <cellStyle name="Normal 48 4 2 2 2 5" xfId="34439"/>
    <cellStyle name="Normal 48 4 2 2 3" xfId="9032"/>
    <cellStyle name="Normal 48 4 2 2 3 2" xfId="23147"/>
    <cellStyle name="Normal 48 4 2 2 3 2 2" xfId="57024"/>
    <cellStyle name="Normal 48 4 2 2 3 3" xfId="42908"/>
    <cellStyle name="Normal 48 4 2 2 4" xfId="11855"/>
    <cellStyle name="Normal 48 4 2 2 4 2" xfId="25970"/>
    <cellStyle name="Normal 48 4 2 2 4 2 2" xfId="59847"/>
    <cellStyle name="Normal 48 4 2 2 4 3" xfId="45731"/>
    <cellStyle name="Normal 48 4 2 2 5" xfId="17501"/>
    <cellStyle name="Normal 48 4 2 2 5 2" xfId="37262"/>
    <cellStyle name="Normal 48 4 2 2 6" xfId="51378"/>
    <cellStyle name="Normal 48 4 2 2 7" xfId="31616"/>
    <cellStyle name="Normal 48 4 2 3" xfId="4795"/>
    <cellStyle name="Normal 48 4 2 3 2" xfId="13266"/>
    <cellStyle name="Normal 48 4 2 3 2 2" xfId="27381"/>
    <cellStyle name="Normal 48 4 2 3 2 2 2" xfId="61258"/>
    <cellStyle name="Normal 48 4 2 3 2 3" xfId="47142"/>
    <cellStyle name="Normal 48 4 2 3 3" xfId="18912"/>
    <cellStyle name="Normal 48 4 2 3 3 2" xfId="38673"/>
    <cellStyle name="Normal 48 4 2 3 4" xfId="52789"/>
    <cellStyle name="Normal 48 4 2 3 5" xfId="33027"/>
    <cellStyle name="Normal 48 4 2 4" xfId="7620"/>
    <cellStyle name="Normal 48 4 2 4 2" xfId="21735"/>
    <cellStyle name="Normal 48 4 2 4 2 2" xfId="55612"/>
    <cellStyle name="Normal 48 4 2 4 3" xfId="41496"/>
    <cellStyle name="Normal 48 4 2 5" xfId="10443"/>
    <cellStyle name="Normal 48 4 2 5 2" xfId="24558"/>
    <cellStyle name="Normal 48 4 2 5 2 2" xfId="58435"/>
    <cellStyle name="Normal 48 4 2 5 3" xfId="44319"/>
    <cellStyle name="Normal 48 4 2 6" xfId="16089"/>
    <cellStyle name="Normal 48 4 2 6 2" xfId="35850"/>
    <cellStyle name="Normal 48 4 2 7" xfId="49966"/>
    <cellStyle name="Normal 48 4 2 8" xfId="30204"/>
    <cellStyle name="Normal 48 4 3" xfId="2678"/>
    <cellStyle name="Normal 48 4 3 2" xfId="5502"/>
    <cellStyle name="Normal 48 4 3 2 2" xfId="13972"/>
    <cellStyle name="Normal 48 4 3 2 2 2" xfId="28087"/>
    <cellStyle name="Normal 48 4 3 2 2 2 2" xfId="61964"/>
    <cellStyle name="Normal 48 4 3 2 2 3" xfId="47848"/>
    <cellStyle name="Normal 48 4 3 2 3" xfId="19618"/>
    <cellStyle name="Normal 48 4 3 2 3 2" xfId="39379"/>
    <cellStyle name="Normal 48 4 3 2 4" xfId="53495"/>
    <cellStyle name="Normal 48 4 3 2 5" xfId="33733"/>
    <cellStyle name="Normal 48 4 3 3" xfId="8326"/>
    <cellStyle name="Normal 48 4 3 3 2" xfId="22441"/>
    <cellStyle name="Normal 48 4 3 3 2 2" xfId="56318"/>
    <cellStyle name="Normal 48 4 3 3 3" xfId="42202"/>
    <cellStyle name="Normal 48 4 3 4" xfId="11149"/>
    <cellStyle name="Normal 48 4 3 4 2" xfId="25264"/>
    <cellStyle name="Normal 48 4 3 4 2 2" xfId="59141"/>
    <cellStyle name="Normal 48 4 3 4 3" xfId="45025"/>
    <cellStyle name="Normal 48 4 3 5" xfId="16795"/>
    <cellStyle name="Normal 48 4 3 5 2" xfId="36556"/>
    <cellStyle name="Normal 48 4 3 6" xfId="50672"/>
    <cellStyle name="Normal 48 4 3 7" xfId="30910"/>
    <cellStyle name="Normal 48 4 4" xfId="4089"/>
    <cellStyle name="Normal 48 4 4 2" xfId="12560"/>
    <cellStyle name="Normal 48 4 4 2 2" xfId="26675"/>
    <cellStyle name="Normal 48 4 4 2 2 2" xfId="60552"/>
    <cellStyle name="Normal 48 4 4 2 3" xfId="46436"/>
    <cellStyle name="Normal 48 4 4 3" xfId="18206"/>
    <cellStyle name="Normal 48 4 4 3 2" xfId="37967"/>
    <cellStyle name="Normal 48 4 4 4" xfId="52083"/>
    <cellStyle name="Normal 48 4 4 5" xfId="32321"/>
    <cellStyle name="Normal 48 4 5" xfId="6914"/>
    <cellStyle name="Normal 48 4 5 2" xfId="21029"/>
    <cellStyle name="Normal 48 4 5 2 2" xfId="54906"/>
    <cellStyle name="Normal 48 4 5 3" xfId="40790"/>
    <cellStyle name="Normal 48 4 6" xfId="9737"/>
    <cellStyle name="Normal 48 4 6 2" xfId="23852"/>
    <cellStyle name="Normal 48 4 6 2 2" xfId="57729"/>
    <cellStyle name="Normal 48 4 6 3" xfId="43613"/>
    <cellStyle name="Normal 48 4 7" xfId="15383"/>
    <cellStyle name="Normal 48 4 7 2" xfId="35144"/>
    <cellStyle name="Normal 48 4 8" xfId="49260"/>
    <cellStyle name="Normal 48 4 9" xfId="29498"/>
    <cellStyle name="Normal 48 5" xfId="1618"/>
    <cellStyle name="Normal 48 5 2" xfId="3031"/>
    <cellStyle name="Normal 48 5 2 2" xfId="5855"/>
    <cellStyle name="Normal 48 5 2 2 2" xfId="14325"/>
    <cellStyle name="Normal 48 5 2 2 2 2" xfId="28440"/>
    <cellStyle name="Normal 48 5 2 2 2 2 2" xfId="62317"/>
    <cellStyle name="Normal 48 5 2 2 2 3" xfId="48201"/>
    <cellStyle name="Normal 48 5 2 2 3" xfId="19971"/>
    <cellStyle name="Normal 48 5 2 2 3 2" xfId="39732"/>
    <cellStyle name="Normal 48 5 2 2 4" xfId="53848"/>
    <cellStyle name="Normal 48 5 2 2 5" xfId="34086"/>
    <cellStyle name="Normal 48 5 2 3" xfId="8679"/>
    <cellStyle name="Normal 48 5 2 3 2" xfId="22794"/>
    <cellStyle name="Normal 48 5 2 3 2 2" xfId="56671"/>
    <cellStyle name="Normal 48 5 2 3 3" xfId="42555"/>
    <cellStyle name="Normal 48 5 2 4" xfId="11502"/>
    <cellStyle name="Normal 48 5 2 4 2" xfId="25617"/>
    <cellStyle name="Normal 48 5 2 4 2 2" xfId="59494"/>
    <cellStyle name="Normal 48 5 2 4 3" xfId="45378"/>
    <cellStyle name="Normal 48 5 2 5" xfId="17148"/>
    <cellStyle name="Normal 48 5 2 5 2" xfId="36909"/>
    <cellStyle name="Normal 48 5 2 6" xfId="51025"/>
    <cellStyle name="Normal 48 5 2 7" xfId="31263"/>
    <cellStyle name="Normal 48 5 3" xfId="4442"/>
    <cellStyle name="Normal 48 5 3 2" xfId="12913"/>
    <cellStyle name="Normal 48 5 3 2 2" xfId="27028"/>
    <cellStyle name="Normal 48 5 3 2 2 2" xfId="60905"/>
    <cellStyle name="Normal 48 5 3 2 3" xfId="46789"/>
    <cellStyle name="Normal 48 5 3 3" xfId="18559"/>
    <cellStyle name="Normal 48 5 3 3 2" xfId="38320"/>
    <cellStyle name="Normal 48 5 3 4" xfId="52436"/>
    <cellStyle name="Normal 48 5 3 5" xfId="32674"/>
    <cellStyle name="Normal 48 5 4" xfId="7267"/>
    <cellStyle name="Normal 48 5 4 2" xfId="21382"/>
    <cellStyle name="Normal 48 5 4 2 2" xfId="55259"/>
    <cellStyle name="Normal 48 5 4 3" xfId="41143"/>
    <cellStyle name="Normal 48 5 5" xfId="10090"/>
    <cellStyle name="Normal 48 5 5 2" xfId="24205"/>
    <cellStyle name="Normal 48 5 5 2 2" xfId="58082"/>
    <cellStyle name="Normal 48 5 5 3" xfId="43966"/>
    <cellStyle name="Normal 48 5 6" xfId="15736"/>
    <cellStyle name="Normal 48 5 6 2" xfId="35497"/>
    <cellStyle name="Normal 48 5 7" xfId="49613"/>
    <cellStyle name="Normal 48 5 8" xfId="29851"/>
    <cellStyle name="Normal 48 6" xfId="2325"/>
    <cellStyle name="Normal 48 6 2" xfId="5149"/>
    <cellStyle name="Normal 48 6 2 2" xfId="13619"/>
    <cellStyle name="Normal 48 6 2 2 2" xfId="27734"/>
    <cellStyle name="Normal 48 6 2 2 2 2" xfId="61611"/>
    <cellStyle name="Normal 48 6 2 2 3" xfId="47495"/>
    <cellStyle name="Normal 48 6 2 3" xfId="19265"/>
    <cellStyle name="Normal 48 6 2 3 2" xfId="39026"/>
    <cellStyle name="Normal 48 6 2 4" xfId="53142"/>
    <cellStyle name="Normal 48 6 2 5" xfId="33380"/>
    <cellStyle name="Normal 48 6 3" xfId="7973"/>
    <cellStyle name="Normal 48 6 3 2" xfId="22088"/>
    <cellStyle name="Normal 48 6 3 2 2" xfId="55965"/>
    <cellStyle name="Normal 48 6 3 3" xfId="41849"/>
    <cellStyle name="Normal 48 6 4" xfId="10796"/>
    <cellStyle name="Normal 48 6 4 2" xfId="24911"/>
    <cellStyle name="Normal 48 6 4 2 2" xfId="58788"/>
    <cellStyle name="Normal 48 6 4 3" xfId="44672"/>
    <cellStyle name="Normal 48 6 5" xfId="16442"/>
    <cellStyle name="Normal 48 6 5 2" xfId="36203"/>
    <cellStyle name="Normal 48 6 6" xfId="50319"/>
    <cellStyle name="Normal 48 6 7" xfId="30557"/>
    <cellStyle name="Normal 48 7" xfId="3736"/>
    <cellStyle name="Normal 48 7 2" xfId="12207"/>
    <cellStyle name="Normal 48 7 2 2" xfId="26322"/>
    <cellStyle name="Normal 48 7 2 2 2" xfId="60199"/>
    <cellStyle name="Normal 48 7 2 3" xfId="46083"/>
    <cellStyle name="Normal 48 7 3" xfId="17853"/>
    <cellStyle name="Normal 48 7 3 2" xfId="37614"/>
    <cellStyle name="Normal 48 7 4" xfId="51730"/>
    <cellStyle name="Normal 48 7 5" xfId="31968"/>
    <cellStyle name="Normal 48 8" xfId="6561"/>
    <cellStyle name="Normal 48 8 2" xfId="20676"/>
    <cellStyle name="Normal 48 8 2 2" xfId="54553"/>
    <cellStyle name="Normal 48 8 3" xfId="40437"/>
    <cellStyle name="Normal 48 9" xfId="9384"/>
    <cellStyle name="Normal 48 9 2" xfId="23499"/>
    <cellStyle name="Normal 48 9 2 2" xfId="57376"/>
    <cellStyle name="Normal 48 9 3" xfId="43260"/>
    <cellStyle name="Normal 49" xfId="760"/>
    <cellStyle name="Normal 49 10" xfId="15052"/>
    <cellStyle name="Normal 49 10 2" xfId="34813"/>
    <cellStyle name="Normal 49 11" xfId="48929"/>
    <cellStyle name="Normal 49 12" xfId="29167"/>
    <cellStyle name="Normal 49 2" xfId="1014"/>
    <cellStyle name="Normal 49 2 10" xfId="49016"/>
    <cellStyle name="Normal 49 2 11" xfId="29254"/>
    <cellStyle name="Normal 49 2 2" xfId="1194"/>
    <cellStyle name="Normal 49 2 2 10" xfId="29429"/>
    <cellStyle name="Normal 49 2 2 2" xfId="1548"/>
    <cellStyle name="Normal 49 2 2 2 2" xfId="2255"/>
    <cellStyle name="Normal 49 2 2 2 2 2" xfId="3668"/>
    <cellStyle name="Normal 49 2 2 2 2 2 2" xfId="6492"/>
    <cellStyle name="Normal 49 2 2 2 2 2 2 2" xfId="14962"/>
    <cellStyle name="Normal 49 2 2 2 2 2 2 2 2" xfId="29077"/>
    <cellStyle name="Normal 49 2 2 2 2 2 2 2 2 2" xfId="62954"/>
    <cellStyle name="Normal 49 2 2 2 2 2 2 2 3" xfId="48838"/>
    <cellStyle name="Normal 49 2 2 2 2 2 2 3" xfId="20608"/>
    <cellStyle name="Normal 49 2 2 2 2 2 2 3 2" xfId="40369"/>
    <cellStyle name="Normal 49 2 2 2 2 2 2 4" xfId="54485"/>
    <cellStyle name="Normal 49 2 2 2 2 2 2 5" xfId="34723"/>
    <cellStyle name="Normal 49 2 2 2 2 2 3" xfId="9316"/>
    <cellStyle name="Normal 49 2 2 2 2 2 3 2" xfId="23431"/>
    <cellStyle name="Normal 49 2 2 2 2 2 3 2 2" xfId="57308"/>
    <cellStyle name="Normal 49 2 2 2 2 2 3 3" xfId="43192"/>
    <cellStyle name="Normal 49 2 2 2 2 2 4" xfId="12139"/>
    <cellStyle name="Normal 49 2 2 2 2 2 4 2" xfId="26254"/>
    <cellStyle name="Normal 49 2 2 2 2 2 4 2 2" xfId="60131"/>
    <cellStyle name="Normal 49 2 2 2 2 2 4 3" xfId="46015"/>
    <cellStyle name="Normal 49 2 2 2 2 2 5" xfId="17785"/>
    <cellStyle name="Normal 49 2 2 2 2 2 5 2" xfId="37546"/>
    <cellStyle name="Normal 49 2 2 2 2 2 6" xfId="51662"/>
    <cellStyle name="Normal 49 2 2 2 2 2 7" xfId="31900"/>
    <cellStyle name="Normal 49 2 2 2 2 3" xfId="5079"/>
    <cellStyle name="Normal 49 2 2 2 2 3 2" xfId="13550"/>
    <cellStyle name="Normal 49 2 2 2 2 3 2 2" xfId="27665"/>
    <cellStyle name="Normal 49 2 2 2 2 3 2 2 2" xfId="61542"/>
    <cellStyle name="Normal 49 2 2 2 2 3 2 3" xfId="47426"/>
    <cellStyle name="Normal 49 2 2 2 2 3 3" xfId="19196"/>
    <cellStyle name="Normal 49 2 2 2 2 3 3 2" xfId="38957"/>
    <cellStyle name="Normal 49 2 2 2 2 3 4" xfId="53073"/>
    <cellStyle name="Normal 49 2 2 2 2 3 5" xfId="33311"/>
    <cellStyle name="Normal 49 2 2 2 2 4" xfId="7904"/>
    <cellStyle name="Normal 49 2 2 2 2 4 2" xfId="22019"/>
    <cellStyle name="Normal 49 2 2 2 2 4 2 2" xfId="55896"/>
    <cellStyle name="Normal 49 2 2 2 2 4 3" xfId="41780"/>
    <cellStyle name="Normal 49 2 2 2 2 5" xfId="10727"/>
    <cellStyle name="Normal 49 2 2 2 2 5 2" xfId="24842"/>
    <cellStyle name="Normal 49 2 2 2 2 5 2 2" xfId="58719"/>
    <cellStyle name="Normal 49 2 2 2 2 5 3" xfId="44603"/>
    <cellStyle name="Normal 49 2 2 2 2 6" xfId="16373"/>
    <cellStyle name="Normal 49 2 2 2 2 6 2" xfId="36134"/>
    <cellStyle name="Normal 49 2 2 2 2 7" xfId="50250"/>
    <cellStyle name="Normal 49 2 2 2 2 8" xfId="30488"/>
    <cellStyle name="Normal 49 2 2 2 3" xfId="2962"/>
    <cellStyle name="Normal 49 2 2 2 3 2" xfId="5786"/>
    <cellStyle name="Normal 49 2 2 2 3 2 2" xfId="14256"/>
    <cellStyle name="Normal 49 2 2 2 3 2 2 2" xfId="28371"/>
    <cellStyle name="Normal 49 2 2 2 3 2 2 2 2" xfId="62248"/>
    <cellStyle name="Normal 49 2 2 2 3 2 2 3" xfId="48132"/>
    <cellStyle name="Normal 49 2 2 2 3 2 3" xfId="19902"/>
    <cellStyle name="Normal 49 2 2 2 3 2 3 2" xfId="39663"/>
    <cellStyle name="Normal 49 2 2 2 3 2 4" xfId="53779"/>
    <cellStyle name="Normal 49 2 2 2 3 2 5" xfId="34017"/>
    <cellStyle name="Normal 49 2 2 2 3 3" xfId="8610"/>
    <cellStyle name="Normal 49 2 2 2 3 3 2" xfId="22725"/>
    <cellStyle name="Normal 49 2 2 2 3 3 2 2" xfId="56602"/>
    <cellStyle name="Normal 49 2 2 2 3 3 3" xfId="42486"/>
    <cellStyle name="Normal 49 2 2 2 3 4" xfId="11433"/>
    <cellStyle name="Normal 49 2 2 2 3 4 2" xfId="25548"/>
    <cellStyle name="Normal 49 2 2 2 3 4 2 2" xfId="59425"/>
    <cellStyle name="Normal 49 2 2 2 3 4 3" xfId="45309"/>
    <cellStyle name="Normal 49 2 2 2 3 5" xfId="17079"/>
    <cellStyle name="Normal 49 2 2 2 3 5 2" xfId="36840"/>
    <cellStyle name="Normal 49 2 2 2 3 6" xfId="50956"/>
    <cellStyle name="Normal 49 2 2 2 3 7" xfId="31194"/>
    <cellStyle name="Normal 49 2 2 2 4" xfId="4373"/>
    <cellStyle name="Normal 49 2 2 2 4 2" xfId="12844"/>
    <cellStyle name="Normal 49 2 2 2 4 2 2" xfId="26959"/>
    <cellStyle name="Normal 49 2 2 2 4 2 2 2" xfId="60836"/>
    <cellStyle name="Normal 49 2 2 2 4 2 3" xfId="46720"/>
    <cellStyle name="Normal 49 2 2 2 4 3" xfId="18490"/>
    <cellStyle name="Normal 49 2 2 2 4 3 2" xfId="38251"/>
    <cellStyle name="Normal 49 2 2 2 4 4" xfId="52367"/>
    <cellStyle name="Normal 49 2 2 2 4 5" xfId="32605"/>
    <cellStyle name="Normal 49 2 2 2 5" xfId="7198"/>
    <cellStyle name="Normal 49 2 2 2 5 2" xfId="21313"/>
    <cellStyle name="Normal 49 2 2 2 5 2 2" xfId="55190"/>
    <cellStyle name="Normal 49 2 2 2 5 3" xfId="41074"/>
    <cellStyle name="Normal 49 2 2 2 6" xfId="10021"/>
    <cellStyle name="Normal 49 2 2 2 6 2" xfId="24136"/>
    <cellStyle name="Normal 49 2 2 2 6 2 2" xfId="58013"/>
    <cellStyle name="Normal 49 2 2 2 6 3" xfId="43897"/>
    <cellStyle name="Normal 49 2 2 2 7" xfId="15667"/>
    <cellStyle name="Normal 49 2 2 2 7 2" xfId="35428"/>
    <cellStyle name="Normal 49 2 2 2 8" xfId="49544"/>
    <cellStyle name="Normal 49 2 2 2 9" xfId="29782"/>
    <cellStyle name="Normal 49 2 2 3" xfId="1902"/>
    <cellStyle name="Normal 49 2 2 3 2" xfId="3315"/>
    <cellStyle name="Normal 49 2 2 3 2 2" xfId="6139"/>
    <cellStyle name="Normal 49 2 2 3 2 2 2" xfId="14609"/>
    <cellStyle name="Normal 49 2 2 3 2 2 2 2" xfId="28724"/>
    <cellStyle name="Normal 49 2 2 3 2 2 2 2 2" xfId="62601"/>
    <cellStyle name="Normal 49 2 2 3 2 2 2 3" xfId="48485"/>
    <cellStyle name="Normal 49 2 2 3 2 2 3" xfId="20255"/>
    <cellStyle name="Normal 49 2 2 3 2 2 3 2" xfId="40016"/>
    <cellStyle name="Normal 49 2 2 3 2 2 4" xfId="54132"/>
    <cellStyle name="Normal 49 2 2 3 2 2 5" xfId="34370"/>
    <cellStyle name="Normal 49 2 2 3 2 3" xfId="8963"/>
    <cellStyle name="Normal 49 2 2 3 2 3 2" xfId="23078"/>
    <cellStyle name="Normal 49 2 2 3 2 3 2 2" xfId="56955"/>
    <cellStyle name="Normal 49 2 2 3 2 3 3" xfId="42839"/>
    <cellStyle name="Normal 49 2 2 3 2 4" xfId="11786"/>
    <cellStyle name="Normal 49 2 2 3 2 4 2" xfId="25901"/>
    <cellStyle name="Normal 49 2 2 3 2 4 2 2" xfId="59778"/>
    <cellStyle name="Normal 49 2 2 3 2 4 3" xfId="45662"/>
    <cellStyle name="Normal 49 2 2 3 2 5" xfId="17432"/>
    <cellStyle name="Normal 49 2 2 3 2 5 2" xfId="37193"/>
    <cellStyle name="Normal 49 2 2 3 2 6" xfId="51309"/>
    <cellStyle name="Normal 49 2 2 3 2 7" xfId="31547"/>
    <cellStyle name="Normal 49 2 2 3 3" xfId="4726"/>
    <cellStyle name="Normal 49 2 2 3 3 2" xfId="13197"/>
    <cellStyle name="Normal 49 2 2 3 3 2 2" xfId="27312"/>
    <cellStyle name="Normal 49 2 2 3 3 2 2 2" xfId="61189"/>
    <cellStyle name="Normal 49 2 2 3 3 2 3" xfId="47073"/>
    <cellStyle name="Normal 49 2 2 3 3 3" xfId="18843"/>
    <cellStyle name="Normal 49 2 2 3 3 3 2" xfId="38604"/>
    <cellStyle name="Normal 49 2 2 3 3 4" xfId="52720"/>
    <cellStyle name="Normal 49 2 2 3 3 5" xfId="32958"/>
    <cellStyle name="Normal 49 2 2 3 4" xfId="7551"/>
    <cellStyle name="Normal 49 2 2 3 4 2" xfId="21666"/>
    <cellStyle name="Normal 49 2 2 3 4 2 2" xfId="55543"/>
    <cellStyle name="Normal 49 2 2 3 4 3" xfId="41427"/>
    <cellStyle name="Normal 49 2 2 3 5" xfId="10374"/>
    <cellStyle name="Normal 49 2 2 3 5 2" xfId="24489"/>
    <cellStyle name="Normal 49 2 2 3 5 2 2" xfId="58366"/>
    <cellStyle name="Normal 49 2 2 3 5 3" xfId="44250"/>
    <cellStyle name="Normal 49 2 2 3 6" xfId="16020"/>
    <cellStyle name="Normal 49 2 2 3 6 2" xfId="35781"/>
    <cellStyle name="Normal 49 2 2 3 7" xfId="49897"/>
    <cellStyle name="Normal 49 2 2 3 8" xfId="30135"/>
    <cellStyle name="Normal 49 2 2 4" xfId="2609"/>
    <cellStyle name="Normal 49 2 2 4 2" xfId="5433"/>
    <cellStyle name="Normal 49 2 2 4 2 2" xfId="13903"/>
    <cellStyle name="Normal 49 2 2 4 2 2 2" xfId="28018"/>
    <cellStyle name="Normal 49 2 2 4 2 2 2 2" xfId="61895"/>
    <cellStyle name="Normal 49 2 2 4 2 2 3" xfId="47779"/>
    <cellStyle name="Normal 49 2 2 4 2 3" xfId="19549"/>
    <cellStyle name="Normal 49 2 2 4 2 3 2" xfId="39310"/>
    <cellStyle name="Normal 49 2 2 4 2 4" xfId="53426"/>
    <cellStyle name="Normal 49 2 2 4 2 5" xfId="33664"/>
    <cellStyle name="Normal 49 2 2 4 3" xfId="8257"/>
    <cellStyle name="Normal 49 2 2 4 3 2" xfId="22372"/>
    <cellStyle name="Normal 49 2 2 4 3 2 2" xfId="56249"/>
    <cellStyle name="Normal 49 2 2 4 3 3" xfId="42133"/>
    <cellStyle name="Normal 49 2 2 4 4" xfId="11080"/>
    <cellStyle name="Normal 49 2 2 4 4 2" xfId="25195"/>
    <cellStyle name="Normal 49 2 2 4 4 2 2" xfId="59072"/>
    <cellStyle name="Normal 49 2 2 4 4 3" xfId="44956"/>
    <cellStyle name="Normal 49 2 2 4 5" xfId="16726"/>
    <cellStyle name="Normal 49 2 2 4 5 2" xfId="36487"/>
    <cellStyle name="Normal 49 2 2 4 6" xfId="50603"/>
    <cellStyle name="Normal 49 2 2 4 7" xfId="30841"/>
    <cellStyle name="Normal 49 2 2 5" xfId="4020"/>
    <cellStyle name="Normal 49 2 2 5 2" xfId="12491"/>
    <cellStyle name="Normal 49 2 2 5 2 2" xfId="26606"/>
    <cellStyle name="Normal 49 2 2 5 2 2 2" xfId="60483"/>
    <cellStyle name="Normal 49 2 2 5 2 3" xfId="46367"/>
    <cellStyle name="Normal 49 2 2 5 3" xfId="18137"/>
    <cellStyle name="Normal 49 2 2 5 3 2" xfId="37898"/>
    <cellStyle name="Normal 49 2 2 5 4" xfId="52014"/>
    <cellStyle name="Normal 49 2 2 5 5" xfId="32252"/>
    <cellStyle name="Normal 49 2 2 6" xfId="6845"/>
    <cellStyle name="Normal 49 2 2 6 2" xfId="20960"/>
    <cellStyle name="Normal 49 2 2 6 2 2" xfId="54837"/>
    <cellStyle name="Normal 49 2 2 6 3" xfId="40721"/>
    <cellStyle name="Normal 49 2 2 7" xfId="9668"/>
    <cellStyle name="Normal 49 2 2 7 2" xfId="23783"/>
    <cellStyle name="Normal 49 2 2 7 2 2" xfId="57660"/>
    <cellStyle name="Normal 49 2 2 7 3" xfId="43544"/>
    <cellStyle name="Normal 49 2 2 8" xfId="15314"/>
    <cellStyle name="Normal 49 2 2 8 2" xfId="35075"/>
    <cellStyle name="Normal 49 2 2 9" xfId="49191"/>
    <cellStyle name="Normal 49 2 3" xfId="1373"/>
    <cellStyle name="Normal 49 2 3 2" xfId="2080"/>
    <cellStyle name="Normal 49 2 3 2 2" xfId="3493"/>
    <cellStyle name="Normal 49 2 3 2 2 2" xfId="6317"/>
    <cellStyle name="Normal 49 2 3 2 2 2 2" xfId="14787"/>
    <cellStyle name="Normal 49 2 3 2 2 2 2 2" xfId="28902"/>
    <cellStyle name="Normal 49 2 3 2 2 2 2 2 2" xfId="62779"/>
    <cellStyle name="Normal 49 2 3 2 2 2 2 3" xfId="48663"/>
    <cellStyle name="Normal 49 2 3 2 2 2 3" xfId="20433"/>
    <cellStyle name="Normal 49 2 3 2 2 2 3 2" xfId="40194"/>
    <cellStyle name="Normal 49 2 3 2 2 2 4" xfId="54310"/>
    <cellStyle name="Normal 49 2 3 2 2 2 5" xfId="34548"/>
    <cellStyle name="Normal 49 2 3 2 2 3" xfId="9141"/>
    <cellStyle name="Normal 49 2 3 2 2 3 2" xfId="23256"/>
    <cellStyle name="Normal 49 2 3 2 2 3 2 2" xfId="57133"/>
    <cellStyle name="Normal 49 2 3 2 2 3 3" xfId="43017"/>
    <cellStyle name="Normal 49 2 3 2 2 4" xfId="11964"/>
    <cellStyle name="Normal 49 2 3 2 2 4 2" xfId="26079"/>
    <cellStyle name="Normal 49 2 3 2 2 4 2 2" xfId="59956"/>
    <cellStyle name="Normal 49 2 3 2 2 4 3" xfId="45840"/>
    <cellStyle name="Normal 49 2 3 2 2 5" xfId="17610"/>
    <cellStyle name="Normal 49 2 3 2 2 5 2" xfId="37371"/>
    <cellStyle name="Normal 49 2 3 2 2 6" xfId="51487"/>
    <cellStyle name="Normal 49 2 3 2 2 7" xfId="31725"/>
    <cellStyle name="Normal 49 2 3 2 3" xfId="4904"/>
    <cellStyle name="Normal 49 2 3 2 3 2" xfId="13375"/>
    <cellStyle name="Normal 49 2 3 2 3 2 2" xfId="27490"/>
    <cellStyle name="Normal 49 2 3 2 3 2 2 2" xfId="61367"/>
    <cellStyle name="Normal 49 2 3 2 3 2 3" xfId="47251"/>
    <cellStyle name="Normal 49 2 3 2 3 3" xfId="19021"/>
    <cellStyle name="Normal 49 2 3 2 3 3 2" xfId="38782"/>
    <cellStyle name="Normal 49 2 3 2 3 4" xfId="52898"/>
    <cellStyle name="Normal 49 2 3 2 3 5" xfId="33136"/>
    <cellStyle name="Normal 49 2 3 2 4" xfId="7729"/>
    <cellStyle name="Normal 49 2 3 2 4 2" xfId="21844"/>
    <cellStyle name="Normal 49 2 3 2 4 2 2" xfId="55721"/>
    <cellStyle name="Normal 49 2 3 2 4 3" xfId="41605"/>
    <cellStyle name="Normal 49 2 3 2 5" xfId="10552"/>
    <cellStyle name="Normal 49 2 3 2 5 2" xfId="24667"/>
    <cellStyle name="Normal 49 2 3 2 5 2 2" xfId="58544"/>
    <cellStyle name="Normal 49 2 3 2 5 3" xfId="44428"/>
    <cellStyle name="Normal 49 2 3 2 6" xfId="16198"/>
    <cellStyle name="Normal 49 2 3 2 6 2" xfId="35959"/>
    <cellStyle name="Normal 49 2 3 2 7" xfId="50075"/>
    <cellStyle name="Normal 49 2 3 2 8" xfId="30313"/>
    <cellStyle name="Normal 49 2 3 3" xfId="2787"/>
    <cellStyle name="Normal 49 2 3 3 2" xfId="5611"/>
    <cellStyle name="Normal 49 2 3 3 2 2" xfId="14081"/>
    <cellStyle name="Normal 49 2 3 3 2 2 2" xfId="28196"/>
    <cellStyle name="Normal 49 2 3 3 2 2 2 2" xfId="62073"/>
    <cellStyle name="Normal 49 2 3 3 2 2 3" xfId="47957"/>
    <cellStyle name="Normal 49 2 3 3 2 3" xfId="19727"/>
    <cellStyle name="Normal 49 2 3 3 2 3 2" xfId="39488"/>
    <cellStyle name="Normal 49 2 3 3 2 4" xfId="53604"/>
    <cellStyle name="Normal 49 2 3 3 2 5" xfId="33842"/>
    <cellStyle name="Normal 49 2 3 3 3" xfId="8435"/>
    <cellStyle name="Normal 49 2 3 3 3 2" xfId="22550"/>
    <cellStyle name="Normal 49 2 3 3 3 2 2" xfId="56427"/>
    <cellStyle name="Normal 49 2 3 3 3 3" xfId="42311"/>
    <cellStyle name="Normal 49 2 3 3 4" xfId="11258"/>
    <cellStyle name="Normal 49 2 3 3 4 2" xfId="25373"/>
    <cellStyle name="Normal 49 2 3 3 4 2 2" xfId="59250"/>
    <cellStyle name="Normal 49 2 3 3 4 3" xfId="45134"/>
    <cellStyle name="Normal 49 2 3 3 5" xfId="16904"/>
    <cellStyle name="Normal 49 2 3 3 5 2" xfId="36665"/>
    <cellStyle name="Normal 49 2 3 3 6" xfId="50781"/>
    <cellStyle name="Normal 49 2 3 3 7" xfId="31019"/>
    <cellStyle name="Normal 49 2 3 4" xfId="4198"/>
    <cellStyle name="Normal 49 2 3 4 2" xfId="12669"/>
    <cellStyle name="Normal 49 2 3 4 2 2" xfId="26784"/>
    <cellStyle name="Normal 49 2 3 4 2 2 2" xfId="60661"/>
    <cellStyle name="Normal 49 2 3 4 2 3" xfId="46545"/>
    <cellStyle name="Normal 49 2 3 4 3" xfId="18315"/>
    <cellStyle name="Normal 49 2 3 4 3 2" xfId="38076"/>
    <cellStyle name="Normal 49 2 3 4 4" xfId="52192"/>
    <cellStyle name="Normal 49 2 3 4 5" xfId="32430"/>
    <cellStyle name="Normal 49 2 3 5" xfId="7023"/>
    <cellStyle name="Normal 49 2 3 5 2" xfId="21138"/>
    <cellStyle name="Normal 49 2 3 5 2 2" xfId="55015"/>
    <cellStyle name="Normal 49 2 3 5 3" xfId="40899"/>
    <cellStyle name="Normal 49 2 3 6" xfId="9846"/>
    <cellStyle name="Normal 49 2 3 6 2" xfId="23961"/>
    <cellStyle name="Normal 49 2 3 6 2 2" xfId="57838"/>
    <cellStyle name="Normal 49 2 3 6 3" xfId="43722"/>
    <cellStyle name="Normal 49 2 3 7" xfId="15492"/>
    <cellStyle name="Normal 49 2 3 7 2" xfId="35253"/>
    <cellStyle name="Normal 49 2 3 8" xfId="49369"/>
    <cellStyle name="Normal 49 2 3 9" xfId="29607"/>
    <cellStyle name="Normal 49 2 4" xfId="1727"/>
    <cellStyle name="Normal 49 2 4 2" xfId="3140"/>
    <cellStyle name="Normal 49 2 4 2 2" xfId="5964"/>
    <cellStyle name="Normal 49 2 4 2 2 2" xfId="14434"/>
    <cellStyle name="Normal 49 2 4 2 2 2 2" xfId="28549"/>
    <cellStyle name="Normal 49 2 4 2 2 2 2 2" xfId="62426"/>
    <cellStyle name="Normal 49 2 4 2 2 2 3" xfId="48310"/>
    <cellStyle name="Normal 49 2 4 2 2 3" xfId="20080"/>
    <cellStyle name="Normal 49 2 4 2 2 3 2" xfId="39841"/>
    <cellStyle name="Normal 49 2 4 2 2 4" xfId="53957"/>
    <cellStyle name="Normal 49 2 4 2 2 5" xfId="34195"/>
    <cellStyle name="Normal 49 2 4 2 3" xfId="8788"/>
    <cellStyle name="Normal 49 2 4 2 3 2" xfId="22903"/>
    <cellStyle name="Normal 49 2 4 2 3 2 2" xfId="56780"/>
    <cellStyle name="Normal 49 2 4 2 3 3" xfId="42664"/>
    <cellStyle name="Normal 49 2 4 2 4" xfId="11611"/>
    <cellStyle name="Normal 49 2 4 2 4 2" xfId="25726"/>
    <cellStyle name="Normal 49 2 4 2 4 2 2" xfId="59603"/>
    <cellStyle name="Normal 49 2 4 2 4 3" xfId="45487"/>
    <cellStyle name="Normal 49 2 4 2 5" xfId="17257"/>
    <cellStyle name="Normal 49 2 4 2 5 2" xfId="37018"/>
    <cellStyle name="Normal 49 2 4 2 6" xfId="51134"/>
    <cellStyle name="Normal 49 2 4 2 7" xfId="31372"/>
    <cellStyle name="Normal 49 2 4 3" xfId="4551"/>
    <cellStyle name="Normal 49 2 4 3 2" xfId="13022"/>
    <cellStyle name="Normal 49 2 4 3 2 2" xfId="27137"/>
    <cellStyle name="Normal 49 2 4 3 2 2 2" xfId="61014"/>
    <cellStyle name="Normal 49 2 4 3 2 3" xfId="46898"/>
    <cellStyle name="Normal 49 2 4 3 3" xfId="18668"/>
    <cellStyle name="Normal 49 2 4 3 3 2" xfId="38429"/>
    <cellStyle name="Normal 49 2 4 3 4" xfId="52545"/>
    <cellStyle name="Normal 49 2 4 3 5" xfId="32783"/>
    <cellStyle name="Normal 49 2 4 4" xfId="7376"/>
    <cellStyle name="Normal 49 2 4 4 2" xfId="21491"/>
    <cellStyle name="Normal 49 2 4 4 2 2" xfId="55368"/>
    <cellStyle name="Normal 49 2 4 4 3" xfId="41252"/>
    <cellStyle name="Normal 49 2 4 5" xfId="10199"/>
    <cellStyle name="Normal 49 2 4 5 2" xfId="24314"/>
    <cellStyle name="Normal 49 2 4 5 2 2" xfId="58191"/>
    <cellStyle name="Normal 49 2 4 5 3" xfId="44075"/>
    <cellStyle name="Normal 49 2 4 6" xfId="15845"/>
    <cellStyle name="Normal 49 2 4 6 2" xfId="35606"/>
    <cellStyle name="Normal 49 2 4 7" xfId="49722"/>
    <cellStyle name="Normal 49 2 4 8" xfId="29960"/>
    <cellStyle name="Normal 49 2 5" xfId="2434"/>
    <cellStyle name="Normal 49 2 5 2" xfId="5258"/>
    <cellStyle name="Normal 49 2 5 2 2" xfId="13728"/>
    <cellStyle name="Normal 49 2 5 2 2 2" xfId="27843"/>
    <cellStyle name="Normal 49 2 5 2 2 2 2" xfId="61720"/>
    <cellStyle name="Normal 49 2 5 2 2 3" xfId="47604"/>
    <cellStyle name="Normal 49 2 5 2 3" xfId="19374"/>
    <cellStyle name="Normal 49 2 5 2 3 2" xfId="39135"/>
    <cellStyle name="Normal 49 2 5 2 4" xfId="53251"/>
    <cellStyle name="Normal 49 2 5 2 5" xfId="33489"/>
    <cellStyle name="Normal 49 2 5 3" xfId="8082"/>
    <cellStyle name="Normal 49 2 5 3 2" xfId="22197"/>
    <cellStyle name="Normal 49 2 5 3 2 2" xfId="56074"/>
    <cellStyle name="Normal 49 2 5 3 3" xfId="41958"/>
    <cellStyle name="Normal 49 2 5 4" xfId="10905"/>
    <cellStyle name="Normal 49 2 5 4 2" xfId="25020"/>
    <cellStyle name="Normal 49 2 5 4 2 2" xfId="58897"/>
    <cellStyle name="Normal 49 2 5 4 3" xfId="44781"/>
    <cellStyle name="Normal 49 2 5 5" xfId="16551"/>
    <cellStyle name="Normal 49 2 5 5 2" xfId="36312"/>
    <cellStyle name="Normal 49 2 5 6" xfId="50428"/>
    <cellStyle name="Normal 49 2 5 7" xfId="30666"/>
    <cellStyle name="Normal 49 2 6" xfId="3845"/>
    <cellStyle name="Normal 49 2 6 2" xfId="12316"/>
    <cellStyle name="Normal 49 2 6 2 2" xfId="26431"/>
    <cellStyle name="Normal 49 2 6 2 2 2" xfId="60308"/>
    <cellStyle name="Normal 49 2 6 2 3" xfId="46192"/>
    <cellStyle name="Normal 49 2 6 3" xfId="17962"/>
    <cellStyle name="Normal 49 2 6 3 2" xfId="37723"/>
    <cellStyle name="Normal 49 2 6 4" xfId="51839"/>
    <cellStyle name="Normal 49 2 6 5" xfId="32077"/>
    <cellStyle name="Normal 49 2 7" xfId="6670"/>
    <cellStyle name="Normal 49 2 7 2" xfId="20785"/>
    <cellStyle name="Normal 49 2 7 2 2" xfId="54662"/>
    <cellStyle name="Normal 49 2 7 3" xfId="40546"/>
    <cellStyle name="Normal 49 2 8" xfId="9493"/>
    <cellStyle name="Normal 49 2 8 2" xfId="23608"/>
    <cellStyle name="Normal 49 2 8 2 2" xfId="57485"/>
    <cellStyle name="Normal 49 2 8 3" xfId="43369"/>
    <cellStyle name="Normal 49 2 9" xfId="15139"/>
    <cellStyle name="Normal 49 2 9 2" xfId="34900"/>
    <cellStyle name="Normal 49 3" xfId="1106"/>
    <cellStyle name="Normal 49 3 10" xfId="29342"/>
    <cellStyle name="Normal 49 3 2" xfId="1461"/>
    <cellStyle name="Normal 49 3 2 2" xfId="2168"/>
    <cellStyle name="Normal 49 3 2 2 2" xfId="3581"/>
    <cellStyle name="Normal 49 3 2 2 2 2" xfId="6405"/>
    <cellStyle name="Normal 49 3 2 2 2 2 2" xfId="14875"/>
    <cellStyle name="Normal 49 3 2 2 2 2 2 2" xfId="28990"/>
    <cellStyle name="Normal 49 3 2 2 2 2 2 2 2" xfId="62867"/>
    <cellStyle name="Normal 49 3 2 2 2 2 2 3" xfId="48751"/>
    <cellStyle name="Normal 49 3 2 2 2 2 3" xfId="20521"/>
    <cellStyle name="Normal 49 3 2 2 2 2 3 2" xfId="40282"/>
    <cellStyle name="Normal 49 3 2 2 2 2 4" xfId="54398"/>
    <cellStyle name="Normal 49 3 2 2 2 2 5" xfId="34636"/>
    <cellStyle name="Normal 49 3 2 2 2 3" xfId="9229"/>
    <cellStyle name="Normal 49 3 2 2 2 3 2" xfId="23344"/>
    <cellStyle name="Normal 49 3 2 2 2 3 2 2" xfId="57221"/>
    <cellStyle name="Normal 49 3 2 2 2 3 3" xfId="43105"/>
    <cellStyle name="Normal 49 3 2 2 2 4" xfId="12052"/>
    <cellStyle name="Normal 49 3 2 2 2 4 2" xfId="26167"/>
    <cellStyle name="Normal 49 3 2 2 2 4 2 2" xfId="60044"/>
    <cellStyle name="Normal 49 3 2 2 2 4 3" xfId="45928"/>
    <cellStyle name="Normal 49 3 2 2 2 5" xfId="17698"/>
    <cellStyle name="Normal 49 3 2 2 2 5 2" xfId="37459"/>
    <cellStyle name="Normal 49 3 2 2 2 6" xfId="51575"/>
    <cellStyle name="Normal 49 3 2 2 2 7" xfId="31813"/>
    <cellStyle name="Normal 49 3 2 2 3" xfId="4992"/>
    <cellStyle name="Normal 49 3 2 2 3 2" xfId="13463"/>
    <cellStyle name="Normal 49 3 2 2 3 2 2" xfId="27578"/>
    <cellStyle name="Normal 49 3 2 2 3 2 2 2" xfId="61455"/>
    <cellStyle name="Normal 49 3 2 2 3 2 3" xfId="47339"/>
    <cellStyle name="Normal 49 3 2 2 3 3" xfId="19109"/>
    <cellStyle name="Normal 49 3 2 2 3 3 2" xfId="38870"/>
    <cellStyle name="Normal 49 3 2 2 3 4" xfId="52986"/>
    <cellStyle name="Normal 49 3 2 2 3 5" xfId="33224"/>
    <cellStyle name="Normal 49 3 2 2 4" xfId="7817"/>
    <cellStyle name="Normal 49 3 2 2 4 2" xfId="21932"/>
    <cellStyle name="Normal 49 3 2 2 4 2 2" xfId="55809"/>
    <cellStyle name="Normal 49 3 2 2 4 3" xfId="41693"/>
    <cellStyle name="Normal 49 3 2 2 5" xfId="10640"/>
    <cellStyle name="Normal 49 3 2 2 5 2" xfId="24755"/>
    <cellStyle name="Normal 49 3 2 2 5 2 2" xfId="58632"/>
    <cellStyle name="Normal 49 3 2 2 5 3" xfId="44516"/>
    <cellStyle name="Normal 49 3 2 2 6" xfId="16286"/>
    <cellStyle name="Normal 49 3 2 2 6 2" xfId="36047"/>
    <cellStyle name="Normal 49 3 2 2 7" xfId="50163"/>
    <cellStyle name="Normal 49 3 2 2 8" xfId="30401"/>
    <cellStyle name="Normal 49 3 2 3" xfId="2875"/>
    <cellStyle name="Normal 49 3 2 3 2" xfId="5699"/>
    <cellStyle name="Normal 49 3 2 3 2 2" xfId="14169"/>
    <cellStyle name="Normal 49 3 2 3 2 2 2" xfId="28284"/>
    <cellStyle name="Normal 49 3 2 3 2 2 2 2" xfId="62161"/>
    <cellStyle name="Normal 49 3 2 3 2 2 3" xfId="48045"/>
    <cellStyle name="Normal 49 3 2 3 2 3" xfId="19815"/>
    <cellStyle name="Normal 49 3 2 3 2 3 2" xfId="39576"/>
    <cellStyle name="Normal 49 3 2 3 2 4" xfId="53692"/>
    <cellStyle name="Normal 49 3 2 3 2 5" xfId="33930"/>
    <cellStyle name="Normal 49 3 2 3 3" xfId="8523"/>
    <cellStyle name="Normal 49 3 2 3 3 2" xfId="22638"/>
    <cellStyle name="Normal 49 3 2 3 3 2 2" xfId="56515"/>
    <cellStyle name="Normal 49 3 2 3 3 3" xfId="42399"/>
    <cellStyle name="Normal 49 3 2 3 4" xfId="11346"/>
    <cellStyle name="Normal 49 3 2 3 4 2" xfId="25461"/>
    <cellStyle name="Normal 49 3 2 3 4 2 2" xfId="59338"/>
    <cellStyle name="Normal 49 3 2 3 4 3" xfId="45222"/>
    <cellStyle name="Normal 49 3 2 3 5" xfId="16992"/>
    <cellStyle name="Normal 49 3 2 3 5 2" xfId="36753"/>
    <cellStyle name="Normal 49 3 2 3 6" xfId="50869"/>
    <cellStyle name="Normal 49 3 2 3 7" xfId="31107"/>
    <cellStyle name="Normal 49 3 2 4" xfId="4286"/>
    <cellStyle name="Normal 49 3 2 4 2" xfId="12757"/>
    <cellStyle name="Normal 49 3 2 4 2 2" xfId="26872"/>
    <cellStyle name="Normal 49 3 2 4 2 2 2" xfId="60749"/>
    <cellStyle name="Normal 49 3 2 4 2 3" xfId="46633"/>
    <cellStyle name="Normal 49 3 2 4 3" xfId="18403"/>
    <cellStyle name="Normal 49 3 2 4 3 2" xfId="38164"/>
    <cellStyle name="Normal 49 3 2 4 4" xfId="52280"/>
    <cellStyle name="Normal 49 3 2 4 5" xfId="32518"/>
    <cellStyle name="Normal 49 3 2 5" xfId="7111"/>
    <cellStyle name="Normal 49 3 2 5 2" xfId="21226"/>
    <cellStyle name="Normal 49 3 2 5 2 2" xfId="55103"/>
    <cellStyle name="Normal 49 3 2 5 3" xfId="40987"/>
    <cellStyle name="Normal 49 3 2 6" xfId="9934"/>
    <cellStyle name="Normal 49 3 2 6 2" xfId="24049"/>
    <cellStyle name="Normal 49 3 2 6 2 2" xfId="57926"/>
    <cellStyle name="Normal 49 3 2 6 3" xfId="43810"/>
    <cellStyle name="Normal 49 3 2 7" xfId="15580"/>
    <cellStyle name="Normal 49 3 2 7 2" xfId="35341"/>
    <cellStyle name="Normal 49 3 2 8" xfId="49457"/>
    <cellStyle name="Normal 49 3 2 9" xfId="29695"/>
    <cellStyle name="Normal 49 3 3" xfId="1815"/>
    <cellStyle name="Normal 49 3 3 2" xfId="3228"/>
    <cellStyle name="Normal 49 3 3 2 2" xfId="6052"/>
    <cellStyle name="Normal 49 3 3 2 2 2" xfId="14522"/>
    <cellStyle name="Normal 49 3 3 2 2 2 2" xfId="28637"/>
    <cellStyle name="Normal 49 3 3 2 2 2 2 2" xfId="62514"/>
    <cellStyle name="Normal 49 3 3 2 2 2 3" xfId="48398"/>
    <cellStyle name="Normal 49 3 3 2 2 3" xfId="20168"/>
    <cellStyle name="Normal 49 3 3 2 2 3 2" xfId="39929"/>
    <cellStyle name="Normal 49 3 3 2 2 4" xfId="54045"/>
    <cellStyle name="Normal 49 3 3 2 2 5" xfId="34283"/>
    <cellStyle name="Normal 49 3 3 2 3" xfId="8876"/>
    <cellStyle name="Normal 49 3 3 2 3 2" xfId="22991"/>
    <cellStyle name="Normal 49 3 3 2 3 2 2" xfId="56868"/>
    <cellStyle name="Normal 49 3 3 2 3 3" xfId="42752"/>
    <cellStyle name="Normal 49 3 3 2 4" xfId="11699"/>
    <cellStyle name="Normal 49 3 3 2 4 2" xfId="25814"/>
    <cellStyle name="Normal 49 3 3 2 4 2 2" xfId="59691"/>
    <cellStyle name="Normal 49 3 3 2 4 3" xfId="45575"/>
    <cellStyle name="Normal 49 3 3 2 5" xfId="17345"/>
    <cellStyle name="Normal 49 3 3 2 5 2" xfId="37106"/>
    <cellStyle name="Normal 49 3 3 2 6" xfId="51222"/>
    <cellStyle name="Normal 49 3 3 2 7" xfId="31460"/>
    <cellStyle name="Normal 49 3 3 3" xfId="4639"/>
    <cellStyle name="Normal 49 3 3 3 2" xfId="13110"/>
    <cellStyle name="Normal 49 3 3 3 2 2" xfId="27225"/>
    <cellStyle name="Normal 49 3 3 3 2 2 2" xfId="61102"/>
    <cellStyle name="Normal 49 3 3 3 2 3" xfId="46986"/>
    <cellStyle name="Normal 49 3 3 3 3" xfId="18756"/>
    <cellStyle name="Normal 49 3 3 3 3 2" xfId="38517"/>
    <cellStyle name="Normal 49 3 3 3 4" xfId="52633"/>
    <cellStyle name="Normal 49 3 3 3 5" xfId="32871"/>
    <cellStyle name="Normal 49 3 3 4" xfId="7464"/>
    <cellStyle name="Normal 49 3 3 4 2" xfId="21579"/>
    <cellStyle name="Normal 49 3 3 4 2 2" xfId="55456"/>
    <cellStyle name="Normal 49 3 3 4 3" xfId="41340"/>
    <cellStyle name="Normal 49 3 3 5" xfId="10287"/>
    <cellStyle name="Normal 49 3 3 5 2" xfId="24402"/>
    <cellStyle name="Normal 49 3 3 5 2 2" xfId="58279"/>
    <cellStyle name="Normal 49 3 3 5 3" xfId="44163"/>
    <cellStyle name="Normal 49 3 3 6" xfId="15933"/>
    <cellStyle name="Normal 49 3 3 6 2" xfId="35694"/>
    <cellStyle name="Normal 49 3 3 7" xfId="49810"/>
    <cellStyle name="Normal 49 3 3 8" xfId="30048"/>
    <cellStyle name="Normal 49 3 4" xfId="2522"/>
    <cellStyle name="Normal 49 3 4 2" xfId="5346"/>
    <cellStyle name="Normal 49 3 4 2 2" xfId="13816"/>
    <cellStyle name="Normal 49 3 4 2 2 2" xfId="27931"/>
    <cellStyle name="Normal 49 3 4 2 2 2 2" xfId="61808"/>
    <cellStyle name="Normal 49 3 4 2 2 3" xfId="47692"/>
    <cellStyle name="Normal 49 3 4 2 3" xfId="19462"/>
    <cellStyle name="Normal 49 3 4 2 3 2" xfId="39223"/>
    <cellStyle name="Normal 49 3 4 2 4" xfId="53339"/>
    <cellStyle name="Normal 49 3 4 2 5" xfId="33577"/>
    <cellStyle name="Normal 49 3 4 3" xfId="8170"/>
    <cellStyle name="Normal 49 3 4 3 2" xfId="22285"/>
    <cellStyle name="Normal 49 3 4 3 2 2" xfId="56162"/>
    <cellStyle name="Normal 49 3 4 3 3" xfId="42046"/>
    <cellStyle name="Normal 49 3 4 4" xfId="10993"/>
    <cellStyle name="Normal 49 3 4 4 2" xfId="25108"/>
    <cellStyle name="Normal 49 3 4 4 2 2" xfId="58985"/>
    <cellStyle name="Normal 49 3 4 4 3" xfId="44869"/>
    <cellStyle name="Normal 49 3 4 5" xfId="16639"/>
    <cellStyle name="Normal 49 3 4 5 2" xfId="36400"/>
    <cellStyle name="Normal 49 3 4 6" xfId="50516"/>
    <cellStyle name="Normal 49 3 4 7" xfId="30754"/>
    <cellStyle name="Normal 49 3 5" xfId="3933"/>
    <cellStyle name="Normal 49 3 5 2" xfId="12404"/>
    <cellStyle name="Normal 49 3 5 2 2" xfId="26519"/>
    <cellStyle name="Normal 49 3 5 2 2 2" xfId="60396"/>
    <cellStyle name="Normal 49 3 5 2 3" xfId="46280"/>
    <cellStyle name="Normal 49 3 5 3" xfId="18050"/>
    <cellStyle name="Normal 49 3 5 3 2" xfId="37811"/>
    <cellStyle name="Normal 49 3 5 4" xfId="51927"/>
    <cellStyle name="Normal 49 3 5 5" xfId="32165"/>
    <cellStyle name="Normal 49 3 6" xfId="6758"/>
    <cellStyle name="Normal 49 3 6 2" xfId="20873"/>
    <cellStyle name="Normal 49 3 6 2 2" xfId="54750"/>
    <cellStyle name="Normal 49 3 6 3" xfId="40634"/>
    <cellStyle name="Normal 49 3 7" xfId="9581"/>
    <cellStyle name="Normal 49 3 7 2" xfId="23696"/>
    <cellStyle name="Normal 49 3 7 2 2" xfId="57573"/>
    <cellStyle name="Normal 49 3 7 3" xfId="43457"/>
    <cellStyle name="Normal 49 3 8" xfId="15227"/>
    <cellStyle name="Normal 49 3 8 2" xfId="34988"/>
    <cellStyle name="Normal 49 3 9" xfId="49104"/>
    <cellStyle name="Normal 49 4" xfId="1286"/>
    <cellStyle name="Normal 49 4 2" xfId="1993"/>
    <cellStyle name="Normal 49 4 2 2" xfId="3406"/>
    <cellStyle name="Normal 49 4 2 2 2" xfId="6230"/>
    <cellStyle name="Normal 49 4 2 2 2 2" xfId="14700"/>
    <cellStyle name="Normal 49 4 2 2 2 2 2" xfId="28815"/>
    <cellStyle name="Normal 49 4 2 2 2 2 2 2" xfId="62692"/>
    <cellStyle name="Normal 49 4 2 2 2 2 3" xfId="48576"/>
    <cellStyle name="Normal 49 4 2 2 2 3" xfId="20346"/>
    <cellStyle name="Normal 49 4 2 2 2 3 2" xfId="40107"/>
    <cellStyle name="Normal 49 4 2 2 2 4" xfId="54223"/>
    <cellStyle name="Normal 49 4 2 2 2 5" xfId="34461"/>
    <cellStyle name="Normal 49 4 2 2 3" xfId="9054"/>
    <cellStyle name="Normal 49 4 2 2 3 2" xfId="23169"/>
    <cellStyle name="Normal 49 4 2 2 3 2 2" xfId="57046"/>
    <cellStyle name="Normal 49 4 2 2 3 3" xfId="42930"/>
    <cellStyle name="Normal 49 4 2 2 4" xfId="11877"/>
    <cellStyle name="Normal 49 4 2 2 4 2" xfId="25992"/>
    <cellStyle name="Normal 49 4 2 2 4 2 2" xfId="59869"/>
    <cellStyle name="Normal 49 4 2 2 4 3" xfId="45753"/>
    <cellStyle name="Normal 49 4 2 2 5" xfId="17523"/>
    <cellStyle name="Normal 49 4 2 2 5 2" xfId="37284"/>
    <cellStyle name="Normal 49 4 2 2 6" xfId="51400"/>
    <cellStyle name="Normal 49 4 2 2 7" xfId="31638"/>
    <cellStyle name="Normal 49 4 2 3" xfId="4817"/>
    <cellStyle name="Normal 49 4 2 3 2" xfId="13288"/>
    <cellStyle name="Normal 49 4 2 3 2 2" xfId="27403"/>
    <cellStyle name="Normal 49 4 2 3 2 2 2" xfId="61280"/>
    <cellStyle name="Normal 49 4 2 3 2 3" xfId="47164"/>
    <cellStyle name="Normal 49 4 2 3 3" xfId="18934"/>
    <cellStyle name="Normal 49 4 2 3 3 2" xfId="38695"/>
    <cellStyle name="Normal 49 4 2 3 4" xfId="52811"/>
    <cellStyle name="Normal 49 4 2 3 5" xfId="33049"/>
    <cellStyle name="Normal 49 4 2 4" xfId="7642"/>
    <cellStyle name="Normal 49 4 2 4 2" xfId="21757"/>
    <cellStyle name="Normal 49 4 2 4 2 2" xfId="55634"/>
    <cellStyle name="Normal 49 4 2 4 3" xfId="41518"/>
    <cellStyle name="Normal 49 4 2 5" xfId="10465"/>
    <cellStyle name="Normal 49 4 2 5 2" xfId="24580"/>
    <cellStyle name="Normal 49 4 2 5 2 2" xfId="58457"/>
    <cellStyle name="Normal 49 4 2 5 3" xfId="44341"/>
    <cellStyle name="Normal 49 4 2 6" xfId="16111"/>
    <cellStyle name="Normal 49 4 2 6 2" xfId="35872"/>
    <cellStyle name="Normal 49 4 2 7" xfId="49988"/>
    <cellStyle name="Normal 49 4 2 8" xfId="30226"/>
    <cellStyle name="Normal 49 4 3" xfId="2700"/>
    <cellStyle name="Normal 49 4 3 2" xfId="5524"/>
    <cellStyle name="Normal 49 4 3 2 2" xfId="13994"/>
    <cellStyle name="Normal 49 4 3 2 2 2" xfId="28109"/>
    <cellStyle name="Normal 49 4 3 2 2 2 2" xfId="61986"/>
    <cellStyle name="Normal 49 4 3 2 2 3" xfId="47870"/>
    <cellStyle name="Normal 49 4 3 2 3" xfId="19640"/>
    <cellStyle name="Normal 49 4 3 2 3 2" xfId="39401"/>
    <cellStyle name="Normal 49 4 3 2 4" xfId="53517"/>
    <cellStyle name="Normal 49 4 3 2 5" xfId="33755"/>
    <cellStyle name="Normal 49 4 3 3" xfId="8348"/>
    <cellStyle name="Normal 49 4 3 3 2" xfId="22463"/>
    <cellStyle name="Normal 49 4 3 3 2 2" xfId="56340"/>
    <cellStyle name="Normal 49 4 3 3 3" xfId="42224"/>
    <cellStyle name="Normal 49 4 3 4" xfId="11171"/>
    <cellStyle name="Normal 49 4 3 4 2" xfId="25286"/>
    <cellStyle name="Normal 49 4 3 4 2 2" xfId="59163"/>
    <cellStyle name="Normal 49 4 3 4 3" xfId="45047"/>
    <cellStyle name="Normal 49 4 3 5" xfId="16817"/>
    <cellStyle name="Normal 49 4 3 5 2" xfId="36578"/>
    <cellStyle name="Normal 49 4 3 6" xfId="50694"/>
    <cellStyle name="Normal 49 4 3 7" xfId="30932"/>
    <cellStyle name="Normal 49 4 4" xfId="4111"/>
    <cellStyle name="Normal 49 4 4 2" xfId="12582"/>
    <cellStyle name="Normal 49 4 4 2 2" xfId="26697"/>
    <cellStyle name="Normal 49 4 4 2 2 2" xfId="60574"/>
    <cellStyle name="Normal 49 4 4 2 3" xfId="46458"/>
    <cellStyle name="Normal 49 4 4 3" xfId="18228"/>
    <cellStyle name="Normal 49 4 4 3 2" xfId="37989"/>
    <cellStyle name="Normal 49 4 4 4" xfId="52105"/>
    <cellStyle name="Normal 49 4 4 5" xfId="32343"/>
    <cellStyle name="Normal 49 4 5" xfId="6936"/>
    <cellStyle name="Normal 49 4 5 2" xfId="21051"/>
    <cellStyle name="Normal 49 4 5 2 2" xfId="54928"/>
    <cellStyle name="Normal 49 4 5 3" xfId="40812"/>
    <cellStyle name="Normal 49 4 6" xfId="9759"/>
    <cellStyle name="Normal 49 4 6 2" xfId="23874"/>
    <cellStyle name="Normal 49 4 6 2 2" xfId="57751"/>
    <cellStyle name="Normal 49 4 6 3" xfId="43635"/>
    <cellStyle name="Normal 49 4 7" xfId="15405"/>
    <cellStyle name="Normal 49 4 7 2" xfId="35166"/>
    <cellStyle name="Normal 49 4 8" xfId="49282"/>
    <cellStyle name="Normal 49 4 9" xfId="29520"/>
    <cellStyle name="Normal 49 5" xfId="1640"/>
    <cellStyle name="Normal 49 5 2" xfId="3053"/>
    <cellStyle name="Normal 49 5 2 2" xfId="5877"/>
    <cellStyle name="Normal 49 5 2 2 2" xfId="14347"/>
    <cellStyle name="Normal 49 5 2 2 2 2" xfId="28462"/>
    <cellStyle name="Normal 49 5 2 2 2 2 2" xfId="62339"/>
    <cellStyle name="Normal 49 5 2 2 2 3" xfId="48223"/>
    <cellStyle name="Normal 49 5 2 2 3" xfId="19993"/>
    <cellStyle name="Normal 49 5 2 2 3 2" xfId="39754"/>
    <cellStyle name="Normal 49 5 2 2 4" xfId="53870"/>
    <cellStyle name="Normal 49 5 2 2 5" xfId="34108"/>
    <cellStyle name="Normal 49 5 2 3" xfId="8701"/>
    <cellStyle name="Normal 49 5 2 3 2" xfId="22816"/>
    <cellStyle name="Normal 49 5 2 3 2 2" xfId="56693"/>
    <cellStyle name="Normal 49 5 2 3 3" xfId="42577"/>
    <cellStyle name="Normal 49 5 2 4" xfId="11524"/>
    <cellStyle name="Normal 49 5 2 4 2" xfId="25639"/>
    <cellStyle name="Normal 49 5 2 4 2 2" xfId="59516"/>
    <cellStyle name="Normal 49 5 2 4 3" xfId="45400"/>
    <cellStyle name="Normal 49 5 2 5" xfId="17170"/>
    <cellStyle name="Normal 49 5 2 5 2" xfId="36931"/>
    <cellStyle name="Normal 49 5 2 6" xfId="51047"/>
    <cellStyle name="Normal 49 5 2 7" xfId="31285"/>
    <cellStyle name="Normal 49 5 3" xfId="4464"/>
    <cellStyle name="Normal 49 5 3 2" xfId="12935"/>
    <cellStyle name="Normal 49 5 3 2 2" xfId="27050"/>
    <cellStyle name="Normal 49 5 3 2 2 2" xfId="60927"/>
    <cellStyle name="Normal 49 5 3 2 3" xfId="46811"/>
    <cellStyle name="Normal 49 5 3 3" xfId="18581"/>
    <cellStyle name="Normal 49 5 3 3 2" xfId="38342"/>
    <cellStyle name="Normal 49 5 3 4" xfId="52458"/>
    <cellStyle name="Normal 49 5 3 5" xfId="32696"/>
    <cellStyle name="Normal 49 5 4" xfId="7289"/>
    <cellStyle name="Normal 49 5 4 2" xfId="21404"/>
    <cellStyle name="Normal 49 5 4 2 2" xfId="55281"/>
    <cellStyle name="Normal 49 5 4 3" xfId="41165"/>
    <cellStyle name="Normal 49 5 5" xfId="10112"/>
    <cellStyle name="Normal 49 5 5 2" xfId="24227"/>
    <cellStyle name="Normal 49 5 5 2 2" xfId="58104"/>
    <cellStyle name="Normal 49 5 5 3" xfId="43988"/>
    <cellStyle name="Normal 49 5 6" xfId="15758"/>
    <cellStyle name="Normal 49 5 6 2" xfId="35519"/>
    <cellStyle name="Normal 49 5 7" xfId="49635"/>
    <cellStyle name="Normal 49 5 8" xfId="29873"/>
    <cellStyle name="Normal 49 6" xfId="2347"/>
    <cellStyle name="Normal 49 6 2" xfId="5171"/>
    <cellStyle name="Normal 49 6 2 2" xfId="13641"/>
    <cellStyle name="Normal 49 6 2 2 2" xfId="27756"/>
    <cellStyle name="Normal 49 6 2 2 2 2" xfId="61633"/>
    <cellStyle name="Normal 49 6 2 2 3" xfId="47517"/>
    <cellStyle name="Normal 49 6 2 3" xfId="19287"/>
    <cellStyle name="Normal 49 6 2 3 2" xfId="39048"/>
    <cellStyle name="Normal 49 6 2 4" xfId="53164"/>
    <cellStyle name="Normal 49 6 2 5" xfId="33402"/>
    <cellStyle name="Normal 49 6 3" xfId="7995"/>
    <cellStyle name="Normal 49 6 3 2" xfId="22110"/>
    <cellStyle name="Normal 49 6 3 2 2" xfId="55987"/>
    <cellStyle name="Normal 49 6 3 3" xfId="41871"/>
    <cellStyle name="Normal 49 6 4" xfId="10818"/>
    <cellStyle name="Normal 49 6 4 2" xfId="24933"/>
    <cellStyle name="Normal 49 6 4 2 2" xfId="58810"/>
    <cellStyle name="Normal 49 6 4 3" xfId="44694"/>
    <cellStyle name="Normal 49 6 5" xfId="16464"/>
    <cellStyle name="Normal 49 6 5 2" xfId="36225"/>
    <cellStyle name="Normal 49 6 6" xfId="50341"/>
    <cellStyle name="Normal 49 6 7" xfId="30579"/>
    <cellStyle name="Normal 49 7" xfId="3758"/>
    <cellStyle name="Normal 49 7 2" xfId="12229"/>
    <cellStyle name="Normal 49 7 2 2" xfId="26344"/>
    <cellStyle name="Normal 49 7 2 2 2" xfId="60221"/>
    <cellStyle name="Normal 49 7 2 3" xfId="46105"/>
    <cellStyle name="Normal 49 7 3" xfId="17875"/>
    <cellStyle name="Normal 49 7 3 2" xfId="37636"/>
    <cellStyle name="Normal 49 7 4" xfId="51752"/>
    <cellStyle name="Normal 49 7 5" xfId="31990"/>
    <cellStyle name="Normal 49 8" xfId="6583"/>
    <cellStyle name="Normal 49 8 2" xfId="20698"/>
    <cellStyle name="Normal 49 8 2 2" xfId="54575"/>
    <cellStyle name="Normal 49 8 3" xfId="40459"/>
    <cellStyle name="Normal 49 9" xfId="9406"/>
    <cellStyle name="Normal 49 9 2" xfId="23521"/>
    <cellStyle name="Normal 49 9 2 2" xfId="57398"/>
    <cellStyle name="Normal 49 9 3" xfId="43282"/>
    <cellStyle name="Normal 5" xfId="4"/>
    <cellStyle name="Normal 5 10" xfId="3711"/>
    <cellStyle name="Normal 5 10 2" xfId="12182"/>
    <cellStyle name="Normal 5 10 2 2" xfId="26297"/>
    <cellStyle name="Normal 5 10 2 2 2" xfId="60174"/>
    <cellStyle name="Normal 5 10 2 3" xfId="46058"/>
    <cellStyle name="Normal 5 10 3" xfId="17828"/>
    <cellStyle name="Normal 5 10 3 2" xfId="37589"/>
    <cellStyle name="Normal 5 10 4" xfId="51705"/>
    <cellStyle name="Normal 5 10 5" xfId="31943"/>
    <cellStyle name="Normal 5 11" xfId="6536"/>
    <cellStyle name="Normal 5 11 2" xfId="20651"/>
    <cellStyle name="Normal 5 11 2 2" xfId="54528"/>
    <cellStyle name="Normal 5 11 3" xfId="40412"/>
    <cellStyle name="Normal 5 12" xfId="9359"/>
    <cellStyle name="Normal 5 12 2" xfId="23474"/>
    <cellStyle name="Normal 5 12 2 2" xfId="57351"/>
    <cellStyle name="Normal 5 12 3" xfId="43235"/>
    <cellStyle name="Normal 5 13" xfId="15005"/>
    <cellStyle name="Normal 5 13 2" xfId="34766"/>
    <cellStyle name="Normal 5 14" xfId="48882"/>
    <cellStyle name="Normal 5 15" xfId="29120"/>
    <cellStyle name="Normal 5 16" xfId="585"/>
    <cellStyle name="Normal 5 2" xfId="20"/>
    <cellStyle name="Normal 5 2 10" xfId="6542"/>
    <cellStyle name="Normal 5 2 10 2" xfId="20657"/>
    <cellStyle name="Normal 5 2 10 2 2" xfId="54534"/>
    <cellStyle name="Normal 5 2 10 3" xfId="40418"/>
    <cellStyle name="Normal 5 2 11" xfId="9365"/>
    <cellStyle name="Normal 5 2 11 2" xfId="23480"/>
    <cellStyle name="Normal 5 2 11 2 2" xfId="57357"/>
    <cellStyle name="Normal 5 2 11 3" xfId="43241"/>
    <cellStyle name="Normal 5 2 12" xfId="15011"/>
    <cellStyle name="Normal 5 2 12 2" xfId="34772"/>
    <cellStyle name="Normal 5 2 13" xfId="48888"/>
    <cellStyle name="Normal 5 2 14" xfId="29126"/>
    <cellStyle name="Normal 5 2 15" xfId="684"/>
    <cellStyle name="Normal 5 2 2" xfId="29"/>
    <cellStyle name="Normal 5 2 2 10" xfId="15056"/>
    <cellStyle name="Normal 5 2 2 10 2" xfId="34817"/>
    <cellStyle name="Normal 5 2 2 11" xfId="48933"/>
    <cellStyle name="Normal 5 2 2 12" xfId="29171"/>
    <cellStyle name="Normal 5 2 2 13" xfId="764"/>
    <cellStyle name="Normal 5 2 2 2" xfId="415"/>
    <cellStyle name="Normal 5 2 2 2 10" xfId="49020"/>
    <cellStyle name="Normal 5 2 2 2 11" xfId="29258"/>
    <cellStyle name="Normal 5 2 2 2 12" xfId="1018"/>
    <cellStyle name="Normal 5 2 2 2 2" xfId="1198"/>
    <cellStyle name="Normal 5 2 2 2 2 10" xfId="29433"/>
    <cellStyle name="Normal 5 2 2 2 2 2" xfId="1552"/>
    <cellStyle name="Normal 5 2 2 2 2 2 2" xfId="2259"/>
    <cellStyle name="Normal 5 2 2 2 2 2 2 2" xfId="3672"/>
    <cellStyle name="Normal 5 2 2 2 2 2 2 2 2" xfId="6496"/>
    <cellStyle name="Normal 5 2 2 2 2 2 2 2 2 2" xfId="14966"/>
    <cellStyle name="Normal 5 2 2 2 2 2 2 2 2 2 2" xfId="29081"/>
    <cellStyle name="Normal 5 2 2 2 2 2 2 2 2 2 2 2" xfId="62958"/>
    <cellStyle name="Normal 5 2 2 2 2 2 2 2 2 2 3" xfId="48842"/>
    <cellStyle name="Normal 5 2 2 2 2 2 2 2 2 3" xfId="20612"/>
    <cellStyle name="Normal 5 2 2 2 2 2 2 2 2 3 2" xfId="40373"/>
    <cellStyle name="Normal 5 2 2 2 2 2 2 2 2 4" xfId="54489"/>
    <cellStyle name="Normal 5 2 2 2 2 2 2 2 2 5" xfId="34727"/>
    <cellStyle name="Normal 5 2 2 2 2 2 2 2 3" xfId="9320"/>
    <cellStyle name="Normal 5 2 2 2 2 2 2 2 3 2" xfId="23435"/>
    <cellStyle name="Normal 5 2 2 2 2 2 2 2 3 2 2" xfId="57312"/>
    <cellStyle name="Normal 5 2 2 2 2 2 2 2 3 3" xfId="43196"/>
    <cellStyle name="Normal 5 2 2 2 2 2 2 2 4" xfId="12143"/>
    <cellStyle name="Normal 5 2 2 2 2 2 2 2 4 2" xfId="26258"/>
    <cellStyle name="Normal 5 2 2 2 2 2 2 2 4 2 2" xfId="60135"/>
    <cellStyle name="Normal 5 2 2 2 2 2 2 2 4 3" xfId="46019"/>
    <cellStyle name="Normal 5 2 2 2 2 2 2 2 5" xfId="17789"/>
    <cellStyle name="Normal 5 2 2 2 2 2 2 2 5 2" xfId="37550"/>
    <cellStyle name="Normal 5 2 2 2 2 2 2 2 6" xfId="51666"/>
    <cellStyle name="Normal 5 2 2 2 2 2 2 2 7" xfId="31904"/>
    <cellStyle name="Normal 5 2 2 2 2 2 2 3" xfId="5083"/>
    <cellStyle name="Normal 5 2 2 2 2 2 2 3 2" xfId="13554"/>
    <cellStyle name="Normal 5 2 2 2 2 2 2 3 2 2" xfId="27669"/>
    <cellStyle name="Normal 5 2 2 2 2 2 2 3 2 2 2" xfId="61546"/>
    <cellStyle name="Normal 5 2 2 2 2 2 2 3 2 3" xfId="47430"/>
    <cellStyle name="Normal 5 2 2 2 2 2 2 3 3" xfId="19200"/>
    <cellStyle name="Normal 5 2 2 2 2 2 2 3 3 2" xfId="38961"/>
    <cellStyle name="Normal 5 2 2 2 2 2 2 3 4" xfId="53077"/>
    <cellStyle name="Normal 5 2 2 2 2 2 2 3 5" xfId="33315"/>
    <cellStyle name="Normal 5 2 2 2 2 2 2 4" xfId="7908"/>
    <cellStyle name="Normal 5 2 2 2 2 2 2 4 2" xfId="22023"/>
    <cellStyle name="Normal 5 2 2 2 2 2 2 4 2 2" xfId="55900"/>
    <cellStyle name="Normal 5 2 2 2 2 2 2 4 3" xfId="41784"/>
    <cellStyle name="Normal 5 2 2 2 2 2 2 5" xfId="10731"/>
    <cellStyle name="Normal 5 2 2 2 2 2 2 5 2" xfId="24846"/>
    <cellStyle name="Normal 5 2 2 2 2 2 2 5 2 2" xfId="58723"/>
    <cellStyle name="Normal 5 2 2 2 2 2 2 5 3" xfId="44607"/>
    <cellStyle name="Normal 5 2 2 2 2 2 2 6" xfId="16377"/>
    <cellStyle name="Normal 5 2 2 2 2 2 2 6 2" xfId="36138"/>
    <cellStyle name="Normal 5 2 2 2 2 2 2 7" xfId="50254"/>
    <cellStyle name="Normal 5 2 2 2 2 2 2 8" xfId="30492"/>
    <cellStyle name="Normal 5 2 2 2 2 2 3" xfId="2966"/>
    <cellStyle name="Normal 5 2 2 2 2 2 3 2" xfId="5790"/>
    <cellStyle name="Normal 5 2 2 2 2 2 3 2 2" xfId="14260"/>
    <cellStyle name="Normal 5 2 2 2 2 2 3 2 2 2" xfId="28375"/>
    <cellStyle name="Normal 5 2 2 2 2 2 3 2 2 2 2" xfId="62252"/>
    <cellStyle name="Normal 5 2 2 2 2 2 3 2 2 3" xfId="48136"/>
    <cellStyle name="Normal 5 2 2 2 2 2 3 2 3" xfId="19906"/>
    <cellStyle name="Normal 5 2 2 2 2 2 3 2 3 2" xfId="39667"/>
    <cellStyle name="Normal 5 2 2 2 2 2 3 2 4" xfId="53783"/>
    <cellStyle name="Normal 5 2 2 2 2 2 3 2 5" xfId="34021"/>
    <cellStyle name="Normal 5 2 2 2 2 2 3 3" xfId="8614"/>
    <cellStyle name="Normal 5 2 2 2 2 2 3 3 2" xfId="22729"/>
    <cellStyle name="Normal 5 2 2 2 2 2 3 3 2 2" xfId="56606"/>
    <cellStyle name="Normal 5 2 2 2 2 2 3 3 3" xfId="42490"/>
    <cellStyle name="Normal 5 2 2 2 2 2 3 4" xfId="11437"/>
    <cellStyle name="Normal 5 2 2 2 2 2 3 4 2" xfId="25552"/>
    <cellStyle name="Normal 5 2 2 2 2 2 3 4 2 2" xfId="59429"/>
    <cellStyle name="Normal 5 2 2 2 2 2 3 4 3" xfId="45313"/>
    <cellStyle name="Normal 5 2 2 2 2 2 3 5" xfId="17083"/>
    <cellStyle name="Normal 5 2 2 2 2 2 3 5 2" xfId="36844"/>
    <cellStyle name="Normal 5 2 2 2 2 2 3 6" xfId="50960"/>
    <cellStyle name="Normal 5 2 2 2 2 2 3 7" xfId="31198"/>
    <cellStyle name="Normal 5 2 2 2 2 2 4" xfId="4377"/>
    <cellStyle name="Normal 5 2 2 2 2 2 4 2" xfId="12848"/>
    <cellStyle name="Normal 5 2 2 2 2 2 4 2 2" xfId="26963"/>
    <cellStyle name="Normal 5 2 2 2 2 2 4 2 2 2" xfId="60840"/>
    <cellStyle name="Normal 5 2 2 2 2 2 4 2 3" xfId="46724"/>
    <cellStyle name="Normal 5 2 2 2 2 2 4 3" xfId="18494"/>
    <cellStyle name="Normal 5 2 2 2 2 2 4 3 2" xfId="38255"/>
    <cellStyle name="Normal 5 2 2 2 2 2 4 4" xfId="52371"/>
    <cellStyle name="Normal 5 2 2 2 2 2 4 5" xfId="32609"/>
    <cellStyle name="Normal 5 2 2 2 2 2 5" xfId="7202"/>
    <cellStyle name="Normal 5 2 2 2 2 2 5 2" xfId="21317"/>
    <cellStyle name="Normal 5 2 2 2 2 2 5 2 2" xfId="55194"/>
    <cellStyle name="Normal 5 2 2 2 2 2 5 3" xfId="41078"/>
    <cellStyle name="Normal 5 2 2 2 2 2 6" xfId="10025"/>
    <cellStyle name="Normal 5 2 2 2 2 2 6 2" xfId="24140"/>
    <cellStyle name="Normal 5 2 2 2 2 2 6 2 2" xfId="58017"/>
    <cellStyle name="Normal 5 2 2 2 2 2 6 3" xfId="43901"/>
    <cellStyle name="Normal 5 2 2 2 2 2 7" xfId="15671"/>
    <cellStyle name="Normal 5 2 2 2 2 2 7 2" xfId="35432"/>
    <cellStyle name="Normal 5 2 2 2 2 2 8" xfId="49548"/>
    <cellStyle name="Normal 5 2 2 2 2 2 9" xfId="29786"/>
    <cellStyle name="Normal 5 2 2 2 2 3" xfId="1906"/>
    <cellStyle name="Normal 5 2 2 2 2 3 2" xfId="3319"/>
    <cellStyle name="Normal 5 2 2 2 2 3 2 2" xfId="6143"/>
    <cellStyle name="Normal 5 2 2 2 2 3 2 2 2" xfId="14613"/>
    <cellStyle name="Normal 5 2 2 2 2 3 2 2 2 2" xfId="28728"/>
    <cellStyle name="Normal 5 2 2 2 2 3 2 2 2 2 2" xfId="62605"/>
    <cellStyle name="Normal 5 2 2 2 2 3 2 2 2 3" xfId="48489"/>
    <cellStyle name="Normal 5 2 2 2 2 3 2 2 3" xfId="20259"/>
    <cellStyle name="Normal 5 2 2 2 2 3 2 2 3 2" xfId="40020"/>
    <cellStyle name="Normal 5 2 2 2 2 3 2 2 4" xfId="54136"/>
    <cellStyle name="Normal 5 2 2 2 2 3 2 2 5" xfId="34374"/>
    <cellStyle name="Normal 5 2 2 2 2 3 2 3" xfId="8967"/>
    <cellStyle name="Normal 5 2 2 2 2 3 2 3 2" xfId="23082"/>
    <cellStyle name="Normal 5 2 2 2 2 3 2 3 2 2" xfId="56959"/>
    <cellStyle name="Normal 5 2 2 2 2 3 2 3 3" xfId="42843"/>
    <cellStyle name="Normal 5 2 2 2 2 3 2 4" xfId="11790"/>
    <cellStyle name="Normal 5 2 2 2 2 3 2 4 2" xfId="25905"/>
    <cellStyle name="Normal 5 2 2 2 2 3 2 4 2 2" xfId="59782"/>
    <cellStyle name="Normal 5 2 2 2 2 3 2 4 3" xfId="45666"/>
    <cellStyle name="Normal 5 2 2 2 2 3 2 5" xfId="17436"/>
    <cellStyle name="Normal 5 2 2 2 2 3 2 5 2" xfId="37197"/>
    <cellStyle name="Normal 5 2 2 2 2 3 2 6" xfId="51313"/>
    <cellStyle name="Normal 5 2 2 2 2 3 2 7" xfId="31551"/>
    <cellStyle name="Normal 5 2 2 2 2 3 3" xfId="4730"/>
    <cellStyle name="Normal 5 2 2 2 2 3 3 2" xfId="13201"/>
    <cellStyle name="Normal 5 2 2 2 2 3 3 2 2" xfId="27316"/>
    <cellStyle name="Normal 5 2 2 2 2 3 3 2 2 2" xfId="61193"/>
    <cellStyle name="Normal 5 2 2 2 2 3 3 2 3" xfId="47077"/>
    <cellStyle name="Normal 5 2 2 2 2 3 3 3" xfId="18847"/>
    <cellStyle name="Normal 5 2 2 2 2 3 3 3 2" xfId="38608"/>
    <cellStyle name="Normal 5 2 2 2 2 3 3 4" xfId="52724"/>
    <cellStyle name="Normal 5 2 2 2 2 3 3 5" xfId="32962"/>
    <cellStyle name="Normal 5 2 2 2 2 3 4" xfId="7555"/>
    <cellStyle name="Normal 5 2 2 2 2 3 4 2" xfId="21670"/>
    <cellStyle name="Normal 5 2 2 2 2 3 4 2 2" xfId="55547"/>
    <cellStyle name="Normal 5 2 2 2 2 3 4 3" xfId="41431"/>
    <cellStyle name="Normal 5 2 2 2 2 3 5" xfId="10378"/>
    <cellStyle name="Normal 5 2 2 2 2 3 5 2" xfId="24493"/>
    <cellStyle name="Normal 5 2 2 2 2 3 5 2 2" xfId="58370"/>
    <cellStyle name="Normal 5 2 2 2 2 3 5 3" xfId="44254"/>
    <cellStyle name="Normal 5 2 2 2 2 3 6" xfId="16024"/>
    <cellStyle name="Normal 5 2 2 2 2 3 6 2" xfId="35785"/>
    <cellStyle name="Normal 5 2 2 2 2 3 7" xfId="49901"/>
    <cellStyle name="Normal 5 2 2 2 2 3 8" xfId="30139"/>
    <cellStyle name="Normal 5 2 2 2 2 4" xfId="2613"/>
    <cellStyle name="Normal 5 2 2 2 2 4 2" xfId="5437"/>
    <cellStyle name="Normal 5 2 2 2 2 4 2 2" xfId="13907"/>
    <cellStyle name="Normal 5 2 2 2 2 4 2 2 2" xfId="28022"/>
    <cellStyle name="Normal 5 2 2 2 2 4 2 2 2 2" xfId="61899"/>
    <cellStyle name="Normal 5 2 2 2 2 4 2 2 3" xfId="47783"/>
    <cellStyle name="Normal 5 2 2 2 2 4 2 3" xfId="19553"/>
    <cellStyle name="Normal 5 2 2 2 2 4 2 3 2" xfId="39314"/>
    <cellStyle name="Normal 5 2 2 2 2 4 2 4" xfId="53430"/>
    <cellStyle name="Normal 5 2 2 2 2 4 2 5" xfId="33668"/>
    <cellStyle name="Normal 5 2 2 2 2 4 3" xfId="8261"/>
    <cellStyle name="Normal 5 2 2 2 2 4 3 2" xfId="22376"/>
    <cellStyle name="Normal 5 2 2 2 2 4 3 2 2" xfId="56253"/>
    <cellStyle name="Normal 5 2 2 2 2 4 3 3" xfId="42137"/>
    <cellStyle name="Normal 5 2 2 2 2 4 4" xfId="11084"/>
    <cellStyle name="Normal 5 2 2 2 2 4 4 2" xfId="25199"/>
    <cellStyle name="Normal 5 2 2 2 2 4 4 2 2" xfId="59076"/>
    <cellStyle name="Normal 5 2 2 2 2 4 4 3" xfId="44960"/>
    <cellStyle name="Normal 5 2 2 2 2 4 5" xfId="16730"/>
    <cellStyle name="Normal 5 2 2 2 2 4 5 2" xfId="36491"/>
    <cellStyle name="Normal 5 2 2 2 2 4 6" xfId="50607"/>
    <cellStyle name="Normal 5 2 2 2 2 4 7" xfId="30845"/>
    <cellStyle name="Normal 5 2 2 2 2 5" xfId="4024"/>
    <cellStyle name="Normal 5 2 2 2 2 5 2" xfId="12495"/>
    <cellStyle name="Normal 5 2 2 2 2 5 2 2" xfId="26610"/>
    <cellStyle name="Normal 5 2 2 2 2 5 2 2 2" xfId="60487"/>
    <cellStyle name="Normal 5 2 2 2 2 5 2 3" xfId="46371"/>
    <cellStyle name="Normal 5 2 2 2 2 5 3" xfId="18141"/>
    <cellStyle name="Normal 5 2 2 2 2 5 3 2" xfId="37902"/>
    <cellStyle name="Normal 5 2 2 2 2 5 4" xfId="52018"/>
    <cellStyle name="Normal 5 2 2 2 2 5 5" xfId="32256"/>
    <cellStyle name="Normal 5 2 2 2 2 6" xfId="6849"/>
    <cellStyle name="Normal 5 2 2 2 2 6 2" xfId="20964"/>
    <cellStyle name="Normal 5 2 2 2 2 6 2 2" xfId="54841"/>
    <cellStyle name="Normal 5 2 2 2 2 6 3" xfId="40725"/>
    <cellStyle name="Normal 5 2 2 2 2 7" xfId="9672"/>
    <cellStyle name="Normal 5 2 2 2 2 7 2" xfId="23787"/>
    <cellStyle name="Normal 5 2 2 2 2 7 2 2" xfId="57664"/>
    <cellStyle name="Normal 5 2 2 2 2 7 3" xfId="43548"/>
    <cellStyle name="Normal 5 2 2 2 2 8" xfId="15318"/>
    <cellStyle name="Normal 5 2 2 2 2 8 2" xfId="35079"/>
    <cellStyle name="Normal 5 2 2 2 2 9" xfId="49195"/>
    <cellStyle name="Normal 5 2 2 2 3" xfId="1377"/>
    <cellStyle name="Normal 5 2 2 2 3 2" xfId="2084"/>
    <cellStyle name="Normal 5 2 2 2 3 2 2" xfId="3497"/>
    <cellStyle name="Normal 5 2 2 2 3 2 2 2" xfId="6321"/>
    <cellStyle name="Normal 5 2 2 2 3 2 2 2 2" xfId="14791"/>
    <cellStyle name="Normal 5 2 2 2 3 2 2 2 2 2" xfId="28906"/>
    <cellStyle name="Normal 5 2 2 2 3 2 2 2 2 2 2" xfId="62783"/>
    <cellStyle name="Normal 5 2 2 2 3 2 2 2 2 3" xfId="48667"/>
    <cellStyle name="Normal 5 2 2 2 3 2 2 2 3" xfId="20437"/>
    <cellStyle name="Normal 5 2 2 2 3 2 2 2 3 2" xfId="40198"/>
    <cellStyle name="Normal 5 2 2 2 3 2 2 2 4" xfId="54314"/>
    <cellStyle name="Normal 5 2 2 2 3 2 2 2 5" xfId="34552"/>
    <cellStyle name="Normal 5 2 2 2 3 2 2 3" xfId="9145"/>
    <cellStyle name="Normal 5 2 2 2 3 2 2 3 2" xfId="23260"/>
    <cellStyle name="Normal 5 2 2 2 3 2 2 3 2 2" xfId="57137"/>
    <cellStyle name="Normal 5 2 2 2 3 2 2 3 3" xfId="43021"/>
    <cellStyle name="Normal 5 2 2 2 3 2 2 4" xfId="11968"/>
    <cellStyle name="Normal 5 2 2 2 3 2 2 4 2" xfId="26083"/>
    <cellStyle name="Normal 5 2 2 2 3 2 2 4 2 2" xfId="59960"/>
    <cellStyle name="Normal 5 2 2 2 3 2 2 4 3" xfId="45844"/>
    <cellStyle name="Normal 5 2 2 2 3 2 2 5" xfId="17614"/>
    <cellStyle name="Normal 5 2 2 2 3 2 2 5 2" xfId="37375"/>
    <cellStyle name="Normal 5 2 2 2 3 2 2 6" xfId="51491"/>
    <cellStyle name="Normal 5 2 2 2 3 2 2 7" xfId="31729"/>
    <cellStyle name="Normal 5 2 2 2 3 2 3" xfId="4908"/>
    <cellStyle name="Normal 5 2 2 2 3 2 3 2" xfId="13379"/>
    <cellStyle name="Normal 5 2 2 2 3 2 3 2 2" xfId="27494"/>
    <cellStyle name="Normal 5 2 2 2 3 2 3 2 2 2" xfId="61371"/>
    <cellStyle name="Normal 5 2 2 2 3 2 3 2 3" xfId="47255"/>
    <cellStyle name="Normal 5 2 2 2 3 2 3 3" xfId="19025"/>
    <cellStyle name="Normal 5 2 2 2 3 2 3 3 2" xfId="38786"/>
    <cellStyle name="Normal 5 2 2 2 3 2 3 4" xfId="52902"/>
    <cellStyle name="Normal 5 2 2 2 3 2 3 5" xfId="33140"/>
    <cellStyle name="Normal 5 2 2 2 3 2 4" xfId="7733"/>
    <cellStyle name="Normal 5 2 2 2 3 2 4 2" xfId="21848"/>
    <cellStyle name="Normal 5 2 2 2 3 2 4 2 2" xfId="55725"/>
    <cellStyle name="Normal 5 2 2 2 3 2 4 3" xfId="41609"/>
    <cellStyle name="Normal 5 2 2 2 3 2 5" xfId="10556"/>
    <cellStyle name="Normal 5 2 2 2 3 2 5 2" xfId="24671"/>
    <cellStyle name="Normal 5 2 2 2 3 2 5 2 2" xfId="58548"/>
    <cellStyle name="Normal 5 2 2 2 3 2 5 3" xfId="44432"/>
    <cellStyle name="Normal 5 2 2 2 3 2 6" xfId="16202"/>
    <cellStyle name="Normal 5 2 2 2 3 2 6 2" xfId="35963"/>
    <cellStyle name="Normal 5 2 2 2 3 2 7" xfId="50079"/>
    <cellStyle name="Normal 5 2 2 2 3 2 8" xfId="30317"/>
    <cellStyle name="Normal 5 2 2 2 3 3" xfId="2791"/>
    <cellStyle name="Normal 5 2 2 2 3 3 2" xfId="5615"/>
    <cellStyle name="Normal 5 2 2 2 3 3 2 2" xfId="14085"/>
    <cellStyle name="Normal 5 2 2 2 3 3 2 2 2" xfId="28200"/>
    <cellStyle name="Normal 5 2 2 2 3 3 2 2 2 2" xfId="62077"/>
    <cellStyle name="Normal 5 2 2 2 3 3 2 2 3" xfId="47961"/>
    <cellStyle name="Normal 5 2 2 2 3 3 2 3" xfId="19731"/>
    <cellStyle name="Normal 5 2 2 2 3 3 2 3 2" xfId="39492"/>
    <cellStyle name="Normal 5 2 2 2 3 3 2 4" xfId="53608"/>
    <cellStyle name="Normal 5 2 2 2 3 3 2 5" xfId="33846"/>
    <cellStyle name="Normal 5 2 2 2 3 3 3" xfId="8439"/>
    <cellStyle name="Normal 5 2 2 2 3 3 3 2" xfId="22554"/>
    <cellStyle name="Normal 5 2 2 2 3 3 3 2 2" xfId="56431"/>
    <cellStyle name="Normal 5 2 2 2 3 3 3 3" xfId="42315"/>
    <cellStyle name="Normal 5 2 2 2 3 3 4" xfId="11262"/>
    <cellStyle name="Normal 5 2 2 2 3 3 4 2" xfId="25377"/>
    <cellStyle name="Normal 5 2 2 2 3 3 4 2 2" xfId="59254"/>
    <cellStyle name="Normal 5 2 2 2 3 3 4 3" xfId="45138"/>
    <cellStyle name="Normal 5 2 2 2 3 3 5" xfId="16908"/>
    <cellStyle name="Normal 5 2 2 2 3 3 5 2" xfId="36669"/>
    <cellStyle name="Normal 5 2 2 2 3 3 6" xfId="50785"/>
    <cellStyle name="Normal 5 2 2 2 3 3 7" xfId="31023"/>
    <cellStyle name="Normal 5 2 2 2 3 4" xfId="4202"/>
    <cellStyle name="Normal 5 2 2 2 3 4 2" xfId="12673"/>
    <cellStyle name="Normal 5 2 2 2 3 4 2 2" xfId="26788"/>
    <cellStyle name="Normal 5 2 2 2 3 4 2 2 2" xfId="60665"/>
    <cellStyle name="Normal 5 2 2 2 3 4 2 3" xfId="46549"/>
    <cellStyle name="Normal 5 2 2 2 3 4 3" xfId="18319"/>
    <cellStyle name="Normal 5 2 2 2 3 4 3 2" xfId="38080"/>
    <cellStyle name="Normal 5 2 2 2 3 4 4" xfId="52196"/>
    <cellStyle name="Normal 5 2 2 2 3 4 5" xfId="32434"/>
    <cellStyle name="Normal 5 2 2 2 3 5" xfId="7027"/>
    <cellStyle name="Normal 5 2 2 2 3 5 2" xfId="21142"/>
    <cellStyle name="Normal 5 2 2 2 3 5 2 2" xfId="55019"/>
    <cellStyle name="Normal 5 2 2 2 3 5 3" xfId="40903"/>
    <cellStyle name="Normal 5 2 2 2 3 6" xfId="9850"/>
    <cellStyle name="Normal 5 2 2 2 3 6 2" xfId="23965"/>
    <cellStyle name="Normal 5 2 2 2 3 6 2 2" xfId="57842"/>
    <cellStyle name="Normal 5 2 2 2 3 6 3" xfId="43726"/>
    <cellStyle name="Normal 5 2 2 2 3 7" xfId="15496"/>
    <cellStyle name="Normal 5 2 2 2 3 7 2" xfId="35257"/>
    <cellStyle name="Normal 5 2 2 2 3 8" xfId="49373"/>
    <cellStyle name="Normal 5 2 2 2 3 9" xfId="29611"/>
    <cellStyle name="Normal 5 2 2 2 4" xfId="1731"/>
    <cellStyle name="Normal 5 2 2 2 4 2" xfId="3144"/>
    <cellStyle name="Normal 5 2 2 2 4 2 2" xfId="5968"/>
    <cellStyle name="Normal 5 2 2 2 4 2 2 2" xfId="14438"/>
    <cellStyle name="Normal 5 2 2 2 4 2 2 2 2" xfId="28553"/>
    <cellStyle name="Normal 5 2 2 2 4 2 2 2 2 2" xfId="62430"/>
    <cellStyle name="Normal 5 2 2 2 4 2 2 2 3" xfId="48314"/>
    <cellStyle name="Normal 5 2 2 2 4 2 2 3" xfId="20084"/>
    <cellStyle name="Normal 5 2 2 2 4 2 2 3 2" xfId="39845"/>
    <cellStyle name="Normal 5 2 2 2 4 2 2 4" xfId="53961"/>
    <cellStyle name="Normal 5 2 2 2 4 2 2 5" xfId="34199"/>
    <cellStyle name="Normal 5 2 2 2 4 2 3" xfId="8792"/>
    <cellStyle name="Normal 5 2 2 2 4 2 3 2" xfId="22907"/>
    <cellStyle name="Normal 5 2 2 2 4 2 3 2 2" xfId="56784"/>
    <cellStyle name="Normal 5 2 2 2 4 2 3 3" xfId="42668"/>
    <cellStyle name="Normal 5 2 2 2 4 2 4" xfId="11615"/>
    <cellStyle name="Normal 5 2 2 2 4 2 4 2" xfId="25730"/>
    <cellStyle name="Normal 5 2 2 2 4 2 4 2 2" xfId="59607"/>
    <cellStyle name="Normal 5 2 2 2 4 2 4 3" xfId="45491"/>
    <cellStyle name="Normal 5 2 2 2 4 2 5" xfId="17261"/>
    <cellStyle name="Normal 5 2 2 2 4 2 5 2" xfId="37022"/>
    <cellStyle name="Normal 5 2 2 2 4 2 6" xfId="51138"/>
    <cellStyle name="Normal 5 2 2 2 4 2 7" xfId="31376"/>
    <cellStyle name="Normal 5 2 2 2 4 3" xfId="4555"/>
    <cellStyle name="Normal 5 2 2 2 4 3 2" xfId="13026"/>
    <cellStyle name="Normal 5 2 2 2 4 3 2 2" xfId="27141"/>
    <cellStyle name="Normal 5 2 2 2 4 3 2 2 2" xfId="61018"/>
    <cellStyle name="Normal 5 2 2 2 4 3 2 3" xfId="46902"/>
    <cellStyle name="Normal 5 2 2 2 4 3 3" xfId="18672"/>
    <cellStyle name="Normal 5 2 2 2 4 3 3 2" xfId="38433"/>
    <cellStyle name="Normal 5 2 2 2 4 3 4" xfId="52549"/>
    <cellStyle name="Normal 5 2 2 2 4 3 5" xfId="32787"/>
    <cellStyle name="Normal 5 2 2 2 4 4" xfId="7380"/>
    <cellStyle name="Normal 5 2 2 2 4 4 2" xfId="21495"/>
    <cellStyle name="Normal 5 2 2 2 4 4 2 2" xfId="55372"/>
    <cellStyle name="Normal 5 2 2 2 4 4 3" xfId="41256"/>
    <cellStyle name="Normal 5 2 2 2 4 5" xfId="10203"/>
    <cellStyle name="Normal 5 2 2 2 4 5 2" xfId="24318"/>
    <cellStyle name="Normal 5 2 2 2 4 5 2 2" xfId="58195"/>
    <cellStyle name="Normal 5 2 2 2 4 5 3" xfId="44079"/>
    <cellStyle name="Normal 5 2 2 2 4 6" xfId="15849"/>
    <cellStyle name="Normal 5 2 2 2 4 6 2" xfId="35610"/>
    <cellStyle name="Normal 5 2 2 2 4 7" xfId="49726"/>
    <cellStyle name="Normal 5 2 2 2 4 8" xfId="29964"/>
    <cellStyle name="Normal 5 2 2 2 5" xfId="2438"/>
    <cellStyle name="Normal 5 2 2 2 5 2" xfId="5262"/>
    <cellStyle name="Normal 5 2 2 2 5 2 2" xfId="13732"/>
    <cellStyle name="Normal 5 2 2 2 5 2 2 2" xfId="27847"/>
    <cellStyle name="Normal 5 2 2 2 5 2 2 2 2" xfId="61724"/>
    <cellStyle name="Normal 5 2 2 2 5 2 2 3" xfId="47608"/>
    <cellStyle name="Normal 5 2 2 2 5 2 3" xfId="19378"/>
    <cellStyle name="Normal 5 2 2 2 5 2 3 2" xfId="39139"/>
    <cellStyle name="Normal 5 2 2 2 5 2 4" xfId="53255"/>
    <cellStyle name="Normal 5 2 2 2 5 2 5" xfId="33493"/>
    <cellStyle name="Normal 5 2 2 2 5 3" xfId="8086"/>
    <cellStyle name="Normal 5 2 2 2 5 3 2" xfId="22201"/>
    <cellStyle name="Normal 5 2 2 2 5 3 2 2" xfId="56078"/>
    <cellStyle name="Normal 5 2 2 2 5 3 3" xfId="41962"/>
    <cellStyle name="Normal 5 2 2 2 5 4" xfId="10909"/>
    <cellStyle name="Normal 5 2 2 2 5 4 2" xfId="25024"/>
    <cellStyle name="Normal 5 2 2 2 5 4 2 2" xfId="58901"/>
    <cellStyle name="Normal 5 2 2 2 5 4 3" xfId="44785"/>
    <cellStyle name="Normal 5 2 2 2 5 5" xfId="16555"/>
    <cellStyle name="Normal 5 2 2 2 5 5 2" xfId="36316"/>
    <cellStyle name="Normal 5 2 2 2 5 6" xfId="50432"/>
    <cellStyle name="Normal 5 2 2 2 5 7" xfId="30670"/>
    <cellStyle name="Normal 5 2 2 2 6" xfId="3849"/>
    <cellStyle name="Normal 5 2 2 2 6 2" xfId="12320"/>
    <cellStyle name="Normal 5 2 2 2 6 2 2" xfId="26435"/>
    <cellStyle name="Normal 5 2 2 2 6 2 2 2" xfId="60312"/>
    <cellStyle name="Normal 5 2 2 2 6 2 3" xfId="46196"/>
    <cellStyle name="Normal 5 2 2 2 6 3" xfId="17966"/>
    <cellStyle name="Normal 5 2 2 2 6 3 2" xfId="37727"/>
    <cellStyle name="Normal 5 2 2 2 6 4" xfId="51843"/>
    <cellStyle name="Normal 5 2 2 2 6 5" xfId="32081"/>
    <cellStyle name="Normal 5 2 2 2 7" xfId="6674"/>
    <cellStyle name="Normal 5 2 2 2 7 2" xfId="20789"/>
    <cellStyle name="Normal 5 2 2 2 7 2 2" xfId="54666"/>
    <cellStyle name="Normal 5 2 2 2 7 3" xfId="40550"/>
    <cellStyle name="Normal 5 2 2 2 8" xfId="9497"/>
    <cellStyle name="Normal 5 2 2 2 8 2" xfId="23612"/>
    <cellStyle name="Normal 5 2 2 2 8 2 2" xfId="57489"/>
    <cellStyle name="Normal 5 2 2 2 8 3" xfId="43373"/>
    <cellStyle name="Normal 5 2 2 2 9" xfId="15143"/>
    <cellStyle name="Normal 5 2 2 2 9 2" xfId="34904"/>
    <cellStyle name="Normal 5 2 2 3" xfId="1110"/>
    <cellStyle name="Normal 5 2 2 3 10" xfId="29346"/>
    <cellStyle name="Normal 5 2 2 3 2" xfId="1465"/>
    <cellStyle name="Normal 5 2 2 3 2 2" xfId="2172"/>
    <cellStyle name="Normal 5 2 2 3 2 2 2" xfId="3585"/>
    <cellStyle name="Normal 5 2 2 3 2 2 2 2" xfId="6409"/>
    <cellStyle name="Normal 5 2 2 3 2 2 2 2 2" xfId="14879"/>
    <cellStyle name="Normal 5 2 2 3 2 2 2 2 2 2" xfId="28994"/>
    <cellStyle name="Normal 5 2 2 3 2 2 2 2 2 2 2" xfId="62871"/>
    <cellStyle name="Normal 5 2 2 3 2 2 2 2 2 3" xfId="48755"/>
    <cellStyle name="Normal 5 2 2 3 2 2 2 2 3" xfId="20525"/>
    <cellStyle name="Normal 5 2 2 3 2 2 2 2 3 2" xfId="40286"/>
    <cellStyle name="Normal 5 2 2 3 2 2 2 2 4" xfId="54402"/>
    <cellStyle name="Normal 5 2 2 3 2 2 2 2 5" xfId="34640"/>
    <cellStyle name="Normal 5 2 2 3 2 2 2 3" xfId="9233"/>
    <cellStyle name="Normal 5 2 2 3 2 2 2 3 2" xfId="23348"/>
    <cellStyle name="Normal 5 2 2 3 2 2 2 3 2 2" xfId="57225"/>
    <cellStyle name="Normal 5 2 2 3 2 2 2 3 3" xfId="43109"/>
    <cellStyle name="Normal 5 2 2 3 2 2 2 4" xfId="12056"/>
    <cellStyle name="Normal 5 2 2 3 2 2 2 4 2" xfId="26171"/>
    <cellStyle name="Normal 5 2 2 3 2 2 2 4 2 2" xfId="60048"/>
    <cellStyle name="Normal 5 2 2 3 2 2 2 4 3" xfId="45932"/>
    <cellStyle name="Normal 5 2 2 3 2 2 2 5" xfId="17702"/>
    <cellStyle name="Normal 5 2 2 3 2 2 2 5 2" xfId="37463"/>
    <cellStyle name="Normal 5 2 2 3 2 2 2 6" xfId="51579"/>
    <cellStyle name="Normal 5 2 2 3 2 2 2 7" xfId="31817"/>
    <cellStyle name="Normal 5 2 2 3 2 2 3" xfId="4996"/>
    <cellStyle name="Normal 5 2 2 3 2 2 3 2" xfId="13467"/>
    <cellStyle name="Normal 5 2 2 3 2 2 3 2 2" xfId="27582"/>
    <cellStyle name="Normal 5 2 2 3 2 2 3 2 2 2" xfId="61459"/>
    <cellStyle name="Normal 5 2 2 3 2 2 3 2 3" xfId="47343"/>
    <cellStyle name="Normal 5 2 2 3 2 2 3 3" xfId="19113"/>
    <cellStyle name="Normal 5 2 2 3 2 2 3 3 2" xfId="38874"/>
    <cellStyle name="Normal 5 2 2 3 2 2 3 4" xfId="52990"/>
    <cellStyle name="Normal 5 2 2 3 2 2 3 5" xfId="33228"/>
    <cellStyle name="Normal 5 2 2 3 2 2 4" xfId="7821"/>
    <cellStyle name="Normal 5 2 2 3 2 2 4 2" xfId="21936"/>
    <cellStyle name="Normal 5 2 2 3 2 2 4 2 2" xfId="55813"/>
    <cellStyle name="Normal 5 2 2 3 2 2 4 3" xfId="41697"/>
    <cellStyle name="Normal 5 2 2 3 2 2 5" xfId="10644"/>
    <cellStyle name="Normal 5 2 2 3 2 2 5 2" xfId="24759"/>
    <cellStyle name="Normal 5 2 2 3 2 2 5 2 2" xfId="58636"/>
    <cellStyle name="Normal 5 2 2 3 2 2 5 3" xfId="44520"/>
    <cellStyle name="Normal 5 2 2 3 2 2 6" xfId="16290"/>
    <cellStyle name="Normal 5 2 2 3 2 2 6 2" xfId="36051"/>
    <cellStyle name="Normal 5 2 2 3 2 2 7" xfId="50167"/>
    <cellStyle name="Normal 5 2 2 3 2 2 8" xfId="30405"/>
    <cellStyle name="Normal 5 2 2 3 2 3" xfId="2879"/>
    <cellStyle name="Normal 5 2 2 3 2 3 2" xfId="5703"/>
    <cellStyle name="Normal 5 2 2 3 2 3 2 2" xfId="14173"/>
    <cellStyle name="Normal 5 2 2 3 2 3 2 2 2" xfId="28288"/>
    <cellStyle name="Normal 5 2 2 3 2 3 2 2 2 2" xfId="62165"/>
    <cellStyle name="Normal 5 2 2 3 2 3 2 2 3" xfId="48049"/>
    <cellStyle name="Normal 5 2 2 3 2 3 2 3" xfId="19819"/>
    <cellStyle name="Normal 5 2 2 3 2 3 2 3 2" xfId="39580"/>
    <cellStyle name="Normal 5 2 2 3 2 3 2 4" xfId="53696"/>
    <cellStyle name="Normal 5 2 2 3 2 3 2 5" xfId="33934"/>
    <cellStyle name="Normal 5 2 2 3 2 3 3" xfId="8527"/>
    <cellStyle name="Normal 5 2 2 3 2 3 3 2" xfId="22642"/>
    <cellStyle name="Normal 5 2 2 3 2 3 3 2 2" xfId="56519"/>
    <cellStyle name="Normal 5 2 2 3 2 3 3 3" xfId="42403"/>
    <cellStyle name="Normal 5 2 2 3 2 3 4" xfId="11350"/>
    <cellStyle name="Normal 5 2 2 3 2 3 4 2" xfId="25465"/>
    <cellStyle name="Normal 5 2 2 3 2 3 4 2 2" xfId="59342"/>
    <cellStyle name="Normal 5 2 2 3 2 3 4 3" xfId="45226"/>
    <cellStyle name="Normal 5 2 2 3 2 3 5" xfId="16996"/>
    <cellStyle name="Normal 5 2 2 3 2 3 5 2" xfId="36757"/>
    <cellStyle name="Normal 5 2 2 3 2 3 6" xfId="50873"/>
    <cellStyle name="Normal 5 2 2 3 2 3 7" xfId="31111"/>
    <cellStyle name="Normal 5 2 2 3 2 4" xfId="4290"/>
    <cellStyle name="Normal 5 2 2 3 2 4 2" xfId="12761"/>
    <cellStyle name="Normal 5 2 2 3 2 4 2 2" xfId="26876"/>
    <cellStyle name="Normal 5 2 2 3 2 4 2 2 2" xfId="60753"/>
    <cellStyle name="Normal 5 2 2 3 2 4 2 3" xfId="46637"/>
    <cellStyle name="Normal 5 2 2 3 2 4 3" xfId="18407"/>
    <cellStyle name="Normal 5 2 2 3 2 4 3 2" xfId="38168"/>
    <cellStyle name="Normal 5 2 2 3 2 4 4" xfId="52284"/>
    <cellStyle name="Normal 5 2 2 3 2 4 5" xfId="32522"/>
    <cellStyle name="Normal 5 2 2 3 2 5" xfId="7115"/>
    <cellStyle name="Normal 5 2 2 3 2 5 2" xfId="21230"/>
    <cellStyle name="Normal 5 2 2 3 2 5 2 2" xfId="55107"/>
    <cellStyle name="Normal 5 2 2 3 2 5 3" xfId="40991"/>
    <cellStyle name="Normal 5 2 2 3 2 6" xfId="9938"/>
    <cellStyle name="Normal 5 2 2 3 2 6 2" xfId="24053"/>
    <cellStyle name="Normal 5 2 2 3 2 6 2 2" xfId="57930"/>
    <cellStyle name="Normal 5 2 2 3 2 6 3" xfId="43814"/>
    <cellStyle name="Normal 5 2 2 3 2 7" xfId="15584"/>
    <cellStyle name="Normal 5 2 2 3 2 7 2" xfId="35345"/>
    <cellStyle name="Normal 5 2 2 3 2 8" xfId="49461"/>
    <cellStyle name="Normal 5 2 2 3 2 9" xfId="29699"/>
    <cellStyle name="Normal 5 2 2 3 3" xfId="1819"/>
    <cellStyle name="Normal 5 2 2 3 3 2" xfId="3232"/>
    <cellStyle name="Normal 5 2 2 3 3 2 2" xfId="6056"/>
    <cellStyle name="Normal 5 2 2 3 3 2 2 2" xfId="14526"/>
    <cellStyle name="Normal 5 2 2 3 3 2 2 2 2" xfId="28641"/>
    <cellStyle name="Normal 5 2 2 3 3 2 2 2 2 2" xfId="62518"/>
    <cellStyle name="Normal 5 2 2 3 3 2 2 2 3" xfId="48402"/>
    <cellStyle name="Normal 5 2 2 3 3 2 2 3" xfId="20172"/>
    <cellStyle name="Normal 5 2 2 3 3 2 2 3 2" xfId="39933"/>
    <cellStyle name="Normal 5 2 2 3 3 2 2 4" xfId="54049"/>
    <cellStyle name="Normal 5 2 2 3 3 2 2 5" xfId="34287"/>
    <cellStyle name="Normal 5 2 2 3 3 2 3" xfId="8880"/>
    <cellStyle name="Normal 5 2 2 3 3 2 3 2" xfId="22995"/>
    <cellStyle name="Normal 5 2 2 3 3 2 3 2 2" xfId="56872"/>
    <cellStyle name="Normal 5 2 2 3 3 2 3 3" xfId="42756"/>
    <cellStyle name="Normal 5 2 2 3 3 2 4" xfId="11703"/>
    <cellStyle name="Normal 5 2 2 3 3 2 4 2" xfId="25818"/>
    <cellStyle name="Normal 5 2 2 3 3 2 4 2 2" xfId="59695"/>
    <cellStyle name="Normal 5 2 2 3 3 2 4 3" xfId="45579"/>
    <cellStyle name="Normal 5 2 2 3 3 2 5" xfId="17349"/>
    <cellStyle name="Normal 5 2 2 3 3 2 5 2" xfId="37110"/>
    <cellStyle name="Normal 5 2 2 3 3 2 6" xfId="51226"/>
    <cellStyle name="Normal 5 2 2 3 3 2 7" xfId="31464"/>
    <cellStyle name="Normal 5 2 2 3 3 3" xfId="4643"/>
    <cellStyle name="Normal 5 2 2 3 3 3 2" xfId="13114"/>
    <cellStyle name="Normal 5 2 2 3 3 3 2 2" xfId="27229"/>
    <cellStyle name="Normal 5 2 2 3 3 3 2 2 2" xfId="61106"/>
    <cellStyle name="Normal 5 2 2 3 3 3 2 3" xfId="46990"/>
    <cellStyle name="Normal 5 2 2 3 3 3 3" xfId="18760"/>
    <cellStyle name="Normal 5 2 2 3 3 3 3 2" xfId="38521"/>
    <cellStyle name="Normal 5 2 2 3 3 3 4" xfId="52637"/>
    <cellStyle name="Normal 5 2 2 3 3 3 5" xfId="32875"/>
    <cellStyle name="Normal 5 2 2 3 3 4" xfId="7468"/>
    <cellStyle name="Normal 5 2 2 3 3 4 2" xfId="21583"/>
    <cellStyle name="Normal 5 2 2 3 3 4 2 2" xfId="55460"/>
    <cellStyle name="Normal 5 2 2 3 3 4 3" xfId="41344"/>
    <cellStyle name="Normal 5 2 2 3 3 5" xfId="10291"/>
    <cellStyle name="Normal 5 2 2 3 3 5 2" xfId="24406"/>
    <cellStyle name="Normal 5 2 2 3 3 5 2 2" xfId="58283"/>
    <cellStyle name="Normal 5 2 2 3 3 5 3" xfId="44167"/>
    <cellStyle name="Normal 5 2 2 3 3 6" xfId="15937"/>
    <cellStyle name="Normal 5 2 2 3 3 6 2" xfId="35698"/>
    <cellStyle name="Normal 5 2 2 3 3 7" xfId="49814"/>
    <cellStyle name="Normal 5 2 2 3 3 8" xfId="30052"/>
    <cellStyle name="Normal 5 2 2 3 4" xfId="2526"/>
    <cellStyle name="Normal 5 2 2 3 4 2" xfId="5350"/>
    <cellStyle name="Normal 5 2 2 3 4 2 2" xfId="13820"/>
    <cellStyle name="Normal 5 2 2 3 4 2 2 2" xfId="27935"/>
    <cellStyle name="Normal 5 2 2 3 4 2 2 2 2" xfId="61812"/>
    <cellStyle name="Normal 5 2 2 3 4 2 2 3" xfId="47696"/>
    <cellStyle name="Normal 5 2 2 3 4 2 3" xfId="19466"/>
    <cellStyle name="Normal 5 2 2 3 4 2 3 2" xfId="39227"/>
    <cellStyle name="Normal 5 2 2 3 4 2 4" xfId="53343"/>
    <cellStyle name="Normal 5 2 2 3 4 2 5" xfId="33581"/>
    <cellStyle name="Normal 5 2 2 3 4 3" xfId="8174"/>
    <cellStyle name="Normal 5 2 2 3 4 3 2" xfId="22289"/>
    <cellStyle name="Normal 5 2 2 3 4 3 2 2" xfId="56166"/>
    <cellStyle name="Normal 5 2 2 3 4 3 3" xfId="42050"/>
    <cellStyle name="Normal 5 2 2 3 4 4" xfId="10997"/>
    <cellStyle name="Normal 5 2 2 3 4 4 2" xfId="25112"/>
    <cellStyle name="Normal 5 2 2 3 4 4 2 2" xfId="58989"/>
    <cellStyle name="Normal 5 2 2 3 4 4 3" xfId="44873"/>
    <cellStyle name="Normal 5 2 2 3 4 5" xfId="16643"/>
    <cellStyle name="Normal 5 2 2 3 4 5 2" xfId="36404"/>
    <cellStyle name="Normal 5 2 2 3 4 6" xfId="50520"/>
    <cellStyle name="Normal 5 2 2 3 4 7" xfId="30758"/>
    <cellStyle name="Normal 5 2 2 3 5" xfId="3937"/>
    <cellStyle name="Normal 5 2 2 3 5 2" xfId="12408"/>
    <cellStyle name="Normal 5 2 2 3 5 2 2" xfId="26523"/>
    <cellStyle name="Normal 5 2 2 3 5 2 2 2" xfId="60400"/>
    <cellStyle name="Normal 5 2 2 3 5 2 3" xfId="46284"/>
    <cellStyle name="Normal 5 2 2 3 5 3" xfId="18054"/>
    <cellStyle name="Normal 5 2 2 3 5 3 2" xfId="37815"/>
    <cellStyle name="Normal 5 2 2 3 5 4" xfId="51931"/>
    <cellStyle name="Normal 5 2 2 3 5 5" xfId="32169"/>
    <cellStyle name="Normal 5 2 2 3 6" xfId="6762"/>
    <cellStyle name="Normal 5 2 2 3 6 2" xfId="20877"/>
    <cellStyle name="Normal 5 2 2 3 6 2 2" xfId="54754"/>
    <cellStyle name="Normal 5 2 2 3 6 3" xfId="40638"/>
    <cellStyle name="Normal 5 2 2 3 7" xfId="9585"/>
    <cellStyle name="Normal 5 2 2 3 7 2" xfId="23700"/>
    <cellStyle name="Normal 5 2 2 3 7 2 2" xfId="57577"/>
    <cellStyle name="Normal 5 2 2 3 7 3" xfId="43461"/>
    <cellStyle name="Normal 5 2 2 3 8" xfId="15231"/>
    <cellStyle name="Normal 5 2 2 3 8 2" xfId="34992"/>
    <cellStyle name="Normal 5 2 2 3 9" xfId="49108"/>
    <cellStyle name="Normal 5 2 2 4" xfId="1290"/>
    <cellStyle name="Normal 5 2 2 4 2" xfId="1997"/>
    <cellStyle name="Normal 5 2 2 4 2 2" xfId="3410"/>
    <cellStyle name="Normal 5 2 2 4 2 2 2" xfId="6234"/>
    <cellStyle name="Normal 5 2 2 4 2 2 2 2" xfId="14704"/>
    <cellStyle name="Normal 5 2 2 4 2 2 2 2 2" xfId="28819"/>
    <cellStyle name="Normal 5 2 2 4 2 2 2 2 2 2" xfId="62696"/>
    <cellStyle name="Normal 5 2 2 4 2 2 2 2 3" xfId="48580"/>
    <cellStyle name="Normal 5 2 2 4 2 2 2 3" xfId="20350"/>
    <cellStyle name="Normal 5 2 2 4 2 2 2 3 2" xfId="40111"/>
    <cellStyle name="Normal 5 2 2 4 2 2 2 4" xfId="54227"/>
    <cellStyle name="Normal 5 2 2 4 2 2 2 5" xfId="34465"/>
    <cellStyle name="Normal 5 2 2 4 2 2 3" xfId="9058"/>
    <cellStyle name="Normal 5 2 2 4 2 2 3 2" xfId="23173"/>
    <cellStyle name="Normal 5 2 2 4 2 2 3 2 2" xfId="57050"/>
    <cellStyle name="Normal 5 2 2 4 2 2 3 3" xfId="42934"/>
    <cellStyle name="Normal 5 2 2 4 2 2 4" xfId="11881"/>
    <cellStyle name="Normal 5 2 2 4 2 2 4 2" xfId="25996"/>
    <cellStyle name="Normal 5 2 2 4 2 2 4 2 2" xfId="59873"/>
    <cellStyle name="Normal 5 2 2 4 2 2 4 3" xfId="45757"/>
    <cellStyle name="Normal 5 2 2 4 2 2 5" xfId="17527"/>
    <cellStyle name="Normal 5 2 2 4 2 2 5 2" xfId="37288"/>
    <cellStyle name="Normal 5 2 2 4 2 2 6" xfId="51404"/>
    <cellStyle name="Normal 5 2 2 4 2 2 7" xfId="31642"/>
    <cellStyle name="Normal 5 2 2 4 2 3" xfId="4821"/>
    <cellStyle name="Normal 5 2 2 4 2 3 2" xfId="13292"/>
    <cellStyle name="Normal 5 2 2 4 2 3 2 2" xfId="27407"/>
    <cellStyle name="Normal 5 2 2 4 2 3 2 2 2" xfId="61284"/>
    <cellStyle name="Normal 5 2 2 4 2 3 2 3" xfId="47168"/>
    <cellStyle name="Normal 5 2 2 4 2 3 3" xfId="18938"/>
    <cellStyle name="Normal 5 2 2 4 2 3 3 2" xfId="38699"/>
    <cellStyle name="Normal 5 2 2 4 2 3 4" xfId="52815"/>
    <cellStyle name="Normal 5 2 2 4 2 3 5" xfId="33053"/>
    <cellStyle name="Normal 5 2 2 4 2 4" xfId="7646"/>
    <cellStyle name="Normal 5 2 2 4 2 4 2" xfId="21761"/>
    <cellStyle name="Normal 5 2 2 4 2 4 2 2" xfId="55638"/>
    <cellStyle name="Normal 5 2 2 4 2 4 3" xfId="41522"/>
    <cellStyle name="Normal 5 2 2 4 2 5" xfId="10469"/>
    <cellStyle name="Normal 5 2 2 4 2 5 2" xfId="24584"/>
    <cellStyle name="Normal 5 2 2 4 2 5 2 2" xfId="58461"/>
    <cellStyle name="Normal 5 2 2 4 2 5 3" xfId="44345"/>
    <cellStyle name="Normal 5 2 2 4 2 6" xfId="16115"/>
    <cellStyle name="Normal 5 2 2 4 2 6 2" xfId="35876"/>
    <cellStyle name="Normal 5 2 2 4 2 7" xfId="49992"/>
    <cellStyle name="Normal 5 2 2 4 2 8" xfId="30230"/>
    <cellStyle name="Normal 5 2 2 4 3" xfId="2704"/>
    <cellStyle name="Normal 5 2 2 4 3 2" xfId="5528"/>
    <cellStyle name="Normal 5 2 2 4 3 2 2" xfId="13998"/>
    <cellStyle name="Normal 5 2 2 4 3 2 2 2" xfId="28113"/>
    <cellStyle name="Normal 5 2 2 4 3 2 2 2 2" xfId="61990"/>
    <cellStyle name="Normal 5 2 2 4 3 2 2 3" xfId="47874"/>
    <cellStyle name="Normal 5 2 2 4 3 2 3" xfId="19644"/>
    <cellStyle name="Normal 5 2 2 4 3 2 3 2" xfId="39405"/>
    <cellStyle name="Normal 5 2 2 4 3 2 4" xfId="53521"/>
    <cellStyle name="Normal 5 2 2 4 3 2 5" xfId="33759"/>
    <cellStyle name="Normal 5 2 2 4 3 3" xfId="8352"/>
    <cellStyle name="Normal 5 2 2 4 3 3 2" xfId="22467"/>
    <cellStyle name="Normal 5 2 2 4 3 3 2 2" xfId="56344"/>
    <cellStyle name="Normal 5 2 2 4 3 3 3" xfId="42228"/>
    <cellStyle name="Normal 5 2 2 4 3 4" xfId="11175"/>
    <cellStyle name="Normal 5 2 2 4 3 4 2" xfId="25290"/>
    <cellStyle name="Normal 5 2 2 4 3 4 2 2" xfId="59167"/>
    <cellStyle name="Normal 5 2 2 4 3 4 3" xfId="45051"/>
    <cellStyle name="Normal 5 2 2 4 3 5" xfId="16821"/>
    <cellStyle name="Normal 5 2 2 4 3 5 2" xfId="36582"/>
    <cellStyle name="Normal 5 2 2 4 3 6" xfId="50698"/>
    <cellStyle name="Normal 5 2 2 4 3 7" xfId="30936"/>
    <cellStyle name="Normal 5 2 2 4 4" xfId="4115"/>
    <cellStyle name="Normal 5 2 2 4 4 2" xfId="12586"/>
    <cellStyle name="Normal 5 2 2 4 4 2 2" xfId="26701"/>
    <cellStyle name="Normal 5 2 2 4 4 2 2 2" xfId="60578"/>
    <cellStyle name="Normal 5 2 2 4 4 2 3" xfId="46462"/>
    <cellStyle name="Normal 5 2 2 4 4 3" xfId="18232"/>
    <cellStyle name="Normal 5 2 2 4 4 3 2" xfId="37993"/>
    <cellStyle name="Normal 5 2 2 4 4 4" xfId="52109"/>
    <cellStyle name="Normal 5 2 2 4 4 5" xfId="32347"/>
    <cellStyle name="Normal 5 2 2 4 5" xfId="6940"/>
    <cellStyle name="Normal 5 2 2 4 5 2" xfId="21055"/>
    <cellStyle name="Normal 5 2 2 4 5 2 2" xfId="54932"/>
    <cellStyle name="Normal 5 2 2 4 5 3" xfId="40816"/>
    <cellStyle name="Normal 5 2 2 4 6" xfId="9763"/>
    <cellStyle name="Normal 5 2 2 4 6 2" xfId="23878"/>
    <cellStyle name="Normal 5 2 2 4 6 2 2" xfId="57755"/>
    <cellStyle name="Normal 5 2 2 4 6 3" xfId="43639"/>
    <cellStyle name="Normal 5 2 2 4 7" xfId="15409"/>
    <cellStyle name="Normal 5 2 2 4 7 2" xfId="35170"/>
    <cellStyle name="Normal 5 2 2 4 8" xfId="49286"/>
    <cellStyle name="Normal 5 2 2 4 9" xfId="29524"/>
    <cellStyle name="Normal 5 2 2 5" xfId="1644"/>
    <cellStyle name="Normal 5 2 2 5 2" xfId="3057"/>
    <cellStyle name="Normal 5 2 2 5 2 2" xfId="5881"/>
    <cellStyle name="Normal 5 2 2 5 2 2 2" xfId="14351"/>
    <cellStyle name="Normal 5 2 2 5 2 2 2 2" xfId="28466"/>
    <cellStyle name="Normal 5 2 2 5 2 2 2 2 2" xfId="62343"/>
    <cellStyle name="Normal 5 2 2 5 2 2 2 3" xfId="48227"/>
    <cellStyle name="Normal 5 2 2 5 2 2 3" xfId="19997"/>
    <cellStyle name="Normal 5 2 2 5 2 2 3 2" xfId="39758"/>
    <cellStyle name="Normal 5 2 2 5 2 2 4" xfId="53874"/>
    <cellStyle name="Normal 5 2 2 5 2 2 5" xfId="34112"/>
    <cellStyle name="Normal 5 2 2 5 2 3" xfId="8705"/>
    <cellStyle name="Normal 5 2 2 5 2 3 2" xfId="22820"/>
    <cellStyle name="Normal 5 2 2 5 2 3 2 2" xfId="56697"/>
    <cellStyle name="Normal 5 2 2 5 2 3 3" xfId="42581"/>
    <cellStyle name="Normal 5 2 2 5 2 4" xfId="11528"/>
    <cellStyle name="Normal 5 2 2 5 2 4 2" xfId="25643"/>
    <cellStyle name="Normal 5 2 2 5 2 4 2 2" xfId="59520"/>
    <cellStyle name="Normal 5 2 2 5 2 4 3" xfId="45404"/>
    <cellStyle name="Normal 5 2 2 5 2 5" xfId="17174"/>
    <cellStyle name="Normal 5 2 2 5 2 5 2" xfId="36935"/>
    <cellStyle name="Normal 5 2 2 5 2 6" xfId="51051"/>
    <cellStyle name="Normal 5 2 2 5 2 7" xfId="31289"/>
    <cellStyle name="Normal 5 2 2 5 3" xfId="4468"/>
    <cellStyle name="Normal 5 2 2 5 3 2" xfId="12939"/>
    <cellStyle name="Normal 5 2 2 5 3 2 2" xfId="27054"/>
    <cellStyle name="Normal 5 2 2 5 3 2 2 2" xfId="60931"/>
    <cellStyle name="Normal 5 2 2 5 3 2 3" xfId="46815"/>
    <cellStyle name="Normal 5 2 2 5 3 3" xfId="18585"/>
    <cellStyle name="Normal 5 2 2 5 3 3 2" xfId="38346"/>
    <cellStyle name="Normal 5 2 2 5 3 4" xfId="52462"/>
    <cellStyle name="Normal 5 2 2 5 3 5" xfId="32700"/>
    <cellStyle name="Normal 5 2 2 5 4" xfId="7293"/>
    <cellStyle name="Normal 5 2 2 5 4 2" xfId="21408"/>
    <cellStyle name="Normal 5 2 2 5 4 2 2" xfId="55285"/>
    <cellStyle name="Normal 5 2 2 5 4 3" xfId="41169"/>
    <cellStyle name="Normal 5 2 2 5 5" xfId="10116"/>
    <cellStyle name="Normal 5 2 2 5 5 2" xfId="24231"/>
    <cellStyle name="Normal 5 2 2 5 5 2 2" xfId="58108"/>
    <cellStyle name="Normal 5 2 2 5 5 3" xfId="43992"/>
    <cellStyle name="Normal 5 2 2 5 6" xfId="15762"/>
    <cellStyle name="Normal 5 2 2 5 6 2" xfId="35523"/>
    <cellStyle name="Normal 5 2 2 5 7" xfId="49639"/>
    <cellStyle name="Normal 5 2 2 5 8" xfId="29877"/>
    <cellStyle name="Normal 5 2 2 6" xfId="2351"/>
    <cellStyle name="Normal 5 2 2 6 2" xfId="5175"/>
    <cellStyle name="Normal 5 2 2 6 2 2" xfId="13645"/>
    <cellStyle name="Normal 5 2 2 6 2 2 2" xfId="27760"/>
    <cellStyle name="Normal 5 2 2 6 2 2 2 2" xfId="61637"/>
    <cellStyle name="Normal 5 2 2 6 2 2 3" xfId="47521"/>
    <cellStyle name="Normal 5 2 2 6 2 3" xfId="19291"/>
    <cellStyle name="Normal 5 2 2 6 2 3 2" xfId="39052"/>
    <cellStyle name="Normal 5 2 2 6 2 4" xfId="53168"/>
    <cellStyle name="Normal 5 2 2 6 2 5" xfId="33406"/>
    <cellStyle name="Normal 5 2 2 6 3" xfId="7999"/>
    <cellStyle name="Normal 5 2 2 6 3 2" xfId="22114"/>
    <cellStyle name="Normal 5 2 2 6 3 2 2" xfId="55991"/>
    <cellStyle name="Normal 5 2 2 6 3 3" xfId="41875"/>
    <cellStyle name="Normal 5 2 2 6 4" xfId="10822"/>
    <cellStyle name="Normal 5 2 2 6 4 2" xfId="24937"/>
    <cellStyle name="Normal 5 2 2 6 4 2 2" xfId="58814"/>
    <cellStyle name="Normal 5 2 2 6 4 3" xfId="44698"/>
    <cellStyle name="Normal 5 2 2 6 5" xfId="16468"/>
    <cellStyle name="Normal 5 2 2 6 5 2" xfId="36229"/>
    <cellStyle name="Normal 5 2 2 6 6" xfId="50345"/>
    <cellStyle name="Normal 5 2 2 6 7" xfId="30583"/>
    <cellStyle name="Normal 5 2 2 7" xfId="3762"/>
    <cellStyle name="Normal 5 2 2 7 2" xfId="12233"/>
    <cellStyle name="Normal 5 2 2 7 2 2" xfId="26348"/>
    <cellStyle name="Normal 5 2 2 7 2 2 2" xfId="60225"/>
    <cellStyle name="Normal 5 2 2 7 2 3" xfId="46109"/>
    <cellStyle name="Normal 5 2 2 7 3" xfId="17879"/>
    <cellStyle name="Normal 5 2 2 7 3 2" xfId="37640"/>
    <cellStyle name="Normal 5 2 2 7 4" xfId="51756"/>
    <cellStyle name="Normal 5 2 2 7 5" xfId="31994"/>
    <cellStyle name="Normal 5 2 2 8" xfId="6587"/>
    <cellStyle name="Normal 5 2 2 8 2" xfId="20702"/>
    <cellStyle name="Normal 5 2 2 8 2 2" xfId="54579"/>
    <cellStyle name="Normal 5 2 2 8 3" xfId="40463"/>
    <cellStyle name="Normal 5 2 2 9" xfId="9410"/>
    <cellStyle name="Normal 5 2 2 9 2" xfId="23525"/>
    <cellStyle name="Normal 5 2 2 9 2 2" xfId="57402"/>
    <cellStyle name="Normal 5 2 2 9 3" xfId="43286"/>
    <cellStyle name="Normal 5 2 3" xfId="96"/>
    <cellStyle name="Normal 5 2 3 10" xfId="15085"/>
    <cellStyle name="Normal 5 2 3 10 2" xfId="34846"/>
    <cellStyle name="Normal 5 2 3 11" xfId="48962"/>
    <cellStyle name="Normal 5 2 3 12" xfId="29200"/>
    <cellStyle name="Normal 5 2 3 13" xfId="952"/>
    <cellStyle name="Normal 5 2 3 2" xfId="352"/>
    <cellStyle name="Normal 5 2 3 2 10" xfId="49049"/>
    <cellStyle name="Normal 5 2 3 2 11" xfId="29287"/>
    <cellStyle name="Normal 5 2 3 2 12" xfId="1049"/>
    <cellStyle name="Normal 5 2 3 2 2" xfId="1227"/>
    <cellStyle name="Normal 5 2 3 2 2 10" xfId="29462"/>
    <cellStyle name="Normal 5 2 3 2 2 2" xfId="1581"/>
    <cellStyle name="Normal 5 2 3 2 2 2 2" xfId="2288"/>
    <cellStyle name="Normal 5 2 3 2 2 2 2 2" xfId="3701"/>
    <cellStyle name="Normal 5 2 3 2 2 2 2 2 2" xfId="6525"/>
    <cellStyle name="Normal 5 2 3 2 2 2 2 2 2 2" xfId="14995"/>
    <cellStyle name="Normal 5 2 3 2 2 2 2 2 2 2 2" xfId="29110"/>
    <cellStyle name="Normal 5 2 3 2 2 2 2 2 2 2 2 2" xfId="62987"/>
    <cellStyle name="Normal 5 2 3 2 2 2 2 2 2 2 3" xfId="48871"/>
    <cellStyle name="Normal 5 2 3 2 2 2 2 2 2 3" xfId="20641"/>
    <cellStyle name="Normal 5 2 3 2 2 2 2 2 2 3 2" xfId="40402"/>
    <cellStyle name="Normal 5 2 3 2 2 2 2 2 2 4" xfId="54518"/>
    <cellStyle name="Normal 5 2 3 2 2 2 2 2 2 5" xfId="34756"/>
    <cellStyle name="Normal 5 2 3 2 2 2 2 2 3" xfId="9349"/>
    <cellStyle name="Normal 5 2 3 2 2 2 2 2 3 2" xfId="23464"/>
    <cellStyle name="Normal 5 2 3 2 2 2 2 2 3 2 2" xfId="57341"/>
    <cellStyle name="Normal 5 2 3 2 2 2 2 2 3 3" xfId="43225"/>
    <cellStyle name="Normal 5 2 3 2 2 2 2 2 4" xfId="12172"/>
    <cellStyle name="Normal 5 2 3 2 2 2 2 2 4 2" xfId="26287"/>
    <cellStyle name="Normal 5 2 3 2 2 2 2 2 4 2 2" xfId="60164"/>
    <cellStyle name="Normal 5 2 3 2 2 2 2 2 4 3" xfId="46048"/>
    <cellStyle name="Normal 5 2 3 2 2 2 2 2 5" xfId="17818"/>
    <cellStyle name="Normal 5 2 3 2 2 2 2 2 5 2" xfId="37579"/>
    <cellStyle name="Normal 5 2 3 2 2 2 2 2 6" xfId="51695"/>
    <cellStyle name="Normal 5 2 3 2 2 2 2 2 7" xfId="31933"/>
    <cellStyle name="Normal 5 2 3 2 2 2 2 3" xfId="5112"/>
    <cellStyle name="Normal 5 2 3 2 2 2 2 3 2" xfId="13583"/>
    <cellStyle name="Normal 5 2 3 2 2 2 2 3 2 2" xfId="27698"/>
    <cellStyle name="Normal 5 2 3 2 2 2 2 3 2 2 2" xfId="61575"/>
    <cellStyle name="Normal 5 2 3 2 2 2 2 3 2 3" xfId="47459"/>
    <cellStyle name="Normal 5 2 3 2 2 2 2 3 3" xfId="19229"/>
    <cellStyle name="Normal 5 2 3 2 2 2 2 3 3 2" xfId="38990"/>
    <cellStyle name="Normal 5 2 3 2 2 2 2 3 4" xfId="53106"/>
    <cellStyle name="Normal 5 2 3 2 2 2 2 3 5" xfId="33344"/>
    <cellStyle name="Normal 5 2 3 2 2 2 2 4" xfId="7937"/>
    <cellStyle name="Normal 5 2 3 2 2 2 2 4 2" xfId="22052"/>
    <cellStyle name="Normal 5 2 3 2 2 2 2 4 2 2" xfId="55929"/>
    <cellStyle name="Normal 5 2 3 2 2 2 2 4 3" xfId="41813"/>
    <cellStyle name="Normal 5 2 3 2 2 2 2 5" xfId="10760"/>
    <cellStyle name="Normal 5 2 3 2 2 2 2 5 2" xfId="24875"/>
    <cellStyle name="Normal 5 2 3 2 2 2 2 5 2 2" xfId="58752"/>
    <cellStyle name="Normal 5 2 3 2 2 2 2 5 3" xfId="44636"/>
    <cellStyle name="Normal 5 2 3 2 2 2 2 6" xfId="16406"/>
    <cellStyle name="Normal 5 2 3 2 2 2 2 6 2" xfId="36167"/>
    <cellStyle name="Normal 5 2 3 2 2 2 2 7" xfId="50283"/>
    <cellStyle name="Normal 5 2 3 2 2 2 2 8" xfId="30521"/>
    <cellStyle name="Normal 5 2 3 2 2 2 3" xfId="2995"/>
    <cellStyle name="Normal 5 2 3 2 2 2 3 2" xfId="5819"/>
    <cellStyle name="Normal 5 2 3 2 2 2 3 2 2" xfId="14289"/>
    <cellStyle name="Normal 5 2 3 2 2 2 3 2 2 2" xfId="28404"/>
    <cellStyle name="Normal 5 2 3 2 2 2 3 2 2 2 2" xfId="62281"/>
    <cellStyle name="Normal 5 2 3 2 2 2 3 2 2 3" xfId="48165"/>
    <cellStyle name="Normal 5 2 3 2 2 2 3 2 3" xfId="19935"/>
    <cellStyle name="Normal 5 2 3 2 2 2 3 2 3 2" xfId="39696"/>
    <cellStyle name="Normal 5 2 3 2 2 2 3 2 4" xfId="53812"/>
    <cellStyle name="Normal 5 2 3 2 2 2 3 2 5" xfId="34050"/>
    <cellStyle name="Normal 5 2 3 2 2 2 3 3" xfId="8643"/>
    <cellStyle name="Normal 5 2 3 2 2 2 3 3 2" xfId="22758"/>
    <cellStyle name="Normal 5 2 3 2 2 2 3 3 2 2" xfId="56635"/>
    <cellStyle name="Normal 5 2 3 2 2 2 3 3 3" xfId="42519"/>
    <cellStyle name="Normal 5 2 3 2 2 2 3 4" xfId="11466"/>
    <cellStyle name="Normal 5 2 3 2 2 2 3 4 2" xfId="25581"/>
    <cellStyle name="Normal 5 2 3 2 2 2 3 4 2 2" xfId="59458"/>
    <cellStyle name="Normal 5 2 3 2 2 2 3 4 3" xfId="45342"/>
    <cellStyle name="Normal 5 2 3 2 2 2 3 5" xfId="17112"/>
    <cellStyle name="Normal 5 2 3 2 2 2 3 5 2" xfId="36873"/>
    <cellStyle name="Normal 5 2 3 2 2 2 3 6" xfId="50989"/>
    <cellStyle name="Normal 5 2 3 2 2 2 3 7" xfId="31227"/>
    <cellStyle name="Normal 5 2 3 2 2 2 4" xfId="4406"/>
    <cellStyle name="Normal 5 2 3 2 2 2 4 2" xfId="12877"/>
    <cellStyle name="Normal 5 2 3 2 2 2 4 2 2" xfId="26992"/>
    <cellStyle name="Normal 5 2 3 2 2 2 4 2 2 2" xfId="60869"/>
    <cellStyle name="Normal 5 2 3 2 2 2 4 2 3" xfId="46753"/>
    <cellStyle name="Normal 5 2 3 2 2 2 4 3" xfId="18523"/>
    <cellStyle name="Normal 5 2 3 2 2 2 4 3 2" xfId="38284"/>
    <cellStyle name="Normal 5 2 3 2 2 2 4 4" xfId="52400"/>
    <cellStyle name="Normal 5 2 3 2 2 2 4 5" xfId="32638"/>
    <cellStyle name="Normal 5 2 3 2 2 2 5" xfId="7231"/>
    <cellStyle name="Normal 5 2 3 2 2 2 5 2" xfId="21346"/>
    <cellStyle name="Normal 5 2 3 2 2 2 5 2 2" xfId="55223"/>
    <cellStyle name="Normal 5 2 3 2 2 2 5 3" xfId="41107"/>
    <cellStyle name="Normal 5 2 3 2 2 2 6" xfId="10054"/>
    <cellStyle name="Normal 5 2 3 2 2 2 6 2" xfId="24169"/>
    <cellStyle name="Normal 5 2 3 2 2 2 6 2 2" xfId="58046"/>
    <cellStyle name="Normal 5 2 3 2 2 2 6 3" xfId="43930"/>
    <cellStyle name="Normal 5 2 3 2 2 2 7" xfId="15700"/>
    <cellStyle name="Normal 5 2 3 2 2 2 7 2" xfId="35461"/>
    <cellStyle name="Normal 5 2 3 2 2 2 8" xfId="49577"/>
    <cellStyle name="Normal 5 2 3 2 2 2 9" xfId="29815"/>
    <cellStyle name="Normal 5 2 3 2 2 3" xfId="1935"/>
    <cellStyle name="Normal 5 2 3 2 2 3 2" xfId="3348"/>
    <cellStyle name="Normal 5 2 3 2 2 3 2 2" xfId="6172"/>
    <cellStyle name="Normal 5 2 3 2 2 3 2 2 2" xfId="14642"/>
    <cellStyle name="Normal 5 2 3 2 2 3 2 2 2 2" xfId="28757"/>
    <cellStyle name="Normal 5 2 3 2 2 3 2 2 2 2 2" xfId="62634"/>
    <cellStyle name="Normal 5 2 3 2 2 3 2 2 2 3" xfId="48518"/>
    <cellStyle name="Normal 5 2 3 2 2 3 2 2 3" xfId="20288"/>
    <cellStyle name="Normal 5 2 3 2 2 3 2 2 3 2" xfId="40049"/>
    <cellStyle name="Normal 5 2 3 2 2 3 2 2 4" xfId="54165"/>
    <cellStyle name="Normal 5 2 3 2 2 3 2 2 5" xfId="34403"/>
    <cellStyle name="Normal 5 2 3 2 2 3 2 3" xfId="8996"/>
    <cellStyle name="Normal 5 2 3 2 2 3 2 3 2" xfId="23111"/>
    <cellStyle name="Normal 5 2 3 2 2 3 2 3 2 2" xfId="56988"/>
    <cellStyle name="Normal 5 2 3 2 2 3 2 3 3" xfId="42872"/>
    <cellStyle name="Normal 5 2 3 2 2 3 2 4" xfId="11819"/>
    <cellStyle name="Normal 5 2 3 2 2 3 2 4 2" xfId="25934"/>
    <cellStyle name="Normal 5 2 3 2 2 3 2 4 2 2" xfId="59811"/>
    <cellStyle name="Normal 5 2 3 2 2 3 2 4 3" xfId="45695"/>
    <cellStyle name="Normal 5 2 3 2 2 3 2 5" xfId="17465"/>
    <cellStyle name="Normal 5 2 3 2 2 3 2 5 2" xfId="37226"/>
    <cellStyle name="Normal 5 2 3 2 2 3 2 6" xfId="51342"/>
    <cellStyle name="Normal 5 2 3 2 2 3 2 7" xfId="31580"/>
    <cellStyle name="Normal 5 2 3 2 2 3 3" xfId="4759"/>
    <cellStyle name="Normal 5 2 3 2 2 3 3 2" xfId="13230"/>
    <cellStyle name="Normal 5 2 3 2 2 3 3 2 2" xfId="27345"/>
    <cellStyle name="Normal 5 2 3 2 2 3 3 2 2 2" xfId="61222"/>
    <cellStyle name="Normal 5 2 3 2 2 3 3 2 3" xfId="47106"/>
    <cellStyle name="Normal 5 2 3 2 2 3 3 3" xfId="18876"/>
    <cellStyle name="Normal 5 2 3 2 2 3 3 3 2" xfId="38637"/>
    <cellStyle name="Normal 5 2 3 2 2 3 3 4" xfId="52753"/>
    <cellStyle name="Normal 5 2 3 2 2 3 3 5" xfId="32991"/>
    <cellStyle name="Normal 5 2 3 2 2 3 4" xfId="7584"/>
    <cellStyle name="Normal 5 2 3 2 2 3 4 2" xfId="21699"/>
    <cellStyle name="Normal 5 2 3 2 2 3 4 2 2" xfId="55576"/>
    <cellStyle name="Normal 5 2 3 2 2 3 4 3" xfId="41460"/>
    <cellStyle name="Normal 5 2 3 2 2 3 5" xfId="10407"/>
    <cellStyle name="Normal 5 2 3 2 2 3 5 2" xfId="24522"/>
    <cellStyle name="Normal 5 2 3 2 2 3 5 2 2" xfId="58399"/>
    <cellStyle name="Normal 5 2 3 2 2 3 5 3" xfId="44283"/>
    <cellStyle name="Normal 5 2 3 2 2 3 6" xfId="16053"/>
    <cellStyle name="Normal 5 2 3 2 2 3 6 2" xfId="35814"/>
    <cellStyle name="Normal 5 2 3 2 2 3 7" xfId="49930"/>
    <cellStyle name="Normal 5 2 3 2 2 3 8" xfId="30168"/>
    <cellStyle name="Normal 5 2 3 2 2 4" xfId="2642"/>
    <cellStyle name="Normal 5 2 3 2 2 4 2" xfId="5466"/>
    <cellStyle name="Normal 5 2 3 2 2 4 2 2" xfId="13936"/>
    <cellStyle name="Normal 5 2 3 2 2 4 2 2 2" xfId="28051"/>
    <cellStyle name="Normal 5 2 3 2 2 4 2 2 2 2" xfId="61928"/>
    <cellStyle name="Normal 5 2 3 2 2 4 2 2 3" xfId="47812"/>
    <cellStyle name="Normal 5 2 3 2 2 4 2 3" xfId="19582"/>
    <cellStyle name="Normal 5 2 3 2 2 4 2 3 2" xfId="39343"/>
    <cellStyle name="Normal 5 2 3 2 2 4 2 4" xfId="53459"/>
    <cellStyle name="Normal 5 2 3 2 2 4 2 5" xfId="33697"/>
    <cellStyle name="Normal 5 2 3 2 2 4 3" xfId="8290"/>
    <cellStyle name="Normal 5 2 3 2 2 4 3 2" xfId="22405"/>
    <cellStyle name="Normal 5 2 3 2 2 4 3 2 2" xfId="56282"/>
    <cellStyle name="Normal 5 2 3 2 2 4 3 3" xfId="42166"/>
    <cellStyle name="Normal 5 2 3 2 2 4 4" xfId="11113"/>
    <cellStyle name="Normal 5 2 3 2 2 4 4 2" xfId="25228"/>
    <cellStyle name="Normal 5 2 3 2 2 4 4 2 2" xfId="59105"/>
    <cellStyle name="Normal 5 2 3 2 2 4 4 3" xfId="44989"/>
    <cellStyle name="Normal 5 2 3 2 2 4 5" xfId="16759"/>
    <cellStyle name="Normal 5 2 3 2 2 4 5 2" xfId="36520"/>
    <cellStyle name="Normal 5 2 3 2 2 4 6" xfId="50636"/>
    <cellStyle name="Normal 5 2 3 2 2 4 7" xfId="30874"/>
    <cellStyle name="Normal 5 2 3 2 2 5" xfId="4053"/>
    <cellStyle name="Normal 5 2 3 2 2 5 2" xfId="12524"/>
    <cellStyle name="Normal 5 2 3 2 2 5 2 2" xfId="26639"/>
    <cellStyle name="Normal 5 2 3 2 2 5 2 2 2" xfId="60516"/>
    <cellStyle name="Normal 5 2 3 2 2 5 2 3" xfId="46400"/>
    <cellStyle name="Normal 5 2 3 2 2 5 3" xfId="18170"/>
    <cellStyle name="Normal 5 2 3 2 2 5 3 2" xfId="37931"/>
    <cellStyle name="Normal 5 2 3 2 2 5 4" xfId="52047"/>
    <cellStyle name="Normal 5 2 3 2 2 5 5" xfId="32285"/>
    <cellStyle name="Normal 5 2 3 2 2 6" xfId="6878"/>
    <cellStyle name="Normal 5 2 3 2 2 6 2" xfId="20993"/>
    <cellStyle name="Normal 5 2 3 2 2 6 2 2" xfId="54870"/>
    <cellStyle name="Normal 5 2 3 2 2 6 3" xfId="40754"/>
    <cellStyle name="Normal 5 2 3 2 2 7" xfId="9701"/>
    <cellStyle name="Normal 5 2 3 2 2 7 2" xfId="23816"/>
    <cellStyle name="Normal 5 2 3 2 2 7 2 2" xfId="57693"/>
    <cellStyle name="Normal 5 2 3 2 2 7 3" xfId="43577"/>
    <cellStyle name="Normal 5 2 3 2 2 8" xfId="15347"/>
    <cellStyle name="Normal 5 2 3 2 2 8 2" xfId="35108"/>
    <cellStyle name="Normal 5 2 3 2 2 9" xfId="49224"/>
    <cellStyle name="Normal 5 2 3 2 3" xfId="1406"/>
    <cellStyle name="Normal 5 2 3 2 3 2" xfId="2113"/>
    <cellStyle name="Normal 5 2 3 2 3 2 2" xfId="3526"/>
    <cellStyle name="Normal 5 2 3 2 3 2 2 2" xfId="6350"/>
    <cellStyle name="Normal 5 2 3 2 3 2 2 2 2" xfId="14820"/>
    <cellStyle name="Normal 5 2 3 2 3 2 2 2 2 2" xfId="28935"/>
    <cellStyle name="Normal 5 2 3 2 3 2 2 2 2 2 2" xfId="62812"/>
    <cellStyle name="Normal 5 2 3 2 3 2 2 2 2 3" xfId="48696"/>
    <cellStyle name="Normal 5 2 3 2 3 2 2 2 3" xfId="20466"/>
    <cellStyle name="Normal 5 2 3 2 3 2 2 2 3 2" xfId="40227"/>
    <cellStyle name="Normal 5 2 3 2 3 2 2 2 4" xfId="54343"/>
    <cellStyle name="Normal 5 2 3 2 3 2 2 2 5" xfId="34581"/>
    <cellStyle name="Normal 5 2 3 2 3 2 2 3" xfId="9174"/>
    <cellStyle name="Normal 5 2 3 2 3 2 2 3 2" xfId="23289"/>
    <cellStyle name="Normal 5 2 3 2 3 2 2 3 2 2" xfId="57166"/>
    <cellStyle name="Normal 5 2 3 2 3 2 2 3 3" xfId="43050"/>
    <cellStyle name="Normal 5 2 3 2 3 2 2 4" xfId="11997"/>
    <cellStyle name="Normal 5 2 3 2 3 2 2 4 2" xfId="26112"/>
    <cellStyle name="Normal 5 2 3 2 3 2 2 4 2 2" xfId="59989"/>
    <cellStyle name="Normal 5 2 3 2 3 2 2 4 3" xfId="45873"/>
    <cellStyle name="Normal 5 2 3 2 3 2 2 5" xfId="17643"/>
    <cellStyle name="Normal 5 2 3 2 3 2 2 5 2" xfId="37404"/>
    <cellStyle name="Normal 5 2 3 2 3 2 2 6" xfId="51520"/>
    <cellStyle name="Normal 5 2 3 2 3 2 2 7" xfId="31758"/>
    <cellStyle name="Normal 5 2 3 2 3 2 3" xfId="4937"/>
    <cellStyle name="Normal 5 2 3 2 3 2 3 2" xfId="13408"/>
    <cellStyle name="Normal 5 2 3 2 3 2 3 2 2" xfId="27523"/>
    <cellStyle name="Normal 5 2 3 2 3 2 3 2 2 2" xfId="61400"/>
    <cellStyle name="Normal 5 2 3 2 3 2 3 2 3" xfId="47284"/>
    <cellStyle name="Normal 5 2 3 2 3 2 3 3" xfId="19054"/>
    <cellStyle name="Normal 5 2 3 2 3 2 3 3 2" xfId="38815"/>
    <cellStyle name="Normal 5 2 3 2 3 2 3 4" xfId="52931"/>
    <cellStyle name="Normal 5 2 3 2 3 2 3 5" xfId="33169"/>
    <cellStyle name="Normal 5 2 3 2 3 2 4" xfId="7762"/>
    <cellStyle name="Normal 5 2 3 2 3 2 4 2" xfId="21877"/>
    <cellStyle name="Normal 5 2 3 2 3 2 4 2 2" xfId="55754"/>
    <cellStyle name="Normal 5 2 3 2 3 2 4 3" xfId="41638"/>
    <cellStyle name="Normal 5 2 3 2 3 2 5" xfId="10585"/>
    <cellStyle name="Normal 5 2 3 2 3 2 5 2" xfId="24700"/>
    <cellStyle name="Normal 5 2 3 2 3 2 5 2 2" xfId="58577"/>
    <cellStyle name="Normal 5 2 3 2 3 2 5 3" xfId="44461"/>
    <cellStyle name="Normal 5 2 3 2 3 2 6" xfId="16231"/>
    <cellStyle name="Normal 5 2 3 2 3 2 6 2" xfId="35992"/>
    <cellStyle name="Normal 5 2 3 2 3 2 7" xfId="50108"/>
    <cellStyle name="Normal 5 2 3 2 3 2 8" xfId="30346"/>
    <cellStyle name="Normal 5 2 3 2 3 3" xfId="2820"/>
    <cellStyle name="Normal 5 2 3 2 3 3 2" xfId="5644"/>
    <cellStyle name="Normal 5 2 3 2 3 3 2 2" xfId="14114"/>
    <cellStyle name="Normal 5 2 3 2 3 3 2 2 2" xfId="28229"/>
    <cellStyle name="Normal 5 2 3 2 3 3 2 2 2 2" xfId="62106"/>
    <cellStyle name="Normal 5 2 3 2 3 3 2 2 3" xfId="47990"/>
    <cellStyle name="Normal 5 2 3 2 3 3 2 3" xfId="19760"/>
    <cellStyle name="Normal 5 2 3 2 3 3 2 3 2" xfId="39521"/>
    <cellStyle name="Normal 5 2 3 2 3 3 2 4" xfId="53637"/>
    <cellStyle name="Normal 5 2 3 2 3 3 2 5" xfId="33875"/>
    <cellStyle name="Normal 5 2 3 2 3 3 3" xfId="8468"/>
    <cellStyle name="Normal 5 2 3 2 3 3 3 2" xfId="22583"/>
    <cellStyle name="Normal 5 2 3 2 3 3 3 2 2" xfId="56460"/>
    <cellStyle name="Normal 5 2 3 2 3 3 3 3" xfId="42344"/>
    <cellStyle name="Normal 5 2 3 2 3 3 4" xfId="11291"/>
    <cellStyle name="Normal 5 2 3 2 3 3 4 2" xfId="25406"/>
    <cellStyle name="Normal 5 2 3 2 3 3 4 2 2" xfId="59283"/>
    <cellStyle name="Normal 5 2 3 2 3 3 4 3" xfId="45167"/>
    <cellStyle name="Normal 5 2 3 2 3 3 5" xfId="16937"/>
    <cellStyle name="Normal 5 2 3 2 3 3 5 2" xfId="36698"/>
    <cellStyle name="Normal 5 2 3 2 3 3 6" xfId="50814"/>
    <cellStyle name="Normal 5 2 3 2 3 3 7" xfId="31052"/>
    <cellStyle name="Normal 5 2 3 2 3 4" xfId="4231"/>
    <cellStyle name="Normal 5 2 3 2 3 4 2" xfId="12702"/>
    <cellStyle name="Normal 5 2 3 2 3 4 2 2" xfId="26817"/>
    <cellStyle name="Normal 5 2 3 2 3 4 2 2 2" xfId="60694"/>
    <cellStyle name="Normal 5 2 3 2 3 4 2 3" xfId="46578"/>
    <cellStyle name="Normal 5 2 3 2 3 4 3" xfId="18348"/>
    <cellStyle name="Normal 5 2 3 2 3 4 3 2" xfId="38109"/>
    <cellStyle name="Normal 5 2 3 2 3 4 4" xfId="52225"/>
    <cellStyle name="Normal 5 2 3 2 3 4 5" xfId="32463"/>
    <cellStyle name="Normal 5 2 3 2 3 5" xfId="7056"/>
    <cellStyle name="Normal 5 2 3 2 3 5 2" xfId="21171"/>
    <cellStyle name="Normal 5 2 3 2 3 5 2 2" xfId="55048"/>
    <cellStyle name="Normal 5 2 3 2 3 5 3" xfId="40932"/>
    <cellStyle name="Normal 5 2 3 2 3 6" xfId="9879"/>
    <cellStyle name="Normal 5 2 3 2 3 6 2" xfId="23994"/>
    <cellStyle name="Normal 5 2 3 2 3 6 2 2" xfId="57871"/>
    <cellStyle name="Normal 5 2 3 2 3 6 3" xfId="43755"/>
    <cellStyle name="Normal 5 2 3 2 3 7" xfId="15525"/>
    <cellStyle name="Normal 5 2 3 2 3 7 2" xfId="35286"/>
    <cellStyle name="Normal 5 2 3 2 3 8" xfId="49402"/>
    <cellStyle name="Normal 5 2 3 2 3 9" xfId="29640"/>
    <cellStyle name="Normal 5 2 3 2 4" xfId="1760"/>
    <cellStyle name="Normal 5 2 3 2 4 2" xfId="3173"/>
    <cellStyle name="Normal 5 2 3 2 4 2 2" xfId="5997"/>
    <cellStyle name="Normal 5 2 3 2 4 2 2 2" xfId="14467"/>
    <cellStyle name="Normal 5 2 3 2 4 2 2 2 2" xfId="28582"/>
    <cellStyle name="Normal 5 2 3 2 4 2 2 2 2 2" xfId="62459"/>
    <cellStyle name="Normal 5 2 3 2 4 2 2 2 3" xfId="48343"/>
    <cellStyle name="Normal 5 2 3 2 4 2 2 3" xfId="20113"/>
    <cellStyle name="Normal 5 2 3 2 4 2 2 3 2" xfId="39874"/>
    <cellStyle name="Normal 5 2 3 2 4 2 2 4" xfId="53990"/>
    <cellStyle name="Normal 5 2 3 2 4 2 2 5" xfId="34228"/>
    <cellStyle name="Normal 5 2 3 2 4 2 3" xfId="8821"/>
    <cellStyle name="Normal 5 2 3 2 4 2 3 2" xfId="22936"/>
    <cellStyle name="Normal 5 2 3 2 4 2 3 2 2" xfId="56813"/>
    <cellStyle name="Normal 5 2 3 2 4 2 3 3" xfId="42697"/>
    <cellStyle name="Normal 5 2 3 2 4 2 4" xfId="11644"/>
    <cellStyle name="Normal 5 2 3 2 4 2 4 2" xfId="25759"/>
    <cellStyle name="Normal 5 2 3 2 4 2 4 2 2" xfId="59636"/>
    <cellStyle name="Normal 5 2 3 2 4 2 4 3" xfId="45520"/>
    <cellStyle name="Normal 5 2 3 2 4 2 5" xfId="17290"/>
    <cellStyle name="Normal 5 2 3 2 4 2 5 2" xfId="37051"/>
    <cellStyle name="Normal 5 2 3 2 4 2 6" xfId="51167"/>
    <cellStyle name="Normal 5 2 3 2 4 2 7" xfId="31405"/>
    <cellStyle name="Normal 5 2 3 2 4 3" xfId="4584"/>
    <cellStyle name="Normal 5 2 3 2 4 3 2" xfId="13055"/>
    <cellStyle name="Normal 5 2 3 2 4 3 2 2" xfId="27170"/>
    <cellStyle name="Normal 5 2 3 2 4 3 2 2 2" xfId="61047"/>
    <cellStyle name="Normal 5 2 3 2 4 3 2 3" xfId="46931"/>
    <cellStyle name="Normal 5 2 3 2 4 3 3" xfId="18701"/>
    <cellStyle name="Normal 5 2 3 2 4 3 3 2" xfId="38462"/>
    <cellStyle name="Normal 5 2 3 2 4 3 4" xfId="52578"/>
    <cellStyle name="Normal 5 2 3 2 4 3 5" xfId="32816"/>
    <cellStyle name="Normal 5 2 3 2 4 4" xfId="7409"/>
    <cellStyle name="Normal 5 2 3 2 4 4 2" xfId="21524"/>
    <cellStyle name="Normal 5 2 3 2 4 4 2 2" xfId="55401"/>
    <cellStyle name="Normal 5 2 3 2 4 4 3" xfId="41285"/>
    <cellStyle name="Normal 5 2 3 2 4 5" xfId="10232"/>
    <cellStyle name="Normal 5 2 3 2 4 5 2" xfId="24347"/>
    <cellStyle name="Normal 5 2 3 2 4 5 2 2" xfId="58224"/>
    <cellStyle name="Normal 5 2 3 2 4 5 3" xfId="44108"/>
    <cellStyle name="Normal 5 2 3 2 4 6" xfId="15878"/>
    <cellStyle name="Normal 5 2 3 2 4 6 2" xfId="35639"/>
    <cellStyle name="Normal 5 2 3 2 4 7" xfId="49755"/>
    <cellStyle name="Normal 5 2 3 2 4 8" xfId="29993"/>
    <cellStyle name="Normal 5 2 3 2 5" xfId="2467"/>
    <cellStyle name="Normal 5 2 3 2 5 2" xfId="5291"/>
    <cellStyle name="Normal 5 2 3 2 5 2 2" xfId="13761"/>
    <cellStyle name="Normal 5 2 3 2 5 2 2 2" xfId="27876"/>
    <cellStyle name="Normal 5 2 3 2 5 2 2 2 2" xfId="61753"/>
    <cellStyle name="Normal 5 2 3 2 5 2 2 3" xfId="47637"/>
    <cellStyle name="Normal 5 2 3 2 5 2 3" xfId="19407"/>
    <cellStyle name="Normal 5 2 3 2 5 2 3 2" xfId="39168"/>
    <cellStyle name="Normal 5 2 3 2 5 2 4" xfId="53284"/>
    <cellStyle name="Normal 5 2 3 2 5 2 5" xfId="33522"/>
    <cellStyle name="Normal 5 2 3 2 5 3" xfId="8115"/>
    <cellStyle name="Normal 5 2 3 2 5 3 2" xfId="22230"/>
    <cellStyle name="Normal 5 2 3 2 5 3 2 2" xfId="56107"/>
    <cellStyle name="Normal 5 2 3 2 5 3 3" xfId="41991"/>
    <cellStyle name="Normal 5 2 3 2 5 4" xfId="10938"/>
    <cellStyle name="Normal 5 2 3 2 5 4 2" xfId="25053"/>
    <cellStyle name="Normal 5 2 3 2 5 4 2 2" xfId="58930"/>
    <cellStyle name="Normal 5 2 3 2 5 4 3" xfId="44814"/>
    <cellStyle name="Normal 5 2 3 2 5 5" xfId="16584"/>
    <cellStyle name="Normal 5 2 3 2 5 5 2" xfId="36345"/>
    <cellStyle name="Normal 5 2 3 2 5 6" xfId="50461"/>
    <cellStyle name="Normal 5 2 3 2 5 7" xfId="30699"/>
    <cellStyle name="Normal 5 2 3 2 6" xfId="3878"/>
    <cellStyle name="Normal 5 2 3 2 6 2" xfId="12349"/>
    <cellStyle name="Normal 5 2 3 2 6 2 2" xfId="26464"/>
    <cellStyle name="Normal 5 2 3 2 6 2 2 2" xfId="60341"/>
    <cellStyle name="Normal 5 2 3 2 6 2 3" xfId="46225"/>
    <cellStyle name="Normal 5 2 3 2 6 3" xfId="17995"/>
    <cellStyle name="Normal 5 2 3 2 6 3 2" xfId="37756"/>
    <cellStyle name="Normal 5 2 3 2 6 4" xfId="51872"/>
    <cellStyle name="Normal 5 2 3 2 6 5" xfId="32110"/>
    <cellStyle name="Normal 5 2 3 2 7" xfId="6703"/>
    <cellStyle name="Normal 5 2 3 2 7 2" xfId="20818"/>
    <cellStyle name="Normal 5 2 3 2 7 2 2" xfId="54695"/>
    <cellStyle name="Normal 5 2 3 2 7 3" xfId="40579"/>
    <cellStyle name="Normal 5 2 3 2 8" xfId="9526"/>
    <cellStyle name="Normal 5 2 3 2 8 2" xfId="23641"/>
    <cellStyle name="Normal 5 2 3 2 8 2 2" xfId="57518"/>
    <cellStyle name="Normal 5 2 3 2 8 3" xfId="43402"/>
    <cellStyle name="Normal 5 2 3 2 9" xfId="15172"/>
    <cellStyle name="Normal 5 2 3 2 9 2" xfId="34933"/>
    <cellStyle name="Normal 5 2 3 3" xfId="1140"/>
    <cellStyle name="Normal 5 2 3 3 10" xfId="29375"/>
    <cellStyle name="Normal 5 2 3 3 2" xfId="1494"/>
    <cellStyle name="Normal 5 2 3 3 2 2" xfId="2201"/>
    <cellStyle name="Normal 5 2 3 3 2 2 2" xfId="3614"/>
    <cellStyle name="Normal 5 2 3 3 2 2 2 2" xfId="6438"/>
    <cellStyle name="Normal 5 2 3 3 2 2 2 2 2" xfId="14908"/>
    <cellStyle name="Normal 5 2 3 3 2 2 2 2 2 2" xfId="29023"/>
    <cellStyle name="Normal 5 2 3 3 2 2 2 2 2 2 2" xfId="62900"/>
    <cellStyle name="Normal 5 2 3 3 2 2 2 2 2 3" xfId="48784"/>
    <cellStyle name="Normal 5 2 3 3 2 2 2 2 3" xfId="20554"/>
    <cellStyle name="Normal 5 2 3 3 2 2 2 2 3 2" xfId="40315"/>
    <cellStyle name="Normal 5 2 3 3 2 2 2 2 4" xfId="54431"/>
    <cellStyle name="Normal 5 2 3 3 2 2 2 2 5" xfId="34669"/>
    <cellStyle name="Normal 5 2 3 3 2 2 2 3" xfId="9262"/>
    <cellStyle name="Normal 5 2 3 3 2 2 2 3 2" xfId="23377"/>
    <cellStyle name="Normal 5 2 3 3 2 2 2 3 2 2" xfId="57254"/>
    <cellStyle name="Normal 5 2 3 3 2 2 2 3 3" xfId="43138"/>
    <cellStyle name="Normal 5 2 3 3 2 2 2 4" xfId="12085"/>
    <cellStyle name="Normal 5 2 3 3 2 2 2 4 2" xfId="26200"/>
    <cellStyle name="Normal 5 2 3 3 2 2 2 4 2 2" xfId="60077"/>
    <cellStyle name="Normal 5 2 3 3 2 2 2 4 3" xfId="45961"/>
    <cellStyle name="Normal 5 2 3 3 2 2 2 5" xfId="17731"/>
    <cellStyle name="Normal 5 2 3 3 2 2 2 5 2" xfId="37492"/>
    <cellStyle name="Normal 5 2 3 3 2 2 2 6" xfId="51608"/>
    <cellStyle name="Normal 5 2 3 3 2 2 2 7" xfId="31846"/>
    <cellStyle name="Normal 5 2 3 3 2 2 3" xfId="5025"/>
    <cellStyle name="Normal 5 2 3 3 2 2 3 2" xfId="13496"/>
    <cellStyle name="Normal 5 2 3 3 2 2 3 2 2" xfId="27611"/>
    <cellStyle name="Normal 5 2 3 3 2 2 3 2 2 2" xfId="61488"/>
    <cellStyle name="Normal 5 2 3 3 2 2 3 2 3" xfId="47372"/>
    <cellStyle name="Normal 5 2 3 3 2 2 3 3" xfId="19142"/>
    <cellStyle name="Normal 5 2 3 3 2 2 3 3 2" xfId="38903"/>
    <cellStyle name="Normal 5 2 3 3 2 2 3 4" xfId="53019"/>
    <cellStyle name="Normal 5 2 3 3 2 2 3 5" xfId="33257"/>
    <cellStyle name="Normal 5 2 3 3 2 2 4" xfId="7850"/>
    <cellStyle name="Normal 5 2 3 3 2 2 4 2" xfId="21965"/>
    <cellStyle name="Normal 5 2 3 3 2 2 4 2 2" xfId="55842"/>
    <cellStyle name="Normal 5 2 3 3 2 2 4 3" xfId="41726"/>
    <cellStyle name="Normal 5 2 3 3 2 2 5" xfId="10673"/>
    <cellStyle name="Normal 5 2 3 3 2 2 5 2" xfId="24788"/>
    <cellStyle name="Normal 5 2 3 3 2 2 5 2 2" xfId="58665"/>
    <cellStyle name="Normal 5 2 3 3 2 2 5 3" xfId="44549"/>
    <cellStyle name="Normal 5 2 3 3 2 2 6" xfId="16319"/>
    <cellStyle name="Normal 5 2 3 3 2 2 6 2" xfId="36080"/>
    <cellStyle name="Normal 5 2 3 3 2 2 7" xfId="50196"/>
    <cellStyle name="Normal 5 2 3 3 2 2 8" xfId="30434"/>
    <cellStyle name="Normal 5 2 3 3 2 3" xfId="2908"/>
    <cellStyle name="Normal 5 2 3 3 2 3 2" xfId="5732"/>
    <cellStyle name="Normal 5 2 3 3 2 3 2 2" xfId="14202"/>
    <cellStyle name="Normal 5 2 3 3 2 3 2 2 2" xfId="28317"/>
    <cellStyle name="Normal 5 2 3 3 2 3 2 2 2 2" xfId="62194"/>
    <cellStyle name="Normal 5 2 3 3 2 3 2 2 3" xfId="48078"/>
    <cellStyle name="Normal 5 2 3 3 2 3 2 3" xfId="19848"/>
    <cellStyle name="Normal 5 2 3 3 2 3 2 3 2" xfId="39609"/>
    <cellStyle name="Normal 5 2 3 3 2 3 2 4" xfId="53725"/>
    <cellStyle name="Normal 5 2 3 3 2 3 2 5" xfId="33963"/>
    <cellStyle name="Normal 5 2 3 3 2 3 3" xfId="8556"/>
    <cellStyle name="Normal 5 2 3 3 2 3 3 2" xfId="22671"/>
    <cellStyle name="Normal 5 2 3 3 2 3 3 2 2" xfId="56548"/>
    <cellStyle name="Normal 5 2 3 3 2 3 3 3" xfId="42432"/>
    <cellStyle name="Normal 5 2 3 3 2 3 4" xfId="11379"/>
    <cellStyle name="Normal 5 2 3 3 2 3 4 2" xfId="25494"/>
    <cellStyle name="Normal 5 2 3 3 2 3 4 2 2" xfId="59371"/>
    <cellStyle name="Normal 5 2 3 3 2 3 4 3" xfId="45255"/>
    <cellStyle name="Normal 5 2 3 3 2 3 5" xfId="17025"/>
    <cellStyle name="Normal 5 2 3 3 2 3 5 2" xfId="36786"/>
    <cellStyle name="Normal 5 2 3 3 2 3 6" xfId="50902"/>
    <cellStyle name="Normal 5 2 3 3 2 3 7" xfId="31140"/>
    <cellStyle name="Normal 5 2 3 3 2 4" xfId="4319"/>
    <cellStyle name="Normal 5 2 3 3 2 4 2" xfId="12790"/>
    <cellStyle name="Normal 5 2 3 3 2 4 2 2" xfId="26905"/>
    <cellStyle name="Normal 5 2 3 3 2 4 2 2 2" xfId="60782"/>
    <cellStyle name="Normal 5 2 3 3 2 4 2 3" xfId="46666"/>
    <cellStyle name="Normal 5 2 3 3 2 4 3" xfId="18436"/>
    <cellStyle name="Normal 5 2 3 3 2 4 3 2" xfId="38197"/>
    <cellStyle name="Normal 5 2 3 3 2 4 4" xfId="52313"/>
    <cellStyle name="Normal 5 2 3 3 2 4 5" xfId="32551"/>
    <cellStyle name="Normal 5 2 3 3 2 5" xfId="7144"/>
    <cellStyle name="Normal 5 2 3 3 2 5 2" xfId="21259"/>
    <cellStyle name="Normal 5 2 3 3 2 5 2 2" xfId="55136"/>
    <cellStyle name="Normal 5 2 3 3 2 5 3" xfId="41020"/>
    <cellStyle name="Normal 5 2 3 3 2 6" xfId="9967"/>
    <cellStyle name="Normal 5 2 3 3 2 6 2" xfId="24082"/>
    <cellStyle name="Normal 5 2 3 3 2 6 2 2" xfId="57959"/>
    <cellStyle name="Normal 5 2 3 3 2 6 3" xfId="43843"/>
    <cellStyle name="Normal 5 2 3 3 2 7" xfId="15613"/>
    <cellStyle name="Normal 5 2 3 3 2 7 2" xfId="35374"/>
    <cellStyle name="Normal 5 2 3 3 2 8" xfId="49490"/>
    <cellStyle name="Normal 5 2 3 3 2 9" xfId="29728"/>
    <cellStyle name="Normal 5 2 3 3 3" xfId="1848"/>
    <cellStyle name="Normal 5 2 3 3 3 2" xfId="3261"/>
    <cellStyle name="Normal 5 2 3 3 3 2 2" xfId="6085"/>
    <cellStyle name="Normal 5 2 3 3 3 2 2 2" xfId="14555"/>
    <cellStyle name="Normal 5 2 3 3 3 2 2 2 2" xfId="28670"/>
    <cellStyle name="Normal 5 2 3 3 3 2 2 2 2 2" xfId="62547"/>
    <cellStyle name="Normal 5 2 3 3 3 2 2 2 3" xfId="48431"/>
    <cellStyle name="Normal 5 2 3 3 3 2 2 3" xfId="20201"/>
    <cellStyle name="Normal 5 2 3 3 3 2 2 3 2" xfId="39962"/>
    <cellStyle name="Normal 5 2 3 3 3 2 2 4" xfId="54078"/>
    <cellStyle name="Normal 5 2 3 3 3 2 2 5" xfId="34316"/>
    <cellStyle name="Normal 5 2 3 3 3 2 3" xfId="8909"/>
    <cellStyle name="Normal 5 2 3 3 3 2 3 2" xfId="23024"/>
    <cellStyle name="Normal 5 2 3 3 3 2 3 2 2" xfId="56901"/>
    <cellStyle name="Normal 5 2 3 3 3 2 3 3" xfId="42785"/>
    <cellStyle name="Normal 5 2 3 3 3 2 4" xfId="11732"/>
    <cellStyle name="Normal 5 2 3 3 3 2 4 2" xfId="25847"/>
    <cellStyle name="Normal 5 2 3 3 3 2 4 2 2" xfId="59724"/>
    <cellStyle name="Normal 5 2 3 3 3 2 4 3" xfId="45608"/>
    <cellStyle name="Normal 5 2 3 3 3 2 5" xfId="17378"/>
    <cellStyle name="Normal 5 2 3 3 3 2 5 2" xfId="37139"/>
    <cellStyle name="Normal 5 2 3 3 3 2 6" xfId="51255"/>
    <cellStyle name="Normal 5 2 3 3 3 2 7" xfId="31493"/>
    <cellStyle name="Normal 5 2 3 3 3 3" xfId="4672"/>
    <cellStyle name="Normal 5 2 3 3 3 3 2" xfId="13143"/>
    <cellStyle name="Normal 5 2 3 3 3 3 2 2" xfId="27258"/>
    <cellStyle name="Normal 5 2 3 3 3 3 2 2 2" xfId="61135"/>
    <cellStyle name="Normal 5 2 3 3 3 3 2 3" xfId="47019"/>
    <cellStyle name="Normal 5 2 3 3 3 3 3" xfId="18789"/>
    <cellStyle name="Normal 5 2 3 3 3 3 3 2" xfId="38550"/>
    <cellStyle name="Normal 5 2 3 3 3 3 4" xfId="52666"/>
    <cellStyle name="Normal 5 2 3 3 3 3 5" xfId="32904"/>
    <cellStyle name="Normal 5 2 3 3 3 4" xfId="7497"/>
    <cellStyle name="Normal 5 2 3 3 3 4 2" xfId="21612"/>
    <cellStyle name="Normal 5 2 3 3 3 4 2 2" xfId="55489"/>
    <cellStyle name="Normal 5 2 3 3 3 4 3" xfId="41373"/>
    <cellStyle name="Normal 5 2 3 3 3 5" xfId="10320"/>
    <cellStyle name="Normal 5 2 3 3 3 5 2" xfId="24435"/>
    <cellStyle name="Normal 5 2 3 3 3 5 2 2" xfId="58312"/>
    <cellStyle name="Normal 5 2 3 3 3 5 3" xfId="44196"/>
    <cellStyle name="Normal 5 2 3 3 3 6" xfId="15966"/>
    <cellStyle name="Normal 5 2 3 3 3 6 2" xfId="35727"/>
    <cellStyle name="Normal 5 2 3 3 3 7" xfId="49843"/>
    <cellStyle name="Normal 5 2 3 3 3 8" xfId="30081"/>
    <cellStyle name="Normal 5 2 3 3 4" xfId="2555"/>
    <cellStyle name="Normal 5 2 3 3 4 2" xfId="5379"/>
    <cellStyle name="Normal 5 2 3 3 4 2 2" xfId="13849"/>
    <cellStyle name="Normal 5 2 3 3 4 2 2 2" xfId="27964"/>
    <cellStyle name="Normal 5 2 3 3 4 2 2 2 2" xfId="61841"/>
    <cellStyle name="Normal 5 2 3 3 4 2 2 3" xfId="47725"/>
    <cellStyle name="Normal 5 2 3 3 4 2 3" xfId="19495"/>
    <cellStyle name="Normal 5 2 3 3 4 2 3 2" xfId="39256"/>
    <cellStyle name="Normal 5 2 3 3 4 2 4" xfId="53372"/>
    <cellStyle name="Normal 5 2 3 3 4 2 5" xfId="33610"/>
    <cellStyle name="Normal 5 2 3 3 4 3" xfId="8203"/>
    <cellStyle name="Normal 5 2 3 3 4 3 2" xfId="22318"/>
    <cellStyle name="Normal 5 2 3 3 4 3 2 2" xfId="56195"/>
    <cellStyle name="Normal 5 2 3 3 4 3 3" xfId="42079"/>
    <cellStyle name="Normal 5 2 3 3 4 4" xfId="11026"/>
    <cellStyle name="Normal 5 2 3 3 4 4 2" xfId="25141"/>
    <cellStyle name="Normal 5 2 3 3 4 4 2 2" xfId="59018"/>
    <cellStyle name="Normal 5 2 3 3 4 4 3" xfId="44902"/>
    <cellStyle name="Normal 5 2 3 3 4 5" xfId="16672"/>
    <cellStyle name="Normal 5 2 3 3 4 5 2" xfId="36433"/>
    <cellStyle name="Normal 5 2 3 3 4 6" xfId="50549"/>
    <cellStyle name="Normal 5 2 3 3 4 7" xfId="30787"/>
    <cellStyle name="Normal 5 2 3 3 5" xfId="3966"/>
    <cellStyle name="Normal 5 2 3 3 5 2" xfId="12437"/>
    <cellStyle name="Normal 5 2 3 3 5 2 2" xfId="26552"/>
    <cellStyle name="Normal 5 2 3 3 5 2 2 2" xfId="60429"/>
    <cellStyle name="Normal 5 2 3 3 5 2 3" xfId="46313"/>
    <cellStyle name="Normal 5 2 3 3 5 3" xfId="18083"/>
    <cellStyle name="Normal 5 2 3 3 5 3 2" xfId="37844"/>
    <cellStyle name="Normal 5 2 3 3 5 4" xfId="51960"/>
    <cellStyle name="Normal 5 2 3 3 5 5" xfId="32198"/>
    <cellStyle name="Normal 5 2 3 3 6" xfId="6791"/>
    <cellStyle name="Normal 5 2 3 3 6 2" xfId="20906"/>
    <cellStyle name="Normal 5 2 3 3 6 2 2" xfId="54783"/>
    <cellStyle name="Normal 5 2 3 3 6 3" xfId="40667"/>
    <cellStyle name="Normal 5 2 3 3 7" xfId="9614"/>
    <cellStyle name="Normal 5 2 3 3 7 2" xfId="23729"/>
    <cellStyle name="Normal 5 2 3 3 7 2 2" xfId="57606"/>
    <cellStyle name="Normal 5 2 3 3 7 3" xfId="43490"/>
    <cellStyle name="Normal 5 2 3 3 8" xfId="15260"/>
    <cellStyle name="Normal 5 2 3 3 8 2" xfId="35021"/>
    <cellStyle name="Normal 5 2 3 3 9" xfId="49137"/>
    <cellStyle name="Normal 5 2 3 4" xfId="1319"/>
    <cellStyle name="Normal 5 2 3 4 2" xfId="2026"/>
    <cellStyle name="Normal 5 2 3 4 2 2" xfId="3439"/>
    <cellStyle name="Normal 5 2 3 4 2 2 2" xfId="6263"/>
    <cellStyle name="Normal 5 2 3 4 2 2 2 2" xfId="14733"/>
    <cellStyle name="Normal 5 2 3 4 2 2 2 2 2" xfId="28848"/>
    <cellStyle name="Normal 5 2 3 4 2 2 2 2 2 2" xfId="62725"/>
    <cellStyle name="Normal 5 2 3 4 2 2 2 2 3" xfId="48609"/>
    <cellStyle name="Normal 5 2 3 4 2 2 2 3" xfId="20379"/>
    <cellStyle name="Normal 5 2 3 4 2 2 2 3 2" xfId="40140"/>
    <cellStyle name="Normal 5 2 3 4 2 2 2 4" xfId="54256"/>
    <cellStyle name="Normal 5 2 3 4 2 2 2 5" xfId="34494"/>
    <cellStyle name="Normal 5 2 3 4 2 2 3" xfId="9087"/>
    <cellStyle name="Normal 5 2 3 4 2 2 3 2" xfId="23202"/>
    <cellStyle name="Normal 5 2 3 4 2 2 3 2 2" xfId="57079"/>
    <cellStyle name="Normal 5 2 3 4 2 2 3 3" xfId="42963"/>
    <cellStyle name="Normal 5 2 3 4 2 2 4" xfId="11910"/>
    <cellStyle name="Normal 5 2 3 4 2 2 4 2" xfId="26025"/>
    <cellStyle name="Normal 5 2 3 4 2 2 4 2 2" xfId="59902"/>
    <cellStyle name="Normal 5 2 3 4 2 2 4 3" xfId="45786"/>
    <cellStyle name="Normal 5 2 3 4 2 2 5" xfId="17556"/>
    <cellStyle name="Normal 5 2 3 4 2 2 5 2" xfId="37317"/>
    <cellStyle name="Normal 5 2 3 4 2 2 6" xfId="51433"/>
    <cellStyle name="Normal 5 2 3 4 2 2 7" xfId="31671"/>
    <cellStyle name="Normal 5 2 3 4 2 3" xfId="4850"/>
    <cellStyle name="Normal 5 2 3 4 2 3 2" xfId="13321"/>
    <cellStyle name="Normal 5 2 3 4 2 3 2 2" xfId="27436"/>
    <cellStyle name="Normal 5 2 3 4 2 3 2 2 2" xfId="61313"/>
    <cellStyle name="Normal 5 2 3 4 2 3 2 3" xfId="47197"/>
    <cellStyle name="Normal 5 2 3 4 2 3 3" xfId="18967"/>
    <cellStyle name="Normal 5 2 3 4 2 3 3 2" xfId="38728"/>
    <cellStyle name="Normal 5 2 3 4 2 3 4" xfId="52844"/>
    <cellStyle name="Normal 5 2 3 4 2 3 5" xfId="33082"/>
    <cellStyle name="Normal 5 2 3 4 2 4" xfId="7675"/>
    <cellStyle name="Normal 5 2 3 4 2 4 2" xfId="21790"/>
    <cellStyle name="Normal 5 2 3 4 2 4 2 2" xfId="55667"/>
    <cellStyle name="Normal 5 2 3 4 2 4 3" xfId="41551"/>
    <cellStyle name="Normal 5 2 3 4 2 5" xfId="10498"/>
    <cellStyle name="Normal 5 2 3 4 2 5 2" xfId="24613"/>
    <cellStyle name="Normal 5 2 3 4 2 5 2 2" xfId="58490"/>
    <cellStyle name="Normal 5 2 3 4 2 5 3" xfId="44374"/>
    <cellStyle name="Normal 5 2 3 4 2 6" xfId="16144"/>
    <cellStyle name="Normal 5 2 3 4 2 6 2" xfId="35905"/>
    <cellStyle name="Normal 5 2 3 4 2 7" xfId="50021"/>
    <cellStyle name="Normal 5 2 3 4 2 8" xfId="30259"/>
    <cellStyle name="Normal 5 2 3 4 3" xfId="2733"/>
    <cellStyle name="Normal 5 2 3 4 3 2" xfId="5557"/>
    <cellStyle name="Normal 5 2 3 4 3 2 2" xfId="14027"/>
    <cellStyle name="Normal 5 2 3 4 3 2 2 2" xfId="28142"/>
    <cellStyle name="Normal 5 2 3 4 3 2 2 2 2" xfId="62019"/>
    <cellStyle name="Normal 5 2 3 4 3 2 2 3" xfId="47903"/>
    <cellStyle name="Normal 5 2 3 4 3 2 3" xfId="19673"/>
    <cellStyle name="Normal 5 2 3 4 3 2 3 2" xfId="39434"/>
    <cellStyle name="Normal 5 2 3 4 3 2 4" xfId="53550"/>
    <cellStyle name="Normal 5 2 3 4 3 2 5" xfId="33788"/>
    <cellStyle name="Normal 5 2 3 4 3 3" xfId="8381"/>
    <cellStyle name="Normal 5 2 3 4 3 3 2" xfId="22496"/>
    <cellStyle name="Normal 5 2 3 4 3 3 2 2" xfId="56373"/>
    <cellStyle name="Normal 5 2 3 4 3 3 3" xfId="42257"/>
    <cellStyle name="Normal 5 2 3 4 3 4" xfId="11204"/>
    <cellStyle name="Normal 5 2 3 4 3 4 2" xfId="25319"/>
    <cellStyle name="Normal 5 2 3 4 3 4 2 2" xfId="59196"/>
    <cellStyle name="Normal 5 2 3 4 3 4 3" xfId="45080"/>
    <cellStyle name="Normal 5 2 3 4 3 5" xfId="16850"/>
    <cellStyle name="Normal 5 2 3 4 3 5 2" xfId="36611"/>
    <cellStyle name="Normal 5 2 3 4 3 6" xfId="50727"/>
    <cellStyle name="Normal 5 2 3 4 3 7" xfId="30965"/>
    <cellStyle name="Normal 5 2 3 4 4" xfId="4144"/>
    <cellStyle name="Normal 5 2 3 4 4 2" xfId="12615"/>
    <cellStyle name="Normal 5 2 3 4 4 2 2" xfId="26730"/>
    <cellStyle name="Normal 5 2 3 4 4 2 2 2" xfId="60607"/>
    <cellStyle name="Normal 5 2 3 4 4 2 3" xfId="46491"/>
    <cellStyle name="Normal 5 2 3 4 4 3" xfId="18261"/>
    <cellStyle name="Normal 5 2 3 4 4 3 2" xfId="38022"/>
    <cellStyle name="Normal 5 2 3 4 4 4" xfId="52138"/>
    <cellStyle name="Normal 5 2 3 4 4 5" xfId="32376"/>
    <cellStyle name="Normal 5 2 3 4 5" xfId="6969"/>
    <cellStyle name="Normal 5 2 3 4 5 2" xfId="21084"/>
    <cellStyle name="Normal 5 2 3 4 5 2 2" xfId="54961"/>
    <cellStyle name="Normal 5 2 3 4 5 3" xfId="40845"/>
    <cellStyle name="Normal 5 2 3 4 6" xfId="9792"/>
    <cellStyle name="Normal 5 2 3 4 6 2" xfId="23907"/>
    <cellStyle name="Normal 5 2 3 4 6 2 2" xfId="57784"/>
    <cellStyle name="Normal 5 2 3 4 6 3" xfId="43668"/>
    <cellStyle name="Normal 5 2 3 4 7" xfId="15438"/>
    <cellStyle name="Normal 5 2 3 4 7 2" xfId="35199"/>
    <cellStyle name="Normal 5 2 3 4 8" xfId="49315"/>
    <cellStyle name="Normal 5 2 3 4 9" xfId="29553"/>
    <cellStyle name="Normal 5 2 3 5" xfId="1673"/>
    <cellStyle name="Normal 5 2 3 5 2" xfId="3086"/>
    <cellStyle name="Normal 5 2 3 5 2 2" xfId="5910"/>
    <cellStyle name="Normal 5 2 3 5 2 2 2" xfId="14380"/>
    <cellStyle name="Normal 5 2 3 5 2 2 2 2" xfId="28495"/>
    <cellStyle name="Normal 5 2 3 5 2 2 2 2 2" xfId="62372"/>
    <cellStyle name="Normal 5 2 3 5 2 2 2 3" xfId="48256"/>
    <cellStyle name="Normal 5 2 3 5 2 2 3" xfId="20026"/>
    <cellStyle name="Normal 5 2 3 5 2 2 3 2" xfId="39787"/>
    <cellStyle name="Normal 5 2 3 5 2 2 4" xfId="53903"/>
    <cellStyle name="Normal 5 2 3 5 2 2 5" xfId="34141"/>
    <cellStyle name="Normal 5 2 3 5 2 3" xfId="8734"/>
    <cellStyle name="Normal 5 2 3 5 2 3 2" xfId="22849"/>
    <cellStyle name="Normal 5 2 3 5 2 3 2 2" xfId="56726"/>
    <cellStyle name="Normal 5 2 3 5 2 3 3" xfId="42610"/>
    <cellStyle name="Normal 5 2 3 5 2 4" xfId="11557"/>
    <cellStyle name="Normal 5 2 3 5 2 4 2" xfId="25672"/>
    <cellStyle name="Normal 5 2 3 5 2 4 2 2" xfId="59549"/>
    <cellStyle name="Normal 5 2 3 5 2 4 3" xfId="45433"/>
    <cellStyle name="Normal 5 2 3 5 2 5" xfId="17203"/>
    <cellStyle name="Normal 5 2 3 5 2 5 2" xfId="36964"/>
    <cellStyle name="Normal 5 2 3 5 2 6" xfId="51080"/>
    <cellStyle name="Normal 5 2 3 5 2 7" xfId="31318"/>
    <cellStyle name="Normal 5 2 3 5 3" xfId="4497"/>
    <cellStyle name="Normal 5 2 3 5 3 2" xfId="12968"/>
    <cellStyle name="Normal 5 2 3 5 3 2 2" xfId="27083"/>
    <cellStyle name="Normal 5 2 3 5 3 2 2 2" xfId="60960"/>
    <cellStyle name="Normal 5 2 3 5 3 2 3" xfId="46844"/>
    <cellStyle name="Normal 5 2 3 5 3 3" xfId="18614"/>
    <cellStyle name="Normal 5 2 3 5 3 3 2" xfId="38375"/>
    <cellStyle name="Normal 5 2 3 5 3 4" xfId="52491"/>
    <cellStyle name="Normal 5 2 3 5 3 5" xfId="32729"/>
    <cellStyle name="Normal 5 2 3 5 4" xfId="7322"/>
    <cellStyle name="Normal 5 2 3 5 4 2" xfId="21437"/>
    <cellStyle name="Normal 5 2 3 5 4 2 2" xfId="55314"/>
    <cellStyle name="Normal 5 2 3 5 4 3" xfId="41198"/>
    <cellStyle name="Normal 5 2 3 5 5" xfId="10145"/>
    <cellStyle name="Normal 5 2 3 5 5 2" xfId="24260"/>
    <cellStyle name="Normal 5 2 3 5 5 2 2" xfId="58137"/>
    <cellStyle name="Normal 5 2 3 5 5 3" xfId="44021"/>
    <cellStyle name="Normal 5 2 3 5 6" xfId="15791"/>
    <cellStyle name="Normal 5 2 3 5 6 2" xfId="35552"/>
    <cellStyle name="Normal 5 2 3 5 7" xfId="49668"/>
    <cellStyle name="Normal 5 2 3 5 8" xfId="29906"/>
    <cellStyle name="Normal 5 2 3 6" xfId="2380"/>
    <cellStyle name="Normal 5 2 3 6 2" xfId="5204"/>
    <cellStyle name="Normal 5 2 3 6 2 2" xfId="13674"/>
    <cellStyle name="Normal 5 2 3 6 2 2 2" xfId="27789"/>
    <cellStyle name="Normal 5 2 3 6 2 2 2 2" xfId="61666"/>
    <cellStyle name="Normal 5 2 3 6 2 2 3" xfId="47550"/>
    <cellStyle name="Normal 5 2 3 6 2 3" xfId="19320"/>
    <cellStyle name="Normal 5 2 3 6 2 3 2" xfId="39081"/>
    <cellStyle name="Normal 5 2 3 6 2 4" xfId="53197"/>
    <cellStyle name="Normal 5 2 3 6 2 5" xfId="33435"/>
    <cellStyle name="Normal 5 2 3 6 3" xfId="8028"/>
    <cellStyle name="Normal 5 2 3 6 3 2" xfId="22143"/>
    <cellStyle name="Normal 5 2 3 6 3 2 2" xfId="56020"/>
    <cellStyle name="Normal 5 2 3 6 3 3" xfId="41904"/>
    <cellStyle name="Normal 5 2 3 6 4" xfId="10851"/>
    <cellStyle name="Normal 5 2 3 6 4 2" xfId="24966"/>
    <cellStyle name="Normal 5 2 3 6 4 2 2" xfId="58843"/>
    <cellStyle name="Normal 5 2 3 6 4 3" xfId="44727"/>
    <cellStyle name="Normal 5 2 3 6 5" xfId="16497"/>
    <cellStyle name="Normal 5 2 3 6 5 2" xfId="36258"/>
    <cellStyle name="Normal 5 2 3 6 6" xfId="50374"/>
    <cellStyle name="Normal 5 2 3 6 7" xfId="30612"/>
    <cellStyle name="Normal 5 2 3 7" xfId="3791"/>
    <cellStyle name="Normal 5 2 3 7 2" xfId="12262"/>
    <cellStyle name="Normal 5 2 3 7 2 2" xfId="26377"/>
    <cellStyle name="Normal 5 2 3 7 2 2 2" xfId="60254"/>
    <cellStyle name="Normal 5 2 3 7 2 3" xfId="46138"/>
    <cellStyle name="Normal 5 2 3 7 3" xfId="17908"/>
    <cellStyle name="Normal 5 2 3 7 3 2" xfId="37669"/>
    <cellStyle name="Normal 5 2 3 7 4" xfId="51785"/>
    <cellStyle name="Normal 5 2 3 7 5" xfId="32023"/>
    <cellStyle name="Normal 5 2 3 8" xfId="6616"/>
    <cellStyle name="Normal 5 2 3 8 2" xfId="20731"/>
    <cellStyle name="Normal 5 2 3 8 2 2" xfId="54608"/>
    <cellStyle name="Normal 5 2 3 8 3" xfId="40492"/>
    <cellStyle name="Normal 5 2 3 9" xfId="9439"/>
    <cellStyle name="Normal 5 2 3 9 2" xfId="23554"/>
    <cellStyle name="Normal 5 2 3 9 2 2" xfId="57431"/>
    <cellStyle name="Normal 5 2 3 9 3" xfId="43315"/>
    <cellStyle name="Normal 5 2 4" xfId="377"/>
    <cellStyle name="Normal 5 2 4 10" xfId="48975"/>
    <cellStyle name="Normal 5 2 4 11" xfId="29213"/>
    <cellStyle name="Normal 5 2 4 12" xfId="973"/>
    <cellStyle name="Normal 5 2 4 2" xfId="1153"/>
    <cellStyle name="Normal 5 2 4 2 10" xfId="29388"/>
    <cellStyle name="Normal 5 2 4 2 2" xfId="1507"/>
    <cellStyle name="Normal 5 2 4 2 2 2" xfId="2214"/>
    <cellStyle name="Normal 5 2 4 2 2 2 2" xfId="3627"/>
    <cellStyle name="Normal 5 2 4 2 2 2 2 2" xfId="6451"/>
    <cellStyle name="Normal 5 2 4 2 2 2 2 2 2" xfId="14921"/>
    <cellStyle name="Normal 5 2 4 2 2 2 2 2 2 2" xfId="29036"/>
    <cellStyle name="Normal 5 2 4 2 2 2 2 2 2 2 2" xfId="62913"/>
    <cellStyle name="Normal 5 2 4 2 2 2 2 2 2 3" xfId="48797"/>
    <cellStyle name="Normal 5 2 4 2 2 2 2 2 3" xfId="20567"/>
    <cellStyle name="Normal 5 2 4 2 2 2 2 2 3 2" xfId="40328"/>
    <cellStyle name="Normal 5 2 4 2 2 2 2 2 4" xfId="54444"/>
    <cellStyle name="Normal 5 2 4 2 2 2 2 2 5" xfId="34682"/>
    <cellStyle name="Normal 5 2 4 2 2 2 2 3" xfId="9275"/>
    <cellStyle name="Normal 5 2 4 2 2 2 2 3 2" xfId="23390"/>
    <cellStyle name="Normal 5 2 4 2 2 2 2 3 2 2" xfId="57267"/>
    <cellStyle name="Normal 5 2 4 2 2 2 2 3 3" xfId="43151"/>
    <cellStyle name="Normal 5 2 4 2 2 2 2 4" xfId="12098"/>
    <cellStyle name="Normal 5 2 4 2 2 2 2 4 2" xfId="26213"/>
    <cellStyle name="Normal 5 2 4 2 2 2 2 4 2 2" xfId="60090"/>
    <cellStyle name="Normal 5 2 4 2 2 2 2 4 3" xfId="45974"/>
    <cellStyle name="Normal 5 2 4 2 2 2 2 5" xfId="17744"/>
    <cellStyle name="Normal 5 2 4 2 2 2 2 5 2" xfId="37505"/>
    <cellStyle name="Normal 5 2 4 2 2 2 2 6" xfId="51621"/>
    <cellStyle name="Normal 5 2 4 2 2 2 2 7" xfId="31859"/>
    <cellStyle name="Normal 5 2 4 2 2 2 3" xfId="5038"/>
    <cellStyle name="Normal 5 2 4 2 2 2 3 2" xfId="13509"/>
    <cellStyle name="Normal 5 2 4 2 2 2 3 2 2" xfId="27624"/>
    <cellStyle name="Normal 5 2 4 2 2 2 3 2 2 2" xfId="61501"/>
    <cellStyle name="Normal 5 2 4 2 2 2 3 2 3" xfId="47385"/>
    <cellStyle name="Normal 5 2 4 2 2 2 3 3" xfId="19155"/>
    <cellStyle name="Normal 5 2 4 2 2 2 3 3 2" xfId="38916"/>
    <cellStyle name="Normal 5 2 4 2 2 2 3 4" xfId="53032"/>
    <cellStyle name="Normal 5 2 4 2 2 2 3 5" xfId="33270"/>
    <cellStyle name="Normal 5 2 4 2 2 2 4" xfId="7863"/>
    <cellStyle name="Normal 5 2 4 2 2 2 4 2" xfId="21978"/>
    <cellStyle name="Normal 5 2 4 2 2 2 4 2 2" xfId="55855"/>
    <cellStyle name="Normal 5 2 4 2 2 2 4 3" xfId="41739"/>
    <cellStyle name="Normal 5 2 4 2 2 2 5" xfId="10686"/>
    <cellStyle name="Normal 5 2 4 2 2 2 5 2" xfId="24801"/>
    <cellStyle name="Normal 5 2 4 2 2 2 5 2 2" xfId="58678"/>
    <cellStyle name="Normal 5 2 4 2 2 2 5 3" xfId="44562"/>
    <cellStyle name="Normal 5 2 4 2 2 2 6" xfId="16332"/>
    <cellStyle name="Normal 5 2 4 2 2 2 6 2" xfId="36093"/>
    <cellStyle name="Normal 5 2 4 2 2 2 7" xfId="50209"/>
    <cellStyle name="Normal 5 2 4 2 2 2 8" xfId="30447"/>
    <cellStyle name="Normal 5 2 4 2 2 3" xfId="2921"/>
    <cellStyle name="Normal 5 2 4 2 2 3 2" xfId="5745"/>
    <cellStyle name="Normal 5 2 4 2 2 3 2 2" xfId="14215"/>
    <cellStyle name="Normal 5 2 4 2 2 3 2 2 2" xfId="28330"/>
    <cellStyle name="Normal 5 2 4 2 2 3 2 2 2 2" xfId="62207"/>
    <cellStyle name="Normal 5 2 4 2 2 3 2 2 3" xfId="48091"/>
    <cellStyle name="Normal 5 2 4 2 2 3 2 3" xfId="19861"/>
    <cellStyle name="Normal 5 2 4 2 2 3 2 3 2" xfId="39622"/>
    <cellStyle name="Normal 5 2 4 2 2 3 2 4" xfId="53738"/>
    <cellStyle name="Normal 5 2 4 2 2 3 2 5" xfId="33976"/>
    <cellStyle name="Normal 5 2 4 2 2 3 3" xfId="8569"/>
    <cellStyle name="Normal 5 2 4 2 2 3 3 2" xfId="22684"/>
    <cellStyle name="Normal 5 2 4 2 2 3 3 2 2" xfId="56561"/>
    <cellStyle name="Normal 5 2 4 2 2 3 3 3" xfId="42445"/>
    <cellStyle name="Normal 5 2 4 2 2 3 4" xfId="11392"/>
    <cellStyle name="Normal 5 2 4 2 2 3 4 2" xfId="25507"/>
    <cellStyle name="Normal 5 2 4 2 2 3 4 2 2" xfId="59384"/>
    <cellStyle name="Normal 5 2 4 2 2 3 4 3" xfId="45268"/>
    <cellStyle name="Normal 5 2 4 2 2 3 5" xfId="17038"/>
    <cellStyle name="Normal 5 2 4 2 2 3 5 2" xfId="36799"/>
    <cellStyle name="Normal 5 2 4 2 2 3 6" xfId="50915"/>
    <cellStyle name="Normal 5 2 4 2 2 3 7" xfId="31153"/>
    <cellStyle name="Normal 5 2 4 2 2 4" xfId="4332"/>
    <cellStyle name="Normal 5 2 4 2 2 4 2" xfId="12803"/>
    <cellStyle name="Normal 5 2 4 2 2 4 2 2" xfId="26918"/>
    <cellStyle name="Normal 5 2 4 2 2 4 2 2 2" xfId="60795"/>
    <cellStyle name="Normal 5 2 4 2 2 4 2 3" xfId="46679"/>
    <cellStyle name="Normal 5 2 4 2 2 4 3" xfId="18449"/>
    <cellStyle name="Normal 5 2 4 2 2 4 3 2" xfId="38210"/>
    <cellStyle name="Normal 5 2 4 2 2 4 4" xfId="52326"/>
    <cellStyle name="Normal 5 2 4 2 2 4 5" xfId="32564"/>
    <cellStyle name="Normal 5 2 4 2 2 5" xfId="7157"/>
    <cellStyle name="Normal 5 2 4 2 2 5 2" xfId="21272"/>
    <cellStyle name="Normal 5 2 4 2 2 5 2 2" xfId="55149"/>
    <cellStyle name="Normal 5 2 4 2 2 5 3" xfId="41033"/>
    <cellStyle name="Normal 5 2 4 2 2 6" xfId="9980"/>
    <cellStyle name="Normal 5 2 4 2 2 6 2" xfId="24095"/>
    <cellStyle name="Normal 5 2 4 2 2 6 2 2" xfId="57972"/>
    <cellStyle name="Normal 5 2 4 2 2 6 3" xfId="43856"/>
    <cellStyle name="Normal 5 2 4 2 2 7" xfId="15626"/>
    <cellStyle name="Normal 5 2 4 2 2 7 2" xfId="35387"/>
    <cellStyle name="Normal 5 2 4 2 2 8" xfId="49503"/>
    <cellStyle name="Normal 5 2 4 2 2 9" xfId="29741"/>
    <cellStyle name="Normal 5 2 4 2 3" xfId="1861"/>
    <cellStyle name="Normal 5 2 4 2 3 2" xfId="3274"/>
    <cellStyle name="Normal 5 2 4 2 3 2 2" xfId="6098"/>
    <cellStyle name="Normal 5 2 4 2 3 2 2 2" xfId="14568"/>
    <cellStyle name="Normal 5 2 4 2 3 2 2 2 2" xfId="28683"/>
    <cellStyle name="Normal 5 2 4 2 3 2 2 2 2 2" xfId="62560"/>
    <cellStyle name="Normal 5 2 4 2 3 2 2 2 3" xfId="48444"/>
    <cellStyle name="Normal 5 2 4 2 3 2 2 3" xfId="20214"/>
    <cellStyle name="Normal 5 2 4 2 3 2 2 3 2" xfId="39975"/>
    <cellStyle name="Normal 5 2 4 2 3 2 2 4" xfId="54091"/>
    <cellStyle name="Normal 5 2 4 2 3 2 2 5" xfId="34329"/>
    <cellStyle name="Normal 5 2 4 2 3 2 3" xfId="8922"/>
    <cellStyle name="Normal 5 2 4 2 3 2 3 2" xfId="23037"/>
    <cellStyle name="Normal 5 2 4 2 3 2 3 2 2" xfId="56914"/>
    <cellStyle name="Normal 5 2 4 2 3 2 3 3" xfId="42798"/>
    <cellStyle name="Normal 5 2 4 2 3 2 4" xfId="11745"/>
    <cellStyle name="Normal 5 2 4 2 3 2 4 2" xfId="25860"/>
    <cellStyle name="Normal 5 2 4 2 3 2 4 2 2" xfId="59737"/>
    <cellStyle name="Normal 5 2 4 2 3 2 4 3" xfId="45621"/>
    <cellStyle name="Normal 5 2 4 2 3 2 5" xfId="17391"/>
    <cellStyle name="Normal 5 2 4 2 3 2 5 2" xfId="37152"/>
    <cellStyle name="Normal 5 2 4 2 3 2 6" xfId="51268"/>
    <cellStyle name="Normal 5 2 4 2 3 2 7" xfId="31506"/>
    <cellStyle name="Normal 5 2 4 2 3 3" xfId="4685"/>
    <cellStyle name="Normal 5 2 4 2 3 3 2" xfId="13156"/>
    <cellStyle name="Normal 5 2 4 2 3 3 2 2" xfId="27271"/>
    <cellStyle name="Normal 5 2 4 2 3 3 2 2 2" xfId="61148"/>
    <cellStyle name="Normal 5 2 4 2 3 3 2 3" xfId="47032"/>
    <cellStyle name="Normal 5 2 4 2 3 3 3" xfId="18802"/>
    <cellStyle name="Normal 5 2 4 2 3 3 3 2" xfId="38563"/>
    <cellStyle name="Normal 5 2 4 2 3 3 4" xfId="52679"/>
    <cellStyle name="Normal 5 2 4 2 3 3 5" xfId="32917"/>
    <cellStyle name="Normal 5 2 4 2 3 4" xfId="7510"/>
    <cellStyle name="Normal 5 2 4 2 3 4 2" xfId="21625"/>
    <cellStyle name="Normal 5 2 4 2 3 4 2 2" xfId="55502"/>
    <cellStyle name="Normal 5 2 4 2 3 4 3" xfId="41386"/>
    <cellStyle name="Normal 5 2 4 2 3 5" xfId="10333"/>
    <cellStyle name="Normal 5 2 4 2 3 5 2" xfId="24448"/>
    <cellStyle name="Normal 5 2 4 2 3 5 2 2" xfId="58325"/>
    <cellStyle name="Normal 5 2 4 2 3 5 3" xfId="44209"/>
    <cellStyle name="Normal 5 2 4 2 3 6" xfId="15979"/>
    <cellStyle name="Normal 5 2 4 2 3 6 2" xfId="35740"/>
    <cellStyle name="Normal 5 2 4 2 3 7" xfId="49856"/>
    <cellStyle name="Normal 5 2 4 2 3 8" xfId="30094"/>
    <cellStyle name="Normal 5 2 4 2 4" xfId="2568"/>
    <cellStyle name="Normal 5 2 4 2 4 2" xfId="5392"/>
    <cellStyle name="Normal 5 2 4 2 4 2 2" xfId="13862"/>
    <cellStyle name="Normal 5 2 4 2 4 2 2 2" xfId="27977"/>
    <cellStyle name="Normal 5 2 4 2 4 2 2 2 2" xfId="61854"/>
    <cellStyle name="Normal 5 2 4 2 4 2 2 3" xfId="47738"/>
    <cellStyle name="Normal 5 2 4 2 4 2 3" xfId="19508"/>
    <cellStyle name="Normal 5 2 4 2 4 2 3 2" xfId="39269"/>
    <cellStyle name="Normal 5 2 4 2 4 2 4" xfId="53385"/>
    <cellStyle name="Normal 5 2 4 2 4 2 5" xfId="33623"/>
    <cellStyle name="Normal 5 2 4 2 4 3" xfId="8216"/>
    <cellStyle name="Normal 5 2 4 2 4 3 2" xfId="22331"/>
    <cellStyle name="Normal 5 2 4 2 4 3 2 2" xfId="56208"/>
    <cellStyle name="Normal 5 2 4 2 4 3 3" xfId="42092"/>
    <cellStyle name="Normal 5 2 4 2 4 4" xfId="11039"/>
    <cellStyle name="Normal 5 2 4 2 4 4 2" xfId="25154"/>
    <cellStyle name="Normal 5 2 4 2 4 4 2 2" xfId="59031"/>
    <cellStyle name="Normal 5 2 4 2 4 4 3" xfId="44915"/>
    <cellStyle name="Normal 5 2 4 2 4 5" xfId="16685"/>
    <cellStyle name="Normal 5 2 4 2 4 5 2" xfId="36446"/>
    <cellStyle name="Normal 5 2 4 2 4 6" xfId="50562"/>
    <cellStyle name="Normal 5 2 4 2 4 7" xfId="30800"/>
    <cellStyle name="Normal 5 2 4 2 5" xfId="3979"/>
    <cellStyle name="Normal 5 2 4 2 5 2" xfId="12450"/>
    <cellStyle name="Normal 5 2 4 2 5 2 2" xfId="26565"/>
    <cellStyle name="Normal 5 2 4 2 5 2 2 2" xfId="60442"/>
    <cellStyle name="Normal 5 2 4 2 5 2 3" xfId="46326"/>
    <cellStyle name="Normal 5 2 4 2 5 3" xfId="18096"/>
    <cellStyle name="Normal 5 2 4 2 5 3 2" xfId="37857"/>
    <cellStyle name="Normal 5 2 4 2 5 4" xfId="51973"/>
    <cellStyle name="Normal 5 2 4 2 5 5" xfId="32211"/>
    <cellStyle name="Normal 5 2 4 2 6" xfId="6804"/>
    <cellStyle name="Normal 5 2 4 2 6 2" xfId="20919"/>
    <cellStyle name="Normal 5 2 4 2 6 2 2" xfId="54796"/>
    <cellStyle name="Normal 5 2 4 2 6 3" xfId="40680"/>
    <cellStyle name="Normal 5 2 4 2 7" xfId="9627"/>
    <cellStyle name="Normal 5 2 4 2 7 2" xfId="23742"/>
    <cellStyle name="Normal 5 2 4 2 7 2 2" xfId="57619"/>
    <cellStyle name="Normal 5 2 4 2 7 3" xfId="43503"/>
    <cellStyle name="Normal 5 2 4 2 8" xfId="15273"/>
    <cellStyle name="Normal 5 2 4 2 8 2" xfId="35034"/>
    <cellStyle name="Normal 5 2 4 2 9" xfId="49150"/>
    <cellStyle name="Normal 5 2 4 3" xfId="1332"/>
    <cellStyle name="Normal 5 2 4 3 2" xfId="2039"/>
    <cellStyle name="Normal 5 2 4 3 2 2" xfId="3452"/>
    <cellStyle name="Normal 5 2 4 3 2 2 2" xfId="6276"/>
    <cellStyle name="Normal 5 2 4 3 2 2 2 2" xfId="14746"/>
    <cellStyle name="Normal 5 2 4 3 2 2 2 2 2" xfId="28861"/>
    <cellStyle name="Normal 5 2 4 3 2 2 2 2 2 2" xfId="62738"/>
    <cellStyle name="Normal 5 2 4 3 2 2 2 2 3" xfId="48622"/>
    <cellStyle name="Normal 5 2 4 3 2 2 2 3" xfId="20392"/>
    <cellStyle name="Normal 5 2 4 3 2 2 2 3 2" xfId="40153"/>
    <cellStyle name="Normal 5 2 4 3 2 2 2 4" xfId="54269"/>
    <cellStyle name="Normal 5 2 4 3 2 2 2 5" xfId="34507"/>
    <cellStyle name="Normal 5 2 4 3 2 2 3" xfId="9100"/>
    <cellStyle name="Normal 5 2 4 3 2 2 3 2" xfId="23215"/>
    <cellStyle name="Normal 5 2 4 3 2 2 3 2 2" xfId="57092"/>
    <cellStyle name="Normal 5 2 4 3 2 2 3 3" xfId="42976"/>
    <cellStyle name="Normal 5 2 4 3 2 2 4" xfId="11923"/>
    <cellStyle name="Normal 5 2 4 3 2 2 4 2" xfId="26038"/>
    <cellStyle name="Normal 5 2 4 3 2 2 4 2 2" xfId="59915"/>
    <cellStyle name="Normal 5 2 4 3 2 2 4 3" xfId="45799"/>
    <cellStyle name="Normal 5 2 4 3 2 2 5" xfId="17569"/>
    <cellStyle name="Normal 5 2 4 3 2 2 5 2" xfId="37330"/>
    <cellStyle name="Normal 5 2 4 3 2 2 6" xfId="51446"/>
    <cellStyle name="Normal 5 2 4 3 2 2 7" xfId="31684"/>
    <cellStyle name="Normal 5 2 4 3 2 3" xfId="4863"/>
    <cellStyle name="Normal 5 2 4 3 2 3 2" xfId="13334"/>
    <cellStyle name="Normal 5 2 4 3 2 3 2 2" xfId="27449"/>
    <cellStyle name="Normal 5 2 4 3 2 3 2 2 2" xfId="61326"/>
    <cellStyle name="Normal 5 2 4 3 2 3 2 3" xfId="47210"/>
    <cellStyle name="Normal 5 2 4 3 2 3 3" xfId="18980"/>
    <cellStyle name="Normal 5 2 4 3 2 3 3 2" xfId="38741"/>
    <cellStyle name="Normal 5 2 4 3 2 3 4" xfId="52857"/>
    <cellStyle name="Normal 5 2 4 3 2 3 5" xfId="33095"/>
    <cellStyle name="Normal 5 2 4 3 2 4" xfId="7688"/>
    <cellStyle name="Normal 5 2 4 3 2 4 2" xfId="21803"/>
    <cellStyle name="Normal 5 2 4 3 2 4 2 2" xfId="55680"/>
    <cellStyle name="Normal 5 2 4 3 2 4 3" xfId="41564"/>
    <cellStyle name="Normal 5 2 4 3 2 5" xfId="10511"/>
    <cellStyle name="Normal 5 2 4 3 2 5 2" xfId="24626"/>
    <cellStyle name="Normal 5 2 4 3 2 5 2 2" xfId="58503"/>
    <cellStyle name="Normal 5 2 4 3 2 5 3" xfId="44387"/>
    <cellStyle name="Normal 5 2 4 3 2 6" xfId="16157"/>
    <cellStyle name="Normal 5 2 4 3 2 6 2" xfId="35918"/>
    <cellStyle name="Normal 5 2 4 3 2 7" xfId="50034"/>
    <cellStyle name="Normal 5 2 4 3 2 8" xfId="30272"/>
    <cellStyle name="Normal 5 2 4 3 3" xfId="2746"/>
    <cellStyle name="Normal 5 2 4 3 3 2" xfId="5570"/>
    <cellStyle name="Normal 5 2 4 3 3 2 2" xfId="14040"/>
    <cellStyle name="Normal 5 2 4 3 3 2 2 2" xfId="28155"/>
    <cellStyle name="Normal 5 2 4 3 3 2 2 2 2" xfId="62032"/>
    <cellStyle name="Normal 5 2 4 3 3 2 2 3" xfId="47916"/>
    <cellStyle name="Normal 5 2 4 3 3 2 3" xfId="19686"/>
    <cellStyle name="Normal 5 2 4 3 3 2 3 2" xfId="39447"/>
    <cellStyle name="Normal 5 2 4 3 3 2 4" xfId="53563"/>
    <cellStyle name="Normal 5 2 4 3 3 2 5" xfId="33801"/>
    <cellStyle name="Normal 5 2 4 3 3 3" xfId="8394"/>
    <cellStyle name="Normal 5 2 4 3 3 3 2" xfId="22509"/>
    <cellStyle name="Normal 5 2 4 3 3 3 2 2" xfId="56386"/>
    <cellStyle name="Normal 5 2 4 3 3 3 3" xfId="42270"/>
    <cellStyle name="Normal 5 2 4 3 3 4" xfId="11217"/>
    <cellStyle name="Normal 5 2 4 3 3 4 2" xfId="25332"/>
    <cellStyle name="Normal 5 2 4 3 3 4 2 2" xfId="59209"/>
    <cellStyle name="Normal 5 2 4 3 3 4 3" xfId="45093"/>
    <cellStyle name="Normal 5 2 4 3 3 5" xfId="16863"/>
    <cellStyle name="Normal 5 2 4 3 3 5 2" xfId="36624"/>
    <cellStyle name="Normal 5 2 4 3 3 6" xfId="50740"/>
    <cellStyle name="Normal 5 2 4 3 3 7" xfId="30978"/>
    <cellStyle name="Normal 5 2 4 3 4" xfId="4157"/>
    <cellStyle name="Normal 5 2 4 3 4 2" xfId="12628"/>
    <cellStyle name="Normal 5 2 4 3 4 2 2" xfId="26743"/>
    <cellStyle name="Normal 5 2 4 3 4 2 2 2" xfId="60620"/>
    <cellStyle name="Normal 5 2 4 3 4 2 3" xfId="46504"/>
    <cellStyle name="Normal 5 2 4 3 4 3" xfId="18274"/>
    <cellStyle name="Normal 5 2 4 3 4 3 2" xfId="38035"/>
    <cellStyle name="Normal 5 2 4 3 4 4" xfId="52151"/>
    <cellStyle name="Normal 5 2 4 3 4 5" xfId="32389"/>
    <cellStyle name="Normal 5 2 4 3 5" xfId="6982"/>
    <cellStyle name="Normal 5 2 4 3 5 2" xfId="21097"/>
    <cellStyle name="Normal 5 2 4 3 5 2 2" xfId="54974"/>
    <cellStyle name="Normal 5 2 4 3 5 3" xfId="40858"/>
    <cellStyle name="Normal 5 2 4 3 6" xfId="9805"/>
    <cellStyle name="Normal 5 2 4 3 6 2" xfId="23920"/>
    <cellStyle name="Normal 5 2 4 3 6 2 2" xfId="57797"/>
    <cellStyle name="Normal 5 2 4 3 6 3" xfId="43681"/>
    <cellStyle name="Normal 5 2 4 3 7" xfId="15451"/>
    <cellStyle name="Normal 5 2 4 3 7 2" xfId="35212"/>
    <cellStyle name="Normal 5 2 4 3 8" xfId="49328"/>
    <cellStyle name="Normal 5 2 4 3 9" xfId="29566"/>
    <cellStyle name="Normal 5 2 4 4" xfId="1686"/>
    <cellStyle name="Normal 5 2 4 4 2" xfId="3099"/>
    <cellStyle name="Normal 5 2 4 4 2 2" xfId="5923"/>
    <cellStyle name="Normal 5 2 4 4 2 2 2" xfId="14393"/>
    <cellStyle name="Normal 5 2 4 4 2 2 2 2" xfId="28508"/>
    <cellStyle name="Normal 5 2 4 4 2 2 2 2 2" xfId="62385"/>
    <cellStyle name="Normal 5 2 4 4 2 2 2 3" xfId="48269"/>
    <cellStyle name="Normal 5 2 4 4 2 2 3" xfId="20039"/>
    <cellStyle name="Normal 5 2 4 4 2 2 3 2" xfId="39800"/>
    <cellStyle name="Normal 5 2 4 4 2 2 4" xfId="53916"/>
    <cellStyle name="Normal 5 2 4 4 2 2 5" xfId="34154"/>
    <cellStyle name="Normal 5 2 4 4 2 3" xfId="8747"/>
    <cellStyle name="Normal 5 2 4 4 2 3 2" xfId="22862"/>
    <cellStyle name="Normal 5 2 4 4 2 3 2 2" xfId="56739"/>
    <cellStyle name="Normal 5 2 4 4 2 3 3" xfId="42623"/>
    <cellStyle name="Normal 5 2 4 4 2 4" xfId="11570"/>
    <cellStyle name="Normal 5 2 4 4 2 4 2" xfId="25685"/>
    <cellStyle name="Normal 5 2 4 4 2 4 2 2" xfId="59562"/>
    <cellStyle name="Normal 5 2 4 4 2 4 3" xfId="45446"/>
    <cellStyle name="Normal 5 2 4 4 2 5" xfId="17216"/>
    <cellStyle name="Normal 5 2 4 4 2 5 2" xfId="36977"/>
    <cellStyle name="Normal 5 2 4 4 2 6" xfId="51093"/>
    <cellStyle name="Normal 5 2 4 4 2 7" xfId="31331"/>
    <cellStyle name="Normal 5 2 4 4 3" xfId="4510"/>
    <cellStyle name="Normal 5 2 4 4 3 2" xfId="12981"/>
    <cellStyle name="Normal 5 2 4 4 3 2 2" xfId="27096"/>
    <cellStyle name="Normal 5 2 4 4 3 2 2 2" xfId="60973"/>
    <cellStyle name="Normal 5 2 4 4 3 2 3" xfId="46857"/>
    <cellStyle name="Normal 5 2 4 4 3 3" xfId="18627"/>
    <cellStyle name="Normal 5 2 4 4 3 3 2" xfId="38388"/>
    <cellStyle name="Normal 5 2 4 4 3 4" xfId="52504"/>
    <cellStyle name="Normal 5 2 4 4 3 5" xfId="32742"/>
    <cellStyle name="Normal 5 2 4 4 4" xfId="7335"/>
    <cellStyle name="Normal 5 2 4 4 4 2" xfId="21450"/>
    <cellStyle name="Normal 5 2 4 4 4 2 2" xfId="55327"/>
    <cellStyle name="Normal 5 2 4 4 4 3" xfId="41211"/>
    <cellStyle name="Normal 5 2 4 4 5" xfId="10158"/>
    <cellStyle name="Normal 5 2 4 4 5 2" xfId="24273"/>
    <cellStyle name="Normal 5 2 4 4 5 2 2" xfId="58150"/>
    <cellStyle name="Normal 5 2 4 4 5 3" xfId="44034"/>
    <cellStyle name="Normal 5 2 4 4 6" xfId="15804"/>
    <cellStyle name="Normal 5 2 4 4 6 2" xfId="35565"/>
    <cellStyle name="Normal 5 2 4 4 7" xfId="49681"/>
    <cellStyle name="Normal 5 2 4 4 8" xfId="29919"/>
    <cellStyle name="Normal 5 2 4 5" xfId="2393"/>
    <cellStyle name="Normal 5 2 4 5 2" xfId="5217"/>
    <cellStyle name="Normal 5 2 4 5 2 2" xfId="13687"/>
    <cellStyle name="Normal 5 2 4 5 2 2 2" xfId="27802"/>
    <cellStyle name="Normal 5 2 4 5 2 2 2 2" xfId="61679"/>
    <cellStyle name="Normal 5 2 4 5 2 2 3" xfId="47563"/>
    <cellStyle name="Normal 5 2 4 5 2 3" xfId="19333"/>
    <cellStyle name="Normal 5 2 4 5 2 3 2" xfId="39094"/>
    <cellStyle name="Normal 5 2 4 5 2 4" xfId="53210"/>
    <cellStyle name="Normal 5 2 4 5 2 5" xfId="33448"/>
    <cellStyle name="Normal 5 2 4 5 3" xfId="8041"/>
    <cellStyle name="Normal 5 2 4 5 3 2" xfId="22156"/>
    <cellStyle name="Normal 5 2 4 5 3 2 2" xfId="56033"/>
    <cellStyle name="Normal 5 2 4 5 3 3" xfId="41917"/>
    <cellStyle name="Normal 5 2 4 5 4" xfId="10864"/>
    <cellStyle name="Normal 5 2 4 5 4 2" xfId="24979"/>
    <cellStyle name="Normal 5 2 4 5 4 2 2" xfId="58856"/>
    <cellStyle name="Normal 5 2 4 5 4 3" xfId="44740"/>
    <cellStyle name="Normal 5 2 4 5 5" xfId="16510"/>
    <cellStyle name="Normal 5 2 4 5 5 2" xfId="36271"/>
    <cellStyle name="Normal 5 2 4 5 6" xfId="50387"/>
    <cellStyle name="Normal 5 2 4 5 7" xfId="30625"/>
    <cellStyle name="Normal 5 2 4 6" xfId="3804"/>
    <cellStyle name="Normal 5 2 4 6 2" xfId="12275"/>
    <cellStyle name="Normal 5 2 4 6 2 2" xfId="26390"/>
    <cellStyle name="Normal 5 2 4 6 2 2 2" xfId="60267"/>
    <cellStyle name="Normal 5 2 4 6 2 3" xfId="46151"/>
    <cellStyle name="Normal 5 2 4 6 3" xfId="17921"/>
    <cellStyle name="Normal 5 2 4 6 3 2" xfId="37682"/>
    <cellStyle name="Normal 5 2 4 6 4" xfId="51798"/>
    <cellStyle name="Normal 5 2 4 6 5" xfId="32036"/>
    <cellStyle name="Normal 5 2 4 7" xfId="6629"/>
    <cellStyle name="Normal 5 2 4 7 2" xfId="20744"/>
    <cellStyle name="Normal 5 2 4 7 2 2" xfId="54621"/>
    <cellStyle name="Normal 5 2 4 7 3" xfId="40505"/>
    <cellStyle name="Normal 5 2 4 8" xfId="9452"/>
    <cellStyle name="Normal 5 2 4 8 2" xfId="23567"/>
    <cellStyle name="Normal 5 2 4 8 2 2" xfId="57444"/>
    <cellStyle name="Normal 5 2 4 8 3" xfId="43328"/>
    <cellStyle name="Normal 5 2 4 9" xfId="15098"/>
    <cellStyle name="Normal 5 2 4 9 2" xfId="34859"/>
    <cellStyle name="Normal 5 2 5" xfId="1065"/>
    <cellStyle name="Normal 5 2 5 10" xfId="29301"/>
    <cellStyle name="Normal 5 2 5 2" xfId="1420"/>
    <cellStyle name="Normal 5 2 5 2 2" xfId="2127"/>
    <cellStyle name="Normal 5 2 5 2 2 2" xfId="3540"/>
    <cellStyle name="Normal 5 2 5 2 2 2 2" xfId="6364"/>
    <cellStyle name="Normal 5 2 5 2 2 2 2 2" xfId="14834"/>
    <cellStyle name="Normal 5 2 5 2 2 2 2 2 2" xfId="28949"/>
    <cellStyle name="Normal 5 2 5 2 2 2 2 2 2 2" xfId="62826"/>
    <cellStyle name="Normal 5 2 5 2 2 2 2 2 3" xfId="48710"/>
    <cellStyle name="Normal 5 2 5 2 2 2 2 3" xfId="20480"/>
    <cellStyle name="Normal 5 2 5 2 2 2 2 3 2" xfId="40241"/>
    <cellStyle name="Normal 5 2 5 2 2 2 2 4" xfId="54357"/>
    <cellStyle name="Normal 5 2 5 2 2 2 2 5" xfId="34595"/>
    <cellStyle name="Normal 5 2 5 2 2 2 3" xfId="9188"/>
    <cellStyle name="Normal 5 2 5 2 2 2 3 2" xfId="23303"/>
    <cellStyle name="Normal 5 2 5 2 2 2 3 2 2" xfId="57180"/>
    <cellStyle name="Normal 5 2 5 2 2 2 3 3" xfId="43064"/>
    <cellStyle name="Normal 5 2 5 2 2 2 4" xfId="12011"/>
    <cellStyle name="Normal 5 2 5 2 2 2 4 2" xfId="26126"/>
    <cellStyle name="Normal 5 2 5 2 2 2 4 2 2" xfId="60003"/>
    <cellStyle name="Normal 5 2 5 2 2 2 4 3" xfId="45887"/>
    <cellStyle name="Normal 5 2 5 2 2 2 5" xfId="17657"/>
    <cellStyle name="Normal 5 2 5 2 2 2 5 2" xfId="37418"/>
    <cellStyle name="Normal 5 2 5 2 2 2 6" xfId="51534"/>
    <cellStyle name="Normal 5 2 5 2 2 2 7" xfId="31772"/>
    <cellStyle name="Normal 5 2 5 2 2 3" xfId="4951"/>
    <cellStyle name="Normal 5 2 5 2 2 3 2" xfId="13422"/>
    <cellStyle name="Normal 5 2 5 2 2 3 2 2" xfId="27537"/>
    <cellStyle name="Normal 5 2 5 2 2 3 2 2 2" xfId="61414"/>
    <cellStyle name="Normal 5 2 5 2 2 3 2 3" xfId="47298"/>
    <cellStyle name="Normal 5 2 5 2 2 3 3" xfId="19068"/>
    <cellStyle name="Normal 5 2 5 2 2 3 3 2" xfId="38829"/>
    <cellStyle name="Normal 5 2 5 2 2 3 4" xfId="52945"/>
    <cellStyle name="Normal 5 2 5 2 2 3 5" xfId="33183"/>
    <cellStyle name="Normal 5 2 5 2 2 4" xfId="7776"/>
    <cellStyle name="Normal 5 2 5 2 2 4 2" xfId="21891"/>
    <cellStyle name="Normal 5 2 5 2 2 4 2 2" xfId="55768"/>
    <cellStyle name="Normal 5 2 5 2 2 4 3" xfId="41652"/>
    <cellStyle name="Normal 5 2 5 2 2 5" xfId="10599"/>
    <cellStyle name="Normal 5 2 5 2 2 5 2" xfId="24714"/>
    <cellStyle name="Normal 5 2 5 2 2 5 2 2" xfId="58591"/>
    <cellStyle name="Normal 5 2 5 2 2 5 3" xfId="44475"/>
    <cellStyle name="Normal 5 2 5 2 2 6" xfId="16245"/>
    <cellStyle name="Normal 5 2 5 2 2 6 2" xfId="36006"/>
    <cellStyle name="Normal 5 2 5 2 2 7" xfId="50122"/>
    <cellStyle name="Normal 5 2 5 2 2 8" xfId="30360"/>
    <cellStyle name="Normal 5 2 5 2 3" xfId="2834"/>
    <cellStyle name="Normal 5 2 5 2 3 2" xfId="5658"/>
    <cellStyle name="Normal 5 2 5 2 3 2 2" xfId="14128"/>
    <cellStyle name="Normal 5 2 5 2 3 2 2 2" xfId="28243"/>
    <cellStyle name="Normal 5 2 5 2 3 2 2 2 2" xfId="62120"/>
    <cellStyle name="Normal 5 2 5 2 3 2 2 3" xfId="48004"/>
    <cellStyle name="Normal 5 2 5 2 3 2 3" xfId="19774"/>
    <cellStyle name="Normal 5 2 5 2 3 2 3 2" xfId="39535"/>
    <cellStyle name="Normal 5 2 5 2 3 2 4" xfId="53651"/>
    <cellStyle name="Normal 5 2 5 2 3 2 5" xfId="33889"/>
    <cellStyle name="Normal 5 2 5 2 3 3" xfId="8482"/>
    <cellStyle name="Normal 5 2 5 2 3 3 2" xfId="22597"/>
    <cellStyle name="Normal 5 2 5 2 3 3 2 2" xfId="56474"/>
    <cellStyle name="Normal 5 2 5 2 3 3 3" xfId="42358"/>
    <cellStyle name="Normal 5 2 5 2 3 4" xfId="11305"/>
    <cellStyle name="Normal 5 2 5 2 3 4 2" xfId="25420"/>
    <cellStyle name="Normal 5 2 5 2 3 4 2 2" xfId="59297"/>
    <cellStyle name="Normal 5 2 5 2 3 4 3" xfId="45181"/>
    <cellStyle name="Normal 5 2 5 2 3 5" xfId="16951"/>
    <cellStyle name="Normal 5 2 5 2 3 5 2" xfId="36712"/>
    <cellStyle name="Normal 5 2 5 2 3 6" xfId="50828"/>
    <cellStyle name="Normal 5 2 5 2 3 7" xfId="31066"/>
    <cellStyle name="Normal 5 2 5 2 4" xfId="4245"/>
    <cellStyle name="Normal 5 2 5 2 4 2" xfId="12716"/>
    <cellStyle name="Normal 5 2 5 2 4 2 2" xfId="26831"/>
    <cellStyle name="Normal 5 2 5 2 4 2 2 2" xfId="60708"/>
    <cellStyle name="Normal 5 2 5 2 4 2 3" xfId="46592"/>
    <cellStyle name="Normal 5 2 5 2 4 3" xfId="18362"/>
    <cellStyle name="Normal 5 2 5 2 4 3 2" xfId="38123"/>
    <cellStyle name="Normal 5 2 5 2 4 4" xfId="52239"/>
    <cellStyle name="Normal 5 2 5 2 4 5" xfId="32477"/>
    <cellStyle name="Normal 5 2 5 2 5" xfId="7070"/>
    <cellStyle name="Normal 5 2 5 2 5 2" xfId="21185"/>
    <cellStyle name="Normal 5 2 5 2 5 2 2" xfId="55062"/>
    <cellStyle name="Normal 5 2 5 2 5 3" xfId="40946"/>
    <cellStyle name="Normal 5 2 5 2 6" xfId="9893"/>
    <cellStyle name="Normal 5 2 5 2 6 2" xfId="24008"/>
    <cellStyle name="Normal 5 2 5 2 6 2 2" xfId="57885"/>
    <cellStyle name="Normal 5 2 5 2 6 3" xfId="43769"/>
    <cellStyle name="Normal 5 2 5 2 7" xfId="15539"/>
    <cellStyle name="Normal 5 2 5 2 7 2" xfId="35300"/>
    <cellStyle name="Normal 5 2 5 2 8" xfId="49416"/>
    <cellStyle name="Normal 5 2 5 2 9" xfId="29654"/>
    <cellStyle name="Normal 5 2 5 3" xfId="1774"/>
    <cellStyle name="Normal 5 2 5 3 2" xfId="3187"/>
    <cellStyle name="Normal 5 2 5 3 2 2" xfId="6011"/>
    <cellStyle name="Normal 5 2 5 3 2 2 2" xfId="14481"/>
    <cellStyle name="Normal 5 2 5 3 2 2 2 2" xfId="28596"/>
    <cellStyle name="Normal 5 2 5 3 2 2 2 2 2" xfId="62473"/>
    <cellStyle name="Normal 5 2 5 3 2 2 2 3" xfId="48357"/>
    <cellStyle name="Normal 5 2 5 3 2 2 3" xfId="20127"/>
    <cellStyle name="Normal 5 2 5 3 2 2 3 2" xfId="39888"/>
    <cellStyle name="Normal 5 2 5 3 2 2 4" xfId="54004"/>
    <cellStyle name="Normal 5 2 5 3 2 2 5" xfId="34242"/>
    <cellStyle name="Normal 5 2 5 3 2 3" xfId="8835"/>
    <cellStyle name="Normal 5 2 5 3 2 3 2" xfId="22950"/>
    <cellStyle name="Normal 5 2 5 3 2 3 2 2" xfId="56827"/>
    <cellStyle name="Normal 5 2 5 3 2 3 3" xfId="42711"/>
    <cellStyle name="Normal 5 2 5 3 2 4" xfId="11658"/>
    <cellStyle name="Normal 5 2 5 3 2 4 2" xfId="25773"/>
    <cellStyle name="Normal 5 2 5 3 2 4 2 2" xfId="59650"/>
    <cellStyle name="Normal 5 2 5 3 2 4 3" xfId="45534"/>
    <cellStyle name="Normal 5 2 5 3 2 5" xfId="17304"/>
    <cellStyle name="Normal 5 2 5 3 2 5 2" xfId="37065"/>
    <cellStyle name="Normal 5 2 5 3 2 6" xfId="51181"/>
    <cellStyle name="Normal 5 2 5 3 2 7" xfId="31419"/>
    <cellStyle name="Normal 5 2 5 3 3" xfId="4598"/>
    <cellStyle name="Normal 5 2 5 3 3 2" xfId="13069"/>
    <cellStyle name="Normal 5 2 5 3 3 2 2" xfId="27184"/>
    <cellStyle name="Normal 5 2 5 3 3 2 2 2" xfId="61061"/>
    <cellStyle name="Normal 5 2 5 3 3 2 3" xfId="46945"/>
    <cellStyle name="Normal 5 2 5 3 3 3" xfId="18715"/>
    <cellStyle name="Normal 5 2 5 3 3 3 2" xfId="38476"/>
    <cellStyle name="Normal 5 2 5 3 3 4" xfId="52592"/>
    <cellStyle name="Normal 5 2 5 3 3 5" xfId="32830"/>
    <cellStyle name="Normal 5 2 5 3 4" xfId="7423"/>
    <cellStyle name="Normal 5 2 5 3 4 2" xfId="21538"/>
    <cellStyle name="Normal 5 2 5 3 4 2 2" xfId="55415"/>
    <cellStyle name="Normal 5 2 5 3 4 3" xfId="41299"/>
    <cellStyle name="Normal 5 2 5 3 5" xfId="10246"/>
    <cellStyle name="Normal 5 2 5 3 5 2" xfId="24361"/>
    <cellStyle name="Normal 5 2 5 3 5 2 2" xfId="58238"/>
    <cellStyle name="Normal 5 2 5 3 5 3" xfId="44122"/>
    <cellStyle name="Normal 5 2 5 3 6" xfId="15892"/>
    <cellStyle name="Normal 5 2 5 3 6 2" xfId="35653"/>
    <cellStyle name="Normal 5 2 5 3 7" xfId="49769"/>
    <cellStyle name="Normal 5 2 5 3 8" xfId="30007"/>
    <cellStyle name="Normal 5 2 5 4" xfId="2481"/>
    <cellStyle name="Normal 5 2 5 4 2" xfId="5305"/>
    <cellStyle name="Normal 5 2 5 4 2 2" xfId="13775"/>
    <cellStyle name="Normal 5 2 5 4 2 2 2" xfId="27890"/>
    <cellStyle name="Normal 5 2 5 4 2 2 2 2" xfId="61767"/>
    <cellStyle name="Normal 5 2 5 4 2 2 3" xfId="47651"/>
    <cellStyle name="Normal 5 2 5 4 2 3" xfId="19421"/>
    <cellStyle name="Normal 5 2 5 4 2 3 2" xfId="39182"/>
    <cellStyle name="Normal 5 2 5 4 2 4" xfId="53298"/>
    <cellStyle name="Normal 5 2 5 4 2 5" xfId="33536"/>
    <cellStyle name="Normal 5 2 5 4 3" xfId="8129"/>
    <cellStyle name="Normal 5 2 5 4 3 2" xfId="22244"/>
    <cellStyle name="Normal 5 2 5 4 3 2 2" xfId="56121"/>
    <cellStyle name="Normal 5 2 5 4 3 3" xfId="42005"/>
    <cellStyle name="Normal 5 2 5 4 4" xfId="10952"/>
    <cellStyle name="Normal 5 2 5 4 4 2" xfId="25067"/>
    <cellStyle name="Normal 5 2 5 4 4 2 2" xfId="58944"/>
    <cellStyle name="Normal 5 2 5 4 4 3" xfId="44828"/>
    <cellStyle name="Normal 5 2 5 4 5" xfId="16598"/>
    <cellStyle name="Normal 5 2 5 4 5 2" xfId="36359"/>
    <cellStyle name="Normal 5 2 5 4 6" xfId="50475"/>
    <cellStyle name="Normal 5 2 5 4 7" xfId="30713"/>
    <cellStyle name="Normal 5 2 5 5" xfId="3892"/>
    <cellStyle name="Normal 5 2 5 5 2" xfId="12363"/>
    <cellStyle name="Normal 5 2 5 5 2 2" xfId="26478"/>
    <cellStyle name="Normal 5 2 5 5 2 2 2" xfId="60355"/>
    <cellStyle name="Normal 5 2 5 5 2 3" xfId="46239"/>
    <cellStyle name="Normal 5 2 5 5 3" xfId="18009"/>
    <cellStyle name="Normal 5 2 5 5 3 2" xfId="37770"/>
    <cellStyle name="Normal 5 2 5 5 4" xfId="51886"/>
    <cellStyle name="Normal 5 2 5 5 5" xfId="32124"/>
    <cellStyle name="Normal 5 2 5 6" xfId="6717"/>
    <cellStyle name="Normal 5 2 5 6 2" xfId="20832"/>
    <cellStyle name="Normal 5 2 5 6 2 2" xfId="54709"/>
    <cellStyle name="Normal 5 2 5 6 3" xfId="40593"/>
    <cellStyle name="Normal 5 2 5 7" xfId="9540"/>
    <cellStyle name="Normal 5 2 5 7 2" xfId="23655"/>
    <cellStyle name="Normal 5 2 5 7 2 2" xfId="57532"/>
    <cellStyle name="Normal 5 2 5 7 3" xfId="43416"/>
    <cellStyle name="Normal 5 2 5 8" xfId="15186"/>
    <cellStyle name="Normal 5 2 5 8 2" xfId="34947"/>
    <cellStyle name="Normal 5 2 5 9" xfId="49063"/>
    <cellStyle name="Normal 5 2 6" xfId="1245"/>
    <cellStyle name="Normal 5 2 6 2" xfId="1952"/>
    <cellStyle name="Normal 5 2 6 2 2" xfId="3365"/>
    <cellStyle name="Normal 5 2 6 2 2 2" xfId="6189"/>
    <cellStyle name="Normal 5 2 6 2 2 2 2" xfId="14659"/>
    <cellStyle name="Normal 5 2 6 2 2 2 2 2" xfId="28774"/>
    <cellStyle name="Normal 5 2 6 2 2 2 2 2 2" xfId="62651"/>
    <cellStyle name="Normal 5 2 6 2 2 2 2 3" xfId="48535"/>
    <cellStyle name="Normal 5 2 6 2 2 2 3" xfId="20305"/>
    <cellStyle name="Normal 5 2 6 2 2 2 3 2" xfId="40066"/>
    <cellStyle name="Normal 5 2 6 2 2 2 4" xfId="54182"/>
    <cellStyle name="Normal 5 2 6 2 2 2 5" xfId="34420"/>
    <cellStyle name="Normal 5 2 6 2 2 3" xfId="9013"/>
    <cellStyle name="Normal 5 2 6 2 2 3 2" xfId="23128"/>
    <cellStyle name="Normal 5 2 6 2 2 3 2 2" xfId="57005"/>
    <cellStyle name="Normal 5 2 6 2 2 3 3" xfId="42889"/>
    <cellStyle name="Normal 5 2 6 2 2 4" xfId="11836"/>
    <cellStyle name="Normal 5 2 6 2 2 4 2" xfId="25951"/>
    <cellStyle name="Normal 5 2 6 2 2 4 2 2" xfId="59828"/>
    <cellStyle name="Normal 5 2 6 2 2 4 3" xfId="45712"/>
    <cellStyle name="Normal 5 2 6 2 2 5" xfId="17482"/>
    <cellStyle name="Normal 5 2 6 2 2 5 2" xfId="37243"/>
    <cellStyle name="Normal 5 2 6 2 2 6" xfId="51359"/>
    <cellStyle name="Normal 5 2 6 2 2 7" xfId="31597"/>
    <cellStyle name="Normal 5 2 6 2 3" xfId="4776"/>
    <cellStyle name="Normal 5 2 6 2 3 2" xfId="13247"/>
    <cellStyle name="Normal 5 2 6 2 3 2 2" xfId="27362"/>
    <cellStyle name="Normal 5 2 6 2 3 2 2 2" xfId="61239"/>
    <cellStyle name="Normal 5 2 6 2 3 2 3" xfId="47123"/>
    <cellStyle name="Normal 5 2 6 2 3 3" xfId="18893"/>
    <cellStyle name="Normal 5 2 6 2 3 3 2" xfId="38654"/>
    <cellStyle name="Normal 5 2 6 2 3 4" xfId="52770"/>
    <cellStyle name="Normal 5 2 6 2 3 5" xfId="33008"/>
    <cellStyle name="Normal 5 2 6 2 4" xfId="7601"/>
    <cellStyle name="Normal 5 2 6 2 4 2" xfId="21716"/>
    <cellStyle name="Normal 5 2 6 2 4 2 2" xfId="55593"/>
    <cellStyle name="Normal 5 2 6 2 4 3" xfId="41477"/>
    <cellStyle name="Normal 5 2 6 2 5" xfId="10424"/>
    <cellStyle name="Normal 5 2 6 2 5 2" xfId="24539"/>
    <cellStyle name="Normal 5 2 6 2 5 2 2" xfId="58416"/>
    <cellStyle name="Normal 5 2 6 2 5 3" xfId="44300"/>
    <cellStyle name="Normal 5 2 6 2 6" xfId="16070"/>
    <cellStyle name="Normal 5 2 6 2 6 2" xfId="35831"/>
    <cellStyle name="Normal 5 2 6 2 7" xfId="49947"/>
    <cellStyle name="Normal 5 2 6 2 8" xfId="30185"/>
    <cellStyle name="Normal 5 2 6 3" xfId="2659"/>
    <cellStyle name="Normal 5 2 6 3 2" xfId="5483"/>
    <cellStyle name="Normal 5 2 6 3 2 2" xfId="13953"/>
    <cellStyle name="Normal 5 2 6 3 2 2 2" xfId="28068"/>
    <cellStyle name="Normal 5 2 6 3 2 2 2 2" xfId="61945"/>
    <cellStyle name="Normal 5 2 6 3 2 2 3" xfId="47829"/>
    <cellStyle name="Normal 5 2 6 3 2 3" xfId="19599"/>
    <cellStyle name="Normal 5 2 6 3 2 3 2" xfId="39360"/>
    <cellStyle name="Normal 5 2 6 3 2 4" xfId="53476"/>
    <cellStyle name="Normal 5 2 6 3 2 5" xfId="33714"/>
    <cellStyle name="Normal 5 2 6 3 3" xfId="8307"/>
    <cellStyle name="Normal 5 2 6 3 3 2" xfId="22422"/>
    <cellStyle name="Normal 5 2 6 3 3 2 2" xfId="56299"/>
    <cellStyle name="Normal 5 2 6 3 3 3" xfId="42183"/>
    <cellStyle name="Normal 5 2 6 3 4" xfId="11130"/>
    <cellStyle name="Normal 5 2 6 3 4 2" xfId="25245"/>
    <cellStyle name="Normal 5 2 6 3 4 2 2" xfId="59122"/>
    <cellStyle name="Normal 5 2 6 3 4 3" xfId="45006"/>
    <cellStyle name="Normal 5 2 6 3 5" xfId="16776"/>
    <cellStyle name="Normal 5 2 6 3 5 2" xfId="36537"/>
    <cellStyle name="Normal 5 2 6 3 6" xfId="50653"/>
    <cellStyle name="Normal 5 2 6 3 7" xfId="30891"/>
    <cellStyle name="Normal 5 2 6 4" xfId="4070"/>
    <cellStyle name="Normal 5 2 6 4 2" xfId="12541"/>
    <cellStyle name="Normal 5 2 6 4 2 2" xfId="26656"/>
    <cellStyle name="Normal 5 2 6 4 2 2 2" xfId="60533"/>
    <cellStyle name="Normal 5 2 6 4 2 3" xfId="46417"/>
    <cellStyle name="Normal 5 2 6 4 3" xfId="18187"/>
    <cellStyle name="Normal 5 2 6 4 3 2" xfId="37948"/>
    <cellStyle name="Normal 5 2 6 4 4" xfId="52064"/>
    <cellStyle name="Normal 5 2 6 4 5" xfId="32302"/>
    <cellStyle name="Normal 5 2 6 5" xfId="6895"/>
    <cellStyle name="Normal 5 2 6 5 2" xfId="21010"/>
    <cellStyle name="Normal 5 2 6 5 2 2" xfId="54887"/>
    <cellStyle name="Normal 5 2 6 5 3" xfId="40771"/>
    <cellStyle name="Normal 5 2 6 6" xfId="9718"/>
    <cellStyle name="Normal 5 2 6 6 2" xfId="23833"/>
    <cellStyle name="Normal 5 2 6 6 2 2" xfId="57710"/>
    <cellStyle name="Normal 5 2 6 6 3" xfId="43594"/>
    <cellStyle name="Normal 5 2 6 7" xfId="15364"/>
    <cellStyle name="Normal 5 2 6 7 2" xfId="35125"/>
    <cellStyle name="Normal 5 2 6 8" xfId="49241"/>
    <cellStyle name="Normal 5 2 6 9" xfId="29479"/>
    <cellStyle name="Normal 5 2 7" xfId="1599"/>
    <cellStyle name="Normal 5 2 7 2" xfId="3012"/>
    <cellStyle name="Normal 5 2 7 2 2" xfId="5836"/>
    <cellStyle name="Normal 5 2 7 2 2 2" xfId="14306"/>
    <cellStyle name="Normal 5 2 7 2 2 2 2" xfId="28421"/>
    <cellStyle name="Normal 5 2 7 2 2 2 2 2" xfId="62298"/>
    <cellStyle name="Normal 5 2 7 2 2 2 3" xfId="48182"/>
    <cellStyle name="Normal 5 2 7 2 2 3" xfId="19952"/>
    <cellStyle name="Normal 5 2 7 2 2 3 2" xfId="39713"/>
    <cellStyle name="Normal 5 2 7 2 2 4" xfId="53829"/>
    <cellStyle name="Normal 5 2 7 2 2 5" xfId="34067"/>
    <cellStyle name="Normal 5 2 7 2 3" xfId="8660"/>
    <cellStyle name="Normal 5 2 7 2 3 2" xfId="22775"/>
    <cellStyle name="Normal 5 2 7 2 3 2 2" xfId="56652"/>
    <cellStyle name="Normal 5 2 7 2 3 3" xfId="42536"/>
    <cellStyle name="Normal 5 2 7 2 4" xfId="11483"/>
    <cellStyle name="Normal 5 2 7 2 4 2" xfId="25598"/>
    <cellStyle name="Normal 5 2 7 2 4 2 2" xfId="59475"/>
    <cellStyle name="Normal 5 2 7 2 4 3" xfId="45359"/>
    <cellStyle name="Normal 5 2 7 2 5" xfId="17129"/>
    <cellStyle name="Normal 5 2 7 2 5 2" xfId="36890"/>
    <cellStyle name="Normal 5 2 7 2 6" xfId="51006"/>
    <cellStyle name="Normal 5 2 7 2 7" xfId="31244"/>
    <cellStyle name="Normal 5 2 7 3" xfId="4423"/>
    <cellStyle name="Normal 5 2 7 3 2" xfId="12894"/>
    <cellStyle name="Normal 5 2 7 3 2 2" xfId="27009"/>
    <cellStyle name="Normal 5 2 7 3 2 2 2" xfId="60886"/>
    <cellStyle name="Normal 5 2 7 3 2 3" xfId="46770"/>
    <cellStyle name="Normal 5 2 7 3 3" xfId="18540"/>
    <cellStyle name="Normal 5 2 7 3 3 2" xfId="38301"/>
    <cellStyle name="Normal 5 2 7 3 4" xfId="52417"/>
    <cellStyle name="Normal 5 2 7 3 5" xfId="32655"/>
    <cellStyle name="Normal 5 2 7 4" xfId="7248"/>
    <cellStyle name="Normal 5 2 7 4 2" xfId="21363"/>
    <cellStyle name="Normal 5 2 7 4 2 2" xfId="55240"/>
    <cellStyle name="Normal 5 2 7 4 3" xfId="41124"/>
    <cellStyle name="Normal 5 2 7 5" xfId="10071"/>
    <cellStyle name="Normal 5 2 7 5 2" xfId="24186"/>
    <cellStyle name="Normal 5 2 7 5 2 2" xfId="58063"/>
    <cellStyle name="Normal 5 2 7 5 3" xfId="43947"/>
    <cellStyle name="Normal 5 2 7 6" xfId="15717"/>
    <cellStyle name="Normal 5 2 7 6 2" xfId="35478"/>
    <cellStyle name="Normal 5 2 7 7" xfId="49594"/>
    <cellStyle name="Normal 5 2 7 8" xfId="29832"/>
    <cellStyle name="Normal 5 2 8" xfId="2306"/>
    <cellStyle name="Normal 5 2 8 2" xfId="5130"/>
    <cellStyle name="Normal 5 2 8 2 2" xfId="13600"/>
    <cellStyle name="Normal 5 2 8 2 2 2" xfId="27715"/>
    <cellStyle name="Normal 5 2 8 2 2 2 2" xfId="61592"/>
    <cellStyle name="Normal 5 2 8 2 2 3" xfId="47476"/>
    <cellStyle name="Normal 5 2 8 2 3" xfId="19246"/>
    <cellStyle name="Normal 5 2 8 2 3 2" xfId="39007"/>
    <cellStyle name="Normal 5 2 8 2 4" xfId="53123"/>
    <cellStyle name="Normal 5 2 8 2 5" xfId="33361"/>
    <cellStyle name="Normal 5 2 8 3" xfId="7954"/>
    <cellStyle name="Normal 5 2 8 3 2" xfId="22069"/>
    <cellStyle name="Normal 5 2 8 3 2 2" xfId="55946"/>
    <cellStyle name="Normal 5 2 8 3 3" xfId="41830"/>
    <cellStyle name="Normal 5 2 8 4" xfId="10777"/>
    <cellStyle name="Normal 5 2 8 4 2" xfId="24892"/>
    <cellStyle name="Normal 5 2 8 4 2 2" xfId="58769"/>
    <cellStyle name="Normal 5 2 8 4 3" xfId="44653"/>
    <cellStyle name="Normal 5 2 8 5" xfId="16423"/>
    <cellStyle name="Normal 5 2 8 5 2" xfId="36184"/>
    <cellStyle name="Normal 5 2 8 6" xfId="50300"/>
    <cellStyle name="Normal 5 2 8 7" xfId="30538"/>
    <cellStyle name="Normal 5 2 9" xfId="3717"/>
    <cellStyle name="Normal 5 2 9 2" xfId="12188"/>
    <cellStyle name="Normal 5 2 9 2 2" xfId="26303"/>
    <cellStyle name="Normal 5 2 9 2 2 2" xfId="60180"/>
    <cellStyle name="Normal 5 2 9 2 3" xfId="46064"/>
    <cellStyle name="Normal 5 2 9 3" xfId="17834"/>
    <cellStyle name="Normal 5 2 9 3 2" xfId="37595"/>
    <cellStyle name="Normal 5 2 9 4" xfId="51711"/>
    <cellStyle name="Normal 5 2 9 5" xfId="31949"/>
    <cellStyle name="Normal 5 3" xfId="13"/>
    <cellStyle name="Normal 5 3 10" xfId="15036"/>
    <cellStyle name="Normal 5 3 10 2" xfId="34797"/>
    <cellStyle name="Normal 5 3 11" xfId="48913"/>
    <cellStyle name="Normal 5 3 12" xfId="29151"/>
    <cellStyle name="Normal 5 3 13" xfId="743"/>
    <cellStyle name="Normal 5 3 2" xfId="113"/>
    <cellStyle name="Normal 5 3 2 10" xfId="49000"/>
    <cellStyle name="Normal 5 3 2 11" xfId="29238"/>
    <cellStyle name="Normal 5 3 2 12" xfId="998"/>
    <cellStyle name="Normal 5 3 2 2" xfId="1178"/>
    <cellStyle name="Normal 5 3 2 2 10" xfId="29413"/>
    <cellStyle name="Normal 5 3 2 2 2" xfId="1532"/>
    <cellStyle name="Normal 5 3 2 2 2 2" xfId="2239"/>
    <cellStyle name="Normal 5 3 2 2 2 2 2" xfId="3652"/>
    <cellStyle name="Normal 5 3 2 2 2 2 2 2" xfId="6476"/>
    <cellStyle name="Normal 5 3 2 2 2 2 2 2 2" xfId="14946"/>
    <cellStyle name="Normal 5 3 2 2 2 2 2 2 2 2" xfId="29061"/>
    <cellStyle name="Normal 5 3 2 2 2 2 2 2 2 2 2" xfId="62938"/>
    <cellStyle name="Normal 5 3 2 2 2 2 2 2 2 3" xfId="48822"/>
    <cellStyle name="Normal 5 3 2 2 2 2 2 2 3" xfId="20592"/>
    <cellStyle name="Normal 5 3 2 2 2 2 2 2 3 2" xfId="40353"/>
    <cellStyle name="Normal 5 3 2 2 2 2 2 2 4" xfId="54469"/>
    <cellStyle name="Normal 5 3 2 2 2 2 2 2 5" xfId="34707"/>
    <cellStyle name="Normal 5 3 2 2 2 2 2 3" xfId="9300"/>
    <cellStyle name="Normal 5 3 2 2 2 2 2 3 2" xfId="23415"/>
    <cellStyle name="Normal 5 3 2 2 2 2 2 3 2 2" xfId="57292"/>
    <cellStyle name="Normal 5 3 2 2 2 2 2 3 3" xfId="43176"/>
    <cellStyle name="Normal 5 3 2 2 2 2 2 4" xfId="12123"/>
    <cellStyle name="Normal 5 3 2 2 2 2 2 4 2" xfId="26238"/>
    <cellStyle name="Normal 5 3 2 2 2 2 2 4 2 2" xfId="60115"/>
    <cellStyle name="Normal 5 3 2 2 2 2 2 4 3" xfId="45999"/>
    <cellStyle name="Normal 5 3 2 2 2 2 2 5" xfId="17769"/>
    <cellStyle name="Normal 5 3 2 2 2 2 2 5 2" xfId="37530"/>
    <cellStyle name="Normal 5 3 2 2 2 2 2 6" xfId="51646"/>
    <cellStyle name="Normal 5 3 2 2 2 2 2 7" xfId="31884"/>
    <cellStyle name="Normal 5 3 2 2 2 2 3" xfId="5063"/>
    <cellStyle name="Normal 5 3 2 2 2 2 3 2" xfId="13534"/>
    <cellStyle name="Normal 5 3 2 2 2 2 3 2 2" xfId="27649"/>
    <cellStyle name="Normal 5 3 2 2 2 2 3 2 2 2" xfId="61526"/>
    <cellStyle name="Normal 5 3 2 2 2 2 3 2 3" xfId="47410"/>
    <cellStyle name="Normal 5 3 2 2 2 2 3 3" xfId="19180"/>
    <cellStyle name="Normal 5 3 2 2 2 2 3 3 2" xfId="38941"/>
    <cellStyle name="Normal 5 3 2 2 2 2 3 4" xfId="53057"/>
    <cellStyle name="Normal 5 3 2 2 2 2 3 5" xfId="33295"/>
    <cellStyle name="Normal 5 3 2 2 2 2 4" xfId="7888"/>
    <cellStyle name="Normal 5 3 2 2 2 2 4 2" xfId="22003"/>
    <cellStyle name="Normal 5 3 2 2 2 2 4 2 2" xfId="55880"/>
    <cellStyle name="Normal 5 3 2 2 2 2 4 3" xfId="41764"/>
    <cellStyle name="Normal 5 3 2 2 2 2 5" xfId="10711"/>
    <cellStyle name="Normal 5 3 2 2 2 2 5 2" xfId="24826"/>
    <cellStyle name="Normal 5 3 2 2 2 2 5 2 2" xfId="58703"/>
    <cellStyle name="Normal 5 3 2 2 2 2 5 3" xfId="44587"/>
    <cellStyle name="Normal 5 3 2 2 2 2 6" xfId="16357"/>
    <cellStyle name="Normal 5 3 2 2 2 2 6 2" xfId="36118"/>
    <cellStyle name="Normal 5 3 2 2 2 2 7" xfId="50234"/>
    <cellStyle name="Normal 5 3 2 2 2 2 8" xfId="30472"/>
    <cellStyle name="Normal 5 3 2 2 2 3" xfId="2946"/>
    <cellStyle name="Normal 5 3 2 2 2 3 2" xfId="5770"/>
    <cellStyle name="Normal 5 3 2 2 2 3 2 2" xfId="14240"/>
    <cellStyle name="Normal 5 3 2 2 2 3 2 2 2" xfId="28355"/>
    <cellStyle name="Normal 5 3 2 2 2 3 2 2 2 2" xfId="62232"/>
    <cellStyle name="Normal 5 3 2 2 2 3 2 2 3" xfId="48116"/>
    <cellStyle name="Normal 5 3 2 2 2 3 2 3" xfId="19886"/>
    <cellStyle name="Normal 5 3 2 2 2 3 2 3 2" xfId="39647"/>
    <cellStyle name="Normal 5 3 2 2 2 3 2 4" xfId="53763"/>
    <cellStyle name="Normal 5 3 2 2 2 3 2 5" xfId="34001"/>
    <cellStyle name="Normal 5 3 2 2 2 3 3" xfId="8594"/>
    <cellStyle name="Normal 5 3 2 2 2 3 3 2" xfId="22709"/>
    <cellStyle name="Normal 5 3 2 2 2 3 3 2 2" xfId="56586"/>
    <cellStyle name="Normal 5 3 2 2 2 3 3 3" xfId="42470"/>
    <cellStyle name="Normal 5 3 2 2 2 3 4" xfId="11417"/>
    <cellStyle name="Normal 5 3 2 2 2 3 4 2" xfId="25532"/>
    <cellStyle name="Normal 5 3 2 2 2 3 4 2 2" xfId="59409"/>
    <cellStyle name="Normal 5 3 2 2 2 3 4 3" xfId="45293"/>
    <cellStyle name="Normal 5 3 2 2 2 3 5" xfId="17063"/>
    <cellStyle name="Normal 5 3 2 2 2 3 5 2" xfId="36824"/>
    <cellStyle name="Normal 5 3 2 2 2 3 6" xfId="50940"/>
    <cellStyle name="Normal 5 3 2 2 2 3 7" xfId="31178"/>
    <cellStyle name="Normal 5 3 2 2 2 4" xfId="4357"/>
    <cellStyle name="Normal 5 3 2 2 2 4 2" xfId="12828"/>
    <cellStyle name="Normal 5 3 2 2 2 4 2 2" xfId="26943"/>
    <cellStyle name="Normal 5 3 2 2 2 4 2 2 2" xfId="60820"/>
    <cellStyle name="Normal 5 3 2 2 2 4 2 3" xfId="46704"/>
    <cellStyle name="Normal 5 3 2 2 2 4 3" xfId="18474"/>
    <cellStyle name="Normal 5 3 2 2 2 4 3 2" xfId="38235"/>
    <cellStyle name="Normal 5 3 2 2 2 4 4" xfId="52351"/>
    <cellStyle name="Normal 5 3 2 2 2 4 5" xfId="32589"/>
    <cellStyle name="Normal 5 3 2 2 2 5" xfId="7182"/>
    <cellStyle name="Normal 5 3 2 2 2 5 2" xfId="21297"/>
    <cellStyle name="Normal 5 3 2 2 2 5 2 2" xfId="55174"/>
    <cellStyle name="Normal 5 3 2 2 2 5 3" xfId="41058"/>
    <cellStyle name="Normal 5 3 2 2 2 6" xfId="10005"/>
    <cellStyle name="Normal 5 3 2 2 2 6 2" xfId="24120"/>
    <cellStyle name="Normal 5 3 2 2 2 6 2 2" xfId="57997"/>
    <cellStyle name="Normal 5 3 2 2 2 6 3" xfId="43881"/>
    <cellStyle name="Normal 5 3 2 2 2 7" xfId="15651"/>
    <cellStyle name="Normal 5 3 2 2 2 7 2" xfId="35412"/>
    <cellStyle name="Normal 5 3 2 2 2 8" xfId="49528"/>
    <cellStyle name="Normal 5 3 2 2 2 9" xfId="29766"/>
    <cellStyle name="Normal 5 3 2 2 3" xfId="1886"/>
    <cellStyle name="Normal 5 3 2 2 3 2" xfId="3299"/>
    <cellStyle name="Normal 5 3 2 2 3 2 2" xfId="6123"/>
    <cellStyle name="Normal 5 3 2 2 3 2 2 2" xfId="14593"/>
    <cellStyle name="Normal 5 3 2 2 3 2 2 2 2" xfId="28708"/>
    <cellStyle name="Normal 5 3 2 2 3 2 2 2 2 2" xfId="62585"/>
    <cellStyle name="Normal 5 3 2 2 3 2 2 2 3" xfId="48469"/>
    <cellStyle name="Normal 5 3 2 2 3 2 2 3" xfId="20239"/>
    <cellStyle name="Normal 5 3 2 2 3 2 2 3 2" xfId="40000"/>
    <cellStyle name="Normal 5 3 2 2 3 2 2 4" xfId="54116"/>
    <cellStyle name="Normal 5 3 2 2 3 2 2 5" xfId="34354"/>
    <cellStyle name="Normal 5 3 2 2 3 2 3" xfId="8947"/>
    <cellStyle name="Normal 5 3 2 2 3 2 3 2" xfId="23062"/>
    <cellStyle name="Normal 5 3 2 2 3 2 3 2 2" xfId="56939"/>
    <cellStyle name="Normal 5 3 2 2 3 2 3 3" xfId="42823"/>
    <cellStyle name="Normal 5 3 2 2 3 2 4" xfId="11770"/>
    <cellStyle name="Normal 5 3 2 2 3 2 4 2" xfId="25885"/>
    <cellStyle name="Normal 5 3 2 2 3 2 4 2 2" xfId="59762"/>
    <cellStyle name="Normal 5 3 2 2 3 2 4 3" xfId="45646"/>
    <cellStyle name="Normal 5 3 2 2 3 2 5" xfId="17416"/>
    <cellStyle name="Normal 5 3 2 2 3 2 5 2" xfId="37177"/>
    <cellStyle name="Normal 5 3 2 2 3 2 6" xfId="51293"/>
    <cellStyle name="Normal 5 3 2 2 3 2 7" xfId="31531"/>
    <cellStyle name="Normal 5 3 2 2 3 3" xfId="4710"/>
    <cellStyle name="Normal 5 3 2 2 3 3 2" xfId="13181"/>
    <cellStyle name="Normal 5 3 2 2 3 3 2 2" xfId="27296"/>
    <cellStyle name="Normal 5 3 2 2 3 3 2 2 2" xfId="61173"/>
    <cellStyle name="Normal 5 3 2 2 3 3 2 3" xfId="47057"/>
    <cellStyle name="Normal 5 3 2 2 3 3 3" xfId="18827"/>
    <cellStyle name="Normal 5 3 2 2 3 3 3 2" xfId="38588"/>
    <cellStyle name="Normal 5 3 2 2 3 3 4" xfId="52704"/>
    <cellStyle name="Normal 5 3 2 2 3 3 5" xfId="32942"/>
    <cellStyle name="Normal 5 3 2 2 3 4" xfId="7535"/>
    <cellStyle name="Normal 5 3 2 2 3 4 2" xfId="21650"/>
    <cellStyle name="Normal 5 3 2 2 3 4 2 2" xfId="55527"/>
    <cellStyle name="Normal 5 3 2 2 3 4 3" xfId="41411"/>
    <cellStyle name="Normal 5 3 2 2 3 5" xfId="10358"/>
    <cellStyle name="Normal 5 3 2 2 3 5 2" xfId="24473"/>
    <cellStyle name="Normal 5 3 2 2 3 5 2 2" xfId="58350"/>
    <cellStyle name="Normal 5 3 2 2 3 5 3" xfId="44234"/>
    <cellStyle name="Normal 5 3 2 2 3 6" xfId="16004"/>
    <cellStyle name="Normal 5 3 2 2 3 6 2" xfId="35765"/>
    <cellStyle name="Normal 5 3 2 2 3 7" xfId="49881"/>
    <cellStyle name="Normal 5 3 2 2 3 8" xfId="30119"/>
    <cellStyle name="Normal 5 3 2 2 4" xfId="2593"/>
    <cellStyle name="Normal 5 3 2 2 4 2" xfId="5417"/>
    <cellStyle name="Normal 5 3 2 2 4 2 2" xfId="13887"/>
    <cellStyle name="Normal 5 3 2 2 4 2 2 2" xfId="28002"/>
    <cellStyle name="Normal 5 3 2 2 4 2 2 2 2" xfId="61879"/>
    <cellStyle name="Normal 5 3 2 2 4 2 2 3" xfId="47763"/>
    <cellStyle name="Normal 5 3 2 2 4 2 3" xfId="19533"/>
    <cellStyle name="Normal 5 3 2 2 4 2 3 2" xfId="39294"/>
    <cellStyle name="Normal 5 3 2 2 4 2 4" xfId="53410"/>
    <cellStyle name="Normal 5 3 2 2 4 2 5" xfId="33648"/>
    <cellStyle name="Normal 5 3 2 2 4 3" xfId="8241"/>
    <cellStyle name="Normal 5 3 2 2 4 3 2" xfId="22356"/>
    <cellStyle name="Normal 5 3 2 2 4 3 2 2" xfId="56233"/>
    <cellStyle name="Normal 5 3 2 2 4 3 3" xfId="42117"/>
    <cellStyle name="Normal 5 3 2 2 4 4" xfId="11064"/>
    <cellStyle name="Normal 5 3 2 2 4 4 2" xfId="25179"/>
    <cellStyle name="Normal 5 3 2 2 4 4 2 2" xfId="59056"/>
    <cellStyle name="Normal 5 3 2 2 4 4 3" xfId="44940"/>
    <cellStyle name="Normal 5 3 2 2 4 5" xfId="16710"/>
    <cellStyle name="Normal 5 3 2 2 4 5 2" xfId="36471"/>
    <cellStyle name="Normal 5 3 2 2 4 6" xfId="50587"/>
    <cellStyle name="Normal 5 3 2 2 4 7" xfId="30825"/>
    <cellStyle name="Normal 5 3 2 2 5" xfId="4004"/>
    <cellStyle name="Normal 5 3 2 2 5 2" xfId="12475"/>
    <cellStyle name="Normal 5 3 2 2 5 2 2" xfId="26590"/>
    <cellStyle name="Normal 5 3 2 2 5 2 2 2" xfId="60467"/>
    <cellStyle name="Normal 5 3 2 2 5 2 3" xfId="46351"/>
    <cellStyle name="Normal 5 3 2 2 5 3" xfId="18121"/>
    <cellStyle name="Normal 5 3 2 2 5 3 2" xfId="37882"/>
    <cellStyle name="Normal 5 3 2 2 5 4" xfId="51998"/>
    <cellStyle name="Normal 5 3 2 2 5 5" xfId="32236"/>
    <cellStyle name="Normal 5 3 2 2 6" xfId="6829"/>
    <cellStyle name="Normal 5 3 2 2 6 2" xfId="20944"/>
    <cellStyle name="Normal 5 3 2 2 6 2 2" xfId="54821"/>
    <cellStyle name="Normal 5 3 2 2 6 3" xfId="40705"/>
    <cellStyle name="Normal 5 3 2 2 7" xfId="9652"/>
    <cellStyle name="Normal 5 3 2 2 7 2" xfId="23767"/>
    <cellStyle name="Normal 5 3 2 2 7 2 2" xfId="57644"/>
    <cellStyle name="Normal 5 3 2 2 7 3" xfId="43528"/>
    <cellStyle name="Normal 5 3 2 2 8" xfId="15298"/>
    <cellStyle name="Normal 5 3 2 2 8 2" xfId="35059"/>
    <cellStyle name="Normal 5 3 2 2 9" xfId="49175"/>
    <cellStyle name="Normal 5 3 2 3" xfId="1357"/>
    <cellStyle name="Normal 5 3 2 3 2" xfId="2064"/>
    <cellStyle name="Normal 5 3 2 3 2 2" xfId="3477"/>
    <cellStyle name="Normal 5 3 2 3 2 2 2" xfId="6301"/>
    <cellStyle name="Normal 5 3 2 3 2 2 2 2" xfId="14771"/>
    <cellStyle name="Normal 5 3 2 3 2 2 2 2 2" xfId="28886"/>
    <cellStyle name="Normal 5 3 2 3 2 2 2 2 2 2" xfId="62763"/>
    <cellStyle name="Normal 5 3 2 3 2 2 2 2 3" xfId="48647"/>
    <cellStyle name="Normal 5 3 2 3 2 2 2 3" xfId="20417"/>
    <cellStyle name="Normal 5 3 2 3 2 2 2 3 2" xfId="40178"/>
    <cellStyle name="Normal 5 3 2 3 2 2 2 4" xfId="54294"/>
    <cellStyle name="Normal 5 3 2 3 2 2 2 5" xfId="34532"/>
    <cellStyle name="Normal 5 3 2 3 2 2 3" xfId="9125"/>
    <cellStyle name="Normal 5 3 2 3 2 2 3 2" xfId="23240"/>
    <cellStyle name="Normal 5 3 2 3 2 2 3 2 2" xfId="57117"/>
    <cellStyle name="Normal 5 3 2 3 2 2 3 3" xfId="43001"/>
    <cellStyle name="Normal 5 3 2 3 2 2 4" xfId="11948"/>
    <cellStyle name="Normal 5 3 2 3 2 2 4 2" xfId="26063"/>
    <cellStyle name="Normal 5 3 2 3 2 2 4 2 2" xfId="59940"/>
    <cellStyle name="Normal 5 3 2 3 2 2 4 3" xfId="45824"/>
    <cellStyle name="Normal 5 3 2 3 2 2 5" xfId="17594"/>
    <cellStyle name="Normal 5 3 2 3 2 2 5 2" xfId="37355"/>
    <cellStyle name="Normal 5 3 2 3 2 2 6" xfId="51471"/>
    <cellStyle name="Normal 5 3 2 3 2 2 7" xfId="31709"/>
    <cellStyle name="Normal 5 3 2 3 2 3" xfId="4888"/>
    <cellStyle name="Normal 5 3 2 3 2 3 2" xfId="13359"/>
    <cellStyle name="Normal 5 3 2 3 2 3 2 2" xfId="27474"/>
    <cellStyle name="Normal 5 3 2 3 2 3 2 2 2" xfId="61351"/>
    <cellStyle name="Normal 5 3 2 3 2 3 2 3" xfId="47235"/>
    <cellStyle name="Normal 5 3 2 3 2 3 3" xfId="19005"/>
    <cellStyle name="Normal 5 3 2 3 2 3 3 2" xfId="38766"/>
    <cellStyle name="Normal 5 3 2 3 2 3 4" xfId="52882"/>
    <cellStyle name="Normal 5 3 2 3 2 3 5" xfId="33120"/>
    <cellStyle name="Normal 5 3 2 3 2 4" xfId="7713"/>
    <cellStyle name="Normal 5 3 2 3 2 4 2" xfId="21828"/>
    <cellStyle name="Normal 5 3 2 3 2 4 2 2" xfId="55705"/>
    <cellStyle name="Normal 5 3 2 3 2 4 3" xfId="41589"/>
    <cellStyle name="Normal 5 3 2 3 2 5" xfId="10536"/>
    <cellStyle name="Normal 5 3 2 3 2 5 2" xfId="24651"/>
    <cellStyle name="Normal 5 3 2 3 2 5 2 2" xfId="58528"/>
    <cellStyle name="Normal 5 3 2 3 2 5 3" xfId="44412"/>
    <cellStyle name="Normal 5 3 2 3 2 6" xfId="16182"/>
    <cellStyle name="Normal 5 3 2 3 2 6 2" xfId="35943"/>
    <cellStyle name="Normal 5 3 2 3 2 7" xfId="50059"/>
    <cellStyle name="Normal 5 3 2 3 2 8" xfId="30297"/>
    <cellStyle name="Normal 5 3 2 3 3" xfId="2771"/>
    <cellStyle name="Normal 5 3 2 3 3 2" xfId="5595"/>
    <cellStyle name="Normal 5 3 2 3 3 2 2" xfId="14065"/>
    <cellStyle name="Normal 5 3 2 3 3 2 2 2" xfId="28180"/>
    <cellStyle name="Normal 5 3 2 3 3 2 2 2 2" xfId="62057"/>
    <cellStyle name="Normal 5 3 2 3 3 2 2 3" xfId="47941"/>
    <cellStyle name="Normal 5 3 2 3 3 2 3" xfId="19711"/>
    <cellStyle name="Normal 5 3 2 3 3 2 3 2" xfId="39472"/>
    <cellStyle name="Normal 5 3 2 3 3 2 4" xfId="53588"/>
    <cellStyle name="Normal 5 3 2 3 3 2 5" xfId="33826"/>
    <cellStyle name="Normal 5 3 2 3 3 3" xfId="8419"/>
    <cellStyle name="Normal 5 3 2 3 3 3 2" xfId="22534"/>
    <cellStyle name="Normal 5 3 2 3 3 3 2 2" xfId="56411"/>
    <cellStyle name="Normal 5 3 2 3 3 3 3" xfId="42295"/>
    <cellStyle name="Normal 5 3 2 3 3 4" xfId="11242"/>
    <cellStyle name="Normal 5 3 2 3 3 4 2" xfId="25357"/>
    <cellStyle name="Normal 5 3 2 3 3 4 2 2" xfId="59234"/>
    <cellStyle name="Normal 5 3 2 3 3 4 3" xfId="45118"/>
    <cellStyle name="Normal 5 3 2 3 3 5" xfId="16888"/>
    <cellStyle name="Normal 5 3 2 3 3 5 2" xfId="36649"/>
    <cellStyle name="Normal 5 3 2 3 3 6" xfId="50765"/>
    <cellStyle name="Normal 5 3 2 3 3 7" xfId="31003"/>
    <cellStyle name="Normal 5 3 2 3 4" xfId="4182"/>
    <cellStyle name="Normal 5 3 2 3 4 2" xfId="12653"/>
    <cellStyle name="Normal 5 3 2 3 4 2 2" xfId="26768"/>
    <cellStyle name="Normal 5 3 2 3 4 2 2 2" xfId="60645"/>
    <cellStyle name="Normal 5 3 2 3 4 2 3" xfId="46529"/>
    <cellStyle name="Normal 5 3 2 3 4 3" xfId="18299"/>
    <cellStyle name="Normal 5 3 2 3 4 3 2" xfId="38060"/>
    <cellStyle name="Normal 5 3 2 3 4 4" xfId="52176"/>
    <cellStyle name="Normal 5 3 2 3 4 5" xfId="32414"/>
    <cellStyle name="Normal 5 3 2 3 5" xfId="7007"/>
    <cellStyle name="Normal 5 3 2 3 5 2" xfId="21122"/>
    <cellStyle name="Normal 5 3 2 3 5 2 2" xfId="54999"/>
    <cellStyle name="Normal 5 3 2 3 5 3" xfId="40883"/>
    <cellStyle name="Normal 5 3 2 3 6" xfId="9830"/>
    <cellStyle name="Normal 5 3 2 3 6 2" xfId="23945"/>
    <cellStyle name="Normal 5 3 2 3 6 2 2" xfId="57822"/>
    <cellStyle name="Normal 5 3 2 3 6 3" xfId="43706"/>
    <cellStyle name="Normal 5 3 2 3 7" xfId="15476"/>
    <cellStyle name="Normal 5 3 2 3 7 2" xfId="35237"/>
    <cellStyle name="Normal 5 3 2 3 8" xfId="49353"/>
    <cellStyle name="Normal 5 3 2 3 9" xfId="29591"/>
    <cellStyle name="Normal 5 3 2 4" xfId="1711"/>
    <cellStyle name="Normal 5 3 2 4 2" xfId="3124"/>
    <cellStyle name="Normal 5 3 2 4 2 2" xfId="5948"/>
    <cellStyle name="Normal 5 3 2 4 2 2 2" xfId="14418"/>
    <cellStyle name="Normal 5 3 2 4 2 2 2 2" xfId="28533"/>
    <cellStyle name="Normal 5 3 2 4 2 2 2 2 2" xfId="62410"/>
    <cellStyle name="Normal 5 3 2 4 2 2 2 3" xfId="48294"/>
    <cellStyle name="Normal 5 3 2 4 2 2 3" xfId="20064"/>
    <cellStyle name="Normal 5 3 2 4 2 2 3 2" xfId="39825"/>
    <cellStyle name="Normal 5 3 2 4 2 2 4" xfId="53941"/>
    <cellStyle name="Normal 5 3 2 4 2 2 5" xfId="34179"/>
    <cellStyle name="Normal 5 3 2 4 2 3" xfId="8772"/>
    <cellStyle name="Normal 5 3 2 4 2 3 2" xfId="22887"/>
    <cellStyle name="Normal 5 3 2 4 2 3 2 2" xfId="56764"/>
    <cellStyle name="Normal 5 3 2 4 2 3 3" xfId="42648"/>
    <cellStyle name="Normal 5 3 2 4 2 4" xfId="11595"/>
    <cellStyle name="Normal 5 3 2 4 2 4 2" xfId="25710"/>
    <cellStyle name="Normal 5 3 2 4 2 4 2 2" xfId="59587"/>
    <cellStyle name="Normal 5 3 2 4 2 4 3" xfId="45471"/>
    <cellStyle name="Normal 5 3 2 4 2 5" xfId="17241"/>
    <cellStyle name="Normal 5 3 2 4 2 5 2" xfId="37002"/>
    <cellStyle name="Normal 5 3 2 4 2 6" xfId="51118"/>
    <cellStyle name="Normal 5 3 2 4 2 7" xfId="31356"/>
    <cellStyle name="Normal 5 3 2 4 3" xfId="4535"/>
    <cellStyle name="Normal 5 3 2 4 3 2" xfId="13006"/>
    <cellStyle name="Normal 5 3 2 4 3 2 2" xfId="27121"/>
    <cellStyle name="Normal 5 3 2 4 3 2 2 2" xfId="60998"/>
    <cellStyle name="Normal 5 3 2 4 3 2 3" xfId="46882"/>
    <cellStyle name="Normal 5 3 2 4 3 3" xfId="18652"/>
    <cellStyle name="Normal 5 3 2 4 3 3 2" xfId="38413"/>
    <cellStyle name="Normal 5 3 2 4 3 4" xfId="52529"/>
    <cellStyle name="Normal 5 3 2 4 3 5" xfId="32767"/>
    <cellStyle name="Normal 5 3 2 4 4" xfId="7360"/>
    <cellStyle name="Normal 5 3 2 4 4 2" xfId="21475"/>
    <cellStyle name="Normal 5 3 2 4 4 2 2" xfId="55352"/>
    <cellStyle name="Normal 5 3 2 4 4 3" xfId="41236"/>
    <cellStyle name="Normal 5 3 2 4 5" xfId="10183"/>
    <cellStyle name="Normal 5 3 2 4 5 2" xfId="24298"/>
    <cellStyle name="Normal 5 3 2 4 5 2 2" xfId="58175"/>
    <cellStyle name="Normal 5 3 2 4 5 3" xfId="44059"/>
    <cellStyle name="Normal 5 3 2 4 6" xfId="15829"/>
    <cellStyle name="Normal 5 3 2 4 6 2" xfId="35590"/>
    <cellStyle name="Normal 5 3 2 4 7" xfId="49706"/>
    <cellStyle name="Normal 5 3 2 4 8" xfId="29944"/>
    <cellStyle name="Normal 5 3 2 5" xfId="2418"/>
    <cellStyle name="Normal 5 3 2 5 2" xfId="5242"/>
    <cellStyle name="Normal 5 3 2 5 2 2" xfId="13712"/>
    <cellStyle name="Normal 5 3 2 5 2 2 2" xfId="27827"/>
    <cellStyle name="Normal 5 3 2 5 2 2 2 2" xfId="61704"/>
    <cellStyle name="Normal 5 3 2 5 2 2 3" xfId="47588"/>
    <cellStyle name="Normal 5 3 2 5 2 3" xfId="19358"/>
    <cellStyle name="Normal 5 3 2 5 2 3 2" xfId="39119"/>
    <cellStyle name="Normal 5 3 2 5 2 4" xfId="53235"/>
    <cellStyle name="Normal 5 3 2 5 2 5" xfId="33473"/>
    <cellStyle name="Normal 5 3 2 5 3" xfId="8066"/>
    <cellStyle name="Normal 5 3 2 5 3 2" xfId="22181"/>
    <cellStyle name="Normal 5 3 2 5 3 2 2" xfId="56058"/>
    <cellStyle name="Normal 5 3 2 5 3 3" xfId="41942"/>
    <cellStyle name="Normal 5 3 2 5 4" xfId="10889"/>
    <cellStyle name="Normal 5 3 2 5 4 2" xfId="25004"/>
    <cellStyle name="Normal 5 3 2 5 4 2 2" xfId="58881"/>
    <cellStyle name="Normal 5 3 2 5 4 3" xfId="44765"/>
    <cellStyle name="Normal 5 3 2 5 5" xfId="16535"/>
    <cellStyle name="Normal 5 3 2 5 5 2" xfId="36296"/>
    <cellStyle name="Normal 5 3 2 5 6" xfId="50412"/>
    <cellStyle name="Normal 5 3 2 5 7" xfId="30650"/>
    <cellStyle name="Normal 5 3 2 6" xfId="3829"/>
    <cellStyle name="Normal 5 3 2 6 2" xfId="12300"/>
    <cellStyle name="Normal 5 3 2 6 2 2" xfId="26415"/>
    <cellStyle name="Normal 5 3 2 6 2 2 2" xfId="60292"/>
    <cellStyle name="Normal 5 3 2 6 2 3" xfId="46176"/>
    <cellStyle name="Normal 5 3 2 6 3" xfId="17946"/>
    <cellStyle name="Normal 5 3 2 6 3 2" xfId="37707"/>
    <cellStyle name="Normal 5 3 2 6 4" xfId="51823"/>
    <cellStyle name="Normal 5 3 2 6 5" xfId="32061"/>
    <cellStyle name="Normal 5 3 2 7" xfId="6654"/>
    <cellStyle name="Normal 5 3 2 7 2" xfId="20769"/>
    <cellStyle name="Normal 5 3 2 7 2 2" xfId="54646"/>
    <cellStyle name="Normal 5 3 2 7 3" xfId="40530"/>
    <cellStyle name="Normal 5 3 2 8" xfId="9477"/>
    <cellStyle name="Normal 5 3 2 8 2" xfId="23592"/>
    <cellStyle name="Normal 5 3 2 8 2 2" xfId="57469"/>
    <cellStyle name="Normal 5 3 2 8 3" xfId="43353"/>
    <cellStyle name="Normal 5 3 2 9" xfId="15123"/>
    <cellStyle name="Normal 5 3 2 9 2" xfId="34884"/>
    <cellStyle name="Normal 5 3 3" xfId="455"/>
    <cellStyle name="Normal 5 3 3 10" xfId="29326"/>
    <cellStyle name="Normal 5 3 3 11" xfId="1090"/>
    <cellStyle name="Normal 5 3 3 2" xfId="1445"/>
    <cellStyle name="Normal 5 3 3 2 2" xfId="2152"/>
    <cellStyle name="Normal 5 3 3 2 2 2" xfId="3565"/>
    <cellStyle name="Normal 5 3 3 2 2 2 2" xfId="6389"/>
    <cellStyle name="Normal 5 3 3 2 2 2 2 2" xfId="14859"/>
    <cellStyle name="Normal 5 3 3 2 2 2 2 2 2" xfId="28974"/>
    <cellStyle name="Normal 5 3 3 2 2 2 2 2 2 2" xfId="62851"/>
    <cellStyle name="Normal 5 3 3 2 2 2 2 2 3" xfId="48735"/>
    <cellStyle name="Normal 5 3 3 2 2 2 2 3" xfId="20505"/>
    <cellStyle name="Normal 5 3 3 2 2 2 2 3 2" xfId="40266"/>
    <cellStyle name="Normal 5 3 3 2 2 2 2 4" xfId="54382"/>
    <cellStyle name="Normal 5 3 3 2 2 2 2 5" xfId="34620"/>
    <cellStyle name="Normal 5 3 3 2 2 2 3" xfId="9213"/>
    <cellStyle name="Normal 5 3 3 2 2 2 3 2" xfId="23328"/>
    <cellStyle name="Normal 5 3 3 2 2 2 3 2 2" xfId="57205"/>
    <cellStyle name="Normal 5 3 3 2 2 2 3 3" xfId="43089"/>
    <cellStyle name="Normal 5 3 3 2 2 2 4" xfId="12036"/>
    <cellStyle name="Normal 5 3 3 2 2 2 4 2" xfId="26151"/>
    <cellStyle name="Normal 5 3 3 2 2 2 4 2 2" xfId="60028"/>
    <cellStyle name="Normal 5 3 3 2 2 2 4 3" xfId="45912"/>
    <cellStyle name="Normal 5 3 3 2 2 2 5" xfId="17682"/>
    <cellStyle name="Normal 5 3 3 2 2 2 5 2" xfId="37443"/>
    <cellStyle name="Normal 5 3 3 2 2 2 6" xfId="51559"/>
    <cellStyle name="Normal 5 3 3 2 2 2 7" xfId="31797"/>
    <cellStyle name="Normal 5 3 3 2 2 3" xfId="4976"/>
    <cellStyle name="Normal 5 3 3 2 2 3 2" xfId="13447"/>
    <cellStyle name="Normal 5 3 3 2 2 3 2 2" xfId="27562"/>
    <cellStyle name="Normal 5 3 3 2 2 3 2 2 2" xfId="61439"/>
    <cellStyle name="Normal 5 3 3 2 2 3 2 3" xfId="47323"/>
    <cellStyle name="Normal 5 3 3 2 2 3 3" xfId="19093"/>
    <cellStyle name="Normal 5 3 3 2 2 3 3 2" xfId="38854"/>
    <cellStyle name="Normal 5 3 3 2 2 3 4" xfId="52970"/>
    <cellStyle name="Normal 5 3 3 2 2 3 5" xfId="33208"/>
    <cellStyle name="Normal 5 3 3 2 2 4" xfId="7801"/>
    <cellStyle name="Normal 5 3 3 2 2 4 2" xfId="21916"/>
    <cellStyle name="Normal 5 3 3 2 2 4 2 2" xfId="55793"/>
    <cellStyle name="Normal 5 3 3 2 2 4 3" xfId="41677"/>
    <cellStyle name="Normal 5 3 3 2 2 5" xfId="10624"/>
    <cellStyle name="Normal 5 3 3 2 2 5 2" xfId="24739"/>
    <cellStyle name="Normal 5 3 3 2 2 5 2 2" xfId="58616"/>
    <cellStyle name="Normal 5 3 3 2 2 5 3" xfId="44500"/>
    <cellStyle name="Normal 5 3 3 2 2 6" xfId="16270"/>
    <cellStyle name="Normal 5 3 3 2 2 6 2" xfId="36031"/>
    <cellStyle name="Normal 5 3 3 2 2 7" xfId="50147"/>
    <cellStyle name="Normal 5 3 3 2 2 8" xfId="30385"/>
    <cellStyle name="Normal 5 3 3 2 3" xfId="2859"/>
    <cellStyle name="Normal 5 3 3 2 3 2" xfId="5683"/>
    <cellStyle name="Normal 5 3 3 2 3 2 2" xfId="14153"/>
    <cellStyle name="Normal 5 3 3 2 3 2 2 2" xfId="28268"/>
    <cellStyle name="Normal 5 3 3 2 3 2 2 2 2" xfId="62145"/>
    <cellStyle name="Normal 5 3 3 2 3 2 2 3" xfId="48029"/>
    <cellStyle name="Normal 5 3 3 2 3 2 3" xfId="19799"/>
    <cellStyle name="Normal 5 3 3 2 3 2 3 2" xfId="39560"/>
    <cellStyle name="Normal 5 3 3 2 3 2 4" xfId="53676"/>
    <cellStyle name="Normal 5 3 3 2 3 2 5" xfId="33914"/>
    <cellStyle name="Normal 5 3 3 2 3 3" xfId="8507"/>
    <cellStyle name="Normal 5 3 3 2 3 3 2" xfId="22622"/>
    <cellStyle name="Normal 5 3 3 2 3 3 2 2" xfId="56499"/>
    <cellStyle name="Normal 5 3 3 2 3 3 3" xfId="42383"/>
    <cellStyle name="Normal 5 3 3 2 3 4" xfId="11330"/>
    <cellStyle name="Normal 5 3 3 2 3 4 2" xfId="25445"/>
    <cellStyle name="Normal 5 3 3 2 3 4 2 2" xfId="59322"/>
    <cellStyle name="Normal 5 3 3 2 3 4 3" xfId="45206"/>
    <cellStyle name="Normal 5 3 3 2 3 5" xfId="16976"/>
    <cellStyle name="Normal 5 3 3 2 3 5 2" xfId="36737"/>
    <cellStyle name="Normal 5 3 3 2 3 6" xfId="50853"/>
    <cellStyle name="Normal 5 3 3 2 3 7" xfId="31091"/>
    <cellStyle name="Normal 5 3 3 2 4" xfId="4270"/>
    <cellStyle name="Normal 5 3 3 2 4 2" xfId="12741"/>
    <cellStyle name="Normal 5 3 3 2 4 2 2" xfId="26856"/>
    <cellStyle name="Normal 5 3 3 2 4 2 2 2" xfId="60733"/>
    <cellStyle name="Normal 5 3 3 2 4 2 3" xfId="46617"/>
    <cellStyle name="Normal 5 3 3 2 4 3" xfId="18387"/>
    <cellStyle name="Normal 5 3 3 2 4 3 2" xfId="38148"/>
    <cellStyle name="Normal 5 3 3 2 4 4" xfId="52264"/>
    <cellStyle name="Normal 5 3 3 2 4 5" xfId="32502"/>
    <cellStyle name="Normal 5 3 3 2 5" xfId="7095"/>
    <cellStyle name="Normal 5 3 3 2 5 2" xfId="21210"/>
    <cellStyle name="Normal 5 3 3 2 5 2 2" xfId="55087"/>
    <cellStyle name="Normal 5 3 3 2 5 3" xfId="40971"/>
    <cellStyle name="Normal 5 3 3 2 6" xfId="9918"/>
    <cellStyle name="Normal 5 3 3 2 6 2" xfId="24033"/>
    <cellStyle name="Normal 5 3 3 2 6 2 2" xfId="57910"/>
    <cellStyle name="Normal 5 3 3 2 6 3" xfId="43794"/>
    <cellStyle name="Normal 5 3 3 2 7" xfId="15564"/>
    <cellStyle name="Normal 5 3 3 2 7 2" xfId="35325"/>
    <cellStyle name="Normal 5 3 3 2 8" xfId="49441"/>
    <cellStyle name="Normal 5 3 3 2 9" xfId="29679"/>
    <cellStyle name="Normal 5 3 3 3" xfId="1799"/>
    <cellStyle name="Normal 5 3 3 3 2" xfId="3212"/>
    <cellStyle name="Normal 5 3 3 3 2 2" xfId="6036"/>
    <cellStyle name="Normal 5 3 3 3 2 2 2" xfId="14506"/>
    <cellStyle name="Normal 5 3 3 3 2 2 2 2" xfId="28621"/>
    <cellStyle name="Normal 5 3 3 3 2 2 2 2 2" xfId="62498"/>
    <cellStyle name="Normal 5 3 3 3 2 2 2 3" xfId="48382"/>
    <cellStyle name="Normal 5 3 3 3 2 2 3" xfId="20152"/>
    <cellStyle name="Normal 5 3 3 3 2 2 3 2" xfId="39913"/>
    <cellStyle name="Normal 5 3 3 3 2 2 4" xfId="54029"/>
    <cellStyle name="Normal 5 3 3 3 2 2 5" xfId="34267"/>
    <cellStyle name="Normal 5 3 3 3 2 3" xfId="8860"/>
    <cellStyle name="Normal 5 3 3 3 2 3 2" xfId="22975"/>
    <cellStyle name="Normal 5 3 3 3 2 3 2 2" xfId="56852"/>
    <cellStyle name="Normal 5 3 3 3 2 3 3" xfId="42736"/>
    <cellStyle name="Normal 5 3 3 3 2 4" xfId="11683"/>
    <cellStyle name="Normal 5 3 3 3 2 4 2" xfId="25798"/>
    <cellStyle name="Normal 5 3 3 3 2 4 2 2" xfId="59675"/>
    <cellStyle name="Normal 5 3 3 3 2 4 3" xfId="45559"/>
    <cellStyle name="Normal 5 3 3 3 2 5" xfId="17329"/>
    <cellStyle name="Normal 5 3 3 3 2 5 2" xfId="37090"/>
    <cellStyle name="Normal 5 3 3 3 2 6" xfId="51206"/>
    <cellStyle name="Normal 5 3 3 3 2 7" xfId="31444"/>
    <cellStyle name="Normal 5 3 3 3 3" xfId="4623"/>
    <cellStyle name="Normal 5 3 3 3 3 2" xfId="13094"/>
    <cellStyle name="Normal 5 3 3 3 3 2 2" xfId="27209"/>
    <cellStyle name="Normal 5 3 3 3 3 2 2 2" xfId="61086"/>
    <cellStyle name="Normal 5 3 3 3 3 2 3" xfId="46970"/>
    <cellStyle name="Normal 5 3 3 3 3 3" xfId="18740"/>
    <cellStyle name="Normal 5 3 3 3 3 3 2" xfId="38501"/>
    <cellStyle name="Normal 5 3 3 3 3 4" xfId="52617"/>
    <cellStyle name="Normal 5 3 3 3 3 5" xfId="32855"/>
    <cellStyle name="Normal 5 3 3 3 4" xfId="7448"/>
    <cellStyle name="Normal 5 3 3 3 4 2" xfId="21563"/>
    <cellStyle name="Normal 5 3 3 3 4 2 2" xfId="55440"/>
    <cellStyle name="Normal 5 3 3 3 4 3" xfId="41324"/>
    <cellStyle name="Normal 5 3 3 3 5" xfId="10271"/>
    <cellStyle name="Normal 5 3 3 3 5 2" xfId="24386"/>
    <cellStyle name="Normal 5 3 3 3 5 2 2" xfId="58263"/>
    <cellStyle name="Normal 5 3 3 3 5 3" xfId="44147"/>
    <cellStyle name="Normal 5 3 3 3 6" xfId="15917"/>
    <cellStyle name="Normal 5 3 3 3 6 2" xfId="35678"/>
    <cellStyle name="Normal 5 3 3 3 7" xfId="49794"/>
    <cellStyle name="Normal 5 3 3 3 8" xfId="30032"/>
    <cellStyle name="Normal 5 3 3 4" xfId="2506"/>
    <cellStyle name="Normal 5 3 3 4 2" xfId="5330"/>
    <cellStyle name="Normal 5 3 3 4 2 2" xfId="13800"/>
    <cellStyle name="Normal 5 3 3 4 2 2 2" xfId="27915"/>
    <cellStyle name="Normal 5 3 3 4 2 2 2 2" xfId="61792"/>
    <cellStyle name="Normal 5 3 3 4 2 2 3" xfId="47676"/>
    <cellStyle name="Normal 5 3 3 4 2 3" xfId="19446"/>
    <cellStyle name="Normal 5 3 3 4 2 3 2" xfId="39207"/>
    <cellStyle name="Normal 5 3 3 4 2 4" xfId="53323"/>
    <cellStyle name="Normal 5 3 3 4 2 5" xfId="33561"/>
    <cellStyle name="Normal 5 3 3 4 3" xfId="8154"/>
    <cellStyle name="Normal 5 3 3 4 3 2" xfId="22269"/>
    <cellStyle name="Normal 5 3 3 4 3 2 2" xfId="56146"/>
    <cellStyle name="Normal 5 3 3 4 3 3" xfId="42030"/>
    <cellStyle name="Normal 5 3 3 4 4" xfId="10977"/>
    <cellStyle name="Normal 5 3 3 4 4 2" xfId="25092"/>
    <cellStyle name="Normal 5 3 3 4 4 2 2" xfId="58969"/>
    <cellStyle name="Normal 5 3 3 4 4 3" xfId="44853"/>
    <cellStyle name="Normal 5 3 3 4 5" xfId="16623"/>
    <cellStyle name="Normal 5 3 3 4 5 2" xfId="36384"/>
    <cellStyle name="Normal 5 3 3 4 6" xfId="50500"/>
    <cellStyle name="Normal 5 3 3 4 7" xfId="30738"/>
    <cellStyle name="Normal 5 3 3 5" xfId="3917"/>
    <cellStyle name="Normal 5 3 3 5 2" xfId="12388"/>
    <cellStyle name="Normal 5 3 3 5 2 2" xfId="26503"/>
    <cellStyle name="Normal 5 3 3 5 2 2 2" xfId="60380"/>
    <cellStyle name="Normal 5 3 3 5 2 3" xfId="46264"/>
    <cellStyle name="Normal 5 3 3 5 3" xfId="18034"/>
    <cellStyle name="Normal 5 3 3 5 3 2" xfId="37795"/>
    <cellStyle name="Normal 5 3 3 5 4" xfId="51911"/>
    <cellStyle name="Normal 5 3 3 5 5" xfId="32149"/>
    <cellStyle name="Normal 5 3 3 6" xfId="6742"/>
    <cellStyle name="Normal 5 3 3 6 2" xfId="20857"/>
    <cellStyle name="Normal 5 3 3 6 2 2" xfId="54734"/>
    <cellStyle name="Normal 5 3 3 6 3" xfId="40618"/>
    <cellStyle name="Normal 5 3 3 7" xfId="9565"/>
    <cellStyle name="Normal 5 3 3 7 2" xfId="23680"/>
    <cellStyle name="Normal 5 3 3 7 2 2" xfId="57557"/>
    <cellStyle name="Normal 5 3 3 7 3" xfId="43441"/>
    <cellStyle name="Normal 5 3 3 8" xfId="15211"/>
    <cellStyle name="Normal 5 3 3 8 2" xfId="34972"/>
    <cellStyle name="Normal 5 3 3 9" xfId="49088"/>
    <cellStyle name="Normal 5 3 4" xfId="1270"/>
    <cellStyle name="Normal 5 3 4 2" xfId="1977"/>
    <cellStyle name="Normal 5 3 4 2 2" xfId="3390"/>
    <cellStyle name="Normal 5 3 4 2 2 2" xfId="6214"/>
    <cellStyle name="Normal 5 3 4 2 2 2 2" xfId="14684"/>
    <cellStyle name="Normal 5 3 4 2 2 2 2 2" xfId="28799"/>
    <cellStyle name="Normal 5 3 4 2 2 2 2 2 2" xfId="62676"/>
    <cellStyle name="Normal 5 3 4 2 2 2 2 3" xfId="48560"/>
    <cellStyle name="Normal 5 3 4 2 2 2 3" xfId="20330"/>
    <cellStyle name="Normal 5 3 4 2 2 2 3 2" xfId="40091"/>
    <cellStyle name="Normal 5 3 4 2 2 2 4" xfId="54207"/>
    <cellStyle name="Normal 5 3 4 2 2 2 5" xfId="34445"/>
    <cellStyle name="Normal 5 3 4 2 2 3" xfId="9038"/>
    <cellStyle name="Normal 5 3 4 2 2 3 2" xfId="23153"/>
    <cellStyle name="Normal 5 3 4 2 2 3 2 2" xfId="57030"/>
    <cellStyle name="Normal 5 3 4 2 2 3 3" xfId="42914"/>
    <cellStyle name="Normal 5 3 4 2 2 4" xfId="11861"/>
    <cellStyle name="Normal 5 3 4 2 2 4 2" xfId="25976"/>
    <cellStyle name="Normal 5 3 4 2 2 4 2 2" xfId="59853"/>
    <cellStyle name="Normal 5 3 4 2 2 4 3" xfId="45737"/>
    <cellStyle name="Normal 5 3 4 2 2 5" xfId="17507"/>
    <cellStyle name="Normal 5 3 4 2 2 5 2" xfId="37268"/>
    <cellStyle name="Normal 5 3 4 2 2 6" xfId="51384"/>
    <cellStyle name="Normal 5 3 4 2 2 7" xfId="31622"/>
    <cellStyle name="Normal 5 3 4 2 3" xfId="4801"/>
    <cellStyle name="Normal 5 3 4 2 3 2" xfId="13272"/>
    <cellStyle name="Normal 5 3 4 2 3 2 2" xfId="27387"/>
    <cellStyle name="Normal 5 3 4 2 3 2 2 2" xfId="61264"/>
    <cellStyle name="Normal 5 3 4 2 3 2 3" xfId="47148"/>
    <cellStyle name="Normal 5 3 4 2 3 3" xfId="18918"/>
    <cellStyle name="Normal 5 3 4 2 3 3 2" xfId="38679"/>
    <cellStyle name="Normal 5 3 4 2 3 4" xfId="52795"/>
    <cellStyle name="Normal 5 3 4 2 3 5" xfId="33033"/>
    <cellStyle name="Normal 5 3 4 2 4" xfId="7626"/>
    <cellStyle name="Normal 5 3 4 2 4 2" xfId="21741"/>
    <cellStyle name="Normal 5 3 4 2 4 2 2" xfId="55618"/>
    <cellStyle name="Normal 5 3 4 2 4 3" xfId="41502"/>
    <cellStyle name="Normal 5 3 4 2 5" xfId="10449"/>
    <cellStyle name="Normal 5 3 4 2 5 2" xfId="24564"/>
    <cellStyle name="Normal 5 3 4 2 5 2 2" xfId="58441"/>
    <cellStyle name="Normal 5 3 4 2 5 3" xfId="44325"/>
    <cellStyle name="Normal 5 3 4 2 6" xfId="16095"/>
    <cellStyle name="Normal 5 3 4 2 6 2" xfId="35856"/>
    <cellStyle name="Normal 5 3 4 2 7" xfId="49972"/>
    <cellStyle name="Normal 5 3 4 2 8" xfId="30210"/>
    <cellStyle name="Normal 5 3 4 3" xfId="2684"/>
    <cellStyle name="Normal 5 3 4 3 2" xfId="5508"/>
    <cellStyle name="Normal 5 3 4 3 2 2" xfId="13978"/>
    <cellStyle name="Normal 5 3 4 3 2 2 2" xfId="28093"/>
    <cellStyle name="Normal 5 3 4 3 2 2 2 2" xfId="61970"/>
    <cellStyle name="Normal 5 3 4 3 2 2 3" xfId="47854"/>
    <cellStyle name="Normal 5 3 4 3 2 3" xfId="19624"/>
    <cellStyle name="Normal 5 3 4 3 2 3 2" xfId="39385"/>
    <cellStyle name="Normal 5 3 4 3 2 4" xfId="53501"/>
    <cellStyle name="Normal 5 3 4 3 2 5" xfId="33739"/>
    <cellStyle name="Normal 5 3 4 3 3" xfId="8332"/>
    <cellStyle name="Normal 5 3 4 3 3 2" xfId="22447"/>
    <cellStyle name="Normal 5 3 4 3 3 2 2" xfId="56324"/>
    <cellStyle name="Normal 5 3 4 3 3 3" xfId="42208"/>
    <cellStyle name="Normal 5 3 4 3 4" xfId="11155"/>
    <cellStyle name="Normal 5 3 4 3 4 2" xfId="25270"/>
    <cellStyle name="Normal 5 3 4 3 4 2 2" xfId="59147"/>
    <cellStyle name="Normal 5 3 4 3 4 3" xfId="45031"/>
    <cellStyle name="Normal 5 3 4 3 5" xfId="16801"/>
    <cellStyle name="Normal 5 3 4 3 5 2" xfId="36562"/>
    <cellStyle name="Normal 5 3 4 3 6" xfId="50678"/>
    <cellStyle name="Normal 5 3 4 3 7" xfId="30916"/>
    <cellStyle name="Normal 5 3 4 4" xfId="4095"/>
    <cellStyle name="Normal 5 3 4 4 2" xfId="12566"/>
    <cellStyle name="Normal 5 3 4 4 2 2" xfId="26681"/>
    <cellStyle name="Normal 5 3 4 4 2 2 2" xfId="60558"/>
    <cellStyle name="Normal 5 3 4 4 2 3" xfId="46442"/>
    <cellStyle name="Normal 5 3 4 4 3" xfId="18212"/>
    <cellStyle name="Normal 5 3 4 4 3 2" xfId="37973"/>
    <cellStyle name="Normal 5 3 4 4 4" xfId="52089"/>
    <cellStyle name="Normal 5 3 4 4 5" xfId="32327"/>
    <cellStyle name="Normal 5 3 4 5" xfId="6920"/>
    <cellStyle name="Normal 5 3 4 5 2" xfId="21035"/>
    <cellStyle name="Normal 5 3 4 5 2 2" xfId="54912"/>
    <cellStyle name="Normal 5 3 4 5 3" xfId="40796"/>
    <cellStyle name="Normal 5 3 4 6" xfId="9743"/>
    <cellStyle name="Normal 5 3 4 6 2" xfId="23858"/>
    <cellStyle name="Normal 5 3 4 6 2 2" xfId="57735"/>
    <cellStyle name="Normal 5 3 4 6 3" xfId="43619"/>
    <cellStyle name="Normal 5 3 4 7" xfId="15389"/>
    <cellStyle name="Normal 5 3 4 7 2" xfId="35150"/>
    <cellStyle name="Normal 5 3 4 8" xfId="49266"/>
    <cellStyle name="Normal 5 3 4 9" xfId="29504"/>
    <cellStyle name="Normal 5 3 5" xfId="1624"/>
    <cellStyle name="Normal 5 3 5 2" xfId="3037"/>
    <cellStyle name="Normal 5 3 5 2 2" xfId="5861"/>
    <cellStyle name="Normal 5 3 5 2 2 2" xfId="14331"/>
    <cellStyle name="Normal 5 3 5 2 2 2 2" xfId="28446"/>
    <cellStyle name="Normal 5 3 5 2 2 2 2 2" xfId="62323"/>
    <cellStyle name="Normal 5 3 5 2 2 2 3" xfId="48207"/>
    <cellStyle name="Normal 5 3 5 2 2 3" xfId="19977"/>
    <cellStyle name="Normal 5 3 5 2 2 3 2" xfId="39738"/>
    <cellStyle name="Normal 5 3 5 2 2 4" xfId="53854"/>
    <cellStyle name="Normal 5 3 5 2 2 5" xfId="34092"/>
    <cellStyle name="Normal 5 3 5 2 3" xfId="8685"/>
    <cellStyle name="Normal 5 3 5 2 3 2" xfId="22800"/>
    <cellStyle name="Normal 5 3 5 2 3 2 2" xfId="56677"/>
    <cellStyle name="Normal 5 3 5 2 3 3" xfId="42561"/>
    <cellStyle name="Normal 5 3 5 2 4" xfId="11508"/>
    <cellStyle name="Normal 5 3 5 2 4 2" xfId="25623"/>
    <cellStyle name="Normal 5 3 5 2 4 2 2" xfId="59500"/>
    <cellStyle name="Normal 5 3 5 2 4 3" xfId="45384"/>
    <cellStyle name="Normal 5 3 5 2 5" xfId="17154"/>
    <cellStyle name="Normal 5 3 5 2 5 2" xfId="36915"/>
    <cellStyle name="Normal 5 3 5 2 6" xfId="51031"/>
    <cellStyle name="Normal 5 3 5 2 7" xfId="31269"/>
    <cellStyle name="Normal 5 3 5 3" xfId="4448"/>
    <cellStyle name="Normal 5 3 5 3 2" xfId="12919"/>
    <cellStyle name="Normal 5 3 5 3 2 2" xfId="27034"/>
    <cellStyle name="Normal 5 3 5 3 2 2 2" xfId="60911"/>
    <cellStyle name="Normal 5 3 5 3 2 3" xfId="46795"/>
    <cellStyle name="Normal 5 3 5 3 3" xfId="18565"/>
    <cellStyle name="Normal 5 3 5 3 3 2" xfId="38326"/>
    <cellStyle name="Normal 5 3 5 3 4" xfId="52442"/>
    <cellStyle name="Normal 5 3 5 3 5" xfId="32680"/>
    <cellStyle name="Normal 5 3 5 4" xfId="7273"/>
    <cellStyle name="Normal 5 3 5 4 2" xfId="21388"/>
    <cellStyle name="Normal 5 3 5 4 2 2" xfId="55265"/>
    <cellStyle name="Normal 5 3 5 4 3" xfId="41149"/>
    <cellStyle name="Normal 5 3 5 5" xfId="10096"/>
    <cellStyle name="Normal 5 3 5 5 2" xfId="24211"/>
    <cellStyle name="Normal 5 3 5 5 2 2" xfId="58088"/>
    <cellStyle name="Normal 5 3 5 5 3" xfId="43972"/>
    <cellStyle name="Normal 5 3 5 6" xfId="15742"/>
    <cellStyle name="Normal 5 3 5 6 2" xfId="35503"/>
    <cellStyle name="Normal 5 3 5 7" xfId="49619"/>
    <cellStyle name="Normal 5 3 5 8" xfId="29857"/>
    <cellStyle name="Normal 5 3 6" xfId="2331"/>
    <cellStyle name="Normal 5 3 6 2" xfId="5155"/>
    <cellStyle name="Normal 5 3 6 2 2" xfId="13625"/>
    <cellStyle name="Normal 5 3 6 2 2 2" xfId="27740"/>
    <cellStyle name="Normal 5 3 6 2 2 2 2" xfId="61617"/>
    <cellStyle name="Normal 5 3 6 2 2 3" xfId="47501"/>
    <cellStyle name="Normal 5 3 6 2 3" xfId="19271"/>
    <cellStyle name="Normal 5 3 6 2 3 2" xfId="39032"/>
    <cellStyle name="Normal 5 3 6 2 4" xfId="53148"/>
    <cellStyle name="Normal 5 3 6 2 5" xfId="33386"/>
    <cellStyle name="Normal 5 3 6 3" xfId="7979"/>
    <cellStyle name="Normal 5 3 6 3 2" xfId="22094"/>
    <cellStyle name="Normal 5 3 6 3 2 2" xfId="55971"/>
    <cellStyle name="Normal 5 3 6 3 3" xfId="41855"/>
    <cellStyle name="Normal 5 3 6 4" xfId="10802"/>
    <cellStyle name="Normal 5 3 6 4 2" xfId="24917"/>
    <cellStyle name="Normal 5 3 6 4 2 2" xfId="58794"/>
    <cellStyle name="Normal 5 3 6 4 3" xfId="44678"/>
    <cellStyle name="Normal 5 3 6 5" xfId="16448"/>
    <cellStyle name="Normal 5 3 6 5 2" xfId="36209"/>
    <cellStyle name="Normal 5 3 6 6" xfId="50325"/>
    <cellStyle name="Normal 5 3 6 7" xfId="30563"/>
    <cellStyle name="Normal 5 3 7" xfId="3742"/>
    <cellStyle name="Normal 5 3 7 2" xfId="12213"/>
    <cellStyle name="Normal 5 3 7 2 2" xfId="26328"/>
    <cellStyle name="Normal 5 3 7 2 2 2" xfId="60205"/>
    <cellStyle name="Normal 5 3 7 2 3" xfId="46089"/>
    <cellStyle name="Normal 5 3 7 3" xfId="17859"/>
    <cellStyle name="Normal 5 3 7 3 2" xfId="37620"/>
    <cellStyle name="Normal 5 3 7 4" xfId="51736"/>
    <cellStyle name="Normal 5 3 7 5" xfId="31974"/>
    <cellStyle name="Normal 5 3 8" xfId="6567"/>
    <cellStyle name="Normal 5 3 8 2" xfId="20682"/>
    <cellStyle name="Normal 5 3 8 2 2" xfId="54559"/>
    <cellStyle name="Normal 5 3 8 3" xfId="40443"/>
    <cellStyle name="Normal 5 3 9" xfId="9390"/>
    <cellStyle name="Normal 5 3 9 2" xfId="23505"/>
    <cellStyle name="Normal 5 3 9 2 2" xfId="57382"/>
    <cellStyle name="Normal 5 3 9 3" xfId="43266"/>
    <cellStyle name="Normal 5 4" xfId="293"/>
    <cellStyle name="Normal 5 4 10" xfId="15079"/>
    <cellStyle name="Normal 5 4 10 2" xfId="34840"/>
    <cellStyle name="Normal 5 4 11" xfId="48956"/>
    <cellStyle name="Normal 5 4 12" xfId="29194"/>
    <cellStyle name="Normal 5 4 13" xfId="910"/>
    <cellStyle name="Normal 5 4 2" xfId="1043"/>
    <cellStyle name="Normal 5 4 2 10" xfId="49043"/>
    <cellStyle name="Normal 5 4 2 11" xfId="29281"/>
    <cellStyle name="Normal 5 4 2 2" xfId="1221"/>
    <cellStyle name="Normal 5 4 2 2 10" xfId="29456"/>
    <cellStyle name="Normal 5 4 2 2 2" xfId="1575"/>
    <cellStyle name="Normal 5 4 2 2 2 2" xfId="2282"/>
    <cellStyle name="Normal 5 4 2 2 2 2 2" xfId="3695"/>
    <cellStyle name="Normal 5 4 2 2 2 2 2 2" xfId="6519"/>
    <cellStyle name="Normal 5 4 2 2 2 2 2 2 2" xfId="14989"/>
    <cellStyle name="Normal 5 4 2 2 2 2 2 2 2 2" xfId="29104"/>
    <cellStyle name="Normal 5 4 2 2 2 2 2 2 2 2 2" xfId="62981"/>
    <cellStyle name="Normal 5 4 2 2 2 2 2 2 2 3" xfId="48865"/>
    <cellStyle name="Normal 5 4 2 2 2 2 2 2 3" xfId="20635"/>
    <cellStyle name="Normal 5 4 2 2 2 2 2 2 3 2" xfId="40396"/>
    <cellStyle name="Normal 5 4 2 2 2 2 2 2 4" xfId="54512"/>
    <cellStyle name="Normal 5 4 2 2 2 2 2 2 5" xfId="34750"/>
    <cellStyle name="Normal 5 4 2 2 2 2 2 3" xfId="9343"/>
    <cellStyle name="Normal 5 4 2 2 2 2 2 3 2" xfId="23458"/>
    <cellStyle name="Normal 5 4 2 2 2 2 2 3 2 2" xfId="57335"/>
    <cellStyle name="Normal 5 4 2 2 2 2 2 3 3" xfId="43219"/>
    <cellStyle name="Normal 5 4 2 2 2 2 2 4" xfId="12166"/>
    <cellStyle name="Normal 5 4 2 2 2 2 2 4 2" xfId="26281"/>
    <cellStyle name="Normal 5 4 2 2 2 2 2 4 2 2" xfId="60158"/>
    <cellStyle name="Normal 5 4 2 2 2 2 2 4 3" xfId="46042"/>
    <cellStyle name="Normal 5 4 2 2 2 2 2 5" xfId="17812"/>
    <cellStyle name="Normal 5 4 2 2 2 2 2 5 2" xfId="37573"/>
    <cellStyle name="Normal 5 4 2 2 2 2 2 6" xfId="51689"/>
    <cellStyle name="Normal 5 4 2 2 2 2 2 7" xfId="31927"/>
    <cellStyle name="Normal 5 4 2 2 2 2 3" xfId="5106"/>
    <cellStyle name="Normal 5 4 2 2 2 2 3 2" xfId="13577"/>
    <cellStyle name="Normal 5 4 2 2 2 2 3 2 2" xfId="27692"/>
    <cellStyle name="Normal 5 4 2 2 2 2 3 2 2 2" xfId="61569"/>
    <cellStyle name="Normal 5 4 2 2 2 2 3 2 3" xfId="47453"/>
    <cellStyle name="Normal 5 4 2 2 2 2 3 3" xfId="19223"/>
    <cellStyle name="Normal 5 4 2 2 2 2 3 3 2" xfId="38984"/>
    <cellStyle name="Normal 5 4 2 2 2 2 3 4" xfId="53100"/>
    <cellStyle name="Normal 5 4 2 2 2 2 3 5" xfId="33338"/>
    <cellStyle name="Normal 5 4 2 2 2 2 4" xfId="7931"/>
    <cellStyle name="Normal 5 4 2 2 2 2 4 2" xfId="22046"/>
    <cellStyle name="Normal 5 4 2 2 2 2 4 2 2" xfId="55923"/>
    <cellStyle name="Normal 5 4 2 2 2 2 4 3" xfId="41807"/>
    <cellStyle name="Normal 5 4 2 2 2 2 5" xfId="10754"/>
    <cellStyle name="Normal 5 4 2 2 2 2 5 2" xfId="24869"/>
    <cellStyle name="Normal 5 4 2 2 2 2 5 2 2" xfId="58746"/>
    <cellStyle name="Normal 5 4 2 2 2 2 5 3" xfId="44630"/>
    <cellStyle name="Normal 5 4 2 2 2 2 6" xfId="16400"/>
    <cellStyle name="Normal 5 4 2 2 2 2 6 2" xfId="36161"/>
    <cellStyle name="Normal 5 4 2 2 2 2 7" xfId="50277"/>
    <cellStyle name="Normal 5 4 2 2 2 2 8" xfId="30515"/>
    <cellStyle name="Normal 5 4 2 2 2 3" xfId="2989"/>
    <cellStyle name="Normal 5 4 2 2 2 3 2" xfId="5813"/>
    <cellStyle name="Normal 5 4 2 2 2 3 2 2" xfId="14283"/>
    <cellStyle name="Normal 5 4 2 2 2 3 2 2 2" xfId="28398"/>
    <cellStyle name="Normal 5 4 2 2 2 3 2 2 2 2" xfId="62275"/>
    <cellStyle name="Normal 5 4 2 2 2 3 2 2 3" xfId="48159"/>
    <cellStyle name="Normal 5 4 2 2 2 3 2 3" xfId="19929"/>
    <cellStyle name="Normal 5 4 2 2 2 3 2 3 2" xfId="39690"/>
    <cellStyle name="Normal 5 4 2 2 2 3 2 4" xfId="53806"/>
    <cellStyle name="Normal 5 4 2 2 2 3 2 5" xfId="34044"/>
    <cellStyle name="Normal 5 4 2 2 2 3 3" xfId="8637"/>
    <cellStyle name="Normal 5 4 2 2 2 3 3 2" xfId="22752"/>
    <cellStyle name="Normal 5 4 2 2 2 3 3 2 2" xfId="56629"/>
    <cellStyle name="Normal 5 4 2 2 2 3 3 3" xfId="42513"/>
    <cellStyle name="Normal 5 4 2 2 2 3 4" xfId="11460"/>
    <cellStyle name="Normal 5 4 2 2 2 3 4 2" xfId="25575"/>
    <cellStyle name="Normal 5 4 2 2 2 3 4 2 2" xfId="59452"/>
    <cellStyle name="Normal 5 4 2 2 2 3 4 3" xfId="45336"/>
    <cellStyle name="Normal 5 4 2 2 2 3 5" xfId="17106"/>
    <cellStyle name="Normal 5 4 2 2 2 3 5 2" xfId="36867"/>
    <cellStyle name="Normal 5 4 2 2 2 3 6" xfId="50983"/>
    <cellStyle name="Normal 5 4 2 2 2 3 7" xfId="31221"/>
    <cellStyle name="Normal 5 4 2 2 2 4" xfId="4400"/>
    <cellStyle name="Normal 5 4 2 2 2 4 2" xfId="12871"/>
    <cellStyle name="Normal 5 4 2 2 2 4 2 2" xfId="26986"/>
    <cellStyle name="Normal 5 4 2 2 2 4 2 2 2" xfId="60863"/>
    <cellStyle name="Normal 5 4 2 2 2 4 2 3" xfId="46747"/>
    <cellStyle name="Normal 5 4 2 2 2 4 3" xfId="18517"/>
    <cellStyle name="Normal 5 4 2 2 2 4 3 2" xfId="38278"/>
    <cellStyle name="Normal 5 4 2 2 2 4 4" xfId="52394"/>
    <cellStyle name="Normal 5 4 2 2 2 4 5" xfId="32632"/>
    <cellStyle name="Normal 5 4 2 2 2 5" xfId="7225"/>
    <cellStyle name="Normal 5 4 2 2 2 5 2" xfId="21340"/>
    <cellStyle name="Normal 5 4 2 2 2 5 2 2" xfId="55217"/>
    <cellStyle name="Normal 5 4 2 2 2 5 3" xfId="41101"/>
    <cellStyle name="Normal 5 4 2 2 2 6" xfId="10048"/>
    <cellStyle name="Normal 5 4 2 2 2 6 2" xfId="24163"/>
    <cellStyle name="Normal 5 4 2 2 2 6 2 2" xfId="58040"/>
    <cellStyle name="Normal 5 4 2 2 2 6 3" xfId="43924"/>
    <cellStyle name="Normal 5 4 2 2 2 7" xfId="15694"/>
    <cellStyle name="Normal 5 4 2 2 2 7 2" xfId="35455"/>
    <cellStyle name="Normal 5 4 2 2 2 8" xfId="49571"/>
    <cellStyle name="Normal 5 4 2 2 2 9" xfId="29809"/>
    <cellStyle name="Normal 5 4 2 2 3" xfId="1929"/>
    <cellStyle name="Normal 5 4 2 2 3 2" xfId="3342"/>
    <cellStyle name="Normal 5 4 2 2 3 2 2" xfId="6166"/>
    <cellStyle name="Normal 5 4 2 2 3 2 2 2" xfId="14636"/>
    <cellStyle name="Normal 5 4 2 2 3 2 2 2 2" xfId="28751"/>
    <cellStyle name="Normal 5 4 2 2 3 2 2 2 2 2" xfId="62628"/>
    <cellStyle name="Normal 5 4 2 2 3 2 2 2 3" xfId="48512"/>
    <cellStyle name="Normal 5 4 2 2 3 2 2 3" xfId="20282"/>
    <cellStyle name="Normal 5 4 2 2 3 2 2 3 2" xfId="40043"/>
    <cellStyle name="Normal 5 4 2 2 3 2 2 4" xfId="54159"/>
    <cellStyle name="Normal 5 4 2 2 3 2 2 5" xfId="34397"/>
    <cellStyle name="Normal 5 4 2 2 3 2 3" xfId="8990"/>
    <cellStyle name="Normal 5 4 2 2 3 2 3 2" xfId="23105"/>
    <cellStyle name="Normal 5 4 2 2 3 2 3 2 2" xfId="56982"/>
    <cellStyle name="Normal 5 4 2 2 3 2 3 3" xfId="42866"/>
    <cellStyle name="Normal 5 4 2 2 3 2 4" xfId="11813"/>
    <cellStyle name="Normal 5 4 2 2 3 2 4 2" xfId="25928"/>
    <cellStyle name="Normal 5 4 2 2 3 2 4 2 2" xfId="59805"/>
    <cellStyle name="Normal 5 4 2 2 3 2 4 3" xfId="45689"/>
    <cellStyle name="Normal 5 4 2 2 3 2 5" xfId="17459"/>
    <cellStyle name="Normal 5 4 2 2 3 2 5 2" xfId="37220"/>
    <cellStyle name="Normal 5 4 2 2 3 2 6" xfId="51336"/>
    <cellStyle name="Normal 5 4 2 2 3 2 7" xfId="31574"/>
    <cellStyle name="Normal 5 4 2 2 3 3" xfId="4753"/>
    <cellStyle name="Normal 5 4 2 2 3 3 2" xfId="13224"/>
    <cellStyle name="Normal 5 4 2 2 3 3 2 2" xfId="27339"/>
    <cellStyle name="Normal 5 4 2 2 3 3 2 2 2" xfId="61216"/>
    <cellStyle name="Normal 5 4 2 2 3 3 2 3" xfId="47100"/>
    <cellStyle name="Normal 5 4 2 2 3 3 3" xfId="18870"/>
    <cellStyle name="Normal 5 4 2 2 3 3 3 2" xfId="38631"/>
    <cellStyle name="Normal 5 4 2 2 3 3 4" xfId="52747"/>
    <cellStyle name="Normal 5 4 2 2 3 3 5" xfId="32985"/>
    <cellStyle name="Normal 5 4 2 2 3 4" xfId="7578"/>
    <cellStyle name="Normal 5 4 2 2 3 4 2" xfId="21693"/>
    <cellStyle name="Normal 5 4 2 2 3 4 2 2" xfId="55570"/>
    <cellStyle name="Normal 5 4 2 2 3 4 3" xfId="41454"/>
    <cellStyle name="Normal 5 4 2 2 3 5" xfId="10401"/>
    <cellStyle name="Normal 5 4 2 2 3 5 2" xfId="24516"/>
    <cellStyle name="Normal 5 4 2 2 3 5 2 2" xfId="58393"/>
    <cellStyle name="Normal 5 4 2 2 3 5 3" xfId="44277"/>
    <cellStyle name="Normal 5 4 2 2 3 6" xfId="16047"/>
    <cellStyle name="Normal 5 4 2 2 3 6 2" xfId="35808"/>
    <cellStyle name="Normal 5 4 2 2 3 7" xfId="49924"/>
    <cellStyle name="Normal 5 4 2 2 3 8" xfId="30162"/>
    <cellStyle name="Normal 5 4 2 2 4" xfId="2636"/>
    <cellStyle name="Normal 5 4 2 2 4 2" xfId="5460"/>
    <cellStyle name="Normal 5 4 2 2 4 2 2" xfId="13930"/>
    <cellStyle name="Normal 5 4 2 2 4 2 2 2" xfId="28045"/>
    <cellStyle name="Normal 5 4 2 2 4 2 2 2 2" xfId="61922"/>
    <cellStyle name="Normal 5 4 2 2 4 2 2 3" xfId="47806"/>
    <cellStyle name="Normal 5 4 2 2 4 2 3" xfId="19576"/>
    <cellStyle name="Normal 5 4 2 2 4 2 3 2" xfId="39337"/>
    <cellStyle name="Normal 5 4 2 2 4 2 4" xfId="53453"/>
    <cellStyle name="Normal 5 4 2 2 4 2 5" xfId="33691"/>
    <cellStyle name="Normal 5 4 2 2 4 3" xfId="8284"/>
    <cellStyle name="Normal 5 4 2 2 4 3 2" xfId="22399"/>
    <cellStyle name="Normal 5 4 2 2 4 3 2 2" xfId="56276"/>
    <cellStyle name="Normal 5 4 2 2 4 3 3" xfId="42160"/>
    <cellStyle name="Normal 5 4 2 2 4 4" xfId="11107"/>
    <cellStyle name="Normal 5 4 2 2 4 4 2" xfId="25222"/>
    <cellStyle name="Normal 5 4 2 2 4 4 2 2" xfId="59099"/>
    <cellStyle name="Normal 5 4 2 2 4 4 3" xfId="44983"/>
    <cellStyle name="Normal 5 4 2 2 4 5" xfId="16753"/>
    <cellStyle name="Normal 5 4 2 2 4 5 2" xfId="36514"/>
    <cellStyle name="Normal 5 4 2 2 4 6" xfId="50630"/>
    <cellStyle name="Normal 5 4 2 2 4 7" xfId="30868"/>
    <cellStyle name="Normal 5 4 2 2 5" xfId="4047"/>
    <cellStyle name="Normal 5 4 2 2 5 2" xfId="12518"/>
    <cellStyle name="Normal 5 4 2 2 5 2 2" xfId="26633"/>
    <cellStyle name="Normal 5 4 2 2 5 2 2 2" xfId="60510"/>
    <cellStyle name="Normal 5 4 2 2 5 2 3" xfId="46394"/>
    <cellStyle name="Normal 5 4 2 2 5 3" xfId="18164"/>
    <cellStyle name="Normal 5 4 2 2 5 3 2" xfId="37925"/>
    <cellStyle name="Normal 5 4 2 2 5 4" xfId="52041"/>
    <cellStyle name="Normal 5 4 2 2 5 5" xfId="32279"/>
    <cellStyle name="Normal 5 4 2 2 6" xfId="6872"/>
    <cellStyle name="Normal 5 4 2 2 6 2" xfId="20987"/>
    <cellStyle name="Normal 5 4 2 2 6 2 2" xfId="54864"/>
    <cellStyle name="Normal 5 4 2 2 6 3" xfId="40748"/>
    <cellStyle name="Normal 5 4 2 2 7" xfId="9695"/>
    <cellStyle name="Normal 5 4 2 2 7 2" xfId="23810"/>
    <cellStyle name="Normal 5 4 2 2 7 2 2" xfId="57687"/>
    <cellStyle name="Normal 5 4 2 2 7 3" xfId="43571"/>
    <cellStyle name="Normal 5 4 2 2 8" xfId="15341"/>
    <cellStyle name="Normal 5 4 2 2 8 2" xfId="35102"/>
    <cellStyle name="Normal 5 4 2 2 9" xfId="49218"/>
    <cellStyle name="Normal 5 4 2 3" xfId="1400"/>
    <cellStyle name="Normal 5 4 2 3 2" xfId="2107"/>
    <cellStyle name="Normal 5 4 2 3 2 2" xfId="3520"/>
    <cellStyle name="Normal 5 4 2 3 2 2 2" xfId="6344"/>
    <cellStyle name="Normal 5 4 2 3 2 2 2 2" xfId="14814"/>
    <cellStyle name="Normal 5 4 2 3 2 2 2 2 2" xfId="28929"/>
    <cellStyle name="Normal 5 4 2 3 2 2 2 2 2 2" xfId="62806"/>
    <cellStyle name="Normal 5 4 2 3 2 2 2 2 3" xfId="48690"/>
    <cellStyle name="Normal 5 4 2 3 2 2 2 3" xfId="20460"/>
    <cellStyle name="Normal 5 4 2 3 2 2 2 3 2" xfId="40221"/>
    <cellStyle name="Normal 5 4 2 3 2 2 2 4" xfId="54337"/>
    <cellStyle name="Normal 5 4 2 3 2 2 2 5" xfId="34575"/>
    <cellStyle name="Normal 5 4 2 3 2 2 3" xfId="9168"/>
    <cellStyle name="Normal 5 4 2 3 2 2 3 2" xfId="23283"/>
    <cellStyle name="Normal 5 4 2 3 2 2 3 2 2" xfId="57160"/>
    <cellStyle name="Normal 5 4 2 3 2 2 3 3" xfId="43044"/>
    <cellStyle name="Normal 5 4 2 3 2 2 4" xfId="11991"/>
    <cellStyle name="Normal 5 4 2 3 2 2 4 2" xfId="26106"/>
    <cellStyle name="Normal 5 4 2 3 2 2 4 2 2" xfId="59983"/>
    <cellStyle name="Normal 5 4 2 3 2 2 4 3" xfId="45867"/>
    <cellStyle name="Normal 5 4 2 3 2 2 5" xfId="17637"/>
    <cellStyle name="Normal 5 4 2 3 2 2 5 2" xfId="37398"/>
    <cellStyle name="Normal 5 4 2 3 2 2 6" xfId="51514"/>
    <cellStyle name="Normal 5 4 2 3 2 2 7" xfId="31752"/>
    <cellStyle name="Normal 5 4 2 3 2 3" xfId="4931"/>
    <cellStyle name="Normal 5 4 2 3 2 3 2" xfId="13402"/>
    <cellStyle name="Normal 5 4 2 3 2 3 2 2" xfId="27517"/>
    <cellStyle name="Normal 5 4 2 3 2 3 2 2 2" xfId="61394"/>
    <cellStyle name="Normal 5 4 2 3 2 3 2 3" xfId="47278"/>
    <cellStyle name="Normal 5 4 2 3 2 3 3" xfId="19048"/>
    <cellStyle name="Normal 5 4 2 3 2 3 3 2" xfId="38809"/>
    <cellStyle name="Normal 5 4 2 3 2 3 4" xfId="52925"/>
    <cellStyle name="Normal 5 4 2 3 2 3 5" xfId="33163"/>
    <cellStyle name="Normal 5 4 2 3 2 4" xfId="7756"/>
    <cellStyle name="Normal 5 4 2 3 2 4 2" xfId="21871"/>
    <cellStyle name="Normal 5 4 2 3 2 4 2 2" xfId="55748"/>
    <cellStyle name="Normal 5 4 2 3 2 4 3" xfId="41632"/>
    <cellStyle name="Normal 5 4 2 3 2 5" xfId="10579"/>
    <cellStyle name="Normal 5 4 2 3 2 5 2" xfId="24694"/>
    <cellStyle name="Normal 5 4 2 3 2 5 2 2" xfId="58571"/>
    <cellStyle name="Normal 5 4 2 3 2 5 3" xfId="44455"/>
    <cellStyle name="Normal 5 4 2 3 2 6" xfId="16225"/>
    <cellStyle name="Normal 5 4 2 3 2 6 2" xfId="35986"/>
    <cellStyle name="Normal 5 4 2 3 2 7" xfId="50102"/>
    <cellStyle name="Normal 5 4 2 3 2 8" xfId="30340"/>
    <cellStyle name="Normal 5 4 2 3 3" xfId="2814"/>
    <cellStyle name="Normal 5 4 2 3 3 2" xfId="5638"/>
    <cellStyle name="Normal 5 4 2 3 3 2 2" xfId="14108"/>
    <cellStyle name="Normal 5 4 2 3 3 2 2 2" xfId="28223"/>
    <cellStyle name="Normal 5 4 2 3 3 2 2 2 2" xfId="62100"/>
    <cellStyle name="Normal 5 4 2 3 3 2 2 3" xfId="47984"/>
    <cellStyle name="Normal 5 4 2 3 3 2 3" xfId="19754"/>
    <cellStyle name="Normal 5 4 2 3 3 2 3 2" xfId="39515"/>
    <cellStyle name="Normal 5 4 2 3 3 2 4" xfId="53631"/>
    <cellStyle name="Normal 5 4 2 3 3 2 5" xfId="33869"/>
    <cellStyle name="Normal 5 4 2 3 3 3" xfId="8462"/>
    <cellStyle name="Normal 5 4 2 3 3 3 2" xfId="22577"/>
    <cellStyle name="Normal 5 4 2 3 3 3 2 2" xfId="56454"/>
    <cellStyle name="Normal 5 4 2 3 3 3 3" xfId="42338"/>
    <cellStyle name="Normal 5 4 2 3 3 4" xfId="11285"/>
    <cellStyle name="Normal 5 4 2 3 3 4 2" xfId="25400"/>
    <cellStyle name="Normal 5 4 2 3 3 4 2 2" xfId="59277"/>
    <cellStyle name="Normal 5 4 2 3 3 4 3" xfId="45161"/>
    <cellStyle name="Normal 5 4 2 3 3 5" xfId="16931"/>
    <cellStyle name="Normal 5 4 2 3 3 5 2" xfId="36692"/>
    <cellStyle name="Normal 5 4 2 3 3 6" xfId="50808"/>
    <cellStyle name="Normal 5 4 2 3 3 7" xfId="31046"/>
    <cellStyle name="Normal 5 4 2 3 4" xfId="4225"/>
    <cellStyle name="Normal 5 4 2 3 4 2" xfId="12696"/>
    <cellStyle name="Normal 5 4 2 3 4 2 2" xfId="26811"/>
    <cellStyle name="Normal 5 4 2 3 4 2 2 2" xfId="60688"/>
    <cellStyle name="Normal 5 4 2 3 4 2 3" xfId="46572"/>
    <cellStyle name="Normal 5 4 2 3 4 3" xfId="18342"/>
    <cellStyle name="Normal 5 4 2 3 4 3 2" xfId="38103"/>
    <cellStyle name="Normal 5 4 2 3 4 4" xfId="52219"/>
    <cellStyle name="Normal 5 4 2 3 4 5" xfId="32457"/>
    <cellStyle name="Normal 5 4 2 3 5" xfId="7050"/>
    <cellStyle name="Normal 5 4 2 3 5 2" xfId="21165"/>
    <cellStyle name="Normal 5 4 2 3 5 2 2" xfId="55042"/>
    <cellStyle name="Normal 5 4 2 3 5 3" xfId="40926"/>
    <cellStyle name="Normal 5 4 2 3 6" xfId="9873"/>
    <cellStyle name="Normal 5 4 2 3 6 2" xfId="23988"/>
    <cellStyle name="Normal 5 4 2 3 6 2 2" xfId="57865"/>
    <cellStyle name="Normal 5 4 2 3 6 3" xfId="43749"/>
    <cellStyle name="Normal 5 4 2 3 7" xfId="15519"/>
    <cellStyle name="Normal 5 4 2 3 7 2" xfId="35280"/>
    <cellStyle name="Normal 5 4 2 3 8" xfId="49396"/>
    <cellStyle name="Normal 5 4 2 3 9" xfId="29634"/>
    <cellStyle name="Normal 5 4 2 4" xfId="1754"/>
    <cellStyle name="Normal 5 4 2 4 2" xfId="3167"/>
    <cellStyle name="Normal 5 4 2 4 2 2" xfId="5991"/>
    <cellStyle name="Normal 5 4 2 4 2 2 2" xfId="14461"/>
    <cellStyle name="Normal 5 4 2 4 2 2 2 2" xfId="28576"/>
    <cellStyle name="Normal 5 4 2 4 2 2 2 2 2" xfId="62453"/>
    <cellStyle name="Normal 5 4 2 4 2 2 2 3" xfId="48337"/>
    <cellStyle name="Normal 5 4 2 4 2 2 3" xfId="20107"/>
    <cellStyle name="Normal 5 4 2 4 2 2 3 2" xfId="39868"/>
    <cellStyle name="Normal 5 4 2 4 2 2 4" xfId="53984"/>
    <cellStyle name="Normal 5 4 2 4 2 2 5" xfId="34222"/>
    <cellStyle name="Normal 5 4 2 4 2 3" xfId="8815"/>
    <cellStyle name="Normal 5 4 2 4 2 3 2" xfId="22930"/>
    <cellStyle name="Normal 5 4 2 4 2 3 2 2" xfId="56807"/>
    <cellStyle name="Normal 5 4 2 4 2 3 3" xfId="42691"/>
    <cellStyle name="Normal 5 4 2 4 2 4" xfId="11638"/>
    <cellStyle name="Normal 5 4 2 4 2 4 2" xfId="25753"/>
    <cellStyle name="Normal 5 4 2 4 2 4 2 2" xfId="59630"/>
    <cellStyle name="Normal 5 4 2 4 2 4 3" xfId="45514"/>
    <cellStyle name="Normal 5 4 2 4 2 5" xfId="17284"/>
    <cellStyle name="Normal 5 4 2 4 2 5 2" xfId="37045"/>
    <cellStyle name="Normal 5 4 2 4 2 6" xfId="51161"/>
    <cellStyle name="Normal 5 4 2 4 2 7" xfId="31399"/>
    <cellStyle name="Normal 5 4 2 4 3" xfId="4578"/>
    <cellStyle name="Normal 5 4 2 4 3 2" xfId="13049"/>
    <cellStyle name="Normal 5 4 2 4 3 2 2" xfId="27164"/>
    <cellStyle name="Normal 5 4 2 4 3 2 2 2" xfId="61041"/>
    <cellStyle name="Normal 5 4 2 4 3 2 3" xfId="46925"/>
    <cellStyle name="Normal 5 4 2 4 3 3" xfId="18695"/>
    <cellStyle name="Normal 5 4 2 4 3 3 2" xfId="38456"/>
    <cellStyle name="Normal 5 4 2 4 3 4" xfId="52572"/>
    <cellStyle name="Normal 5 4 2 4 3 5" xfId="32810"/>
    <cellStyle name="Normal 5 4 2 4 4" xfId="7403"/>
    <cellStyle name="Normal 5 4 2 4 4 2" xfId="21518"/>
    <cellStyle name="Normal 5 4 2 4 4 2 2" xfId="55395"/>
    <cellStyle name="Normal 5 4 2 4 4 3" xfId="41279"/>
    <cellStyle name="Normal 5 4 2 4 5" xfId="10226"/>
    <cellStyle name="Normal 5 4 2 4 5 2" xfId="24341"/>
    <cellStyle name="Normal 5 4 2 4 5 2 2" xfId="58218"/>
    <cellStyle name="Normal 5 4 2 4 5 3" xfId="44102"/>
    <cellStyle name="Normal 5 4 2 4 6" xfId="15872"/>
    <cellStyle name="Normal 5 4 2 4 6 2" xfId="35633"/>
    <cellStyle name="Normal 5 4 2 4 7" xfId="49749"/>
    <cellStyle name="Normal 5 4 2 4 8" xfId="29987"/>
    <cellStyle name="Normal 5 4 2 5" xfId="2461"/>
    <cellStyle name="Normal 5 4 2 5 2" xfId="5285"/>
    <cellStyle name="Normal 5 4 2 5 2 2" xfId="13755"/>
    <cellStyle name="Normal 5 4 2 5 2 2 2" xfId="27870"/>
    <cellStyle name="Normal 5 4 2 5 2 2 2 2" xfId="61747"/>
    <cellStyle name="Normal 5 4 2 5 2 2 3" xfId="47631"/>
    <cellStyle name="Normal 5 4 2 5 2 3" xfId="19401"/>
    <cellStyle name="Normal 5 4 2 5 2 3 2" xfId="39162"/>
    <cellStyle name="Normal 5 4 2 5 2 4" xfId="53278"/>
    <cellStyle name="Normal 5 4 2 5 2 5" xfId="33516"/>
    <cellStyle name="Normal 5 4 2 5 3" xfId="8109"/>
    <cellStyle name="Normal 5 4 2 5 3 2" xfId="22224"/>
    <cellStyle name="Normal 5 4 2 5 3 2 2" xfId="56101"/>
    <cellStyle name="Normal 5 4 2 5 3 3" xfId="41985"/>
    <cellStyle name="Normal 5 4 2 5 4" xfId="10932"/>
    <cellStyle name="Normal 5 4 2 5 4 2" xfId="25047"/>
    <cellStyle name="Normal 5 4 2 5 4 2 2" xfId="58924"/>
    <cellStyle name="Normal 5 4 2 5 4 3" xfId="44808"/>
    <cellStyle name="Normal 5 4 2 5 5" xfId="16578"/>
    <cellStyle name="Normal 5 4 2 5 5 2" xfId="36339"/>
    <cellStyle name="Normal 5 4 2 5 6" xfId="50455"/>
    <cellStyle name="Normal 5 4 2 5 7" xfId="30693"/>
    <cellStyle name="Normal 5 4 2 6" xfId="3872"/>
    <cellStyle name="Normal 5 4 2 6 2" xfId="12343"/>
    <cellStyle name="Normal 5 4 2 6 2 2" xfId="26458"/>
    <cellStyle name="Normal 5 4 2 6 2 2 2" xfId="60335"/>
    <cellStyle name="Normal 5 4 2 6 2 3" xfId="46219"/>
    <cellStyle name="Normal 5 4 2 6 3" xfId="17989"/>
    <cellStyle name="Normal 5 4 2 6 3 2" xfId="37750"/>
    <cellStyle name="Normal 5 4 2 6 4" xfId="51866"/>
    <cellStyle name="Normal 5 4 2 6 5" xfId="32104"/>
    <cellStyle name="Normal 5 4 2 7" xfId="6697"/>
    <cellStyle name="Normal 5 4 2 7 2" xfId="20812"/>
    <cellStyle name="Normal 5 4 2 7 2 2" xfId="54689"/>
    <cellStyle name="Normal 5 4 2 7 3" xfId="40573"/>
    <cellStyle name="Normal 5 4 2 8" xfId="9520"/>
    <cellStyle name="Normal 5 4 2 8 2" xfId="23635"/>
    <cellStyle name="Normal 5 4 2 8 2 2" xfId="57512"/>
    <cellStyle name="Normal 5 4 2 8 3" xfId="43396"/>
    <cellStyle name="Normal 5 4 2 9" xfId="15166"/>
    <cellStyle name="Normal 5 4 2 9 2" xfId="34927"/>
    <cellStyle name="Normal 5 4 3" xfId="1134"/>
    <cellStyle name="Normal 5 4 3 10" xfId="29369"/>
    <cellStyle name="Normal 5 4 3 2" xfId="1488"/>
    <cellStyle name="Normal 5 4 3 2 2" xfId="2195"/>
    <cellStyle name="Normal 5 4 3 2 2 2" xfId="3608"/>
    <cellStyle name="Normal 5 4 3 2 2 2 2" xfId="6432"/>
    <cellStyle name="Normal 5 4 3 2 2 2 2 2" xfId="14902"/>
    <cellStyle name="Normal 5 4 3 2 2 2 2 2 2" xfId="29017"/>
    <cellStyle name="Normal 5 4 3 2 2 2 2 2 2 2" xfId="62894"/>
    <cellStyle name="Normal 5 4 3 2 2 2 2 2 3" xfId="48778"/>
    <cellStyle name="Normal 5 4 3 2 2 2 2 3" xfId="20548"/>
    <cellStyle name="Normal 5 4 3 2 2 2 2 3 2" xfId="40309"/>
    <cellStyle name="Normal 5 4 3 2 2 2 2 4" xfId="54425"/>
    <cellStyle name="Normal 5 4 3 2 2 2 2 5" xfId="34663"/>
    <cellStyle name="Normal 5 4 3 2 2 2 3" xfId="9256"/>
    <cellStyle name="Normal 5 4 3 2 2 2 3 2" xfId="23371"/>
    <cellStyle name="Normal 5 4 3 2 2 2 3 2 2" xfId="57248"/>
    <cellStyle name="Normal 5 4 3 2 2 2 3 3" xfId="43132"/>
    <cellStyle name="Normal 5 4 3 2 2 2 4" xfId="12079"/>
    <cellStyle name="Normal 5 4 3 2 2 2 4 2" xfId="26194"/>
    <cellStyle name="Normal 5 4 3 2 2 2 4 2 2" xfId="60071"/>
    <cellStyle name="Normal 5 4 3 2 2 2 4 3" xfId="45955"/>
    <cellStyle name="Normal 5 4 3 2 2 2 5" xfId="17725"/>
    <cellStyle name="Normal 5 4 3 2 2 2 5 2" xfId="37486"/>
    <cellStyle name="Normal 5 4 3 2 2 2 6" xfId="51602"/>
    <cellStyle name="Normal 5 4 3 2 2 2 7" xfId="31840"/>
    <cellStyle name="Normal 5 4 3 2 2 3" xfId="5019"/>
    <cellStyle name="Normal 5 4 3 2 2 3 2" xfId="13490"/>
    <cellStyle name="Normal 5 4 3 2 2 3 2 2" xfId="27605"/>
    <cellStyle name="Normal 5 4 3 2 2 3 2 2 2" xfId="61482"/>
    <cellStyle name="Normal 5 4 3 2 2 3 2 3" xfId="47366"/>
    <cellStyle name="Normal 5 4 3 2 2 3 3" xfId="19136"/>
    <cellStyle name="Normal 5 4 3 2 2 3 3 2" xfId="38897"/>
    <cellStyle name="Normal 5 4 3 2 2 3 4" xfId="53013"/>
    <cellStyle name="Normal 5 4 3 2 2 3 5" xfId="33251"/>
    <cellStyle name="Normal 5 4 3 2 2 4" xfId="7844"/>
    <cellStyle name="Normal 5 4 3 2 2 4 2" xfId="21959"/>
    <cellStyle name="Normal 5 4 3 2 2 4 2 2" xfId="55836"/>
    <cellStyle name="Normal 5 4 3 2 2 4 3" xfId="41720"/>
    <cellStyle name="Normal 5 4 3 2 2 5" xfId="10667"/>
    <cellStyle name="Normal 5 4 3 2 2 5 2" xfId="24782"/>
    <cellStyle name="Normal 5 4 3 2 2 5 2 2" xfId="58659"/>
    <cellStyle name="Normal 5 4 3 2 2 5 3" xfId="44543"/>
    <cellStyle name="Normal 5 4 3 2 2 6" xfId="16313"/>
    <cellStyle name="Normal 5 4 3 2 2 6 2" xfId="36074"/>
    <cellStyle name="Normal 5 4 3 2 2 7" xfId="50190"/>
    <cellStyle name="Normal 5 4 3 2 2 8" xfId="30428"/>
    <cellStyle name="Normal 5 4 3 2 3" xfId="2902"/>
    <cellStyle name="Normal 5 4 3 2 3 2" xfId="5726"/>
    <cellStyle name="Normal 5 4 3 2 3 2 2" xfId="14196"/>
    <cellStyle name="Normal 5 4 3 2 3 2 2 2" xfId="28311"/>
    <cellStyle name="Normal 5 4 3 2 3 2 2 2 2" xfId="62188"/>
    <cellStyle name="Normal 5 4 3 2 3 2 2 3" xfId="48072"/>
    <cellStyle name="Normal 5 4 3 2 3 2 3" xfId="19842"/>
    <cellStyle name="Normal 5 4 3 2 3 2 3 2" xfId="39603"/>
    <cellStyle name="Normal 5 4 3 2 3 2 4" xfId="53719"/>
    <cellStyle name="Normal 5 4 3 2 3 2 5" xfId="33957"/>
    <cellStyle name="Normal 5 4 3 2 3 3" xfId="8550"/>
    <cellStyle name="Normal 5 4 3 2 3 3 2" xfId="22665"/>
    <cellStyle name="Normal 5 4 3 2 3 3 2 2" xfId="56542"/>
    <cellStyle name="Normal 5 4 3 2 3 3 3" xfId="42426"/>
    <cellStyle name="Normal 5 4 3 2 3 4" xfId="11373"/>
    <cellStyle name="Normal 5 4 3 2 3 4 2" xfId="25488"/>
    <cellStyle name="Normal 5 4 3 2 3 4 2 2" xfId="59365"/>
    <cellStyle name="Normal 5 4 3 2 3 4 3" xfId="45249"/>
    <cellStyle name="Normal 5 4 3 2 3 5" xfId="17019"/>
    <cellStyle name="Normal 5 4 3 2 3 5 2" xfId="36780"/>
    <cellStyle name="Normal 5 4 3 2 3 6" xfId="50896"/>
    <cellStyle name="Normal 5 4 3 2 3 7" xfId="31134"/>
    <cellStyle name="Normal 5 4 3 2 4" xfId="4313"/>
    <cellStyle name="Normal 5 4 3 2 4 2" xfId="12784"/>
    <cellStyle name="Normal 5 4 3 2 4 2 2" xfId="26899"/>
    <cellStyle name="Normal 5 4 3 2 4 2 2 2" xfId="60776"/>
    <cellStyle name="Normal 5 4 3 2 4 2 3" xfId="46660"/>
    <cellStyle name="Normal 5 4 3 2 4 3" xfId="18430"/>
    <cellStyle name="Normal 5 4 3 2 4 3 2" xfId="38191"/>
    <cellStyle name="Normal 5 4 3 2 4 4" xfId="52307"/>
    <cellStyle name="Normal 5 4 3 2 4 5" xfId="32545"/>
    <cellStyle name="Normal 5 4 3 2 5" xfId="7138"/>
    <cellStyle name="Normal 5 4 3 2 5 2" xfId="21253"/>
    <cellStyle name="Normal 5 4 3 2 5 2 2" xfId="55130"/>
    <cellStyle name="Normal 5 4 3 2 5 3" xfId="41014"/>
    <cellStyle name="Normal 5 4 3 2 6" xfId="9961"/>
    <cellStyle name="Normal 5 4 3 2 6 2" xfId="24076"/>
    <cellStyle name="Normal 5 4 3 2 6 2 2" xfId="57953"/>
    <cellStyle name="Normal 5 4 3 2 6 3" xfId="43837"/>
    <cellStyle name="Normal 5 4 3 2 7" xfId="15607"/>
    <cellStyle name="Normal 5 4 3 2 7 2" xfId="35368"/>
    <cellStyle name="Normal 5 4 3 2 8" xfId="49484"/>
    <cellStyle name="Normal 5 4 3 2 9" xfId="29722"/>
    <cellStyle name="Normal 5 4 3 3" xfId="1842"/>
    <cellStyle name="Normal 5 4 3 3 2" xfId="3255"/>
    <cellStyle name="Normal 5 4 3 3 2 2" xfId="6079"/>
    <cellStyle name="Normal 5 4 3 3 2 2 2" xfId="14549"/>
    <cellStyle name="Normal 5 4 3 3 2 2 2 2" xfId="28664"/>
    <cellStyle name="Normal 5 4 3 3 2 2 2 2 2" xfId="62541"/>
    <cellStyle name="Normal 5 4 3 3 2 2 2 3" xfId="48425"/>
    <cellStyle name="Normal 5 4 3 3 2 2 3" xfId="20195"/>
    <cellStyle name="Normal 5 4 3 3 2 2 3 2" xfId="39956"/>
    <cellStyle name="Normal 5 4 3 3 2 2 4" xfId="54072"/>
    <cellStyle name="Normal 5 4 3 3 2 2 5" xfId="34310"/>
    <cellStyle name="Normal 5 4 3 3 2 3" xfId="8903"/>
    <cellStyle name="Normal 5 4 3 3 2 3 2" xfId="23018"/>
    <cellStyle name="Normal 5 4 3 3 2 3 2 2" xfId="56895"/>
    <cellStyle name="Normal 5 4 3 3 2 3 3" xfId="42779"/>
    <cellStyle name="Normal 5 4 3 3 2 4" xfId="11726"/>
    <cellStyle name="Normal 5 4 3 3 2 4 2" xfId="25841"/>
    <cellStyle name="Normal 5 4 3 3 2 4 2 2" xfId="59718"/>
    <cellStyle name="Normal 5 4 3 3 2 4 3" xfId="45602"/>
    <cellStyle name="Normal 5 4 3 3 2 5" xfId="17372"/>
    <cellStyle name="Normal 5 4 3 3 2 5 2" xfId="37133"/>
    <cellStyle name="Normal 5 4 3 3 2 6" xfId="51249"/>
    <cellStyle name="Normal 5 4 3 3 2 7" xfId="31487"/>
    <cellStyle name="Normal 5 4 3 3 3" xfId="4666"/>
    <cellStyle name="Normal 5 4 3 3 3 2" xfId="13137"/>
    <cellStyle name="Normal 5 4 3 3 3 2 2" xfId="27252"/>
    <cellStyle name="Normal 5 4 3 3 3 2 2 2" xfId="61129"/>
    <cellStyle name="Normal 5 4 3 3 3 2 3" xfId="47013"/>
    <cellStyle name="Normal 5 4 3 3 3 3" xfId="18783"/>
    <cellStyle name="Normal 5 4 3 3 3 3 2" xfId="38544"/>
    <cellStyle name="Normal 5 4 3 3 3 4" xfId="52660"/>
    <cellStyle name="Normal 5 4 3 3 3 5" xfId="32898"/>
    <cellStyle name="Normal 5 4 3 3 4" xfId="7491"/>
    <cellStyle name="Normal 5 4 3 3 4 2" xfId="21606"/>
    <cellStyle name="Normal 5 4 3 3 4 2 2" xfId="55483"/>
    <cellStyle name="Normal 5 4 3 3 4 3" xfId="41367"/>
    <cellStyle name="Normal 5 4 3 3 5" xfId="10314"/>
    <cellStyle name="Normal 5 4 3 3 5 2" xfId="24429"/>
    <cellStyle name="Normal 5 4 3 3 5 2 2" xfId="58306"/>
    <cellStyle name="Normal 5 4 3 3 5 3" xfId="44190"/>
    <cellStyle name="Normal 5 4 3 3 6" xfId="15960"/>
    <cellStyle name="Normal 5 4 3 3 6 2" xfId="35721"/>
    <cellStyle name="Normal 5 4 3 3 7" xfId="49837"/>
    <cellStyle name="Normal 5 4 3 3 8" xfId="30075"/>
    <cellStyle name="Normal 5 4 3 4" xfId="2549"/>
    <cellStyle name="Normal 5 4 3 4 2" xfId="5373"/>
    <cellStyle name="Normal 5 4 3 4 2 2" xfId="13843"/>
    <cellStyle name="Normal 5 4 3 4 2 2 2" xfId="27958"/>
    <cellStyle name="Normal 5 4 3 4 2 2 2 2" xfId="61835"/>
    <cellStyle name="Normal 5 4 3 4 2 2 3" xfId="47719"/>
    <cellStyle name="Normal 5 4 3 4 2 3" xfId="19489"/>
    <cellStyle name="Normal 5 4 3 4 2 3 2" xfId="39250"/>
    <cellStyle name="Normal 5 4 3 4 2 4" xfId="53366"/>
    <cellStyle name="Normal 5 4 3 4 2 5" xfId="33604"/>
    <cellStyle name="Normal 5 4 3 4 3" xfId="8197"/>
    <cellStyle name="Normal 5 4 3 4 3 2" xfId="22312"/>
    <cellStyle name="Normal 5 4 3 4 3 2 2" xfId="56189"/>
    <cellStyle name="Normal 5 4 3 4 3 3" xfId="42073"/>
    <cellStyle name="Normal 5 4 3 4 4" xfId="11020"/>
    <cellStyle name="Normal 5 4 3 4 4 2" xfId="25135"/>
    <cellStyle name="Normal 5 4 3 4 4 2 2" xfId="59012"/>
    <cellStyle name="Normal 5 4 3 4 4 3" xfId="44896"/>
    <cellStyle name="Normal 5 4 3 4 5" xfId="16666"/>
    <cellStyle name="Normal 5 4 3 4 5 2" xfId="36427"/>
    <cellStyle name="Normal 5 4 3 4 6" xfId="50543"/>
    <cellStyle name="Normal 5 4 3 4 7" xfId="30781"/>
    <cellStyle name="Normal 5 4 3 5" xfId="3960"/>
    <cellStyle name="Normal 5 4 3 5 2" xfId="12431"/>
    <cellStyle name="Normal 5 4 3 5 2 2" xfId="26546"/>
    <cellStyle name="Normal 5 4 3 5 2 2 2" xfId="60423"/>
    <cellStyle name="Normal 5 4 3 5 2 3" xfId="46307"/>
    <cellStyle name="Normal 5 4 3 5 3" xfId="18077"/>
    <cellStyle name="Normal 5 4 3 5 3 2" xfId="37838"/>
    <cellStyle name="Normal 5 4 3 5 4" xfId="51954"/>
    <cellStyle name="Normal 5 4 3 5 5" xfId="32192"/>
    <cellStyle name="Normal 5 4 3 6" xfId="6785"/>
    <cellStyle name="Normal 5 4 3 6 2" xfId="20900"/>
    <cellStyle name="Normal 5 4 3 6 2 2" xfId="54777"/>
    <cellStyle name="Normal 5 4 3 6 3" xfId="40661"/>
    <cellStyle name="Normal 5 4 3 7" xfId="9608"/>
    <cellStyle name="Normal 5 4 3 7 2" xfId="23723"/>
    <cellStyle name="Normal 5 4 3 7 2 2" xfId="57600"/>
    <cellStyle name="Normal 5 4 3 7 3" xfId="43484"/>
    <cellStyle name="Normal 5 4 3 8" xfId="15254"/>
    <cellStyle name="Normal 5 4 3 8 2" xfId="35015"/>
    <cellStyle name="Normal 5 4 3 9" xfId="49131"/>
    <cellStyle name="Normal 5 4 4" xfId="1313"/>
    <cellStyle name="Normal 5 4 4 2" xfId="2020"/>
    <cellStyle name="Normal 5 4 4 2 2" xfId="3433"/>
    <cellStyle name="Normal 5 4 4 2 2 2" xfId="6257"/>
    <cellStyle name="Normal 5 4 4 2 2 2 2" xfId="14727"/>
    <cellStyle name="Normal 5 4 4 2 2 2 2 2" xfId="28842"/>
    <cellStyle name="Normal 5 4 4 2 2 2 2 2 2" xfId="62719"/>
    <cellStyle name="Normal 5 4 4 2 2 2 2 3" xfId="48603"/>
    <cellStyle name="Normal 5 4 4 2 2 2 3" xfId="20373"/>
    <cellStyle name="Normal 5 4 4 2 2 2 3 2" xfId="40134"/>
    <cellStyle name="Normal 5 4 4 2 2 2 4" xfId="54250"/>
    <cellStyle name="Normal 5 4 4 2 2 2 5" xfId="34488"/>
    <cellStyle name="Normal 5 4 4 2 2 3" xfId="9081"/>
    <cellStyle name="Normal 5 4 4 2 2 3 2" xfId="23196"/>
    <cellStyle name="Normal 5 4 4 2 2 3 2 2" xfId="57073"/>
    <cellStyle name="Normal 5 4 4 2 2 3 3" xfId="42957"/>
    <cellStyle name="Normal 5 4 4 2 2 4" xfId="11904"/>
    <cellStyle name="Normal 5 4 4 2 2 4 2" xfId="26019"/>
    <cellStyle name="Normal 5 4 4 2 2 4 2 2" xfId="59896"/>
    <cellStyle name="Normal 5 4 4 2 2 4 3" xfId="45780"/>
    <cellStyle name="Normal 5 4 4 2 2 5" xfId="17550"/>
    <cellStyle name="Normal 5 4 4 2 2 5 2" xfId="37311"/>
    <cellStyle name="Normal 5 4 4 2 2 6" xfId="51427"/>
    <cellStyle name="Normal 5 4 4 2 2 7" xfId="31665"/>
    <cellStyle name="Normal 5 4 4 2 3" xfId="4844"/>
    <cellStyle name="Normal 5 4 4 2 3 2" xfId="13315"/>
    <cellStyle name="Normal 5 4 4 2 3 2 2" xfId="27430"/>
    <cellStyle name="Normal 5 4 4 2 3 2 2 2" xfId="61307"/>
    <cellStyle name="Normal 5 4 4 2 3 2 3" xfId="47191"/>
    <cellStyle name="Normal 5 4 4 2 3 3" xfId="18961"/>
    <cellStyle name="Normal 5 4 4 2 3 3 2" xfId="38722"/>
    <cellStyle name="Normal 5 4 4 2 3 4" xfId="52838"/>
    <cellStyle name="Normal 5 4 4 2 3 5" xfId="33076"/>
    <cellStyle name="Normal 5 4 4 2 4" xfId="7669"/>
    <cellStyle name="Normal 5 4 4 2 4 2" xfId="21784"/>
    <cellStyle name="Normal 5 4 4 2 4 2 2" xfId="55661"/>
    <cellStyle name="Normal 5 4 4 2 4 3" xfId="41545"/>
    <cellStyle name="Normal 5 4 4 2 5" xfId="10492"/>
    <cellStyle name="Normal 5 4 4 2 5 2" xfId="24607"/>
    <cellStyle name="Normal 5 4 4 2 5 2 2" xfId="58484"/>
    <cellStyle name="Normal 5 4 4 2 5 3" xfId="44368"/>
    <cellStyle name="Normal 5 4 4 2 6" xfId="16138"/>
    <cellStyle name="Normal 5 4 4 2 6 2" xfId="35899"/>
    <cellStyle name="Normal 5 4 4 2 7" xfId="50015"/>
    <cellStyle name="Normal 5 4 4 2 8" xfId="30253"/>
    <cellStyle name="Normal 5 4 4 3" xfId="2727"/>
    <cellStyle name="Normal 5 4 4 3 2" xfId="5551"/>
    <cellStyle name="Normal 5 4 4 3 2 2" xfId="14021"/>
    <cellStyle name="Normal 5 4 4 3 2 2 2" xfId="28136"/>
    <cellStyle name="Normal 5 4 4 3 2 2 2 2" xfId="62013"/>
    <cellStyle name="Normal 5 4 4 3 2 2 3" xfId="47897"/>
    <cellStyle name="Normal 5 4 4 3 2 3" xfId="19667"/>
    <cellStyle name="Normal 5 4 4 3 2 3 2" xfId="39428"/>
    <cellStyle name="Normal 5 4 4 3 2 4" xfId="53544"/>
    <cellStyle name="Normal 5 4 4 3 2 5" xfId="33782"/>
    <cellStyle name="Normal 5 4 4 3 3" xfId="8375"/>
    <cellStyle name="Normal 5 4 4 3 3 2" xfId="22490"/>
    <cellStyle name="Normal 5 4 4 3 3 2 2" xfId="56367"/>
    <cellStyle name="Normal 5 4 4 3 3 3" xfId="42251"/>
    <cellStyle name="Normal 5 4 4 3 4" xfId="11198"/>
    <cellStyle name="Normal 5 4 4 3 4 2" xfId="25313"/>
    <cellStyle name="Normal 5 4 4 3 4 2 2" xfId="59190"/>
    <cellStyle name="Normal 5 4 4 3 4 3" xfId="45074"/>
    <cellStyle name="Normal 5 4 4 3 5" xfId="16844"/>
    <cellStyle name="Normal 5 4 4 3 5 2" xfId="36605"/>
    <cellStyle name="Normal 5 4 4 3 6" xfId="50721"/>
    <cellStyle name="Normal 5 4 4 3 7" xfId="30959"/>
    <cellStyle name="Normal 5 4 4 4" xfId="4138"/>
    <cellStyle name="Normal 5 4 4 4 2" xfId="12609"/>
    <cellStyle name="Normal 5 4 4 4 2 2" xfId="26724"/>
    <cellStyle name="Normal 5 4 4 4 2 2 2" xfId="60601"/>
    <cellStyle name="Normal 5 4 4 4 2 3" xfId="46485"/>
    <cellStyle name="Normal 5 4 4 4 3" xfId="18255"/>
    <cellStyle name="Normal 5 4 4 4 3 2" xfId="38016"/>
    <cellStyle name="Normal 5 4 4 4 4" xfId="52132"/>
    <cellStyle name="Normal 5 4 4 4 5" xfId="32370"/>
    <cellStyle name="Normal 5 4 4 5" xfId="6963"/>
    <cellStyle name="Normal 5 4 4 5 2" xfId="21078"/>
    <cellStyle name="Normal 5 4 4 5 2 2" xfId="54955"/>
    <cellStyle name="Normal 5 4 4 5 3" xfId="40839"/>
    <cellStyle name="Normal 5 4 4 6" xfId="9786"/>
    <cellStyle name="Normal 5 4 4 6 2" xfId="23901"/>
    <cellStyle name="Normal 5 4 4 6 2 2" xfId="57778"/>
    <cellStyle name="Normal 5 4 4 6 3" xfId="43662"/>
    <cellStyle name="Normal 5 4 4 7" xfId="15432"/>
    <cellStyle name="Normal 5 4 4 7 2" xfId="35193"/>
    <cellStyle name="Normal 5 4 4 8" xfId="49309"/>
    <cellStyle name="Normal 5 4 4 9" xfId="29547"/>
    <cellStyle name="Normal 5 4 5" xfId="1667"/>
    <cellStyle name="Normal 5 4 5 2" xfId="3080"/>
    <cellStyle name="Normal 5 4 5 2 2" xfId="5904"/>
    <cellStyle name="Normal 5 4 5 2 2 2" xfId="14374"/>
    <cellStyle name="Normal 5 4 5 2 2 2 2" xfId="28489"/>
    <cellStyle name="Normal 5 4 5 2 2 2 2 2" xfId="62366"/>
    <cellStyle name="Normal 5 4 5 2 2 2 3" xfId="48250"/>
    <cellStyle name="Normal 5 4 5 2 2 3" xfId="20020"/>
    <cellStyle name="Normal 5 4 5 2 2 3 2" xfId="39781"/>
    <cellStyle name="Normal 5 4 5 2 2 4" xfId="53897"/>
    <cellStyle name="Normal 5 4 5 2 2 5" xfId="34135"/>
    <cellStyle name="Normal 5 4 5 2 3" xfId="8728"/>
    <cellStyle name="Normal 5 4 5 2 3 2" xfId="22843"/>
    <cellStyle name="Normal 5 4 5 2 3 2 2" xfId="56720"/>
    <cellStyle name="Normal 5 4 5 2 3 3" xfId="42604"/>
    <cellStyle name="Normal 5 4 5 2 4" xfId="11551"/>
    <cellStyle name="Normal 5 4 5 2 4 2" xfId="25666"/>
    <cellStyle name="Normal 5 4 5 2 4 2 2" xfId="59543"/>
    <cellStyle name="Normal 5 4 5 2 4 3" xfId="45427"/>
    <cellStyle name="Normal 5 4 5 2 5" xfId="17197"/>
    <cellStyle name="Normal 5 4 5 2 5 2" xfId="36958"/>
    <cellStyle name="Normal 5 4 5 2 6" xfId="51074"/>
    <cellStyle name="Normal 5 4 5 2 7" xfId="31312"/>
    <cellStyle name="Normal 5 4 5 3" xfId="4491"/>
    <cellStyle name="Normal 5 4 5 3 2" xfId="12962"/>
    <cellStyle name="Normal 5 4 5 3 2 2" xfId="27077"/>
    <cellStyle name="Normal 5 4 5 3 2 2 2" xfId="60954"/>
    <cellStyle name="Normal 5 4 5 3 2 3" xfId="46838"/>
    <cellStyle name="Normal 5 4 5 3 3" xfId="18608"/>
    <cellStyle name="Normal 5 4 5 3 3 2" xfId="38369"/>
    <cellStyle name="Normal 5 4 5 3 4" xfId="52485"/>
    <cellStyle name="Normal 5 4 5 3 5" xfId="32723"/>
    <cellStyle name="Normal 5 4 5 4" xfId="7316"/>
    <cellStyle name="Normal 5 4 5 4 2" xfId="21431"/>
    <cellStyle name="Normal 5 4 5 4 2 2" xfId="55308"/>
    <cellStyle name="Normal 5 4 5 4 3" xfId="41192"/>
    <cellStyle name="Normal 5 4 5 5" xfId="10139"/>
    <cellStyle name="Normal 5 4 5 5 2" xfId="24254"/>
    <cellStyle name="Normal 5 4 5 5 2 2" xfId="58131"/>
    <cellStyle name="Normal 5 4 5 5 3" xfId="44015"/>
    <cellStyle name="Normal 5 4 5 6" xfId="15785"/>
    <cellStyle name="Normal 5 4 5 6 2" xfId="35546"/>
    <cellStyle name="Normal 5 4 5 7" xfId="49662"/>
    <cellStyle name="Normal 5 4 5 8" xfId="29900"/>
    <cellStyle name="Normal 5 4 6" xfId="2374"/>
    <cellStyle name="Normal 5 4 6 2" xfId="5198"/>
    <cellStyle name="Normal 5 4 6 2 2" xfId="13668"/>
    <cellStyle name="Normal 5 4 6 2 2 2" xfId="27783"/>
    <cellStyle name="Normal 5 4 6 2 2 2 2" xfId="61660"/>
    <cellStyle name="Normal 5 4 6 2 2 3" xfId="47544"/>
    <cellStyle name="Normal 5 4 6 2 3" xfId="19314"/>
    <cellStyle name="Normal 5 4 6 2 3 2" xfId="39075"/>
    <cellStyle name="Normal 5 4 6 2 4" xfId="53191"/>
    <cellStyle name="Normal 5 4 6 2 5" xfId="33429"/>
    <cellStyle name="Normal 5 4 6 3" xfId="8022"/>
    <cellStyle name="Normal 5 4 6 3 2" xfId="22137"/>
    <cellStyle name="Normal 5 4 6 3 2 2" xfId="56014"/>
    <cellStyle name="Normal 5 4 6 3 3" xfId="41898"/>
    <cellStyle name="Normal 5 4 6 4" xfId="10845"/>
    <cellStyle name="Normal 5 4 6 4 2" xfId="24960"/>
    <cellStyle name="Normal 5 4 6 4 2 2" xfId="58837"/>
    <cellStyle name="Normal 5 4 6 4 3" xfId="44721"/>
    <cellStyle name="Normal 5 4 6 5" xfId="16491"/>
    <cellStyle name="Normal 5 4 6 5 2" xfId="36252"/>
    <cellStyle name="Normal 5 4 6 6" xfId="50368"/>
    <cellStyle name="Normal 5 4 6 7" xfId="30606"/>
    <cellStyle name="Normal 5 4 7" xfId="3785"/>
    <cellStyle name="Normal 5 4 7 2" xfId="12256"/>
    <cellStyle name="Normal 5 4 7 2 2" xfId="26371"/>
    <cellStyle name="Normal 5 4 7 2 2 2" xfId="60248"/>
    <cellStyle name="Normal 5 4 7 2 3" xfId="46132"/>
    <cellStyle name="Normal 5 4 7 3" xfId="17902"/>
    <cellStyle name="Normal 5 4 7 3 2" xfId="37663"/>
    <cellStyle name="Normal 5 4 7 4" xfId="51779"/>
    <cellStyle name="Normal 5 4 7 5" xfId="32017"/>
    <cellStyle name="Normal 5 4 8" xfId="6610"/>
    <cellStyle name="Normal 5 4 8 2" xfId="20725"/>
    <cellStyle name="Normal 5 4 8 2 2" xfId="54602"/>
    <cellStyle name="Normal 5 4 8 3" xfId="40486"/>
    <cellStyle name="Normal 5 4 9" xfId="9433"/>
    <cellStyle name="Normal 5 4 9 2" xfId="23548"/>
    <cellStyle name="Normal 5 4 9 2 2" xfId="57425"/>
    <cellStyle name="Normal 5 4 9 3" xfId="43309"/>
    <cellStyle name="Normal 5 5" xfId="968"/>
    <cellStyle name="Normal 5 5 10" xfId="48969"/>
    <cellStyle name="Normal 5 5 11" xfId="29207"/>
    <cellStyle name="Normal 5 5 2" xfId="1147"/>
    <cellStyle name="Normal 5 5 2 10" xfId="29382"/>
    <cellStyle name="Normal 5 5 2 2" xfId="1501"/>
    <cellStyle name="Normal 5 5 2 2 2" xfId="2208"/>
    <cellStyle name="Normal 5 5 2 2 2 2" xfId="3621"/>
    <cellStyle name="Normal 5 5 2 2 2 2 2" xfId="6445"/>
    <cellStyle name="Normal 5 5 2 2 2 2 2 2" xfId="14915"/>
    <cellStyle name="Normal 5 5 2 2 2 2 2 2 2" xfId="29030"/>
    <cellStyle name="Normal 5 5 2 2 2 2 2 2 2 2" xfId="62907"/>
    <cellStyle name="Normal 5 5 2 2 2 2 2 2 3" xfId="48791"/>
    <cellStyle name="Normal 5 5 2 2 2 2 2 3" xfId="20561"/>
    <cellStyle name="Normal 5 5 2 2 2 2 2 3 2" xfId="40322"/>
    <cellStyle name="Normal 5 5 2 2 2 2 2 4" xfId="54438"/>
    <cellStyle name="Normal 5 5 2 2 2 2 2 5" xfId="34676"/>
    <cellStyle name="Normal 5 5 2 2 2 2 3" xfId="9269"/>
    <cellStyle name="Normal 5 5 2 2 2 2 3 2" xfId="23384"/>
    <cellStyle name="Normal 5 5 2 2 2 2 3 2 2" xfId="57261"/>
    <cellStyle name="Normal 5 5 2 2 2 2 3 3" xfId="43145"/>
    <cellStyle name="Normal 5 5 2 2 2 2 4" xfId="12092"/>
    <cellStyle name="Normal 5 5 2 2 2 2 4 2" xfId="26207"/>
    <cellStyle name="Normal 5 5 2 2 2 2 4 2 2" xfId="60084"/>
    <cellStyle name="Normal 5 5 2 2 2 2 4 3" xfId="45968"/>
    <cellStyle name="Normal 5 5 2 2 2 2 5" xfId="17738"/>
    <cellStyle name="Normal 5 5 2 2 2 2 5 2" xfId="37499"/>
    <cellStyle name="Normal 5 5 2 2 2 2 6" xfId="51615"/>
    <cellStyle name="Normal 5 5 2 2 2 2 7" xfId="31853"/>
    <cellStyle name="Normal 5 5 2 2 2 3" xfId="5032"/>
    <cellStyle name="Normal 5 5 2 2 2 3 2" xfId="13503"/>
    <cellStyle name="Normal 5 5 2 2 2 3 2 2" xfId="27618"/>
    <cellStyle name="Normal 5 5 2 2 2 3 2 2 2" xfId="61495"/>
    <cellStyle name="Normal 5 5 2 2 2 3 2 3" xfId="47379"/>
    <cellStyle name="Normal 5 5 2 2 2 3 3" xfId="19149"/>
    <cellStyle name="Normal 5 5 2 2 2 3 3 2" xfId="38910"/>
    <cellStyle name="Normal 5 5 2 2 2 3 4" xfId="53026"/>
    <cellStyle name="Normal 5 5 2 2 2 3 5" xfId="33264"/>
    <cellStyle name="Normal 5 5 2 2 2 4" xfId="7857"/>
    <cellStyle name="Normal 5 5 2 2 2 4 2" xfId="21972"/>
    <cellStyle name="Normal 5 5 2 2 2 4 2 2" xfId="55849"/>
    <cellStyle name="Normal 5 5 2 2 2 4 3" xfId="41733"/>
    <cellStyle name="Normal 5 5 2 2 2 5" xfId="10680"/>
    <cellStyle name="Normal 5 5 2 2 2 5 2" xfId="24795"/>
    <cellStyle name="Normal 5 5 2 2 2 5 2 2" xfId="58672"/>
    <cellStyle name="Normal 5 5 2 2 2 5 3" xfId="44556"/>
    <cellStyle name="Normal 5 5 2 2 2 6" xfId="16326"/>
    <cellStyle name="Normal 5 5 2 2 2 6 2" xfId="36087"/>
    <cellStyle name="Normal 5 5 2 2 2 7" xfId="50203"/>
    <cellStyle name="Normal 5 5 2 2 2 8" xfId="30441"/>
    <cellStyle name="Normal 5 5 2 2 3" xfId="2915"/>
    <cellStyle name="Normal 5 5 2 2 3 2" xfId="5739"/>
    <cellStyle name="Normal 5 5 2 2 3 2 2" xfId="14209"/>
    <cellStyle name="Normal 5 5 2 2 3 2 2 2" xfId="28324"/>
    <cellStyle name="Normal 5 5 2 2 3 2 2 2 2" xfId="62201"/>
    <cellStyle name="Normal 5 5 2 2 3 2 2 3" xfId="48085"/>
    <cellStyle name="Normal 5 5 2 2 3 2 3" xfId="19855"/>
    <cellStyle name="Normal 5 5 2 2 3 2 3 2" xfId="39616"/>
    <cellStyle name="Normal 5 5 2 2 3 2 4" xfId="53732"/>
    <cellStyle name="Normal 5 5 2 2 3 2 5" xfId="33970"/>
    <cellStyle name="Normal 5 5 2 2 3 3" xfId="8563"/>
    <cellStyle name="Normal 5 5 2 2 3 3 2" xfId="22678"/>
    <cellStyle name="Normal 5 5 2 2 3 3 2 2" xfId="56555"/>
    <cellStyle name="Normal 5 5 2 2 3 3 3" xfId="42439"/>
    <cellStyle name="Normal 5 5 2 2 3 4" xfId="11386"/>
    <cellStyle name="Normal 5 5 2 2 3 4 2" xfId="25501"/>
    <cellStyle name="Normal 5 5 2 2 3 4 2 2" xfId="59378"/>
    <cellStyle name="Normal 5 5 2 2 3 4 3" xfId="45262"/>
    <cellStyle name="Normal 5 5 2 2 3 5" xfId="17032"/>
    <cellStyle name="Normal 5 5 2 2 3 5 2" xfId="36793"/>
    <cellStyle name="Normal 5 5 2 2 3 6" xfId="50909"/>
    <cellStyle name="Normal 5 5 2 2 3 7" xfId="31147"/>
    <cellStyle name="Normal 5 5 2 2 4" xfId="4326"/>
    <cellStyle name="Normal 5 5 2 2 4 2" xfId="12797"/>
    <cellStyle name="Normal 5 5 2 2 4 2 2" xfId="26912"/>
    <cellStyle name="Normal 5 5 2 2 4 2 2 2" xfId="60789"/>
    <cellStyle name="Normal 5 5 2 2 4 2 3" xfId="46673"/>
    <cellStyle name="Normal 5 5 2 2 4 3" xfId="18443"/>
    <cellStyle name="Normal 5 5 2 2 4 3 2" xfId="38204"/>
    <cellStyle name="Normal 5 5 2 2 4 4" xfId="52320"/>
    <cellStyle name="Normal 5 5 2 2 4 5" xfId="32558"/>
    <cellStyle name="Normal 5 5 2 2 5" xfId="7151"/>
    <cellStyle name="Normal 5 5 2 2 5 2" xfId="21266"/>
    <cellStyle name="Normal 5 5 2 2 5 2 2" xfId="55143"/>
    <cellStyle name="Normal 5 5 2 2 5 3" xfId="41027"/>
    <cellStyle name="Normal 5 5 2 2 6" xfId="9974"/>
    <cellStyle name="Normal 5 5 2 2 6 2" xfId="24089"/>
    <cellStyle name="Normal 5 5 2 2 6 2 2" xfId="57966"/>
    <cellStyle name="Normal 5 5 2 2 6 3" xfId="43850"/>
    <cellStyle name="Normal 5 5 2 2 7" xfId="15620"/>
    <cellStyle name="Normal 5 5 2 2 7 2" xfId="35381"/>
    <cellStyle name="Normal 5 5 2 2 8" xfId="49497"/>
    <cellStyle name="Normal 5 5 2 2 9" xfId="29735"/>
    <cellStyle name="Normal 5 5 2 3" xfId="1855"/>
    <cellStyle name="Normal 5 5 2 3 2" xfId="3268"/>
    <cellStyle name="Normal 5 5 2 3 2 2" xfId="6092"/>
    <cellStyle name="Normal 5 5 2 3 2 2 2" xfId="14562"/>
    <cellStyle name="Normal 5 5 2 3 2 2 2 2" xfId="28677"/>
    <cellStyle name="Normal 5 5 2 3 2 2 2 2 2" xfId="62554"/>
    <cellStyle name="Normal 5 5 2 3 2 2 2 3" xfId="48438"/>
    <cellStyle name="Normal 5 5 2 3 2 2 3" xfId="20208"/>
    <cellStyle name="Normal 5 5 2 3 2 2 3 2" xfId="39969"/>
    <cellStyle name="Normal 5 5 2 3 2 2 4" xfId="54085"/>
    <cellStyle name="Normal 5 5 2 3 2 2 5" xfId="34323"/>
    <cellStyle name="Normal 5 5 2 3 2 3" xfId="8916"/>
    <cellStyle name="Normal 5 5 2 3 2 3 2" xfId="23031"/>
    <cellStyle name="Normal 5 5 2 3 2 3 2 2" xfId="56908"/>
    <cellStyle name="Normal 5 5 2 3 2 3 3" xfId="42792"/>
    <cellStyle name="Normal 5 5 2 3 2 4" xfId="11739"/>
    <cellStyle name="Normal 5 5 2 3 2 4 2" xfId="25854"/>
    <cellStyle name="Normal 5 5 2 3 2 4 2 2" xfId="59731"/>
    <cellStyle name="Normal 5 5 2 3 2 4 3" xfId="45615"/>
    <cellStyle name="Normal 5 5 2 3 2 5" xfId="17385"/>
    <cellStyle name="Normal 5 5 2 3 2 5 2" xfId="37146"/>
    <cellStyle name="Normal 5 5 2 3 2 6" xfId="51262"/>
    <cellStyle name="Normal 5 5 2 3 2 7" xfId="31500"/>
    <cellStyle name="Normal 5 5 2 3 3" xfId="4679"/>
    <cellStyle name="Normal 5 5 2 3 3 2" xfId="13150"/>
    <cellStyle name="Normal 5 5 2 3 3 2 2" xfId="27265"/>
    <cellStyle name="Normal 5 5 2 3 3 2 2 2" xfId="61142"/>
    <cellStyle name="Normal 5 5 2 3 3 2 3" xfId="47026"/>
    <cellStyle name="Normal 5 5 2 3 3 3" xfId="18796"/>
    <cellStyle name="Normal 5 5 2 3 3 3 2" xfId="38557"/>
    <cellStyle name="Normal 5 5 2 3 3 4" xfId="52673"/>
    <cellStyle name="Normal 5 5 2 3 3 5" xfId="32911"/>
    <cellStyle name="Normal 5 5 2 3 4" xfId="7504"/>
    <cellStyle name="Normal 5 5 2 3 4 2" xfId="21619"/>
    <cellStyle name="Normal 5 5 2 3 4 2 2" xfId="55496"/>
    <cellStyle name="Normal 5 5 2 3 4 3" xfId="41380"/>
    <cellStyle name="Normal 5 5 2 3 5" xfId="10327"/>
    <cellStyle name="Normal 5 5 2 3 5 2" xfId="24442"/>
    <cellStyle name="Normal 5 5 2 3 5 2 2" xfId="58319"/>
    <cellStyle name="Normal 5 5 2 3 5 3" xfId="44203"/>
    <cellStyle name="Normal 5 5 2 3 6" xfId="15973"/>
    <cellStyle name="Normal 5 5 2 3 6 2" xfId="35734"/>
    <cellStyle name="Normal 5 5 2 3 7" xfId="49850"/>
    <cellStyle name="Normal 5 5 2 3 8" xfId="30088"/>
    <cellStyle name="Normal 5 5 2 4" xfId="2562"/>
    <cellStyle name="Normal 5 5 2 4 2" xfId="5386"/>
    <cellStyle name="Normal 5 5 2 4 2 2" xfId="13856"/>
    <cellStyle name="Normal 5 5 2 4 2 2 2" xfId="27971"/>
    <cellStyle name="Normal 5 5 2 4 2 2 2 2" xfId="61848"/>
    <cellStyle name="Normal 5 5 2 4 2 2 3" xfId="47732"/>
    <cellStyle name="Normal 5 5 2 4 2 3" xfId="19502"/>
    <cellStyle name="Normal 5 5 2 4 2 3 2" xfId="39263"/>
    <cellStyle name="Normal 5 5 2 4 2 4" xfId="53379"/>
    <cellStyle name="Normal 5 5 2 4 2 5" xfId="33617"/>
    <cellStyle name="Normal 5 5 2 4 3" xfId="8210"/>
    <cellStyle name="Normal 5 5 2 4 3 2" xfId="22325"/>
    <cellStyle name="Normal 5 5 2 4 3 2 2" xfId="56202"/>
    <cellStyle name="Normal 5 5 2 4 3 3" xfId="42086"/>
    <cellStyle name="Normal 5 5 2 4 4" xfId="11033"/>
    <cellStyle name="Normal 5 5 2 4 4 2" xfId="25148"/>
    <cellStyle name="Normal 5 5 2 4 4 2 2" xfId="59025"/>
    <cellStyle name="Normal 5 5 2 4 4 3" xfId="44909"/>
    <cellStyle name="Normal 5 5 2 4 5" xfId="16679"/>
    <cellStyle name="Normal 5 5 2 4 5 2" xfId="36440"/>
    <cellStyle name="Normal 5 5 2 4 6" xfId="50556"/>
    <cellStyle name="Normal 5 5 2 4 7" xfId="30794"/>
    <cellStyle name="Normal 5 5 2 5" xfId="3973"/>
    <cellStyle name="Normal 5 5 2 5 2" xfId="12444"/>
    <cellStyle name="Normal 5 5 2 5 2 2" xfId="26559"/>
    <cellStyle name="Normal 5 5 2 5 2 2 2" xfId="60436"/>
    <cellStyle name="Normal 5 5 2 5 2 3" xfId="46320"/>
    <cellStyle name="Normal 5 5 2 5 3" xfId="18090"/>
    <cellStyle name="Normal 5 5 2 5 3 2" xfId="37851"/>
    <cellStyle name="Normal 5 5 2 5 4" xfId="51967"/>
    <cellStyle name="Normal 5 5 2 5 5" xfId="32205"/>
    <cellStyle name="Normal 5 5 2 6" xfId="6798"/>
    <cellStyle name="Normal 5 5 2 6 2" xfId="20913"/>
    <cellStyle name="Normal 5 5 2 6 2 2" xfId="54790"/>
    <cellStyle name="Normal 5 5 2 6 3" xfId="40674"/>
    <cellStyle name="Normal 5 5 2 7" xfId="9621"/>
    <cellStyle name="Normal 5 5 2 7 2" xfId="23736"/>
    <cellStyle name="Normal 5 5 2 7 2 2" xfId="57613"/>
    <cellStyle name="Normal 5 5 2 7 3" xfId="43497"/>
    <cellStyle name="Normal 5 5 2 8" xfId="15267"/>
    <cellStyle name="Normal 5 5 2 8 2" xfId="35028"/>
    <cellStyle name="Normal 5 5 2 9" xfId="49144"/>
    <cellStyle name="Normal 5 5 3" xfId="1326"/>
    <cellStyle name="Normal 5 5 3 2" xfId="2033"/>
    <cellStyle name="Normal 5 5 3 2 2" xfId="3446"/>
    <cellStyle name="Normal 5 5 3 2 2 2" xfId="6270"/>
    <cellStyle name="Normal 5 5 3 2 2 2 2" xfId="14740"/>
    <cellStyle name="Normal 5 5 3 2 2 2 2 2" xfId="28855"/>
    <cellStyle name="Normal 5 5 3 2 2 2 2 2 2" xfId="62732"/>
    <cellStyle name="Normal 5 5 3 2 2 2 2 3" xfId="48616"/>
    <cellStyle name="Normal 5 5 3 2 2 2 3" xfId="20386"/>
    <cellStyle name="Normal 5 5 3 2 2 2 3 2" xfId="40147"/>
    <cellStyle name="Normal 5 5 3 2 2 2 4" xfId="54263"/>
    <cellStyle name="Normal 5 5 3 2 2 2 5" xfId="34501"/>
    <cellStyle name="Normal 5 5 3 2 2 3" xfId="9094"/>
    <cellStyle name="Normal 5 5 3 2 2 3 2" xfId="23209"/>
    <cellStyle name="Normal 5 5 3 2 2 3 2 2" xfId="57086"/>
    <cellStyle name="Normal 5 5 3 2 2 3 3" xfId="42970"/>
    <cellStyle name="Normal 5 5 3 2 2 4" xfId="11917"/>
    <cellStyle name="Normal 5 5 3 2 2 4 2" xfId="26032"/>
    <cellStyle name="Normal 5 5 3 2 2 4 2 2" xfId="59909"/>
    <cellStyle name="Normal 5 5 3 2 2 4 3" xfId="45793"/>
    <cellStyle name="Normal 5 5 3 2 2 5" xfId="17563"/>
    <cellStyle name="Normal 5 5 3 2 2 5 2" xfId="37324"/>
    <cellStyle name="Normal 5 5 3 2 2 6" xfId="51440"/>
    <cellStyle name="Normal 5 5 3 2 2 7" xfId="31678"/>
    <cellStyle name="Normal 5 5 3 2 3" xfId="4857"/>
    <cellStyle name="Normal 5 5 3 2 3 2" xfId="13328"/>
    <cellStyle name="Normal 5 5 3 2 3 2 2" xfId="27443"/>
    <cellStyle name="Normal 5 5 3 2 3 2 2 2" xfId="61320"/>
    <cellStyle name="Normal 5 5 3 2 3 2 3" xfId="47204"/>
    <cellStyle name="Normal 5 5 3 2 3 3" xfId="18974"/>
    <cellStyle name="Normal 5 5 3 2 3 3 2" xfId="38735"/>
    <cellStyle name="Normal 5 5 3 2 3 4" xfId="52851"/>
    <cellStyle name="Normal 5 5 3 2 3 5" xfId="33089"/>
    <cellStyle name="Normal 5 5 3 2 4" xfId="7682"/>
    <cellStyle name="Normal 5 5 3 2 4 2" xfId="21797"/>
    <cellStyle name="Normal 5 5 3 2 4 2 2" xfId="55674"/>
    <cellStyle name="Normal 5 5 3 2 4 3" xfId="41558"/>
    <cellStyle name="Normal 5 5 3 2 5" xfId="10505"/>
    <cellStyle name="Normal 5 5 3 2 5 2" xfId="24620"/>
    <cellStyle name="Normal 5 5 3 2 5 2 2" xfId="58497"/>
    <cellStyle name="Normal 5 5 3 2 5 3" xfId="44381"/>
    <cellStyle name="Normal 5 5 3 2 6" xfId="16151"/>
    <cellStyle name="Normal 5 5 3 2 6 2" xfId="35912"/>
    <cellStyle name="Normal 5 5 3 2 7" xfId="50028"/>
    <cellStyle name="Normal 5 5 3 2 8" xfId="30266"/>
    <cellStyle name="Normal 5 5 3 3" xfId="2740"/>
    <cellStyle name="Normal 5 5 3 3 2" xfId="5564"/>
    <cellStyle name="Normal 5 5 3 3 2 2" xfId="14034"/>
    <cellStyle name="Normal 5 5 3 3 2 2 2" xfId="28149"/>
    <cellStyle name="Normal 5 5 3 3 2 2 2 2" xfId="62026"/>
    <cellStyle name="Normal 5 5 3 3 2 2 3" xfId="47910"/>
    <cellStyle name="Normal 5 5 3 3 2 3" xfId="19680"/>
    <cellStyle name="Normal 5 5 3 3 2 3 2" xfId="39441"/>
    <cellStyle name="Normal 5 5 3 3 2 4" xfId="53557"/>
    <cellStyle name="Normal 5 5 3 3 2 5" xfId="33795"/>
    <cellStyle name="Normal 5 5 3 3 3" xfId="8388"/>
    <cellStyle name="Normal 5 5 3 3 3 2" xfId="22503"/>
    <cellStyle name="Normal 5 5 3 3 3 2 2" xfId="56380"/>
    <cellStyle name="Normal 5 5 3 3 3 3" xfId="42264"/>
    <cellStyle name="Normal 5 5 3 3 4" xfId="11211"/>
    <cellStyle name="Normal 5 5 3 3 4 2" xfId="25326"/>
    <cellStyle name="Normal 5 5 3 3 4 2 2" xfId="59203"/>
    <cellStyle name="Normal 5 5 3 3 4 3" xfId="45087"/>
    <cellStyle name="Normal 5 5 3 3 5" xfId="16857"/>
    <cellStyle name="Normal 5 5 3 3 5 2" xfId="36618"/>
    <cellStyle name="Normal 5 5 3 3 6" xfId="50734"/>
    <cellStyle name="Normal 5 5 3 3 7" xfId="30972"/>
    <cellStyle name="Normal 5 5 3 4" xfId="4151"/>
    <cellStyle name="Normal 5 5 3 4 2" xfId="12622"/>
    <cellStyle name="Normal 5 5 3 4 2 2" xfId="26737"/>
    <cellStyle name="Normal 5 5 3 4 2 2 2" xfId="60614"/>
    <cellStyle name="Normal 5 5 3 4 2 3" xfId="46498"/>
    <cellStyle name="Normal 5 5 3 4 3" xfId="18268"/>
    <cellStyle name="Normal 5 5 3 4 3 2" xfId="38029"/>
    <cellStyle name="Normal 5 5 3 4 4" xfId="52145"/>
    <cellStyle name="Normal 5 5 3 4 5" xfId="32383"/>
    <cellStyle name="Normal 5 5 3 5" xfId="6976"/>
    <cellStyle name="Normal 5 5 3 5 2" xfId="21091"/>
    <cellStyle name="Normal 5 5 3 5 2 2" xfId="54968"/>
    <cellStyle name="Normal 5 5 3 5 3" xfId="40852"/>
    <cellStyle name="Normal 5 5 3 6" xfId="9799"/>
    <cellStyle name="Normal 5 5 3 6 2" xfId="23914"/>
    <cellStyle name="Normal 5 5 3 6 2 2" xfId="57791"/>
    <cellStyle name="Normal 5 5 3 6 3" xfId="43675"/>
    <cellStyle name="Normal 5 5 3 7" xfId="15445"/>
    <cellStyle name="Normal 5 5 3 7 2" xfId="35206"/>
    <cellStyle name="Normal 5 5 3 8" xfId="49322"/>
    <cellStyle name="Normal 5 5 3 9" xfId="29560"/>
    <cellStyle name="Normal 5 5 4" xfId="1680"/>
    <cellStyle name="Normal 5 5 4 2" xfId="3093"/>
    <cellStyle name="Normal 5 5 4 2 2" xfId="5917"/>
    <cellStyle name="Normal 5 5 4 2 2 2" xfId="14387"/>
    <cellStyle name="Normal 5 5 4 2 2 2 2" xfId="28502"/>
    <cellStyle name="Normal 5 5 4 2 2 2 2 2" xfId="62379"/>
    <cellStyle name="Normal 5 5 4 2 2 2 3" xfId="48263"/>
    <cellStyle name="Normal 5 5 4 2 2 3" xfId="20033"/>
    <cellStyle name="Normal 5 5 4 2 2 3 2" xfId="39794"/>
    <cellStyle name="Normal 5 5 4 2 2 4" xfId="53910"/>
    <cellStyle name="Normal 5 5 4 2 2 5" xfId="34148"/>
    <cellStyle name="Normal 5 5 4 2 3" xfId="8741"/>
    <cellStyle name="Normal 5 5 4 2 3 2" xfId="22856"/>
    <cellStyle name="Normal 5 5 4 2 3 2 2" xfId="56733"/>
    <cellStyle name="Normal 5 5 4 2 3 3" xfId="42617"/>
    <cellStyle name="Normal 5 5 4 2 4" xfId="11564"/>
    <cellStyle name="Normal 5 5 4 2 4 2" xfId="25679"/>
    <cellStyle name="Normal 5 5 4 2 4 2 2" xfId="59556"/>
    <cellStyle name="Normal 5 5 4 2 4 3" xfId="45440"/>
    <cellStyle name="Normal 5 5 4 2 5" xfId="17210"/>
    <cellStyle name="Normal 5 5 4 2 5 2" xfId="36971"/>
    <cellStyle name="Normal 5 5 4 2 6" xfId="51087"/>
    <cellStyle name="Normal 5 5 4 2 7" xfId="31325"/>
    <cellStyle name="Normal 5 5 4 3" xfId="4504"/>
    <cellStyle name="Normal 5 5 4 3 2" xfId="12975"/>
    <cellStyle name="Normal 5 5 4 3 2 2" xfId="27090"/>
    <cellStyle name="Normal 5 5 4 3 2 2 2" xfId="60967"/>
    <cellStyle name="Normal 5 5 4 3 2 3" xfId="46851"/>
    <cellStyle name="Normal 5 5 4 3 3" xfId="18621"/>
    <cellStyle name="Normal 5 5 4 3 3 2" xfId="38382"/>
    <cellStyle name="Normal 5 5 4 3 4" xfId="52498"/>
    <cellStyle name="Normal 5 5 4 3 5" xfId="32736"/>
    <cellStyle name="Normal 5 5 4 4" xfId="7329"/>
    <cellStyle name="Normal 5 5 4 4 2" xfId="21444"/>
    <cellStyle name="Normal 5 5 4 4 2 2" xfId="55321"/>
    <cellStyle name="Normal 5 5 4 4 3" xfId="41205"/>
    <cellStyle name="Normal 5 5 4 5" xfId="10152"/>
    <cellStyle name="Normal 5 5 4 5 2" xfId="24267"/>
    <cellStyle name="Normal 5 5 4 5 2 2" xfId="58144"/>
    <cellStyle name="Normal 5 5 4 5 3" xfId="44028"/>
    <cellStyle name="Normal 5 5 4 6" xfId="15798"/>
    <cellStyle name="Normal 5 5 4 6 2" xfId="35559"/>
    <cellStyle name="Normal 5 5 4 7" xfId="49675"/>
    <cellStyle name="Normal 5 5 4 8" xfId="29913"/>
    <cellStyle name="Normal 5 5 5" xfId="2387"/>
    <cellStyle name="Normal 5 5 5 2" xfId="5211"/>
    <cellStyle name="Normal 5 5 5 2 2" xfId="13681"/>
    <cellStyle name="Normal 5 5 5 2 2 2" xfId="27796"/>
    <cellStyle name="Normal 5 5 5 2 2 2 2" xfId="61673"/>
    <cellStyle name="Normal 5 5 5 2 2 3" xfId="47557"/>
    <cellStyle name="Normal 5 5 5 2 3" xfId="19327"/>
    <cellStyle name="Normal 5 5 5 2 3 2" xfId="39088"/>
    <cellStyle name="Normal 5 5 5 2 4" xfId="53204"/>
    <cellStyle name="Normal 5 5 5 2 5" xfId="33442"/>
    <cellStyle name="Normal 5 5 5 3" xfId="8035"/>
    <cellStyle name="Normal 5 5 5 3 2" xfId="22150"/>
    <cellStyle name="Normal 5 5 5 3 2 2" xfId="56027"/>
    <cellStyle name="Normal 5 5 5 3 3" xfId="41911"/>
    <cellStyle name="Normal 5 5 5 4" xfId="10858"/>
    <cellStyle name="Normal 5 5 5 4 2" xfId="24973"/>
    <cellStyle name="Normal 5 5 5 4 2 2" xfId="58850"/>
    <cellStyle name="Normal 5 5 5 4 3" xfId="44734"/>
    <cellStyle name="Normal 5 5 5 5" xfId="16504"/>
    <cellStyle name="Normal 5 5 5 5 2" xfId="36265"/>
    <cellStyle name="Normal 5 5 5 6" xfId="50381"/>
    <cellStyle name="Normal 5 5 5 7" xfId="30619"/>
    <cellStyle name="Normal 5 5 6" xfId="3798"/>
    <cellStyle name="Normal 5 5 6 2" xfId="12269"/>
    <cellStyle name="Normal 5 5 6 2 2" xfId="26384"/>
    <cellStyle name="Normal 5 5 6 2 2 2" xfId="60261"/>
    <cellStyle name="Normal 5 5 6 2 3" xfId="46145"/>
    <cellStyle name="Normal 5 5 6 3" xfId="17915"/>
    <cellStyle name="Normal 5 5 6 3 2" xfId="37676"/>
    <cellStyle name="Normal 5 5 6 4" xfId="51792"/>
    <cellStyle name="Normal 5 5 6 5" xfId="32030"/>
    <cellStyle name="Normal 5 5 7" xfId="6623"/>
    <cellStyle name="Normal 5 5 7 2" xfId="20738"/>
    <cellStyle name="Normal 5 5 7 2 2" xfId="54615"/>
    <cellStyle name="Normal 5 5 7 3" xfId="40499"/>
    <cellStyle name="Normal 5 5 8" xfId="9446"/>
    <cellStyle name="Normal 5 5 8 2" xfId="23561"/>
    <cellStyle name="Normal 5 5 8 2 2" xfId="57438"/>
    <cellStyle name="Normal 5 5 8 3" xfId="43322"/>
    <cellStyle name="Normal 5 5 9" xfId="15092"/>
    <cellStyle name="Normal 5 5 9 2" xfId="34853"/>
    <cellStyle name="Normal 5 6" xfId="1058"/>
    <cellStyle name="Normal 5 6 10" xfId="29295"/>
    <cellStyle name="Normal 5 6 2" xfId="1414"/>
    <cellStyle name="Normal 5 6 2 2" xfId="2121"/>
    <cellStyle name="Normal 5 6 2 2 2" xfId="3534"/>
    <cellStyle name="Normal 5 6 2 2 2 2" xfId="6358"/>
    <cellStyle name="Normal 5 6 2 2 2 2 2" xfId="14828"/>
    <cellStyle name="Normal 5 6 2 2 2 2 2 2" xfId="28943"/>
    <cellStyle name="Normal 5 6 2 2 2 2 2 2 2" xfId="62820"/>
    <cellStyle name="Normal 5 6 2 2 2 2 2 3" xfId="48704"/>
    <cellStyle name="Normal 5 6 2 2 2 2 3" xfId="20474"/>
    <cellStyle name="Normal 5 6 2 2 2 2 3 2" xfId="40235"/>
    <cellStyle name="Normal 5 6 2 2 2 2 4" xfId="54351"/>
    <cellStyle name="Normal 5 6 2 2 2 2 5" xfId="34589"/>
    <cellStyle name="Normal 5 6 2 2 2 3" xfId="9182"/>
    <cellStyle name="Normal 5 6 2 2 2 3 2" xfId="23297"/>
    <cellStyle name="Normal 5 6 2 2 2 3 2 2" xfId="57174"/>
    <cellStyle name="Normal 5 6 2 2 2 3 3" xfId="43058"/>
    <cellStyle name="Normal 5 6 2 2 2 4" xfId="12005"/>
    <cellStyle name="Normal 5 6 2 2 2 4 2" xfId="26120"/>
    <cellStyle name="Normal 5 6 2 2 2 4 2 2" xfId="59997"/>
    <cellStyle name="Normal 5 6 2 2 2 4 3" xfId="45881"/>
    <cellStyle name="Normal 5 6 2 2 2 5" xfId="17651"/>
    <cellStyle name="Normal 5 6 2 2 2 5 2" xfId="37412"/>
    <cellStyle name="Normal 5 6 2 2 2 6" xfId="51528"/>
    <cellStyle name="Normal 5 6 2 2 2 7" xfId="31766"/>
    <cellStyle name="Normal 5 6 2 2 3" xfId="4945"/>
    <cellStyle name="Normal 5 6 2 2 3 2" xfId="13416"/>
    <cellStyle name="Normal 5 6 2 2 3 2 2" xfId="27531"/>
    <cellStyle name="Normal 5 6 2 2 3 2 2 2" xfId="61408"/>
    <cellStyle name="Normal 5 6 2 2 3 2 3" xfId="47292"/>
    <cellStyle name="Normal 5 6 2 2 3 3" xfId="19062"/>
    <cellStyle name="Normal 5 6 2 2 3 3 2" xfId="38823"/>
    <cellStyle name="Normal 5 6 2 2 3 4" xfId="52939"/>
    <cellStyle name="Normal 5 6 2 2 3 5" xfId="33177"/>
    <cellStyle name="Normal 5 6 2 2 4" xfId="7770"/>
    <cellStyle name="Normal 5 6 2 2 4 2" xfId="21885"/>
    <cellStyle name="Normal 5 6 2 2 4 2 2" xfId="55762"/>
    <cellStyle name="Normal 5 6 2 2 4 3" xfId="41646"/>
    <cellStyle name="Normal 5 6 2 2 5" xfId="10593"/>
    <cellStyle name="Normal 5 6 2 2 5 2" xfId="24708"/>
    <cellStyle name="Normal 5 6 2 2 5 2 2" xfId="58585"/>
    <cellStyle name="Normal 5 6 2 2 5 3" xfId="44469"/>
    <cellStyle name="Normal 5 6 2 2 6" xfId="16239"/>
    <cellStyle name="Normal 5 6 2 2 6 2" xfId="36000"/>
    <cellStyle name="Normal 5 6 2 2 7" xfId="50116"/>
    <cellStyle name="Normal 5 6 2 2 8" xfId="30354"/>
    <cellStyle name="Normal 5 6 2 3" xfId="2828"/>
    <cellStyle name="Normal 5 6 2 3 2" xfId="5652"/>
    <cellStyle name="Normal 5 6 2 3 2 2" xfId="14122"/>
    <cellStyle name="Normal 5 6 2 3 2 2 2" xfId="28237"/>
    <cellStyle name="Normal 5 6 2 3 2 2 2 2" xfId="62114"/>
    <cellStyle name="Normal 5 6 2 3 2 2 3" xfId="47998"/>
    <cellStyle name="Normal 5 6 2 3 2 3" xfId="19768"/>
    <cellStyle name="Normal 5 6 2 3 2 3 2" xfId="39529"/>
    <cellStyle name="Normal 5 6 2 3 2 4" xfId="53645"/>
    <cellStyle name="Normal 5 6 2 3 2 5" xfId="33883"/>
    <cellStyle name="Normal 5 6 2 3 3" xfId="8476"/>
    <cellStyle name="Normal 5 6 2 3 3 2" xfId="22591"/>
    <cellStyle name="Normal 5 6 2 3 3 2 2" xfId="56468"/>
    <cellStyle name="Normal 5 6 2 3 3 3" xfId="42352"/>
    <cellStyle name="Normal 5 6 2 3 4" xfId="11299"/>
    <cellStyle name="Normal 5 6 2 3 4 2" xfId="25414"/>
    <cellStyle name="Normal 5 6 2 3 4 2 2" xfId="59291"/>
    <cellStyle name="Normal 5 6 2 3 4 3" xfId="45175"/>
    <cellStyle name="Normal 5 6 2 3 5" xfId="16945"/>
    <cellStyle name="Normal 5 6 2 3 5 2" xfId="36706"/>
    <cellStyle name="Normal 5 6 2 3 6" xfId="50822"/>
    <cellStyle name="Normal 5 6 2 3 7" xfId="31060"/>
    <cellStyle name="Normal 5 6 2 4" xfId="4239"/>
    <cellStyle name="Normal 5 6 2 4 2" xfId="12710"/>
    <cellStyle name="Normal 5 6 2 4 2 2" xfId="26825"/>
    <cellStyle name="Normal 5 6 2 4 2 2 2" xfId="60702"/>
    <cellStyle name="Normal 5 6 2 4 2 3" xfId="46586"/>
    <cellStyle name="Normal 5 6 2 4 3" xfId="18356"/>
    <cellStyle name="Normal 5 6 2 4 3 2" xfId="38117"/>
    <cellStyle name="Normal 5 6 2 4 4" xfId="52233"/>
    <cellStyle name="Normal 5 6 2 4 5" xfId="32471"/>
    <cellStyle name="Normal 5 6 2 5" xfId="7064"/>
    <cellStyle name="Normal 5 6 2 5 2" xfId="21179"/>
    <cellStyle name="Normal 5 6 2 5 2 2" xfId="55056"/>
    <cellStyle name="Normal 5 6 2 5 3" xfId="40940"/>
    <cellStyle name="Normal 5 6 2 6" xfId="9887"/>
    <cellStyle name="Normal 5 6 2 6 2" xfId="24002"/>
    <cellStyle name="Normal 5 6 2 6 2 2" xfId="57879"/>
    <cellStyle name="Normal 5 6 2 6 3" xfId="43763"/>
    <cellStyle name="Normal 5 6 2 7" xfId="15533"/>
    <cellStyle name="Normal 5 6 2 7 2" xfId="35294"/>
    <cellStyle name="Normal 5 6 2 8" xfId="49410"/>
    <cellStyle name="Normal 5 6 2 9" xfId="29648"/>
    <cellStyle name="Normal 5 6 3" xfId="1768"/>
    <cellStyle name="Normal 5 6 3 2" xfId="3181"/>
    <cellStyle name="Normal 5 6 3 2 2" xfId="6005"/>
    <cellStyle name="Normal 5 6 3 2 2 2" xfId="14475"/>
    <cellStyle name="Normal 5 6 3 2 2 2 2" xfId="28590"/>
    <cellStyle name="Normal 5 6 3 2 2 2 2 2" xfId="62467"/>
    <cellStyle name="Normal 5 6 3 2 2 2 3" xfId="48351"/>
    <cellStyle name="Normal 5 6 3 2 2 3" xfId="20121"/>
    <cellStyle name="Normal 5 6 3 2 2 3 2" xfId="39882"/>
    <cellStyle name="Normal 5 6 3 2 2 4" xfId="53998"/>
    <cellStyle name="Normal 5 6 3 2 2 5" xfId="34236"/>
    <cellStyle name="Normal 5 6 3 2 3" xfId="8829"/>
    <cellStyle name="Normal 5 6 3 2 3 2" xfId="22944"/>
    <cellStyle name="Normal 5 6 3 2 3 2 2" xfId="56821"/>
    <cellStyle name="Normal 5 6 3 2 3 3" xfId="42705"/>
    <cellStyle name="Normal 5 6 3 2 4" xfId="11652"/>
    <cellStyle name="Normal 5 6 3 2 4 2" xfId="25767"/>
    <cellStyle name="Normal 5 6 3 2 4 2 2" xfId="59644"/>
    <cellStyle name="Normal 5 6 3 2 4 3" xfId="45528"/>
    <cellStyle name="Normal 5 6 3 2 5" xfId="17298"/>
    <cellStyle name="Normal 5 6 3 2 5 2" xfId="37059"/>
    <cellStyle name="Normal 5 6 3 2 6" xfId="51175"/>
    <cellStyle name="Normal 5 6 3 2 7" xfId="31413"/>
    <cellStyle name="Normal 5 6 3 3" xfId="4592"/>
    <cellStyle name="Normal 5 6 3 3 2" xfId="13063"/>
    <cellStyle name="Normal 5 6 3 3 2 2" xfId="27178"/>
    <cellStyle name="Normal 5 6 3 3 2 2 2" xfId="61055"/>
    <cellStyle name="Normal 5 6 3 3 2 3" xfId="46939"/>
    <cellStyle name="Normal 5 6 3 3 3" xfId="18709"/>
    <cellStyle name="Normal 5 6 3 3 3 2" xfId="38470"/>
    <cellStyle name="Normal 5 6 3 3 4" xfId="52586"/>
    <cellStyle name="Normal 5 6 3 3 5" xfId="32824"/>
    <cellStyle name="Normal 5 6 3 4" xfId="7417"/>
    <cellStyle name="Normal 5 6 3 4 2" xfId="21532"/>
    <cellStyle name="Normal 5 6 3 4 2 2" xfId="55409"/>
    <cellStyle name="Normal 5 6 3 4 3" xfId="41293"/>
    <cellStyle name="Normal 5 6 3 5" xfId="10240"/>
    <cellStyle name="Normal 5 6 3 5 2" xfId="24355"/>
    <cellStyle name="Normal 5 6 3 5 2 2" xfId="58232"/>
    <cellStyle name="Normal 5 6 3 5 3" xfId="44116"/>
    <cellStyle name="Normal 5 6 3 6" xfId="15886"/>
    <cellStyle name="Normal 5 6 3 6 2" xfId="35647"/>
    <cellStyle name="Normal 5 6 3 7" xfId="49763"/>
    <cellStyle name="Normal 5 6 3 8" xfId="30001"/>
    <cellStyle name="Normal 5 6 4" xfId="2475"/>
    <cellStyle name="Normal 5 6 4 2" xfId="5299"/>
    <cellStyle name="Normal 5 6 4 2 2" xfId="13769"/>
    <cellStyle name="Normal 5 6 4 2 2 2" xfId="27884"/>
    <cellStyle name="Normal 5 6 4 2 2 2 2" xfId="61761"/>
    <cellStyle name="Normal 5 6 4 2 2 3" xfId="47645"/>
    <cellStyle name="Normal 5 6 4 2 3" xfId="19415"/>
    <cellStyle name="Normal 5 6 4 2 3 2" xfId="39176"/>
    <cellStyle name="Normal 5 6 4 2 4" xfId="53292"/>
    <cellStyle name="Normal 5 6 4 2 5" xfId="33530"/>
    <cellStyle name="Normal 5 6 4 3" xfId="8123"/>
    <cellStyle name="Normal 5 6 4 3 2" xfId="22238"/>
    <cellStyle name="Normal 5 6 4 3 2 2" xfId="56115"/>
    <cellStyle name="Normal 5 6 4 3 3" xfId="41999"/>
    <cellStyle name="Normal 5 6 4 4" xfId="10946"/>
    <cellStyle name="Normal 5 6 4 4 2" xfId="25061"/>
    <cellStyle name="Normal 5 6 4 4 2 2" xfId="58938"/>
    <cellStyle name="Normal 5 6 4 4 3" xfId="44822"/>
    <cellStyle name="Normal 5 6 4 5" xfId="16592"/>
    <cellStyle name="Normal 5 6 4 5 2" xfId="36353"/>
    <cellStyle name="Normal 5 6 4 6" xfId="50469"/>
    <cellStyle name="Normal 5 6 4 7" xfId="30707"/>
    <cellStyle name="Normal 5 6 5" xfId="3886"/>
    <cellStyle name="Normal 5 6 5 2" xfId="12357"/>
    <cellStyle name="Normal 5 6 5 2 2" xfId="26472"/>
    <cellStyle name="Normal 5 6 5 2 2 2" xfId="60349"/>
    <cellStyle name="Normal 5 6 5 2 3" xfId="46233"/>
    <cellStyle name="Normal 5 6 5 3" xfId="18003"/>
    <cellStyle name="Normal 5 6 5 3 2" xfId="37764"/>
    <cellStyle name="Normal 5 6 5 4" xfId="51880"/>
    <cellStyle name="Normal 5 6 5 5" xfId="32118"/>
    <cellStyle name="Normal 5 6 6" xfId="6711"/>
    <cellStyle name="Normal 5 6 6 2" xfId="20826"/>
    <cellStyle name="Normal 5 6 6 2 2" xfId="54703"/>
    <cellStyle name="Normal 5 6 6 3" xfId="40587"/>
    <cellStyle name="Normal 5 6 7" xfId="9534"/>
    <cellStyle name="Normal 5 6 7 2" xfId="23649"/>
    <cellStyle name="Normal 5 6 7 2 2" xfId="57526"/>
    <cellStyle name="Normal 5 6 7 3" xfId="43410"/>
    <cellStyle name="Normal 5 6 8" xfId="15180"/>
    <cellStyle name="Normal 5 6 8 2" xfId="34941"/>
    <cellStyle name="Normal 5 6 9" xfId="49057"/>
    <cellStyle name="Normal 5 7" xfId="1239"/>
    <cellStyle name="Normal 5 7 2" xfId="1946"/>
    <cellStyle name="Normal 5 7 2 2" xfId="3359"/>
    <cellStyle name="Normal 5 7 2 2 2" xfId="6183"/>
    <cellStyle name="Normal 5 7 2 2 2 2" xfId="14653"/>
    <cellStyle name="Normal 5 7 2 2 2 2 2" xfId="28768"/>
    <cellStyle name="Normal 5 7 2 2 2 2 2 2" xfId="62645"/>
    <cellStyle name="Normal 5 7 2 2 2 2 3" xfId="48529"/>
    <cellStyle name="Normal 5 7 2 2 2 3" xfId="20299"/>
    <cellStyle name="Normal 5 7 2 2 2 3 2" xfId="40060"/>
    <cellStyle name="Normal 5 7 2 2 2 4" xfId="54176"/>
    <cellStyle name="Normal 5 7 2 2 2 5" xfId="34414"/>
    <cellStyle name="Normal 5 7 2 2 3" xfId="9007"/>
    <cellStyle name="Normal 5 7 2 2 3 2" xfId="23122"/>
    <cellStyle name="Normal 5 7 2 2 3 2 2" xfId="56999"/>
    <cellStyle name="Normal 5 7 2 2 3 3" xfId="42883"/>
    <cellStyle name="Normal 5 7 2 2 4" xfId="11830"/>
    <cellStyle name="Normal 5 7 2 2 4 2" xfId="25945"/>
    <cellStyle name="Normal 5 7 2 2 4 2 2" xfId="59822"/>
    <cellStyle name="Normal 5 7 2 2 4 3" xfId="45706"/>
    <cellStyle name="Normal 5 7 2 2 5" xfId="17476"/>
    <cellStyle name="Normal 5 7 2 2 5 2" xfId="37237"/>
    <cellStyle name="Normal 5 7 2 2 6" xfId="51353"/>
    <cellStyle name="Normal 5 7 2 2 7" xfId="31591"/>
    <cellStyle name="Normal 5 7 2 3" xfId="4770"/>
    <cellStyle name="Normal 5 7 2 3 2" xfId="13241"/>
    <cellStyle name="Normal 5 7 2 3 2 2" xfId="27356"/>
    <cellStyle name="Normal 5 7 2 3 2 2 2" xfId="61233"/>
    <cellStyle name="Normal 5 7 2 3 2 3" xfId="47117"/>
    <cellStyle name="Normal 5 7 2 3 3" xfId="18887"/>
    <cellStyle name="Normal 5 7 2 3 3 2" xfId="38648"/>
    <cellStyle name="Normal 5 7 2 3 4" xfId="52764"/>
    <cellStyle name="Normal 5 7 2 3 5" xfId="33002"/>
    <cellStyle name="Normal 5 7 2 4" xfId="7595"/>
    <cellStyle name="Normal 5 7 2 4 2" xfId="21710"/>
    <cellStyle name="Normal 5 7 2 4 2 2" xfId="55587"/>
    <cellStyle name="Normal 5 7 2 4 3" xfId="41471"/>
    <cellStyle name="Normal 5 7 2 5" xfId="10418"/>
    <cellStyle name="Normal 5 7 2 5 2" xfId="24533"/>
    <cellStyle name="Normal 5 7 2 5 2 2" xfId="58410"/>
    <cellStyle name="Normal 5 7 2 5 3" xfId="44294"/>
    <cellStyle name="Normal 5 7 2 6" xfId="16064"/>
    <cellStyle name="Normal 5 7 2 6 2" xfId="35825"/>
    <cellStyle name="Normal 5 7 2 7" xfId="49941"/>
    <cellStyle name="Normal 5 7 2 8" xfId="30179"/>
    <cellStyle name="Normal 5 7 3" xfId="2653"/>
    <cellStyle name="Normal 5 7 3 2" xfId="5477"/>
    <cellStyle name="Normal 5 7 3 2 2" xfId="13947"/>
    <cellStyle name="Normal 5 7 3 2 2 2" xfId="28062"/>
    <cellStyle name="Normal 5 7 3 2 2 2 2" xfId="61939"/>
    <cellStyle name="Normal 5 7 3 2 2 3" xfId="47823"/>
    <cellStyle name="Normal 5 7 3 2 3" xfId="19593"/>
    <cellStyle name="Normal 5 7 3 2 3 2" xfId="39354"/>
    <cellStyle name="Normal 5 7 3 2 4" xfId="53470"/>
    <cellStyle name="Normal 5 7 3 2 5" xfId="33708"/>
    <cellStyle name="Normal 5 7 3 3" xfId="8301"/>
    <cellStyle name="Normal 5 7 3 3 2" xfId="22416"/>
    <cellStyle name="Normal 5 7 3 3 2 2" xfId="56293"/>
    <cellStyle name="Normal 5 7 3 3 3" xfId="42177"/>
    <cellStyle name="Normal 5 7 3 4" xfId="11124"/>
    <cellStyle name="Normal 5 7 3 4 2" xfId="25239"/>
    <cellStyle name="Normal 5 7 3 4 2 2" xfId="59116"/>
    <cellStyle name="Normal 5 7 3 4 3" xfId="45000"/>
    <cellStyle name="Normal 5 7 3 5" xfId="16770"/>
    <cellStyle name="Normal 5 7 3 5 2" xfId="36531"/>
    <cellStyle name="Normal 5 7 3 6" xfId="50647"/>
    <cellStyle name="Normal 5 7 3 7" xfId="30885"/>
    <cellStyle name="Normal 5 7 4" xfId="4064"/>
    <cellStyle name="Normal 5 7 4 2" xfId="12535"/>
    <cellStyle name="Normal 5 7 4 2 2" xfId="26650"/>
    <cellStyle name="Normal 5 7 4 2 2 2" xfId="60527"/>
    <cellStyle name="Normal 5 7 4 2 3" xfId="46411"/>
    <cellStyle name="Normal 5 7 4 3" xfId="18181"/>
    <cellStyle name="Normal 5 7 4 3 2" xfId="37942"/>
    <cellStyle name="Normal 5 7 4 4" xfId="52058"/>
    <cellStyle name="Normal 5 7 4 5" xfId="32296"/>
    <cellStyle name="Normal 5 7 5" xfId="6889"/>
    <cellStyle name="Normal 5 7 5 2" xfId="21004"/>
    <cellStyle name="Normal 5 7 5 2 2" xfId="54881"/>
    <cellStyle name="Normal 5 7 5 3" xfId="40765"/>
    <cellStyle name="Normal 5 7 6" xfId="9712"/>
    <cellStyle name="Normal 5 7 6 2" xfId="23827"/>
    <cellStyle name="Normal 5 7 6 2 2" xfId="57704"/>
    <cellStyle name="Normal 5 7 6 3" xfId="43588"/>
    <cellStyle name="Normal 5 7 7" xfId="15358"/>
    <cellStyle name="Normal 5 7 7 2" xfId="35119"/>
    <cellStyle name="Normal 5 7 8" xfId="49235"/>
    <cellStyle name="Normal 5 7 9" xfId="29473"/>
    <cellStyle name="Normal 5 8" xfId="1593"/>
    <cellStyle name="Normal 5 8 2" xfId="3006"/>
    <cellStyle name="Normal 5 8 2 2" xfId="5830"/>
    <cellStyle name="Normal 5 8 2 2 2" xfId="14300"/>
    <cellStyle name="Normal 5 8 2 2 2 2" xfId="28415"/>
    <cellStyle name="Normal 5 8 2 2 2 2 2" xfId="62292"/>
    <cellStyle name="Normal 5 8 2 2 2 3" xfId="48176"/>
    <cellStyle name="Normal 5 8 2 2 3" xfId="19946"/>
    <cellStyle name="Normal 5 8 2 2 3 2" xfId="39707"/>
    <cellStyle name="Normal 5 8 2 2 4" xfId="53823"/>
    <cellStyle name="Normal 5 8 2 2 5" xfId="34061"/>
    <cellStyle name="Normal 5 8 2 3" xfId="8654"/>
    <cellStyle name="Normal 5 8 2 3 2" xfId="22769"/>
    <cellStyle name="Normal 5 8 2 3 2 2" xfId="56646"/>
    <cellStyle name="Normal 5 8 2 3 3" xfId="42530"/>
    <cellStyle name="Normal 5 8 2 4" xfId="11477"/>
    <cellStyle name="Normal 5 8 2 4 2" xfId="25592"/>
    <cellStyle name="Normal 5 8 2 4 2 2" xfId="59469"/>
    <cellStyle name="Normal 5 8 2 4 3" xfId="45353"/>
    <cellStyle name="Normal 5 8 2 5" xfId="17123"/>
    <cellStyle name="Normal 5 8 2 5 2" xfId="36884"/>
    <cellStyle name="Normal 5 8 2 6" xfId="51000"/>
    <cellStyle name="Normal 5 8 2 7" xfId="31238"/>
    <cellStyle name="Normal 5 8 3" xfId="4417"/>
    <cellStyle name="Normal 5 8 3 2" xfId="12888"/>
    <cellStyle name="Normal 5 8 3 2 2" xfId="27003"/>
    <cellStyle name="Normal 5 8 3 2 2 2" xfId="60880"/>
    <cellStyle name="Normal 5 8 3 2 3" xfId="46764"/>
    <cellStyle name="Normal 5 8 3 3" xfId="18534"/>
    <cellStyle name="Normal 5 8 3 3 2" xfId="38295"/>
    <cellStyle name="Normal 5 8 3 4" xfId="52411"/>
    <cellStyle name="Normal 5 8 3 5" xfId="32649"/>
    <cellStyle name="Normal 5 8 4" xfId="7242"/>
    <cellStyle name="Normal 5 8 4 2" xfId="21357"/>
    <cellStyle name="Normal 5 8 4 2 2" xfId="55234"/>
    <cellStyle name="Normal 5 8 4 3" xfId="41118"/>
    <cellStyle name="Normal 5 8 5" xfId="10065"/>
    <cellStyle name="Normal 5 8 5 2" xfId="24180"/>
    <cellStyle name="Normal 5 8 5 2 2" xfId="58057"/>
    <cellStyle name="Normal 5 8 5 3" xfId="43941"/>
    <cellStyle name="Normal 5 8 6" xfId="15711"/>
    <cellStyle name="Normal 5 8 6 2" xfId="35472"/>
    <cellStyle name="Normal 5 8 7" xfId="49588"/>
    <cellStyle name="Normal 5 8 8" xfId="29826"/>
    <cellStyle name="Normal 5 9" xfId="2300"/>
    <cellStyle name="Normal 5 9 2" xfId="5124"/>
    <cellStyle name="Normal 5 9 2 2" xfId="13594"/>
    <cellStyle name="Normal 5 9 2 2 2" xfId="27709"/>
    <cellStyle name="Normal 5 9 2 2 2 2" xfId="61586"/>
    <cellStyle name="Normal 5 9 2 2 3" xfId="47470"/>
    <cellStyle name="Normal 5 9 2 3" xfId="19240"/>
    <cellStyle name="Normal 5 9 2 3 2" xfId="39001"/>
    <cellStyle name="Normal 5 9 2 4" xfId="53117"/>
    <cellStyle name="Normal 5 9 2 5" xfId="33355"/>
    <cellStyle name="Normal 5 9 3" xfId="7948"/>
    <cellStyle name="Normal 5 9 3 2" xfId="22063"/>
    <cellStyle name="Normal 5 9 3 2 2" xfId="55940"/>
    <cellStyle name="Normal 5 9 3 3" xfId="41824"/>
    <cellStyle name="Normal 5 9 4" xfId="10771"/>
    <cellStyle name="Normal 5 9 4 2" xfId="24886"/>
    <cellStyle name="Normal 5 9 4 2 2" xfId="58763"/>
    <cellStyle name="Normal 5 9 4 3" xfId="44647"/>
    <cellStyle name="Normal 5 9 5" xfId="16417"/>
    <cellStyle name="Normal 5 9 5 2" xfId="36178"/>
    <cellStyle name="Normal 5 9 6" xfId="50294"/>
    <cellStyle name="Normal 5 9 7" xfId="30532"/>
    <cellStyle name="Normal 50" xfId="733"/>
    <cellStyle name="Normal 50 10" xfId="15027"/>
    <cellStyle name="Normal 50 10 2" xfId="34788"/>
    <cellStyle name="Normal 50 11" xfId="48904"/>
    <cellStyle name="Normal 50 12" xfId="29142"/>
    <cellStyle name="Normal 50 2" xfId="989"/>
    <cellStyle name="Normal 50 2 10" xfId="48991"/>
    <cellStyle name="Normal 50 2 11" xfId="29229"/>
    <cellStyle name="Normal 50 2 2" xfId="1169"/>
    <cellStyle name="Normal 50 2 2 10" xfId="29404"/>
    <cellStyle name="Normal 50 2 2 2" xfId="1523"/>
    <cellStyle name="Normal 50 2 2 2 2" xfId="2230"/>
    <cellStyle name="Normal 50 2 2 2 2 2" xfId="3643"/>
    <cellStyle name="Normal 50 2 2 2 2 2 2" xfId="6467"/>
    <cellStyle name="Normal 50 2 2 2 2 2 2 2" xfId="14937"/>
    <cellStyle name="Normal 50 2 2 2 2 2 2 2 2" xfId="29052"/>
    <cellStyle name="Normal 50 2 2 2 2 2 2 2 2 2" xfId="62929"/>
    <cellStyle name="Normal 50 2 2 2 2 2 2 2 3" xfId="48813"/>
    <cellStyle name="Normal 50 2 2 2 2 2 2 3" xfId="20583"/>
    <cellStyle name="Normal 50 2 2 2 2 2 2 3 2" xfId="40344"/>
    <cellStyle name="Normal 50 2 2 2 2 2 2 4" xfId="54460"/>
    <cellStyle name="Normal 50 2 2 2 2 2 2 5" xfId="34698"/>
    <cellStyle name="Normal 50 2 2 2 2 2 3" xfId="9291"/>
    <cellStyle name="Normal 50 2 2 2 2 2 3 2" xfId="23406"/>
    <cellStyle name="Normal 50 2 2 2 2 2 3 2 2" xfId="57283"/>
    <cellStyle name="Normal 50 2 2 2 2 2 3 3" xfId="43167"/>
    <cellStyle name="Normal 50 2 2 2 2 2 4" xfId="12114"/>
    <cellStyle name="Normal 50 2 2 2 2 2 4 2" xfId="26229"/>
    <cellStyle name="Normal 50 2 2 2 2 2 4 2 2" xfId="60106"/>
    <cellStyle name="Normal 50 2 2 2 2 2 4 3" xfId="45990"/>
    <cellStyle name="Normal 50 2 2 2 2 2 5" xfId="17760"/>
    <cellStyle name="Normal 50 2 2 2 2 2 5 2" xfId="37521"/>
    <cellStyle name="Normal 50 2 2 2 2 2 6" xfId="51637"/>
    <cellStyle name="Normal 50 2 2 2 2 2 7" xfId="31875"/>
    <cellStyle name="Normal 50 2 2 2 2 3" xfId="5054"/>
    <cellStyle name="Normal 50 2 2 2 2 3 2" xfId="13525"/>
    <cellStyle name="Normal 50 2 2 2 2 3 2 2" xfId="27640"/>
    <cellStyle name="Normal 50 2 2 2 2 3 2 2 2" xfId="61517"/>
    <cellStyle name="Normal 50 2 2 2 2 3 2 3" xfId="47401"/>
    <cellStyle name="Normal 50 2 2 2 2 3 3" xfId="19171"/>
    <cellStyle name="Normal 50 2 2 2 2 3 3 2" xfId="38932"/>
    <cellStyle name="Normal 50 2 2 2 2 3 4" xfId="53048"/>
    <cellStyle name="Normal 50 2 2 2 2 3 5" xfId="33286"/>
    <cellStyle name="Normal 50 2 2 2 2 4" xfId="7879"/>
    <cellStyle name="Normal 50 2 2 2 2 4 2" xfId="21994"/>
    <cellStyle name="Normal 50 2 2 2 2 4 2 2" xfId="55871"/>
    <cellStyle name="Normal 50 2 2 2 2 4 3" xfId="41755"/>
    <cellStyle name="Normal 50 2 2 2 2 5" xfId="10702"/>
    <cellStyle name="Normal 50 2 2 2 2 5 2" xfId="24817"/>
    <cellStyle name="Normal 50 2 2 2 2 5 2 2" xfId="58694"/>
    <cellStyle name="Normal 50 2 2 2 2 5 3" xfId="44578"/>
    <cellStyle name="Normal 50 2 2 2 2 6" xfId="16348"/>
    <cellStyle name="Normal 50 2 2 2 2 6 2" xfId="36109"/>
    <cellStyle name="Normal 50 2 2 2 2 7" xfId="50225"/>
    <cellStyle name="Normal 50 2 2 2 2 8" xfId="30463"/>
    <cellStyle name="Normal 50 2 2 2 3" xfId="2937"/>
    <cellStyle name="Normal 50 2 2 2 3 2" xfId="5761"/>
    <cellStyle name="Normal 50 2 2 2 3 2 2" xfId="14231"/>
    <cellStyle name="Normal 50 2 2 2 3 2 2 2" xfId="28346"/>
    <cellStyle name="Normal 50 2 2 2 3 2 2 2 2" xfId="62223"/>
    <cellStyle name="Normal 50 2 2 2 3 2 2 3" xfId="48107"/>
    <cellStyle name="Normal 50 2 2 2 3 2 3" xfId="19877"/>
    <cellStyle name="Normal 50 2 2 2 3 2 3 2" xfId="39638"/>
    <cellStyle name="Normal 50 2 2 2 3 2 4" xfId="53754"/>
    <cellStyle name="Normal 50 2 2 2 3 2 5" xfId="33992"/>
    <cellStyle name="Normal 50 2 2 2 3 3" xfId="8585"/>
    <cellStyle name="Normal 50 2 2 2 3 3 2" xfId="22700"/>
    <cellStyle name="Normal 50 2 2 2 3 3 2 2" xfId="56577"/>
    <cellStyle name="Normal 50 2 2 2 3 3 3" xfId="42461"/>
    <cellStyle name="Normal 50 2 2 2 3 4" xfId="11408"/>
    <cellStyle name="Normal 50 2 2 2 3 4 2" xfId="25523"/>
    <cellStyle name="Normal 50 2 2 2 3 4 2 2" xfId="59400"/>
    <cellStyle name="Normal 50 2 2 2 3 4 3" xfId="45284"/>
    <cellStyle name="Normal 50 2 2 2 3 5" xfId="17054"/>
    <cellStyle name="Normal 50 2 2 2 3 5 2" xfId="36815"/>
    <cellStyle name="Normal 50 2 2 2 3 6" xfId="50931"/>
    <cellStyle name="Normal 50 2 2 2 3 7" xfId="31169"/>
    <cellStyle name="Normal 50 2 2 2 4" xfId="4348"/>
    <cellStyle name="Normal 50 2 2 2 4 2" xfId="12819"/>
    <cellStyle name="Normal 50 2 2 2 4 2 2" xfId="26934"/>
    <cellStyle name="Normal 50 2 2 2 4 2 2 2" xfId="60811"/>
    <cellStyle name="Normal 50 2 2 2 4 2 3" xfId="46695"/>
    <cellStyle name="Normal 50 2 2 2 4 3" xfId="18465"/>
    <cellStyle name="Normal 50 2 2 2 4 3 2" xfId="38226"/>
    <cellStyle name="Normal 50 2 2 2 4 4" xfId="52342"/>
    <cellStyle name="Normal 50 2 2 2 4 5" xfId="32580"/>
    <cellStyle name="Normal 50 2 2 2 5" xfId="7173"/>
    <cellStyle name="Normal 50 2 2 2 5 2" xfId="21288"/>
    <cellStyle name="Normal 50 2 2 2 5 2 2" xfId="55165"/>
    <cellStyle name="Normal 50 2 2 2 5 3" xfId="41049"/>
    <cellStyle name="Normal 50 2 2 2 6" xfId="9996"/>
    <cellStyle name="Normal 50 2 2 2 6 2" xfId="24111"/>
    <cellStyle name="Normal 50 2 2 2 6 2 2" xfId="57988"/>
    <cellStyle name="Normal 50 2 2 2 6 3" xfId="43872"/>
    <cellStyle name="Normal 50 2 2 2 7" xfId="15642"/>
    <cellStyle name="Normal 50 2 2 2 7 2" xfId="35403"/>
    <cellStyle name="Normal 50 2 2 2 8" xfId="49519"/>
    <cellStyle name="Normal 50 2 2 2 9" xfId="29757"/>
    <cellStyle name="Normal 50 2 2 3" xfId="1877"/>
    <cellStyle name="Normal 50 2 2 3 2" xfId="3290"/>
    <cellStyle name="Normal 50 2 2 3 2 2" xfId="6114"/>
    <cellStyle name="Normal 50 2 2 3 2 2 2" xfId="14584"/>
    <cellStyle name="Normal 50 2 2 3 2 2 2 2" xfId="28699"/>
    <cellStyle name="Normal 50 2 2 3 2 2 2 2 2" xfId="62576"/>
    <cellStyle name="Normal 50 2 2 3 2 2 2 3" xfId="48460"/>
    <cellStyle name="Normal 50 2 2 3 2 2 3" xfId="20230"/>
    <cellStyle name="Normal 50 2 2 3 2 2 3 2" xfId="39991"/>
    <cellStyle name="Normal 50 2 2 3 2 2 4" xfId="54107"/>
    <cellStyle name="Normal 50 2 2 3 2 2 5" xfId="34345"/>
    <cellStyle name="Normal 50 2 2 3 2 3" xfId="8938"/>
    <cellStyle name="Normal 50 2 2 3 2 3 2" xfId="23053"/>
    <cellStyle name="Normal 50 2 2 3 2 3 2 2" xfId="56930"/>
    <cellStyle name="Normal 50 2 2 3 2 3 3" xfId="42814"/>
    <cellStyle name="Normal 50 2 2 3 2 4" xfId="11761"/>
    <cellStyle name="Normal 50 2 2 3 2 4 2" xfId="25876"/>
    <cellStyle name="Normal 50 2 2 3 2 4 2 2" xfId="59753"/>
    <cellStyle name="Normal 50 2 2 3 2 4 3" xfId="45637"/>
    <cellStyle name="Normal 50 2 2 3 2 5" xfId="17407"/>
    <cellStyle name="Normal 50 2 2 3 2 5 2" xfId="37168"/>
    <cellStyle name="Normal 50 2 2 3 2 6" xfId="51284"/>
    <cellStyle name="Normal 50 2 2 3 2 7" xfId="31522"/>
    <cellStyle name="Normal 50 2 2 3 3" xfId="4701"/>
    <cellStyle name="Normal 50 2 2 3 3 2" xfId="13172"/>
    <cellStyle name="Normal 50 2 2 3 3 2 2" xfId="27287"/>
    <cellStyle name="Normal 50 2 2 3 3 2 2 2" xfId="61164"/>
    <cellStyle name="Normal 50 2 2 3 3 2 3" xfId="47048"/>
    <cellStyle name="Normal 50 2 2 3 3 3" xfId="18818"/>
    <cellStyle name="Normal 50 2 2 3 3 3 2" xfId="38579"/>
    <cellStyle name="Normal 50 2 2 3 3 4" xfId="52695"/>
    <cellStyle name="Normal 50 2 2 3 3 5" xfId="32933"/>
    <cellStyle name="Normal 50 2 2 3 4" xfId="7526"/>
    <cellStyle name="Normal 50 2 2 3 4 2" xfId="21641"/>
    <cellStyle name="Normal 50 2 2 3 4 2 2" xfId="55518"/>
    <cellStyle name="Normal 50 2 2 3 4 3" xfId="41402"/>
    <cellStyle name="Normal 50 2 2 3 5" xfId="10349"/>
    <cellStyle name="Normal 50 2 2 3 5 2" xfId="24464"/>
    <cellStyle name="Normal 50 2 2 3 5 2 2" xfId="58341"/>
    <cellStyle name="Normal 50 2 2 3 5 3" xfId="44225"/>
    <cellStyle name="Normal 50 2 2 3 6" xfId="15995"/>
    <cellStyle name="Normal 50 2 2 3 6 2" xfId="35756"/>
    <cellStyle name="Normal 50 2 2 3 7" xfId="49872"/>
    <cellStyle name="Normal 50 2 2 3 8" xfId="30110"/>
    <cellStyle name="Normal 50 2 2 4" xfId="2584"/>
    <cellStyle name="Normal 50 2 2 4 2" xfId="5408"/>
    <cellStyle name="Normal 50 2 2 4 2 2" xfId="13878"/>
    <cellStyle name="Normal 50 2 2 4 2 2 2" xfId="27993"/>
    <cellStyle name="Normal 50 2 2 4 2 2 2 2" xfId="61870"/>
    <cellStyle name="Normal 50 2 2 4 2 2 3" xfId="47754"/>
    <cellStyle name="Normal 50 2 2 4 2 3" xfId="19524"/>
    <cellStyle name="Normal 50 2 2 4 2 3 2" xfId="39285"/>
    <cellStyle name="Normal 50 2 2 4 2 4" xfId="53401"/>
    <cellStyle name="Normal 50 2 2 4 2 5" xfId="33639"/>
    <cellStyle name="Normal 50 2 2 4 3" xfId="8232"/>
    <cellStyle name="Normal 50 2 2 4 3 2" xfId="22347"/>
    <cellStyle name="Normal 50 2 2 4 3 2 2" xfId="56224"/>
    <cellStyle name="Normal 50 2 2 4 3 3" xfId="42108"/>
    <cellStyle name="Normal 50 2 2 4 4" xfId="11055"/>
    <cellStyle name="Normal 50 2 2 4 4 2" xfId="25170"/>
    <cellStyle name="Normal 50 2 2 4 4 2 2" xfId="59047"/>
    <cellStyle name="Normal 50 2 2 4 4 3" xfId="44931"/>
    <cellStyle name="Normal 50 2 2 4 5" xfId="16701"/>
    <cellStyle name="Normal 50 2 2 4 5 2" xfId="36462"/>
    <cellStyle name="Normal 50 2 2 4 6" xfId="50578"/>
    <cellStyle name="Normal 50 2 2 4 7" xfId="30816"/>
    <cellStyle name="Normal 50 2 2 5" xfId="3995"/>
    <cellStyle name="Normal 50 2 2 5 2" xfId="12466"/>
    <cellStyle name="Normal 50 2 2 5 2 2" xfId="26581"/>
    <cellStyle name="Normal 50 2 2 5 2 2 2" xfId="60458"/>
    <cellStyle name="Normal 50 2 2 5 2 3" xfId="46342"/>
    <cellStyle name="Normal 50 2 2 5 3" xfId="18112"/>
    <cellStyle name="Normal 50 2 2 5 3 2" xfId="37873"/>
    <cellStyle name="Normal 50 2 2 5 4" xfId="51989"/>
    <cellStyle name="Normal 50 2 2 5 5" xfId="32227"/>
    <cellStyle name="Normal 50 2 2 6" xfId="6820"/>
    <cellStyle name="Normal 50 2 2 6 2" xfId="20935"/>
    <cellStyle name="Normal 50 2 2 6 2 2" xfId="54812"/>
    <cellStyle name="Normal 50 2 2 6 3" xfId="40696"/>
    <cellStyle name="Normal 50 2 2 7" xfId="9643"/>
    <cellStyle name="Normal 50 2 2 7 2" xfId="23758"/>
    <cellStyle name="Normal 50 2 2 7 2 2" xfId="57635"/>
    <cellStyle name="Normal 50 2 2 7 3" xfId="43519"/>
    <cellStyle name="Normal 50 2 2 8" xfId="15289"/>
    <cellStyle name="Normal 50 2 2 8 2" xfId="35050"/>
    <cellStyle name="Normal 50 2 2 9" xfId="49166"/>
    <cellStyle name="Normal 50 2 3" xfId="1348"/>
    <cellStyle name="Normal 50 2 3 2" xfId="2055"/>
    <cellStyle name="Normal 50 2 3 2 2" xfId="3468"/>
    <cellStyle name="Normal 50 2 3 2 2 2" xfId="6292"/>
    <cellStyle name="Normal 50 2 3 2 2 2 2" xfId="14762"/>
    <cellStyle name="Normal 50 2 3 2 2 2 2 2" xfId="28877"/>
    <cellStyle name="Normal 50 2 3 2 2 2 2 2 2" xfId="62754"/>
    <cellStyle name="Normal 50 2 3 2 2 2 2 3" xfId="48638"/>
    <cellStyle name="Normal 50 2 3 2 2 2 3" xfId="20408"/>
    <cellStyle name="Normal 50 2 3 2 2 2 3 2" xfId="40169"/>
    <cellStyle name="Normal 50 2 3 2 2 2 4" xfId="54285"/>
    <cellStyle name="Normal 50 2 3 2 2 2 5" xfId="34523"/>
    <cellStyle name="Normal 50 2 3 2 2 3" xfId="9116"/>
    <cellStyle name="Normal 50 2 3 2 2 3 2" xfId="23231"/>
    <cellStyle name="Normal 50 2 3 2 2 3 2 2" xfId="57108"/>
    <cellStyle name="Normal 50 2 3 2 2 3 3" xfId="42992"/>
    <cellStyle name="Normal 50 2 3 2 2 4" xfId="11939"/>
    <cellStyle name="Normal 50 2 3 2 2 4 2" xfId="26054"/>
    <cellStyle name="Normal 50 2 3 2 2 4 2 2" xfId="59931"/>
    <cellStyle name="Normal 50 2 3 2 2 4 3" xfId="45815"/>
    <cellStyle name="Normal 50 2 3 2 2 5" xfId="17585"/>
    <cellStyle name="Normal 50 2 3 2 2 5 2" xfId="37346"/>
    <cellStyle name="Normal 50 2 3 2 2 6" xfId="51462"/>
    <cellStyle name="Normal 50 2 3 2 2 7" xfId="31700"/>
    <cellStyle name="Normal 50 2 3 2 3" xfId="4879"/>
    <cellStyle name="Normal 50 2 3 2 3 2" xfId="13350"/>
    <cellStyle name="Normal 50 2 3 2 3 2 2" xfId="27465"/>
    <cellStyle name="Normal 50 2 3 2 3 2 2 2" xfId="61342"/>
    <cellStyle name="Normal 50 2 3 2 3 2 3" xfId="47226"/>
    <cellStyle name="Normal 50 2 3 2 3 3" xfId="18996"/>
    <cellStyle name="Normal 50 2 3 2 3 3 2" xfId="38757"/>
    <cellStyle name="Normal 50 2 3 2 3 4" xfId="52873"/>
    <cellStyle name="Normal 50 2 3 2 3 5" xfId="33111"/>
    <cellStyle name="Normal 50 2 3 2 4" xfId="7704"/>
    <cellStyle name="Normal 50 2 3 2 4 2" xfId="21819"/>
    <cellStyle name="Normal 50 2 3 2 4 2 2" xfId="55696"/>
    <cellStyle name="Normal 50 2 3 2 4 3" xfId="41580"/>
    <cellStyle name="Normal 50 2 3 2 5" xfId="10527"/>
    <cellStyle name="Normal 50 2 3 2 5 2" xfId="24642"/>
    <cellStyle name="Normal 50 2 3 2 5 2 2" xfId="58519"/>
    <cellStyle name="Normal 50 2 3 2 5 3" xfId="44403"/>
    <cellStyle name="Normal 50 2 3 2 6" xfId="16173"/>
    <cellStyle name="Normal 50 2 3 2 6 2" xfId="35934"/>
    <cellStyle name="Normal 50 2 3 2 7" xfId="50050"/>
    <cellStyle name="Normal 50 2 3 2 8" xfId="30288"/>
    <cellStyle name="Normal 50 2 3 3" xfId="2762"/>
    <cellStyle name="Normal 50 2 3 3 2" xfId="5586"/>
    <cellStyle name="Normal 50 2 3 3 2 2" xfId="14056"/>
    <cellStyle name="Normal 50 2 3 3 2 2 2" xfId="28171"/>
    <cellStyle name="Normal 50 2 3 3 2 2 2 2" xfId="62048"/>
    <cellStyle name="Normal 50 2 3 3 2 2 3" xfId="47932"/>
    <cellStyle name="Normal 50 2 3 3 2 3" xfId="19702"/>
    <cellStyle name="Normal 50 2 3 3 2 3 2" xfId="39463"/>
    <cellStyle name="Normal 50 2 3 3 2 4" xfId="53579"/>
    <cellStyle name="Normal 50 2 3 3 2 5" xfId="33817"/>
    <cellStyle name="Normal 50 2 3 3 3" xfId="8410"/>
    <cellStyle name="Normal 50 2 3 3 3 2" xfId="22525"/>
    <cellStyle name="Normal 50 2 3 3 3 2 2" xfId="56402"/>
    <cellStyle name="Normal 50 2 3 3 3 3" xfId="42286"/>
    <cellStyle name="Normal 50 2 3 3 4" xfId="11233"/>
    <cellStyle name="Normal 50 2 3 3 4 2" xfId="25348"/>
    <cellStyle name="Normal 50 2 3 3 4 2 2" xfId="59225"/>
    <cellStyle name="Normal 50 2 3 3 4 3" xfId="45109"/>
    <cellStyle name="Normal 50 2 3 3 5" xfId="16879"/>
    <cellStyle name="Normal 50 2 3 3 5 2" xfId="36640"/>
    <cellStyle name="Normal 50 2 3 3 6" xfId="50756"/>
    <cellStyle name="Normal 50 2 3 3 7" xfId="30994"/>
    <cellStyle name="Normal 50 2 3 4" xfId="4173"/>
    <cellStyle name="Normal 50 2 3 4 2" xfId="12644"/>
    <cellStyle name="Normal 50 2 3 4 2 2" xfId="26759"/>
    <cellStyle name="Normal 50 2 3 4 2 2 2" xfId="60636"/>
    <cellStyle name="Normal 50 2 3 4 2 3" xfId="46520"/>
    <cellStyle name="Normal 50 2 3 4 3" xfId="18290"/>
    <cellStyle name="Normal 50 2 3 4 3 2" xfId="38051"/>
    <cellStyle name="Normal 50 2 3 4 4" xfId="52167"/>
    <cellStyle name="Normal 50 2 3 4 5" xfId="32405"/>
    <cellStyle name="Normal 50 2 3 5" xfId="6998"/>
    <cellStyle name="Normal 50 2 3 5 2" xfId="21113"/>
    <cellStyle name="Normal 50 2 3 5 2 2" xfId="54990"/>
    <cellStyle name="Normal 50 2 3 5 3" xfId="40874"/>
    <cellStyle name="Normal 50 2 3 6" xfId="9821"/>
    <cellStyle name="Normal 50 2 3 6 2" xfId="23936"/>
    <cellStyle name="Normal 50 2 3 6 2 2" xfId="57813"/>
    <cellStyle name="Normal 50 2 3 6 3" xfId="43697"/>
    <cellStyle name="Normal 50 2 3 7" xfId="15467"/>
    <cellStyle name="Normal 50 2 3 7 2" xfId="35228"/>
    <cellStyle name="Normal 50 2 3 8" xfId="49344"/>
    <cellStyle name="Normal 50 2 3 9" xfId="29582"/>
    <cellStyle name="Normal 50 2 4" xfId="1702"/>
    <cellStyle name="Normal 50 2 4 2" xfId="3115"/>
    <cellStyle name="Normal 50 2 4 2 2" xfId="5939"/>
    <cellStyle name="Normal 50 2 4 2 2 2" xfId="14409"/>
    <cellStyle name="Normal 50 2 4 2 2 2 2" xfId="28524"/>
    <cellStyle name="Normal 50 2 4 2 2 2 2 2" xfId="62401"/>
    <cellStyle name="Normal 50 2 4 2 2 2 3" xfId="48285"/>
    <cellStyle name="Normal 50 2 4 2 2 3" xfId="20055"/>
    <cellStyle name="Normal 50 2 4 2 2 3 2" xfId="39816"/>
    <cellStyle name="Normal 50 2 4 2 2 4" xfId="53932"/>
    <cellStyle name="Normal 50 2 4 2 2 5" xfId="34170"/>
    <cellStyle name="Normal 50 2 4 2 3" xfId="8763"/>
    <cellStyle name="Normal 50 2 4 2 3 2" xfId="22878"/>
    <cellStyle name="Normal 50 2 4 2 3 2 2" xfId="56755"/>
    <cellStyle name="Normal 50 2 4 2 3 3" xfId="42639"/>
    <cellStyle name="Normal 50 2 4 2 4" xfId="11586"/>
    <cellStyle name="Normal 50 2 4 2 4 2" xfId="25701"/>
    <cellStyle name="Normal 50 2 4 2 4 2 2" xfId="59578"/>
    <cellStyle name="Normal 50 2 4 2 4 3" xfId="45462"/>
    <cellStyle name="Normal 50 2 4 2 5" xfId="17232"/>
    <cellStyle name="Normal 50 2 4 2 5 2" xfId="36993"/>
    <cellStyle name="Normal 50 2 4 2 6" xfId="51109"/>
    <cellStyle name="Normal 50 2 4 2 7" xfId="31347"/>
    <cellStyle name="Normal 50 2 4 3" xfId="4526"/>
    <cellStyle name="Normal 50 2 4 3 2" xfId="12997"/>
    <cellStyle name="Normal 50 2 4 3 2 2" xfId="27112"/>
    <cellStyle name="Normal 50 2 4 3 2 2 2" xfId="60989"/>
    <cellStyle name="Normal 50 2 4 3 2 3" xfId="46873"/>
    <cellStyle name="Normal 50 2 4 3 3" xfId="18643"/>
    <cellStyle name="Normal 50 2 4 3 3 2" xfId="38404"/>
    <cellStyle name="Normal 50 2 4 3 4" xfId="52520"/>
    <cellStyle name="Normal 50 2 4 3 5" xfId="32758"/>
    <cellStyle name="Normal 50 2 4 4" xfId="7351"/>
    <cellStyle name="Normal 50 2 4 4 2" xfId="21466"/>
    <cellStyle name="Normal 50 2 4 4 2 2" xfId="55343"/>
    <cellStyle name="Normal 50 2 4 4 3" xfId="41227"/>
    <cellStyle name="Normal 50 2 4 5" xfId="10174"/>
    <cellStyle name="Normal 50 2 4 5 2" xfId="24289"/>
    <cellStyle name="Normal 50 2 4 5 2 2" xfId="58166"/>
    <cellStyle name="Normal 50 2 4 5 3" xfId="44050"/>
    <cellStyle name="Normal 50 2 4 6" xfId="15820"/>
    <cellStyle name="Normal 50 2 4 6 2" xfId="35581"/>
    <cellStyle name="Normal 50 2 4 7" xfId="49697"/>
    <cellStyle name="Normal 50 2 4 8" xfId="29935"/>
    <cellStyle name="Normal 50 2 5" xfId="2409"/>
    <cellStyle name="Normal 50 2 5 2" xfId="5233"/>
    <cellStyle name="Normal 50 2 5 2 2" xfId="13703"/>
    <cellStyle name="Normal 50 2 5 2 2 2" xfId="27818"/>
    <cellStyle name="Normal 50 2 5 2 2 2 2" xfId="61695"/>
    <cellStyle name="Normal 50 2 5 2 2 3" xfId="47579"/>
    <cellStyle name="Normal 50 2 5 2 3" xfId="19349"/>
    <cellStyle name="Normal 50 2 5 2 3 2" xfId="39110"/>
    <cellStyle name="Normal 50 2 5 2 4" xfId="53226"/>
    <cellStyle name="Normal 50 2 5 2 5" xfId="33464"/>
    <cellStyle name="Normal 50 2 5 3" xfId="8057"/>
    <cellStyle name="Normal 50 2 5 3 2" xfId="22172"/>
    <cellStyle name="Normal 50 2 5 3 2 2" xfId="56049"/>
    <cellStyle name="Normal 50 2 5 3 3" xfId="41933"/>
    <cellStyle name="Normal 50 2 5 4" xfId="10880"/>
    <cellStyle name="Normal 50 2 5 4 2" xfId="24995"/>
    <cellStyle name="Normal 50 2 5 4 2 2" xfId="58872"/>
    <cellStyle name="Normal 50 2 5 4 3" xfId="44756"/>
    <cellStyle name="Normal 50 2 5 5" xfId="16526"/>
    <cellStyle name="Normal 50 2 5 5 2" xfId="36287"/>
    <cellStyle name="Normal 50 2 5 6" xfId="50403"/>
    <cellStyle name="Normal 50 2 5 7" xfId="30641"/>
    <cellStyle name="Normal 50 2 6" xfId="3820"/>
    <cellStyle name="Normal 50 2 6 2" xfId="12291"/>
    <cellStyle name="Normal 50 2 6 2 2" xfId="26406"/>
    <cellStyle name="Normal 50 2 6 2 2 2" xfId="60283"/>
    <cellStyle name="Normal 50 2 6 2 3" xfId="46167"/>
    <cellStyle name="Normal 50 2 6 3" xfId="17937"/>
    <cellStyle name="Normal 50 2 6 3 2" xfId="37698"/>
    <cellStyle name="Normal 50 2 6 4" xfId="51814"/>
    <cellStyle name="Normal 50 2 6 5" xfId="32052"/>
    <cellStyle name="Normal 50 2 7" xfId="6645"/>
    <cellStyle name="Normal 50 2 7 2" xfId="20760"/>
    <cellStyle name="Normal 50 2 7 2 2" xfId="54637"/>
    <cellStyle name="Normal 50 2 7 3" xfId="40521"/>
    <cellStyle name="Normal 50 2 8" xfId="9468"/>
    <cellStyle name="Normal 50 2 8 2" xfId="23583"/>
    <cellStyle name="Normal 50 2 8 2 2" xfId="57460"/>
    <cellStyle name="Normal 50 2 8 3" xfId="43344"/>
    <cellStyle name="Normal 50 2 9" xfId="15114"/>
    <cellStyle name="Normal 50 2 9 2" xfId="34875"/>
    <cellStyle name="Normal 50 3" xfId="1081"/>
    <cellStyle name="Normal 50 3 10" xfId="29317"/>
    <cellStyle name="Normal 50 3 2" xfId="1436"/>
    <cellStyle name="Normal 50 3 2 2" xfId="2143"/>
    <cellStyle name="Normal 50 3 2 2 2" xfId="3556"/>
    <cellStyle name="Normal 50 3 2 2 2 2" xfId="6380"/>
    <cellStyle name="Normal 50 3 2 2 2 2 2" xfId="14850"/>
    <cellStyle name="Normal 50 3 2 2 2 2 2 2" xfId="28965"/>
    <cellStyle name="Normal 50 3 2 2 2 2 2 2 2" xfId="62842"/>
    <cellStyle name="Normal 50 3 2 2 2 2 2 3" xfId="48726"/>
    <cellStyle name="Normal 50 3 2 2 2 2 3" xfId="20496"/>
    <cellStyle name="Normal 50 3 2 2 2 2 3 2" xfId="40257"/>
    <cellStyle name="Normal 50 3 2 2 2 2 4" xfId="54373"/>
    <cellStyle name="Normal 50 3 2 2 2 2 5" xfId="34611"/>
    <cellStyle name="Normal 50 3 2 2 2 3" xfId="9204"/>
    <cellStyle name="Normal 50 3 2 2 2 3 2" xfId="23319"/>
    <cellStyle name="Normal 50 3 2 2 2 3 2 2" xfId="57196"/>
    <cellStyle name="Normal 50 3 2 2 2 3 3" xfId="43080"/>
    <cellStyle name="Normal 50 3 2 2 2 4" xfId="12027"/>
    <cellStyle name="Normal 50 3 2 2 2 4 2" xfId="26142"/>
    <cellStyle name="Normal 50 3 2 2 2 4 2 2" xfId="60019"/>
    <cellStyle name="Normal 50 3 2 2 2 4 3" xfId="45903"/>
    <cellStyle name="Normal 50 3 2 2 2 5" xfId="17673"/>
    <cellStyle name="Normal 50 3 2 2 2 5 2" xfId="37434"/>
    <cellStyle name="Normal 50 3 2 2 2 6" xfId="51550"/>
    <cellStyle name="Normal 50 3 2 2 2 7" xfId="31788"/>
    <cellStyle name="Normal 50 3 2 2 3" xfId="4967"/>
    <cellStyle name="Normal 50 3 2 2 3 2" xfId="13438"/>
    <cellStyle name="Normal 50 3 2 2 3 2 2" xfId="27553"/>
    <cellStyle name="Normal 50 3 2 2 3 2 2 2" xfId="61430"/>
    <cellStyle name="Normal 50 3 2 2 3 2 3" xfId="47314"/>
    <cellStyle name="Normal 50 3 2 2 3 3" xfId="19084"/>
    <cellStyle name="Normal 50 3 2 2 3 3 2" xfId="38845"/>
    <cellStyle name="Normal 50 3 2 2 3 4" xfId="52961"/>
    <cellStyle name="Normal 50 3 2 2 3 5" xfId="33199"/>
    <cellStyle name="Normal 50 3 2 2 4" xfId="7792"/>
    <cellStyle name="Normal 50 3 2 2 4 2" xfId="21907"/>
    <cellStyle name="Normal 50 3 2 2 4 2 2" xfId="55784"/>
    <cellStyle name="Normal 50 3 2 2 4 3" xfId="41668"/>
    <cellStyle name="Normal 50 3 2 2 5" xfId="10615"/>
    <cellStyle name="Normal 50 3 2 2 5 2" xfId="24730"/>
    <cellStyle name="Normal 50 3 2 2 5 2 2" xfId="58607"/>
    <cellStyle name="Normal 50 3 2 2 5 3" xfId="44491"/>
    <cellStyle name="Normal 50 3 2 2 6" xfId="16261"/>
    <cellStyle name="Normal 50 3 2 2 6 2" xfId="36022"/>
    <cellStyle name="Normal 50 3 2 2 7" xfId="50138"/>
    <cellStyle name="Normal 50 3 2 2 8" xfId="30376"/>
    <cellStyle name="Normal 50 3 2 3" xfId="2850"/>
    <cellStyle name="Normal 50 3 2 3 2" xfId="5674"/>
    <cellStyle name="Normal 50 3 2 3 2 2" xfId="14144"/>
    <cellStyle name="Normal 50 3 2 3 2 2 2" xfId="28259"/>
    <cellStyle name="Normal 50 3 2 3 2 2 2 2" xfId="62136"/>
    <cellStyle name="Normal 50 3 2 3 2 2 3" xfId="48020"/>
    <cellStyle name="Normal 50 3 2 3 2 3" xfId="19790"/>
    <cellStyle name="Normal 50 3 2 3 2 3 2" xfId="39551"/>
    <cellStyle name="Normal 50 3 2 3 2 4" xfId="53667"/>
    <cellStyle name="Normal 50 3 2 3 2 5" xfId="33905"/>
    <cellStyle name="Normal 50 3 2 3 3" xfId="8498"/>
    <cellStyle name="Normal 50 3 2 3 3 2" xfId="22613"/>
    <cellStyle name="Normal 50 3 2 3 3 2 2" xfId="56490"/>
    <cellStyle name="Normal 50 3 2 3 3 3" xfId="42374"/>
    <cellStyle name="Normal 50 3 2 3 4" xfId="11321"/>
    <cellStyle name="Normal 50 3 2 3 4 2" xfId="25436"/>
    <cellStyle name="Normal 50 3 2 3 4 2 2" xfId="59313"/>
    <cellStyle name="Normal 50 3 2 3 4 3" xfId="45197"/>
    <cellStyle name="Normal 50 3 2 3 5" xfId="16967"/>
    <cellStyle name="Normal 50 3 2 3 5 2" xfId="36728"/>
    <cellStyle name="Normal 50 3 2 3 6" xfId="50844"/>
    <cellStyle name="Normal 50 3 2 3 7" xfId="31082"/>
    <cellStyle name="Normal 50 3 2 4" xfId="4261"/>
    <cellStyle name="Normal 50 3 2 4 2" xfId="12732"/>
    <cellStyle name="Normal 50 3 2 4 2 2" xfId="26847"/>
    <cellStyle name="Normal 50 3 2 4 2 2 2" xfId="60724"/>
    <cellStyle name="Normal 50 3 2 4 2 3" xfId="46608"/>
    <cellStyle name="Normal 50 3 2 4 3" xfId="18378"/>
    <cellStyle name="Normal 50 3 2 4 3 2" xfId="38139"/>
    <cellStyle name="Normal 50 3 2 4 4" xfId="52255"/>
    <cellStyle name="Normal 50 3 2 4 5" xfId="32493"/>
    <cellStyle name="Normal 50 3 2 5" xfId="7086"/>
    <cellStyle name="Normal 50 3 2 5 2" xfId="21201"/>
    <cellStyle name="Normal 50 3 2 5 2 2" xfId="55078"/>
    <cellStyle name="Normal 50 3 2 5 3" xfId="40962"/>
    <cellStyle name="Normal 50 3 2 6" xfId="9909"/>
    <cellStyle name="Normal 50 3 2 6 2" xfId="24024"/>
    <cellStyle name="Normal 50 3 2 6 2 2" xfId="57901"/>
    <cellStyle name="Normal 50 3 2 6 3" xfId="43785"/>
    <cellStyle name="Normal 50 3 2 7" xfId="15555"/>
    <cellStyle name="Normal 50 3 2 7 2" xfId="35316"/>
    <cellStyle name="Normal 50 3 2 8" xfId="49432"/>
    <cellStyle name="Normal 50 3 2 9" xfId="29670"/>
    <cellStyle name="Normal 50 3 3" xfId="1790"/>
    <cellStyle name="Normal 50 3 3 2" xfId="3203"/>
    <cellStyle name="Normal 50 3 3 2 2" xfId="6027"/>
    <cellStyle name="Normal 50 3 3 2 2 2" xfId="14497"/>
    <cellStyle name="Normal 50 3 3 2 2 2 2" xfId="28612"/>
    <cellStyle name="Normal 50 3 3 2 2 2 2 2" xfId="62489"/>
    <cellStyle name="Normal 50 3 3 2 2 2 3" xfId="48373"/>
    <cellStyle name="Normal 50 3 3 2 2 3" xfId="20143"/>
    <cellStyle name="Normal 50 3 3 2 2 3 2" xfId="39904"/>
    <cellStyle name="Normal 50 3 3 2 2 4" xfId="54020"/>
    <cellStyle name="Normal 50 3 3 2 2 5" xfId="34258"/>
    <cellStyle name="Normal 50 3 3 2 3" xfId="8851"/>
    <cellStyle name="Normal 50 3 3 2 3 2" xfId="22966"/>
    <cellStyle name="Normal 50 3 3 2 3 2 2" xfId="56843"/>
    <cellStyle name="Normal 50 3 3 2 3 3" xfId="42727"/>
    <cellStyle name="Normal 50 3 3 2 4" xfId="11674"/>
    <cellStyle name="Normal 50 3 3 2 4 2" xfId="25789"/>
    <cellStyle name="Normal 50 3 3 2 4 2 2" xfId="59666"/>
    <cellStyle name="Normal 50 3 3 2 4 3" xfId="45550"/>
    <cellStyle name="Normal 50 3 3 2 5" xfId="17320"/>
    <cellStyle name="Normal 50 3 3 2 5 2" xfId="37081"/>
    <cellStyle name="Normal 50 3 3 2 6" xfId="51197"/>
    <cellStyle name="Normal 50 3 3 2 7" xfId="31435"/>
    <cellStyle name="Normal 50 3 3 3" xfId="4614"/>
    <cellStyle name="Normal 50 3 3 3 2" xfId="13085"/>
    <cellStyle name="Normal 50 3 3 3 2 2" xfId="27200"/>
    <cellStyle name="Normal 50 3 3 3 2 2 2" xfId="61077"/>
    <cellStyle name="Normal 50 3 3 3 2 3" xfId="46961"/>
    <cellStyle name="Normal 50 3 3 3 3" xfId="18731"/>
    <cellStyle name="Normal 50 3 3 3 3 2" xfId="38492"/>
    <cellStyle name="Normal 50 3 3 3 4" xfId="52608"/>
    <cellStyle name="Normal 50 3 3 3 5" xfId="32846"/>
    <cellStyle name="Normal 50 3 3 4" xfId="7439"/>
    <cellStyle name="Normal 50 3 3 4 2" xfId="21554"/>
    <cellStyle name="Normal 50 3 3 4 2 2" xfId="55431"/>
    <cellStyle name="Normal 50 3 3 4 3" xfId="41315"/>
    <cellStyle name="Normal 50 3 3 5" xfId="10262"/>
    <cellStyle name="Normal 50 3 3 5 2" xfId="24377"/>
    <cellStyle name="Normal 50 3 3 5 2 2" xfId="58254"/>
    <cellStyle name="Normal 50 3 3 5 3" xfId="44138"/>
    <cellStyle name="Normal 50 3 3 6" xfId="15908"/>
    <cellStyle name="Normal 50 3 3 6 2" xfId="35669"/>
    <cellStyle name="Normal 50 3 3 7" xfId="49785"/>
    <cellStyle name="Normal 50 3 3 8" xfId="30023"/>
    <cellStyle name="Normal 50 3 4" xfId="2497"/>
    <cellStyle name="Normal 50 3 4 2" xfId="5321"/>
    <cellStyle name="Normal 50 3 4 2 2" xfId="13791"/>
    <cellStyle name="Normal 50 3 4 2 2 2" xfId="27906"/>
    <cellStyle name="Normal 50 3 4 2 2 2 2" xfId="61783"/>
    <cellStyle name="Normal 50 3 4 2 2 3" xfId="47667"/>
    <cellStyle name="Normal 50 3 4 2 3" xfId="19437"/>
    <cellStyle name="Normal 50 3 4 2 3 2" xfId="39198"/>
    <cellStyle name="Normal 50 3 4 2 4" xfId="53314"/>
    <cellStyle name="Normal 50 3 4 2 5" xfId="33552"/>
    <cellStyle name="Normal 50 3 4 3" xfId="8145"/>
    <cellStyle name="Normal 50 3 4 3 2" xfId="22260"/>
    <cellStyle name="Normal 50 3 4 3 2 2" xfId="56137"/>
    <cellStyle name="Normal 50 3 4 3 3" xfId="42021"/>
    <cellStyle name="Normal 50 3 4 4" xfId="10968"/>
    <cellStyle name="Normal 50 3 4 4 2" xfId="25083"/>
    <cellStyle name="Normal 50 3 4 4 2 2" xfId="58960"/>
    <cellStyle name="Normal 50 3 4 4 3" xfId="44844"/>
    <cellStyle name="Normal 50 3 4 5" xfId="16614"/>
    <cellStyle name="Normal 50 3 4 5 2" xfId="36375"/>
    <cellStyle name="Normal 50 3 4 6" xfId="50491"/>
    <cellStyle name="Normal 50 3 4 7" xfId="30729"/>
    <cellStyle name="Normal 50 3 5" xfId="3908"/>
    <cellStyle name="Normal 50 3 5 2" xfId="12379"/>
    <cellStyle name="Normal 50 3 5 2 2" xfId="26494"/>
    <cellStyle name="Normal 50 3 5 2 2 2" xfId="60371"/>
    <cellStyle name="Normal 50 3 5 2 3" xfId="46255"/>
    <cellStyle name="Normal 50 3 5 3" xfId="18025"/>
    <cellStyle name="Normal 50 3 5 3 2" xfId="37786"/>
    <cellStyle name="Normal 50 3 5 4" xfId="51902"/>
    <cellStyle name="Normal 50 3 5 5" xfId="32140"/>
    <cellStyle name="Normal 50 3 6" xfId="6733"/>
    <cellStyle name="Normal 50 3 6 2" xfId="20848"/>
    <cellStyle name="Normal 50 3 6 2 2" xfId="54725"/>
    <cellStyle name="Normal 50 3 6 3" xfId="40609"/>
    <cellStyle name="Normal 50 3 7" xfId="9556"/>
    <cellStyle name="Normal 50 3 7 2" xfId="23671"/>
    <cellStyle name="Normal 50 3 7 2 2" xfId="57548"/>
    <cellStyle name="Normal 50 3 7 3" xfId="43432"/>
    <cellStyle name="Normal 50 3 8" xfId="15202"/>
    <cellStyle name="Normal 50 3 8 2" xfId="34963"/>
    <cellStyle name="Normal 50 3 9" xfId="49079"/>
    <cellStyle name="Normal 50 4" xfId="1261"/>
    <cellStyle name="Normal 50 4 2" xfId="1968"/>
    <cellStyle name="Normal 50 4 2 2" xfId="3381"/>
    <cellStyle name="Normal 50 4 2 2 2" xfId="6205"/>
    <cellStyle name="Normal 50 4 2 2 2 2" xfId="14675"/>
    <cellStyle name="Normal 50 4 2 2 2 2 2" xfId="28790"/>
    <cellStyle name="Normal 50 4 2 2 2 2 2 2" xfId="62667"/>
    <cellStyle name="Normal 50 4 2 2 2 2 3" xfId="48551"/>
    <cellStyle name="Normal 50 4 2 2 2 3" xfId="20321"/>
    <cellStyle name="Normal 50 4 2 2 2 3 2" xfId="40082"/>
    <cellStyle name="Normal 50 4 2 2 2 4" xfId="54198"/>
    <cellStyle name="Normal 50 4 2 2 2 5" xfId="34436"/>
    <cellStyle name="Normal 50 4 2 2 3" xfId="9029"/>
    <cellStyle name="Normal 50 4 2 2 3 2" xfId="23144"/>
    <cellStyle name="Normal 50 4 2 2 3 2 2" xfId="57021"/>
    <cellStyle name="Normal 50 4 2 2 3 3" xfId="42905"/>
    <cellStyle name="Normal 50 4 2 2 4" xfId="11852"/>
    <cellStyle name="Normal 50 4 2 2 4 2" xfId="25967"/>
    <cellStyle name="Normal 50 4 2 2 4 2 2" xfId="59844"/>
    <cellStyle name="Normal 50 4 2 2 4 3" xfId="45728"/>
    <cellStyle name="Normal 50 4 2 2 5" xfId="17498"/>
    <cellStyle name="Normal 50 4 2 2 5 2" xfId="37259"/>
    <cellStyle name="Normal 50 4 2 2 6" xfId="51375"/>
    <cellStyle name="Normal 50 4 2 2 7" xfId="31613"/>
    <cellStyle name="Normal 50 4 2 3" xfId="4792"/>
    <cellStyle name="Normal 50 4 2 3 2" xfId="13263"/>
    <cellStyle name="Normal 50 4 2 3 2 2" xfId="27378"/>
    <cellStyle name="Normal 50 4 2 3 2 2 2" xfId="61255"/>
    <cellStyle name="Normal 50 4 2 3 2 3" xfId="47139"/>
    <cellStyle name="Normal 50 4 2 3 3" xfId="18909"/>
    <cellStyle name="Normal 50 4 2 3 3 2" xfId="38670"/>
    <cellStyle name="Normal 50 4 2 3 4" xfId="52786"/>
    <cellStyle name="Normal 50 4 2 3 5" xfId="33024"/>
    <cellStyle name="Normal 50 4 2 4" xfId="7617"/>
    <cellStyle name="Normal 50 4 2 4 2" xfId="21732"/>
    <cellStyle name="Normal 50 4 2 4 2 2" xfId="55609"/>
    <cellStyle name="Normal 50 4 2 4 3" xfId="41493"/>
    <cellStyle name="Normal 50 4 2 5" xfId="10440"/>
    <cellStyle name="Normal 50 4 2 5 2" xfId="24555"/>
    <cellStyle name="Normal 50 4 2 5 2 2" xfId="58432"/>
    <cellStyle name="Normal 50 4 2 5 3" xfId="44316"/>
    <cellStyle name="Normal 50 4 2 6" xfId="16086"/>
    <cellStyle name="Normal 50 4 2 6 2" xfId="35847"/>
    <cellStyle name="Normal 50 4 2 7" xfId="49963"/>
    <cellStyle name="Normal 50 4 2 8" xfId="30201"/>
    <cellStyle name="Normal 50 4 3" xfId="2675"/>
    <cellStyle name="Normal 50 4 3 2" xfId="5499"/>
    <cellStyle name="Normal 50 4 3 2 2" xfId="13969"/>
    <cellStyle name="Normal 50 4 3 2 2 2" xfId="28084"/>
    <cellStyle name="Normal 50 4 3 2 2 2 2" xfId="61961"/>
    <cellStyle name="Normal 50 4 3 2 2 3" xfId="47845"/>
    <cellStyle name="Normal 50 4 3 2 3" xfId="19615"/>
    <cellStyle name="Normal 50 4 3 2 3 2" xfId="39376"/>
    <cellStyle name="Normal 50 4 3 2 4" xfId="53492"/>
    <cellStyle name="Normal 50 4 3 2 5" xfId="33730"/>
    <cellStyle name="Normal 50 4 3 3" xfId="8323"/>
    <cellStyle name="Normal 50 4 3 3 2" xfId="22438"/>
    <cellStyle name="Normal 50 4 3 3 2 2" xfId="56315"/>
    <cellStyle name="Normal 50 4 3 3 3" xfId="42199"/>
    <cellStyle name="Normal 50 4 3 4" xfId="11146"/>
    <cellStyle name="Normal 50 4 3 4 2" xfId="25261"/>
    <cellStyle name="Normal 50 4 3 4 2 2" xfId="59138"/>
    <cellStyle name="Normal 50 4 3 4 3" xfId="45022"/>
    <cellStyle name="Normal 50 4 3 5" xfId="16792"/>
    <cellStyle name="Normal 50 4 3 5 2" xfId="36553"/>
    <cellStyle name="Normal 50 4 3 6" xfId="50669"/>
    <cellStyle name="Normal 50 4 3 7" xfId="30907"/>
    <cellStyle name="Normal 50 4 4" xfId="4086"/>
    <cellStyle name="Normal 50 4 4 2" xfId="12557"/>
    <cellStyle name="Normal 50 4 4 2 2" xfId="26672"/>
    <cellStyle name="Normal 50 4 4 2 2 2" xfId="60549"/>
    <cellStyle name="Normal 50 4 4 2 3" xfId="46433"/>
    <cellStyle name="Normal 50 4 4 3" xfId="18203"/>
    <cellStyle name="Normal 50 4 4 3 2" xfId="37964"/>
    <cellStyle name="Normal 50 4 4 4" xfId="52080"/>
    <cellStyle name="Normal 50 4 4 5" xfId="32318"/>
    <cellStyle name="Normal 50 4 5" xfId="6911"/>
    <cellStyle name="Normal 50 4 5 2" xfId="21026"/>
    <cellStyle name="Normal 50 4 5 2 2" xfId="54903"/>
    <cellStyle name="Normal 50 4 5 3" xfId="40787"/>
    <cellStyle name="Normal 50 4 6" xfId="9734"/>
    <cellStyle name="Normal 50 4 6 2" xfId="23849"/>
    <cellStyle name="Normal 50 4 6 2 2" xfId="57726"/>
    <cellStyle name="Normal 50 4 6 3" xfId="43610"/>
    <cellStyle name="Normal 50 4 7" xfId="15380"/>
    <cellStyle name="Normal 50 4 7 2" xfId="35141"/>
    <cellStyle name="Normal 50 4 8" xfId="49257"/>
    <cellStyle name="Normal 50 4 9" xfId="29495"/>
    <cellStyle name="Normal 50 5" xfId="1615"/>
    <cellStyle name="Normal 50 5 2" xfId="3028"/>
    <cellStyle name="Normal 50 5 2 2" xfId="5852"/>
    <cellStyle name="Normal 50 5 2 2 2" xfId="14322"/>
    <cellStyle name="Normal 50 5 2 2 2 2" xfId="28437"/>
    <cellStyle name="Normal 50 5 2 2 2 2 2" xfId="62314"/>
    <cellStyle name="Normal 50 5 2 2 2 3" xfId="48198"/>
    <cellStyle name="Normal 50 5 2 2 3" xfId="19968"/>
    <cellStyle name="Normal 50 5 2 2 3 2" xfId="39729"/>
    <cellStyle name="Normal 50 5 2 2 4" xfId="53845"/>
    <cellStyle name="Normal 50 5 2 2 5" xfId="34083"/>
    <cellStyle name="Normal 50 5 2 3" xfId="8676"/>
    <cellStyle name="Normal 50 5 2 3 2" xfId="22791"/>
    <cellStyle name="Normal 50 5 2 3 2 2" xfId="56668"/>
    <cellStyle name="Normal 50 5 2 3 3" xfId="42552"/>
    <cellStyle name="Normal 50 5 2 4" xfId="11499"/>
    <cellStyle name="Normal 50 5 2 4 2" xfId="25614"/>
    <cellStyle name="Normal 50 5 2 4 2 2" xfId="59491"/>
    <cellStyle name="Normal 50 5 2 4 3" xfId="45375"/>
    <cellStyle name="Normal 50 5 2 5" xfId="17145"/>
    <cellStyle name="Normal 50 5 2 5 2" xfId="36906"/>
    <cellStyle name="Normal 50 5 2 6" xfId="51022"/>
    <cellStyle name="Normal 50 5 2 7" xfId="31260"/>
    <cellStyle name="Normal 50 5 3" xfId="4439"/>
    <cellStyle name="Normal 50 5 3 2" xfId="12910"/>
    <cellStyle name="Normal 50 5 3 2 2" xfId="27025"/>
    <cellStyle name="Normal 50 5 3 2 2 2" xfId="60902"/>
    <cellStyle name="Normal 50 5 3 2 3" xfId="46786"/>
    <cellStyle name="Normal 50 5 3 3" xfId="18556"/>
    <cellStyle name="Normal 50 5 3 3 2" xfId="38317"/>
    <cellStyle name="Normal 50 5 3 4" xfId="52433"/>
    <cellStyle name="Normal 50 5 3 5" xfId="32671"/>
    <cellStyle name="Normal 50 5 4" xfId="7264"/>
    <cellStyle name="Normal 50 5 4 2" xfId="21379"/>
    <cellStyle name="Normal 50 5 4 2 2" xfId="55256"/>
    <cellStyle name="Normal 50 5 4 3" xfId="41140"/>
    <cellStyle name="Normal 50 5 5" xfId="10087"/>
    <cellStyle name="Normal 50 5 5 2" xfId="24202"/>
    <cellStyle name="Normal 50 5 5 2 2" xfId="58079"/>
    <cellStyle name="Normal 50 5 5 3" xfId="43963"/>
    <cellStyle name="Normal 50 5 6" xfId="15733"/>
    <cellStyle name="Normal 50 5 6 2" xfId="35494"/>
    <cellStyle name="Normal 50 5 7" xfId="49610"/>
    <cellStyle name="Normal 50 5 8" xfId="29848"/>
    <cellStyle name="Normal 50 6" xfId="2322"/>
    <cellStyle name="Normal 50 6 2" xfId="5146"/>
    <cellStyle name="Normal 50 6 2 2" xfId="13616"/>
    <cellStyle name="Normal 50 6 2 2 2" xfId="27731"/>
    <cellStyle name="Normal 50 6 2 2 2 2" xfId="61608"/>
    <cellStyle name="Normal 50 6 2 2 3" xfId="47492"/>
    <cellStyle name="Normal 50 6 2 3" xfId="19262"/>
    <cellStyle name="Normal 50 6 2 3 2" xfId="39023"/>
    <cellStyle name="Normal 50 6 2 4" xfId="53139"/>
    <cellStyle name="Normal 50 6 2 5" xfId="33377"/>
    <cellStyle name="Normal 50 6 3" xfId="7970"/>
    <cellStyle name="Normal 50 6 3 2" xfId="22085"/>
    <cellStyle name="Normal 50 6 3 2 2" xfId="55962"/>
    <cellStyle name="Normal 50 6 3 3" xfId="41846"/>
    <cellStyle name="Normal 50 6 4" xfId="10793"/>
    <cellStyle name="Normal 50 6 4 2" xfId="24908"/>
    <cellStyle name="Normal 50 6 4 2 2" xfId="58785"/>
    <cellStyle name="Normal 50 6 4 3" xfId="44669"/>
    <cellStyle name="Normal 50 6 5" xfId="16439"/>
    <cellStyle name="Normal 50 6 5 2" xfId="36200"/>
    <cellStyle name="Normal 50 6 6" xfId="50316"/>
    <cellStyle name="Normal 50 6 7" xfId="30554"/>
    <cellStyle name="Normal 50 7" xfId="3733"/>
    <cellStyle name="Normal 50 7 2" xfId="12204"/>
    <cellStyle name="Normal 50 7 2 2" xfId="26319"/>
    <cellStyle name="Normal 50 7 2 2 2" xfId="60196"/>
    <cellStyle name="Normal 50 7 2 3" xfId="46080"/>
    <cellStyle name="Normal 50 7 3" xfId="17850"/>
    <cellStyle name="Normal 50 7 3 2" xfId="37611"/>
    <cellStyle name="Normal 50 7 4" xfId="51727"/>
    <cellStyle name="Normal 50 7 5" xfId="31965"/>
    <cellStyle name="Normal 50 8" xfId="6558"/>
    <cellStyle name="Normal 50 8 2" xfId="20673"/>
    <cellStyle name="Normal 50 8 2 2" xfId="54550"/>
    <cellStyle name="Normal 50 8 3" xfId="40434"/>
    <cellStyle name="Normal 50 9" xfId="9381"/>
    <cellStyle name="Normal 50 9 2" xfId="23496"/>
    <cellStyle name="Normal 50 9 2 2" xfId="57373"/>
    <cellStyle name="Normal 50 9 3" xfId="43257"/>
    <cellStyle name="Normal 51" xfId="752"/>
    <cellStyle name="Normal 51 10" xfId="15044"/>
    <cellStyle name="Normal 51 10 2" xfId="34805"/>
    <cellStyle name="Normal 51 11" xfId="48921"/>
    <cellStyle name="Normal 51 12" xfId="29159"/>
    <cellStyle name="Normal 51 2" xfId="1006"/>
    <cellStyle name="Normal 51 2 10" xfId="49008"/>
    <cellStyle name="Normal 51 2 11" xfId="29246"/>
    <cellStyle name="Normal 51 2 2" xfId="1186"/>
    <cellStyle name="Normal 51 2 2 10" xfId="29421"/>
    <cellStyle name="Normal 51 2 2 2" xfId="1540"/>
    <cellStyle name="Normal 51 2 2 2 2" xfId="2247"/>
    <cellStyle name="Normal 51 2 2 2 2 2" xfId="3660"/>
    <cellStyle name="Normal 51 2 2 2 2 2 2" xfId="6484"/>
    <cellStyle name="Normal 51 2 2 2 2 2 2 2" xfId="14954"/>
    <cellStyle name="Normal 51 2 2 2 2 2 2 2 2" xfId="29069"/>
    <cellStyle name="Normal 51 2 2 2 2 2 2 2 2 2" xfId="62946"/>
    <cellStyle name="Normal 51 2 2 2 2 2 2 2 3" xfId="48830"/>
    <cellStyle name="Normal 51 2 2 2 2 2 2 3" xfId="20600"/>
    <cellStyle name="Normal 51 2 2 2 2 2 2 3 2" xfId="40361"/>
    <cellStyle name="Normal 51 2 2 2 2 2 2 4" xfId="54477"/>
    <cellStyle name="Normal 51 2 2 2 2 2 2 5" xfId="34715"/>
    <cellStyle name="Normal 51 2 2 2 2 2 3" xfId="9308"/>
    <cellStyle name="Normal 51 2 2 2 2 2 3 2" xfId="23423"/>
    <cellStyle name="Normal 51 2 2 2 2 2 3 2 2" xfId="57300"/>
    <cellStyle name="Normal 51 2 2 2 2 2 3 3" xfId="43184"/>
    <cellStyle name="Normal 51 2 2 2 2 2 4" xfId="12131"/>
    <cellStyle name="Normal 51 2 2 2 2 2 4 2" xfId="26246"/>
    <cellStyle name="Normal 51 2 2 2 2 2 4 2 2" xfId="60123"/>
    <cellStyle name="Normal 51 2 2 2 2 2 4 3" xfId="46007"/>
    <cellStyle name="Normal 51 2 2 2 2 2 5" xfId="17777"/>
    <cellStyle name="Normal 51 2 2 2 2 2 5 2" xfId="37538"/>
    <cellStyle name="Normal 51 2 2 2 2 2 6" xfId="51654"/>
    <cellStyle name="Normal 51 2 2 2 2 2 7" xfId="31892"/>
    <cellStyle name="Normal 51 2 2 2 2 3" xfId="5071"/>
    <cellStyle name="Normal 51 2 2 2 2 3 2" xfId="13542"/>
    <cellStyle name="Normal 51 2 2 2 2 3 2 2" xfId="27657"/>
    <cellStyle name="Normal 51 2 2 2 2 3 2 2 2" xfId="61534"/>
    <cellStyle name="Normal 51 2 2 2 2 3 2 3" xfId="47418"/>
    <cellStyle name="Normal 51 2 2 2 2 3 3" xfId="19188"/>
    <cellStyle name="Normal 51 2 2 2 2 3 3 2" xfId="38949"/>
    <cellStyle name="Normal 51 2 2 2 2 3 4" xfId="53065"/>
    <cellStyle name="Normal 51 2 2 2 2 3 5" xfId="33303"/>
    <cellStyle name="Normal 51 2 2 2 2 4" xfId="7896"/>
    <cellStyle name="Normal 51 2 2 2 2 4 2" xfId="22011"/>
    <cellStyle name="Normal 51 2 2 2 2 4 2 2" xfId="55888"/>
    <cellStyle name="Normal 51 2 2 2 2 4 3" xfId="41772"/>
    <cellStyle name="Normal 51 2 2 2 2 5" xfId="10719"/>
    <cellStyle name="Normal 51 2 2 2 2 5 2" xfId="24834"/>
    <cellStyle name="Normal 51 2 2 2 2 5 2 2" xfId="58711"/>
    <cellStyle name="Normal 51 2 2 2 2 5 3" xfId="44595"/>
    <cellStyle name="Normal 51 2 2 2 2 6" xfId="16365"/>
    <cellStyle name="Normal 51 2 2 2 2 6 2" xfId="36126"/>
    <cellStyle name="Normal 51 2 2 2 2 7" xfId="50242"/>
    <cellStyle name="Normal 51 2 2 2 2 8" xfId="30480"/>
    <cellStyle name="Normal 51 2 2 2 3" xfId="2954"/>
    <cellStyle name="Normal 51 2 2 2 3 2" xfId="5778"/>
    <cellStyle name="Normal 51 2 2 2 3 2 2" xfId="14248"/>
    <cellStyle name="Normal 51 2 2 2 3 2 2 2" xfId="28363"/>
    <cellStyle name="Normal 51 2 2 2 3 2 2 2 2" xfId="62240"/>
    <cellStyle name="Normal 51 2 2 2 3 2 2 3" xfId="48124"/>
    <cellStyle name="Normal 51 2 2 2 3 2 3" xfId="19894"/>
    <cellStyle name="Normal 51 2 2 2 3 2 3 2" xfId="39655"/>
    <cellStyle name="Normal 51 2 2 2 3 2 4" xfId="53771"/>
    <cellStyle name="Normal 51 2 2 2 3 2 5" xfId="34009"/>
    <cellStyle name="Normal 51 2 2 2 3 3" xfId="8602"/>
    <cellStyle name="Normal 51 2 2 2 3 3 2" xfId="22717"/>
    <cellStyle name="Normal 51 2 2 2 3 3 2 2" xfId="56594"/>
    <cellStyle name="Normal 51 2 2 2 3 3 3" xfId="42478"/>
    <cellStyle name="Normal 51 2 2 2 3 4" xfId="11425"/>
    <cellStyle name="Normal 51 2 2 2 3 4 2" xfId="25540"/>
    <cellStyle name="Normal 51 2 2 2 3 4 2 2" xfId="59417"/>
    <cellStyle name="Normal 51 2 2 2 3 4 3" xfId="45301"/>
    <cellStyle name="Normal 51 2 2 2 3 5" xfId="17071"/>
    <cellStyle name="Normal 51 2 2 2 3 5 2" xfId="36832"/>
    <cellStyle name="Normal 51 2 2 2 3 6" xfId="50948"/>
    <cellStyle name="Normal 51 2 2 2 3 7" xfId="31186"/>
    <cellStyle name="Normal 51 2 2 2 4" xfId="4365"/>
    <cellStyle name="Normal 51 2 2 2 4 2" xfId="12836"/>
    <cellStyle name="Normal 51 2 2 2 4 2 2" xfId="26951"/>
    <cellStyle name="Normal 51 2 2 2 4 2 2 2" xfId="60828"/>
    <cellStyle name="Normal 51 2 2 2 4 2 3" xfId="46712"/>
    <cellStyle name="Normal 51 2 2 2 4 3" xfId="18482"/>
    <cellStyle name="Normal 51 2 2 2 4 3 2" xfId="38243"/>
    <cellStyle name="Normal 51 2 2 2 4 4" xfId="52359"/>
    <cellStyle name="Normal 51 2 2 2 4 5" xfId="32597"/>
    <cellStyle name="Normal 51 2 2 2 5" xfId="7190"/>
    <cellStyle name="Normal 51 2 2 2 5 2" xfId="21305"/>
    <cellStyle name="Normal 51 2 2 2 5 2 2" xfId="55182"/>
    <cellStyle name="Normal 51 2 2 2 5 3" xfId="41066"/>
    <cellStyle name="Normal 51 2 2 2 6" xfId="10013"/>
    <cellStyle name="Normal 51 2 2 2 6 2" xfId="24128"/>
    <cellStyle name="Normal 51 2 2 2 6 2 2" xfId="58005"/>
    <cellStyle name="Normal 51 2 2 2 6 3" xfId="43889"/>
    <cellStyle name="Normal 51 2 2 2 7" xfId="15659"/>
    <cellStyle name="Normal 51 2 2 2 7 2" xfId="35420"/>
    <cellStyle name="Normal 51 2 2 2 8" xfId="49536"/>
    <cellStyle name="Normal 51 2 2 2 9" xfId="29774"/>
    <cellStyle name="Normal 51 2 2 3" xfId="1894"/>
    <cellStyle name="Normal 51 2 2 3 2" xfId="3307"/>
    <cellStyle name="Normal 51 2 2 3 2 2" xfId="6131"/>
    <cellStyle name="Normal 51 2 2 3 2 2 2" xfId="14601"/>
    <cellStyle name="Normal 51 2 2 3 2 2 2 2" xfId="28716"/>
    <cellStyle name="Normal 51 2 2 3 2 2 2 2 2" xfId="62593"/>
    <cellStyle name="Normal 51 2 2 3 2 2 2 3" xfId="48477"/>
    <cellStyle name="Normal 51 2 2 3 2 2 3" xfId="20247"/>
    <cellStyle name="Normal 51 2 2 3 2 2 3 2" xfId="40008"/>
    <cellStyle name="Normal 51 2 2 3 2 2 4" xfId="54124"/>
    <cellStyle name="Normal 51 2 2 3 2 2 5" xfId="34362"/>
    <cellStyle name="Normal 51 2 2 3 2 3" xfId="8955"/>
    <cellStyle name="Normal 51 2 2 3 2 3 2" xfId="23070"/>
    <cellStyle name="Normal 51 2 2 3 2 3 2 2" xfId="56947"/>
    <cellStyle name="Normal 51 2 2 3 2 3 3" xfId="42831"/>
    <cellStyle name="Normal 51 2 2 3 2 4" xfId="11778"/>
    <cellStyle name="Normal 51 2 2 3 2 4 2" xfId="25893"/>
    <cellStyle name="Normal 51 2 2 3 2 4 2 2" xfId="59770"/>
    <cellStyle name="Normal 51 2 2 3 2 4 3" xfId="45654"/>
    <cellStyle name="Normal 51 2 2 3 2 5" xfId="17424"/>
    <cellStyle name="Normal 51 2 2 3 2 5 2" xfId="37185"/>
    <cellStyle name="Normal 51 2 2 3 2 6" xfId="51301"/>
    <cellStyle name="Normal 51 2 2 3 2 7" xfId="31539"/>
    <cellStyle name="Normal 51 2 2 3 3" xfId="4718"/>
    <cellStyle name="Normal 51 2 2 3 3 2" xfId="13189"/>
    <cellStyle name="Normal 51 2 2 3 3 2 2" xfId="27304"/>
    <cellStyle name="Normal 51 2 2 3 3 2 2 2" xfId="61181"/>
    <cellStyle name="Normal 51 2 2 3 3 2 3" xfId="47065"/>
    <cellStyle name="Normal 51 2 2 3 3 3" xfId="18835"/>
    <cellStyle name="Normal 51 2 2 3 3 3 2" xfId="38596"/>
    <cellStyle name="Normal 51 2 2 3 3 4" xfId="52712"/>
    <cellStyle name="Normal 51 2 2 3 3 5" xfId="32950"/>
    <cellStyle name="Normal 51 2 2 3 4" xfId="7543"/>
    <cellStyle name="Normal 51 2 2 3 4 2" xfId="21658"/>
    <cellStyle name="Normal 51 2 2 3 4 2 2" xfId="55535"/>
    <cellStyle name="Normal 51 2 2 3 4 3" xfId="41419"/>
    <cellStyle name="Normal 51 2 2 3 5" xfId="10366"/>
    <cellStyle name="Normal 51 2 2 3 5 2" xfId="24481"/>
    <cellStyle name="Normal 51 2 2 3 5 2 2" xfId="58358"/>
    <cellStyle name="Normal 51 2 2 3 5 3" xfId="44242"/>
    <cellStyle name="Normal 51 2 2 3 6" xfId="16012"/>
    <cellStyle name="Normal 51 2 2 3 6 2" xfId="35773"/>
    <cellStyle name="Normal 51 2 2 3 7" xfId="49889"/>
    <cellStyle name="Normal 51 2 2 3 8" xfId="30127"/>
    <cellStyle name="Normal 51 2 2 4" xfId="2601"/>
    <cellStyle name="Normal 51 2 2 4 2" xfId="5425"/>
    <cellStyle name="Normal 51 2 2 4 2 2" xfId="13895"/>
    <cellStyle name="Normal 51 2 2 4 2 2 2" xfId="28010"/>
    <cellStyle name="Normal 51 2 2 4 2 2 2 2" xfId="61887"/>
    <cellStyle name="Normal 51 2 2 4 2 2 3" xfId="47771"/>
    <cellStyle name="Normal 51 2 2 4 2 3" xfId="19541"/>
    <cellStyle name="Normal 51 2 2 4 2 3 2" xfId="39302"/>
    <cellStyle name="Normal 51 2 2 4 2 4" xfId="53418"/>
    <cellStyle name="Normal 51 2 2 4 2 5" xfId="33656"/>
    <cellStyle name="Normal 51 2 2 4 3" xfId="8249"/>
    <cellStyle name="Normal 51 2 2 4 3 2" xfId="22364"/>
    <cellStyle name="Normal 51 2 2 4 3 2 2" xfId="56241"/>
    <cellStyle name="Normal 51 2 2 4 3 3" xfId="42125"/>
    <cellStyle name="Normal 51 2 2 4 4" xfId="11072"/>
    <cellStyle name="Normal 51 2 2 4 4 2" xfId="25187"/>
    <cellStyle name="Normal 51 2 2 4 4 2 2" xfId="59064"/>
    <cellStyle name="Normal 51 2 2 4 4 3" xfId="44948"/>
    <cellStyle name="Normal 51 2 2 4 5" xfId="16718"/>
    <cellStyle name="Normal 51 2 2 4 5 2" xfId="36479"/>
    <cellStyle name="Normal 51 2 2 4 6" xfId="50595"/>
    <cellStyle name="Normal 51 2 2 4 7" xfId="30833"/>
    <cellStyle name="Normal 51 2 2 5" xfId="4012"/>
    <cellStyle name="Normal 51 2 2 5 2" xfId="12483"/>
    <cellStyle name="Normal 51 2 2 5 2 2" xfId="26598"/>
    <cellStyle name="Normal 51 2 2 5 2 2 2" xfId="60475"/>
    <cellStyle name="Normal 51 2 2 5 2 3" xfId="46359"/>
    <cellStyle name="Normal 51 2 2 5 3" xfId="18129"/>
    <cellStyle name="Normal 51 2 2 5 3 2" xfId="37890"/>
    <cellStyle name="Normal 51 2 2 5 4" xfId="52006"/>
    <cellStyle name="Normal 51 2 2 5 5" xfId="32244"/>
    <cellStyle name="Normal 51 2 2 6" xfId="6837"/>
    <cellStyle name="Normal 51 2 2 6 2" xfId="20952"/>
    <cellStyle name="Normal 51 2 2 6 2 2" xfId="54829"/>
    <cellStyle name="Normal 51 2 2 6 3" xfId="40713"/>
    <cellStyle name="Normal 51 2 2 7" xfId="9660"/>
    <cellStyle name="Normal 51 2 2 7 2" xfId="23775"/>
    <cellStyle name="Normal 51 2 2 7 2 2" xfId="57652"/>
    <cellStyle name="Normal 51 2 2 7 3" xfId="43536"/>
    <cellStyle name="Normal 51 2 2 8" xfId="15306"/>
    <cellStyle name="Normal 51 2 2 8 2" xfId="35067"/>
    <cellStyle name="Normal 51 2 2 9" xfId="49183"/>
    <cellStyle name="Normal 51 2 3" xfId="1365"/>
    <cellStyle name="Normal 51 2 3 2" xfId="2072"/>
    <cellStyle name="Normal 51 2 3 2 2" xfId="3485"/>
    <cellStyle name="Normal 51 2 3 2 2 2" xfId="6309"/>
    <cellStyle name="Normal 51 2 3 2 2 2 2" xfId="14779"/>
    <cellStyle name="Normal 51 2 3 2 2 2 2 2" xfId="28894"/>
    <cellStyle name="Normal 51 2 3 2 2 2 2 2 2" xfId="62771"/>
    <cellStyle name="Normal 51 2 3 2 2 2 2 3" xfId="48655"/>
    <cellStyle name="Normal 51 2 3 2 2 2 3" xfId="20425"/>
    <cellStyle name="Normal 51 2 3 2 2 2 3 2" xfId="40186"/>
    <cellStyle name="Normal 51 2 3 2 2 2 4" xfId="54302"/>
    <cellStyle name="Normal 51 2 3 2 2 2 5" xfId="34540"/>
    <cellStyle name="Normal 51 2 3 2 2 3" xfId="9133"/>
    <cellStyle name="Normal 51 2 3 2 2 3 2" xfId="23248"/>
    <cellStyle name="Normal 51 2 3 2 2 3 2 2" xfId="57125"/>
    <cellStyle name="Normal 51 2 3 2 2 3 3" xfId="43009"/>
    <cellStyle name="Normal 51 2 3 2 2 4" xfId="11956"/>
    <cellStyle name="Normal 51 2 3 2 2 4 2" xfId="26071"/>
    <cellStyle name="Normal 51 2 3 2 2 4 2 2" xfId="59948"/>
    <cellStyle name="Normal 51 2 3 2 2 4 3" xfId="45832"/>
    <cellStyle name="Normal 51 2 3 2 2 5" xfId="17602"/>
    <cellStyle name="Normal 51 2 3 2 2 5 2" xfId="37363"/>
    <cellStyle name="Normal 51 2 3 2 2 6" xfId="51479"/>
    <cellStyle name="Normal 51 2 3 2 2 7" xfId="31717"/>
    <cellStyle name="Normal 51 2 3 2 3" xfId="4896"/>
    <cellStyle name="Normal 51 2 3 2 3 2" xfId="13367"/>
    <cellStyle name="Normal 51 2 3 2 3 2 2" xfId="27482"/>
    <cellStyle name="Normal 51 2 3 2 3 2 2 2" xfId="61359"/>
    <cellStyle name="Normal 51 2 3 2 3 2 3" xfId="47243"/>
    <cellStyle name="Normal 51 2 3 2 3 3" xfId="19013"/>
    <cellStyle name="Normal 51 2 3 2 3 3 2" xfId="38774"/>
    <cellStyle name="Normal 51 2 3 2 3 4" xfId="52890"/>
    <cellStyle name="Normal 51 2 3 2 3 5" xfId="33128"/>
    <cellStyle name="Normal 51 2 3 2 4" xfId="7721"/>
    <cellStyle name="Normal 51 2 3 2 4 2" xfId="21836"/>
    <cellStyle name="Normal 51 2 3 2 4 2 2" xfId="55713"/>
    <cellStyle name="Normal 51 2 3 2 4 3" xfId="41597"/>
    <cellStyle name="Normal 51 2 3 2 5" xfId="10544"/>
    <cellStyle name="Normal 51 2 3 2 5 2" xfId="24659"/>
    <cellStyle name="Normal 51 2 3 2 5 2 2" xfId="58536"/>
    <cellStyle name="Normal 51 2 3 2 5 3" xfId="44420"/>
    <cellStyle name="Normal 51 2 3 2 6" xfId="16190"/>
    <cellStyle name="Normal 51 2 3 2 6 2" xfId="35951"/>
    <cellStyle name="Normal 51 2 3 2 7" xfId="50067"/>
    <cellStyle name="Normal 51 2 3 2 8" xfId="30305"/>
    <cellStyle name="Normal 51 2 3 3" xfId="2779"/>
    <cellStyle name="Normal 51 2 3 3 2" xfId="5603"/>
    <cellStyle name="Normal 51 2 3 3 2 2" xfId="14073"/>
    <cellStyle name="Normal 51 2 3 3 2 2 2" xfId="28188"/>
    <cellStyle name="Normal 51 2 3 3 2 2 2 2" xfId="62065"/>
    <cellStyle name="Normal 51 2 3 3 2 2 3" xfId="47949"/>
    <cellStyle name="Normal 51 2 3 3 2 3" xfId="19719"/>
    <cellStyle name="Normal 51 2 3 3 2 3 2" xfId="39480"/>
    <cellStyle name="Normal 51 2 3 3 2 4" xfId="53596"/>
    <cellStyle name="Normal 51 2 3 3 2 5" xfId="33834"/>
    <cellStyle name="Normal 51 2 3 3 3" xfId="8427"/>
    <cellStyle name="Normal 51 2 3 3 3 2" xfId="22542"/>
    <cellStyle name="Normal 51 2 3 3 3 2 2" xfId="56419"/>
    <cellStyle name="Normal 51 2 3 3 3 3" xfId="42303"/>
    <cellStyle name="Normal 51 2 3 3 4" xfId="11250"/>
    <cellStyle name="Normal 51 2 3 3 4 2" xfId="25365"/>
    <cellStyle name="Normal 51 2 3 3 4 2 2" xfId="59242"/>
    <cellStyle name="Normal 51 2 3 3 4 3" xfId="45126"/>
    <cellStyle name="Normal 51 2 3 3 5" xfId="16896"/>
    <cellStyle name="Normal 51 2 3 3 5 2" xfId="36657"/>
    <cellStyle name="Normal 51 2 3 3 6" xfId="50773"/>
    <cellStyle name="Normal 51 2 3 3 7" xfId="31011"/>
    <cellStyle name="Normal 51 2 3 4" xfId="4190"/>
    <cellStyle name="Normal 51 2 3 4 2" xfId="12661"/>
    <cellStyle name="Normal 51 2 3 4 2 2" xfId="26776"/>
    <cellStyle name="Normal 51 2 3 4 2 2 2" xfId="60653"/>
    <cellStyle name="Normal 51 2 3 4 2 3" xfId="46537"/>
    <cellStyle name="Normal 51 2 3 4 3" xfId="18307"/>
    <cellStyle name="Normal 51 2 3 4 3 2" xfId="38068"/>
    <cellStyle name="Normal 51 2 3 4 4" xfId="52184"/>
    <cellStyle name="Normal 51 2 3 4 5" xfId="32422"/>
    <cellStyle name="Normal 51 2 3 5" xfId="7015"/>
    <cellStyle name="Normal 51 2 3 5 2" xfId="21130"/>
    <cellStyle name="Normal 51 2 3 5 2 2" xfId="55007"/>
    <cellStyle name="Normal 51 2 3 5 3" xfId="40891"/>
    <cellStyle name="Normal 51 2 3 6" xfId="9838"/>
    <cellStyle name="Normal 51 2 3 6 2" xfId="23953"/>
    <cellStyle name="Normal 51 2 3 6 2 2" xfId="57830"/>
    <cellStyle name="Normal 51 2 3 6 3" xfId="43714"/>
    <cellStyle name="Normal 51 2 3 7" xfId="15484"/>
    <cellStyle name="Normal 51 2 3 7 2" xfId="35245"/>
    <cellStyle name="Normal 51 2 3 8" xfId="49361"/>
    <cellStyle name="Normal 51 2 3 9" xfId="29599"/>
    <cellStyle name="Normal 51 2 4" xfId="1719"/>
    <cellStyle name="Normal 51 2 4 2" xfId="3132"/>
    <cellStyle name="Normal 51 2 4 2 2" xfId="5956"/>
    <cellStyle name="Normal 51 2 4 2 2 2" xfId="14426"/>
    <cellStyle name="Normal 51 2 4 2 2 2 2" xfId="28541"/>
    <cellStyle name="Normal 51 2 4 2 2 2 2 2" xfId="62418"/>
    <cellStyle name="Normal 51 2 4 2 2 2 3" xfId="48302"/>
    <cellStyle name="Normal 51 2 4 2 2 3" xfId="20072"/>
    <cellStyle name="Normal 51 2 4 2 2 3 2" xfId="39833"/>
    <cellStyle name="Normal 51 2 4 2 2 4" xfId="53949"/>
    <cellStyle name="Normal 51 2 4 2 2 5" xfId="34187"/>
    <cellStyle name="Normal 51 2 4 2 3" xfId="8780"/>
    <cellStyle name="Normal 51 2 4 2 3 2" xfId="22895"/>
    <cellStyle name="Normal 51 2 4 2 3 2 2" xfId="56772"/>
    <cellStyle name="Normal 51 2 4 2 3 3" xfId="42656"/>
    <cellStyle name="Normal 51 2 4 2 4" xfId="11603"/>
    <cellStyle name="Normal 51 2 4 2 4 2" xfId="25718"/>
    <cellStyle name="Normal 51 2 4 2 4 2 2" xfId="59595"/>
    <cellStyle name="Normal 51 2 4 2 4 3" xfId="45479"/>
    <cellStyle name="Normal 51 2 4 2 5" xfId="17249"/>
    <cellStyle name="Normal 51 2 4 2 5 2" xfId="37010"/>
    <cellStyle name="Normal 51 2 4 2 6" xfId="51126"/>
    <cellStyle name="Normal 51 2 4 2 7" xfId="31364"/>
    <cellStyle name="Normal 51 2 4 3" xfId="4543"/>
    <cellStyle name="Normal 51 2 4 3 2" xfId="13014"/>
    <cellStyle name="Normal 51 2 4 3 2 2" xfId="27129"/>
    <cellStyle name="Normal 51 2 4 3 2 2 2" xfId="61006"/>
    <cellStyle name="Normal 51 2 4 3 2 3" xfId="46890"/>
    <cellStyle name="Normal 51 2 4 3 3" xfId="18660"/>
    <cellStyle name="Normal 51 2 4 3 3 2" xfId="38421"/>
    <cellStyle name="Normal 51 2 4 3 4" xfId="52537"/>
    <cellStyle name="Normal 51 2 4 3 5" xfId="32775"/>
    <cellStyle name="Normal 51 2 4 4" xfId="7368"/>
    <cellStyle name="Normal 51 2 4 4 2" xfId="21483"/>
    <cellStyle name="Normal 51 2 4 4 2 2" xfId="55360"/>
    <cellStyle name="Normal 51 2 4 4 3" xfId="41244"/>
    <cellStyle name="Normal 51 2 4 5" xfId="10191"/>
    <cellStyle name="Normal 51 2 4 5 2" xfId="24306"/>
    <cellStyle name="Normal 51 2 4 5 2 2" xfId="58183"/>
    <cellStyle name="Normal 51 2 4 5 3" xfId="44067"/>
    <cellStyle name="Normal 51 2 4 6" xfId="15837"/>
    <cellStyle name="Normal 51 2 4 6 2" xfId="35598"/>
    <cellStyle name="Normal 51 2 4 7" xfId="49714"/>
    <cellStyle name="Normal 51 2 4 8" xfId="29952"/>
    <cellStyle name="Normal 51 2 5" xfId="2426"/>
    <cellStyle name="Normal 51 2 5 2" xfId="5250"/>
    <cellStyle name="Normal 51 2 5 2 2" xfId="13720"/>
    <cellStyle name="Normal 51 2 5 2 2 2" xfId="27835"/>
    <cellStyle name="Normal 51 2 5 2 2 2 2" xfId="61712"/>
    <cellStyle name="Normal 51 2 5 2 2 3" xfId="47596"/>
    <cellStyle name="Normal 51 2 5 2 3" xfId="19366"/>
    <cellStyle name="Normal 51 2 5 2 3 2" xfId="39127"/>
    <cellStyle name="Normal 51 2 5 2 4" xfId="53243"/>
    <cellStyle name="Normal 51 2 5 2 5" xfId="33481"/>
    <cellStyle name="Normal 51 2 5 3" xfId="8074"/>
    <cellStyle name="Normal 51 2 5 3 2" xfId="22189"/>
    <cellStyle name="Normal 51 2 5 3 2 2" xfId="56066"/>
    <cellStyle name="Normal 51 2 5 3 3" xfId="41950"/>
    <cellStyle name="Normal 51 2 5 4" xfId="10897"/>
    <cellStyle name="Normal 51 2 5 4 2" xfId="25012"/>
    <cellStyle name="Normal 51 2 5 4 2 2" xfId="58889"/>
    <cellStyle name="Normal 51 2 5 4 3" xfId="44773"/>
    <cellStyle name="Normal 51 2 5 5" xfId="16543"/>
    <cellStyle name="Normal 51 2 5 5 2" xfId="36304"/>
    <cellStyle name="Normal 51 2 5 6" xfId="50420"/>
    <cellStyle name="Normal 51 2 5 7" xfId="30658"/>
    <cellStyle name="Normal 51 2 6" xfId="3837"/>
    <cellStyle name="Normal 51 2 6 2" xfId="12308"/>
    <cellStyle name="Normal 51 2 6 2 2" xfId="26423"/>
    <cellStyle name="Normal 51 2 6 2 2 2" xfId="60300"/>
    <cellStyle name="Normal 51 2 6 2 3" xfId="46184"/>
    <cellStyle name="Normal 51 2 6 3" xfId="17954"/>
    <cellStyle name="Normal 51 2 6 3 2" xfId="37715"/>
    <cellStyle name="Normal 51 2 6 4" xfId="51831"/>
    <cellStyle name="Normal 51 2 6 5" xfId="32069"/>
    <cellStyle name="Normal 51 2 7" xfId="6662"/>
    <cellStyle name="Normal 51 2 7 2" xfId="20777"/>
    <cellStyle name="Normal 51 2 7 2 2" xfId="54654"/>
    <cellStyle name="Normal 51 2 7 3" xfId="40538"/>
    <cellStyle name="Normal 51 2 8" xfId="9485"/>
    <cellStyle name="Normal 51 2 8 2" xfId="23600"/>
    <cellStyle name="Normal 51 2 8 2 2" xfId="57477"/>
    <cellStyle name="Normal 51 2 8 3" xfId="43361"/>
    <cellStyle name="Normal 51 2 9" xfId="15131"/>
    <cellStyle name="Normal 51 2 9 2" xfId="34892"/>
    <cellStyle name="Normal 51 3" xfId="1098"/>
    <cellStyle name="Normal 51 3 10" xfId="29334"/>
    <cellStyle name="Normal 51 3 2" xfId="1453"/>
    <cellStyle name="Normal 51 3 2 2" xfId="2160"/>
    <cellStyle name="Normal 51 3 2 2 2" xfId="3573"/>
    <cellStyle name="Normal 51 3 2 2 2 2" xfId="6397"/>
    <cellStyle name="Normal 51 3 2 2 2 2 2" xfId="14867"/>
    <cellStyle name="Normal 51 3 2 2 2 2 2 2" xfId="28982"/>
    <cellStyle name="Normal 51 3 2 2 2 2 2 2 2" xfId="62859"/>
    <cellStyle name="Normal 51 3 2 2 2 2 2 3" xfId="48743"/>
    <cellStyle name="Normal 51 3 2 2 2 2 3" xfId="20513"/>
    <cellStyle name="Normal 51 3 2 2 2 2 3 2" xfId="40274"/>
    <cellStyle name="Normal 51 3 2 2 2 2 4" xfId="54390"/>
    <cellStyle name="Normal 51 3 2 2 2 2 5" xfId="34628"/>
    <cellStyle name="Normal 51 3 2 2 2 3" xfId="9221"/>
    <cellStyle name="Normal 51 3 2 2 2 3 2" xfId="23336"/>
    <cellStyle name="Normal 51 3 2 2 2 3 2 2" xfId="57213"/>
    <cellStyle name="Normal 51 3 2 2 2 3 3" xfId="43097"/>
    <cellStyle name="Normal 51 3 2 2 2 4" xfId="12044"/>
    <cellStyle name="Normal 51 3 2 2 2 4 2" xfId="26159"/>
    <cellStyle name="Normal 51 3 2 2 2 4 2 2" xfId="60036"/>
    <cellStyle name="Normal 51 3 2 2 2 4 3" xfId="45920"/>
    <cellStyle name="Normal 51 3 2 2 2 5" xfId="17690"/>
    <cellStyle name="Normal 51 3 2 2 2 5 2" xfId="37451"/>
    <cellStyle name="Normal 51 3 2 2 2 6" xfId="51567"/>
    <cellStyle name="Normal 51 3 2 2 2 7" xfId="31805"/>
    <cellStyle name="Normal 51 3 2 2 3" xfId="4984"/>
    <cellStyle name="Normal 51 3 2 2 3 2" xfId="13455"/>
    <cellStyle name="Normal 51 3 2 2 3 2 2" xfId="27570"/>
    <cellStyle name="Normal 51 3 2 2 3 2 2 2" xfId="61447"/>
    <cellStyle name="Normal 51 3 2 2 3 2 3" xfId="47331"/>
    <cellStyle name="Normal 51 3 2 2 3 3" xfId="19101"/>
    <cellStyle name="Normal 51 3 2 2 3 3 2" xfId="38862"/>
    <cellStyle name="Normal 51 3 2 2 3 4" xfId="52978"/>
    <cellStyle name="Normal 51 3 2 2 3 5" xfId="33216"/>
    <cellStyle name="Normal 51 3 2 2 4" xfId="7809"/>
    <cellStyle name="Normal 51 3 2 2 4 2" xfId="21924"/>
    <cellStyle name="Normal 51 3 2 2 4 2 2" xfId="55801"/>
    <cellStyle name="Normal 51 3 2 2 4 3" xfId="41685"/>
    <cellStyle name="Normal 51 3 2 2 5" xfId="10632"/>
    <cellStyle name="Normal 51 3 2 2 5 2" xfId="24747"/>
    <cellStyle name="Normal 51 3 2 2 5 2 2" xfId="58624"/>
    <cellStyle name="Normal 51 3 2 2 5 3" xfId="44508"/>
    <cellStyle name="Normal 51 3 2 2 6" xfId="16278"/>
    <cellStyle name="Normal 51 3 2 2 6 2" xfId="36039"/>
    <cellStyle name="Normal 51 3 2 2 7" xfId="50155"/>
    <cellStyle name="Normal 51 3 2 2 8" xfId="30393"/>
    <cellStyle name="Normal 51 3 2 3" xfId="2867"/>
    <cellStyle name="Normal 51 3 2 3 2" xfId="5691"/>
    <cellStyle name="Normal 51 3 2 3 2 2" xfId="14161"/>
    <cellStyle name="Normal 51 3 2 3 2 2 2" xfId="28276"/>
    <cellStyle name="Normal 51 3 2 3 2 2 2 2" xfId="62153"/>
    <cellStyle name="Normal 51 3 2 3 2 2 3" xfId="48037"/>
    <cellStyle name="Normal 51 3 2 3 2 3" xfId="19807"/>
    <cellStyle name="Normal 51 3 2 3 2 3 2" xfId="39568"/>
    <cellStyle name="Normal 51 3 2 3 2 4" xfId="53684"/>
    <cellStyle name="Normal 51 3 2 3 2 5" xfId="33922"/>
    <cellStyle name="Normal 51 3 2 3 3" xfId="8515"/>
    <cellStyle name="Normal 51 3 2 3 3 2" xfId="22630"/>
    <cellStyle name="Normal 51 3 2 3 3 2 2" xfId="56507"/>
    <cellStyle name="Normal 51 3 2 3 3 3" xfId="42391"/>
    <cellStyle name="Normal 51 3 2 3 4" xfId="11338"/>
    <cellStyle name="Normal 51 3 2 3 4 2" xfId="25453"/>
    <cellStyle name="Normal 51 3 2 3 4 2 2" xfId="59330"/>
    <cellStyle name="Normal 51 3 2 3 4 3" xfId="45214"/>
    <cellStyle name="Normal 51 3 2 3 5" xfId="16984"/>
    <cellStyle name="Normal 51 3 2 3 5 2" xfId="36745"/>
    <cellStyle name="Normal 51 3 2 3 6" xfId="50861"/>
    <cellStyle name="Normal 51 3 2 3 7" xfId="31099"/>
    <cellStyle name="Normal 51 3 2 4" xfId="4278"/>
    <cellStyle name="Normal 51 3 2 4 2" xfId="12749"/>
    <cellStyle name="Normal 51 3 2 4 2 2" xfId="26864"/>
    <cellStyle name="Normal 51 3 2 4 2 2 2" xfId="60741"/>
    <cellStyle name="Normal 51 3 2 4 2 3" xfId="46625"/>
    <cellStyle name="Normal 51 3 2 4 3" xfId="18395"/>
    <cellStyle name="Normal 51 3 2 4 3 2" xfId="38156"/>
    <cellStyle name="Normal 51 3 2 4 4" xfId="52272"/>
    <cellStyle name="Normal 51 3 2 4 5" xfId="32510"/>
    <cellStyle name="Normal 51 3 2 5" xfId="7103"/>
    <cellStyle name="Normal 51 3 2 5 2" xfId="21218"/>
    <cellStyle name="Normal 51 3 2 5 2 2" xfId="55095"/>
    <cellStyle name="Normal 51 3 2 5 3" xfId="40979"/>
    <cellStyle name="Normal 51 3 2 6" xfId="9926"/>
    <cellStyle name="Normal 51 3 2 6 2" xfId="24041"/>
    <cellStyle name="Normal 51 3 2 6 2 2" xfId="57918"/>
    <cellStyle name="Normal 51 3 2 6 3" xfId="43802"/>
    <cellStyle name="Normal 51 3 2 7" xfId="15572"/>
    <cellStyle name="Normal 51 3 2 7 2" xfId="35333"/>
    <cellStyle name="Normal 51 3 2 8" xfId="49449"/>
    <cellStyle name="Normal 51 3 2 9" xfId="29687"/>
    <cellStyle name="Normal 51 3 3" xfId="1807"/>
    <cellStyle name="Normal 51 3 3 2" xfId="3220"/>
    <cellStyle name="Normal 51 3 3 2 2" xfId="6044"/>
    <cellStyle name="Normal 51 3 3 2 2 2" xfId="14514"/>
    <cellStyle name="Normal 51 3 3 2 2 2 2" xfId="28629"/>
    <cellStyle name="Normal 51 3 3 2 2 2 2 2" xfId="62506"/>
    <cellStyle name="Normal 51 3 3 2 2 2 3" xfId="48390"/>
    <cellStyle name="Normal 51 3 3 2 2 3" xfId="20160"/>
    <cellStyle name="Normal 51 3 3 2 2 3 2" xfId="39921"/>
    <cellStyle name="Normal 51 3 3 2 2 4" xfId="54037"/>
    <cellStyle name="Normal 51 3 3 2 2 5" xfId="34275"/>
    <cellStyle name="Normal 51 3 3 2 3" xfId="8868"/>
    <cellStyle name="Normal 51 3 3 2 3 2" xfId="22983"/>
    <cellStyle name="Normal 51 3 3 2 3 2 2" xfId="56860"/>
    <cellStyle name="Normal 51 3 3 2 3 3" xfId="42744"/>
    <cellStyle name="Normal 51 3 3 2 4" xfId="11691"/>
    <cellStyle name="Normal 51 3 3 2 4 2" xfId="25806"/>
    <cellStyle name="Normal 51 3 3 2 4 2 2" xfId="59683"/>
    <cellStyle name="Normal 51 3 3 2 4 3" xfId="45567"/>
    <cellStyle name="Normal 51 3 3 2 5" xfId="17337"/>
    <cellStyle name="Normal 51 3 3 2 5 2" xfId="37098"/>
    <cellStyle name="Normal 51 3 3 2 6" xfId="51214"/>
    <cellStyle name="Normal 51 3 3 2 7" xfId="31452"/>
    <cellStyle name="Normal 51 3 3 3" xfId="4631"/>
    <cellStyle name="Normal 51 3 3 3 2" xfId="13102"/>
    <cellStyle name="Normal 51 3 3 3 2 2" xfId="27217"/>
    <cellStyle name="Normal 51 3 3 3 2 2 2" xfId="61094"/>
    <cellStyle name="Normal 51 3 3 3 2 3" xfId="46978"/>
    <cellStyle name="Normal 51 3 3 3 3" xfId="18748"/>
    <cellStyle name="Normal 51 3 3 3 3 2" xfId="38509"/>
    <cellStyle name="Normal 51 3 3 3 4" xfId="52625"/>
    <cellStyle name="Normal 51 3 3 3 5" xfId="32863"/>
    <cellStyle name="Normal 51 3 3 4" xfId="7456"/>
    <cellStyle name="Normal 51 3 3 4 2" xfId="21571"/>
    <cellStyle name="Normal 51 3 3 4 2 2" xfId="55448"/>
    <cellStyle name="Normal 51 3 3 4 3" xfId="41332"/>
    <cellStyle name="Normal 51 3 3 5" xfId="10279"/>
    <cellStyle name="Normal 51 3 3 5 2" xfId="24394"/>
    <cellStyle name="Normal 51 3 3 5 2 2" xfId="58271"/>
    <cellStyle name="Normal 51 3 3 5 3" xfId="44155"/>
    <cellStyle name="Normal 51 3 3 6" xfId="15925"/>
    <cellStyle name="Normal 51 3 3 6 2" xfId="35686"/>
    <cellStyle name="Normal 51 3 3 7" xfId="49802"/>
    <cellStyle name="Normal 51 3 3 8" xfId="30040"/>
    <cellStyle name="Normal 51 3 4" xfId="2514"/>
    <cellStyle name="Normal 51 3 4 2" xfId="5338"/>
    <cellStyle name="Normal 51 3 4 2 2" xfId="13808"/>
    <cellStyle name="Normal 51 3 4 2 2 2" xfId="27923"/>
    <cellStyle name="Normal 51 3 4 2 2 2 2" xfId="61800"/>
    <cellStyle name="Normal 51 3 4 2 2 3" xfId="47684"/>
    <cellStyle name="Normal 51 3 4 2 3" xfId="19454"/>
    <cellStyle name="Normal 51 3 4 2 3 2" xfId="39215"/>
    <cellStyle name="Normal 51 3 4 2 4" xfId="53331"/>
    <cellStyle name="Normal 51 3 4 2 5" xfId="33569"/>
    <cellStyle name="Normal 51 3 4 3" xfId="8162"/>
    <cellStyle name="Normal 51 3 4 3 2" xfId="22277"/>
    <cellStyle name="Normal 51 3 4 3 2 2" xfId="56154"/>
    <cellStyle name="Normal 51 3 4 3 3" xfId="42038"/>
    <cellStyle name="Normal 51 3 4 4" xfId="10985"/>
    <cellStyle name="Normal 51 3 4 4 2" xfId="25100"/>
    <cellStyle name="Normal 51 3 4 4 2 2" xfId="58977"/>
    <cellStyle name="Normal 51 3 4 4 3" xfId="44861"/>
    <cellStyle name="Normal 51 3 4 5" xfId="16631"/>
    <cellStyle name="Normal 51 3 4 5 2" xfId="36392"/>
    <cellStyle name="Normal 51 3 4 6" xfId="50508"/>
    <cellStyle name="Normal 51 3 4 7" xfId="30746"/>
    <cellStyle name="Normal 51 3 5" xfId="3925"/>
    <cellStyle name="Normal 51 3 5 2" xfId="12396"/>
    <cellStyle name="Normal 51 3 5 2 2" xfId="26511"/>
    <cellStyle name="Normal 51 3 5 2 2 2" xfId="60388"/>
    <cellStyle name="Normal 51 3 5 2 3" xfId="46272"/>
    <cellStyle name="Normal 51 3 5 3" xfId="18042"/>
    <cellStyle name="Normal 51 3 5 3 2" xfId="37803"/>
    <cellStyle name="Normal 51 3 5 4" xfId="51919"/>
    <cellStyle name="Normal 51 3 5 5" xfId="32157"/>
    <cellStyle name="Normal 51 3 6" xfId="6750"/>
    <cellStyle name="Normal 51 3 6 2" xfId="20865"/>
    <cellStyle name="Normal 51 3 6 2 2" xfId="54742"/>
    <cellStyle name="Normal 51 3 6 3" xfId="40626"/>
    <cellStyle name="Normal 51 3 7" xfId="9573"/>
    <cellStyle name="Normal 51 3 7 2" xfId="23688"/>
    <cellStyle name="Normal 51 3 7 2 2" xfId="57565"/>
    <cellStyle name="Normal 51 3 7 3" xfId="43449"/>
    <cellStyle name="Normal 51 3 8" xfId="15219"/>
    <cellStyle name="Normal 51 3 8 2" xfId="34980"/>
    <cellStyle name="Normal 51 3 9" xfId="49096"/>
    <cellStyle name="Normal 51 4" xfId="1278"/>
    <cellStyle name="Normal 51 4 2" xfId="1985"/>
    <cellStyle name="Normal 51 4 2 2" xfId="3398"/>
    <cellStyle name="Normal 51 4 2 2 2" xfId="6222"/>
    <cellStyle name="Normal 51 4 2 2 2 2" xfId="14692"/>
    <cellStyle name="Normal 51 4 2 2 2 2 2" xfId="28807"/>
    <cellStyle name="Normal 51 4 2 2 2 2 2 2" xfId="62684"/>
    <cellStyle name="Normal 51 4 2 2 2 2 3" xfId="48568"/>
    <cellStyle name="Normal 51 4 2 2 2 3" xfId="20338"/>
    <cellStyle name="Normal 51 4 2 2 2 3 2" xfId="40099"/>
    <cellStyle name="Normal 51 4 2 2 2 4" xfId="54215"/>
    <cellStyle name="Normal 51 4 2 2 2 5" xfId="34453"/>
    <cellStyle name="Normal 51 4 2 2 3" xfId="9046"/>
    <cellStyle name="Normal 51 4 2 2 3 2" xfId="23161"/>
    <cellStyle name="Normal 51 4 2 2 3 2 2" xfId="57038"/>
    <cellStyle name="Normal 51 4 2 2 3 3" xfId="42922"/>
    <cellStyle name="Normal 51 4 2 2 4" xfId="11869"/>
    <cellStyle name="Normal 51 4 2 2 4 2" xfId="25984"/>
    <cellStyle name="Normal 51 4 2 2 4 2 2" xfId="59861"/>
    <cellStyle name="Normal 51 4 2 2 4 3" xfId="45745"/>
    <cellStyle name="Normal 51 4 2 2 5" xfId="17515"/>
    <cellStyle name="Normal 51 4 2 2 5 2" xfId="37276"/>
    <cellStyle name="Normal 51 4 2 2 6" xfId="51392"/>
    <cellStyle name="Normal 51 4 2 2 7" xfId="31630"/>
    <cellStyle name="Normal 51 4 2 3" xfId="4809"/>
    <cellStyle name="Normal 51 4 2 3 2" xfId="13280"/>
    <cellStyle name="Normal 51 4 2 3 2 2" xfId="27395"/>
    <cellStyle name="Normal 51 4 2 3 2 2 2" xfId="61272"/>
    <cellStyle name="Normal 51 4 2 3 2 3" xfId="47156"/>
    <cellStyle name="Normal 51 4 2 3 3" xfId="18926"/>
    <cellStyle name="Normal 51 4 2 3 3 2" xfId="38687"/>
    <cellStyle name="Normal 51 4 2 3 4" xfId="52803"/>
    <cellStyle name="Normal 51 4 2 3 5" xfId="33041"/>
    <cellStyle name="Normal 51 4 2 4" xfId="7634"/>
    <cellStyle name="Normal 51 4 2 4 2" xfId="21749"/>
    <cellStyle name="Normal 51 4 2 4 2 2" xfId="55626"/>
    <cellStyle name="Normal 51 4 2 4 3" xfId="41510"/>
    <cellStyle name="Normal 51 4 2 5" xfId="10457"/>
    <cellStyle name="Normal 51 4 2 5 2" xfId="24572"/>
    <cellStyle name="Normal 51 4 2 5 2 2" xfId="58449"/>
    <cellStyle name="Normal 51 4 2 5 3" xfId="44333"/>
    <cellStyle name="Normal 51 4 2 6" xfId="16103"/>
    <cellStyle name="Normal 51 4 2 6 2" xfId="35864"/>
    <cellStyle name="Normal 51 4 2 7" xfId="49980"/>
    <cellStyle name="Normal 51 4 2 8" xfId="30218"/>
    <cellStyle name="Normal 51 4 3" xfId="2692"/>
    <cellStyle name="Normal 51 4 3 2" xfId="5516"/>
    <cellStyle name="Normal 51 4 3 2 2" xfId="13986"/>
    <cellStyle name="Normal 51 4 3 2 2 2" xfId="28101"/>
    <cellStyle name="Normal 51 4 3 2 2 2 2" xfId="61978"/>
    <cellStyle name="Normal 51 4 3 2 2 3" xfId="47862"/>
    <cellStyle name="Normal 51 4 3 2 3" xfId="19632"/>
    <cellStyle name="Normal 51 4 3 2 3 2" xfId="39393"/>
    <cellStyle name="Normal 51 4 3 2 4" xfId="53509"/>
    <cellStyle name="Normal 51 4 3 2 5" xfId="33747"/>
    <cellStyle name="Normal 51 4 3 3" xfId="8340"/>
    <cellStyle name="Normal 51 4 3 3 2" xfId="22455"/>
    <cellStyle name="Normal 51 4 3 3 2 2" xfId="56332"/>
    <cellStyle name="Normal 51 4 3 3 3" xfId="42216"/>
    <cellStyle name="Normal 51 4 3 4" xfId="11163"/>
    <cellStyle name="Normal 51 4 3 4 2" xfId="25278"/>
    <cellStyle name="Normal 51 4 3 4 2 2" xfId="59155"/>
    <cellStyle name="Normal 51 4 3 4 3" xfId="45039"/>
    <cellStyle name="Normal 51 4 3 5" xfId="16809"/>
    <cellStyle name="Normal 51 4 3 5 2" xfId="36570"/>
    <cellStyle name="Normal 51 4 3 6" xfId="50686"/>
    <cellStyle name="Normal 51 4 3 7" xfId="30924"/>
    <cellStyle name="Normal 51 4 4" xfId="4103"/>
    <cellStyle name="Normal 51 4 4 2" xfId="12574"/>
    <cellStyle name="Normal 51 4 4 2 2" xfId="26689"/>
    <cellStyle name="Normal 51 4 4 2 2 2" xfId="60566"/>
    <cellStyle name="Normal 51 4 4 2 3" xfId="46450"/>
    <cellStyle name="Normal 51 4 4 3" xfId="18220"/>
    <cellStyle name="Normal 51 4 4 3 2" xfId="37981"/>
    <cellStyle name="Normal 51 4 4 4" xfId="52097"/>
    <cellStyle name="Normal 51 4 4 5" xfId="32335"/>
    <cellStyle name="Normal 51 4 5" xfId="6928"/>
    <cellStyle name="Normal 51 4 5 2" xfId="21043"/>
    <cellStyle name="Normal 51 4 5 2 2" xfId="54920"/>
    <cellStyle name="Normal 51 4 5 3" xfId="40804"/>
    <cellStyle name="Normal 51 4 6" xfId="9751"/>
    <cellStyle name="Normal 51 4 6 2" xfId="23866"/>
    <cellStyle name="Normal 51 4 6 2 2" xfId="57743"/>
    <cellStyle name="Normal 51 4 6 3" xfId="43627"/>
    <cellStyle name="Normal 51 4 7" xfId="15397"/>
    <cellStyle name="Normal 51 4 7 2" xfId="35158"/>
    <cellStyle name="Normal 51 4 8" xfId="49274"/>
    <cellStyle name="Normal 51 4 9" xfId="29512"/>
    <cellStyle name="Normal 51 5" xfId="1632"/>
    <cellStyle name="Normal 51 5 2" xfId="3045"/>
    <cellStyle name="Normal 51 5 2 2" xfId="5869"/>
    <cellStyle name="Normal 51 5 2 2 2" xfId="14339"/>
    <cellStyle name="Normal 51 5 2 2 2 2" xfId="28454"/>
    <cellStyle name="Normal 51 5 2 2 2 2 2" xfId="62331"/>
    <cellStyle name="Normal 51 5 2 2 2 3" xfId="48215"/>
    <cellStyle name="Normal 51 5 2 2 3" xfId="19985"/>
    <cellStyle name="Normal 51 5 2 2 3 2" xfId="39746"/>
    <cellStyle name="Normal 51 5 2 2 4" xfId="53862"/>
    <cellStyle name="Normal 51 5 2 2 5" xfId="34100"/>
    <cellStyle name="Normal 51 5 2 3" xfId="8693"/>
    <cellStyle name="Normal 51 5 2 3 2" xfId="22808"/>
    <cellStyle name="Normal 51 5 2 3 2 2" xfId="56685"/>
    <cellStyle name="Normal 51 5 2 3 3" xfId="42569"/>
    <cellStyle name="Normal 51 5 2 4" xfId="11516"/>
    <cellStyle name="Normal 51 5 2 4 2" xfId="25631"/>
    <cellStyle name="Normal 51 5 2 4 2 2" xfId="59508"/>
    <cellStyle name="Normal 51 5 2 4 3" xfId="45392"/>
    <cellStyle name="Normal 51 5 2 5" xfId="17162"/>
    <cellStyle name="Normal 51 5 2 5 2" xfId="36923"/>
    <cellStyle name="Normal 51 5 2 6" xfId="51039"/>
    <cellStyle name="Normal 51 5 2 7" xfId="31277"/>
    <cellStyle name="Normal 51 5 3" xfId="4456"/>
    <cellStyle name="Normal 51 5 3 2" xfId="12927"/>
    <cellStyle name="Normal 51 5 3 2 2" xfId="27042"/>
    <cellStyle name="Normal 51 5 3 2 2 2" xfId="60919"/>
    <cellStyle name="Normal 51 5 3 2 3" xfId="46803"/>
    <cellStyle name="Normal 51 5 3 3" xfId="18573"/>
    <cellStyle name="Normal 51 5 3 3 2" xfId="38334"/>
    <cellStyle name="Normal 51 5 3 4" xfId="52450"/>
    <cellStyle name="Normal 51 5 3 5" xfId="32688"/>
    <cellStyle name="Normal 51 5 4" xfId="7281"/>
    <cellStyle name="Normal 51 5 4 2" xfId="21396"/>
    <cellStyle name="Normal 51 5 4 2 2" xfId="55273"/>
    <cellStyle name="Normal 51 5 4 3" xfId="41157"/>
    <cellStyle name="Normal 51 5 5" xfId="10104"/>
    <cellStyle name="Normal 51 5 5 2" xfId="24219"/>
    <cellStyle name="Normal 51 5 5 2 2" xfId="58096"/>
    <cellStyle name="Normal 51 5 5 3" xfId="43980"/>
    <cellStyle name="Normal 51 5 6" xfId="15750"/>
    <cellStyle name="Normal 51 5 6 2" xfId="35511"/>
    <cellStyle name="Normal 51 5 7" xfId="49627"/>
    <cellStyle name="Normal 51 5 8" xfId="29865"/>
    <cellStyle name="Normal 51 6" xfId="2339"/>
    <cellStyle name="Normal 51 6 2" xfId="5163"/>
    <cellStyle name="Normal 51 6 2 2" xfId="13633"/>
    <cellStyle name="Normal 51 6 2 2 2" xfId="27748"/>
    <cellStyle name="Normal 51 6 2 2 2 2" xfId="61625"/>
    <cellStyle name="Normal 51 6 2 2 3" xfId="47509"/>
    <cellStyle name="Normal 51 6 2 3" xfId="19279"/>
    <cellStyle name="Normal 51 6 2 3 2" xfId="39040"/>
    <cellStyle name="Normal 51 6 2 4" xfId="53156"/>
    <cellStyle name="Normal 51 6 2 5" xfId="33394"/>
    <cellStyle name="Normal 51 6 3" xfId="7987"/>
    <cellStyle name="Normal 51 6 3 2" xfId="22102"/>
    <cellStyle name="Normal 51 6 3 2 2" xfId="55979"/>
    <cellStyle name="Normal 51 6 3 3" xfId="41863"/>
    <cellStyle name="Normal 51 6 4" xfId="10810"/>
    <cellStyle name="Normal 51 6 4 2" xfId="24925"/>
    <cellStyle name="Normal 51 6 4 2 2" xfId="58802"/>
    <cellStyle name="Normal 51 6 4 3" xfId="44686"/>
    <cellStyle name="Normal 51 6 5" xfId="16456"/>
    <cellStyle name="Normal 51 6 5 2" xfId="36217"/>
    <cellStyle name="Normal 51 6 6" xfId="50333"/>
    <cellStyle name="Normal 51 6 7" xfId="30571"/>
    <cellStyle name="Normal 51 7" xfId="3750"/>
    <cellStyle name="Normal 51 7 2" xfId="12221"/>
    <cellStyle name="Normal 51 7 2 2" xfId="26336"/>
    <cellStyle name="Normal 51 7 2 2 2" xfId="60213"/>
    <cellStyle name="Normal 51 7 2 3" xfId="46097"/>
    <cellStyle name="Normal 51 7 3" xfId="17867"/>
    <cellStyle name="Normal 51 7 3 2" xfId="37628"/>
    <cellStyle name="Normal 51 7 4" xfId="51744"/>
    <cellStyle name="Normal 51 7 5" xfId="31982"/>
    <cellStyle name="Normal 51 8" xfId="6575"/>
    <cellStyle name="Normal 51 8 2" xfId="20690"/>
    <cellStyle name="Normal 51 8 2 2" xfId="54567"/>
    <cellStyle name="Normal 51 8 3" xfId="40451"/>
    <cellStyle name="Normal 51 9" xfId="9398"/>
    <cellStyle name="Normal 51 9 2" xfId="23513"/>
    <cellStyle name="Normal 51 9 2 2" xfId="57390"/>
    <cellStyle name="Normal 51 9 3" xfId="43274"/>
    <cellStyle name="Normal 52" xfId="739"/>
    <cellStyle name="Normal 52 10" xfId="15033"/>
    <cellStyle name="Normal 52 10 2" xfId="34794"/>
    <cellStyle name="Normal 52 11" xfId="48910"/>
    <cellStyle name="Normal 52 12" xfId="29148"/>
    <cellStyle name="Normal 52 2" xfId="995"/>
    <cellStyle name="Normal 52 2 10" xfId="48997"/>
    <cellStyle name="Normal 52 2 11" xfId="29235"/>
    <cellStyle name="Normal 52 2 2" xfId="1175"/>
    <cellStyle name="Normal 52 2 2 10" xfId="29410"/>
    <cellStyle name="Normal 52 2 2 2" xfId="1529"/>
    <cellStyle name="Normal 52 2 2 2 2" xfId="2236"/>
    <cellStyle name="Normal 52 2 2 2 2 2" xfId="3649"/>
    <cellStyle name="Normal 52 2 2 2 2 2 2" xfId="6473"/>
    <cellStyle name="Normal 52 2 2 2 2 2 2 2" xfId="14943"/>
    <cellStyle name="Normal 52 2 2 2 2 2 2 2 2" xfId="29058"/>
    <cellStyle name="Normal 52 2 2 2 2 2 2 2 2 2" xfId="62935"/>
    <cellStyle name="Normal 52 2 2 2 2 2 2 2 3" xfId="48819"/>
    <cellStyle name="Normal 52 2 2 2 2 2 2 3" xfId="20589"/>
    <cellStyle name="Normal 52 2 2 2 2 2 2 3 2" xfId="40350"/>
    <cellStyle name="Normal 52 2 2 2 2 2 2 4" xfId="54466"/>
    <cellStyle name="Normal 52 2 2 2 2 2 2 5" xfId="34704"/>
    <cellStyle name="Normal 52 2 2 2 2 2 3" xfId="9297"/>
    <cellStyle name="Normal 52 2 2 2 2 2 3 2" xfId="23412"/>
    <cellStyle name="Normal 52 2 2 2 2 2 3 2 2" xfId="57289"/>
    <cellStyle name="Normal 52 2 2 2 2 2 3 3" xfId="43173"/>
    <cellStyle name="Normal 52 2 2 2 2 2 4" xfId="12120"/>
    <cellStyle name="Normal 52 2 2 2 2 2 4 2" xfId="26235"/>
    <cellStyle name="Normal 52 2 2 2 2 2 4 2 2" xfId="60112"/>
    <cellStyle name="Normal 52 2 2 2 2 2 4 3" xfId="45996"/>
    <cellStyle name="Normal 52 2 2 2 2 2 5" xfId="17766"/>
    <cellStyle name="Normal 52 2 2 2 2 2 5 2" xfId="37527"/>
    <cellStyle name="Normal 52 2 2 2 2 2 6" xfId="51643"/>
    <cellStyle name="Normal 52 2 2 2 2 2 7" xfId="31881"/>
    <cellStyle name="Normal 52 2 2 2 2 3" xfId="5060"/>
    <cellStyle name="Normal 52 2 2 2 2 3 2" xfId="13531"/>
    <cellStyle name="Normal 52 2 2 2 2 3 2 2" xfId="27646"/>
    <cellStyle name="Normal 52 2 2 2 2 3 2 2 2" xfId="61523"/>
    <cellStyle name="Normal 52 2 2 2 2 3 2 3" xfId="47407"/>
    <cellStyle name="Normal 52 2 2 2 2 3 3" xfId="19177"/>
    <cellStyle name="Normal 52 2 2 2 2 3 3 2" xfId="38938"/>
    <cellStyle name="Normal 52 2 2 2 2 3 4" xfId="53054"/>
    <cellStyle name="Normal 52 2 2 2 2 3 5" xfId="33292"/>
    <cellStyle name="Normal 52 2 2 2 2 4" xfId="7885"/>
    <cellStyle name="Normal 52 2 2 2 2 4 2" xfId="22000"/>
    <cellStyle name="Normal 52 2 2 2 2 4 2 2" xfId="55877"/>
    <cellStyle name="Normal 52 2 2 2 2 4 3" xfId="41761"/>
    <cellStyle name="Normal 52 2 2 2 2 5" xfId="10708"/>
    <cellStyle name="Normal 52 2 2 2 2 5 2" xfId="24823"/>
    <cellStyle name="Normal 52 2 2 2 2 5 2 2" xfId="58700"/>
    <cellStyle name="Normal 52 2 2 2 2 5 3" xfId="44584"/>
    <cellStyle name="Normal 52 2 2 2 2 6" xfId="16354"/>
    <cellStyle name="Normal 52 2 2 2 2 6 2" xfId="36115"/>
    <cellStyle name="Normal 52 2 2 2 2 7" xfId="50231"/>
    <cellStyle name="Normal 52 2 2 2 2 8" xfId="30469"/>
    <cellStyle name="Normal 52 2 2 2 3" xfId="2943"/>
    <cellStyle name="Normal 52 2 2 2 3 2" xfId="5767"/>
    <cellStyle name="Normal 52 2 2 2 3 2 2" xfId="14237"/>
    <cellStyle name="Normal 52 2 2 2 3 2 2 2" xfId="28352"/>
    <cellStyle name="Normal 52 2 2 2 3 2 2 2 2" xfId="62229"/>
    <cellStyle name="Normal 52 2 2 2 3 2 2 3" xfId="48113"/>
    <cellStyle name="Normal 52 2 2 2 3 2 3" xfId="19883"/>
    <cellStyle name="Normal 52 2 2 2 3 2 3 2" xfId="39644"/>
    <cellStyle name="Normal 52 2 2 2 3 2 4" xfId="53760"/>
    <cellStyle name="Normal 52 2 2 2 3 2 5" xfId="33998"/>
    <cellStyle name="Normal 52 2 2 2 3 3" xfId="8591"/>
    <cellStyle name="Normal 52 2 2 2 3 3 2" xfId="22706"/>
    <cellStyle name="Normal 52 2 2 2 3 3 2 2" xfId="56583"/>
    <cellStyle name="Normal 52 2 2 2 3 3 3" xfId="42467"/>
    <cellStyle name="Normal 52 2 2 2 3 4" xfId="11414"/>
    <cellStyle name="Normal 52 2 2 2 3 4 2" xfId="25529"/>
    <cellStyle name="Normal 52 2 2 2 3 4 2 2" xfId="59406"/>
    <cellStyle name="Normal 52 2 2 2 3 4 3" xfId="45290"/>
    <cellStyle name="Normal 52 2 2 2 3 5" xfId="17060"/>
    <cellStyle name="Normal 52 2 2 2 3 5 2" xfId="36821"/>
    <cellStyle name="Normal 52 2 2 2 3 6" xfId="50937"/>
    <cellStyle name="Normal 52 2 2 2 3 7" xfId="31175"/>
    <cellStyle name="Normal 52 2 2 2 4" xfId="4354"/>
    <cellStyle name="Normal 52 2 2 2 4 2" xfId="12825"/>
    <cellStyle name="Normal 52 2 2 2 4 2 2" xfId="26940"/>
    <cellStyle name="Normal 52 2 2 2 4 2 2 2" xfId="60817"/>
    <cellStyle name="Normal 52 2 2 2 4 2 3" xfId="46701"/>
    <cellStyle name="Normal 52 2 2 2 4 3" xfId="18471"/>
    <cellStyle name="Normal 52 2 2 2 4 3 2" xfId="38232"/>
    <cellStyle name="Normal 52 2 2 2 4 4" xfId="52348"/>
    <cellStyle name="Normal 52 2 2 2 4 5" xfId="32586"/>
    <cellStyle name="Normal 52 2 2 2 5" xfId="7179"/>
    <cellStyle name="Normal 52 2 2 2 5 2" xfId="21294"/>
    <cellStyle name="Normal 52 2 2 2 5 2 2" xfId="55171"/>
    <cellStyle name="Normal 52 2 2 2 5 3" xfId="41055"/>
    <cellStyle name="Normal 52 2 2 2 6" xfId="10002"/>
    <cellStyle name="Normal 52 2 2 2 6 2" xfId="24117"/>
    <cellStyle name="Normal 52 2 2 2 6 2 2" xfId="57994"/>
    <cellStyle name="Normal 52 2 2 2 6 3" xfId="43878"/>
    <cellStyle name="Normal 52 2 2 2 7" xfId="15648"/>
    <cellStyle name="Normal 52 2 2 2 7 2" xfId="35409"/>
    <cellStyle name="Normal 52 2 2 2 8" xfId="49525"/>
    <cellStyle name="Normal 52 2 2 2 9" xfId="29763"/>
    <cellStyle name="Normal 52 2 2 3" xfId="1883"/>
    <cellStyle name="Normal 52 2 2 3 2" xfId="3296"/>
    <cellStyle name="Normal 52 2 2 3 2 2" xfId="6120"/>
    <cellStyle name="Normal 52 2 2 3 2 2 2" xfId="14590"/>
    <cellStyle name="Normal 52 2 2 3 2 2 2 2" xfId="28705"/>
    <cellStyle name="Normal 52 2 2 3 2 2 2 2 2" xfId="62582"/>
    <cellStyle name="Normal 52 2 2 3 2 2 2 3" xfId="48466"/>
    <cellStyle name="Normal 52 2 2 3 2 2 3" xfId="20236"/>
    <cellStyle name="Normal 52 2 2 3 2 2 3 2" xfId="39997"/>
    <cellStyle name="Normal 52 2 2 3 2 2 4" xfId="54113"/>
    <cellStyle name="Normal 52 2 2 3 2 2 5" xfId="34351"/>
    <cellStyle name="Normal 52 2 2 3 2 3" xfId="8944"/>
    <cellStyle name="Normal 52 2 2 3 2 3 2" xfId="23059"/>
    <cellStyle name="Normal 52 2 2 3 2 3 2 2" xfId="56936"/>
    <cellStyle name="Normal 52 2 2 3 2 3 3" xfId="42820"/>
    <cellStyle name="Normal 52 2 2 3 2 4" xfId="11767"/>
    <cellStyle name="Normal 52 2 2 3 2 4 2" xfId="25882"/>
    <cellStyle name="Normal 52 2 2 3 2 4 2 2" xfId="59759"/>
    <cellStyle name="Normal 52 2 2 3 2 4 3" xfId="45643"/>
    <cellStyle name="Normal 52 2 2 3 2 5" xfId="17413"/>
    <cellStyle name="Normal 52 2 2 3 2 5 2" xfId="37174"/>
    <cellStyle name="Normal 52 2 2 3 2 6" xfId="51290"/>
    <cellStyle name="Normal 52 2 2 3 2 7" xfId="31528"/>
    <cellStyle name="Normal 52 2 2 3 3" xfId="4707"/>
    <cellStyle name="Normal 52 2 2 3 3 2" xfId="13178"/>
    <cellStyle name="Normal 52 2 2 3 3 2 2" xfId="27293"/>
    <cellStyle name="Normal 52 2 2 3 3 2 2 2" xfId="61170"/>
    <cellStyle name="Normal 52 2 2 3 3 2 3" xfId="47054"/>
    <cellStyle name="Normal 52 2 2 3 3 3" xfId="18824"/>
    <cellStyle name="Normal 52 2 2 3 3 3 2" xfId="38585"/>
    <cellStyle name="Normal 52 2 2 3 3 4" xfId="52701"/>
    <cellStyle name="Normal 52 2 2 3 3 5" xfId="32939"/>
    <cellStyle name="Normal 52 2 2 3 4" xfId="7532"/>
    <cellStyle name="Normal 52 2 2 3 4 2" xfId="21647"/>
    <cellStyle name="Normal 52 2 2 3 4 2 2" xfId="55524"/>
    <cellStyle name="Normal 52 2 2 3 4 3" xfId="41408"/>
    <cellStyle name="Normal 52 2 2 3 5" xfId="10355"/>
    <cellStyle name="Normal 52 2 2 3 5 2" xfId="24470"/>
    <cellStyle name="Normal 52 2 2 3 5 2 2" xfId="58347"/>
    <cellStyle name="Normal 52 2 2 3 5 3" xfId="44231"/>
    <cellStyle name="Normal 52 2 2 3 6" xfId="16001"/>
    <cellStyle name="Normal 52 2 2 3 6 2" xfId="35762"/>
    <cellStyle name="Normal 52 2 2 3 7" xfId="49878"/>
    <cellStyle name="Normal 52 2 2 3 8" xfId="30116"/>
    <cellStyle name="Normal 52 2 2 4" xfId="2590"/>
    <cellStyle name="Normal 52 2 2 4 2" xfId="5414"/>
    <cellStyle name="Normal 52 2 2 4 2 2" xfId="13884"/>
    <cellStyle name="Normal 52 2 2 4 2 2 2" xfId="27999"/>
    <cellStyle name="Normal 52 2 2 4 2 2 2 2" xfId="61876"/>
    <cellStyle name="Normal 52 2 2 4 2 2 3" xfId="47760"/>
    <cellStyle name="Normal 52 2 2 4 2 3" xfId="19530"/>
    <cellStyle name="Normal 52 2 2 4 2 3 2" xfId="39291"/>
    <cellStyle name="Normal 52 2 2 4 2 4" xfId="53407"/>
    <cellStyle name="Normal 52 2 2 4 2 5" xfId="33645"/>
    <cellStyle name="Normal 52 2 2 4 3" xfId="8238"/>
    <cellStyle name="Normal 52 2 2 4 3 2" xfId="22353"/>
    <cellStyle name="Normal 52 2 2 4 3 2 2" xfId="56230"/>
    <cellStyle name="Normal 52 2 2 4 3 3" xfId="42114"/>
    <cellStyle name="Normal 52 2 2 4 4" xfId="11061"/>
    <cellStyle name="Normal 52 2 2 4 4 2" xfId="25176"/>
    <cellStyle name="Normal 52 2 2 4 4 2 2" xfId="59053"/>
    <cellStyle name="Normal 52 2 2 4 4 3" xfId="44937"/>
    <cellStyle name="Normal 52 2 2 4 5" xfId="16707"/>
    <cellStyle name="Normal 52 2 2 4 5 2" xfId="36468"/>
    <cellStyle name="Normal 52 2 2 4 6" xfId="50584"/>
    <cellStyle name="Normal 52 2 2 4 7" xfId="30822"/>
    <cellStyle name="Normal 52 2 2 5" xfId="4001"/>
    <cellStyle name="Normal 52 2 2 5 2" xfId="12472"/>
    <cellStyle name="Normal 52 2 2 5 2 2" xfId="26587"/>
    <cellStyle name="Normal 52 2 2 5 2 2 2" xfId="60464"/>
    <cellStyle name="Normal 52 2 2 5 2 3" xfId="46348"/>
    <cellStyle name="Normal 52 2 2 5 3" xfId="18118"/>
    <cellStyle name="Normal 52 2 2 5 3 2" xfId="37879"/>
    <cellStyle name="Normal 52 2 2 5 4" xfId="51995"/>
    <cellStyle name="Normal 52 2 2 5 5" xfId="32233"/>
    <cellStyle name="Normal 52 2 2 6" xfId="6826"/>
    <cellStyle name="Normal 52 2 2 6 2" xfId="20941"/>
    <cellStyle name="Normal 52 2 2 6 2 2" xfId="54818"/>
    <cellStyle name="Normal 52 2 2 6 3" xfId="40702"/>
    <cellStyle name="Normal 52 2 2 7" xfId="9649"/>
    <cellStyle name="Normal 52 2 2 7 2" xfId="23764"/>
    <cellStyle name="Normal 52 2 2 7 2 2" xfId="57641"/>
    <cellStyle name="Normal 52 2 2 7 3" xfId="43525"/>
    <cellStyle name="Normal 52 2 2 8" xfId="15295"/>
    <cellStyle name="Normal 52 2 2 8 2" xfId="35056"/>
    <cellStyle name="Normal 52 2 2 9" xfId="49172"/>
    <cellStyle name="Normal 52 2 3" xfId="1354"/>
    <cellStyle name="Normal 52 2 3 2" xfId="2061"/>
    <cellStyle name="Normal 52 2 3 2 2" xfId="3474"/>
    <cellStyle name="Normal 52 2 3 2 2 2" xfId="6298"/>
    <cellStyle name="Normal 52 2 3 2 2 2 2" xfId="14768"/>
    <cellStyle name="Normal 52 2 3 2 2 2 2 2" xfId="28883"/>
    <cellStyle name="Normal 52 2 3 2 2 2 2 2 2" xfId="62760"/>
    <cellStyle name="Normal 52 2 3 2 2 2 2 3" xfId="48644"/>
    <cellStyle name="Normal 52 2 3 2 2 2 3" xfId="20414"/>
    <cellStyle name="Normal 52 2 3 2 2 2 3 2" xfId="40175"/>
    <cellStyle name="Normal 52 2 3 2 2 2 4" xfId="54291"/>
    <cellStyle name="Normal 52 2 3 2 2 2 5" xfId="34529"/>
    <cellStyle name="Normal 52 2 3 2 2 3" xfId="9122"/>
    <cellStyle name="Normal 52 2 3 2 2 3 2" xfId="23237"/>
    <cellStyle name="Normal 52 2 3 2 2 3 2 2" xfId="57114"/>
    <cellStyle name="Normal 52 2 3 2 2 3 3" xfId="42998"/>
    <cellStyle name="Normal 52 2 3 2 2 4" xfId="11945"/>
    <cellStyle name="Normal 52 2 3 2 2 4 2" xfId="26060"/>
    <cellStyle name="Normal 52 2 3 2 2 4 2 2" xfId="59937"/>
    <cellStyle name="Normal 52 2 3 2 2 4 3" xfId="45821"/>
    <cellStyle name="Normal 52 2 3 2 2 5" xfId="17591"/>
    <cellStyle name="Normal 52 2 3 2 2 5 2" xfId="37352"/>
    <cellStyle name="Normal 52 2 3 2 2 6" xfId="51468"/>
    <cellStyle name="Normal 52 2 3 2 2 7" xfId="31706"/>
    <cellStyle name="Normal 52 2 3 2 3" xfId="4885"/>
    <cellStyle name="Normal 52 2 3 2 3 2" xfId="13356"/>
    <cellStyle name="Normal 52 2 3 2 3 2 2" xfId="27471"/>
    <cellStyle name="Normal 52 2 3 2 3 2 2 2" xfId="61348"/>
    <cellStyle name="Normal 52 2 3 2 3 2 3" xfId="47232"/>
    <cellStyle name="Normal 52 2 3 2 3 3" xfId="19002"/>
    <cellStyle name="Normal 52 2 3 2 3 3 2" xfId="38763"/>
    <cellStyle name="Normal 52 2 3 2 3 4" xfId="52879"/>
    <cellStyle name="Normal 52 2 3 2 3 5" xfId="33117"/>
    <cellStyle name="Normal 52 2 3 2 4" xfId="7710"/>
    <cellStyle name="Normal 52 2 3 2 4 2" xfId="21825"/>
    <cellStyle name="Normal 52 2 3 2 4 2 2" xfId="55702"/>
    <cellStyle name="Normal 52 2 3 2 4 3" xfId="41586"/>
    <cellStyle name="Normal 52 2 3 2 5" xfId="10533"/>
    <cellStyle name="Normal 52 2 3 2 5 2" xfId="24648"/>
    <cellStyle name="Normal 52 2 3 2 5 2 2" xfId="58525"/>
    <cellStyle name="Normal 52 2 3 2 5 3" xfId="44409"/>
    <cellStyle name="Normal 52 2 3 2 6" xfId="16179"/>
    <cellStyle name="Normal 52 2 3 2 6 2" xfId="35940"/>
    <cellStyle name="Normal 52 2 3 2 7" xfId="50056"/>
    <cellStyle name="Normal 52 2 3 2 8" xfId="30294"/>
    <cellStyle name="Normal 52 2 3 3" xfId="2768"/>
    <cellStyle name="Normal 52 2 3 3 2" xfId="5592"/>
    <cellStyle name="Normal 52 2 3 3 2 2" xfId="14062"/>
    <cellStyle name="Normal 52 2 3 3 2 2 2" xfId="28177"/>
    <cellStyle name="Normal 52 2 3 3 2 2 2 2" xfId="62054"/>
    <cellStyle name="Normal 52 2 3 3 2 2 3" xfId="47938"/>
    <cellStyle name="Normal 52 2 3 3 2 3" xfId="19708"/>
    <cellStyle name="Normal 52 2 3 3 2 3 2" xfId="39469"/>
    <cellStyle name="Normal 52 2 3 3 2 4" xfId="53585"/>
    <cellStyle name="Normal 52 2 3 3 2 5" xfId="33823"/>
    <cellStyle name="Normal 52 2 3 3 3" xfId="8416"/>
    <cellStyle name="Normal 52 2 3 3 3 2" xfId="22531"/>
    <cellStyle name="Normal 52 2 3 3 3 2 2" xfId="56408"/>
    <cellStyle name="Normal 52 2 3 3 3 3" xfId="42292"/>
    <cellStyle name="Normal 52 2 3 3 4" xfId="11239"/>
    <cellStyle name="Normal 52 2 3 3 4 2" xfId="25354"/>
    <cellStyle name="Normal 52 2 3 3 4 2 2" xfId="59231"/>
    <cellStyle name="Normal 52 2 3 3 4 3" xfId="45115"/>
    <cellStyle name="Normal 52 2 3 3 5" xfId="16885"/>
    <cellStyle name="Normal 52 2 3 3 5 2" xfId="36646"/>
    <cellStyle name="Normal 52 2 3 3 6" xfId="50762"/>
    <cellStyle name="Normal 52 2 3 3 7" xfId="31000"/>
    <cellStyle name="Normal 52 2 3 4" xfId="4179"/>
    <cellStyle name="Normal 52 2 3 4 2" xfId="12650"/>
    <cellStyle name="Normal 52 2 3 4 2 2" xfId="26765"/>
    <cellStyle name="Normal 52 2 3 4 2 2 2" xfId="60642"/>
    <cellStyle name="Normal 52 2 3 4 2 3" xfId="46526"/>
    <cellStyle name="Normal 52 2 3 4 3" xfId="18296"/>
    <cellStyle name="Normal 52 2 3 4 3 2" xfId="38057"/>
    <cellStyle name="Normal 52 2 3 4 4" xfId="52173"/>
    <cellStyle name="Normal 52 2 3 4 5" xfId="32411"/>
    <cellStyle name="Normal 52 2 3 5" xfId="7004"/>
    <cellStyle name="Normal 52 2 3 5 2" xfId="21119"/>
    <cellStyle name="Normal 52 2 3 5 2 2" xfId="54996"/>
    <cellStyle name="Normal 52 2 3 5 3" xfId="40880"/>
    <cellStyle name="Normal 52 2 3 6" xfId="9827"/>
    <cellStyle name="Normal 52 2 3 6 2" xfId="23942"/>
    <cellStyle name="Normal 52 2 3 6 2 2" xfId="57819"/>
    <cellStyle name="Normal 52 2 3 6 3" xfId="43703"/>
    <cellStyle name="Normal 52 2 3 7" xfId="15473"/>
    <cellStyle name="Normal 52 2 3 7 2" xfId="35234"/>
    <cellStyle name="Normal 52 2 3 8" xfId="49350"/>
    <cellStyle name="Normal 52 2 3 9" xfId="29588"/>
    <cellStyle name="Normal 52 2 4" xfId="1708"/>
    <cellStyle name="Normal 52 2 4 2" xfId="3121"/>
    <cellStyle name="Normal 52 2 4 2 2" xfId="5945"/>
    <cellStyle name="Normal 52 2 4 2 2 2" xfId="14415"/>
    <cellStyle name="Normal 52 2 4 2 2 2 2" xfId="28530"/>
    <cellStyle name="Normal 52 2 4 2 2 2 2 2" xfId="62407"/>
    <cellStyle name="Normal 52 2 4 2 2 2 3" xfId="48291"/>
    <cellStyle name="Normal 52 2 4 2 2 3" xfId="20061"/>
    <cellStyle name="Normal 52 2 4 2 2 3 2" xfId="39822"/>
    <cellStyle name="Normal 52 2 4 2 2 4" xfId="53938"/>
    <cellStyle name="Normal 52 2 4 2 2 5" xfId="34176"/>
    <cellStyle name="Normal 52 2 4 2 3" xfId="8769"/>
    <cellStyle name="Normal 52 2 4 2 3 2" xfId="22884"/>
    <cellStyle name="Normal 52 2 4 2 3 2 2" xfId="56761"/>
    <cellStyle name="Normal 52 2 4 2 3 3" xfId="42645"/>
    <cellStyle name="Normal 52 2 4 2 4" xfId="11592"/>
    <cellStyle name="Normal 52 2 4 2 4 2" xfId="25707"/>
    <cellStyle name="Normal 52 2 4 2 4 2 2" xfId="59584"/>
    <cellStyle name="Normal 52 2 4 2 4 3" xfId="45468"/>
    <cellStyle name="Normal 52 2 4 2 5" xfId="17238"/>
    <cellStyle name="Normal 52 2 4 2 5 2" xfId="36999"/>
    <cellStyle name="Normal 52 2 4 2 6" xfId="51115"/>
    <cellStyle name="Normal 52 2 4 2 7" xfId="31353"/>
    <cellStyle name="Normal 52 2 4 3" xfId="4532"/>
    <cellStyle name="Normal 52 2 4 3 2" xfId="13003"/>
    <cellStyle name="Normal 52 2 4 3 2 2" xfId="27118"/>
    <cellStyle name="Normal 52 2 4 3 2 2 2" xfId="60995"/>
    <cellStyle name="Normal 52 2 4 3 2 3" xfId="46879"/>
    <cellStyle name="Normal 52 2 4 3 3" xfId="18649"/>
    <cellStyle name="Normal 52 2 4 3 3 2" xfId="38410"/>
    <cellStyle name="Normal 52 2 4 3 4" xfId="52526"/>
    <cellStyle name="Normal 52 2 4 3 5" xfId="32764"/>
    <cellStyle name="Normal 52 2 4 4" xfId="7357"/>
    <cellStyle name="Normal 52 2 4 4 2" xfId="21472"/>
    <cellStyle name="Normal 52 2 4 4 2 2" xfId="55349"/>
    <cellStyle name="Normal 52 2 4 4 3" xfId="41233"/>
    <cellStyle name="Normal 52 2 4 5" xfId="10180"/>
    <cellStyle name="Normal 52 2 4 5 2" xfId="24295"/>
    <cellStyle name="Normal 52 2 4 5 2 2" xfId="58172"/>
    <cellStyle name="Normal 52 2 4 5 3" xfId="44056"/>
    <cellStyle name="Normal 52 2 4 6" xfId="15826"/>
    <cellStyle name="Normal 52 2 4 6 2" xfId="35587"/>
    <cellStyle name="Normal 52 2 4 7" xfId="49703"/>
    <cellStyle name="Normal 52 2 4 8" xfId="29941"/>
    <cellStyle name="Normal 52 2 5" xfId="2415"/>
    <cellStyle name="Normal 52 2 5 2" xfId="5239"/>
    <cellStyle name="Normal 52 2 5 2 2" xfId="13709"/>
    <cellStyle name="Normal 52 2 5 2 2 2" xfId="27824"/>
    <cellStyle name="Normal 52 2 5 2 2 2 2" xfId="61701"/>
    <cellStyle name="Normal 52 2 5 2 2 3" xfId="47585"/>
    <cellStyle name="Normal 52 2 5 2 3" xfId="19355"/>
    <cellStyle name="Normal 52 2 5 2 3 2" xfId="39116"/>
    <cellStyle name="Normal 52 2 5 2 4" xfId="53232"/>
    <cellStyle name="Normal 52 2 5 2 5" xfId="33470"/>
    <cellStyle name="Normal 52 2 5 3" xfId="8063"/>
    <cellStyle name="Normal 52 2 5 3 2" xfId="22178"/>
    <cellStyle name="Normal 52 2 5 3 2 2" xfId="56055"/>
    <cellStyle name="Normal 52 2 5 3 3" xfId="41939"/>
    <cellStyle name="Normal 52 2 5 4" xfId="10886"/>
    <cellStyle name="Normal 52 2 5 4 2" xfId="25001"/>
    <cellStyle name="Normal 52 2 5 4 2 2" xfId="58878"/>
    <cellStyle name="Normal 52 2 5 4 3" xfId="44762"/>
    <cellStyle name="Normal 52 2 5 5" xfId="16532"/>
    <cellStyle name="Normal 52 2 5 5 2" xfId="36293"/>
    <cellStyle name="Normal 52 2 5 6" xfId="50409"/>
    <cellStyle name="Normal 52 2 5 7" xfId="30647"/>
    <cellStyle name="Normal 52 2 6" xfId="3826"/>
    <cellStyle name="Normal 52 2 6 2" xfId="12297"/>
    <cellStyle name="Normal 52 2 6 2 2" xfId="26412"/>
    <cellStyle name="Normal 52 2 6 2 2 2" xfId="60289"/>
    <cellStyle name="Normal 52 2 6 2 3" xfId="46173"/>
    <cellStyle name="Normal 52 2 6 3" xfId="17943"/>
    <cellStyle name="Normal 52 2 6 3 2" xfId="37704"/>
    <cellStyle name="Normal 52 2 6 4" xfId="51820"/>
    <cellStyle name="Normal 52 2 6 5" xfId="32058"/>
    <cellStyle name="Normal 52 2 7" xfId="6651"/>
    <cellStyle name="Normal 52 2 7 2" xfId="20766"/>
    <cellStyle name="Normal 52 2 7 2 2" xfId="54643"/>
    <cellStyle name="Normal 52 2 7 3" xfId="40527"/>
    <cellStyle name="Normal 52 2 8" xfId="9474"/>
    <cellStyle name="Normal 52 2 8 2" xfId="23589"/>
    <cellStyle name="Normal 52 2 8 2 2" xfId="57466"/>
    <cellStyle name="Normal 52 2 8 3" xfId="43350"/>
    <cellStyle name="Normal 52 2 9" xfId="15120"/>
    <cellStyle name="Normal 52 2 9 2" xfId="34881"/>
    <cellStyle name="Normal 52 3" xfId="1087"/>
    <cellStyle name="Normal 52 3 10" xfId="29323"/>
    <cellStyle name="Normal 52 3 2" xfId="1442"/>
    <cellStyle name="Normal 52 3 2 2" xfId="2149"/>
    <cellStyle name="Normal 52 3 2 2 2" xfId="3562"/>
    <cellStyle name="Normal 52 3 2 2 2 2" xfId="6386"/>
    <cellStyle name="Normal 52 3 2 2 2 2 2" xfId="14856"/>
    <cellStyle name="Normal 52 3 2 2 2 2 2 2" xfId="28971"/>
    <cellStyle name="Normal 52 3 2 2 2 2 2 2 2" xfId="62848"/>
    <cellStyle name="Normal 52 3 2 2 2 2 2 3" xfId="48732"/>
    <cellStyle name="Normal 52 3 2 2 2 2 3" xfId="20502"/>
    <cellStyle name="Normal 52 3 2 2 2 2 3 2" xfId="40263"/>
    <cellStyle name="Normal 52 3 2 2 2 2 4" xfId="54379"/>
    <cellStyle name="Normal 52 3 2 2 2 2 5" xfId="34617"/>
    <cellStyle name="Normal 52 3 2 2 2 3" xfId="9210"/>
    <cellStyle name="Normal 52 3 2 2 2 3 2" xfId="23325"/>
    <cellStyle name="Normal 52 3 2 2 2 3 2 2" xfId="57202"/>
    <cellStyle name="Normal 52 3 2 2 2 3 3" xfId="43086"/>
    <cellStyle name="Normal 52 3 2 2 2 4" xfId="12033"/>
    <cellStyle name="Normal 52 3 2 2 2 4 2" xfId="26148"/>
    <cellStyle name="Normal 52 3 2 2 2 4 2 2" xfId="60025"/>
    <cellStyle name="Normal 52 3 2 2 2 4 3" xfId="45909"/>
    <cellStyle name="Normal 52 3 2 2 2 5" xfId="17679"/>
    <cellStyle name="Normal 52 3 2 2 2 5 2" xfId="37440"/>
    <cellStyle name="Normal 52 3 2 2 2 6" xfId="51556"/>
    <cellStyle name="Normal 52 3 2 2 2 7" xfId="31794"/>
    <cellStyle name="Normal 52 3 2 2 3" xfId="4973"/>
    <cellStyle name="Normal 52 3 2 2 3 2" xfId="13444"/>
    <cellStyle name="Normal 52 3 2 2 3 2 2" xfId="27559"/>
    <cellStyle name="Normal 52 3 2 2 3 2 2 2" xfId="61436"/>
    <cellStyle name="Normal 52 3 2 2 3 2 3" xfId="47320"/>
    <cellStyle name="Normal 52 3 2 2 3 3" xfId="19090"/>
    <cellStyle name="Normal 52 3 2 2 3 3 2" xfId="38851"/>
    <cellStyle name="Normal 52 3 2 2 3 4" xfId="52967"/>
    <cellStyle name="Normal 52 3 2 2 3 5" xfId="33205"/>
    <cellStyle name="Normal 52 3 2 2 4" xfId="7798"/>
    <cellStyle name="Normal 52 3 2 2 4 2" xfId="21913"/>
    <cellStyle name="Normal 52 3 2 2 4 2 2" xfId="55790"/>
    <cellStyle name="Normal 52 3 2 2 4 3" xfId="41674"/>
    <cellStyle name="Normal 52 3 2 2 5" xfId="10621"/>
    <cellStyle name="Normal 52 3 2 2 5 2" xfId="24736"/>
    <cellStyle name="Normal 52 3 2 2 5 2 2" xfId="58613"/>
    <cellStyle name="Normal 52 3 2 2 5 3" xfId="44497"/>
    <cellStyle name="Normal 52 3 2 2 6" xfId="16267"/>
    <cellStyle name="Normal 52 3 2 2 6 2" xfId="36028"/>
    <cellStyle name="Normal 52 3 2 2 7" xfId="50144"/>
    <cellStyle name="Normal 52 3 2 2 8" xfId="30382"/>
    <cellStyle name="Normal 52 3 2 3" xfId="2856"/>
    <cellStyle name="Normal 52 3 2 3 2" xfId="5680"/>
    <cellStyle name="Normal 52 3 2 3 2 2" xfId="14150"/>
    <cellStyle name="Normal 52 3 2 3 2 2 2" xfId="28265"/>
    <cellStyle name="Normal 52 3 2 3 2 2 2 2" xfId="62142"/>
    <cellStyle name="Normal 52 3 2 3 2 2 3" xfId="48026"/>
    <cellStyle name="Normal 52 3 2 3 2 3" xfId="19796"/>
    <cellStyle name="Normal 52 3 2 3 2 3 2" xfId="39557"/>
    <cellStyle name="Normal 52 3 2 3 2 4" xfId="53673"/>
    <cellStyle name="Normal 52 3 2 3 2 5" xfId="33911"/>
    <cellStyle name="Normal 52 3 2 3 3" xfId="8504"/>
    <cellStyle name="Normal 52 3 2 3 3 2" xfId="22619"/>
    <cellStyle name="Normal 52 3 2 3 3 2 2" xfId="56496"/>
    <cellStyle name="Normal 52 3 2 3 3 3" xfId="42380"/>
    <cellStyle name="Normal 52 3 2 3 4" xfId="11327"/>
    <cellStyle name="Normal 52 3 2 3 4 2" xfId="25442"/>
    <cellStyle name="Normal 52 3 2 3 4 2 2" xfId="59319"/>
    <cellStyle name="Normal 52 3 2 3 4 3" xfId="45203"/>
    <cellStyle name="Normal 52 3 2 3 5" xfId="16973"/>
    <cellStyle name="Normal 52 3 2 3 5 2" xfId="36734"/>
    <cellStyle name="Normal 52 3 2 3 6" xfId="50850"/>
    <cellStyle name="Normal 52 3 2 3 7" xfId="31088"/>
    <cellStyle name="Normal 52 3 2 4" xfId="4267"/>
    <cellStyle name="Normal 52 3 2 4 2" xfId="12738"/>
    <cellStyle name="Normal 52 3 2 4 2 2" xfId="26853"/>
    <cellStyle name="Normal 52 3 2 4 2 2 2" xfId="60730"/>
    <cellStyle name="Normal 52 3 2 4 2 3" xfId="46614"/>
    <cellStyle name="Normal 52 3 2 4 3" xfId="18384"/>
    <cellStyle name="Normal 52 3 2 4 3 2" xfId="38145"/>
    <cellStyle name="Normal 52 3 2 4 4" xfId="52261"/>
    <cellStyle name="Normal 52 3 2 4 5" xfId="32499"/>
    <cellStyle name="Normal 52 3 2 5" xfId="7092"/>
    <cellStyle name="Normal 52 3 2 5 2" xfId="21207"/>
    <cellStyle name="Normal 52 3 2 5 2 2" xfId="55084"/>
    <cellStyle name="Normal 52 3 2 5 3" xfId="40968"/>
    <cellStyle name="Normal 52 3 2 6" xfId="9915"/>
    <cellStyle name="Normal 52 3 2 6 2" xfId="24030"/>
    <cellStyle name="Normal 52 3 2 6 2 2" xfId="57907"/>
    <cellStyle name="Normal 52 3 2 6 3" xfId="43791"/>
    <cellStyle name="Normal 52 3 2 7" xfId="15561"/>
    <cellStyle name="Normal 52 3 2 7 2" xfId="35322"/>
    <cellStyle name="Normal 52 3 2 8" xfId="49438"/>
    <cellStyle name="Normal 52 3 2 9" xfId="29676"/>
    <cellStyle name="Normal 52 3 3" xfId="1796"/>
    <cellStyle name="Normal 52 3 3 2" xfId="3209"/>
    <cellStyle name="Normal 52 3 3 2 2" xfId="6033"/>
    <cellStyle name="Normal 52 3 3 2 2 2" xfId="14503"/>
    <cellStyle name="Normal 52 3 3 2 2 2 2" xfId="28618"/>
    <cellStyle name="Normal 52 3 3 2 2 2 2 2" xfId="62495"/>
    <cellStyle name="Normal 52 3 3 2 2 2 3" xfId="48379"/>
    <cellStyle name="Normal 52 3 3 2 2 3" xfId="20149"/>
    <cellStyle name="Normal 52 3 3 2 2 3 2" xfId="39910"/>
    <cellStyle name="Normal 52 3 3 2 2 4" xfId="54026"/>
    <cellStyle name="Normal 52 3 3 2 2 5" xfId="34264"/>
    <cellStyle name="Normal 52 3 3 2 3" xfId="8857"/>
    <cellStyle name="Normal 52 3 3 2 3 2" xfId="22972"/>
    <cellStyle name="Normal 52 3 3 2 3 2 2" xfId="56849"/>
    <cellStyle name="Normal 52 3 3 2 3 3" xfId="42733"/>
    <cellStyle name="Normal 52 3 3 2 4" xfId="11680"/>
    <cellStyle name="Normal 52 3 3 2 4 2" xfId="25795"/>
    <cellStyle name="Normal 52 3 3 2 4 2 2" xfId="59672"/>
    <cellStyle name="Normal 52 3 3 2 4 3" xfId="45556"/>
    <cellStyle name="Normal 52 3 3 2 5" xfId="17326"/>
    <cellStyle name="Normal 52 3 3 2 5 2" xfId="37087"/>
    <cellStyle name="Normal 52 3 3 2 6" xfId="51203"/>
    <cellStyle name="Normal 52 3 3 2 7" xfId="31441"/>
    <cellStyle name="Normal 52 3 3 3" xfId="4620"/>
    <cellStyle name="Normal 52 3 3 3 2" xfId="13091"/>
    <cellStyle name="Normal 52 3 3 3 2 2" xfId="27206"/>
    <cellStyle name="Normal 52 3 3 3 2 2 2" xfId="61083"/>
    <cellStyle name="Normal 52 3 3 3 2 3" xfId="46967"/>
    <cellStyle name="Normal 52 3 3 3 3" xfId="18737"/>
    <cellStyle name="Normal 52 3 3 3 3 2" xfId="38498"/>
    <cellStyle name="Normal 52 3 3 3 4" xfId="52614"/>
    <cellStyle name="Normal 52 3 3 3 5" xfId="32852"/>
    <cellStyle name="Normal 52 3 3 4" xfId="7445"/>
    <cellStyle name="Normal 52 3 3 4 2" xfId="21560"/>
    <cellStyle name="Normal 52 3 3 4 2 2" xfId="55437"/>
    <cellStyle name="Normal 52 3 3 4 3" xfId="41321"/>
    <cellStyle name="Normal 52 3 3 5" xfId="10268"/>
    <cellStyle name="Normal 52 3 3 5 2" xfId="24383"/>
    <cellStyle name="Normal 52 3 3 5 2 2" xfId="58260"/>
    <cellStyle name="Normal 52 3 3 5 3" xfId="44144"/>
    <cellStyle name="Normal 52 3 3 6" xfId="15914"/>
    <cellStyle name="Normal 52 3 3 6 2" xfId="35675"/>
    <cellStyle name="Normal 52 3 3 7" xfId="49791"/>
    <cellStyle name="Normal 52 3 3 8" xfId="30029"/>
    <cellStyle name="Normal 52 3 4" xfId="2503"/>
    <cellStyle name="Normal 52 3 4 2" xfId="5327"/>
    <cellStyle name="Normal 52 3 4 2 2" xfId="13797"/>
    <cellStyle name="Normal 52 3 4 2 2 2" xfId="27912"/>
    <cellStyle name="Normal 52 3 4 2 2 2 2" xfId="61789"/>
    <cellStyle name="Normal 52 3 4 2 2 3" xfId="47673"/>
    <cellStyle name="Normal 52 3 4 2 3" xfId="19443"/>
    <cellStyle name="Normal 52 3 4 2 3 2" xfId="39204"/>
    <cellStyle name="Normal 52 3 4 2 4" xfId="53320"/>
    <cellStyle name="Normal 52 3 4 2 5" xfId="33558"/>
    <cellStyle name="Normal 52 3 4 3" xfId="8151"/>
    <cellStyle name="Normal 52 3 4 3 2" xfId="22266"/>
    <cellStyle name="Normal 52 3 4 3 2 2" xfId="56143"/>
    <cellStyle name="Normal 52 3 4 3 3" xfId="42027"/>
    <cellStyle name="Normal 52 3 4 4" xfId="10974"/>
    <cellStyle name="Normal 52 3 4 4 2" xfId="25089"/>
    <cellStyle name="Normal 52 3 4 4 2 2" xfId="58966"/>
    <cellStyle name="Normal 52 3 4 4 3" xfId="44850"/>
    <cellStyle name="Normal 52 3 4 5" xfId="16620"/>
    <cellStyle name="Normal 52 3 4 5 2" xfId="36381"/>
    <cellStyle name="Normal 52 3 4 6" xfId="50497"/>
    <cellStyle name="Normal 52 3 4 7" xfId="30735"/>
    <cellStyle name="Normal 52 3 5" xfId="3914"/>
    <cellStyle name="Normal 52 3 5 2" xfId="12385"/>
    <cellStyle name="Normal 52 3 5 2 2" xfId="26500"/>
    <cellStyle name="Normal 52 3 5 2 2 2" xfId="60377"/>
    <cellStyle name="Normal 52 3 5 2 3" xfId="46261"/>
    <cellStyle name="Normal 52 3 5 3" xfId="18031"/>
    <cellStyle name="Normal 52 3 5 3 2" xfId="37792"/>
    <cellStyle name="Normal 52 3 5 4" xfId="51908"/>
    <cellStyle name="Normal 52 3 5 5" xfId="32146"/>
    <cellStyle name="Normal 52 3 6" xfId="6739"/>
    <cellStyle name="Normal 52 3 6 2" xfId="20854"/>
    <cellStyle name="Normal 52 3 6 2 2" xfId="54731"/>
    <cellStyle name="Normal 52 3 6 3" xfId="40615"/>
    <cellStyle name="Normal 52 3 7" xfId="9562"/>
    <cellStyle name="Normal 52 3 7 2" xfId="23677"/>
    <cellStyle name="Normal 52 3 7 2 2" xfId="57554"/>
    <cellStyle name="Normal 52 3 7 3" xfId="43438"/>
    <cellStyle name="Normal 52 3 8" xfId="15208"/>
    <cellStyle name="Normal 52 3 8 2" xfId="34969"/>
    <cellStyle name="Normal 52 3 9" xfId="49085"/>
    <cellStyle name="Normal 52 4" xfId="1267"/>
    <cellStyle name="Normal 52 4 2" xfId="1974"/>
    <cellStyle name="Normal 52 4 2 2" xfId="3387"/>
    <cellStyle name="Normal 52 4 2 2 2" xfId="6211"/>
    <cellStyle name="Normal 52 4 2 2 2 2" xfId="14681"/>
    <cellStyle name="Normal 52 4 2 2 2 2 2" xfId="28796"/>
    <cellStyle name="Normal 52 4 2 2 2 2 2 2" xfId="62673"/>
    <cellStyle name="Normal 52 4 2 2 2 2 3" xfId="48557"/>
    <cellStyle name="Normal 52 4 2 2 2 3" xfId="20327"/>
    <cellStyle name="Normal 52 4 2 2 2 3 2" xfId="40088"/>
    <cellStyle name="Normal 52 4 2 2 2 4" xfId="54204"/>
    <cellStyle name="Normal 52 4 2 2 2 5" xfId="34442"/>
    <cellStyle name="Normal 52 4 2 2 3" xfId="9035"/>
    <cellStyle name="Normal 52 4 2 2 3 2" xfId="23150"/>
    <cellStyle name="Normal 52 4 2 2 3 2 2" xfId="57027"/>
    <cellStyle name="Normal 52 4 2 2 3 3" xfId="42911"/>
    <cellStyle name="Normal 52 4 2 2 4" xfId="11858"/>
    <cellStyle name="Normal 52 4 2 2 4 2" xfId="25973"/>
    <cellStyle name="Normal 52 4 2 2 4 2 2" xfId="59850"/>
    <cellStyle name="Normal 52 4 2 2 4 3" xfId="45734"/>
    <cellStyle name="Normal 52 4 2 2 5" xfId="17504"/>
    <cellStyle name="Normal 52 4 2 2 5 2" xfId="37265"/>
    <cellStyle name="Normal 52 4 2 2 6" xfId="51381"/>
    <cellStyle name="Normal 52 4 2 2 7" xfId="31619"/>
    <cellStyle name="Normal 52 4 2 3" xfId="4798"/>
    <cellStyle name="Normal 52 4 2 3 2" xfId="13269"/>
    <cellStyle name="Normal 52 4 2 3 2 2" xfId="27384"/>
    <cellStyle name="Normal 52 4 2 3 2 2 2" xfId="61261"/>
    <cellStyle name="Normal 52 4 2 3 2 3" xfId="47145"/>
    <cellStyle name="Normal 52 4 2 3 3" xfId="18915"/>
    <cellStyle name="Normal 52 4 2 3 3 2" xfId="38676"/>
    <cellStyle name="Normal 52 4 2 3 4" xfId="52792"/>
    <cellStyle name="Normal 52 4 2 3 5" xfId="33030"/>
    <cellStyle name="Normal 52 4 2 4" xfId="7623"/>
    <cellStyle name="Normal 52 4 2 4 2" xfId="21738"/>
    <cellStyle name="Normal 52 4 2 4 2 2" xfId="55615"/>
    <cellStyle name="Normal 52 4 2 4 3" xfId="41499"/>
    <cellStyle name="Normal 52 4 2 5" xfId="10446"/>
    <cellStyle name="Normal 52 4 2 5 2" xfId="24561"/>
    <cellStyle name="Normal 52 4 2 5 2 2" xfId="58438"/>
    <cellStyle name="Normal 52 4 2 5 3" xfId="44322"/>
    <cellStyle name="Normal 52 4 2 6" xfId="16092"/>
    <cellStyle name="Normal 52 4 2 6 2" xfId="35853"/>
    <cellStyle name="Normal 52 4 2 7" xfId="49969"/>
    <cellStyle name="Normal 52 4 2 8" xfId="30207"/>
    <cellStyle name="Normal 52 4 3" xfId="2681"/>
    <cellStyle name="Normal 52 4 3 2" xfId="5505"/>
    <cellStyle name="Normal 52 4 3 2 2" xfId="13975"/>
    <cellStyle name="Normal 52 4 3 2 2 2" xfId="28090"/>
    <cellStyle name="Normal 52 4 3 2 2 2 2" xfId="61967"/>
    <cellStyle name="Normal 52 4 3 2 2 3" xfId="47851"/>
    <cellStyle name="Normal 52 4 3 2 3" xfId="19621"/>
    <cellStyle name="Normal 52 4 3 2 3 2" xfId="39382"/>
    <cellStyle name="Normal 52 4 3 2 4" xfId="53498"/>
    <cellStyle name="Normal 52 4 3 2 5" xfId="33736"/>
    <cellStyle name="Normal 52 4 3 3" xfId="8329"/>
    <cellStyle name="Normal 52 4 3 3 2" xfId="22444"/>
    <cellStyle name="Normal 52 4 3 3 2 2" xfId="56321"/>
    <cellStyle name="Normal 52 4 3 3 3" xfId="42205"/>
    <cellStyle name="Normal 52 4 3 4" xfId="11152"/>
    <cellStyle name="Normal 52 4 3 4 2" xfId="25267"/>
    <cellStyle name="Normal 52 4 3 4 2 2" xfId="59144"/>
    <cellStyle name="Normal 52 4 3 4 3" xfId="45028"/>
    <cellStyle name="Normal 52 4 3 5" xfId="16798"/>
    <cellStyle name="Normal 52 4 3 5 2" xfId="36559"/>
    <cellStyle name="Normal 52 4 3 6" xfId="50675"/>
    <cellStyle name="Normal 52 4 3 7" xfId="30913"/>
    <cellStyle name="Normal 52 4 4" xfId="4092"/>
    <cellStyle name="Normal 52 4 4 2" xfId="12563"/>
    <cellStyle name="Normal 52 4 4 2 2" xfId="26678"/>
    <cellStyle name="Normal 52 4 4 2 2 2" xfId="60555"/>
    <cellStyle name="Normal 52 4 4 2 3" xfId="46439"/>
    <cellStyle name="Normal 52 4 4 3" xfId="18209"/>
    <cellStyle name="Normal 52 4 4 3 2" xfId="37970"/>
    <cellStyle name="Normal 52 4 4 4" xfId="52086"/>
    <cellStyle name="Normal 52 4 4 5" xfId="32324"/>
    <cellStyle name="Normal 52 4 5" xfId="6917"/>
    <cellStyle name="Normal 52 4 5 2" xfId="21032"/>
    <cellStyle name="Normal 52 4 5 2 2" xfId="54909"/>
    <cellStyle name="Normal 52 4 5 3" xfId="40793"/>
    <cellStyle name="Normal 52 4 6" xfId="9740"/>
    <cellStyle name="Normal 52 4 6 2" xfId="23855"/>
    <cellStyle name="Normal 52 4 6 2 2" xfId="57732"/>
    <cellStyle name="Normal 52 4 6 3" xfId="43616"/>
    <cellStyle name="Normal 52 4 7" xfId="15386"/>
    <cellStyle name="Normal 52 4 7 2" xfId="35147"/>
    <cellStyle name="Normal 52 4 8" xfId="49263"/>
    <cellStyle name="Normal 52 4 9" xfId="29501"/>
    <cellStyle name="Normal 52 5" xfId="1621"/>
    <cellStyle name="Normal 52 5 2" xfId="3034"/>
    <cellStyle name="Normal 52 5 2 2" xfId="5858"/>
    <cellStyle name="Normal 52 5 2 2 2" xfId="14328"/>
    <cellStyle name="Normal 52 5 2 2 2 2" xfId="28443"/>
    <cellStyle name="Normal 52 5 2 2 2 2 2" xfId="62320"/>
    <cellStyle name="Normal 52 5 2 2 2 3" xfId="48204"/>
    <cellStyle name="Normal 52 5 2 2 3" xfId="19974"/>
    <cellStyle name="Normal 52 5 2 2 3 2" xfId="39735"/>
    <cellStyle name="Normal 52 5 2 2 4" xfId="53851"/>
    <cellStyle name="Normal 52 5 2 2 5" xfId="34089"/>
    <cellStyle name="Normal 52 5 2 3" xfId="8682"/>
    <cellStyle name="Normal 52 5 2 3 2" xfId="22797"/>
    <cellStyle name="Normal 52 5 2 3 2 2" xfId="56674"/>
    <cellStyle name="Normal 52 5 2 3 3" xfId="42558"/>
    <cellStyle name="Normal 52 5 2 4" xfId="11505"/>
    <cellStyle name="Normal 52 5 2 4 2" xfId="25620"/>
    <cellStyle name="Normal 52 5 2 4 2 2" xfId="59497"/>
    <cellStyle name="Normal 52 5 2 4 3" xfId="45381"/>
    <cellStyle name="Normal 52 5 2 5" xfId="17151"/>
    <cellStyle name="Normal 52 5 2 5 2" xfId="36912"/>
    <cellStyle name="Normal 52 5 2 6" xfId="51028"/>
    <cellStyle name="Normal 52 5 2 7" xfId="31266"/>
    <cellStyle name="Normal 52 5 3" xfId="4445"/>
    <cellStyle name="Normal 52 5 3 2" xfId="12916"/>
    <cellStyle name="Normal 52 5 3 2 2" xfId="27031"/>
    <cellStyle name="Normal 52 5 3 2 2 2" xfId="60908"/>
    <cellStyle name="Normal 52 5 3 2 3" xfId="46792"/>
    <cellStyle name="Normal 52 5 3 3" xfId="18562"/>
    <cellStyle name="Normal 52 5 3 3 2" xfId="38323"/>
    <cellStyle name="Normal 52 5 3 4" xfId="52439"/>
    <cellStyle name="Normal 52 5 3 5" xfId="32677"/>
    <cellStyle name="Normal 52 5 4" xfId="7270"/>
    <cellStyle name="Normal 52 5 4 2" xfId="21385"/>
    <cellStyle name="Normal 52 5 4 2 2" xfId="55262"/>
    <cellStyle name="Normal 52 5 4 3" xfId="41146"/>
    <cellStyle name="Normal 52 5 5" xfId="10093"/>
    <cellStyle name="Normal 52 5 5 2" xfId="24208"/>
    <cellStyle name="Normal 52 5 5 2 2" xfId="58085"/>
    <cellStyle name="Normal 52 5 5 3" xfId="43969"/>
    <cellStyle name="Normal 52 5 6" xfId="15739"/>
    <cellStyle name="Normal 52 5 6 2" xfId="35500"/>
    <cellStyle name="Normal 52 5 7" xfId="49616"/>
    <cellStyle name="Normal 52 5 8" xfId="29854"/>
    <cellStyle name="Normal 52 6" xfId="2328"/>
    <cellStyle name="Normal 52 6 2" xfId="5152"/>
    <cellStyle name="Normal 52 6 2 2" xfId="13622"/>
    <cellStyle name="Normal 52 6 2 2 2" xfId="27737"/>
    <cellStyle name="Normal 52 6 2 2 2 2" xfId="61614"/>
    <cellStyle name="Normal 52 6 2 2 3" xfId="47498"/>
    <cellStyle name="Normal 52 6 2 3" xfId="19268"/>
    <cellStyle name="Normal 52 6 2 3 2" xfId="39029"/>
    <cellStyle name="Normal 52 6 2 4" xfId="53145"/>
    <cellStyle name="Normal 52 6 2 5" xfId="33383"/>
    <cellStyle name="Normal 52 6 3" xfId="7976"/>
    <cellStyle name="Normal 52 6 3 2" xfId="22091"/>
    <cellStyle name="Normal 52 6 3 2 2" xfId="55968"/>
    <cellStyle name="Normal 52 6 3 3" xfId="41852"/>
    <cellStyle name="Normal 52 6 4" xfId="10799"/>
    <cellStyle name="Normal 52 6 4 2" xfId="24914"/>
    <cellStyle name="Normal 52 6 4 2 2" xfId="58791"/>
    <cellStyle name="Normal 52 6 4 3" xfId="44675"/>
    <cellStyle name="Normal 52 6 5" xfId="16445"/>
    <cellStyle name="Normal 52 6 5 2" xfId="36206"/>
    <cellStyle name="Normal 52 6 6" xfId="50322"/>
    <cellStyle name="Normal 52 6 7" xfId="30560"/>
    <cellStyle name="Normal 52 7" xfId="3739"/>
    <cellStyle name="Normal 52 7 2" xfId="12210"/>
    <cellStyle name="Normal 52 7 2 2" xfId="26325"/>
    <cellStyle name="Normal 52 7 2 2 2" xfId="60202"/>
    <cellStyle name="Normal 52 7 2 3" xfId="46086"/>
    <cellStyle name="Normal 52 7 3" xfId="17856"/>
    <cellStyle name="Normal 52 7 3 2" xfId="37617"/>
    <cellStyle name="Normal 52 7 4" xfId="51733"/>
    <cellStyle name="Normal 52 7 5" xfId="31971"/>
    <cellStyle name="Normal 52 8" xfId="6564"/>
    <cellStyle name="Normal 52 8 2" xfId="20679"/>
    <cellStyle name="Normal 52 8 2 2" xfId="54556"/>
    <cellStyle name="Normal 52 8 3" xfId="40440"/>
    <cellStyle name="Normal 52 9" xfId="9387"/>
    <cellStyle name="Normal 52 9 2" xfId="23502"/>
    <cellStyle name="Normal 52 9 2 2" xfId="57379"/>
    <cellStyle name="Normal 52 9 3" xfId="43263"/>
    <cellStyle name="Normal 53" xfId="770"/>
    <cellStyle name="Normal 53 10" xfId="15062"/>
    <cellStyle name="Normal 53 10 2" xfId="34823"/>
    <cellStyle name="Normal 53 11" xfId="48939"/>
    <cellStyle name="Normal 53 12" xfId="29177"/>
    <cellStyle name="Normal 53 2" xfId="1024"/>
    <cellStyle name="Normal 53 2 10" xfId="49026"/>
    <cellStyle name="Normal 53 2 11" xfId="29264"/>
    <cellStyle name="Normal 53 2 2" xfId="1204"/>
    <cellStyle name="Normal 53 2 2 10" xfId="29439"/>
    <cellStyle name="Normal 53 2 2 2" xfId="1558"/>
    <cellStyle name="Normal 53 2 2 2 2" xfId="2265"/>
    <cellStyle name="Normal 53 2 2 2 2 2" xfId="3678"/>
    <cellStyle name="Normal 53 2 2 2 2 2 2" xfId="6502"/>
    <cellStyle name="Normal 53 2 2 2 2 2 2 2" xfId="14972"/>
    <cellStyle name="Normal 53 2 2 2 2 2 2 2 2" xfId="29087"/>
    <cellStyle name="Normal 53 2 2 2 2 2 2 2 2 2" xfId="62964"/>
    <cellStyle name="Normal 53 2 2 2 2 2 2 2 3" xfId="48848"/>
    <cellStyle name="Normal 53 2 2 2 2 2 2 3" xfId="20618"/>
    <cellStyle name="Normal 53 2 2 2 2 2 2 3 2" xfId="40379"/>
    <cellStyle name="Normal 53 2 2 2 2 2 2 4" xfId="54495"/>
    <cellStyle name="Normal 53 2 2 2 2 2 2 5" xfId="34733"/>
    <cellStyle name="Normal 53 2 2 2 2 2 3" xfId="9326"/>
    <cellStyle name="Normal 53 2 2 2 2 2 3 2" xfId="23441"/>
    <cellStyle name="Normal 53 2 2 2 2 2 3 2 2" xfId="57318"/>
    <cellStyle name="Normal 53 2 2 2 2 2 3 3" xfId="43202"/>
    <cellStyle name="Normal 53 2 2 2 2 2 4" xfId="12149"/>
    <cellStyle name="Normal 53 2 2 2 2 2 4 2" xfId="26264"/>
    <cellStyle name="Normal 53 2 2 2 2 2 4 2 2" xfId="60141"/>
    <cellStyle name="Normal 53 2 2 2 2 2 4 3" xfId="46025"/>
    <cellStyle name="Normal 53 2 2 2 2 2 5" xfId="17795"/>
    <cellStyle name="Normal 53 2 2 2 2 2 5 2" xfId="37556"/>
    <cellStyle name="Normal 53 2 2 2 2 2 6" xfId="51672"/>
    <cellStyle name="Normal 53 2 2 2 2 2 7" xfId="31910"/>
    <cellStyle name="Normal 53 2 2 2 2 3" xfId="5089"/>
    <cellStyle name="Normal 53 2 2 2 2 3 2" xfId="13560"/>
    <cellStyle name="Normal 53 2 2 2 2 3 2 2" xfId="27675"/>
    <cellStyle name="Normal 53 2 2 2 2 3 2 2 2" xfId="61552"/>
    <cellStyle name="Normal 53 2 2 2 2 3 2 3" xfId="47436"/>
    <cellStyle name="Normal 53 2 2 2 2 3 3" xfId="19206"/>
    <cellStyle name="Normal 53 2 2 2 2 3 3 2" xfId="38967"/>
    <cellStyle name="Normal 53 2 2 2 2 3 4" xfId="53083"/>
    <cellStyle name="Normal 53 2 2 2 2 3 5" xfId="33321"/>
    <cellStyle name="Normal 53 2 2 2 2 4" xfId="7914"/>
    <cellStyle name="Normal 53 2 2 2 2 4 2" xfId="22029"/>
    <cellStyle name="Normal 53 2 2 2 2 4 2 2" xfId="55906"/>
    <cellStyle name="Normal 53 2 2 2 2 4 3" xfId="41790"/>
    <cellStyle name="Normal 53 2 2 2 2 5" xfId="10737"/>
    <cellStyle name="Normal 53 2 2 2 2 5 2" xfId="24852"/>
    <cellStyle name="Normal 53 2 2 2 2 5 2 2" xfId="58729"/>
    <cellStyle name="Normal 53 2 2 2 2 5 3" xfId="44613"/>
    <cellStyle name="Normal 53 2 2 2 2 6" xfId="16383"/>
    <cellStyle name="Normal 53 2 2 2 2 6 2" xfId="36144"/>
    <cellStyle name="Normal 53 2 2 2 2 7" xfId="50260"/>
    <cellStyle name="Normal 53 2 2 2 2 8" xfId="30498"/>
    <cellStyle name="Normal 53 2 2 2 3" xfId="2972"/>
    <cellStyle name="Normal 53 2 2 2 3 2" xfId="5796"/>
    <cellStyle name="Normal 53 2 2 2 3 2 2" xfId="14266"/>
    <cellStyle name="Normal 53 2 2 2 3 2 2 2" xfId="28381"/>
    <cellStyle name="Normal 53 2 2 2 3 2 2 2 2" xfId="62258"/>
    <cellStyle name="Normal 53 2 2 2 3 2 2 3" xfId="48142"/>
    <cellStyle name="Normal 53 2 2 2 3 2 3" xfId="19912"/>
    <cellStyle name="Normal 53 2 2 2 3 2 3 2" xfId="39673"/>
    <cellStyle name="Normal 53 2 2 2 3 2 4" xfId="53789"/>
    <cellStyle name="Normal 53 2 2 2 3 2 5" xfId="34027"/>
    <cellStyle name="Normal 53 2 2 2 3 3" xfId="8620"/>
    <cellStyle name="Normal 53 2 2 2 3 3 2" xfId="22735"/>
    <cellStyle name="Normal 53 2 2 2 3 3 2 2" xfId="56612"/>
    <cellStyle name="Normal 53 2 2 2 3 3 3" xfId="42496"/>
    <cellStyle name="Normal 53 2 2 2 3 4" xfId="11443"/>
    <cellStyle name="Normal 53 2 2 2 3 4 2" xfId="25558"/>
    <cellStyle name="Normal 53 2 2 2 3 4 2 2" xfId="59435"/>
    <cellStyle name="Normal 53 2 2 2 3 4 3" xfId="45319"/>
    <cellStyle name="Normal 53 2 2 2 3 5" xfId="17089"/>
    <cellStyle name="Normal 53 2 2 2 3 5 2" xfId="36850"/>
    <cellStyle name="Normal 53 2 2 2 3 6" xfId="50966"/>
    <cellStyle name="Normal 53 2 2 2 3 7" xfId="31204"/>
    <cellStyle name="Normal 53 2 2 2 4" xfId="4383"/>
    <cellStyle name="Normal 53 2 2 2 4 2" xfId="12854"/>
    <cellStyle name="Normal 53 2 2 2 4 2 2" xfId="26969"/>
    <cellStyle name="Normal 53 2 2 2 4 2 2 2" xfId="60846"/>
    <cellStyle name="Normal 53 2 2 2 4 2 3" xfId="46730"/>
    <cellStyle name="Normal 53 2 2 2 4 3" xfId="18500"/>
    <cellStyle name="Normal 53 2 2 2 4 3 2" xfId="38261"/>
    <cellStyle name="Normal 53 2 2 2 4 4" xfId="52377"/>
    <cellStyle name="Normal 53 2 2 2 4 5" xfId="32615"/>
    <cellStyle name="Normal 53 2 2 2 5" xfId="7208"/>
    <cellStyle name="Normal 53 2 2 2 5 2" xfId="21323"/>
    <cellStyle name="Normal 53 2 2 2 5 2 2" xfId="55200"/>
    <cellStyle name="Normal 53 2 2 2 5 3" xfId="41084"/>
    <cellStyle name="Normal 53 2 2 2 6" xfId="10031"/>
    <cellStyle name="Normal 53 2 2 2 6 2" xfId="24146"/>
    <cellStyle name="Normal 53 2 2 2 6 2 2" xfId="58023"/>
    <cellStyle name="Normal 53 2 2 2 6 3" xfId="43907"/>
    <cellStyle name="Normal 53 2 2 2 7" xfId="15677"/>
    <cellStyle name="Normal 53 2 2 2 7 2" xfId="35438"/>
    <cellStyle name="Normal 53 2 2 2 8" xfId="49554"/>
    <cellStyle name="Normal 53 2 2 2 9" xfId="29792"/>
    <cellStyle name="Normal 53 2 2 3" xfId="1912"/>
    <cellStyle name="Normal 53 2 2 3 2" xfId="3325"/>
    <cellStyle name="Normal 53 2 2 3 2 2" xfId="6149"/>
    <cellStyle name="Normal 53 2 2 3 2 2 2" xfId="14619"/>
    <cellStyle name="Normal 53 2 2 3 2 2 2 2" xfId="28734"/>
    <cellStyle name="Normal 53 2 2 3 2 2 2 2 2" xfId="62611"/>
    <cellStyle name="Normal 53 2 2 3 2 2 2 3" xfId="48495"/>
    <cellStyle name="Normal 53 2 2 3 2 2 3" xfId="20265"/>
    <cellStyle name="Normal 53 2 2 3 2 2 3 2" xfId="40026"/>
    <cellStyle name="Normal 53 2 2 3 2 2 4" xfId="54142"/>
    <cellStyle name="Normal 53 2 2 3 2 2 5" xfId="34380"/>
    <cellStyle name="Normal 53 2 2 3 2 3" xfId="8973"/>
    <cellStyle name="Normal 53 2 2 3 2 3 2" xfId="23088"/>
    <cellStyle name="Normal 53 2 2 3 2 3 2 2" xfId="56965"/>
    <cellStyle name="Normal 53 2 2 3 2 3 3" xfId="42849"/>
    <cellStyle name="Normal 53 2 2 3 2 4" xfId="11796"/>
    <cellStyle name="Normal 53 2 2 3 2 4 2" xfId="25911"/>
    <cellStyle name="Normal 53 2 2 3 2 4 2 2" xfId="59788"/>
    <cellStyle name="Normal 53 2 2 3 2 4 3" xfId="45672"/>
    <cellStyle name="Normal 53 2 2 3 2 5" xfId="17442"/>
    <cellStyle name="Normal 53 2 2 3 2 5 2" xfId="37203"/>
    <cellStyle name="Normal 53 2 2 3 2 6" xfId="51319"/>
    <cellStyle name="Normal 53 2 2 3 2 7" xfId="31557"/>
    <cellStyle name="Normal 53 2 2 3 3" xfId="4736"/>
    <cellStyle name="Normal 53 2 2 3 3 2" xfId="13207"/>
    <cellStyle name="Normal 53 2 2 3 3 2 2" xfId="27322"/>
    <cellStyle name="Normal 53 2 2 3 3 2 2 2" xfId="61199"/>
    <cellStyle name="Normal 53 2 2 3 3 2 3" xfId="47083"/>
    <cellStyle name="Normal 53 2 2 3 3 3" xfId="18853"/>
    <cellStyle name="Normal 53 2 2 3 3 3 2" xfId="38614"/>
    <cellStyle name="Normal 53 2 2 3 3 4" xfId="52730"/>
    <cellStyle name="Normal 53 2 2 3 3 5" xfId="32968"/>
    <cellStyle name="Normal 53 2 2 3 4" xfId="7561"/>
    <cellStyle name="Normal 53 2 2 3 4 2" xfId="21676"/>
    <cellStyle name="Normal 53 2 2 3 4 2 2" xfId="55553"/>
    <cellStyle name="Normal 53 2 2 3 4 3" xfId="41437"/>
    <cellStyle name="Normal 53 2 2 3 5" xfId="10384"/>
    <cellStyle name="Normal 53 2 2 3 5 2" xfId="24499"/>
    <cellStyle name="Normal 53 2 2 3 5 2 2" xfId="58376"/>
    <cellStyle name="Normal 53 2 2 3 5 3" xfId="44260"/>
    <cellStyle name="Normal 53 2 2 3 6" xfId="16030"/>
    <cellStyle name="Normal 53 2 2 3 6 2" xfId="35791"/>
    <cellStyle name="Normal 53 2 2 3 7" xfId="49907"/>
    <cellStyle name="Normal 53 2 2 3 8" xfId="30145"/>
    <cellStyle name="Normal 53 2 2 4" xfId="2619"/>
    <cellStyle name="Normal 53 2 2 4 2" xfId="5443"/>
    <cellStyle name="Normal 53 2 2 4 2 2" xfId="13913"/>
    <cellStyle name="Normal 53 2 2 4 2 2 2" xfId="28028"/>
    <cellStyle name="Normal 53 2 2 4 2 2 2 2" xfId="61905"/>
    <cellStyle name="Normal 53 2 2 4 2 2 3" xfId="47789"/>
    <cellStyle name="Normal 53 2 2 4 2 3" xfId="19559"/>
    <cellStyle name="Normal 53 2 2 4 2 3 2" xfId="39320"/>
    <cellStyle name="Normal 53 2 2 4 2 4" xfId="53436"/>
    <cellStyle name="Normal 53 2 2 4 2 5" xfId="33674"/>
    <cellStyle name="Normal 53 2 2 4 3" xfId="8267"/>
    <cellStyle name="Normal 53 2 2 4 3 2" xfId="22382"/>
    <cellStyle name="Normal 53 2 2 4 3 2 2" xfId="56259"/>
    <cellStyle name="Normal 53 2 2 4 3 3" xfId="42143"/>
    <cellStyle name="Normal 53 2 2 4 4" xfId="11090"/>
    <cellStyle name="Normal 53 2 2 4 4 2" xfId="25205"/>
    <cellStyle name="Normal 53 2 2 4 4 2 2" xfId="59082"/>
    <cellStyle name="Normal 53 2 2 4 4 3" xfId="44966"/>
    <cellStyle name="Normal 53 2 2 4 5" xfId="16736"/>
    <cellStyle name="Normal 53 2 2 4 5 2" xfId="36497"/>
    <cellStyle name="Normal 53 2 2 4 6" xfId="50613"/>
    <cellStyle name="Normal 53 2 2 4 7" xfId="30851"/>
    <cellStyle name="Normal 53 2 2 5" xfId="4030"/>
    <cellStyle name="Normal 53 2 2 5 2" xfId="12501"/>
    <cellStyle name="Normal 53 2 2 5 2 2" xfId="26616"/>
    <cellStyle name="Normal 53 2 2 5 2 2 2" xfId="60493"/>
    <cellStyle name="Normal 53 2 2 5 2 3" xfId="46377"/>
    <cellStyle name="Normal 53 2 2 5 3" xfId="18147"/>
    <cellStyle name="Normal 53 2 2 5 3 2" xfId="37908"/>
    <cellStyle name="Normal 53 2 2 5 4" xfId="52024"/>
    <cellStyle name="Normal 53 2 2 5 5" xfId="32262"/>
    <cellStyle name="Normal 53 2 2 6" xfId="6855"/>
    <cellStyle name="Normal 53 2 2 6 2" xfId="20970"/>
    <cellStyle name="Normal 53 2 2 6 2 2" xfId="54847"/>
    <cellStyle name="Normal 53 2 2 6 3" xfId="40731"/>
    <cellStyle name="Normal 53 2 2 7" xfId="9678"/>
    <cellStyle name="Normal 53 2 2 7 2" xfId="23793"/>
    <cellStyle name="Normal 53 2 2 7 2 2" xfId="57670"/>
    <cellStyle name="Normal 53 2 2 7 3" xfId="43554"/>
    <cellStyle name="Normal 53 2 2 8" xfId="15324"/>
    <cellStyle name="Normal 53 2 2 8 2" xfId="35085"/>
    <cellStyle name="Normal 53 2 2 9" xfId="49201"/>
    <cellStyle name="Normal 53 2 3" xfId="1383"/>
    <cellStyle name="Normal 53 2 3 2" xfId="2090"/>
    <cellStyle name="Normal 53 2 3 2 2" xfId="3503"/>
    <cellStyle name="Normal 53 2 3 2 2 2" xfId="6327"/>
    <cellStyle name="Normal 53 2 3 2 2 2 2" xfId="14797"/>
    <cellStyle name="Normal 53 2 3 2 2 2 2 2" xfId="28912"/>
    <cellStyle name="Normal 53 2 3 2 2 2 2 2 2" xfId="62789"/>
    <cellStyle name="Normal 53 2 3 2 2 2 2 3" xfId="48673"/>
    <cellStyle name="Normal 53 2 3 2 2 2 3" xfId="20443"/>
    <cellStyle name="Normal 53 2 3 2 2 2 3 2" xfId="40204"/>
    <cellStyle name="Normal 53 2 3 2 2 2 4" xfId="54320"/>
    <cellStyle name="Normal 53 2 3 2 2 2 5" xfId="34558"/>
    <cellStyle name="Normal 53 2 3 2 2 3" xfId="9151"/>
    <cellStyle name="Normal 53 2 3 2 2 3 2" xfId="23266"/>
    <cellStyle name="Normal 53 2 3 2 2 3 2 2" xfId="57143"/>
    <cellStyle name="Normal 53 2 3 2 2 3 3" xfId="43027"/>
    <cellStyle name="Normal 53 2 3 2 2 4" xfId="11974"/>
    <cellStyle name="Normal 53 2 3 2 2 4 2" xfId="26089"/>
    <cellStyle name="Normal 53 2 3 2 2 4 2 2" xfId="59966"/>
    <cellStyle name="Normal 53 2 3 2 2 4 3" xfId="45850"/>
    <cellStyle name="Normal 53 2 3 2 2 5" xfId="17620"/>
    <cellStyle name="Normal 53 2 3 2 2 5 2" xfId="37381"/>
    <cellStyle name="Normal 53 2 3 2 2 6" xfId="51497"/>
    <cellStyle name="Normal 53 2 3 2 2 7" xfId="31735"/>
    <cellStyle name="Normal 53 2 3 2 3" xfId="4914"/>
    <cellStyle name="Normal 53 2 3 2 3 2" xfId="13385"/>
    <cellStyle name="Normal 53 2 3 2 3 2 2" xfId="27500"/>
    <cellStyle name="Normal 53 2 3 2 3 2 2 2" xfId="61377"/>
    <cellStyle name="Normal 53 2 3 2 3 2 3" xfId="47261"/>
    <cellStyle name="Normal 53 2 3 2 3 3" xfId="19031"/>
    <cellStyle name="Normal 53 2 3 2 3 3 2" xfId="38792"/>
    <cellStyle name="Normal 53 2 3 2 3 4" xfId="52908"/>
    <cellStyle name="Normal 53 2 3 2 3 5" xfId="33146"/>
    <cellStyle name="Normal 53 2 3 2 4" xfId="7739"/>
    <cellStyle name="Normal 53 2 3 2 4 2" xfId="21854"/>
    <cellStyle name="Normal 53 2 3 2 4 2 2" xfId="55731"/>
    <cellStyle name="Normal 53 2 3 2 4 3" xfId="41615"/>
    <cellStyle name="Normal 53 2 3 2 5" xfId="10562"/>
    <cellStyle name="Normal 53 2 3 2 5 2" xfId="24677"/>
    <cellStyle name="Normal 53 2 3 2 5 2 2" xfId="58554"/>
    <cellStyle name="Normal 53 2 3 2 5 3" xfId="44438"/>
    <cellStyle name="Normal 53 2 3 2 6" xfId="16208"/>
    <cellStyle name="Normal 53 2 3 2 6 2" xfId="35969"/>
    <cellStyle name="Normal 53 2 3 2 7" xfId="50085"/>
    <cellStyle name="Normal 53 2 3 2 8" xfId="30323"/>
    <cellStyle name="Normal 53 2 3 3" xfId="2797"/>
    <cellStyle name="Normal 53 2 3 3 2" xfId="5621"/>
    <cellStyle name="Normal 53 2 3 3 2 2" xfId="14091"/>
    <cellStyle name="Normal 53 2 3 3 2 2 2" xfId="28206"/>
    <cellStyle name="Normal 53 2 3 3 2 2 2 2" xfId="62083"/>
    <cellStyle name="Normal 53 2 3 3 2 2 3" xfId="47967"/>
    <cellStyle name="Normal 53 2 3 3 2 3" xfId="19737"/>
    <cellStyle name="Normal 53 2 3 3 2 3 2" xfId="39498"/>
    <cellStyle name="Normal 53 2 3 3 2 4" xfId="53614"/>
    <cellStyle name="Normal 53 2 3 3 2 5" xfId="33852"/>
    <cellStyle name="Normal 53 2 3 3 3" xfId="8445"/>
    <cellStyle name="Normal 53 2 3 3 3 2" xfId="22560"/>
    <cellStyle name="Normal 53 2 3 3 3 2 2" xfId="56437"/>
    <cellStyle name="Normal 53 2 3 3 3 3" xfId="42321"/>
    <cellStyle name="Normal 53 2 3 3 4" xfId="11268"/>
    <cellStyle name="Normal 53 2 3 3 4 2" xfId="25383"/>
    <cellStyle name="Normal 53 2 3 3 4 2 2" xfId="59260"/>
    <cellStyle name="Normal 53 2 3 3 4 3" xfId="45144"/>
    <cellStyle name="Normal 53 2 3 3 5" xfId="16914"/>
    <cellStyle name="Normal 53 2 3 3 5 2" xfId="36675"/>
    <cellStyle name="Normal 53 2 3 3 6" xfId="50791"/>
    <cellStyle name="Normal 53 2 3 3 7" xfId="31029"/>
    <cellStyle name="Normal 53 2 3 4" xfId="4208"/>
    <cellStyle name="Normal 53 2 3 4 2" xfId="12679"/>
    <cellStyle name="Normal 53 2 3 4 2 2" xfId="26794"/>
    <cellStyle name="Normal 53 2 3 4 2 2 2" xfId="60671"/>
    <cellStyle name="Normal 53 2 3 4 2 3" xfId="46555"/>
    <cellStyle name="Normal 53 2 3 4 3" xfId="18325"/>
    <cellStyle name="Normal 53 2 3 4 3 2" xfId="38086"/>
    <cellStyle name="Normal 53 2 3 4 4" xfId="52202"/>
    <cellStyle name="Normal 53 2 3 4 5" xfId="32440"/>
    <cellStyle name="Normal 53 2 3 5" xfId="7033"/>
    <cellStyle name="Normal 53 2 3 5 2" xfId="21148"/>
    <cellStyle name="Normal 53 2 3 5 2 2" xfId="55025"/>
    <cellStyle name="Normal 53 2 3 5 3" xfId="40909"/>
    <cellStyle name="Normal 53 2 3 6" xfId="9856"/>
    <cellStyle name="Normal 53 2 3 6 2" xfId="23971"/>
    <cellStyle name="Normal 53 2 3 6 2 2" xfId="57848"/>
    <cellStyle name="Normal 53 2 3 6 3" xfId="43732"/>
    <cellStyle name="Normal 53 2 3 7" xfId="15502"/>
    <cellStyle name="Normal 53 2 3 7 2" xfId="35263"/>
    <cellStyle name="Normal 53 2 3 8" xfId="49379"/>
    <cellStyle name="Normal 53 2 3 9" xfId="29617"/>
    <cellStyle name="Normal 53 2 4" xfId="1737"/>
    <cellStyle name="Normal 53 2 4 2" xfId="3150"/>
    <cellStyle name="Normal 53 2 4 2 2" xfId="5974"/>
    <cellStyle name="Normal 53 2 4 2 2 2" xfId="14444"/>
    <cellStyle name="Normal 53 2 4 2 2 2 2" xfId="28559"/>
    <cellStyle name="Normal 53 2 4 2 2 2 2 2" xfId="62436"/>
    <cellStyle name="Normal 53 2 4 2 2 2 3" xfId="48320"/>
    <cellStyle name="Normal 53 2 4 2 2 3" xfId="20090"/>
    <cellStyle name="Normal 53 2 4 2 2 3 2" xfId="39851"/>
    <cellStyle name="Normal 53 2 4 2 2 4" xfId="53967"/>
    <cellStyle name="Normal 53 2 4 2 2 5" xfId="34205"/>
    <cellStyle name="Normal 53 2 4 2 3" xfId="8798"/>
    <cellStyle name="Normal 53 2 4 2 3 2" xfId="22913"/>
    <cellStyle name="Normal 53 2 4 2 3 2 2" xfId="56790"/>
    <cellStyle name="Normal 53 2 4 2 3 3" xfId="42674"/>
    <cellStyle name="Normal 53 2 4 2 4" xfId="11621"/>
    <cellStyle name="Normal 53 2 4 2 4 2" xfId="25736"/>
    <cellStyle name="Normal 53 2 4 2 4 2 2" xfId="59613"/>
    <cellStyle name="Normal 53 2 4 2 4 3" xfId="45497"/>
    <cellStyle name="Normal 53 2 4 2 5" xfId="17267"/>
    <cellStyle name="Normal 53 2 4 2 5 2" xfId="37028"/>
    <cellStyle name="Normal 53 2 4 2 6" xfId="51144"/>
    <cellStyle name="Normal 53 2 4 2 7" xfId="31382"/>
    <cellStyle name="Normal 53 2 4 3" xfId="4561"/>
    <cellStyle name="Normal 53 2 4 3 2" xfId="13032"/>
    <cellStyle name="Normal 53 2 4 3 2 2" xfId="27147"/>
    <cellStyle name="Normal 53 2 4 3 2 2 2" xfId="61024"/>
    <cellStyle name="Normal 53 2 4 3 2 3" xfId="46908"/>
    <cellStyle name="Normal 53 2 4 3 3" xfId="18678"/>
    <cellStyle name="Normal 53 2 4 3 3 2" xfId="38439"/>
    <cellStyle name="Normal 53 2 4 3 4" xfId="52555"/>
    <cellStyle name="Normal 53 2 4 3 5" xfId="32793"/>
    <cellStyle name="Normal 53 2 4 4" xfId="7386"/>
    <cellStyle name="Normal 53 2 4 4 2" xfId="21501"/>
    <cellStyle name="Normal 53 2 4 4 2 2" xfId="55378"/>
    <cellStyle name="Normal 53 2 4 4 3" xfId="41262"/>
    <cellStyle name="Normal 53 2 4 5" xfId="10209"/>
    <cellStyle name="Normal 53 2 4 5 2" xfId="24324"/>
    <cellStyle name="Normal 53 2 4 5 2 2" xfId="58201"/>
    <cellStyle name="Normal 53 2 4 5 3" xfId="44085"/>
    <cellStyle name="Normal 53 2 4 6" xfId="15855"/>
    <cellStyle name="Normal 53 2 4 6 2" xfId="35616"/>
    <cellStyle name="Normal 53 2 4 7" xfId="49732"/>
    <cellStyle name="Normal 53 2 4 8" xfId="29970"/>
    <cellStyle name="Normal 53 2 5" xfId="2444"/>
    <cellStyle name="Normal 53 2 5 2" xfId="5268"/>
    <cellStyle name="Normal 53 2 5 2 2" xfId="13738"/>
    <cellStyle name="Normal 53 2 5 2 2 2" xfId="27853"/>
    <cellStyle name="Normal 53 2 5 2 2 2 2" xfId="61730"/>
    <cellStyle name="Normal 53 2 5 2 2 3" xfId="47614"/>
    <cellStyle name="Normal 53 2 5 2 3" xfId="19384"/>
    <cellStyle name="Normal 53 2 5 2 3 2" xfId="39145"/>
    <cellStyle name="Normal 53 2 5 2 4" xfId="53261"/>
    <cellStyle name="Normal 53 2 5 2 5" xfId="33499"/>
    <cellStyle name="Normal 53 2 5 3" xfId="8092"/>
    <cellStyle name="Normal 53 2 5 3 2" xfId="22207"/>
    <cellStyle name="Normal 53 2 5 3 2 2" xfId="56084"/>
    <cellStyle name="Normal 53 2 5 3 3" xfId="41968"/>
    <cellStyle name="Normal 53 2 5 4" xfId="10915"/>
    <cellStyle name="Normal 53 2 5 4 2" xfId="25030"/>
    <cellStyle name="Normal 53 2 5 4 2 2" xfId="58907"/>
    <cellStyle name="Normal 53 2 5 4 3" xfId="44791"/>
    <cellStyle name="Normal 53 2 5 5" xfId="16561"/>
    <cellStyle name="Normal 53 2 5 5 2" xfId="36322"/>
    <cellStyle name="Normal 53 2 5 6" xfId="50438"/>
    <cellStyle name="Normal 53 2 5 7" xfId="30676"/>
    <cellStyle name="Normal 53 2 6" xfId="3855"/>
    <cellStyle name="Normal 53 2 6 2" xfId="12326"/>
    <cellStyle name="Normal 53 2 6 2 2" xfId="26441"/>
    <cellStyle name="Normal 53 2 6 2 2 2" xfId="60318"/>
    <cellStyle name="Normal 53 2 6 2 3" xfId="46202"/>
    <cellStyle name="Normal 53 2 6 3" xfId="17972"/>
    <cellStyle name="Normal 53 2 6 3 2" xfId="37733"/>
    <cellStyle name="Normal 53 2 6 4" xfId="51849"/>
    <cellStyle name="Normal 53 2 6 5" xfId="32087"/>
    <cellStyle name="Normal 53 2 7" xfId="6680"/>
    <cellStyle name="Normal 53 2 7 2" xfId="20795"/>
    <cellStyle name="Normal 53 2 7 2 2" xfId="54672"/>
    <cellStyle name="Normal 53 2 7 3" xfId="40556"/>
    <cellStyle name="Normal 53 2 8" xfId="9503"/>
    <cellStyle name="Normal 53 2 8 2" xfId="23618"/>
    <cellStyle name="Normal 53 2 8 2 2" xfId="57495"/>
    <cellStyle name="Normal 53 2 8 3" xfId="43379"/>
    <cellStyle name="Normal 53 2 9" xfId="15149"/>
    <cellStyle name="Normal 53 2 9 2" xfId="34910"/>
    <cellStyle name="Normal 53 3" xfId="1116"/>
    <cellStyle name="Normal 53 3 10" xfId="29352"/>
    <cellStyle name="Normal 53 3 2" xfId="1471"/>
    <cellStyle name="Normal 53 3 2 2" xfId="2178"/>
    <cellStyle name="Normal 53 3 2 2 2" xfId="3591"/>
    <cellStyle name="Normal 53 3 2 2 2 2" xfId="6415"/>
    <cellStyle name="Normal 53 3 2 2 2 2 2" xfId="14885"/>
    <cellStyle name="Normal 53 3 2 2 2 2 2 2" xfId="29000"/>
    <cellStyle name="Normal 53 3 2 2 2 2 2 2 2" xfId="62877"/>
    <cellStyle name="Normal 53 3 2 2 2 2 2 3" xfId="48761"/>
    <cellStyle name="Normal 53 3 2 2 2 2 3" xfId="20531"/>
    <cellStyle name="Normal 53 3 2 2 2 2 3 2" xfId="40292"/>
    <cellStyle name="Normal 53 3 2 2 2 2 4" xfId="54408"/>
    <cellStyle name="Normal 53 3 2 2 2 2 5" xfId="34646"/>
    <cellStyle name="Normal 53 3 2 2 2 3" xfId="9239"/>
    <cellStyle name="Normal 53 3 2 2 2 3 2" xfId="23354"/>
    <cellStyle name="Normal 53 3 2 2 2 3 2 2" xfId="57231"/>
    <cellStyle name="Normal 53 3 2 2 2 3 3" xfId="43115"/>
    <cellStyle name="Normal 53 3 2 2 2 4" xfId="12062"/>
    <cellStyle name="Normal 53 3 2 2 2 4 2" xfId="26177"/>
    <cellStyle name="Normal 53 3 2 2 2 4 2 2" xfId="60054"/>
    <cellStyle name="Normal 53 3 2 2 2 4 3" xfId="45938"/>
    <cellStyle name="Normal 53 3 2 2 2 5" xfId="17708"/>
    <cellStyle name="Normal 53 3 2 2 2 5 2" xfId="37469"/>
    <cellStyle name="Normal 53 3 2 2 2 6" xfId="51585"/>
    <cellStyle name="Normal 53 3 2 2 2 7" xfId="31823"/>
    <cellStyle name="Normal 53 3 2 2 3" xfId="5002"/>
    <cellStyle name="Normal 53 3 2 2 3 2" xfId="13473"/>
    <cellStyle name="Normal 53 3 2 2 3 2 2" xfId="27588"/>
    <cellStyle name="Normal 53 3 2 2 3 2 2 2" xfId="61465"/>
    <cellStyle name="Normal 53 3 2 2 3 2 3" xfId="47349"/>
    <cellStyle name="Normal 53 3 2 2 3 3" xfId="19119"/>
    <cellStyle name="Normal 53 3 2 2 3 3 2" xfId="38880"/>
    <cellStyle name="Normal 53 3 2 2 3 4" xfId="52996"/>
    <cellStyle name="Normal 53 3 2 2 3 5" xfId="33234"/>
    <cellStyle name="Normal 53 3 2 2 4" xfId="7827"/>
    <cellStyle name="Normal 53 3 2 2 4 2" xfId="21942"/>
    <cellStyle name="Normal 53 3 2 2 4 2 2" xfId="55819"/>
    <cellStyle name="Normal 53 3 2 2 4 3" xfId="41703"/>
    <cellStyle name="Normal 53 3 2 2 5" xfId="10650"/>
    <cellStyle name="Normal 53 3 2 2 5 2" xfId="24765"/>
    <cellStyle name="Normal 53 3 2 2 5 2 2" xfId="58642"/>
    <cellStyle name="Normal 53 3 2 2 5 3" xfId="44526"/>
    <cellStyle name="Normal 53 3 2 2 6" xfId="16296"/>
    <cellStyle name="Normal 53 3 2 2 6 2" xfId="36057"/>
    <cellStyle name="Normal 53 3 2 2 7" xfId="50173"/>
    <cellStyle name="Normal 53 3 2 2 8" xfId="30411"/>
    <cellStyle name="Normal 53 3 2 3" xfId="2885"/>
    <cellStyle name="Normal 53 3 2 3 2" xfId="5709"/>
    <cellStyle name="Normal 53 3 2 3 2 2" xfId="14179"/>
    <cellStyle name="Normal 53 3 2 3 2 2 2" xfId="28294"/>
    <cellStyle name="Normal 53 3 2 3 2 2 2 2" xfId="62171"/>
    <cellStyle name="Normal 53 3 2 3 2 2 3" xfId="48055"/>
    <cellStyle name="Normal 53 3 2 3 2 3" xfId="19825"/>
    <cellStyle name="Normal 53 3 2 3 2 3 2" xfId="39586"/>
    <cellStyle name="Normal 53 3 2 3 2 4" xfId="53702"/>
    <cellStyle name="Normal 53 3 2 3 2 5" xfId="33940"/>
    <cellStyle name="Normal 53 3 2 3 3" xfId="8533"/>
    <cellStyle name="Normal 53 3 2 3 3 2" xfId="22648"/>
    <cellStyle name="Normal 53 3 2 3 3 2 2" xfId="56525"/>
    <cellStyle name="Normal 53 3 2 3 3 3" xfId="42409"/>
    <cellStyle name="Normal 53 3 2 3 4" xfId="11356"/>
    <cellStyle name="Normal 53 3 2 3 4 2" xfId="25471"/>
    <cellStyle name="Normal 53 3 2 3 4 2 2" xfId="59348"/>
    <cellStyle name="Normal 53 3 2 3 4 3" xfId="45232"/>
    <cellStyle name="Normal 53 3 2 3 5" xfId="17002"/>
    <cellStyle name="Normal 53 3 2 3 5 2" xfId="36763"/>
    <cellStyle name="Normal 53 3 2 3 6" xfId="50879"/>
    <cellStyle name="Normal 53 3 2 3 7" xfId="31117"/>
    <cellStyle name="Normal 53 3 2 4" xfId="4296"/>
    <cellStyle name="Normal 53 3 2 4 2" xfId="12767"/>
    <cellStyle name="Normal 53 3 2 4 2 2" xfId="26882"/>
    <cellStyle name="Normal 53 3 2 4 2 2 2" xfId="60759"/>
    <cellStyle name="Normal 53 3 2 4 2 3" xfId="46643"/>
    <cellStyle name="Normal 53 3 2 4 3" xfId="18413"/>
    <cellStyle name="Normal 53 3 2 4 3 2" xfId="38174"/>
    <cellStyle name="Normal 53 3 2 4 4" xfId="52290"/>
    <cellStyle name="Normal 53 3 2 4 5" xfId="32528"/>
    <cellStyle name="Normal 53 3 2 5" xfId="7121"/>
    <cellStyle name="Normal 53 3 2 5 2" xfId="21236"/>
    <cellStyle name="Normal 53 3 2 5 2 2" xfId="55113"/>
    <cellStyle name="Normal 53 3 2 5 3" xfId="40997"/>
    <cellStyle name="Normal 53 3 2 6" xfId="9944"/>
    <cellStyle name="Normal 53 3 2 6 2" xfId="24059"/>
    <cellStyle name="Normal 53 3 2 6 2 2" xfId="57936"/>
    <cellStyle name="Normal 53 3 2 6 3" xfId="43820"/>
    <cellStyle name="Normal 53 3 2 7" xfId="15590"/>
    <cellStyle name="Normal 53 3 2 7 2" xfId="35351"/>
    <cellStyle name="Normal 53 3 2 8" xfId="49467"/>
    <cellStyle name="Normal 53 3 2 9" xfId="29705"/>
    <cellStyle name="Normal 53 3 3" xfId="1825"/>
    <cellStyle name="Normal 53 3 3 2" xfId="3238"/>
    <cellStyle name="Normal 53 3 3 2 2" xfId="6062"/>
    <cellStyle name="Normal 53 3 3 2 2 2" xfId="14532"/>
    <cellStyle name="Normal 53 3 3 2 2 2 2" xfId="28647"/>
    <cellStyle name="Normal 53 3 3 2 2 2 2 2" xfId="62524"/>
    <cellStyle name="Normal 53 3 3 2 2 2 3" xfId="48408"/>
    <cellStyle name="Normal 53 3 3 2 2 3" xfId="20178"/>
    <cellStyle name="Normal 53 3 3 2 2 3 2" xfId="39939"/>
    <cellStyle name="Normal 53 3 3 2 2 4" xfId="54055"/>
    <cellStyle name="Normal 53 3 3 2 2 5" xfId="34293"/>
    <cellStyle name="Normal 53 3 3 2 3" xfId="8886"/>
    <cellStyle name="Normal 53 3 3 2 3 2" xfId="23001"/>
    <cellStyle name="Normal 53 3 3 2 3 2 2" xfId="56878"/>
    <cellStyle name="Normal 53 3 3 2 3 3" xfId="42762"/>
    <cellStyle name="Normal 53 3 3 2 4" xfId="11709"/>
    <cellStyle name="Normal 53 3 3 2 4 2" xfId="25824"/>
    <cellStyle name="Normal 53 3 3 2 4 2 2" xfId="59701"/>
    <cellStyle name="Normal 53 3 3 2 4 3" xfId="45585"/>
    <cellStyle name="Normal 53 3 3 2 5" xfId="17355"/>
    <cellStyle name="Normal 53 3 3 2 5 2" xfId="37116"/>
    <cellStyle name="Normal 53 3 3 2 6" xfId="51232"/>
    <cellStyle name="Normal 53 3 3 2 7" xfId="31470"/>
    <cellStyle name="Normal 53 3 3 3" xfId="4649"/>
    <cellStyle name="Normal 53 3 3 3 2" xfId="13120"/>
    <cellStyle name="Normal 53 3 3 3 2 2" xfId="27235"/>
    <cellStyle name="Normal 53 3 3 3 2 2 2" xfId="61112"/>
    <cellStyle name="Normal 53 3 3 3 2 3" xfId="46996"/>
    <cellStyle name="Normal 53 3 3 3 3" xfId="18766"/>
    <cellStyle name="Normal 53 3 3 3 3 2" xfId="38527"/>
    <cellStyle name="Normal 53 3 3 3 4" xfId="52643"/>
    <cellStyle name="Normal 53 3 3 3 5" xfId="32881"/>
    <cellStyle name="Normal 53 3 3 4" xfId="7474"/>
    <cellStyle name="Normal 53 3 3 4 2" xfId="21589"/>
    <cellStyle name="Normal 53 3 3 4 2 2" xfId="55466"/>
    <cellStyle name="Normal 53 3 3 4 3" xfId="41350"/>
    <cellStyle name="Normal 53 3 3 5" xfId="10297"/>
    <cellStyle name="Normal 53 3 3 5 2" xfId="24412"/>
    <cellStyle name="Normal 53 3 3 5 2 2" xfId="58289"/>
    <cellStyle name="Normal 53 3 3 5 3" xfId="44173"/>
    <cellStyle name="Normal 53 3 3 6" xfId="15943"/>
    <cellStyle name="Normal 53 3 3 6 2" xfId="35704"/>
    <cellStyle name="Normal 53 3 3 7" xfId="49820"/>
    <cellStyle name="Normal 53 3 3 8" xfId="30058"/>
    <cellStyle name="Normal 53 3 4" xfId="2532"/>
    <cellStyle name="Normal 53 3 4 2" xfId="5356"/>
    <cellStyle name="Normal 53 3 4 2 2" xfId="13826"/>
    <cellStyle name="Normal 53 3 4 2 2 2" xfId="27941"/>
    <cellStyle name="Normal 53 3 4 2 2 2 2" xfId="61818"/>
    <cellStyle name="Normal 53 3 4 2 2 3" xfId="47702"/>
    <cellStyle name="Normal 53 3 4 2 3" xfId="19472"/>
    <cellStyle name="Normal 53 3 4 2 3 2" xfId="39233"/>
    <cellStyle name="Normal 53 3 4 2 4" xfId="53349"/>
    <cellStyle name="Normal 53 3 4 2 5" xfId="33587"/>
    <cellStyle name="Normal 53 3 4 3" xfId="8180"/>
    <cellStyle name="Normal 53 3 4 3 2" xfId="22295"/>
    <cellStyle name="Normal 53 3 4 3 2 2" xfId="56172"/>
    <cellStyle name="Normal 53 3 4 3 3" xfId="42056"/>
    <cellStyle name="Normal 53 3 4 4" xfId="11003"/>
    <cellStyle name="Normal 53 3 4 4 2" xfId="25118"/>
    <cellStyle name="Normal 53 3 4 4 2 2" xfId="58995"/>
    <cellStyle name="Normal 53 3 4 4 3" xfId="44879"/>
    <cellStyle name="Normal 53 3 4 5" xfId="16649"/>
    <cellStyle name="Normal 53 3 4 5 2" xfId="36410"/>
    <cellStyle name="Normal 53 3 4 6" xfId="50526"/>
    <cellStyle name="Normal 53 3 4 7" xfId="30764"/>
    <cellStyle name="Normal 53 3 5" xfId="3943"/>
    <cellStyle name="Normal 53 3 5 2" xfId="12414"/>
    <cellStyle name="Normal 53 3 5 2 2" xfId="26529"/>
    <cellStyle name="Normal 53 3 5 2 2 2" xfId="60406"/>
    <cellStyle name="Normal 53 3 5 2 3" xfId="46290"/>
    <cellStyle name="Normal 53 3 5 3" xfId="18060"/>
    <cellStyle name="Normal 53 3 5 3 2" xfId="37821"/>
    <cellStyle name="Normal 53 3 5 4" xfId="51937"/>
    <cellStyle name="Normal 53 3 5 5" xfId="32175"/>
    <cellStyle name="Normal 53 3 6" xfId="6768"/>
    <cellStyle name="Normal 53 3 6 2" xfId="20883"/>
    <cellStyle name="Normal 53 3 6 2 2" xfId="54760"/>
    <cellStyle name="Normal 53 3 6 3" xfId="40644"/>
    <cellStyle name="Normal 53 3 7" xfId="9591"/>
    <cellStyle name="Normal 53 3 7 2" xfId="23706"/>
    <cellStyle name="Normal 53 3 7 2 2" xfId="57583"/>
    <cellStyle name="Normal 53 3 7 3" xfId="43467"/>
    <cellStyle name="Normal 53 3 8" xfId="15237"/>
    <cellStyle name="Normal 53 3 8 2" xfId="34998"/>
    <cellStyle name="Normal 53 3 9" xfId="49114"/>
    <cellStyle name="Normal 53 4" xfId="1296"/>
    <cellStyle name="Normal 53 4 2" xfId="2003"/>
    <cellStyle name="Normal 53 4 2 2" xfId="3416"/>
    <cellStyle name="Normal 53 4 2 2 2" xfId="6240"/>
    <cellStyle name="Normal 53 4 2 2 2 2" xfId="14710"/>
    <cellStyle name="Normal 53 4 2 2 2 2 2" xfId="28825"/>
    <cellStyle name="Normal 53 4 2 2 2 2 2 2" xfId="62702"/>
    <cellStyle name="Normal 53 4 2 2 2 2 3" xfId="48586"/>
    <cellStyle name="Normal 53 4 2 2 2 3" xfId="20356"/>
    <cellStyle name="Normal 53 4 2 2 2 3 2" xfId="40117"/>
    <cellStyle name="Normal 53 4 2 2 2 4" xfId="54233"/>
    <cellStyle name="Normal 53 4 2 2 2 5" xfId="34471"/>
    <cellStyle name="Normal 53 4 2 2 3" xfId="9064"/>
    <cellStyle name="Normal 53 4 2 2 3 2" xfId="23179"/>
    <cellStyle name="Normal 53 4 2 2 3 2 2" xfId="57056"/>
    <cellStyle name="Normal 53 4 2 2 3 3" xfId="42940"/>
    <cellStyle name="Normal 53 4 2 2 4" xfId="11887"/>
    <cellStyle name="Normal 53 4 2 2 4 2" xfId="26002"/>
    <cellStyle name="Normal 53 4 2 2 4 2 2" xfId="59879"/>
    <cellStyle name="Normal 53 4 2 2 4 3" xfId="45763"/>
    <cellStyle name="Normal 53 4 2 2 5" xfId="17533"/>
    <cellStyle name="Normal 53 4 2 2 5 2" xfId="37294"/>
    <cellStyle name="Normal 53 4 2 2 6" xfId="51410"/>
    <cellStyle name="Normal 53 4 2 2 7" xfId="31648"/>
    <cellStyle name="Normal 53 4 2 3" xfId="4827"/>
    <cellStyle name="Normal 53 4 2 3 2" xfId="13298"/>
    <cellStyle name="Normal 53 4 2 3 2 2" xfId="27413"/>
    <cellStyle name="Normal 53 4 2 3 2 2 2" xfId="61290"/>
    <cellStyle name="Normal 53 4 2 3 2 3" xfId="47174"/>
    <cellStyle name="Normal 53 4 2 3 3" xfId="18944"/>
    <cellStyle name="Normal 53 4 2 3 3 2" xfId="38705"/>
    <cellStyle name="Normal 53 4 2 3 4" xfId="52821"/>
    <cellStyle name="Normal 53 4 2 3 5" xfId="33059"/>
    <cellStyle name="Normal 53 4 2 4" xfId="7652"/>
    <cellStyle name="Normal 53 4 2 4 2" xfId="21767"/>
    <cellStyle name="Normal 53 4 2 4 2 2" xfId="55644"/>
    <cellStyle name="Normal 53 4 2 4 3" xfId="41528"/>
    <cellStyle name="Normal 53 4 2 5" xfId="10475"/>
    <cellStyle name="Normal 53 4 2 5 2" xfId="24590"/>
    <cellStyle name="Normal 53 4 2 5 2 2" xfId="58467"/>
    <cellStyle name="Normal 53 4 2 5 3" xfId="44351"/>
    <cellStyle name="Normal 53 4 2 6" xfId="16121"/>
    <cellStyle name="Normal 53 4 2 6 2" xfId="35882"/>
    <cellStyle name="Normal 53 4 2 7" xfId="49998"/>
    <cellStyle name="Normal 53 4 2 8" xfId="30236"/>
    <cellStyle name="Normal 53 4 3" xfId="2710"/>
    <cellStyle name="Normal 53 4 3 2" xfId="5534"/>
    <cellStyle name="Normal 53 4 3 2 2" xfId="14004"/>
    <cellStyle name="Normal 53 4 3 2 2 2" xfId="28119"/>
    <cellStyle name="Normal 53 4 3 2 2 2 2" xfId="61996"/>
    <cellStyle name="Normal 53 4 3 2 2 3" xfId="47880"/>
    <cellStyle name="Normal 53 4 3 2 3" xfId="19650"/>
    <cellStyle name="Normal 53 4 3 2 3 2" xfId="39411"/>
    <cellStyle name="Normal 53 4 3 2 4" xfId="53527"/>
    <cellStyle name="Normal 53 4 3 2 5" xfId="33765"/>
    <cellStyle name="Normal 53 4 3 3" xfId="8358"/>
    <cellStyle name="Normal 53 4 3 3 2" xfId="22473"/>
    <cellStyle name="Normal 53 4 3 3 2 2" xfId="56350"/>
    <cellStyle name="Normal 53 4 3 3 3" xfId="42234"/>
    <cellStyle name="Normal 53 4 3 4" xfId="11181"/>
    <cellStyle name="Normal 53 4 3 4 2" xfId="25296"/>
    <cellStyle name="Normal 53 4 3 4 2 2" xfId="59173"/>
    <cellStyle name="Normal 53 4 3 4 3" xfId="45057"/>
    <cellStyle name="Normal 53 4 3 5" xfId="16827"/>
    <cellStyle name="Normal 53 4 3 5 2" xfId="36588"/>
    <cellStyle name="Normal 53 4 3 6" xfId="50704"/>
    <cellStyle name="Normal 53 4 3 7" xfId="30942"/>
    <cellStyle name="Normal 53 4 4" xfId="4121"/>
    <cellStyle name="Normal 53 4 4 2" xfId="12592"/>
    <cellStyle name="Normal 53 4 4 2 2" xfId="26707"/>
    <cellStyle name="Normal 53 4 4 2 2 2" xfId="60584"/>
    <cellStyle name="Normal 53 4 4 2 3" xfId="46468"/>
    <cellStyle name="Normal 53 4 4 3" xfId="18238"/>
    <cellStyle name="Normal 53 4 4 3 2" xfId="37999"/>
    <cellStyle name="Normal 53 4 4 4" xfId="52115"/>
    <cellStyle name="Normal 53 4 4 5" xfId="32353"/>
    <cellStyle name="Normal 53 4 5" xfId="6946"/>
    <cellStyle name="Normal 53 4 5 2" xfId="21061"/>
    <cellStyle name="Normal 53 4 5 2 2" xfId="54938"/>
    <cellStyle name="Normal 53 4 5 3" xfId="40822"/>
    <cellStyle name="Normal 53 4 6" xfId="9769"/>
    <cellStyle name="Normal 53 4 6 2" xfId="23884"/>
    <cellStyle name="Normal 53 4 6 2 2" xfId="57761"/>
    <cellStyle name="Normal 53 4 6 3" xfId="43645"/>
    <cellStyle name="Normal 53 4 7" xfId="15415"/>
    <cellStyle name="Normal 53 4 7 2" xfId="35176"/>
    <cellStyle name="Normal 53 4 8" xfId="49292"/>
    <cellStyle name="Normal 53 4 9" xfId="29530"/>
    <cellStyle name="Normal 53 5" xfId="1650"/>
    <cellStyle name="Normal 53 5 2" xfId="3063"/>
    <cellStyle name="Normal 53 5 2 2" xfId="5887"/>
    <cellStyle name="Normal 53 5 2 2 2" xfId="14357"/>
    <cellStyle name="Normal 53 5 2 2 2 2" xfId="28472"/>
    <cellStyle name="Normal 53 5 2 2 2 2 2" xfId="62349"/>
    <cellStyle name="Normal 53 5 2 2 2 3" xfId="48233"/>
    <cellStyle name="Normal 53 5 2 2 3" xfId="20003"/>
    <cellStyle name="Normal 53 5 2 2 3 2" xfId="39764"/>
    <cellStyle name="Normal 53 5 2 2 4" xfId="53880"/>
    <cellStyle name="Normal 53 5 2 2 5" xfId="34118"/>
    <cellStyle name="Normal 53 5 2 3" xfId="8711"/>
    <cellStyle name="Normal 53 5 2 3 2" xfId="22826"/>
    <cellStyle name="Normal 53 5 2 3 2 2" xfId="56703"/>
    <cellStyle name="Normal 53 5 2 3 3" xfId="42587"/>
    <cellStyle name="Normal 53 5 2 4" xfId="11534"/>
    <cellStyle name="Normal 53 5 2 4 2" xfId="25649"/>
    <cellStyle name="Normal 53 5 2 4 2 2" xfId="59526"/>
    <cellStyle name="Normal 53 5 2 4 3" xfId="45410"/>
    <cellStyle name="Normal 53 5 2 5" xfId="17180"/>
    <cellStyle name="Normal 53 5 2 5 2" xfId="36941"/>
    <cellStyle name="Normal 53 5 2 6" xfId="51057"/>
    <cellStyle name="Normal 53 5 2 7" xfId="31295"/>
    <cellStyle name="Normal 53 5 3" xfId="4474"/>
    <cellStyle name="Normal 53 5 3 2" xfId="12945"/>
    <cellStyle name="Normal 53 5 3 2 2" xfId="27060"/>
    <cellStyle name="Normal 53 5 3 2 2 2" xfId="60937"/>
    <cellStyle name="Normal 53 5 3 2 3" xfId="46821"/>
    <cellStyle name="Normal 53 5 3 3" xfId="18591"/>
    <cellStyle name="Normal 53 5 3 3 2" xfId="38352"/>
    <cellStyle name="Normal 53 5 3 4" xfId="52468"/>
    <cellStyle name="Normal 53 5 3 5" xfId="32706"/>
    <cellStyle name="Normal 53 5 4" xfId="7299"/>
    <cellStyle name="Normal 53 5 4 2" xfId="21414"/>
    <cellStyle name="Normal 53 5 4 2 2" xfId="55291"/>
    <cellStyle name="Normal 53 5 4 3" xfId="41175"/>
    <cellStyle name="Normal 53 5 5" xfId="10122"/>
    <cellStyle name="Normal 53 5 5 2" xfId="24237"/>
    <cellStyle name="Normal 53 5 5 2 2" xfId="58114"/>
    <cellStyle name="Normal 53 5 5 3" xfId="43998"/>
    <cellStyle name="Normal 53 5 6" xfId="15768"/>
    <cellStyle name="Normal 53 5 6 2" xfId="35529"/>
    <cellStyle name="Normal 53 5 7" xfId="49645"/>
    <cellStyle name="Normal 53 5 8" xfId="29883"/>
    <cellStyle name="Normal 53 6" xfId="2357"/>
    <cellStyle name="Normal 53 6 2" xfId="5181"/>
    <cellStyle name="Normal 53 6 2 2" xfId="13651"/>
    <cellStyle name="Normal 53 6 2 2 2" xfId="27766"/>
    <cellStyle name="Normal 53 6 2 2 2 2" xfId="61643"/>
    <cellStyle name="Normal 53 6 2 2 3" xfId="47527"/>
    <cellStyle name="Normal 53 6 2 3" xfId="19297"/>
    <cellStyle name="Normal 53 6 2 3 2" xfId="39058"/>
    <cellStyle name="Normal 53 6 2 4" xfId="53174"/>
    <cellStyle name="Normal 53 6 2 5" xfId="33412"/>
    <cellStyle name="Normal 53 6 3" xfId="8005"/>
    <cellStyle name="Normal 53 6 3 2" xfId="22120"/>
    <cellStyle name="Normal 53 6 3 2 2" xfId="55997"/>
    <cellStyle name="Normal 53 6 3 3" xfId="41881"/>
    <cellStyle name="Normal 53 6 4" xfId="10828"/>
    <cellStyle name="Normal 53 6 4 2" xfId="24943"/>
    <cellStyle name="Normal 53 6 4 2 2" xfId="58820"/>
    <cellStyle name="Normal 53 6 4 3" xfId="44704"/>
    <cellStyle name="Normal 53 6 5" xfId="16474"/>
    <cellStyle name="Normal 53 6 5 2" xfId="36235"/>
    <cellStyle name="Normal 53 6 6" xfId="50351"/>
    <cellStyle name="Normal 53 6 7" xfId="30589"/>
    <cellStyle name="Normal 53 7" xfId="3768"/>
    <cellStyle name="Normal 53 7 2" xfId="12239"/>
    <cellStyle name="Normal 53 7 2 2" xfId="26354"/>
    <cellStyle name="Normal 53 7 2 2 2" xfId="60231"/>
    <cellStyle name="Normal 53 7 2 3" xfId="46115"/>
    <cellStyle name="Normal 53 7 3" xfId="17885"/>
    <cellStyle name="Normal 53 7 3 2" xfId="37646"/>
    <cellStyle name="Normal 53 7 4" xfId="51762"/>
    <cellStyle name="Normal 53 7 5" xfId="32000"/>
    <cellStyle name="Normal 53 8" xfId="6593"/>
    <cellStyle name="Normal 53 8 2" xfId="20708"/>
    <cellStyle name="Normal 53 8 2 2" xfId="54585"/>
    <cellStyle name="Normal 53 8 3" xfId="40469"/>
    <cellStyle name="Normal 53 9" xfId="9416"/>
    <cellStyle name="Normal 53 9 2" xfId="23531"/>
    <cellStyle name="Normal 53 9 2 2" xfId="57408"/>
    <cellStyle name="Normal 53 9 3" xfId="43292"/>
    <cellStyle name="Normal 54" xfId="755"/>
    <cellStyle name="Normal 54 10" xfId="15047"/>
    <cellStyle name="Normal 54 10 2" xfId="34808"/>
    <cellStyle name="Normal 54 11" xfId="48924"/>
    <cellStyle name="Normal 54 12" xfId="29162"/>
    <cellStyle name="Normal 54 2" xfId="1009"/>
    <cellStyle name="Normal 54 2 10" xfId="49011"/>
    <cellStyle name="Normal 54 2 11" xfId="29249"/>
    <cellStyle name="Normal 54 2 2" xfId="1189"/>
    <cellStyle name="Normal 54 2 2 10" xfId="29424"/>
    <cellStyle name="Normal 54 2 2 2" xfId="1543"/>
    <cellStyle name="Normal 54 2 2 2 2" xfId="2250"/>
    <cellStyle name="Normal 54 2 2 2 2 2" xfId="3663"/>
    <cellStyle name="Normal 54 2 2 2 2 2 2" xfId="6487"/>
    <cellStyle name="Normal 54 2 2 2 2 2 2 2" xfId="14957"/>
    <cellStyle name="Normal 54 2 2 2 2 2 2 2 2" xfId="29072"/>
    <cellStyle name="Normal 54 2 2 2 2 2 2 2 2 2" xfId="62949"/>
    <cellStyle name="Normal 54 2 2 2 2 2 2 2 3" xfId="48833"/>
    <cellStyle name="Normal 54 2 2 2 2 2 2 3" xfId="20603"/>
    <cellStyle name="Normal 54 2 2 2 2 2 2 3 2" xfId="40364"/>
    <cellStyle name="Normal 54 2 2 2 2 2 2 4" xfId="54480"/>
    <cellStyle name="Normal 54 2 2 2 2 2 2 5" xfId="34718"/>
    <cellStyle name="Normal 54 2 2 2 2 2 3" xfId="9311"/>
    <cellStyle name="Normal 54 2 2 2 2 2 3 2" xfId="23426"/>
    <cellStyle name="Normal 54 2 2 2 2 2 3 2 2" xfId="57303"/>
    <cellStyle name="Normal 54 2 2 2 2 2 3 3" xfId="43187"/>
    <cellStyle name="Normal 54 2 2 2 2 2 4" xfId="12134"/>
    <cellStyle name="Normal 54 2 2 2 2 2 4 2" xfId="26249"/>
    <cellStyle name="Normal 54 2 2 2 2 2 4 2 2" xfId="60126"/>
    <cellStyle name="Normal 54 2 2 2 2 2 4 3" xfId="46010"/>
    <cellStyle name="Normal 54 2 2 2 2 2 5" xfId="17780"/>
    <cellStyle name="Normal 54 2 2 2 2 2 5 2" xfId="37541"/>
    <cellStyle name="Normal 54 2 2 2 2 2 6" xfId="51657"/>
    <cellStyle name="Normal 54 2 2 2 2 2 7" xfId="31895"/>
    <cellStyle name="Normal 54 2 2 2 2 3" xfId="5074"/>
    <cellStyle name="Normal 54 2 2 2 2 3 2" xfId="13545"/>
    <cellStyle name="Normal 54 2 2 2 2 3 2 2" xfId="27660"/>
    <cellStyle name="Normal 54 2 2 2 2 3 2 2 2" xfId="61537"/>
    <cellStyle name="Normal 54 2 2 2 2 3 2 3" xfId="47421"/>
    <cellStyle name="Normal 54 2 2 2 2 3 3" xfId="19191"/>
    <cellStyle name="Normal 54 2 2 2 2 3 3 2" xfId="38952"/>
    <cellStyle name="Normal 54 2 2 2 2 3 4" xfId="53068"/>
    <cellStyle name="Normal 54 2 2 2 2 3 5" xfId="33306"/>
    <cellStyle name="Normal 54 2 2 2 2 4" xfId="7899"/>
    <cellStyle name="Normal 54 2 2 2 2 4 2" xfId="22014"/>
    <cellStyle name="Normal 54 2 2 2 2 4 2 2" xfId="55891"/>
    <cellStyle name="Normal 54 2 2 2 2 4 3" xfId="41775"/>
    <cellStyle name="Normal 54 2 2 2 2 5" xfId="10722"/>
    <cellStyle name="Normal 54 2 2 2 2 5 2" xfId="24837"/>
    <cellStyle name="Normal 54 2 2 2 2 5 2 2" xfId="58714"/>
    <cellStyle name="Normal 54 2 2 2 2 5 3" xfId="44598"/>
    <cellStyle name="Normal 54 2 2 2 2 6" xfId="16368"/>
    <cellStyle name="Normal 54 2 2 2 2 6 2" xfId="36129"/>
    <cellStyle name="Normal 54 2 2 2 2 7" xfId="50245"/>
    <cellStyle name="Normal 54 2 2 2 2 8" xfId="30483"/>
    <cellStyle name="Normal 54 2 2 2 3" xfId="2957"/>
    <cellStyle name="Normal 54 2 2 2 3 2" xfId="5781"/>
    <cellStyle name="Normal 54 2 2 2 3 2 2" xfId="14251"/>
    <cellStyle name="Normal 54 2 2 2 3 2 2 2" xfId="28366"/>
    <cellStyle name="Normal 54 2 2 2 3 2 2 2 2" xfId="62243"/>
    <cellStyle name="Normal 54 2 2 2 3 2 2 3" xfId="48127"/>
    <cellStyle name="Normal 54 2 2 2 3 2 3" xfId="19897"/>
    <cellStyle name="Normal 54 2 2 2 3 2 3 2" xfId="39658"/>
    <cellStyle name="Normal 54 2 2 2 3 2 4" xfId="53774"/>
    <cellStyle name="Normal 54 2 2 2 3 2 5" xfId="34012"/>
    <cellStyle name="Normal 54 2 2 2 3 3" xfId="8605"/>
    <cellStyle name="Normal 54 2 2 2 3 3 2" xfId="22720"/>
    <cellStyle name="Normal 54 2 2 2 3 3 2 2" xfId="56597"/>
    <cellStyle name="Normal 54 2 2 2 3 3 3" xfId="42481"/>
    <cellStyle name="Normal 54 2 2 2 3 4" xfId="11428"/>
    <cellStyle name="Normal 54 2 2 2 3 4 2" xfId="25543"/>
    <cellStyle name="Normal 54 2 2 2 3 4 2 2" xfId="59420"/>
    <cellStyle name="Normal 54 2 2 2 3 4 3" xfId="45304"/>
    <cellStyle name="Normal 54 2 2 2 3 5" xfId="17074"/>
    <cellStyle name="Normal 54 2 2 2 3 5 2" xfId="36835"/>
    <cellStyle name="Normal 54 2 2 2 3 6" xfId="50951"/>
    <cellStyle name="Normal 54 2 2 2 3 7" xfId="31189"/>
    <cellStyle name="Normal 54 2 2 2 4" xfId="4368"/>
    <cellStyle name="Normal 54 2 2 2 4 2" xfId="12839"/>
    <cellStyle name="Normal 54 2 2 2 4 2 2" xfId="26954"/>
    <cellStyle name="Normal 54 2 2 2 4 2 2 2" xfId="60831"/>
    <cellStyle name="Normal 54 2 2 2 4 2 3" xfId="46715"/>
    <cellStyle name="Normal 54 2 2 2 4 3" xfId="18485"/>
    <cellStyle name="Normal 54 2 2 2 4 3 2" xfId="38246"/>
    <cellStyle name="Normal 54 2 2 2 4 4" xfId="52362"/>
    <cellStyle name="Normal 54 2 2 2 4 5" xfId="32600"/>
    <cellStyle name="Normal 54 2 2 2 5" xfId="7193"/>
    <cellStyle name="Normal 54 2 2 2 5 2" xfId="21308"/>
    <cellStyle name="Normal 54 2 2 2 5 2 2" xfId="55185"/>
    <cellStyle name="Normal 54 2 2 2 5 3" xfId="41069"/>
    <cellStyle name="Normal 54 2 2 2 6" xfId="10016"/>
    <cellStyle name="Normal 54 2 2 2 6 2" xfId="24131"/>
    <cellStyle name="Normal 54 2 2 2 6 2 2" xfId="58008"/>
    <cellStyle name="Normal 54 2 2 2 6 3" xfId="43892"/>
    <cellStyle name="Normal 54 2 2 2 7" xfId="15662"/>
    <cellStyle name="Normal 54 2 2 2 7 2" xfId="35423"/>
    <cellStyle name="Normal 54 2 2 2 8" xfId="49539"/>
    <cellStyle name="Normal 54 2 2 2 9" xfId="29777"/>
    <cellStyle name="Normal 54 2 2 3" xfId="1897"/>
    <cellStyle name="Normal 54 2 2 3 2" xfId="3310"/>
    <cellStyle name="Normal 54 2 2 3 2 2" xfId="6134"/>
    <cellStyle name="Normal 54 2 2 3 2 2 2" xfId="14604"/>
    <cellStyle name="Normal 54 2 2 3 2 2 2 2" xfId="28719"/>
    <cellStyle name="Normal 54 2 2 3 2 2 2 2 2" xfId="62596"/>
    <cellStyle name="Normal 54 2 2 3 2 2 2 3" xfId="48480"/>
    <cellStyle name="Normal 54 2 2 3 2 2 3" xfId="20250"/>
    <cellStyle name="Normal 54 2 2 3 2 2 3 2" xfId="40011"/>
    <cellStyle name="Normal 54 2 2 3 2 2 4" xfId="54127"/>
    <cellStyle name="Normal 54 2 2 3 2 2 5" xfId="34365"/>
    <cellStyle name="Normal 54 2 2 3 2 3" xfId="8958"/>
    <cellStyle name="Normal 54 2 2 3 2 3 2" xfId="23073"/>
    <cellStyle name="Normal 54 2 2 3 2 3 2 2" xfId="56950"/>
    <cellStyle name="Normal 54 2 2 3 2 3 3" xfId="42834"/>
    <cellStyle name="Normal 54 2 2 3 2 4" xfId="11781"/>
    <cellStyle name="Normal 54 2 2 3 2 4 2" xfId="25896"/>
    <cellStyle name="Normal 54 2 2 3 2 4 2 2" xfId="59773"/>
    <cellStyle name="Normal 54 2 2 3 2 4 3" xfId="45657"/>
    <cellStyle name="Normal 54 2 2 3 2 5" xfId="17427"/>
    <cellStyle name="Normal 54 2 2 3 2 5 2" xfId="37188"/>
    <cellStyle name="Normal 54 2 2 3 2 6" xfId="51304"/>
    <cellStyle name="Normal 54 2 2 3 2 7" xfId="31542"/>
    <cellStyle name="Normal 54 2 2 3 3" xfId="4721"/>
    <cellStyle name="Normal 54 2 2 3 3 2" xfId="13192"/>
    <cellStyle name="Normal 54 2 2 3 3 2 2" xfId="27307"/>
    <cellStyle name="Normal 54 2 2 3 3 2 2 2" xfId="61184"/>
    <cellStyle name="Normal 54 2 2 3 3 2 3" xfId="47068"/>
    <cellStyle name="Normal 54 2 2 3 3 3" xfId="18838"/>
    <cellStyle name="Normal 54 2 2 3 3 3 2" xfId="38599"/>
    <cellStyle name="Normal 54 2 2 3 3 4" xfId="52715"/>
    <cellStyle name="Normal 54 2 2 3 3 5" xfId="32953"/>
    <cellStyle name="Normal 54 2 2 3 4" xfId="7546"/>
    <cellStyle name="Normal 54 2 2 3 4 2" xfId="21661"/>
    <cellStyle name="Normal 54 2 2 3 4 2 2" xfId="55538"/>
    <cellStyle name="Normal 54 2 2 3 4 3" xfId="41422"/>
    <cellStyle name="Normal 54 2 2 3 5" xfId="10369"/>
    <cellStyle name="Normal 54 2 2 3 5 2" xfId="24484"/>
    <cellStyle name="Normal 54 2 2 3 5 2 2" xfId="58361"/>
    <cellStyle name="Normal 54 2 2 3 5 3" xfId="44245"/>
    <cellStyle name="Normal 54 2 2 3 6" xfId="16015"/>
    <cellStyle name="Normal 54 2 2 3 6 2" xfId="35776"/>
    <cellStyle name="Normal 54 2 2 3 7" xfId="49892"/>
    <cellStyle name="Normal 54 2 2 3 8" xfId="30130"/>
    <cellStyle name="Normal 54 2 2 4" xfId="2604"/>
    <cellStyle name="Normal 54 2 2 4 2" xfId="5428"/>
    <cellStyle name="Normal 54 2 2 4 2 2" xfId="13898"/>
    <cellStyle name="Normal 54 2 2 4 2 2 2" xfId="28013"/>
    <cellStyle name="Normal 54 2 2 4 2 2 2 2" xfId="61890"/>
    <cellStyle name="Normal 54 2 2 4 2 2 3" xfId="47774"/>
    <cellStyle name="Normal 54 2 2 4 2 3" xfId="19544"/>
    <cellStyle name="Normal 54 2 2 4 2 3 2" xfId="39305"/>
    <cellStyle name="Normal 54 2 2 4 2 4" xfId="53421"/>
    <cellStyle name="Normal 54 2 2 4 2 5" xfId="33659"/>
    <cellStyle name="Normal 54 2 2 4 3" xfId="8252"/>
    <cellStyle name="Normal 54 2 2 4 3 2" xfId="22367"/>
    <cellStyle name="Normal 54 2 2 4 3 2 2" xfId="56244"/>
    <cellStyle name="Normal 54 2 2 4 3 3" xfId="42128"/>
    <cellStyle name="Normal 54 2 2 4 4" xfId="11075"/>
    <cellStyle name="Normal 54 2 2 4 4 2" xfId="25190"/>
    <cellStyle name="Normal 54 2 2 4 4 2 2" xfId="59067"/>
    <cellStyle name="Normal 54 2 2 4 4 3" xfId="44951"/>
    <cellStyle name="Normal 54 2 2 4 5" xfId="16721"/>
    <cellStyle name="Normal 54 2 2 4 5 2" xfId="36482"/>
    <cellStyle name="Normal 54 2 2 4 6" xfId="50598"/>
    <cellStyle name="Normal 54 2 2 4 7" xfId="30836"/>
    <cellStyle name="Normal 54 2 2 5" xfId="4015"/>
    <cellStyle name="Normal 54 2 2 5 2" xfId="12486"/>
    <cellStyle name="Normal 54 2 2 5 2 2" xfId="26601"/>
    <cellStyle name="Normal 54 2 2 5 2 2 2" xfId="60478"/>
    <cellStyle name="Normal 54 2 2 5 2 3" xfId="46362"/>
    <cellStyle name="Normal 54 2 2 5 3" xfId="18132"/>
    <cellStyle name="Normal 54 2 2 5 3 2" xfId="37893"/>
    <cellStyle name="Normal 54 2 2 5 4" xfId="52009"/>
    <cellStyle name="Normal 54 2 2 5 5" xfId="32247"/>
    <cellStyle name="Normal 54 2 2 6" xfId="6840"/>
    <cellStyle name="Normal 54 2 2 6 2" xfId="20955"/>
    <cellStyle name="Normal 54 2 2 6 2 2" xfId="54832"/>
    <cellStyle name="Normal 54 2 2 6 3" xfId="40716"/>
    <cellStyle name="Normal 54 2 2 7" xfId="9663"/>
    <cellStyle name="Normal 54 2 2 7 2" xfId="23778"/>
    <cellStyle name="Normal 54 2 2 7 2 2" xfId="57655"/>
    <cellStyle name="Normal 54 2 2 7 3" xfId="43539"/>
    <cellStyle name="Normal 54 2 2 8" xfId="15309"/>
    <cellStyle name="Normal 54 2 2 8 2" xfId="35070"/>
    <cellStyle name="Normal 54 2 2 9" xfId="49186"/>
    <cellStyle name="Normal 54 2 3" xfId="1368"/>
    <cellStyle name="Normal 54 2 3 2" xfId="2075"/>
    <cellStyle name="Normal 54 2 3 2 2" xfId="3488"/>
    <cellStyle name="Normal 54 2 3 2 2 2" xfId="6312"/>
    <cellStyle name="Normal 54 2 3 2 2 2 2" xfId="14782"/>
    <cellStyle name="Normal 54 2 3 2 2 2 2 2" xfId="28897"/>
    <cellStyle name="Normal 54 2 3 2 2 2 2 2 2" xfId="62774"/>
    <cellStyle name="Normal 54 2 3 2 2 2 2 3" xfId="48658"/>
    <cellStyle name="Normal 54 2 3 2 2 2 3" xfId="20428"/>
    <cellStyle name="Normal 54 2 3 2 2 2 3 2" xfId="40189"/>
    <cellStyle name="Normal 54 2 3 2 2 2 4" xfId="54305"/>
    <cellStyle name="Normal 54 2 3 2 2 2 5" xfId="34543"/>
    <cellStyle name="Normal 54 2 3 2 2 3" xfId="9136"/>
    <cellStyle name="Normal 54 2 3 2 2 3 2" xfId="23251"/>
    <cellStyle name="Normal 54 2 3 2 2 3 2 2" xfId="57128"/>
    <cellStyle name="Normal 54 2 3 2 2 3 3" xfId="43012"/>
    <cellStyle name="Normal 54 2 3 2 2 4" xfId="11959"/>
    <cellStyle name="Normal 54 2 3 2 2 4 2" xfId="26074"/>
    <cellStyle name="Normal 54 2 3 2 2 4 2 2" xfId="59951"/>
    <cellStyle name="Normal 54 2 3 2 2 4 3" xfId="45835"/>
    <cellStyle name="Normal 54 2 3 2 2 5" xfId="17605"/>
    <cellStyle name="Normal 54 2 3 2 2 5 2" xfId="37366"/>
    <cellStyle name="Normal 54 2 3 2 2 6" xfId="51482"/>
    <cellStyle name="Normal 54 2 3 2 2 7" xfId="31720"/>
    <cellStyle name="Normal 54 2 3 2 3" xfId="4899"/>
    <cellStyle name="Normal 54 2 3 2 3 2" xfId="13370"/>
    <cellStyle name="Normal 54 2 3 2 3 2 2" xfId="27485"/>
    <cellStyle name="Normal 54 2 3 2 3 2 2 2" xfId="61362"/>
    <cellStyle name="Normal 54 2 3 2 3 2 3" xfId="47246"/>
    <cellStyle name="Normal 54 2 3 2 3 3" xfId="19016"/>
    <cellStyle name="Normal 54 2 3 2 3 3 2" xfId="38777"/>
    <cellStyle name="Normal 54 2 3 2 3 4" xfId="52893"/>
    <cellStyle name="Normal 54 2 3 2 3 5" xfId="33131"/>
    <cellStyle name="Normal 54 2 3 2 4" xfId="7724"/>
    <cellStyle name="Normal 54 2 3 2 4 2" xfId="21839"/>
    <cellStyle name="Normal 54 2 3 2 4 2 2" xfId="55716"/>
    <cellStyle name="Normal 54 2 3 2 4 3" xfId="41600"/>
    <cellStyle name="Normal 54 2 3 2 5" xfId="10547"/>
    <cellStyle name="Normal 54 2 3 2 5 2" xfId="24662"/>
    <cellStyle name="Normal 54 2 3 2 5 2 2" xfId="58539"/>
    <cellStyle name="Normal 54 2 3 2 5 3" xfId="44423"/>
    <cellStyle name="Normal 54 2 3 2 6" xfId="16193"/>
    <cellStyle name="Normal 54 2 3 2 6 2" xfId="35954"/>
    <cellStyle name="Normal 54 2 3 2 7" xfId="50070"/>
    <cellStyle name="Normal 54 2 3 2 8" xfId="30308"/>
    <cellStyle name="Normal 54 2 3 3" xfId="2782"/>
    <cellStyle name="Normal 54 2 3 3 2" xfId="5606"/>
    <cellStyle name="Normal 54 2 3 3 2 2" xfId="14076"/>
    <cellStyle name="Normal 54 2 3 3 2 2 2" xfId="28191"/>
    <cellStyle name="Normal 54 2 3 3 2 2 2 2" xfId="62068"/>
    <cellStyle name="Normal 54 2 3 3 2 2 3" xfId="47952"/>
    <cellStyle name="Normal 54 2 3 3 2 3" xfId="19722"/>
    <cellStyle name="Normal 54 2 3 3 2 3 2" xfId="39483"/>
    <cellStyle name="Normal 54 2 3 3 2 4" xfId="53599"/>
    <cellStyle name="Normal 54 2 3 3 2 5" xfId="33837"/>
    <cellStyle name="Normal 54 2 3 3 3" xfId="8430"/>
    <cellStyle name="Normal 54 2 3 3 3 2" xfId="22545"/>
    <cellStyle name="Normal 54 2 3 3 3 2 2" xfId="56422"/>
    <cellStyle name="Normal 54 2 3 3 3 3" xfId="42306"/>
    <cellStyle name="Normal 54 2 3 3 4" xfId="11253"/>
    <cellStyle name="Normal 54 2 3 3 4 2" xfId="25368"/>
    <cellStyle name="Normal 54 2 3 3 4 2 2" xfId="59245"/>
    <cellStyle name="Normal 54 2 3 3 4 3" xfId="45129"/>
    <cellStyle name="Normal 54 2 3 3 5" xfId="16899"/>
    <cellStyle name="Normal 54 2 3 3 5 2" xfId="36660"/>
    <cellStyle name="Normal 54 2 3 3 6" xfId="50776"/>
    <cellStyle name="Normal 54 2 3 3 7" xfId="31014"/>
    <cellStyle name="Normal 54 2 3 4" xfId="4193"/>
    <cellStyle name="Normal 54 2 3 4 2" xfId="12664"/>
    <cellStyle name="Normal 54 2 3 4 2 2" xfId="26779"/>
    <cellStyle name="Normal 54 2 3 4 2 2 2" xfId="60656"/>
    <cellStyle name="Normal 54 2 3 4 2 3" xfId="46540"/>
    <cellStyle name="Normal 54 2 3 4 3" xfId="18310"/>
    <cellStyle name="Normal 54 2 3 4 3 2" xfId="38071"/>
    <cellStyle name="Normal 54 2 3 4 4" xfId="52187"/>
    <cellStyle name="Normal 54 2 3 4 5" xfId="32425"/>
    <cellStyle name="Normal 54 2 3 5" xfId="7018"/>
    <cellStyle name="Normal 54 2 3 5 2" xfId="21133"/>
    <cellStyle name="Normal 54 2 3 5 2 2" xfId="55010"/>
    <cellStyle name="Normal 54 2 3 5 3" xfId="40894"/>
    <cellStyle name="Normal 54 2 3 6" xfId="9841"/>
    <cellStyle name="Normal 54 2 3 6 2" xfId="23956"/>
    <cellStyle name="Normal 54 2 3 6 2 2" xfId="57833"/>
    <cellStyle name="Normal 54 2 3 6 3" xfId="43717"/>
    <cellStyle name="Normal 54 2 3 7" xfId="15487"/>
    <cellStyle name="Normal 54 2 3 7 2" xfId="35248"/>
    <cellStyle name="Normal 54 2 3 8" xfId="49364"/>
    <cellStyle name="Normal 54 2 3 9" xfId="29602"/>
    <cellStyle name="Normal 54 2 4" xfId="1722"/>
    <cellStyle name="Normal 54 2 4 2" xfId="3135"/>
    <cellStyle name="Normal 54 2 4 2 2" xfId="5959"/>
    <cellStyle name="Normal 54 2 4 2 2 2" xfId="14429"/>
    <cellStyle name="Normal 54 2 4 2 2 2 2" xfId="28544"/>
    <cellStyle name="Normal 54 2 4 2 2 2 2 2" xfId="62421"/>
    <cellStyle name="Normal 54 2 4 2 2 2 3" xfId="48305"/>
    <cellStyle name="Normal 54 2 4 2 2 3" xfId="20075"/>
    <cellStyle name="Normal 54 2 4 2 2 3 2" xfId="39836"/>
    <cellStyle name="Normal 54 2 4 2 2 4" xfId="53952"/>
    <cellStyle name="Normal 54 2 4 2 2 5" xfId="34190"/>
    <cellStyle name="Normal 54 2 4 2 3" xfId="8783"/>
    <cellStyle name="Normal 54 2 4 2 3 2" xfId="22898"/>
    <cellStyle name="Normal 54 2 4 2 3 2 2" xfId="56775"/>
    <cellStyle name="Normal 54 2 4 2 3 3" xfId="42659"/>
    <cellStyle name="Normal 54 2 4 2 4" xfId="11606"/>
    <cellStyle name="Normal 54 2 4 2 4 2" xfId="25721"/>
    <cellStyle name="Normal 54 2 4 2 4 2 2" xfId="59598"/>
    <cellStyle name="Normal 54 2 4 2 4 3" xfId="45482"/>
    <cellStyle name="Normal 54 2 4 2 5" xfId="17252"/>
    <cellStyle name="Normal 54 2 4 2 5 2" xfId="37013"/>
    <cellStyle name="Normal 54 2 4 2 6" xfId="51129"/>
    <cellStyle name="Normal 54 2 4 2 7" xfId="31367"/>
    <cellStyle name="Normal 54 2 4 3" xfId="4546"/>
    <cellStyle name="Normal 54 2 4 3 2" xfId="13017"/>
    <cellStyle name="Normal 54 2 4 3 2 2" xfId="27132"/>
    <cellStyle name="Normal 54 2 4 3 2 2 2" xfId="61009"/>
    <cellStyle name="Normal 54 2 4 3 2 3" xfId="46893"/>
    <cellStyle name="Normal 54 2 4 3 3" xfId="18663"/>
    <cellStyle name="Normal 54 2 4 3 3 2" xfId="38424"/>
    <cellStyle name="Normal 54 2 4 3 4" xfId="52540"/>
    <cellStyle name="Normal 54 2 4 3 5" xfId="32778"/>
    <cellStyle name="Normal 54 2 4 4" xfId="7371"/>
    <cellStyle name="Normal 54 2 4 4 2" xfId="21486"/>
    <cellStyle name="Normal 54 2 4 4 2 2" xfId="55363"/>
    <cellStyle name="Normal 54 2 4 4 3" xfId="41247"/>
    <cellStyle name="Normal 54 2 4 5" xfId="10194"/>
    <cellStyle name="Normal 54 2 4 5 2" xfId="24309"/>
    <cellStyle name="Normal 54 2 4 5 2 2" xfId="58186"/>
    <cellStyle name="Normal 54 2 4 5 3" xfId="44070"/>
    <cellStyle name="Normal 54 2 4 6" xfId="15840"/>
    <cellStyle name="Normal 54 2 4 6 2" xfId="35601"/>
    <cellStyle name="Normal 54 2 4 7" xfId="49717"/>
    <cellStyle name="Normal 54 2 4 8" xfId="29955"/>
    <cellStyle name="Normal 54 2 5" xfId="2429"/>
    <cellStyle name="Normal 54 2 5 2" xfId="5253"/>
    <cellStyle name="Normal 54 2 5 2 2" xfId="13723"/>
    <cellStyle name="Normal 54 2 5 2 2 2" xfId="27838"/>
    <cellStyle name="Normal 54 2 5 2 2 2 2" xfId="61715"/>
    <cellStyle name="Normal 54 2 5 2 2 3" xfId="47599"/>
    <cellStyle name="Normal 54 2 5 2 3" xfId="19369"/>
    <cellStyle name="Normal 54 2 5 2 3 2" xfId="39130"/>
    <cellStyle name="Normal 54 2 5 2 4" xfId="53246"/>
    <cellStyle name="Normal 54 2 5 2 5" xfId="33484"/>
    <cellStyle name="Normal 54 2 5 3" xfId="8077"/>
    <cellStyle name="Normal 54 2 5 3 2" xfId="22192"/>
    <cellStyle name="Normal 54 2 5 3 2 2" xfId="56069"/>
    <cellStyle name="Normal 54 2 5 3 3" xfId="41953"/>
    <cellStyle name="Normal 54 2 5 4" xfId="10900"/>
    <cellStyle name="Normal 54 2 5 4 2" xfId="25015"/>
    <cellStyle name="Normal 54 2 5 4 2 2" xfId="58892"/>
    <cellStyle name="Normal 54 2 5 4 3" xfId="44776"/>
    <cellStyle name="Normal 54 2 5 5" xfId="16546"/>
    <cellStyle name="Normal 54 2 5 5 2" xfId="36307"/>
    <cellStyle name="Normal 54 2 5 6" xfId="50423"/>
    <cellStyle name="Normal 54 2 5 7" xfId="30661"/>
    <cellStyle name="Normal 54 2 6" xfId="3840"/>
    <cellStyle name="Normal 54 2 6 2" xfId="12311"/>
    <cellStyle name="Normal 54 2 6 2 2" xfId="26426"/>
    <cellStyle name="Normal 54 2 6 2 2 2" xfId="60303"/>
    <cellStyle name="Normal 54 2 6 2 3" xfId="46187"/>
    <cellStyle name="Normal 54 2 6 3" xfId="17957"/>
    <cellStyle name="Normal 54 2 6 3 2" xfId="37718"/>
    <cellStyle name="Normal 54 2 6 4" xfId="51834"/>
    <cellStyle name="Normal 54 2 6 5" xfId="32072"/>
    <cellStyle name="Normal 54 2 7" xfId="6665"/>
    <cellStyle name="Normal 54 2 7 2" xfId="20780"/>
    <cellStyle name="Normal 54 2 7 2 2" xfId="54657"/>
    <cellStyle name="Normal 54 2 7 3" xfId="40541"/>
    <cellStyle name="Normal 54 2 8" xfId="9488"/>
    <cellStyle name="Normal 54 2 8 2" xfId="23603"/>
    <cellStyle name="Normal 54 2 8 2 2" xfId="57480"/>
    <cellStyle name="Normal 54 2 8 3" xfId="43364"/>
    <cellStyle name="Normal 54 2 9" xfId="15134"/>
    <cellStyle name="Normal 54 2 9 2" xfId="34895"/>
    <cellStyle name="Normal 54 3" xfId="1101"/>
    <cellStyle name="Normal 54 3 10" xfId="29337"/>
    <cellStyle name="Normal 54 3 2" xfId="1456"/>
    <cellStyle name="Normal 54 3 2 2" xfId="2163"/>
    <cellStyle name="Normal 54 3 2 2 2" xfId="3576"/>
    <cellStyle name="Normal 54 3 2 2 2 2" xfId="6400"/>
    <cellStyle name="Normal 54 3 2 2 2 2 2" xfId="14870"/>
    <cellStyle name="Normal 54 3 2 2 2 2 2 2" xfId="28985"/>
    <cellStyle name="Normal 54 3 2 2 2 2 2 2 2" xfId="62862"/>
    <cellStyle name="Normal 54 3 2 2 2 2 2 3" xfId="48746"/>
    <cellStyle name="Normal 54 3 2 2 2 2 3" xfId="20516"/>
    <cellStyle name="Normal 54 3 2 2 2 2 3 2" xfId="40277"/>
    <cellStyle name="Normal 54 3 2 2 2 2 4" xfId="54393"/>
    <cellStyle name="Normal 54 3 2 2 2 2 5" xfId="34631"/>
    <cellStyle name="Normal 54 3 2 2 2 3" xfId="9224"/>
    <cellStyle name="Normal 54 3 2 2 2 3 2" xfId="23339"/>
    <cellStyle name="Normal 54 3 2 2 2 3 2 2" xfId="57216"/>
    <cellStyle name="Normal 54 3 2 2 2 3 3" xfId="43100"/>
    <cellStyle name="Normal 54 3 2 2 2 4" xfId="12047"/>
    <cellStyle name="Normal 54 3 2 2 2 4 2" xfId="26162"/>
    <cellStyle name="Normal 54 3 2 2 2 4 2 2" xfId="60039"/>
    <cellStyle name="Normal 54 3 2 2 2 4 3" xfId="45923"/>
    <cellStyle name="Normal 54 3 2 2 2 5" xfId="17693"/>
    <cellStyle name="Normal 54 3 2 2 2 5 2" xfId="37454"/>
    <cellStyle name="Normal 54 3 2 2 2 6" xfId="51570"/>
    <cellStyle name="Normal 54 3 2 2 2 7" xfId="31808"/>
    <cellStyle name="Normal 54 3 2 2 3" xfId="4987"/>
    <cellStyle name="Normal 54 3 2 2 3 2" xfId="13458"/>
    <cellStyle name="Normal 54 3 2 2 3 2 2" xfId="27573"/>
    <cellStyle name="Normal 54 3 2 2 3 2 2 2" xfId="61450"/>
    <cellStyle name="Normal 54 3 2 2 3 2 3" xfId="47334"/>
    <cellStyle name="Normal 54 3 2 2 3 3" xfId="19104"/>
    <cellStyle name="Normal 54 3 2 2 3 3 2" xfId="38865"/>
    <cellStyle name="Normal 54 3 2 2 3 4" xfId="52981"/>
    <cellStyle name="Normal 54 3 2 2 3 5" xfId="33219"/>
    <cellStyle name="Normal 54 3 2 2 4" xfId="7812"/>
    <cellStyle name="Normal 54 3 2 2 4 2" xfId="21927"/>
    <cellStyle name="Normal 54 3 2 2 4 2 2" xfId="55804"/>
    <cellStyle name="Normal 54 3 2 2 4 3" xfId="41688"/>
    <cellStyle name="Normal 54 3 2 2 5" xfId="10635"/>
    <cellStyle name="Normal 54 3 2 2 5 2" xfId="24750"/>
    <cellStyle name="Normal 54 3 2 2 5 2 2" xfId="58627"/>
    <cellStyle name="Normal 54 3 2 2 5 3" xfId="44511"/>
    <cellStyle name="Normal 54 3 2 2 6" xfId="16281"/>
    <cellStyle name="Normal 54 3 2 2 6 2" xfId="36042"/>
    <cellStyle name="Normal 54 3 2 2 7" xfId="50158"/>
    <cellStyle name="Normal 54 3 2 2 8" xfId="30396"/>
    <cellStyle name="Normal 54 3 2 3" xfId="2870"/>
    <cellStyle name="Normal 54 3 2 3 2" xfId="5694"/>
    <cellStyle name="Normal 54 3 2 3 2 2" xfId="14164"/>
    <cellStyle name="Normal 54 3 2 3 2 2 2" xfId="28279"/>
    <cellStyle name="Normal 54 3 2 3 2 2 2 2" xfId="62156"/>
    <cellStyle name="Normal 54 3 2 3 2 2 3" xfId="48040"/>
    <cellStyle name="Normal 54 3 2 3 2 3" xfId="19810"/>
    <cellStyle name="Normal 54 3 2 3 2 3 2" xfId="39571"/>
    <cellStyle name="Normal 54 3 2 3 2 4" xfId="53687"/>
    <cellStyle name="Normal 54 3 2 3 2 5" xfId="33925"/>
    <cellStyle name="Normal 54 3 2 3 3" xfId="8518"/>
    <cellStyle name="Normal 54 3 2 3 3 2" xfId="22633"/>
    <cellStyle name="Normal 54 3 2 3 3 2 2" xfId="56510"/>
    <cellStyle name="Normal 54 3 2 3 3 3" xfId="42394"/>
    <cellStyle name="Normal 54 3 2 3 4" xfId="11341"/>
    <cellStyle name="Normal 54 3 2 3 4 2" xfId="25456"/>
    <cellStyle name="Normal 54 3 2 3 4 2 2" xfId="59333"/>
    <cellStyle name="Normal 54 3 2 3 4 3" xfId="45217"/>
    <cellStyle name="Normal 54 3 2 3 5" xfId="16987"/>
    <cellStyle name="Normal 54 3 2 3 5 2" xfId="36748"/>
    <cellStyle name="Normal 54 3 2 3 6" xfId="50864"/>
    <cellStyle name="Normal 54 3 2 3 7" xfId="31102"/>
    <cellStyle name="Normal 54 3 2 4" xfId="4281"/>
    <cellStyle name="Normal 54 3 2 4 2" xfId="12752"/>
    <cellStyle name="Normal 54 3 2 4 2 2" xfId="26867"/>
    <cellStyle name="Normal 54 3 2 4 2 2 2" xfId="60744"/>
    <cellStyle name="Normal 54 3 2 4 2 3" xfId="46628"/>
    <cellStyle name="Normal 54 3 2 4 3" xfId="18398"/>
    <cellStyle name="Normal 54 3 2 4 3 2" xfId="38159"/>
    <cellStyle name="Normal 54 3 2 4 4" xfId="52275"/>
    <cellStyle name="Normal 54 3 2 4 5" xfId="32513"/>
    <cellStyle name="Normal 54 3 2 5" xfId="7106"/>
    <cellStyle name="Normal 54 3 2 5 2" xfId="21221"/>
    <cellStyle name="Normal 54 3 2 5 2 2" xfId="55098"/>
    <cellStyle name="Normal 54 3 2 5 3" xfId="40982"/>
    <cellStyle name="Normal 54 3 2 6" xfId="9929"/>
    <cellStyle name="Normal 54 3 2 6 2" xfId="24044"/>
    <cellStyle name="Normal 54 3 2 6 2 2" xfId="57921"/>
    <cellStyle name="Normal 54 3 2 6 3" xfId="43805"/>
    <cellStyle name="Normal 54 3 2 7" xfId="15575"/>
    <cellStyle name="Normal 54 3 2 7 2" xfId="35336"/>
    <cellStyle name="Normal 54 3 2 8" xfId="49452"/>
    <cellStyle name="Normal 54 3 2 9" xfId="29690"/>
    <cellStyle name="Normal 54 3 3" xfId="1810"/>
    <cellStyle name="Normal 54 3 3 2" xfId="3223"/>
    <cellStyle name="Normal 54 3 3 2 2" xfId="6047"/>
    <cellStyle name="Normal 54 3 3 2 2 2" xfId="14517"/>
    <cellStyle name="Normal 54 3 3 2 2 2 2" xfId="28632"/>
    <cellStyle name="Normal 54 3 3 2 2 2 2 2" xfId="62509"/>
    <cellStyle name="Normal 54 3 3 2 2 2 3" xfId="48393"/>
    <cellStyle name="Normal 54 3 3 2 2 3" xfId="20163"/>
    <cellStyle name="Normal 54 3 3 2 2 3 2" xfId="39924"/>
    <cellStyle name="Normal 54 3 3 2 2 4" xfId="54040"/>
    <cellStyle name="Normal 54 3 3 2 2 5" xfId="34278"/>
    <cellStyle name="Normal 54 3 3 2 3" xfId="8871"/>
    <cellStyle name="Normal 54 3 3 2 3 2" xfId="22986"/>
    <cellStyle name="Normal 54 3 3 2 3 2 2" xfId="56863"/>
    <cellStyle name="Normal 54 3 3 2 3 3" xfId="42747"/>
    <cellStyle name="Normal 54 3 3 2 4" xfId="11694"/>
    <cellStyle name="Normal 54 3 3 2 4 2" xfId="25809"/>
    <cellStyle name="Normal 54 3 3 2 4 2 2" xfId="59686"/>
    <cellStyle name="Normal 54 3 3 2 4 3" xfId="45570"/>
    <cellStyle name="Normal 54 3 3 2 5" xfId="17340"/>
    <cellStyle name="Normal 54 3 3 2 5 2" xfId="37101"/>
    <cellStyle name="Normal 54 3 3 2 6" xfId="51217"/>
    <cellStyle name="Normal 54 3 3 2 7" xfId="31455"/>
    <cellStyle name="Normal 54 3 3 3" xfId="4634"/>
    <cellStyle name="Normal 54 3 3 3 2" xfId="13105"/>
    <cellStyle name="Normal 54 3 3 3 2 2" xfId="27220"/>
    <cellStyle name="Normal 54 3 3 3 2 2 2" xfId="61097"/>
    <cellStyle name="Normal 54 3 3 3 2 3" xfId="46981"/>
    <cellStyle name="Normal 54 3 3 3 3" xfId="18751"/>
    <cellStyle name="Normal 54 3 3 3 3 2" xfId="38512"/>
    <cellStyle name="Normal 54 3 3 3 4" xfId="52628"/>
    <cellStyle name="Normal 54 3 3 3 5" xfId="32866"/>
    <cellStyle name="Normal 54 3 3 4" xfId="7459"/>
    <cellStyle name="Normal 54 3 3 4 2" xfId="21574"/>
    <cellStyle name="Normal 54 3 3 4 2 2" xfId="55451"/>
    <cellStyle name="Normal 54 3 3 4 3" xfId="41335"/>
    <cellStyle name="Normal 54 3 3 5" xfId="10282"/>
    <cellStyle name="Normal 54 3 3 5 2" xfId="24397"/>
    <cellStyle name="Normal 54 3 3 5 2 2" xfId="58274"/>
    <cellStyle name="Normal 54 3 3 5 3" xfId="44158"/>
    <cellStyle name="Normal 54 3 3 6" xfId="15928"/>
    <cellStyle name="Normal 54 3 3 6 2" xfId="35689"/>
    <cellStyle name="Normal 54 3 3 7" xfId="49805"/>
    <cellStyle name="Normal 54 3 3 8" xfId="30043"/>
    <cellStyle name="Normal 54 3 4" xfId="2517"/>
    <cellStyle name="Normal 54 3 4 2" xfId="5341"/>
    <cellStyle name="Normal 54 3 4 2 2" xfId="13811"/>
    <cellStyle name="Normal 54 3 4 2 2 2" xfId="27926"/>
    <cellStyle name="Normal 54 3 4 2 2 2 2" xfId="61803"/>
    <cellStyle name="Normal 54 3 4 2 2 3" xfId="47687"/>
    <cellStyle name="Normal 54 3 4 2 3" xfId="19457"/>
    <cellStyle name="Normal 54 3 4 2 3 2" xfId="39218"/>
    <cellStyle name="Normal 54 3 4 2 4" xfId="53334"/>
    <cellStyle name="Normal 54 3 4 2 5" xfId="33572"/>
    <cellStyle name="Normal 54 3 4 3" xfId="8165"/>
    <cellStyle name="Normal 54 3 4 3 2" xfId="22280"/>
    <cellStyle name="Normal 54 3 4 3 2 2" xfId="56157"/>
    <cellStyle name="Normal 54 3 4 3 3" xfId="42041"/>
    <cellStyle name="Normal 54 3 4 4" xfId="10988"/>
    <cellStyle name="Normal 54 3 4 4 2" xfId="25103"/>
    <cellStyle name="Normal 54 3 4 4 2 2" xfId="58980"/>
    <cellStyle name="Normal 54 3 4 4 3" xfId="44864"/>
    <cellStyle name="Normal 54 3 4 5" xfId="16634"/>
    <cellStyle name="Normal 54 3 4 5 2" xfId="36395"/>
    <cellStyle name="Normal 54 3 4 6" xfId="50511"/>
    <cellStyle name="Normal 54 3 4 7" xfId="30749"/>
    <cellStyle name="Normal 54 3 5" xfId="3928"/>
    <cellStyle name="Normal 54 3 5 2" xfId="12399"/>
    <cellStyle name="Normal 54 3 5 2 2" xfId="26514"/>
    <cellStyle name="Normal 54 3 5 2 2 2" xfId="60391"/>
    <cellStyle name="Normal 54 3 5 2 3" xfId="46275"/>
    <cellStyle name="Normal 54 3 5 3" xfId="18045"/>
    <cellStyle name="Normal 54 3 5 3 2" xfId="37806"/>
    <cellStyle name="Normal 54 3 5 4" xfId="51922"/>
    <cellStyle name="Normal 54 3 5 5" xfId="32160"/>
    <cellStyle name="Normal 54 3 6" xfId="6753"/>
    <cellStyle name="Normal 54 3 6 2" xfId="20868"/>
    <cellStyle name="Normal 54 3 6 2 2" xfId="54745"/>
    <cellStyle name="Normal 54 3 6 3" xfId="40629"/>
    <cellStyle name="Normal 54 3 7" xfId="9576"/>
    <cellStyle name="Normal 54 3 7 2" xfId="23691"/>
    <cellStyle name="Normal 54 3 7 2 2" xfId="57568"/>
    <cellStyle name="Normal 54 3 7 3" xfId="43452"/>
    <cellStyle name="Normal 54 3 8" xfId="15222"/>
    <cellStyle name="Normal 54 3 8 2" xfId="34983"/>
    <cellStyle name="Normal 54 3 9" xfId="49099"/>
    <cellStyle name="Normal 54 4" xfId="1281"/>
    <cellStyle name="Normal 54 4 2" xfId="1988"/>
    <cellStyle name="Normal 54 4 2 2" xfId="3401"/>
    <cellStyle name="Normal 54 4 2 2 2" xfId="6225"/>
    <cellStyle name="Normal 54 4 2 2 2 2" xfId="14695"/>
    <cellStyle name="Normal 54 4 2 2 2 2 2" xfId="28810"/>
    <cellStyle name="Normal 54 4 2 2 2 2 2 2" xfId="62687"/>
    <cellStyle name="Normal 54 4 2 2 2 2 3" xfId="48571"/>
    <cellStyle name="Normal 54 4 2 2 2 3" xfId="20341"/>
    <cellStyle name="Normal 54 4 2 2 2 3 2" xfId="40102"/>
    <cellStyle name="Normal 54 4 2 2 2 4" xfId="54218"/>
    <cellStyle name="Normal 54 4 2 2 2 5" xfId="34456"/>
    <cellStyle name="Normal 54 4 2 2 3" xfId="9049"/>
    <cellStyle name="Normal 54 4 2 2 3 2" xfId="23164"/>
    <cellStyle name="Normal 54 4 2 2 3 2 2" xfId="57041"/>
    <cellStyle name="Normal 54 4 2 2 3 3" xfId="42925"/>
    <cellStyle name="Normal 54 4 2 2 4" xfId="11872"/>
    <cellStyle name="Normal 54 4 2 2 4 2" xfId="25987"/>
    <cellStyle name="Normal 54 4 2 2 4 2 2" xfId="59864"/>
    <cellStyle name="Normal 54 4 2 2 4 3" xfId="45748"/>
    <cellStyle name="Normal 54 4 2 2 5" xfId="17518"/>
    <cellStyle name="Normal 54 4 2 2 5 2" xfId="37279"/>
    <cellStyle name="Normal 54 4 2 2 6" xfId="51395"/>
    <cellStyle name="Normal 54 4 2 2 7" xfId="31633"/>
    <cellStyle name="Normal 54 4 2 3" xfId="4812"/>
    <cellStyle name="Normal 54 4 2 3 2" xfId="13283"/>
    <cellStyle name="Normal 54 4 2 3 2 2" xfId="27398"/>
    <cellStyle name="Normal 54 4 2 3 2 2 2" xfId="61275"/>
    <cellStyle name="Normal 54 4 2 3 2 3" xfId="47159"/>
    <cellStyle name="Normal 54 4 2 3 3" xfId="18929"/>
    <cellStyle name="Normal 54 4 2 3 3 2" xfId="38690"/>
    <cellStyle name="Normal 54 4 2 3 4" xfId="52806"/>
    <cellStyle name="Normal 54 4 2 3 5" xfId="33044"/>
    <cellStyle name="Normal 54 4 2 4" xfId="7637"/>
    <cellStyle name="Normal 54 4 2 4 2" xfId="21752"/>
    <cellStyle name="Normal 54 4 2 4 2 2" xfId="55629"/>
    <cellStyle name="Normal 54 4 2 4 3" xfId="41513"/>
    <cellStyle name="Normal 54 4 2 5" xfId="10460"/>
    <cellStyle name="Normal 54 4 2 5 2" xfId="24575"/>
    <cellStyle name="Normal 54 4 2 5 2 2" xfId="58452"/>
    <cellStyle name="Normal 54 4 2 5 3" xfId="44336"/>
    <cellStyle name="Normal 54 4 2 6" xfId="16106"/>
    <cellStyle name="Normal 54 4 2 6 2" xfId="35867"/>
    <cellStyle name="Normal 54 4 2 7" xfId="49983"/>
    <cellStyle name="Normal 54 4 2 8" xfId="30221"/>
    <cellStyle name="Normal 54 4 3" xfId="2695"/>
    <cellStyle name="Normal 54 4 3 2" xfId="5519"/>
    <cellStyle name="Normal 54 4 3 2 2" xfId="13989"/>
    <cellStyle name="Normal 54 4 3 2 2 2" xfId="28104"/>
    <cellStyle name="Normal 54 4 3 2 2 2 2" xfId="61981"/>
    <cellStyle name="Normal 54 4 3 2 2 3" xfId="47865"/>
    <cellStyle name="Normal 54 4 3 2 3" xfId="19635"/>
    <cellStyle name="Normal 54 4 3 2 3 2" xfId="39396"/>
    <cellStyle name="Normal 54 4 3 2 4" xfId="53512"/>
    <cellStyle name="Normal 54 4 3 2 5" xfId="33750"/>
    <cellStyle name="Normal 54 4 3 3" xfId="8343"/>
    <cellStyle name="Normal 54 4 3 3 2" xfId="22458"/>
    <cellStyle name="Normal 54 4 3 3 2 2" xfId="56335"/>
    <cellStyle name="Normal 54 4 3 3 3" xfId="42219"/>
    <cellStyle name="Normal 54 4 3 4" xfId="11166"/>
    <cellStyle name="Normal 54 4 3 4 2" xfId="25281"/>
    <cellStyle name="Normal 54 4 3 4 2 2" xfId="59158"/>
    <cellStyle name="Normal 54 4 3 4 3" xfId="45042"/>
    <cellStyle name="Normal 54 4 3 5" xfId="16812"/>
    <cellStyle name="Normal 54 4 3 5 2" xfId="36573"/>
    <cellStyle name="Normal 54 4 3 6" xfId="50689"/>
    <cellStyle name="Normal 54 4 3 7" xfId="30927"/>
    <cellStyle name="Normal 54 4 4" xfId="4106"/>
    <cellStyle name="Normal 54 4 4 2" xfId="12577"/>
    <cellStyle name="Normal 54 4 4 2 2" xfId="26692"/>
    <cellStyle name="Normal 54 4 4 2 2 2" xfId="60569"/>
    <cellStyle name="Normal 54 4 4 2 3" xfId="46453"/>
    <cellStyle name="Normal 54 4 4 3" xfId="18223"/>
    <cellStyle name="Normal 54 4 4 3 2" xfId="37984"/>
    <cellStyle name="Normal 54 4 4 4" xfId="52100"/>
    <cellStyle name="Normal 54 4 4 5" xfId="32338"/>
    <cellStyle name="Normal 54 4 5" xfId="6931"/>
    <cellStyle name="Normal 54 4 5 2" xfId="21046"/>
    <cellStyle name="Normal 54 4 5 2 2" xfId="54923"/>
    <cellStyle name="Normal 54 4 5 3" xfId="40807"/>
    <cellStyle name="Normal 54 4 6" xfId="9754"/>
    <cellStyle name="Normal 54 4 6 2" xfId="23869"/>
    <cellStyle name="Normal 54 4 6 2 2" xfId="57746"/>
    <cellStyle name="Normal 54 4 6 3" xfId="43630"/>
    <cellStyle name="Normal 54 4 7" xfId="15400"/>
    <cellStyle name="Normal 54 4 7 2" xfId="35161"/>
    <cellStyle name="Normal 54 4 8" xfId="49277"/>
    <cellStyle name="Normal 54 4 9" xfId="29515"/>
    <cellStyle name="Normal 54 5" xfId="1635"/>
    <cellStyle name="Normal 54 5 2" xfId="3048"/>
    <cellStyle name="Normal 54 5 2 2" xfId="5872"/>
    <cellStyle name="Normal 54 5 2 2 2" xfId="14342"/>
    <cellStyle name="Normal 54 5 2 2 2 2" xfId="28457"/>
    <cellStyle name="Normal 54 5 2 2 2 2 2" xfId="62334"/>
    <cellStyle name="Normal 54 5 2 2 2 3" xfId="48218"/>
    <cellStyle name="Normal 54 5 2 2 3" xfId="19988"/>
    <cellStyle name="Normal 54 5 2 2 3 2" xfId="39749"/>
    <cellStyle name="Normal 54 5 2 2 4" xfId="53865"/>
    <cellStyle name="Normal 54 5 2 2 5" xfId="34103"/>
    <cellStyle name="Normal 54 5 2 3" xfId="8696"/>
    <cellStyle name="Normal 54 5 2 3 2" xfId="22811"/>
    <cellStyle name="Normal 54 5 2 3 2 2" xfId="56688"/>
    <cellStyle name="Normal 54 5 2 3 3" xfId="42572"/>
    <cellStyle name="Normal 54 5 2 4" xfId="11519"/>
    <cellStyle name="Normal 54 5 2 4 2" xfId="25634"/>
    <cellStyle name="Normal 54 5 2 4 2 2" xfId="59511"/>
    <cellStyle name="Normal 54 5 2 4 3" xfId="45395"/>
    <cellStyle name="Normal 54 5 2 5" xfId="17165"/>
    <cellStyle name="Normal 54 5 2 5 2" xfId="36926"/>
    <cellStyle name="Normal 54 5 2 6" xfId="51042"/>
    <cellStyle name="Normal 54 5 2 7" xfId="31280"/>
    <cellStyle name="Normal 54 5 3" xfId="4459"/>
    <cellStyle name="Normal 54 5 3 2" xfId="12930"/>
    <cellStyle name="Normal 54 5 3 2 2" xfId="27045"/>
    <cellStyle name="Normal 54 5 3 2 2 2" xfId="60922"/>
    <cellStyle name="Normal 54 5 3 2 3" xfId="46806"/>
    <cellStyle name="Normal 54 5 3 3" xfId="18576"/>
    <cellStyle name="Normal 54 5 3 3 2" xfId="38337"/>
    <cellStyle name="Normal 54 5 3 4" xfId="52453"/>
    <cellStyle name="Normal 54 5 3 5" xfId="32691"/>
    <cellStyle name="Normal 54 5 4" xfId="7284"/>
    <cellStyle name="Normal 54 5 4 2" xfId="21399"/>
    <cellStyle name="Normal 54 5 4 2 2" xfId="55276"/>
    <cellStyle name="Normal 54 5 4 3" xfId="41160"/>
    <cellStyle name="Normal 54 5 5" xfId="10107"/>
    <cellStyle name="Normal 54 5 5 2" xfId="24222"/>
    <cellStyle name="Normal 54 5 5 2 2" xfId="58099"/>
    <cellStyle name="Normal 54 5 5 3" xfId="43983"/>
    <cellStyle name="Normal 54 5 6" xfId="15753"/>
    <cellStyle name="Normal 54 5 6 2" xfId="35514"/>
    <cellStyle name="Normal 54 5 7" xfId="49630"/>
    <cellStyle name="Normal 54 5 8" xfId="29868"/>
    <cellStyle name="Normal 54 6" xfId="2342"/>
    <cellStyle name="Normal 54 6 2" xfId="5166"/>
    <cellStyle name="Normal 54 6 2 2" xfId="13636"/>
    <cellStyle name="Normal 54 6 2 2 2" xfId="27751"/>
    <cellStyle name="Normal 54 6 2 2 2 2" xfId="61628"/>
    <cellStyle name="Normal 54 6 2 2 3" xfId="47512"/>
    <cellStyle name="Normal 54 6 2 3" xfId="19282"/>
    <cellStyle name="Normal 54 6 2 3 2" xfId="39043"/>
    <cellStyle name="Normal 54 6 2 4" xfId="53159"/>
    <cellStyle name="Normal 54 6 2 5" xfId="33397"/>
    <cellStyle name="Normal 54 6 3" xfId="7990"/>
    <cellStyle name="Normal 54 6 3 2" xfId="22105"/>
    <cellStyle name="Normal 54 6 3 2 2" xfId="55982"/>
    <cellStyle name="Normal 54 6 3 3" xfId="41866"/>
    <cellStyle name="Normal 54 6 4" xfId="10813"/>
    <cellStyle name="Normal 54 6 4 2" xfId="24928"/>
    <cellStyle name="Normal 54 6 4 2 2" xfId="58805"/>
    <cellStyle name="Normal 54 6 4 3" xfId="44689"/>
    <cellStyle name="Normal 54 6 5" xfId="16459"/>
    <cellStyle name="Normal 54 6 5 2" xfId="36220"/>
    <cellStyle name="Normal 54 6 6" xfId="50336"/>
    <cellStyle name="Normal 54 6 7" xfId="30574"/>
    <cellStyle name="Normal 54 7" xfId="3753"/>
    <cellStyle name="Normal 54 7 2" xfId="12224"/>
    <cellStyle name="Normal 54 7 2 2" xfId="26339"/>
    <cellStyle name="Normal 54 7 2 2 2" xfId="60216"/>
    <cellStyle name="Normal 54 7 2 3" xfId="46100"/>
    <cellStyle name="Normal 54 7 3" xfId="17870"/>
    <cellStyle name="Normal 54 7 3 2" xfId="37631"/>
    <cellStyle name="Normal 54 7 4" xfId="51747"/>
    <cellStyle name="Normal 54 7 5" xfId="31985"/>
    <cellStyle name="Normal 54 8" xfId="6578"/>
    <cellStyle name="Normal 54 8 2" xfId="20693"/>
    <cellStyle name="Normal 54 8 2 2" xfId="54570"/>
    <cellStyle name="Normal 54 8 3" xfId="40454"/>
    <cellStyle name="Normal 54 9" xfId="9401"/>
    <cellStyle name="Normal 54 9 2" xfId="23516"/>
    <cellStyle name="Normal 54 9 2 2" xfId="57393"/>
    <cellStyle name="Normal 54 9 3" xfId="43277"/>
    <cellStyle name="Normal 55" xfId="778"/>
    <cellStyle name="Normal 55 10" xfId="15066"/>
    <cellStyle name="Normal 55 10 2" xfId="34827"/>
    <cellStyle name="Normal 55 11" xfId="48943"/>
    <cellStyle name="Normal 55 12" xfId="29181"/>
    <cellStyle name="Normal 55 2" xfId="1028"/>
    <cellStyle name="Normal 55 2 10" xfId="49030"/>
    <cellStyle name="Normal 55 2 11" xfId="29268"/>
    <cellStyle name="Normal 55 2 2" xfId="1208"/>
    <cellStyle name="Normal 55 2 2 10" xfId="29443"/>
    <cellStyle name="Normal 55 2 2 2" xfId="1562"/>
    <cellStyle name="Normal 55 2 2 2 2" xfId="2269"/>
    <cellStyle name="Normal 55 2 2 2 2 2" xfId="3682"/>
    <cellStyle name="Normal 55 2 2 2 2 2 2" xfId="6506"/>
    <cellStyle name="Normal 55 2 2 2 2 2 2 2" xfId="14976"/>
    <cellStyle name="Normal 55 2 2 2 2 2 2 2 2" xfId="29091"/>
    <cellStyle name="Normal 55 2 2 2 2 2 2 2 2 2" xfId="62968"/>
    <cellStyle name="Normal 55 2 2 2 2 2 2 2 3" xfId="48852"/>
    <cellStyle name="Normal 55 2 2 2 2 2 2 3" xfId="20622"/>
    <cellStyle name="Normal 55 2 2 2 2 2 2 3 2" xfId="40383"/>
    <cellStyle name="Normal 55 2 2 2 2 2 2 4" xfId="54499"/>
    <cellStyle name="Normal 55 2 2 2 2 2 2 5" xfId="34737"/>
    <cellStyle name="Normal 55 2 2 2 2 2 3" xfId="9330"/>
    <cellStyle name="Normal 55 2 2 2 2 2 3 2" xfId="23445"/>
    <cellStyle name="Normal 55 2 2 2 2 2 3 2 2" xfId="57322"/>
    <cellStyle name="Normal 55 2 2 2 2 2 3 3" xfId="43206"/>
    <cellStyle name="Normal 55 2 2 2 2 2 4" xfId="12153"/>
    <cellStyle name="Normal 55 2 2 2 2 2 4 2" xfId="26268"/>
    <cellStyle name="Normal 55 2 2 2 2 2 4 2 2" xfId="60145"/>
    <cellStyle name="Normal 55 2 2 2 2 2 4 3" xfId="46029"/>
    <cellStyle name="Normal 55 2 2 2 2 2 5" xfId="17799"/>
    <cellStyle name="Normal 55 2 2 2 2 2 5 2" xfId="37560"/>
    <cellStyle name="Normal 55 2 2 2 2 2 6" xfId="51676"/>
    <cellStyle name="Normal 55 2 2 2 2 2 7" xfId="31914"/>
    <cellStyle name="Normal 55 2 2 2 2 3" xfId="5093"/>
    <cellStyle name="Normal 55 2 2 2 2 3 2" xfId="13564"/>
    <cellStyle name="Normal 55 2 2 2 2 3 2 2" xfId="27679"/>
    <cellStyle name="Normal 55 2 2 2 2 3 2 2 2" xfId="61556"/>
    <cellStyle name="Normal 55 2 2 2 2 3 2 3" xfId="47440"/>
    <cellStyle name="Normal 55 2 2 2 2 3 3" xfId="19210"/>
    <cellStyle name="Normal 55 2 2 2 2 3 3 2" xfId="38971"/>
    <cellStyle name="Normal 55 2 2 2 2 3 4" xfId="53087"/>
    <cellStyle name="Normal 55 2 2 2 2 3 5" xfId="33325"/>
    <cellStyle name="Normal 55 2 2 2 2 4" xfId="7918"/>
    <cellStyle name="Normal 55 2 2 2 2 4 2" xfId="22033"/>
    <cellStyle name="Normal 55 2 2 2 2 4 2 2" xfId="55910"/>
    <cellStyle name="Normal 55 2 2 2 2 4 3" xfId="41794"/>
    <cellStyle name="Normal 55 2 2 2 2 5" xfId="10741"/>
    <cellStyle name="Normal 55 2 2 2 2 5 2" xfId="24856"/>
    <cellStyle name="Normal 55 2 2 2 2 5 2 2" xfId="58733"/>
    <cellStyle name="Normal 55 2 2 2 2 5 3" xfId="44617"/>
    <cellStyle name="Normal 55 2 2 2 2 6" xfId="16387"/>
    <cellStyle name="Normal 55 2 2 2 2 6 2" xfId="36148"/>
    <cellStyle name="Normal 55 2 2 2 2 7" xfId="50264"/>
    <cellStyle name="Normal 55 2 2 2 2 8" xfId="30502"/>
    <cellStyle name="Normal 55 2 2 2 3" xfId="2976"/>
    <cellStyle name="Normal 55 2 2 2 3 2" xfId="5800"/>
    <cellStyle name="Normal 55 2 2 2 3 2 2" xfId="14270"/>
    <cellStyle name="Normal 55 2 2 2 3 2 2 2" xfId="28385"/>
    <cellStyle name="Normal 55 2 2 2 3 2 2 2 2" xfId="62262"/>
    <cellStyle name="Normal 55 2 2 2 3 2 2 3" xfId="48146"/>
    <cellStyle name="Normal 55 2 2 2 3 2 3" xfId="19916"/>
    <cellStyle name="Normal 55 2 2 2 3 2 3 2" xfId="39677"/>
    <cellStyle name="Normal 55 2 2 2 3 2 4" xfId="53793"/>
    <cellStyle name="Normal 55 2 2 2 3 2 5" xfId="34031"/>
    <cellStyle name="Normal 55 2 2 2 3 3" xfId="8624"/>
    <cellStyle name="Normal 55 2 2 2 3 3 2" xfId="22739"/>
    <cellStyle name="Normal 55 2 2 2 3 3 2 2" xfId="56616"/>
    <cellStyle name="Normal 55 2 2 2 3 3 3" xfId="42500"/>
    <cellStyle name="Normal 55 2 2 2 3 4" xfId="11447"/>
    <cellStyle name="Normal 55 2 2 2 3 4 2" xfId="25562"/>
    <cellStyle name="Normal 55 2 2 2 3 4 2 2" xfId="59439"/>
    <cellStyle name="Normal 55 2 2 2 3 4 3" xfId="45323"/>
    <cellStyle name="Normal 55 2 2 2 3 5" xfId="17093"/>
    <cellStyle name="Normal 55 2 2 2 3 5 2" xfId="36854"/>
    <cellStyle name="Normal 55 2 2 2 3 6" xfId="50970"/>
    <cellStyle name="Normal 55 2 2 2 3 7" xfId="31208"/>
    <cellStyle name="Normal 55 2 2 2 4" xfId="4387"/>
    <cellStyle name="Normal 55 2 2 2 4 2" xfId="12858"/>
    <cellStyle name="Normal 55 2 2 2 4 2 2" xfId="26973"/>
    <cellStyle name="Normal 55 2 2 2 4 2 2 2" xfId="60850"/>
    <cellStyle name="Normal 55 2 2 2 4 2 3" xfId="46734"/>
    <cellStyle name="Normal 55 2 2 2 4 3" xfId="18504"/>
    <cellStyle name="Normal 55 2 2 2 4 3 2" xfId="38265"/>
    <cellStyle name="Normal 55 2 2 2 4 4" xfId="52381"/>
    <cellStyle name="Normal 55 2 2 2 4 5" xfId="32619"/>
    <cellStyle name="Normal 55 2 2 2 5" xfId="7212"/>
    <cellStyle name="Normal 55 2 2 2 5 2" xfId="21327"/>
    <cellStyle name="Normal 55 2 2 2 5 2 2" xfId="55204"/>
    <cellStyle name="Normal 55 2 2 2 5 3" xfId="41088"/>
    <cellStyle name="Normal 55 2 2 2 6" xfId="10035"/>
    <cellStyle name="Normal 55 2 2 2 6 2" xfId="24150"/>
    <cellStyle name="Normal 55 2 2 2 6 2 2" xfId="58027"/>
    <cellStyle name="Normal 55 2 2 2 6 3" xfId="43911"/>
    <cellStyle name="Normal 55 2 2 2 7" xfId="15681"/>
    <cellStyle name="Normal 55 2 2 2 7 2" xfId="35442"/>
    <cellStyle name="Normal 55 2 2 2 8" xfId="49558"/>
    <cellStyle name="Normal 55 2 2 2 9" xfId="29796"/>
    <cellStyle name="Normal 55 2 2 3" xfId="1916"/>
    <cellStyle name="Normal 55 2 2 3 2" xfId="3329"/>
    <cellStyle name="Normal 55 2 2 3 2 2" xfId="6153"/>
    <cellStyle name="Normal 55 2 2 3 2 2 2" xfId="14623"/>
    <cellStyle name="Normal 55 2 2 3 2 2 2 2" xfId="28738"/>
    <cellStyle name="Normal 55 2 2 3 2 2 2 2 2" xfId="62615"/>
    <cellStyle name="Normal 55 2 2 3 2 2 2 3" xfId="48499"/>
    <cellStyle name="Normal 55 2 2 3 2 2 3" xfId="20269"/>
    <cellStyle name="Normal 55 2 2 3 2 2 3 2" xfId="40030"/>
    <cellStyle name="Normal 55 2 2 3 2 2 4" xfId="54146"/>
    <cellStyle name="Normal 55 2 2 3 2 2 5" xfId="34384"/>
    <cellStyle name="Normal 55 2 2 3 2 3" xfId="8977"/>
    <cellStyle name="Normal 55 2 2 3 2 3 2" xfId="23092"/>
    <cellStyle name="Normal 55 2 2 3 2 3 2 2" xfId="56969"/>
    <cellStyle name="Normal 55 2 2 3 2 3 3" xfId="42853"/>
    <cellStyle name="Normal 55 2 2 3 2 4" xfId="11800"/>
    <cellStyle name="Normal 55 2 2 3 2 4 2" xfId="25915"/>
    <cellStyle name="Normal 55 2 2 3 2 4 2 2" xfId="59792"/>
    <cellStyle name="Normal 55 2 2 3 2 4 3" xfId="45676"/>
    <cellStyle name="Normal 55 2 2 3 2 5" xfId="17446"/>
    <cellStyle name="Normal 55 2 2 3 2 5 2" xfId="37207"/>
    <cellStyle name="Normal 55 2 2 3 2 6" xfId="51323"/>
    <cellStyle name="Normal 55 2 2 3 2 7" xfId="31561"/>
    <cellStyle name="Normal 55 2 2 3 3" xfId="4740"/>
    <cellStyle name="Normal 55 2 2 3 3 2" xfId="13211"/>
    <cellStyle name="Normal 55 2 2 3 3 2 2" xfId="27326"/>
    <cellStyle name="Normal 55 2 2 3 3 2 2 2" xfId="61203"/>
    <cellStyle name="Normal 55 2 2 3 3 2 3" xfId="47087"/>
    <cellStyle name="Normal 55 2 2 3 3 3" xfId="18857"/>
    <cellStyle name="Normal 55 2 2 3 3 3 2" xfId="38618"/>
    <cellStyle name="Normal 55 2 2 3 3 4" xfId="52734"/>
    <cellStyle name="Normal 55 2 2 3 3 5" xfId="32972"/>
    <cellStyle name="Normal 55 2 2 3 4" xfId="7565"/>
    <cellStyle name="Normal 55 2 2 3 4 2" xfId="21680"/>
    <cellStyle name="Normal 55 2 2 3 4 2 2" xfId="55557"/>
    <cellStyle name="Normal 55 2 2 3 4 3" xfId="41441"/>
    <cellStyle name="Normal 55 2 2 3 5" xfId="10388"/>
    <cellStyle name="Normal 55 2 2 3 5 2" xfId="24503"/>
    <cellStyle name="Normal 55 2 2 3 5 2 2" xfId="58380"/>
    <cellStyle name="Normal 55 2 2 3 5 3" xfId="44264"/>
    <cellStyle name="Normal 55 2 2 3 6" xfId="16034"/>
    <cellStyle name="Normal 55 2 2 3 6 2" xfId="35795"/>
    <cellStyle name="Normal 55 2 2 3 7" xfId="49911"/>
    <cellStyle name="Normal 55 2 2 3 8" xfId="30149"/>
    <cellStyle name="Normal 55 2 2 4" xfId="2623"/>
    <cellStyle name="Normal 55 2 2 4 2" xfId="5447"/>
    <cellStyle name="Normal 55 2 2 4 2 2" xfId="13917"/>
    <cellStyle name="Normal 55 2 2 4 2 2 2" xfId="28032"/>
    <cellStyle name="Normal 55 2 2 4 2 2 2 2" xfId="61909"/>
    <cellStyle name="Normal 55 2 2 4 2 2 3" xfId="47793"/>
    <cellStyle name="Normal 55 2 2 4 2 3" xfId="19563"/>
    <cellStyle name="Normal 55 2 2 4 2 3 2" xfId="39324"/>
    <cellStyle name="Normal 55 2 2 4 2 4" xfId="53440"/>
    <cellStyle name="Normal 55 2 2 4 2 5" xfId="33678"/>
    <cellStyle name="Normal 55 2 2 4 3" xfId="8271"/>
    <cellStyle name="Normal 55 2 2 4 3 2" xfId="22386"/>
    <cellStyle name="Normal 55 2 2 4 3 2 2" xfId="56263"/>
    <cellStyle name="Normal 55 2 2 4 3 3" xfId="42147"/>
    <cellStyle name="Normal 55 2 2 4 4" xfId="11094"/>
    <cellStyle name="Normal 55 2 2 4 4 2" xfId="25209"/>
    <cellStyle name="Normal 55 2 2 4 4 2 2" xfId="59086"/>
    <cellStyle name="Normal 55 2 2 4 4 3" xfId="44970"/>
    <cellStyle name="Normal 55 2 2 4 5" xfId="16740"/>
    <cellStyle name="Normal 55 2 2 4 5 2" xfId="36501"/>
    <cellStyle name="Normal 55 2 2 4 6" xfId="50617"/>
    <cellStyle name="Normal 55 2 2 4 7" xfId="30855"/>
    <cellStyle name="Normal 55 2 2 5" xfId="4034"/>
    <cellStyle name="Normal 55 2 2 5 2" xfId="12505"/>
    <cellStyle name="Normal 55 2 2 5 2 2" xfId="26620"/>
    <cellStyle name="Normal 55 2 2 5 2 2 2" xfId="60497"/>
    <cellStyle name="Normal 55 2 2 5 2 3" xfId="46381"/>
    <cellStyle name="Normal 55 2 2 5 3" xfId="18151"/>
    <cellStyle name="Normal 55 2 2 5 3 2" xfId="37912"/>
    <cellStyle name="Normal 55 2 2 5 4" xfId="52028"/>
    <cellStyle name="Normal 55 2 2 5 5" xfId="32266"/>
    <cellStyle name="Normal 55 2 2 6" xfId="6859"/>
    <cellStyle name="Normal 55 2 2 6 2" xfId="20974"/>
    <cellStyle name="Normal 55 2 2 6 2 2" xfId="54851"/>
    <cellStyle name="Normal 55 2 2 6 3" xfId="40735"/>
    <cellStyle name="Normal 55 2 2 7" xfId="9682"/>
    <cellStyle name="Normal 55 2 2 7 2" xfId="23797"/>
    <cellStyle name="Normal 55 2 2 7 2 2" xfId="57674"/>
    <cellStyle name="Normal 55 2 2 7 3" xfId="43558"/>
    <cellStyle name="Normal 55 2 2 8" xfId="15328"/>
    <cellStyle name="Normal 55 2 2 8 2" xfId="35089"/>
    <cellStyle name="Normal 55 2 2 9" xfId="49205"/>
    <cellStyle name="Normal 55 2 3" xfId="1387"/>
    <cellStyle name="Normal 55 2 3 2" xfId="2094"/>
    <cellStyle name="Normal 55 2 3 2 2" xfId="3507"/>
    <cellStyle name="Normal 55 2 3 2 2 2" xfId="6331"/>
    <cellStyle name="Normal 55 2 3 2 2 2 2" xfId="14801"/>
    <cellStyle name="Normal 55 2 3 2 2 2 2 2" xfId="28916"/>
    <cellStyle name="Normal 55 2 3 2 2 2 2 2 2" xfId="62793"/>
    <cellStyle name="Normal 55 2 3 2 2 2 2 3" xfId="48677"/>
    <cellStyle name="Normal 55 2 3 2 2 2 3" xfId="20447"/>
    <cellStyle name="Normal 55 2 3 2 2 2 3 2" xfId="40208"/>
    <cellStyle name="Normal 55 2 3 2 2 2 4" xfId="54324"/>
    <cellStyle name="Normal 55 2 3 2 2 2 5" xfId="34562"/>
    <cellStyle name="Normal 55 2 3 2 2 3" xfId="9155"/>
    <cellStyle name="Normal 55 2 3 2 2 3 2" xfId="23270"/>
    <cellStyle name="Normal 55 2 3 2 2 3 2 2" xfId="57147"/>
    <cellStyle name="Normal 55 2 3 2 2 3 3" xfId="43031"/>
    <cellStyle name="Normal 55 2 3 2 2 4" xfId="11978"/>
    <cellStyle name="Normal 55 2 3 2 2 4 2" xfId="26093"/>
    <cellStyle name="Normal 55 2 3 2 2 4 2 2" xfId="59970"/>
    <cellStyle name="Normal 55 2 3 2 2 4 3" xfId="45854"/>
    <cellStyle name="Normal 55 2 3 2 2 5" xfId="17624"/>
    <cellStyle name="Normal 55 2 3 2 2 5 2" xfId="37385"/>
    <cellStyle name="Normal 55 2 3 2 2 6" xfId="51501"/>
    <cellStyle name="Normal 55 2 3 2 2 7" xfId="31739"/>
    <cellStyle name="Normal 55 2 3 2 3" xfId="4918"/>
    <cellStyle name="Normal 55 2 3 2 3 2" xfId="13389"/>
    <cellStyle name="Normal 55 2 3 2 3 2 2" xfId="27504"/>
    <cellStyle name="Normal 55 2 3 2 3 2 2 2" xfId="61381"/>
    <cellStyle name="Normal 55 2 3 2 3 2 3" xfId="47265"/>
    <cellStyle name="Normal 55 2 3 2 3 3" xfId="19035"/>
    <cellStyle name="Normal 55 2 3 2 3 3 2" xfId="38796"/>
    <cellStyle name="Normal 55 2 3 2 3 4" xfId="52912"/>
    <cellStyle name="Normal 55 2 3 2 3 5" xfId="33150"/>
    <cellStyle name="Normal 55 2 3 2 4" xfId="7743"/>
    <cellStyle name="Normal 55 2 3 2 4 2" xfId="21858"/>
    <cellStyle name="Normal 55 2 3 2 4 2 2" xfId="55735"/>
    <cellStyle name="Normal 55 2 3 2 4 3" xfId="41619"/>
    <cellStyle name="Normal 55 2 3 2 5" xfId="10566"/>
    <cellStyle name="Normal 55 2 3 2 5 2" xfId="24681"/>
    <cellStyle name="Normal 55 2 3 2 5 2 2" xfId="58558"/>
    <cellStyle name="Normal 55 2 3 2 5 3" xfId="44442"/>
    <cellStyle name="Normal 55 2 3 2 6" xfId="16212"/>
    <cellStyle name="Normal 55 2 3 2 6 2" xfId="35973"/>
    <cellStyle name="Normal 55 2 3 2 7" xfId="50089"/>
    <cellStyle name="Normal 55 2 3 2 8" xfId="30327"/>
    <cellStyle name="Normal 55 2 3 3" xfId="2801"/>
    <cellStyle name="Normal 55 2 3 3 2" xfId="5625"/>
    <cellStyle name="Normal 55 2 3 3 2 2" xfId="14095"/>
    <cellStyle name="Normal 55 2 3 3 2 2 2" xfId="28210"/>
    <cellStyle name="Normal 55 2 3 3 2 2 2 2" xfId="62087"/>
    <cellStyle name="Normal 55 2 3 3 2 2 3" xfId="47971"/>
    <cellStyle name="Normal 55 2 3 3 2 3" xfId="19741"/>
    <cellStyle name="Normal 55 2 3 3 2 3 2" xfId="39502"/>
    <cellStyle name="Normal 55 2 3 3 2 4" xfId="53618"/>
    <cellStyle name="Normal 55 2 3 3 2 5" xfId="33856"/>
    <cellStyle name="Normal 55 2 3 3 3" xfId="8449"/>
    <cellStyle name="Normal 55 2 3 3 3 2" xfId="22564"/>
    <cellStyle name="Normal 55 2 3 3 3 2 2" xfId="56441"/>
    <cellStyle name="Normal 55 2 3 3 3 3" xfId="42325"/>
    <cellStyle name="Normal 55 2 3 3 4" xfId="11272"/>
    <cellStyle name="Normal 55 2 3 3 4 2" xfId="25387"/>
    <cellStyle name="Normal 55 2 3 3 4 2 2" xfId="59264"/>
    <cellStyle name="Normal 55 2 3 3 4 3" xfId="45148"/>
    <cellStyle name="Normal 55 2 3 3 5" xfId="16918"/>
    <cellStyle name="Normal 55 2 3 3 5 2" xfId="36679"/>
    <cellStyle name="Normal 55 2 3 3 6" xfId="50795"/>
    <cellStyle name="Normal 55 2 3 3 7" xfId="31033"/>
    <cellStyle name="Normal 55 2 3 4" xfId="4212"/>
    <cellStyle name="Normal 55 2 3 4 2" xfId="12683"/>
    <cellStyle name="Normal 55 2 3 4 2 2" xfId="26798"/>
    <cellStyle name="Normal 55 2 3 4 2 2 2" xfId="60675"/>
    <cellStyle name="Normal 55 2 3 4 2 3" xfId="46559"/>
    <cellStyle name="Normal 55 2 3 4 3" xfId="18329"/>
    <cellStyle name="Normal 55 2 3 4 3 2" xfId="38090"/>
    <cellStyle name="Normal 55 2 3 4 4" xfId="52206"/>
    <cellStyle name="Normal 55 2 3 4 5" xfId="32444"/>
    <cellStyle name="Normal 55 2 3 5" xfId="7037"/>
    <cellStyle name="Normal 55 2 3 5 2" xfId="21152"/>
    <cellStyle name="Normal 55 2 3 5 2 2" xfId="55029"/>
    <cellStyle name="Normal 55 2 3 5 3" xfId="40913"/>
    <cellStyle name="Normal 55 2 3 6" xfId="9860"/>
    <cellStyle name="Normal 55 2 3 6 2" xfId="23975"/>
    <cellStyle name="Normal 55 2 3 6 2 2" xfId="57852"/>
    <cellStyle name="Normal 55 2 3 6 3" xfId="43736"/>
    <cellStyle name="Normal 55 2 3 7" xfId="15506"/>
    <cellStyle name="Normal 55 2 3 7 2" xfId="35267"/>
    <cellStyle name="Normal 55 2 3 8" xfId="49383"/>
    <cellStyle name="Normal 55 2 3 9" xfId="29621"/>
    <cellStyle name="Normal 55 2 4" xfId="1741"/>
    <cellStyle name="Normal 55 2 4 2" xfId="3154"/>
    <cellStyle name="Normal 55 2 4 2 2" xfId="5978"/>
    <cellStyle name="Normal 55 2 4 2 2 2" xfId="14448"/>
    <cellStyle name="Normal 55 2 4 2 2 2 2" xfId="28563"/>
    <cellStyle name="Normal 55 2 4 2 2 2 2 2" xfId="62440"/>
    <cellStyle name="Normal 55 2 4 2 2 2 3" xfId="48324"/>
    <cellStyle name="Normal 55 2 4 2 2 3" xfId="20094"/>
    <cellStyle name="Normal 55 2 4 2 2 3 2" xfId="39855"/>
    <cellStyle name="Normal 55 2 4 2 2 4" xfId="53971"/>
    <cellStyle name="Normal 55 2 4 2 2 5" xfId="34209"/>
    <cellStyle name="Normal 55 2 4 2 3" xfId="8802"/>
    <cellStyle name="Normal 55 2 4 2 3 2" xfId="22917"/>
    <cellStyle name="Normal 55 2 4 2 3 2 2" xfId="56794"/>
    <cellStyle name="Normal 55 2 4 2 3 3" xfId="42678"/>
    <cellStyle name="Normal 55 2 4 2 4" xfId="11625"/>
    <cellStyle name="Normal 55 2 4 2 4 2" xfId="25740"/>
    <cellStyle name="Normal 55 2 4 2 4 2 2" xfId="59617"/>
    <cellStyle name="Normal 55 2 4 2 4 3" xfId="45501"/>
    <cellStyle name="Normal 55 2 4 2 5" xfId="17271"/>
    <cellStyle name="Normal 55 2 4 2 5 2" xfId="37032"/>
    <cellStyle name="Normal 55 2 4 2 6" xfId="51148"/>
    <cellStyle name="Normal 55 2 4 2 7" xfId="31386"/>
    <cellStyle name="Normal 55 2 4 3" xfId="4565"/>
    <cellStyle name="Normal 55 2 4 3 2" xfId="13036"/>
    <cellStyle name="Normal 55 2 4 3 2 2" xfId="27151"/>
    <cellStyle name="Normal 55 2 4 3 2 2 2" xfId="61028"/>
    <cellStyle name="Normal 55 2 4 3 2 3" xfId="46912"/>
    <cellStyle name="Normal 55 2 4 3 3" xfId="18682"/>
    <cellStyle name="Normal 55 2 4 3 3 2" xfId="38443"/>
    <cellStyle name="Normal 55 2 4 3 4" xfId="52559"/>
    <cellStyle name="Normal 55 2 4 3 5" xfId="32797"/>
    <cellStyle name="Normal 55 2 4 4" xfId="7390"/>
    <cellStyle name="Normal 55 2 4 4 2" xfId="21505"/>
    <cellStyle name="Normal 55 2 4 4 2 2" xfId="55382"/>
    <cellStyle name="Normal 55 2 4 4 3" xfId="41266"/>
    <cellStyle name="Normal 55 2 4 5" xfId="10213"/>
    <cellStyle name="Normal 55 2 4 5 2" xfId="24328"/>
    <cellStyle name="Normal 55 2 4 5 2 2" xfId="58205"/>
    <cellStyle name="Normal 55 2 4 5 3" xfId="44089"/>
    <cellStyle name="Normal 55 2 4 6" xfId="15859"/>
    <cellStyle name="Normal 55 2 4 6 2" xfId="35620"/>
    <cellStyle name="Normal 55 2 4 7" xfId="49736"/>
    <cellStyle name="Normal 55 2 4 8" xfId="29974"/>
    <cellStyle name="Normal 55 2 5" xfId="2448"/>
    <cellStyle name="Normal 55 2 5 2" xfId="5272"/>
    <cellStyle name="Normal 55 2 5 2 2" xfId="13742"/>
    <cellStyle name="Normal 55 2 5 2 2 2" xfId="27857"/>
    <cellStyle name="Normal 55 2 5 2 2 2 2" xfId="61734"/>
    <cellStyle name="Normal 55 2 5 2 2 3" xfId="47618"/>
    <cellStyle name="Normal 55 2 5 2 3" xfId="19388"/>
    <cellStyle name="Normal 55 2 5 2 3 2" xfId="39149"/>
    <cellStyle name="Normal 55 2 5 2 4" xfId="53265"/>
    <cellStyle name="Normal 55 2 5 2 5" xfId="33503"/>
    <cellStyle name="Normal 55 2 5 3" xfId="8096"/>
    <cellStyle name="Normal 55 2 5 3 2" xfId="22211"/>
    <cellStyle name="Normal 55 2 5 3 2 2" xfId="56088"/>
    <cellStyle name="Normal 55 2 5 3 3" xfId="41972"/>
    <cellStyle name="Normal 55 2 5 4" xfId="10919"/>
    <cellStyle name="Normal 55 2 5 4 2" xfId="25034"/>
    <cellStyle name="Normal 55 2 5 4 2 2" xfId="58911"/>
    <cellStyle name="Normal 55 2 5 4 3" xfId="44795"/>
    <cellStyle name="Normal 55 2 5 5" xfId="16565"/>
    <cellStyle name="Normal 55 2 5 5 2" xfId="36326"/>
    <cellStyle name="Normal 55 2 5 6" xfId="50442"/>
    <cellStyle name="Normal 55 2 5 7" xfId="30680"/>
    <cellStyle name="Normal 55 2 6" xfId="3859"/>
    <cellStyle name="Normal 55 2 6 2" xfId="12330"/>
    <cellStyle name="Normal 55 2 6 2 2" xfId="26445"/>
    <cellStyle name="Normal 55 2 6 2 2 2" xfId="60322"/>
    <cellStyle name="Normal 55 2 6 2 3" xfId="46206"/>
    <cellStyle name="Normal 55 2 6 3" xfId="17976"/>
    <cellStyle name="Normal 55 2 6 3 2" xfId="37737"/>
    <cellStyle name="Normal 55 2 6 4" xfId="51853"/>
    <cellStyle name="Normal 55 2 6 5" xfId="32091"/>
    <cellStyle name="Normal 55 2 7" xfId="6684"/>
    <cellStyle name="Normal 55 2 7 2" xfId="20799"/>
    <cellStyle name="Normal 55 2 7 2 2" xfId="54676"/>
    <cellStyle name="Normal 55 2 7 3" xfId="40560"/>
    <cellStyle name="Normal 55 2 8" xfId="9507"/>
    <cellStyle name="Normal 55 2 8 2" xfId="23622"/>
    <cellStyle name="Normal 55 2 8 2 2" xfId="57499"/>
    <cellStyle name="Normal 55 2 8 3" xfId="43383"/>
    <cellStyle name="Normal 55 2 9" xfId="15153"/>
    <cellStyle name="Normal 55 2 9 2" xfId="34914"/>
    <cellStyle name="Normal 55 3" xfId="1120"/>
    <cellStyle name="Normal 55 3 10" xfId="29356"/>
    <cellStyle name="Normal 55 3 2" xfId="1475"/>
    <cellStyle name="Normal 55 3 2 2" xfId="2182"/>
    <cellStyle name="Normal 55 3 2 2 2" xfId="3595"/>
    <cellStyle name="Normal 55 3 2 2 2 2" xfId="6419"/>
    <cellStyle name="Normal 55 3 2 2 2 2 2" xfId="14889"/>
    <cellStyle name="Normal 55 3 2 2 2 2 2 2" xfId="29004"/>
    <cellStyle name="Normal 55 3 2 2 2 2 2 2 2" xfId="62881"/>
    <cellStyle name="Normal 55 3 2 2 2 2 2 3" xfId="48765"/>
    <cellStyle name="Normal 55 3 2 2 2 2 3" xfId="20535"/>
    <cellStyle name="Normal 55 3 2 2 2 2 3 2" xfId="40296"/>
    <cellStyle name="Normal 55 3 2 2 2 2 4" xfId="54412"/>
    <cellStyle name="Normal 55 3 2 2 2 2 5" xfId="34650"/>
    <cellStyle name="Normal 55 3 2 2 2 3" xfId="9243"/>
    <cellStyle name="Normal 55 3 2 2 2 3 2" xfId="23358"/>
    <cellStyle name="Normal 55 3 2 2 2 3 2 2" xfId="57235"/>
    <cellStyle name="Normal 55 3 2 2 2 3 3" xfId="43119"/>
    <cellStyle name="Normal 55 3 2 2 2 4" xfId="12066"/>
    <cellStyle name="Normal 55 3 2 2 2 4 2" xfId="26181"/>
    <cellStyle name="Normal 55 3 2 2 2 4 2 2" xfId="60058"/>
    <cellStyle name="Normal 55 3 2 2 2 4 3" xfId="45942"/>
    <cellStyle name="Normal 55 3 2 2 2 5" xfId="17712"/>
    <cellStyle name="Normal 55 3 2 2 2 5 2" xfId="37473"/>
    <cellStyle name="Normal 55 3 2 2 2 6" xfId="51589"/>
    <cellStyle name="Normal 55 3 2 2 2 7" xfId="31827"/>
    <cellStyle name="Normal 55 3 2 2 3" xfId="5006"/>
    <cellStyle name="Normal 55 3 2 2 3 2" xfId="13477"/>
    <cellStyle name="Normal 55 3 2 2 3 2 2" xfId="27592"/>
    <cellStyle name="Normal 55 3 2 2 3 2 2 2" xfId="61469"/>
    <cellStyle name="Normal 55 3 2 2 3 2 3" xfId="47353"/>
    <cellStyle name="Normal 55 3 2 2 3 3" xfId="19123"/>
    <cellStyle name="Normal 55 3 2 2 3 3 2" xfId="38884"/>
    <cellStyle name="Normal 55 3 2 2 3 4" xfId="53000"/>
    <cellStyle name="Normal 55 3 2 2 3 5" xfId="33238"/>
    <cellStyle name="Normal 55 3 2 2 4" xfId="7831"/>
    <cellStyle name="Normal 55 3 2 2 4 2" xfId="21946"/>
    <cellStyle name="Normal 55 3 2 2 4 2 2" xfId="55823"/>
    <cellStyle name="Normal 55 3 2 2 4 3" xfId="41707"/>
    <cellStyle name="Normal 55 3 2 2 5" xfId="10654"/>
    <cellStyle name="Normal 55 3 2 2 5 2" xfId="24769"/>
    <cellStyle name="Normal 55 3 2 2 5 2 2" xfId="58646"/>
    <cellStyle name="Normal 55 3 2 2 5 3" xfId="44530"/>
    <cellStyle name="Normal 55 3 2 2 6" xfId="16300"/>
    <cellStyle name="Normal 55 3 2 2 6 2" xfId="36061"/>
    <cellStyle name="Normal 55 3 2 2 7" xfId="50177"/>
    <cellStyle name="Normal 55 3 2 2 8" xfId="30415"/>
    <cellStyle name="Normal 55 3 2 3" xfId="2889"/>
    <cellStyle name="Normal 55 3 2 3 2" xfId="5713"/>
    <cellStyle name="Normal 55 3 2 3 2 2" xfId="14183"/>
    <cellStyle name="Normal 55 3 2 3 2 2 2" xfId="28298"/>
    <cellStyle name="Normal 55 3 2 3 2 2 2 2" xfId="62175"/>
    <cellStyle name="Normal 55 3 2 3 2 2 3" xfId="48059"/>
    <cellStyle name="Normal 55 3 2 3 2 3" xfId="19829"/>
    <cellStyle name="Normal 55 3 2 3 2 3 2" xfId="39590"/>
    <cellStyle name="Normal 55 3 2 3 2 4" xfId="53706"/>
    <cellStyle name="Normal 55 3 2 3 2 5" xfId="33944"/>
    <cellStyle name="Normal 55 3 2 3 3" xfId="8537"/>
    <cellStyle name="Normal 55 3 2 3 3 2" xfId="22652"/>
    <cellStyle name="Normal 55 3 2 3 3 2 2" xfId="56529"/>
    <cellStyle name="Normal 55 3 2 3 3 3" xfId="42413"/>
    <cellStyle name="Normal 55 3 2 3 4" xfId="11360"/>
    <cellStyle name="Normal 55 3 2 3 4 2" xfId="25475"/>
    <cellStyle name="Normal 55 3 2 3 4 2 2" xfId="59352"/>
    <cellStyle name="Normal 55 3 2 3 4 3" xfId="45236"/>
    <cellStyle name="Normal 55 3 2 3 5" xfId="17006"/>
    <cellStyle name="Normal 55 3 2 3 5 2" xfId="36767"/>
    <cellStyle name="Normal 55 3 2 3 6" xfId="50883"/>
    <cellStyle name="Normal 55 3 2 3 7" xfId="31121"/>
    <cellStyle name="Normal 55 3 2 4" xfId="4300"/>
    <cellStyle name="Normal 55 3 2 4 2" xfId="12771"/>
    <cellStyle name="Normal 55 3 2 4 2 2" xfId="26886"/>
    <cellStyle name="Normal 55 3 2 4 2 2 2" xfId="60763"/>
    <cellStyle name="Normal 55 3 2 4 2 3" xfId="46647"/>
    <cellStyle name="Normal 55 3 2 4 3" xfId="18417"/>
    <cellStyle name="Normal 55 3 2 4 3 2" xfId="38178"/>
    <cellStyle name="Normal 55 3 2 4 4" xfId="52294"/>
    <cellStyle name="Normal 55 3 2 4 5" xfId="32532"/>
    <cellStyle name="Normal 55 3 2 5" xfId="7125"/>
    <cellStyle name="Normal 55 3 2 5 2" xfId="21240"/>
    <cellStyle name="Normal 55 3 2 5 2 2" xfId="55117"/>
    <cellStyle name="Normal 55 3 2 5 3" xfId="41001"/>
    <cellStyle name="Normal 55 3 2 6" xfId="9948"/>
    <cellStyle name="Normal 55 3 2 6 2" xfId="24063"/>
    <cellStyle name="Normal 55 3 2 6 2 2" xfId="57940"/>
    <cellStyle name="Normal 55 3 2 6 3" xfId="43824"/>
    <cellStyle name="Normal 55 3 2 7" xfId="15594"/>
    <cellStyle name="Normal 55 3 2 7 2" xfId="35355"/>
    <cellStyle name="Normal 55 3 2 8" xfId="49471"/>
    <cellStyle name="Normal 55 3 2 9" xfId="29709"/>
    <cellStyle name="Normal 55 3 3" xfId="1829"/>
    <cellStyle name="Normal 55 3 3 2" xfId="3242"/>
    <cellStyle name="Normal 55 3 3 2 2" xfId="6066"/>
    <cellStyle name="Normal 55 3 3 2 2 2" xfId="14536"/>
    <cellStyle name="Normal 55 3 3 2 2 2 2" xfId="28651"/>
    <cellStyle name="Normal 55 3 3 2 2 2 2 2" xfId="62528"/>
    <cellStyle name="Normal 55 3 3 2 2 2 3" xfId="48412"/>
    <cellStyle name="Normal 55 3 3 2 2 3" xfId="20182"/>
    <cellStyle name="Normal 55 3 3 2 2 3 2" xfId="39943"/>
    <cellStyle name="Normal 55 3 3 2 2 4" xfId="54059"/>
    <cellStyle name="Normal 55 3 3 2 2 5" xfId="34297"/>
    <cellStyle name="Normal 55 3 3 2 3" xfId="8890"/>
    <cellStyle name="Normal 55 3 3 2 3 2" xfId="23005"/>
    <cellStyle name="Normal 55 3 3 2 3 2 2" xfId="56882"/>
    <cellStyle name="Normal 55 3 3 2 3 3" xfId="42766"/>
    <cellStyle name="Normal 55 3 3 2 4" xfId="11713"/>
    <cellStyle name="Normal 55 3 3 2 4 2" xfId="25828"/>
    <cellStyle name="Normal 55 3 3 2 4 2 2" xfId="59705"/>
    <cellStyle name="Normal 55 3 3 2 4 3" xfId="45589"/>
    <cellStyle name="Normal 55 3 3 2 5" xfId="17359"/>
    <cellStyle name="Normal 55 3 3 2 5 2" xfId="37120"/>
    <cellStyle name="Normal 55 3 3 2 6" xfId="51236"/>
    <cellStyle name="Normal 55 3 3 2 7" xfId="31474"/>
    <cellStyle name="Normal 55 3 3 3" xfId="4653"/>
    <cellStyle name="Normal 55 3 3 3 2" xfId="13124"/>
    <cellStyle name="Normal 55 3 3 3 2 2" xfId="27239"/>
    <cellStyle name="Normal 55 3 3 3 2 2 2" xfId="61116"/>
    <cellStyle name="Normal 55 3 3 3 2 3" xfId="47000"/>
    <cellStyle name="Normal 55 3 3 3 3" xfId="18770"/>
    <cellStyle name="Normal 55 3 3 3 3 2" xfId="38531"/>
    <cellStyle name="Normal 55 3 3 3 4" xfId="52647"/>
    <cellStyle name="Normal 55 3 3 3 5" xfId="32885"/>
    <cellStyle name="Normal 55 3 3 4" xfId="7478"/>
    <cellStyle name="Normal 55 3 3 4 2" xfId="21593"/>
    <cellStyle name="Normal 55 3 3 4 2 2" xfId="55470"/>
    <cellStyle name="Normal 55 3 3 4 3" xfId="41354"/>
    <cellStyle name="Normal 55 3 3 5" xfId="10301"/>
    <cellStyle name="Normal 55 3 3 5 2" xfId="24416"/>
    <cellStyle name="Normal 55 3 3 5 2 2" xfId="58293"/>
    <cellStyle name="Normal 55 3 3 5 3" xfId="44177"/>
    <cellStyle name="Normal 55 3 3 6" xfId="15947"/>
    <cellStyle name="Normal 55 3 3 6 2" xfId="35708"/>
    <cellStyle name="Normal 55 3 3 7" xfId="49824"/>
    <cellStyle name="Normal 55 3 3 8" xfId="30062"/>
    <cellStyle name="Normal 55 3 4" xfId="2536"/>
    <cellStyle name="Normal 55 3 4 2" xfId="5360"/>
    <cellStyle name="Normal 55 3 4 2 2" xfId="13830"/>
    <cellStyle name="Normal 55 3 4 2 2 2" xfId="27945"/>
    <cellStyle name="Normal 55 3 4 2 2 2 2" xfId="61822"/>
    <cellStyle name="Normal 55 3 4 2 2 3" xfId="47706"/>
    <cellStyle name="Normal 55 3 4 2 3" xfId="19476"/>
    <cellStyle name="Normal 55 3 4 2 3 2" xfId="39237"/>
    <cellStyle name="Normal 55 3 4 2 4" xfId="53353"/>
    <cellStyle name="Normal 55 3 4 2 5" xfId="33591"/>
    <cellStyle name="Normal 55 3 4 3" xfId="8184"/>
    <cellStyle name="Normal 55 3 4 3 2" xfId="22299"/>
    <cellStyle name="Normal 55 3 4 3 2 2" xfId="56176"/>
    <cellStyle name="Normal 55 3 4 3 3" xfId="42060"/>
    <cellStyle name="Normal 55 3 4 4" xfId="11007"/>
    <cellStyle name="Normal 55 3 4 4 2" xfId="25122"/>
    <cellStyle name="Normal 55 3 4 4 2 2" xfId="58999"/>
    <cellStyle name="Normal 55 3 4 4 3" xfId="44883"/>
    <cellStyle name="Normal 55 3 4 5" xfId="16653"/>
    <cellStyle name="Normal 55 3 4 5 2" xfId="36414"/>
    <cellStyle name="Normal 55 3 4 6" xfId="50530"/>
    <cellStyle name="Normal 55 3 4 7" xfId="30768"/>
    <cellStyle name="Normal 55 3 5" xfId="3947"/>
    <cellStyle name="Normal 55 3 5 2" xfId="12418"/>
    <cellStyle name="Normal 55 3 5 2 2" xfId="26533"/>
    <cellStyle name="Normal 55 3 5 2 2 2" xfId="60410"/>
    <cellStyle name="Normal 55 3 5 2 3" xfId="46294"/>
    <cellStyle name="Normal 55 3 5 3" xfId="18064"/>
    <cellStyle name="Normal 55 3 5 3 2" xfId="37825"/>
    <cellStyle name="Normal 55 3 5 4" xfId="51941"/>
    <cellStyle name="Normal 55 3 5 5" xfId="32179"/>
    <cellStyle name="Normal 55 3 6" xfId="6772"/>
    <cellStyle name="Normal 55 3 6 2" xfId="20887"/>
    <cellStyle name="Normal 55 3 6 2 2" xfId="54764"/>
    <cellStyle name="Normal 55 3 6 3" xfId="40648"/>
    <cellStyle name="Normal 55 3 7" xfId="9595"/>
    <cellStyle name="Normal 55 3 7 2" xfId="23710"/>
    <cellStyle name="Normal 55 3 7 2 2" xfId="57587"/>
    <cellStyle name="Normal 55 3 7 3" xfId="43471"/>
    <cellStyle name="Normal 55 3 8" xfId="15241"/>
    <cellStyle name="Normal 55 3 8 2" xfId="35002"/>
    <cellStyle name="Normal 55 3 9" xfId="49118"/>
    <cellStyle name="Normal 55 4" xfId="1300"/>
    <cellStyle name="Normal 55 4 2" xfId="2007"/>
    <cellStyle name="Normal 55 4 2 2" xfId="3420"/>
    <cellStyle name="Normal 55 4 2 2 2" xfId="6244"/>
    <cellStyle name="Normal 55 4 2 2 2 2" xfId="14714"/>
    <cellStyle name="Normal 55 4 2 2 2 2 2" xfId="28829"/>
    <cellStyle name="Normal 55 4 2 2 2 2 2 2" xfId="62706"/>
    <cellStyle name="Normal 55 4 2 2 2 2 3" xfId="48590"/>
    <cellStyle name="Normal 55 4 2 2 2 3" xfId="20360"/>
    <cellStyle name="Normal 55 4 2 2 2 3 2" xfId="40121"/>
    <cellStyle name="Normal 55 4 2 2 2 4" xfId="54237"/>
    <cellStyle name="Normal 55 4 2 2 2 5" xfId="34475"/>
    <cellStyle name="Normal 55 4 2 2 3" xfId="9068"/>
    <cellStyle name="Normal 55 4 2 2 3 2" xfId="23183"/>
    <cellStyle name="Normal 55 4 2 2 3 2 2" xfId="57060"/>
    <cellStyle name="Normal 55 4 2 2 3 3" xfId="42944"/>
    <cellStyle name="Normal 55 4 2 2 4" xfId="11891"/>
    <cellStyle name="Normal 55 4 2 2 4 2" xfId="26006"/>
    <cellStyle name="Normal 55 4 2 2 4 2 2" xfId="59883"/>
    <cellStyle name="Normal 55 4 2 2 4 3" xfId="45767"/>
    <cellStyle name="Normal 55 4 2 2 5" xfId="17537"/>
    <cellStyle name="Normal 55 4 2 2 5 2" xfId="37298"/>
    <cellStyle name="Normal 55 4 2 2 6" xfId="51414"/>
    <cellStyle name="Normal 55 4 2 2 7" xfId="31652"/>
    <cellStyle name="Normal 55 4 2 3" xfId="4831"/>
    <cellStyle name="Normal 55 4 2 3 2" xfId="13302"/>
    <cellStyle name="Normal 55 4 2 3 2 2" xfId="27417"/>
    <cellStyle name="Normal 55 4 2 3 2 2 2" xfId="61294"/>
    <cellStyle name="Normal 55 4 2 3 2 3" xfId="47178"/>
    <cellStyle name="Normal 55 4 2 3 3" xfId="18948"/>
    <cellStyle name="Normal 55 4 2 3 3 2" xfId="38709"/>
    <cellStyle name="Normal 55 4 2 3 4" xfId="52825"/>
    <cellStyle name="Normal 55 4 2 3 5" xfId="33063"/>
    <cellStyle name="Normal 55 4 2 4" xfId="7656"/>
    <cellStyle name="Normal 55 4 2 4 2" xfId="21771"/>
    <cellStyle name="Normal 55 4 2 4 2 2" xfId="55648"/>
    <cellStyle name="Normal 55 4 2 4 3" xfId="41532"/>
    <cellStyle name="Normal 55 4 2 5" xfId="10479"/>
    <cellStyle name="Normal 55 4 2 5 2" xfId="24594"/>
    <cellStyle name="Normal 55 4 2 5 2 2" xfId="58471"/>
    <cellStyle name="Normal 55 4 2 5 3" xfId="44355"/>
    <cellStyle name="Normal 55 4 2 6" xfId="16125"/>
    <cellStyle name="Normal 55 4 2 6 2" xfId="35886"/>
    <cellStyle name="Normal 55 4 2 7" xfId="50002"/>
    <cellStyle name="Normal 55 4 2 8" xfId="30240"/>
    <cellStyle name="Normal 55 4 3" xfId="2714"/>
    <cellStyle name="Normal 55 4 3 2" xfId="5538"/>
    <cellStyle name="Normal 55 4 3 2 2" xfId="14008"/>
    <cellStyle name="Normal 55 4 3 2 2 2" xfId="28123"/>
    <cellStyle name="Normal 55 4 3 2 2 2 2" xfId="62000"/>
    <cellStyle name="Normal 55 4 3 2 2 3" xfId="47884"/>
    <cellStyle name="Normal 55 4 3 2 3" xfId="19654"/>
    <cellStyle name="Normal 55 4 3 2 3 2" xfId="39415"/>
    <cellStyle name="Normal 55 4 3 2 4" xfId="53531"/>
    <cellStyle name="Normal 55 4 3 2 5" xfId="33769"/>
    <cellStyle name="Normal 55 4 3 3" xfId="8362"/>
    <cellStyle name="Normal 55 4 3 3 2" xfId="22477"/>
    <cellStyle name="Normal 55 4 3 3 2 2" xfId="56354"/>
    <cellStyle name="Normal 55 4 3 3 3" xfId="42238"/>
    <cellStyle name="Normal 55 4 3 4" xfId="11185"/>
    <cellStyle name="Normal 55 4 3 4 2" xfId="25300"/>
    <cellStyle name="Normal 55 4 3 4 2 2" xfId="59177"/>
    <cellStyle name="Normal 55 4 3 4 3" xfId="45061"/>
    <cellStyle name="Normal 55 4 3 5" xfId="16831"/>
    <cellStyle name="Normal 55 4 3 5 2" xfId="36592"/>
    <cellStyle name="Normal 55 4 3 6" xfId="50708"/>
    <cellStyle name="Normal 55 4 3 7" xfId="30946"/>
    <cellStyle name="Normal 55 4 4" xfId="4125"/>
    <cellStyle name="Normal 55 4 4 2" xfId="12596"/>
    <cellStyle name="Normal 55 4 4 2 2" xfId="26711"/>
    <cellStyle name="Normal 55 4 4 2 2 2" xfId="60588"/>
    <cellStyle name="Normal 55 4 4 2 3" xfId="46472"/>
    <cellStyle name="Normal 55 4 4 3" xfId="18242"/>
    <cellStyle name="Normal 55 4 4 3 2" xfId="38003"/>
    <cellStyle name="Normal 55 4 4 4" xfId="52119"/>
    <cellStyle name="Normal 55 4 4 5" xfId="32357"/>
    <cellStyle name="Normal 55 4 5" xfId="6950"/>
    <cellStyle name="Normal 55 4 5 2" xfId="21065"/>
    <cellStyle name="Normal 55 4 5 2 2" xfId="54942"/>
    <cellStyle name="Normal 55 4 5 3" xfId="40826"/>
    <cellStyle name="Normal 55 4 6" xfId="9773"/>
    <cellStyle name="Normal 55 4 6 2" xfId="23888"/>
    <cellStyle name="Normal 55 4 6 2 2" xfId="57765"/>
    <cellStyle name="Normal 55 4 6 3" xfId="43649"/>
    <cellStyle name="Normal 55 4 7" xfId="15419"/>
    <cellStyle name="Normal 55 4 7 2" xfId="35180"/>
    <cellStyle name="Normal 55 4 8" xfId="49296"/>
    <cellStyle name="Normal 55 4 9" xfId="29534"/>
    <cellStyle name="Normal 55 5" xfId="1654"/>
    <cellStyle name="Normal 55 5 2" xfId="3067"/>
    <cellStyle name="Normal 55 5 2 2" xfId="5891"/>
    <cellStyle name="Normal 55 5 2 2 2" xfId="14361"/>
    <cellStyle name="Normal 55 5 2 2 2 2" xfId="28476"/>
    <cellStyle name="Normal 55 5 2 2 2 2 2" xfId="62353"/>
    <cellStyle name="Normal 55 5 2 2 2 3" xfId="48237"/>
    <cellStyle name="Normal 55 5 2 2 3" xfId="20007"/>
    <cellStyle name="Normal 55 5 2 2 3 2" xfId="39768"/>
    <cellStyle name="Normal 55 5 2 2 4" xfId="53884"/>
    <cellStyle name="Normal 55 5 2 2 5" xfId="34122"/>
    <cellStyle name="Normal 55 5 2 3" xfId="8715"/>
    <cellStyle name="Normal 55 5 2 3 2" xfId="22830"/>
    <cellStyle name="Normal 55 5 2 3 2 2" xfId="56707"/>
    <cellStyle name="Normal 55 5 2 3 3" xfId="42591"/>
    <cellStyle name="Normal 55 5 2 4" xfId="11538"/>
    <cellStyle name="Normal 55 5 2 4 2" xfId="25653"/>
    <cellStyle name="Normal 55 5 2 4 2 2" xfId="59530"/>
    <cellStyle name="Normal 55 5 2 4 3" xfId="45414"/>
    <cellStyle name="Normal 55 5 2 5" xfId="17184"/>
    <cellStyle name="Normal 55 5 2 5 2" xfId="36945"/>
    <cellStyle name="Normal 55 5 2 6" xfId="51061"/>
    <cellStyle name="Normal 55 5 2 7" xfId="31299"/>
    <cellStyle name="Normal 55 5 3" xfId="4478"/>
    <cellStyle name="Normal 55 5 3 2" xfId="12949"/>
    <cellStyle name="Normal 55 5 3 2 2" xfId="27064"/>
    <cellStyle name="Normal 55 5 3 2 2 2" xfId="60941"/>
    <cellStyle name="Normal 55 5 3 2 3" xfId="46825"/>
    <cellStyle name="Normal 55 5 3 3" xfId="18595"/>
    <cellStyle name="Normal 55 5 3 3 2" xfId="38356"/>
    <cellStyle name="Normal 55 5 3 4" xfId="52472"/>
    <cellStyle name="Normal 55 5 3 5" xfId="32710"/>
    <cellStyle name="Normal 55 5 4" xfId="7303"/>
    <cellStyle name="Normal 55 5 4 2" xfId="21418"/>
    <cellStyle name="Normal 55 5 4 2 2" xfId="55295"/>
    <cellStyle name="Normal 55 5 4 3" xfId="41179"/>
    <cellStyle name="Normal 55 5 5" xfId="10126"/>
    <cellStyle name="Normal 55 5 5 2" xfId="24241"/>
    <cellStyle name="Normal 55 5 5 2 2" xfId="58118"/>
    <cellStyle name="Normal 55 5 5 3" xfId="44002"/>
    <cellStyle name="Normal 55 5 6" xfId="15772"/>
    <cellStyle name="Normal 55 5 6 2" xfId="35533"/>
    <cellStyle name="Normal 55 5 7" xfId="49649"/>
    <cellStyle name="Normal 55 5 8" xfId="29887"/>
    <cellStyle name="Normal 55 6" xfId="2361"/>
    <cellStyle name="Normal 55 6 2" xfId="5185"/>
    <cellStyle name="Normal 55 6 2 2" xfId="13655"/>
    <cellStyle name="Normal 55 6 2 2 2" xfId="27770"/>
    <cellStyle name="Normal 55 6 2 2 2 2" xfId="61647"/>
    <cellStyle name="Normal 55 6 2 2 3" xfId="47531"/>
    <cellStyle name="Normal 55 6 2 3" xfId="19301"/>
    <cellStyle name="Normal 55 6 2 3 2" xfId="39062"/>
    <cellStyle name="Normal 55 6 2 4" xfId="53178"/>
    <cellStyle name="Normal 55 6 2 5" xfId="33416"/>
    <cellStyle name="Normal 55 6 3" xfId="8009"/>
    <cellStyle name="Normal 55 6 3 2" xfId="22124"/>
    <cellStyle name="Normal 55 6 3 2 2" xfId="56001"/>
    <cellStyle name="Normal 55 6 3 3" xfId="41885"/>
    <cellStyle name="Normal 55 6 4" xfId="10832"/>
    <cellStyle name="Normal 55 6 4 2" xfId="24947"/>
    <cellStyle name="Normal 55 6 4 2 2" xfId="58824"/>
    <cellStyle name="Normal 55 6 4 3" xfId="44708"/>
    <cellStyle name="Normal 55 6 5" xfId="16478"/>
    <cellStyle name="Normal 55 6 5 2" xfId="36239"/>
    <cellStyle name="Normal 55 6 6" xfId="50355"/>
    <cellStyle name="Normal 55 6 7" xfId="30593"/>
    <cellStyle name="Normal 55 7" xfId="3772"/>
    <cellStyle name="Normal 55 7 2" xfId="12243"/>
    <cellStyle name="Normal 55 7 2 2" xfId="26358"/>
    <cellStyle name="Normal 55 7 2 2 2" xfId="60235"/>
    <cellStyle name="Normal 55 7 2 3" xfId="46119"/>
    <cellStyle name="Normal 55 7 3" xfId="17889"/>
    <cellStyle name="Normal 55 7 3 2" xfId="37650"/>
    <cellStyle name="Normal 55 7 4" xfId="51766"/>
    <cellStyle name="Normal 55 7 5" xfId="32004"/>
    <cellStyle name="Normal 55 8" xfId="6597"/>
    <cellStyle name="Normal 55 8 2" xfId="20712"/>
    <cellStyle name="Normal 55 8 2 2" xfId="54589"/>
    <cellStyle name="Normal 55 8 3" xfId="40473"/>
    <cellStyle name="Normal 55 9" xfId="9420"/>
    <cellStyle name="Normal 55 9 2" xfId="23535"/>
    <cellStyle name="Normal 55 9 2 2" xfId="57412"/>
    <cellStyle name="Normal 55 9 3" xfId="43296"/>
    <cellStyle name="Normal 56" xfId="747"/>
    <cellStyle name="Normal 56 10" xfId="15040"/>
    <cellStyle name="Normal 56 10 2" xfId="34801"/>
    <cellStyle name="Normal 56 11" xfId="48917"/>
    <cellStyle name="Normal 56 12" xfId="29155"/>
    <cellStyle name="Normal 56 2" xfId="1002"/>
    <cellStyle name="Normal 56 2 10" xfId="49004"/>
    <cellStyle name="Normal 56 2 11" xfId="29242"/>
    <cellStyle name="Normal 56 2 2" xfId="1182"/>
    <cellStyle name="Normal 56 2 2 10" xfId="29417"/>
    <cellStyle name="Normal 56 2 2 2" xfId="1536"/>
    <cellStyle name="Normal 56 2 2 2 2" xfId="2243"/>
    <cellStyle name="Normal 56 2 2 2 2 2" xfId="3656"/>
    <cellStyle name="Normal 56 2 2 2 2 2 2" xfId="6480"/>
    <cellStyle name="Normal 56 2 2 2 2 2 2 2" xfId="14950"/>
    <cellStyle name="Normal 56 2 2 2 2 2 2 2 2" xfId="29065"/>
    <cellStyle name="Normal 56 2 2 2 2 2 2 2 2 2" xfId="62942"/>
    <cellStyle name="Normal 56 2 2 2 2 2 2 2 3" xfId="48826"/>
    <cellStyle name="Normal 56 2 2 2 2 2 2 3" xfId="20596"/>
    <cellStyle name="Normal 56 2 2 2 2 2 2 3 2" xfId="40357"/>
    <cellStyle name="Normal 56 2 2 2 2 2 2 4" xfId="54473"/>
    <cellStyle name="Normal 56 2 2 2 2 2 2 5" xfId="34711"/>
    <cellStyle name="Normal 56 2 2 2 2 2 3" xfId="9304"/>
    <cellStyle name="Normal 56 2 2 2 2 2 3 2" xfId="23419"/>
    <cellStyle name="Normal 56 2 2 2 2 2 3 2 2" xfId="57296"/>
    <cellStyle name="Normal 56 2 2 2 2 2 3 3" xfId="43180"/>
    <cellStyle name="Normal 56 2 2 2 2 2 4" xfId="12127"/>
    <cellStyle name="Normal 56 2 2 2 2 2 4 2" xfId="26242"/>
    <cellStyle name="Normal 56 2 2 2 2 2 4 2 2" xfId="60119"/>
    <cellStyle name="Normal 56 2 2 2 2 2 4 3" xfId="46003"/>
    <cellStyle name="Normal 56 2 2 2 2 2 5" xfId="17773"/>
    <cellStyle name="Normal 56 2 2 2 2 2 5 2" xfId="37534"/>
    <cellStyle name="Normal 56 2 2 2 2 2 6" xfId="51650"/>
    <cellStyle name="Normal 56 2 2 2 2 2 7" xfId="31888"/>
    <cellStyle name="Normal 56 2 2 2 2 3" xfId="5067"/>
    <cellStyle name="Normal 56 2 2 2 2 3 2" xfId="13538"/>
    <cellStyle name="Normal 56 2 2 2 2 3 2 2" xfId="27653"/>
    <cellStyle name="Normal 56 2 2 2 2 3 2 2 2" xfId="61530"/>
    <cellStyle name="Normal 56 2 2 2 2 3 2 3" xfId="47414"/>
    <cellStyle name="Normal 56 2 2 2 2 3 3" xfId="19184"/>
    <cellStyle name="Normal 56 2 2 2 2 3 3 2" xfId="38945"/>
    <cellStyle name="Normal 56 2 2 2 2 3 4" xfId="53061"/>
    <cellStyle name="Normal 56 2 2 2 2 3 5" xfId="33299"/>
    <cellStyle name="Normal 56 2 2 2 2 4" xfId="7892"/>
    <cellStyle name="Normal 56 2 2 2 2 4 2" xfId="22007"/>
    <cellStyle name="Normal 56 2 2 2 2 4 2 2" xfId="55884"/>
    <cellStyle name="Normal 56 2 2 2 2 4 3" xfId="41768"/>
    <cellStyle name="Normal 56 2 2 2 2 5" xfId="10715"/>
    <cellStyle name="Normal 56 2 2 2 2 5 2" xfId="24830"/>
    <cellStyle name="Normal 56 2 2 2 2 5 2 2" xfId="58707"/>
    <cellStyle name="Normal 56 2 2 2 2 5 3" xfId="44591"/>
    <cellStyle name="Normal 56 2 2 2 2 6" xfId="16361"/>
    <cellStyle name="Normal 56 2 2 2 2 6 2" xfId="36122"/>
    <cellStyle name="Normal 56 2 2 2 2 7" xfId="50238"/>
    <cellStyle name="Normal 56 2 2 2 2 8" xfId="30476"/>
    <cellStyle name="Normal 56 2 2 2 3" xfId="2950"/>
    <cellStyle name="Normal 56 2 2 2 3 2" xfId="5774"/>
    <cellStyle name="Normal 56 2 2 2 3 2 2" xfId="14244"/>
    <cellStyle name="Normal 56 2 2 2 3 2 2 2" xfId="28359"/>
    <cellStyle name="Normal 56 2 2 2 3 2 2 2 2" xfId="62236"/>
    <cellStyle name="Normal 56 2 2 2 3 2 2 3" xfId="48120"/>
    <cellStyle name="Normal 56 2 2 2 3 2 3" xfId="19890"/>
    <cellStyle name="Normal 56 2 2 2 3 2 3 2" xfId="39651"/>
    <cellStyle name="Normal 56 2 2 2 3 2 4" xfId="53767"/>
    <cellStyle name="Normal 56 2 2 2 3 2 5" xfId="34005"/>
    <cellStyle name="Normal 56 2 2 2 3 3" xfId="8598"/>
    <cellStyle name="Normal 56 2 2 2 3 3 2" xfId="22713"/>
    <cellStyle name="Normal 56 2 2 2 3 3 2 2" xfId="56590"/>
    <cellStyle name="Normal 56 2 2 2 3 3 3" xfId="42474"/>
    <cellStyle name="Normal 56 2 2 2 3 4" xfId="11421"/>
    <cellStyle name="Normal 56 2 2 2 3 4 2" xfId="25536"/>
    <cellStyle name="Normal 56 2 2 2 3 4 2 2" xfId="59413"/>
    <cellStyle name="Normal 56 2 2 2 3 4 3" xfId="45297"/>
    <cellStyle name="Normal 56 2 2 2 3 5" xfId="17067"/>
    <cellStyle name="Normal 56 2 2 2 3 5 2" xfId="36828"/>
    <cellStyle name="Normal 56 2 2 2 3 6" xfId="50944"/>
    <cellStyle name="Normal 56 2 2 2 3 7" xfId="31182"/>
    <cellStyle name="Normal 56 2 2 2 4" xfId="4361"/>
    <cellStyle name="Normal 56 2 2 2 4 2" xfId="12832"/>
    <cellStyle name="Normal 56 2 2 2 4 2 2" xfId="26947"/>
    <cellStyle name="Normal 56 2 2 2 4 2 2 2" xfId="60824"/>
    <cellStyle name="Normal 56 2 2 2 4 2 3" xfId="46708"/>
    <cellStyle name="Normal 56 2 2 2 4 3" xfId="18478"/>
    <cellStyle name="Normal 56 2 2 2 4 3 2" xfId="38239"/>
    <cellStyle name="Normal 56 2 2 2 4 4" xfId="52355"/>
    <cellStyle name="Normal 56 2 2 2 4 5" xfId="32593"/>
    <cellStyle name="Normal 56 2 2 2 5" xfId="7186"/>
    <cellStyle name="Normal 56 2 2 2 5 2" xfId="21301"/>
    <cellStyle name="Normal 56 2 2 2 5 2 2" xfId="55178"/>
    <cellStyle name="Normal 56 2 2 2 5 3" xfId="41062"/>
    <cellStyle name="Normal 56 2 2 2 6" xfId="10009"/>
    <cellStyle name="Normal 56 2 2 2 6 2" xfId="24124"/>
    <cellStyle name="Normal 56 2 2 2 6 2 2" xfId="58001"/>
    <cellStyle name="Normal 56 2 2 2 6 3" xfId="43885"/>
    <cellStyle name="Normal 56 2 2 2 7" xfId="15655"/>
    <cellStyle name="Normal 56 2 2 2 7 2" xfId="35416"/>
    <cellStyle name="Normal 56 2 2 2 8" xfId="49532"/>
    <cellStyle name="Normal 56 2 2 2 9" xfId="29770"/>
    <cellStyle name="Normal 56 2 2 3" xfId="1890"/>
    <cellStyle name="Normal 56 2 2 3 2" xfId="3303"/>
    <cellStyle name="Normal 56 2 2 3 2 2" xfId="6127"/>
    <cellStyle name="Normal 56 2 2 3 2 2 2" xfId="14597"/>
    <cellStyle name="Normal 56 2 2 3 2 2 2 2" xfId="28712"/>
    <cellStyle name="Normal 56 2 2 3 2 2 2 2 2" xfId="62589"/>
    <cellStyle name="Normal 56 2 2 3 2 2 2 3" xfId="48473"/>
    <cellStyle name="Normal 56 2 2 3 2 2 3" xfId="20243"/>
    <cellStyle name="Normal 56 2 2 3 2 2 3 2" xfId="40004"/>
    <cellStyle name="Normal 56 2 2 3 2 2 4" xfId="54120"/>
    <cellStyle name="Normal 56 2 2 3 2 2 5" xfId="34358"/>
    <cellStyle name="Normal 56 2 2 3 2 3" xfId="8951"/>
    <cellStyle name="Normal 56 2 2 3 2 3 2" xfId="23066"/>
    <cellStyle name="Normal 56 2 2 3 2 3 2 2" xfId="56943"/>
    <cellStyle name="Normal 56 2 2 3 2 3 3" xfId="42827"/>
    <cellStyle name="Normal 56 2 2 3 2 4" xfId="11774"/>
    <cellStyle name="Normal 56 2 2 3 2 4 2" xfId="25889"/>
    <cellStyle name="Normal 56 2 2 3 2 4 2 2" xfId="59766"/>
    <cellStyle name="Normal 56 2 2 3 2 4 3" xfId="45650"/>
    <cellStyle name="Normal 56 2 2 3 2 5" xfId="17420"/>
    <cellStyle name="Normal 56 2 2 3 2 5 2" xfId="37181"/>
    <cellStyle name="Normal 56 2 2 3 2 6" xfId="51297"/>
    <cellStyle name="Normal 56 2 2 3 2 7" xfId="31535"/>
    <cellStyle name="Normal 56 2 2 3 3" xfId="4714"/>
    <cellStyle name="Normal 56 2 2 3 3 2" xfId="13185"/>
    <cellStyle name="Normal 56 2 2 3 3 2 2" xfId="27300"/>
    <cellStyle name="Normal 56 2 2 3 3 2 2 2" xfId="61177"/>
    <cellStyle name="Normal 56 2 2 3 3 2 3" xfId="47061"/>
    <cellStyle name="Normal 56 2 2 3 3 3" xfId="18831"/>
    <cellStyle name="Normal 56 2 2 3 3 3 2" xfId="38592"/>
    <cellStyle name="Normal 56 2 2 3 3 4" xfId="52708"/>
    <cellStyle name="Normal 56 2 2 3 3 5" xfId="32946"/>
    <cellStyle name="Normal 56 2 2 3 4" xfId="7539"/>
    <cellStyle name="Normal 56 2 2 3 4 2" xfId="21654"/>
    <cellStyle name="Normal 56 2 2 3 4 2 2" xfId="55531"/>
    <cellStyle name="Normal 56 2 2 3 4 3" xfId="41415"/>
    <cellStyle name="Normal 56 2 2 3 5" xfId="10362"/>
    <cellStyle name="Normal 56 2 2 3 5 2" xfId="24477"/>
    <cellStyle name="Normal 56 2 2 3 5 2 2" xfId="58354"/>
    <cellStyle name="Normal 56 2 2 3 5 3" xfId="44238"/>
    <cellStyle name="Normal 56 2 2 3 6" xfId="16008"/>
    <cellStyle name="Normal 56 2 2 3 6 2" xfId="35769"/>
    <cellStyle name="Normal 56 2 2 3 7" xfId="49885"/>
    <cellStyle name="Normal 56 2 2 3 8" xfId="30123"/>
    <cellStyle name="Normal 56 2 2 4" xfId="2597"/>
    <cellStyle name="Normal 56 2 2 4 2" xfId="5421"/>
    <cellStyle name="Normal 56 2 2 4 2 2" xfId="13891"/>
    <cellStyle name="Normal 56 2 2 4 2 2 2" xfId="28006"/>
    <cellStyle name="Normal 56 2 2 4 2 2 2 2" xfId="61883"/>
    <cellStyle name="Normal 56 2 2 4 2 2 3" xfId="47767"/>
    <cellStyle name="Normal 56 2 2 4 2 3" xfId="19537"/>
    <cellStyle name="Normal 56 2 2 4 2 3 2" xfId="39298"/>
    <cellStyle name="Normal 56 2 2 4 2 4" xfId="53414"/>
    <cellStyle name="Normal 56 2 2 4 2 5" xfId="33652"/>
    <cellStyle name="Normal 56 2 2 4 3" xfId="8245"/>
    <cellStyle name="Normal 56 2 2 4 3 2" xfId="22360"/>
    <cellStyle name="Normal 56 2 2 4 3 2 2" xfId="56237"/>
    <cellStyle name="Normal 56 2 2 4 3 3" xfId="42121"/>
    <cellStyle name="Normal 56 2 2 4 4" xfId="11068"/>
    <cellStyle name="Normal 56 2 2 4 4 2" xfId="25183"/>
    <cellStyle name="Normal 56 2 2 4 4 2 2" xfId="59060"/>
    <cellStyle name="Normal 56 2 2 4 4 3" xfId="44944"/>
    <cellStyle name="Normal 56 2 2 4 5" xfId="16714"/>
    <cellStyle name="Normal 56 2 2 4 5 2" xfId="36475"/>
    <cellStyle name="Normal 56 2 2 4 6" xfId="50591"/>
    <cellStyle name="Normal 56 2 2 4 7" xfId="30829"/>
    <cellStyle name="Normal 56 2 2 5" xfId="4008"/>
    <cellStyle name="Normal 56 2 2 5 2" xfId="12479"/>
    <cellStyle name="Normal 56 2 2 5 2 2" xfId="26594"/>
    <cellStyle name="Normal 56 2 2 5 2 2 2" xfId="60471"/>
    <cellStyle name="Normal 56 2 2 5 2 3" xfId="46355"/>
    <cellStyle name="Normal 56 2 2 5 3" xfId="18125"/>
    <cellStyle name="Normal 56 2 2 5 3 2" xfId="37886"/>
    <cellStyle name="Normal 56 2 2 5 4" xfId="52002"/>
    <cellStyle name="Normal 56 2 2 5 5" xfId="32240"/>
    <cellStyle name="Normal 56 2 2 6" xfId="6833"/>
    <cellStyle name="Normal 56 2 2 6 2" xfId="20948"/>
    <cellStyle name="Normal 56 2 2 6 2 2" xfId="54825"/>
    <cellStyle name="Normal 56 2 2 6 3" xfId="40709"/>
    <cellStyle name="Normal 56 2 2 7" xfId="9656"/>
    <cellStyle name="Normal 56 2 2 7 2" xfId="23771"/>
    <cellStyle name="Normal 56 2 2 7 2 2" xfId="57648"/>
    <cellStyle name="Normal 56 2 2 7 3" xfId="43532"/>
    <cellStyle name="Normal 56 2 2 8" xfId="15302"/>
    <cellStyle name="Normal 56 2 2 8 2" xfId="35063"/>
    <cellStyle name="Normal 56 2 2 9" xfId="49179"/>
    <cellStyle name="Normal 56 2 3" xfId="1361"/>
    <cellStyle name="Normal 56 2 3 2" xfId="2068"/>
    <cellStyle name="Normal 56 2 3 2 2" xfId="3481"/>
    <cellStyle name="Normal 56 2 3 2 2 2" xfId="6305"/>
    <cellStyle name="Normal 56 2 3 2 2 2 2" xfId="14775"/>
    <cellStyle name="Normal 56 2 3 2 2 2 2 2" xfId="28890"/>
    <cellStyle name="Normal 56 2 3 2 2 2 2 2 2" xfId="62767"/>
    <cellStyle name="Normal 56 2 3 2 2 2 2 3" xfId="48651"/>
    <cellStyle name="Normal 56 2 3 2 2 2 3" xfId="20421"/>
    <cellStyle name="Normal 56 2 3 2 2 2 3 2" xfId="40182"/>
    <cellStyle name="Normal 56 2 3 2 2 2 4" xfId="54298"/>
    <cellStyle name="Normal 56 2 3 2 2 2 5" xfId="34536"/>
    <cellStyle name="Normal 56 2 3 2 2 3" xfId="9129"/>
    <cellStyle name="Normal 56 2 3 2 2 3 2" xfId="23244"/>
    <cellStyle name="Normal 56 2 3 2 2 3 2 2" xfId="57121"/>
    <cellStyle name="Normal 56 2 3 2 2 3 3" xfId="43005"/>
    <cellStyle name="Normal 56 2 3 2 2 4" xfId="11952"/>
    <cellStyle name="Normal 56 2 3 2 2 4 2" xfId="26067"/>
    <cellStyle name="Normal 56 2 3 2 2 4 2 2" xfId="59944"/>
    <cellStyle name="Normal 56 2 3 2 2 4 3" xfId="45828"/>
    <cellStyle name="Normal 56 2 3 2 2 5" xfId="17598"/>
    <cellStyle name="Normal 56 2 3 2 2 5 2" xfId="37359"/>
    <cellStyle name="Normal 56 2 3 2 2 6" xfId="51475"/>
    <cellStyle name="Normal 56 2 3 2 2 7" xfId="31713"/>
    <cellStyle name="Normal 56 2 3 2 3" xfId="4892"/>
    <cellStyle name="Normal 56 2 3 2 3 2" xfId="13363"/>
    <cellStyle name="Normal 56 2 3 2 3 2 2" xfId="27478"/>
    <cellStyle name="Normal 56 2 3 2 3 2 2 2" xfId="61355"/>
    <cellStyle name="Normal 56 2 3 2 3 2 3" xfId="47239"/>
    <cellStyle name="Normal 56 2 3 2 3 3" xfId="19009"/>
    <cellStyle name="Normal 56 2 3 2 3 3 2" xfId="38770"/>
    <cellStyle name="Normal 56 2 3 2 3 4" xfId="52886"/>
    <cellStyle name="Normal 56 2 3 2 3 5" xfId="33124"/>
    <cellStyle name="Normal 56 2 3 2 4" xfId="7717"/>
    <cellStyle name="Normal 56 2 3 2 4 2" xfId="21832"/>
    <cellStyle name="Normal 56 2 3 2 4 2 2" xfId="55709"/>
    <cellStyle name="Normal 56 2 3 2 4 3" xfId="41593"/>
    <cellStyle name="Normal 56 2 3 2 5" xfId="10540"/>
    <cellStyle name="Normal 56 2 3 2 5 2" xfId="24655"/>
    <cellStyle name="Normal 56 2 3 2 5 2 2" xfId="58532"/>
    <cellStyle name="Normal 56 2 3 2 5 3" xfId="44416"/>
    <cellStyle name="Normal 56 2 3 2 6" xfId="16186"/>
    <cellStyle name="Normal 56 2 3 2 6 2" xfId="35947"/>
    <cellStyle name="Normal 56 2 3 2 7" xfId="50063"/>
    <cellStyle name="Normal 56 2 3 2 8" xfId="30301"/>
    <cellStyle name="Normal 56 2 3 3" xfId="2775"/>
    <cellStyle name="Normal 56 2 3 3 2" xfId="5599"/>
    <cellStyle name="Normal 56 2 3 3 2 2" xfId="14069"/>
    <cellStyle name="Normal 56 2 3 3 2 2 2" xfId="28184"/>
    <cellStyle name="Normal 56 2 3 3 2 2 2 2" xfId="62061"/>
    <cellStyle name="Normal 56 2 3 3 2 2 3" xfId="47945"/>
    <cellStyle name="Normal 56 2 3 3 2 3" xfId="19715"/>
    <cellStyle name="Normal 56 2 3 3 2 3 2" xfId="39476"/>
    <cellStyle name="Normal 56 2 3 3 2 4" xfId="53592"/>
    <cellStyle name="Normal 56 2 3 3 2 5" xfId="33830"/>
    <cellStyle name="Normal 56 2 3 3 3" xfId="8423"/>
    <cellStyle name="Normal 56 2 3 3 3 2" xfId="22538"/>
    <cellStyle name="Normal 56 2 3 3 3 2 2" xfId="56415"/>
    <cellStyle name="Normal 56 2 3 3 3 3" xfId="42299"/>
    <cellStyle name="Normal 56 2 3 3 4" xfId="11246"/>
    <cellStyle name="Normal 56 2 3 3 4 2" xfId="25361"/>
    <cellStyle name="Normal 56 2 3 3 4 2 2" xfId="59238"/>
    <cellStyle name="Normal 56 2 3 3 4 3" xfId="45122"/>
    <cellStyle name="Normal 56 2 3 3 5" xfId="16892"/>
    <cellStyle name="Normal 56 2 3 3 5 2" xfId="36653"/>
    <cellStyle name="Normal 56 2 3 3 6" xfId="50769"/>
    <cellStyle name="Normal 56 2 3 3 7" xfId="31007"/>
    <cellStyle name="Normal 56 2 3 4" xfId="4186"/>
    <cellStyle name="Normal 56 2 3 4 2" xfId="12657"/>
    <cellStyle name="Normal 56 2 3 4 2 2" xfId="26772"/>
    <cellStyle name="Normal 56 2 3 4 2 2 2" xfId="60649"/>
    <cellStyle name="Normal 56 2 3 4 2 3" xfId="46533"/>
    <cellStyle name="Normal 56 2 3 4 3" xfId="18303"/>
    <cellStyle name="Normal 56 2 3 4 3 2" xfId="38064"/>
    <cellStyle name="Normal 56 2 3 4 4" xfId="52180"/>
    <cellStyle name="Normal 56 2 3 4 5" xfId="32418"/>
    <cellStyle name="Normal 56 2 3 5" xfId="7011"/>
    <cellStyle name="Normal 56 2 3 5 2" xfId="21126"/>
    <cellStyle name="Normal 56 2 3 5 2 2" xfId="55003"/>
    <cellStyle name="Normal 56 2 3 5 3" xfId="40887"/>
    <cellStyle name="Normal 56 2 3 6" xfId="9834"/>
    <cellStyle name="Normal 56 2 3 6 2" xfId="23949"/>
    <cellStyle name="Normal 56 2 3 6 2 2" xfId="57826"/>
    <cellStyle name="Normal 56 2 3 6 3" xfId="43710"/>
    <cellStyle name="Normal 56 2 3 7" xfId="15480"/>
    <cellStyle name="Normal 56 2 3 7 2" xfId="35241"/>
    <cellStyle name="Normal 56 2 3 8" xfId="49357"/>
    <cellStyle name="Normal 56 2 3 9" xfId="29595"/>
    <cellStyle name="Normal 56 2 4" xfId="1715"/>
    <cellStyle name="Normal 56 2 4 2" xfId="3128"/>
    <cellStyle name="Normal 56 2 4 2 2" xfId="5952"/>
    <cellStyle name="Normal 56 2 4 2 2 2" xfId="14422"/>
    <cellStyle name="Normal 56 2 4 2 2 2 2" xfId="28537"/>
    <cellStyle name="Normal 56 2 4 2 2 2 2 2" xfId="62414"/>
    <cellStyle name="Normal 56 2 4 2 2 2 3" xfId="48298"/>
    <cellStyle name="Normal 56 2 4 2 2 3" xfId="20068"/>
    <cellStyle name="Normal 56 2 4 2 2 3 2" xfId="39829"/>
    <cellStyle name="Normal 56 2 4 2 2 4" xfId="53945"/>
    <cellStyle name="Normal 56 2 4 2 2 5" xfId="34183"/>
    <cellStyle name="Normal 56 2 4 2 3" xfId="8776"/>
    <cellStyle name="Normal 56 2 4 2 3 2" xfId="22891"/>
    <cellStyle name="Normal 56 2 4 2 3 2 2" xfId="56768"/>
    <cellStyle name="Normal 56 2 4 2 3 3" xfId="42652"/>
    <cellStyle name="Normal 56 2 4 2 4" xfId="11599"/>
    <cellStyle name="Normal 56 2 4 2 4 2" xfId="25714"/>
    <cellStyle name="Normal 56 2 4 2 4 2 2" xfId="59591"/>
    <cellStyle name="Normal 56 2 4 2 4 3" xfId="45475"/>
    <cellStyle name="Normal 56 2 4 2 5" xfId="17245"/>
    <cellStyle name="Normal 56 2 4 2 5 2" xfId="37006"/>
    <cellStyle name="Normal 56 2 4 2 6" xfId="51122"/>
    <cellStyle name="Normal 56 2 4 2 7" xfId="31360"/>
    <cellStyle name="Normal 56 2 4 3" xfId="4539"/>
    <cellStyle name="Normal 56 2 4 3 2" xfId="13010"/>
    <cellStyle name="Normal 56 2 4 3 2 2" xfId="27125"/>
    <cellStyle name="Normal 56 2 4 3 2 2 2" xfId="61002"/>
    <cellStyle name="Normal 56 2 4 3 2 3" xfId="46886"/>
    <cellStyle name="Normal 56 2 4 3 3" xfId="18656"/>
    <cellStyle name="Normal 56 2 4 3 3 2" xfId="38417"/>
    <cellStyle name="Normal 56 2 4 3 4" xfId="52533"/>
    <cellStyle name="Normal 56 2 4 3 5" xfId="32771"/>
    <cellStyle name="Normal 56 2 4 4" xfId="7364"/>
    <cellStyle name="Normal 56 2 4 4 2" xfId="21479"/>
    <cellStyle name="Normal 56 2 4 4 2 2" xfId="55356"/>
    <cellStyle name="Normal 56 2 4 4 3" xfId="41240"/>
    <cellStyle name="Normal 56 2 4 5" xfId="10187"/>
    <cellStyle name="Normal 56 2 4 5 2" xfId="24302"/>
    <cellStyle name="Normal 56 2 4 5 2 2" xfId="58179"/>
    <cellStyle name="Normal 56 2 4 5 3" xfId="44063"/>
    <cellStyle name="Normal 56 2 4 6" xfId="15833"/>
    <cellStyle name="Normal 56 2 4 6 2" xfId="35594"/>
    <cellStyle name="Normal 56 2 4 7" xfId="49710"/>
    <cellStyle name="Normal 56 2 4 8" xfId="29948"/>
    <cellStyle name="Normal 56 2 5" xfId="2422"/>
    <cellStyle name="Normal 56 2 5 2" xfId="5246"/>
    <cellStyle name="Normal 56 2 5 2 2" xfId="13716"/>
    <cellStyle name="Normal 56 2 5 2 2 2" xfId="27831"/>
    <cellStyle name="Normal 56 2 5 2 2 2 2" xfId="61708"/>
    <cellStyle name="Normal 56 2 5 2 2 3" xfId="47592"/>
    <cellStyle name="Normal 56 2 5 2 3" xfId="19362"/>
    <cellStyle name="Normal 56 2 5 2 3 2" xfId="39123"/>
    <cellStyle name="Normal 56 2 5 2 4" xfId="53239"/>
    <cellStyle name="Normal 56 2 5 2 5" xfId="33477"/>
    <cellStyle name="Normal 56 2 5 3" xfId="8070"/>
    <cellStyle name="Normal 56 2 5 3 2" xfId="22185"/>
    <cellStyle name="Normal 56 2 5 3 2 2" xfId="56062"/>
    <cellStyle name="Normal 56 2 5 3 3" xfId="41946"/>
    <cellStyle name="Normal 56 2 5 4" xfId="10893"/>
    <cellStyle name="Normal 56 2 5 4 2" xfId="25008"/>
    <cellStyle name="Normal 56 2 5 4 2 2" xfId="58885"/>
    <cellStyle name="Normal 56 2 5 4 3" xfId="44769"/>
    <cellStyle name="Normal 56 2 5 5" xfId="16539"/>
    <cellStyle name="Normal 56 2 5 5 2" xfId="36300"/>
    <cellStyle name="Normal 56 2 5 6" xfId="50416"/>
    <cellStyle name="Normal 56 2 5 7" xfId="30654"/>
    <cellStyle name="Normal 56 2 6" xfId="3833"/>
    <cellStyle name="Normal 56 2 6 2" xfId="12304"/>
    <cellStyle name="Normal 56 2 6 2 2" xfId="26419"/>
    <cellStyle name="Normal 56 2 6 2 2 2" xfId="60296"/>
    <cellStyle name="Normal 56 2 6 2 3" xfId="46180"/>
    <cellStyle name="Normal 56 2 6 3" xfId="17950"/>
    <cellStyle name="Normal 56 2 6 3 2" xfId="37711"/>
    <cellStyle name="Normal 56 2 6 4" xfId="51827"/>
    <cellStyle name="Normal 56 2 6 5" xfId="32065"/>
    <cellStyle name="Normal 56 2 7" xfId="6658"/>
    <cellStyle name="Normal 56 2 7 2" xfId="20773"/>
    <cellStyle name="Normal 56 2 7 2 2" xfId="54650"/>
    <cellStyle name="Normal 56 2 7 3" xfId="40534"/>
    <cellStyle name="Normal 56 2 8" xfId="9481"/>
    <cellStyle name="Normal 56 2 8 2" xfId="23596"/>
    <cellStyle name="Normal 56 2 8 2 2" xfId="57473"/>
    <cellStyle name="Normal 56 2 8 3" xfId="43357"/>
    <cellStyle name="Normal 56 2 9" xfId="15127"/>
    <cellStyle name="Normal 56 2 9 2" xfId="34888"/>
    <cellStyle name="Normal 56 3" xfId="1094"/>
    <cellStyle name="Normal 56 3 10" xfId="29330"/>
    <cellStyle name="Normal 56 3 2" xfId="1449"/>
    <cellStyle name="Normal 56 3 2 2" xfId="2156"/>
    <cellStyle name="Normal 56 3 2 2 2" xfId="3569"/>
    <cellStyle name="Normal 56 3 2 2 2 2" xfId="6393"/>
    <cellStyle name="Normal 56 3 2 2 2 2 2" xfId="14863"/>
    <cellStyle name="Normal 56 3 2 2 2 2 2 2" xfId="28978"/>
    <cellStyle name="Normal 56 3 2 2 2 2 2 2 2" xfId="62855"/>
    <cellStyle name="Normal 56 3 2 2 2 2 2 3" xfId="48739"/>
    <cellStyle name="Normal 56 3 2 2 2 2 3" xfId="20509"/>
    <cellStyle name="Normal 56 3 2 2 2 2 3 2" xfId="40270"/>
    <cellStyle name="Normal 56 3 2 2 2 2 4" xfId="54386"/>
    <cellStyle name="Normal 56 3 2 2 2 2 5" xfId="34624"/>
    <cellStyle name="Normal 56 3 2 2 2 3" xfId="9217"/>
    <cellStyle name="Normal 56 3 2 2 2 3 2" xfId="23332"/>
    <cellStyle name="Normal 56 3 2 2 2 3 2 2" xfId="57209"/>
    <cellStyle name="Normal 56 3 2 2 2 3 3" xfId="43093"/>
    <cellStyle name="Normal 56 3 2 2 2 4" xfId="12040"/>
    <cellStyle name="Normal 56 3 2 2 2 4 2" xfId="26155"/>
    <cellStyle name="Normal 56 3 2 2 2 4 2 2" xfId="60032"/>
    <cellStyle name="Normal 56 3 2 2 2 4 3" xfId="45916"/>
    <cellStyle name="Normal 56 3 2 2 2 5" xfId="17686"/>
    <cellStyle name="Normal 56 3 2 2 2 5 2" xfId="37447"/>
    <cellStyle name="Normal 56 3 2 2 2 6" xfId="51563"/>
    <cellStyle name="Normal 56 3 2 2 2 7" xfId="31801"/>
    <cellStyle name="Normal 56 3 2 2 3" xfId="4980"/>
    <cellStyle name="Normal 56 3 2 2 3 2" xfId="13451"/>
    <cellStyle name="Normal 56 3 2 2 3 2 2" xfId="27566"/>
    <cellStyle name="Normal 56 3 2 2 3 2 2 2" xfId="61443"/>
    <cellStyle name="Normal 56 3 2 2 3 2 3" xfId="47327"/>
    <cellStyle name="Normal 56 3 2 2 3 3" xfId="19097"/>
    <cellStyle name="Normal 56 3 2 2 3 3 2" xfId="38858"/>
    <cellStyle name="Normal 56 3 2 2 3 4" xfId="52974"/>
    <cellStyle name="Normal 56 3 2 2 3 5" xfId="33212"/>
    <cellStyle name="Normal 56 3 2 2 4" xfId="7805"/>
    <cellStyle name="Normal 56 3 2 2 4 2" xfId="21920"/>
    <cellStyle name="Normal 56 3 2 2 4 2 2" xfId="55797"/>
    <cellStyle name="Normal 56 3 2 2 4 3" xfId="41681"/>
    <cellStyle name="Normal 56 3 2 2 5" xfId="10628"/>
    <cellStyle name="Normal 56 3 2 2 5 2" xfId="24743"/>
    <cellStyle name="Normal 56 3 2 2 5 2 2" xfId="58620"/>
    <cellStyle name="Normal 56 3 2 2 5 3" xfId="44504"/>
    <cellStyle name="Normal 56 3 2 2 6" xfId="16274"/>
    <cellStyle name="Normal 56 3 2 2 6 2" xfId="36035"/>
    <cellStyle name="Normal 56 3 2 2 7" xfId="50151"/>
    <cellStyle name="Normal 56 3 2 2 8" xfId="30389"/>
    <cellStyle name="Normal 56 3 2 3" xfId="2863"/>
    <cellStyle name="Normal 56 3 2 3 2" xfId="5687"/>
    <cellStyle name="Normal 56 3 2 3 2 2" xfId="14157"/>
    <cellStyle name="Normal 56 3 2 3 2 2 2" xfId="28272"/>
    <cellStyle name="Normal 56 3 2 3 2 2 2 2" xfId="62149"/>
    <cellStyle name="Normal 56 3 2 3 2 2 3" xfId="48033"/>
    <cellStyle name="Normal 56 3 2 3 2 3" xfId="19803"/>
    <cellStyle name="Normal 56 3 2 3 2 3 2" xfId="39564"/>
    <cellStyle name="Normal 56 3 2 3 2 4" xfId="53680"/>
    <cellStyle name="Normal 56 3 2 3 2 5" xfId="33918"/>
    <cellStyle name="Normal 56 3 2 3 3" xfId="8511"/>
    <cellStyle name="Normal 56 3 2 3 3 2" xfId="22626"/>
    <cellStyle name="Normal 56 3 2 3 3 2 2" xfId="56503"/>
    <cellStyle name="Normal 56 3 2 3 3 3" xfId="42387"/>
    <cellStyle name="Normal 56 3 2 3 4" xfId="11334"/>
    <cellStyle name="Normal 56 3 2 3 4 2" xfId="25449"/>
    <cellStyle name="Normal 56 3 2 3 4 2 2" xfId="59326"/>
    <cellStyle name="Normal 56 3 2 3 4 3" xfId="45210"/>
    <cellStyle name="Normal 56 3 2 3 5" xfId="16980"/>
    <cellStyle name="Normal 56 3 2 3 5 2" xfId="36741"/>
    <cellStyle name="Normal 56 3 2 3 6" xfId="50857"/>
    <cellStyle name="Normal 56 3 2 3 7" xfId="31095"/>
    <cellStyle name="Normal 56 3 2 4" xfId="4274"/>
    <cellStyle name="Normal 56 3 2 4 2" xfId="12745"/>
    <cellStyle name="Normal 56 3 2 4 2 2" xfId="26860"/>
    <cellStyle name="Normal 56 3 2 4 2 2 2" xfId="60737"/>
    <cellStyle name="Normal 56 3 2 4 2 3" xfId="46621"/>
    <cellStyle name="Normal 56 3 2 4 3" xfId="18391"/>
    <cellStyle name="Normal 56 3 2 4 3 2" xfId="38152"/>
    <cellStyle name="Normal 56 3 2 4 4" xfId="52268"/>
    <cellStyle name="Normal 56 3 2 4 5" xfId="32506"/>
    <cellStyle name="Normal 56 3 2 5" xfId="7099"/>
    <cellStyle name="Normal 56 3 2 5 2" xfId="21214"/>
    <cellStyle name="Normal 56 3 2 5 2 2" xfId="55091"/>
    <cellStyle name="Normal 56 3 2 5 3" xfId="40975"/>
    <cellStyle name="Normal 56 3 2 6" xfId="9922"/>
    <cellStyle name="Normal 56 3 2 6 2" xfId="24037"/>
    <cellStyle name="Normal 56 3 2 6 2 2" xfId="57914"/>
    <cellStyle name="Normal 56 3 2 6 3" xfId="43798"/>
    <cellStyle name="Normal 56 3 2 7" xfId="15568"/>
    <cellStyle name="Normal 56 3 2 7 2" xfId="35329"/>
    <cellStyle name="Normal 56 3 2 8" xfId="49445"/>
    <cellStyle name="Normal 56 3 2 9" xfId="29683"/>
    <cellStyle name="Normal 56 3 3" xfId="1803"/>
    <cellStyle name="Normal 56 3 3 2" xfId="3216"/>
    <cellStyle name="Normal 56 3 3 2 2" xfId="6040"/>
    <cellStyle name="Normal 56 3 3 2 2 2" xfId="14510"/>
    <cellStyle name="Normal 56 3 3 2 2 2 2" xfId="28625"/>
    <cellStyle name="Normal 56 3 3 2 2 2 2 2" xfId="62502"/>
    <cellStyle name="Normal 56 3 3 2 2 2 3" xfId="48386"/>
    <cellStyle name="Normal 56 3 3 2 2 3" xfId="20156"/>
    <cellStyle name="Normal 56 3 3 2 2 3 2" xfId="39917"/>
    <cellStyle name="Normal 56 3 3 2 2 4" xfId="54033"/>
    <cellStyle name="Normal 56 3 3 2 2 5" xfId="34271"/>
    <cellStyle name="Normal 56 3 3 2 3" xfId="8864"/>
    <cellStyle name="Normal 56 3 3 2 3 2" xfId="22979"/>
    <cellStyle name="Normal 56 3 3 2 3 2 2" xfId="56856"/>
    <cellStyle name="Normal 56 3 3 2 3 3" xfId="42740"/>
    <cellStyle name="Normal 56 3 3 2 4" xfId="11687"/>
    <cellStyle name="Normal 56 3 3 2 4 2" xfId="25802"/>
    <cellStyle name="Normal 56 3 3 2 4 2 2" xfId="59679"/>
    <cellStyle name="Normal 56 3 3 2 4 3" xfId="45563"/>
    <cellStyle name="Normal 56 3 3 2 5" xfId="17333"/>
    <cellStyle name="Normal 56 3 3 2 5 2" xfId="37094"/>
    <cellStyle name="Normal 56 3 3 2 6" xfId="51210"/>
    <cellStyle name="Normal 56 3 3 2 7" xfId="31448"/>
    <cellStyle name="Normal 56 3 3 3" xfId="4627"/>
    <cellStyle name="Normal 56 3 3 3 2" xfId="13098"/>
    <cellStyle name="Normal 56 3 3 3 2 2" xfId="27213"/>
    <cellStyle name="Normal 56 3 3 3 2 2 2" xfId="61090"/>
    <cellStyle name="Normal 56 3 3 3 2 3" xfId="46974"/>
    <cellStyle name="Normal 56 3 3 3 3" xfId="18744"/>
    <cellStyle name="Normal 56 3 3 3 3 2" xfId="38505"/>
    <cellStyle name="Normal 56 3 3 3 4" xfId="52621"/>
    <cellStyle name="Normal 56 3 3 3 5" xfId="32859"/>
    <cellStyle name="Normal 56 3 3 4" xfId="7452"/>
    <cellStyle name="Normal 56 3 3 4 2" xfId="21567"/>
    <cellStyle name="Normal 56 3 3 4 2 2" xfId="55444"/>
    <cellStyle name="Normal 56 3 3 4 3" xfId="41328"/>
    <cellStyle name="Normal 56 3 3 5" xfId="10275"/>
    <cellStyle name="Normal 56 3 3 5 2" xfId="24390"/>
    <cellStyle name="Normal 56 3 3 5 2 2" xfId="58267"/>
    <cellStyle name="Normal 56 3 3 5 3" xfId="44151"/>
    <cellStyle name="Normal 56 3 3 6" xfId="15921"/>
    <cellStyle name="Normal 56 3 3 6 2" xfId="35682"/>
    <cellStyle name="Normal 56 3 3 7" xfId="49798"/>
    <cellStyle name="Normal 56 3 3 8" xfId="30036"/>
    <cellStyle name="Normal 56 3 4" xfId="2510"/>
    <cellStyle name="Normal 56 3 4 2" xfId="5334"/>
    <cellStyle name="Normal 56 3 4 2 2" xfId="13804"/>
    <cellStyle name="Normal 56 3 4 2 2 2" xfId="27919"/>
    <cellStyle name="Normal 56 3 4 2 2 2 2" xfId="61796"/>
    <cellStyle name="Normal 56 3 4 2 2 3" xfId="47680"/>
    <cellStyle name="Normal 56 3 4 2 3" xfId="19450"/>
    <cellStyle name="Normal 56 3 4 2 3 2" xfId="39211"/>
    <cellStyle name="Normal 56 3 4 2 4" xfId="53327"/>
    <cellStyle name="Normal 56 3 4 2 5" xfId="33565"/>
    <cellStyle name="Normal 56 3 4 3" xfId="8158"/>
    <cellStyle name="Normal 56 3 4 3 2" xfId="22273"/>
    <cellStyle name="Normal 56 3 4 3 2 2" xfId="56150"/>
    <cellStyle name="Normal 56 3 4 3 3" xfId="42034"/>
    <cellStyle name="Normal 56 3 4 4" xfId="10981"/>
    <cellStyle name="Normal 56 3 4 4 2" xfId="25096"/>
    <cellStyle name="Normal 56 3 4 4 2 2" xfId="58973"/>
    <cellStyle name="Normal 56 3 4 4 3" xfId="44857"/>
    <cellStyle name="Normal 56 3 4 5" xfId="16627"/>
    <cellStyle name="Normal 56 3 4 5 2" xfId="36388"/>
    <cellStyle name="Normal 56 3 4 6" xfId="50504"/>
    <cellStyle name="Normal 56 3 4 7" xfId="30742"/>
    <cellStyle name="Normal 56 3 5" xfId="3921"/>
    <cellStyle name="Normal 56 3 5 2" xfId="12392"/>
    <cellStyle name="Normal 56 3 5 2 2" xfId="26507"/>
    <cellStyle name="Normal 56 3 5 2 2 2" xfId="60384"/>
    <cellStyle name="Normal 56 3 5 2 3" xfId="46268"/>
    <cellStyle name="Normal 56 3 5 3" xfId="18038"/>
    <cellStyle name="Normal 56 3 5 3 2" xfId="37799"/>
    <cellStyle name="Normal 56 3 5 4" xfId="51915"/>
    <cellStyle name="Normal 56 3 5 5" xfId="32153"/>
    <cellStyle name="Normal 56 3 6" xfId="6746"/>
    <cellStyle name="Normal 56 3 6 2" xfId="20861"/>
    <cellStyle name="Normal 56 3 6 2 2" xfId="54738"/>
    <cellStyle name="Normal 56 3 6 3" xfId="40622"/>
    <cellStyle name="Normal 56 3 7" xfId="9569"/>
    <cellStyle name="Normal 56 3 7 2" xfId="23684"/>
    <cellStyle name="Normal 56 3 7 2 2" xfId="57561"/>
    <cellStyle name="Normal 56 3 7 3" xfId="43445"/>
    <cellStyle name="Normal 56 3 8" xfId="15215"/>
    <cellStyle name="Normal 56 3 8 2" xfId="34976"/>
    <cellStyle name="Normal 56 3 9" xfId="49092"/>
    <cellStyle name="Normal 56 4" xfId="1274"/>
    <cellStyle name="Normal 56 4 2" xfId="1981"/>
    <cellStyle name="Normal 56 4 2 2" xfId="3394"/>
    <cellStyle name="Normal 56 4 2 2 2" xfId="6218"/>
    <cellStyle name="Normal 56 4 2 2 2 2" xfId="14688"/>
    <cellStyle name="Normal 56 4 2 2 2 2 2" xfId="28803"/>
    <cellStyle name="Normal 56 4 2 2 2 2 2 2" xfId="62680"/>
    <cellStyle name="Normal 56 4 2 2 2 2 3" xfId="48564"/>
    <cellStyle name="Normal 56 4 2 2 2 3" xfId="20334"/>
    <cellStyle name="Normal 56 4 2 2 2 3 2" xfId="40095"/>
    <cellStyle name="Normal 56 4 2 2 2 4" xfId="54211"/>
    <cellStyle name="Normal 56 4 2 2 2 5" xfId="34449"/>
    <cellStyle name="Normal 56 4 2 2 3" xfId="9042"/>
    <cellStyle name="Normal 56 4 2 2 3 2" xfId="23157"/>
    <cellStyle name="Normal 56 4 2 2 3 2 2" xfId="57034"/>
    <cellStyle name="Normal 56 4 2 2 3 3" xfId="42918"/>
    <cellStyle name="Normal 56 4 2 2 4" xfId="11865"/>
    <cellStyle name="Normal 56 4 2 2 4 2" xfId="25980"/>
    <cellStyle name="Normal 56 4 2 2 4 2 2" xfId="59857"/>
    <cellStyle name="Normal 56 4 2 2 4 3" xfId="45741"/>
    <cellStyle name="Normal 56 4 2 2 5" xfId="17511"/>
    <cellStyle name="Normal 56 4 2 2 5 2" xfId="37272"/>
    <cellStyle name="Normal 56 4 2 2 6" xfId="51388"/>
    <cellStyle name="Normal 56 4 2 2 7" xfId="31626"/>
    <cellStyle name="Normal 56 4 2 3" xfId="4805"/>
    <cellStyle name="Normal 56 4 2 3 2" xfId="13276"/>
    <cellStyle name="Normal 56 4 2 3 2 2" xfId="27391"/>
    <cellStyle name="Normal 56 4 2 3 2 2 2" xfId="61268"/>
    <cellStyle name="Normal 56 4 2 3 2 3" xfId="47152"/>
    <cellStyle name="Normal 56 4 2 3 3" xfId="18922"/>
    <cellStyle name="Normal 56 4 2 3 3 2" xfId="38683"/>
    <cellStyle name="Normal 56 4 2 3 4" xfId="52799"/>
    <cellStyle name="Normal 56 4 2 3 5" xfId="33037"/>
    <cellStyle name="Normal 56 4 2 4" xfId="7630"/>
    <cellStyle name="Normal 56 4 2 4 2" xfId="21745"/>
    <cellStyle name="Normal 56 4 2 4 2 2" xfId="55622"/>
    <cellStyle name="Normal 56 4 2 4 3" xfId="41506"/>
    <cellStyle name="Normal 56 4 2 5" xfId="10453"/>
    <cellStyle name="Normal 56 4 2 5 2" xfId="24568"/>
    <cellStyle name="Normal 56 4 2 5 2 2" xfId="58445"/>
    <cellStyle name="Normal 56 4 2 5 3" xfId="44329"/>
    <cellStyle name="Normal 56 4 2 6" xfId="16099"/>
    <cellStyle name="Normal 56 4 2 6 2" xfId="35860"/>
    <cellStyle name="Normal 56 4 2 7" xfId="49976"/>
    <cellStyle name="Normal 56 4 2 8" xfId="30214"/>
    <cellStyle name="Normal 56 4 3" xfId="2688"/>
    <cellStyle name="Normal 56 4 3 2" xfId="5512"/>
    <cellStyle name="Normal 56 4 3 2 2" xfId="13982"/>
    <cellStyle name="Normal 56 4 3 2 2 2" xfId="28097"/>
    <cellStyle name="Normal 56 4 3 2 2 2 2" xfId="61974"/>
    <cellStyle name="Normal 56 4 3 2 2 3" xfId="47858"/>
    <cellStyle name="Normal 56 4 3 2 3" xfId="19628"/>
    <cellStyle name="Normal 56 4 3 2 3 2" xfId="39389"/>
    <cellStyle name="Normal 56 4 3 2 4" xfId="53505"/>
    <cellStyle name="Normal 56 4 3 2 5" xfId="33743"/>
    <cellStyle name="Normal 56 4 3 3" xfId="8336"/>
    <cellStyle name="Normal 56 4 3 3 2" xfId="22451"/>
    <cellStyle name="Normal 56 4 3 3 2 2" xfId="56328"/>
    <cellStyle name="Normal 56 4 3 3 3" xfId="42212"/>
    <cellStyle name="Normal 56 4 3 4" xfId="11159"/>
    <cellStyle name="Normal 56 4 3 4 2" xfId="25274"/>
    <cellStyle name="Normal 56 4 3 4 2 2" xfId="59151"/>
    <cellStyle name="Normal 56 4 3 4 3" xfId="45035"/>
    <cellStyle name="Normal 56 4 3 5" xfId="16805"/>
    <cellStyle name="Normal 56 4 3 5 2" xfId="36566"/>
    <cellStyle name="Normal 56 4 3 6" xfId="50682"/>
    <cellStyle name="Normal 56 4 3 7" xfId="30920"/>
    <cellStyle name="Normal 56 4 4" xfId="4099"/>
    <cellStyle name="Normal 56 4 4 2" xfId="12570"/>
    <cellStyle name="Normal 56 4 4 2 2" xfId="26685"/>
    <cellStyle name="Normal 56 4 4 2 2 2" xfId="60562"/>
    <cellStyle name="Normal 56 4 4 2 3" xfId="46446"/>
    <cellStyle name="Normal 56 4 4 3" xfId="18216"/>
    <cellStyle name="Normal 56 4 4 3 2" xfId="37977"/>
    <cellStyle name="Normal 56 4 4 4" xfId="52093"/>
    <cellStyle name="Normal 56 4 4 5" xfId="32331"/>
    <cellStyle name="Normal 56 4 5" xfId="6924"/>
    <cellStyle name="Normal 56 4 5 2" xfId="21039"/>
    <cellStyle name="Normal 56 4 5 2 2" xfId="54916"/>
    <cellStyle name="Normal 56 4 5 3" xfId="40800"/>
    <cellStyle name="Normal 56 4 6" xfId="9747"/>
    <cellStyle name="Normal 56 4 6 2" xfId="23862"/>
    <cellStyle name="Normal 56 4 6 2 2" xfId="57739"/>
    <cellStyle name="Normal 56 4 6 3" xfId="43623"/>
    <cellStyle name="Normal 56 4 7" xfId="15393"/>
    <cellStyle name="Normal 56 4 7 2" xfId="35154"/>
    <cellStyle name="Normal 56 4 8" xfId="49270"/>
    <cellStyle name="Normal 56 4 9" xfId="29508"/>
    <cellStyle name="Normal 56 5" xfId="1628"/>
    <cellStyle name="Normal 56 5 2" xfId="3041"/>
    <cellStyle name="Normal 56 5 2 2" xfId="5865"/>
    <cellStyle name="Normal 56 5 2 2 2" xfId="14335"/>
    <cellStyle name="Normal 56 5 2 2 2 2" xfId="28450"/>
    <cellStyle name="Normal 56 5 2 2 2 2 2" xfId="62327"/>
    <cellStyle name="Normal 56 5 2 2 2 3" xfId="48211"/>
    <cellStyle name="Normal 56 5 2 2 3" xfId="19981"/>
    <cellStyle name="Normal 56 5 2 2 3 2" xfId="39742"/>
    <cellStyle name="Normal 56 5 2 2 4" xfId="53858"/>
    <cellStyle name="Normal 56 5 2 2 5" xfId="34096"/>
    <cellStyle name="Normal 56 5 2 3" xfId="8689"/>
    <cellStyle name="Normal 56 5 2 3 2" xfId="22804"/>
    <cellStyle name="Normal 56 5 2 3 2 2" xfId="56681"/>
    <cellStyle name="Normal 56 5 2 3 3" xfId="42565"/>
    <cellStyle name="Normal 56 5 2 4" xfId="11512"/>
    <cellStyle name="Normal 56 5 2 4 2" xfId="25627"/>
    <cellStyle name="Normal 56 5 2 4 2 2" xfId="59504"/>
    <cellStyle name="Normal 56 5 2 4 3" xfId="45388"/>
    <cellStyle name="Normal 56 5 2 5" xfId="17158"/>
    <cellStyle name="Normal 56 5 2 5 2" xfId="36919"/>
    <cellStyle name="Normal 56 5 2 6" xfId="51035"/>
    <cellStyle name="Normal 56 5 2 7" xfId="31273"/>
    <cellStyle name="Normal 56 5 3" xfId="4452"/>
    <cellStyle name="Normal 56 5 3 2" xfId="12923"/>
    <cellStyle name="Normal 56 5 3 2 2" xfId="27038"/>
    <cellStyle name="Normal 56 5 3 2 2 2" xfId="60915"/>
    <cellStyle name="Normal 56 5 3 2 3" xfId="46799"/>
    <cellStyle name="Normal 56 5 3 3" xfId="18569"/>
    <cellStyle name="Normal 56 5 3 3 2" xfId="38330"/>
    <cellStyle name="Normal 56 5 3 4" xfId="52446"/>
    <cellStyle name="Normal 56 5 3 5" xfId="32684"/>
    <cellStyle name="Normal 56 5 4" xfId="7277"/>
    <cellStyle name="Normal 56 5 4 2" xfId="21392"/>
    <cellStyle name="Normal 56 5 4 2 2" xfId="55269"/>
    <cellStyle name="Normal 56 5 4 3" xfId="41153"/>
    <cellStyle name="Normal 56 5 5" xfId="10100"/>
    <cellStyle name="Normal 56 5 5 2" xfId="24215"/>
    <cellStyle name="Normal 56 5 5 2 2" xfId="58092"/>
    <cellStyle name="Normal 56 5 5 3" xfId="43976"/>
    <cellStyle name="Normal 56 5 6" xfId="15746"/>
    <cellStyle name="Normal 56 5 6 2" xfId="35507"/>
    <cellStyle name="Normal 56 5 7" xfId="49623"/>
    <cellStyle name="Normal 56 5 8" xfId="29861"/>
    <cellStyle name="Normal 56 6" xfId="2335"/>
    <cellStyle name="Normal 56 6 2" xfId="5159"/>
    <cellStyle name="Normal 56 6 2 2" xfId="13629"/>
    <cellStyle name="Normal 56 6 2 2 2" xfId="27744"/>
    <cellStyle name="Normal 56 6 2 2 2 2" xfId="61621"/>
    <cellStyle name="Normal 56 6 2 2 3" xfId="47505"/>
    <cellStyle name="Normal 56 6 2 3" xfId="19275"/>
    <cellStyle name="Normal 56 6 2 3 2" xfId="39036"/>
    <cellStyle name="Normal 56 6 2 4" xfId="53152"/>
    <cellStyle name="Normal 56 6 2 5" xfId="33390"/>
    <cellStyle name="Normal 56 6 3" xfId="7983"/>
    <cellStyle name="Normal 56 6 3 2" xfId="22098"/>
    <cellStyle name="Normal 56 6 3 2 2" xfId="55975"/>
    <cellStyle name="Normal 56 6 3 3" xfId="41859"/>
    <cellStyle name="Normal 56 6 4" xfId="10806"/>
    <cellStyle name="Normal 56 6 4 2" xfId="24921"/>
    <cellStyle name="Normal 56 6 4 2 2" xfId="58798"/>
    <cellStyle name="Normal 56 6 4 3" xfId="44682"/>
    <cellStyle name="Normal 56 6 5" xfId="16452"/>
    <cellStyle name="Normal 56 6 5 2" xfId="36213"/>
    <cellStyle name="Normal 56 6 6" xfId="50329"/>
    <cellStyle name="Normal 56 6 7" xfId="30567"/>
    <cellStyle name="Normal 56 7" xfId="3746"/>
    <cellStyle name="Normal 56 7 2" xfId="12217"/>
    <cellStyle name="Normal 56 7 2 2" xfId="26332"/>
    <cellStyle name="Normal 56 7 2 2 2" xfId="60209"/>
    <cellStyle name="Normal 56 7 2 3" xfId="46093"/>
    <cellStyle name="Normal 56 7 3" xfId="17863"/>
    <cellStyle name="Normal 56 7 3 2" xfId="37624"/>
    <cellStyle name="Normal 56 7 4" xfId="51740"/>
    <cellStyle name="Normal 56 7 5" xfId="31978"/>
    <cellStyle name="Normal 56 8" xfId="6571"/>
    <cellStyle name="Normal 56 8 2" xfId="20686"/>
    <cellStyle name="Normal 56 8 2 2" xfId="54563"/>
    <cellStyle name="Normal 56 8 3" xfId="40447"/>
    <cellStyle name="Normal 56 9" xfId="9394"/>
    <cellStyle name="Normal 56 9 2" xfId="23509"/>
    <cellStyle name="Normal 56 9 2 2" xfId="57386"/>
    <cellStyle name="Normal 56 9 3" xfId="43270"/>
    <cellStyle name="Normal 57" xfId="758"/>
    <cellStyle name="Normal 57 10" xfId="15050"/>
    <cellStyle name="Normal 57 10 2" xfId="34811"/>
    <cellStyle name="Normal 57 11" xfId="48927"/>
    <cellStyle name="Normal 57 12" xfId="29165"/>
    <cellStyle name="Normal 57 2" xfId="1012"/>
    <cellStyle name="Normal 57 2 10" xfId="49014"/>
    <cellStyle name="Normal 57 2 11" xfId="29252"/>
    <cellStyle name="Normal 57 2 2" xfId="1192"/>
    <cellStyle name="Normal 57 2 2 10" xfId="29427"/>
    <cellStyle name="Normal 57 2 2 2" xfId="1546"/>
    <cellStyle name="Normal 57 2 2 2 2" xfId="2253"/>
    <cellStyle name="Normal 57 2 2 2 2 2" xfId="3666"/>
    <cellStyle name="Normal 57 2 2 2 2 2 2" xfId="6490"/>
    <cellStyle name="Normal 57 2 2 2 2 2 2 2" xfId="14960"/>
    <cellStyle name="Normal 57 2 2 2 2 2 2 2 2" xfId="29075"/>
    <cellStyle name="Normal 57 2 2 2 2 2 2 2 2 2" xfId="62952"/>
    <cellStyle name="Normal 57 2 2 2 2 2 2 2 3" xfId="48836"/>
    <cellStyle name="Normal 57 2 2 2 2 2 2 3" xfId="20606"/>
    <cellStyle name="Normal 57 2 2 2 2 2 2 3 2" xfId="40367"/>
    <cellStyle name="Normal 57 2 2 2 2 2 2 4" xfId="54483"/>
    <cellStyle name="Normal 57 2 2 2 2 2 2 5" xfId="34721"/>
    <cellStyle name="Normal 57 2 2 2 2 2 3" xfId="9314"/>
    <cellStyle name="Normal 57 2 2 2 2 2 3 2" xfId="23429"/>
    <cellStyle name="Normal 57 2 2 2 2 2 3 2 2" xfId="57306"/>
    <cellStyle name="Normal 57 2 2 2 2 2 3 3" xfId="43190"/>
    <cellStyle name="Normal 57 2 2 2 2 2 4" xfId="12137"/>
    <cellStyle name="Normal 57 2 2 2 2 2 4 2" xfId="26252"/>
    <cellStyle name="Normal 57 2 2 2 2 2 4 2 2" xfId="60129"/>
    <cellStyle name="Normal 57 2 2 2 2 2 4 3" xfId="46013"/>
    <cellStyle name="Normal 57 2 2 2 2 2 5" xfId="17783"/>
    <cellStyle name="Normal 57 2 2 2 2 2 5 2" xfId="37544"/>
    <cellStyle name="Normal 57 2 2 2 2 2 6" xfId="51660"/>
    <cellStyle name="Normal 57 2 2 2 2 2 7" xfId="31898"/>
    <cellStyle name="Normal 57 2 2 2 2 3" xfId="5077"/>
    <cellStyle name="Normal 57 2 2 2 2 3 2" xfId="13548"/>
    <cellStyle name="Normal 57 2 2 2 2 3 2 2" xfId="27663"/>
    <cellStyle name="Normal 57 2 2 2 2 3 2 2 2" xfId="61540"/>
    <cellStyle name="Normal 57 2 2 2 2 3 2 3" xfId="47424"/>
    <cellStyle name="Normal 57 2 2 2 2 3 3" xfId="19194"/>
    <cellStyle name="Normal 57 2 2 2 2 3 3 2" xfId="38955"/>
    <cellStyle name="Normal 57 2 2 2 2 3 4" xfId="53071"/>
    <cellStyle name="Normal 57 2 2 2 2 3 5" xfId="33309"/>
    <cellStyle name="Normal 57 2 2 2 2 4" xfId="7902"/>
    <cellStyle name="Normal 57 2 2 2 2 4 2" xfId="22017"/>
    <cellStyle name="Normal 57 2 2 2 2 4 2 2" xfId="55894"/>
    <cellStyle name="Normal 57 2 2 2 2 4 3" xfId="41778"/>
    <cellStyle name="Normal 57 2 2 2 2 5" xfId="10725"/>
    <cellStyle name="Normal 57 2 2 2 2 5 2" xfId="24840"/>
    <cellStyle name="Normal 57 2 2 2 2 5 2 2" xfId="58717"/>
    <cellStyle name="Normal 57 2 2 2 2 5 3" xfId="44601"/>
    <cellStyle name="Normal 57 2 2 2 2 6" xfId="16371"/>
    <cellStyle name="Normal 57 2 2 2 2 6 2" xfId="36132"/>
    <cellStyle name="Normal 57 2 2 2 2 7" xfId="50248"/>
    <cellStyle name="Normal 57 2 2 2 2 8" xfId="30486"/>
    <cellStyle name="Normal 57 2 2 2 3" xfId="2960"/>
    <cellStyle name="Normal 57 2 2 2 3 2" xfId="5784"/>
    <cellStyle name="Normal 57 2 2 2 3 2 2" xfId="14254"/>
    <cellStyle name="Normal 57 2 2 2 3 2 2 2" xfId="28369"/>
    <cellStyle name="Normal 57 2 2 2 3 2 2 2 2" xfId="62246"/>
    <cellStyle name="Normal 57 2 2 2 3 2 2 3" xfId="48130"/>
    <cellStyle name="Normal 57 2 2 2 3 2 3" xfId="19900"/>
    <cellStyle name="Normal 57 2 2 2 3 2 3 2" xfId="39661"/>
    <cellStyle name="Normal 57 2 2 2 3 2 4" xfId="53777"/>
    <cellStyle name="Normal 57 2 2 2 3 2 5" xfId="34015"/>
    <cellStyle name="Normal 57 2 2 2 3 3" xfId="8608"/>
    <cellStyle name="Normal 57 2 2 2 3 3 2" xfId="22723"/>
    <cellStyle name="Normal 57 2 2 2 3 3 2 2" xfId="56600"/>
    <cellStyle name="Normal 57 2 2 2 3 3 3" xfId="42484"/>
    <cellStyle name="Normal 57 2 2 2 3 4" xfId="11431"/>
    <cellStyle name="Normal 57 2 2 2 3 4 2" xfId="25546"/>
    <cellStyle name="Normal 57 2 2 2 3 4 2 2" xfId="59423"/>
    <cellStyle name="Normal 57 2 2 2 3 4 3" xfId="45307"/>
    <cellStyle name="Normal 57 2 2 2 3 5" xfId="17077"/>
    <cellStyle name="Normal 57 2 2 2 3 5 2" xfId="36838"/>
    <cellStyle name="Normal 57 2 2 2 3 6" xfId="50954"/>
    <cellStyle name="Normal 57 2 2 2 3 7" xfId="31192"/>
    <cellStyle name="Normal 57 2 2 2 4" xfId="4371"/>
    <cellStyle name="Normal 57 2 2 2 4 2" xfId="12842"/>
    <cellStyle name="Normal 57 2 2 2 4 2 2" xfId="26957"/>
    <cellStyle name="Normal 57 2 2 2 4 2 2 2" xfId="60834"/>
    <cellStyle name="Normal 57 2 2 2 4 2 3" xfId="46718"/>
    <cellStyle name="Normal 57 2 2 2 4 3" xfId="18488"/>
    <cellStyle name="Normal 57 2 2 2 4 3 2" xfId="38249"/>
    <cellStyle name="Normal 57 2 2 2 4 4" xfId="52365"/>
    <cellStyle name="Normal 57 2 2 2 4 5" xfId="32603"/>
    <cellStyle name="Normal 57 2 2 2 5" xfId="7196"/>
    <cellStyle name="Normal 57 2 2 2 5 2" xfId="21311"/>
    <cellStyle name="Normal 57 2 2 2 5 2 2" xfId="55188"/>
    <cellStyle name="Normal 57 2 2 2 5 3" xfId="41072"/>
    <cellStyle name="Normal 57 2 2 2 6" xfId="10019"/>
    <cellStyle name="Normal 57 2 2 2 6 2" xfId="24134"/>
    <cellStyle name="Normal 57 2 2 2 6 2 2" xfId="58011"/>
    <cellStyle name="Normal 57 2 2 2 6 3" xfId="43895"/>
    <cellStyle name="Normal 57 2 2 2 7" xfId="15665"/>
    <cellStyle name="Normal 57 2 2 2 7 2" xfId="35426"/>
    <cellStyle name="Normal 57 2 2 2 8" xfId="49542"/>
    <cellStyle name="Normal 57 2 2 2 9" xfId="29780"/>
    <cellStyle name="Normal 57 2 2 3" xfId="1900"/>
    <cellStyle name="Normal 57 2 2 3 2" xfId="3313"/>
    <cellStyle name="Normal 57 2 2 3 2 2" xfId="6137"/>
    <cellStyle name="Normal 57 2 2 3 2 2 2" xfId="14607"/>
    <cellStyle name="Normal 57 2 2 3 2 2 2 2" xfId="28722"/>
    <cellStyle name="Normal 57 2 2 3 2 2 2 2 2" xfId="62599"/>
    <cellStyle name="Normal 57 2 2 3 2 2 2 3" xfId="48483"/>
    <cellStyle name="Normal 57 2 2 3 2 2 3" xfId="20253"/>
    <cellStyle name="Normal 57 2 2 3 2 2 3 2" xfId="40014"/>
    <cellStyle name="Normal 57 2 2 3 2 2 4" xfId="54130"/>
    <cellStyle name="Normal 57 2 2 3 2 2 5" xfId="34368"/>
    <cellStyle name="Normal 57 2 2 3 2 3" xfId="8961"/>
    <cellStyle name="Normal 57 2 2 3 2 3 2" xfId="23076"/>
    <cellStyle name="Normal 57 2 2 3 2 3 2 2" xfId="56953"/>
    <cellStyle name="Normal 57 2 2 3 2 3 3" xfId="42837"/>
    <cellStyle name="Normal 57 2 2 3 2 4" xfId="11784"/>
    <cellStyle name="Normal 57 2 2 3 2 4 2" xfId="25899"/>
    <cellStyle name="Normal 57 2 2 3 2 4 2 2" xfId="59776"/>
    <cellStyle name="Normal 57 2 2 3 2 4 3" xfId="45660"/>
    <cellStyle name="Normal 57 2 2 3 2 5" xfId="17430"/>
    <cellStyle name="Normal 57 2 2 3 2 5 2" xfId="37191"/>
    <cellStyle name="Normal 57 2 2 3 2 6" xfId="51307"/>
    <cellStyle name="Normal 57 2 2 3 2 7" xfId="31545"/>
    <cellStyle name="Normal 57 2 2 3 3" xfId="4724"/>
    <cellStyle name="Normal 57 2 2 3 3 2" xfId="13195"/>
    <cellStyle name="Normal 57 2 2 3 3 2 2" xfId="27310"/>
    <cellStyle name="Normal 57 2 2 3 3 2 2 2" xfId="61187"/>
    <cellStyle name="Normal 57 2 2 3 3 2 3" xfId="47071"/>
    <cellStyle name="Normal 57 2 2 3 3 3" xfId="18841"/>
    <cellStyle name="Normal 57 2 2 3 3 3 2" xfId="38602"/>
    <cellStyle name="Normal 57 2 2 3 3 4" xfId="52718"/>
    <cellStyle name="Normal 57 2 2 3 3 5" xfId="32956"/>
    <cellStyle name="Normal 57 2 2 3 4" xfId="7549"/>
    <cellStyle name="Normal 57 2 2 3 4 2" xfId="21664"/>
    <cellStyle name="Normal 57 2 2 3 4 2 2" xfId="55541"/>
    <cellStyle name="Normal 57 2 2 3 4 3" xfId="41425"/>
    <cellStyle name="Normal 57 2 2 3 5" xfId="10372"/>
    <cellStyle name="Normal 57 2 2 3 5 2" xfId="24487"/>
    <cellStyle name="Normal 57 2 2 3 5 2 2" xfId="58364"/>
    <cellStyle name="Normal 57 2 2 3 5 3" xfId="44248"/>
    <cellStyle name="Normal 57 2 2 3 6" xfId="16018"/>
    <cellStyle name="Normal 57 2 2 3 6 2" xfId="35779"/>
    <cellStyle name="Normal 57 2 2 3 7" xfId="49895"/>
    <cellStyle name="Normal 57 2 2 3 8" xfId="30133"/>
    <cellStyle name="Normal 57 2 2 4" xfId="2607"/>
    <cellStyle name="Normal 57 2 2 4 2" xfId="5431"/>
    <cellStyle name="Normal 57 2 2 4 2 2" xfId="13901"/>
    <cellStyle name="Normal 57 2 2 4 2 2 2" xfId="28016"/>
    <cellStyle name="Normal 57 2 2 4 2 2 2 2" xfId="61893"/>
    <cellStyle name="Normal 57 2 2 4 2 2 3" xfId="47777"/>
    <cellStyle name="Normal 57 2 2 4 2 3" xfId="19547"/>
    <cellStyle name="Normal 57 2 2 4 2 3 2" xfId="39308"/>
    <cellStyle name="Normal 57 2 2 4 2 4" xfId="53424"/>
    <cellStyle name="Normal 57 2 2 4 2 5" xfId="33662"/>
    <cellStyle name="Normal 57 2 2 4 3" xfId="8255"/>
    <cellStyle name="Normal 57 2 2 4 3 2" xfId="22370"/>
    <cellStyle name="Normal 57 2 2 4 3 2 2" xfId="56247"/>
    <cellStyle name="Normal 57 2 2 4 3 3" xfId="42131"/>
    <cellStyle name="Normal 57 2 2 4 4" xfId="11078"/>
    <cellStyle name="Normal 57 2 2 4 4 2" xfId="25193"/>
    <cellStyle name="Normal 57 2 2 4 4 2 2" xfId="59070"/>
    <cellStyle name="Normal 57 2 2 4 4 3" xfId="44954"/>
    <cellStyle name="Normal 57 2 2 4 5" xfId="16724"/>
    <cellStyle name="Normal 57 2 2 4 5 2" xfId="36485"/>
    <cellStyle name="Normal 57 2 2 4 6" xfId="50601"/>
    <cellStyle name="Normal 57 2 2 4 7" xfId="30839"/>
    <cellStyle name="Normal 57 2 2 5" xfId="4018"/>
    <cellStyle name="Normal 57 2 2 5 2" xfId="12489"/>
    <cellStyle name="Normal 57 2 2 5 2 2" xfId="26604"/>
    <cellStyle name="Normal 57 2 2 5 2 2 2" xfId="60481"/>
    <cellStyle name="Normal 57 2 2 5 2 3" xfId="46365"/>
    <cellStyle name="Normal 57 2 2 5 3" xfId="18135"/>
    <cellStyle name="Normal 57 2 2 5 3 2" xfId="37896"/>
    <cellStyle name="Normal 57 2 2 5 4" xfId="52012"/>
    <cellStyle name="Normal 57 2 2 5 5" xfId="32250"/>
    <cellStyle name="Normal 57 2 2 6" xfId="6843"/>
    <cellStyle name="Normal 57 2 2 6 2" xfId="20958"/>
    <cellStyle name="Normal 57 2 2 6 2 2" xfId="54835"/>
    <cellStyle name="Normal 57 2 2 6 3" xfId="40719"/>
    <cellStyle name="Normal 57 2 2 7" xfId="9666"/>
    <cellStyle name="Normal 57 2 2 7 2" xfId="23781"/>
    <cellStyle name="Normal 57 2 2 7 2 2" xfId="57658"/>
    <cellStyle name="Normal 57 2 2 7 3" xfId="43542"/>
    <cellStyle name="Normal 57 2 2 8" xfId="15312"/>
    <cellStyle name="Normal 57 2 2 8 2" xfId="35073"/>
    <cellStyle name="Normal 57 2 2 9" xfId="49189"/>
    <cellStyle name="Normal 57 2 3" xfId="1371"/>
    <cellStyle name="Normal 57 2 3 2" xfId="2078"/>
    <cellStyle name="Normal 57 2 3 2 2" xfId="3491"/>
    <cellStyle name="Normal 57 2 3 2 2 2" xfId="6315"/>
    <cellStyle name="Normal 57 2 3 2 2 2 2" xfId="14785"/>
    <cellStyle name="Normal 57 2 3 2 2 2 2 2" xfId="28900"/>
    <cellStyle name="Normal 57 2 3 2 2 2 2 2 2" xfId="62777"/>
    <cellStyle name="Normal 57 2 3 2 2 2 2 3" xfId="48661"/>
    <cellStyle name="Normal 57 2 3 2 2 2 3" xfId="20431"/>
    <cellStyle name="Normal 57 2 3 2 2 2 3 2" xfId="40192"/>
    <cellStyle name="Normal 57 2 3 2 2 2 4" xfId="54308"/>
    <cellStyle name="Normal 57 2 3 2 2 2 5" xfId="34546"/>
    <cellStyle name="Normal 57 2 3 2 2 3" xfId="9139"/>
    <cellStyle name="Normal 57 2 3 2 2 3 2" xfId="23254"/>
    <cellStyle name="Normal 57 2 3 2 2 3 2 2" xfId="57131"/>
    <cellStyle name="Normal 57 2 3 2 2 3 3" xfId="43015"/>
    <cellStyle name="Normal 57 2 3 2 2 4" xfId="11962"/>
    <cellStyle name="Normal 57 2 3 2 2 4 2" xfId="26077"/>
    <cellStyle name="Normal 57 2 3 2 2 4 2 2" xfId="59954"/>
    <cellStyle name="Normal 57 2 3 2 2 4 3" xfId="45838"/>
    <cellStyle name="Normal 57 2 3 2 2 5" xfId="17608"/>
    <cellStyle name="Normal 57 2 3 2 2 5 2" xfId="37369"/>
    <cellStyle name="Normal 57 2 3 2 2 6" xfId="51485"/>
    <cellStyle name="Normal 57 2 3 2 2 7" xfId="31723"/>
    <cellStyle name="Normal 57 2 3 2 3" xfId="4902"/>
    <cellStyle name="Normal 57 2 3 2 3 2" xfId="13373"/>
    <cellStyle name="Normal 57 2 3 2 3 2 2" xfId="27488"/>
    <cellStyle name="Normal 57 2 3 2 3 2 2 2" xfId="61365"/>
    <cellStyle name="Normal 57 2 3 2 3 2 3" xfId="47249"/>
    <cellStyle name="Normal 57 2 3 2 3 3" xfId="19019"/>
    <cellStyle name="Normal 57 2 3 2 3 3 2" xfId="38780"/>
    <cellStyle name="Normal 57 2 3 2 3 4" xfId="52896"/>
    <cellStyle name="Normal 57 2 3 2 3 5" xfId="33134"/>
    <cellStyle name="Normal 57 2 3 2 4" xfId="7727"/>
    <cellStyle name="Normal 57 2 3 2 4 2" xfId="21842"/>
    <cellStyle name="Normal 57 2 3 2 4 2 2" xfId="55719"/>
    <cellStyle name="Normal 57 2 3 2 4 3" xfId="41603"/>
    <cellStyle name="Normal 57 2 3 2 5" xfId="10550"/>
    <cellStyle name="Normal 57 2 3 2 5 2" xfId="24665"/>
    <cellStyle name="Normal 57 2 3 2 5 2 2" xfId="58542"/>
    <cellStyle name="Normal 57 2 3 2 5 3" xfId="44426"/>
    <cellStyle name="Normal 57 2 3 2 6" xfId="16196"/>
    <cellStyle name="Normal 57 2 3 2 6 2" xfId="35957"/>
    <cellStyle name="Normal 57 2 3 2 7" xfId="50073"/>
    <cellStyle name="Normal 57 2 3 2 8" xfId="30311"/>
    <cellStyle name="Normal 57 2 3 3" xfId="2785"/>
    <cellStyle name="Normal 57 2 3 3 2" xfId="5609"/>
    <cellStyle name="Normal 57 2 3 3 2 2" xfId="14079"/>
    <cellStyle name="Normal 57 2 3 3 2 2 2" xfId="28194"/>
    <cellStyle name="Normal 57 2 3 3 2 2 2 2" xfId="62071"/>
    <cellStyle name="Normal 57 2 3 3 2 2 3" xfId="47955"/>
    <cellStyle name="Normal 57 2 3 3 2 3" xfId="19725"/>
    <cellStyle name="Normal 57 2 3 3 2 3 2" xfId="39486"/>
    <cellStyle name="Normal 57 2 3 3 2 4" xfId="53602"/>
    <cellStyle name="Normal 57 2 3 3 2 5" xfId="33840"/>
    <cellStyle name="Normal 57 2 3 3 3" xfId="8433"/>
    <cellStyle name="Normal 57 2 3 3 3 2" xfId="22548"/>
    <cellStyle name="Normal 57 2 3 3 3 2 2" xfId="56425"/>
    <cellStyle name="Normal 57 2 3 3 3 3" xfId="42309"/>
    <cellStyle name="Normal 57 2 3 3 4" xfId="11256"/>
    <cellStyle name="Normal 57 2 3 3 4 2" xfId="25371"/>
    <cellStyle name="Normal 57 2 3 3 4 2 2" xfId="59248"/>
    <cellStyle name="Normal 57 2 3 3 4 3" xfId="45132"/>
    <cellStyle name="Normal 57 2 3 3 5" xfId="16902"/>
    <cellStyle name="Normal 57 2 3 3 5 2" xfId="36663"/>
    <cellStyle name="Normal 57 2 3 3 6" xfId="50779"/>
    <cellStyle name="Normal 57 2 3 3 7" xfId="31017"/>
    <cellStyle name="Normal 57 2 3 4" xfId="4196"/>
    <cellStyle name="Normal 57 2 3 4 2" xfId="12667"/>
    <cellStyle name="Normal 57 2 3 4 2 2" xfId="26782"/>
    <cellStyle name="Normal 57 2 3 4 2 2 2" xfId="60659"/>
    <cellStyle name="Normal 57 2 3 4 2 3" xfId="46543"/>
    <cellStyle name="Normal 57 2 3 4 3" xfId="18313"/>
    <cellStyle name="Normal 57 2 3 4 3 2" xfId="38074"/>
    <cellStyle name="Normal 57 2 3 4 4" xfId="52190"/>
    <cellStyle name="Normal 57 2 3 4 5" xfId="32428"/>
    <cellStyle name="Normal 57 2 3 5" xfId="7021"/>
    <cellStyle name="Normal 57 2 3 5 2" xfId="21136"/>
    <cellStyle name="Normal 57 2 3 5 2 2" xfId="55013"/>
    <cellStyle name="Normal 57 2 3 5 3" xfId="40897"/>
    <cellStyle name="Normal 57 2 3 6" xfId="9844"/>
    <cellStyle name="Normal 57 2 3 6 2" xfId="23959"/>
    <cellStyle name="Normal 57 2 3 6 2 2" xfId="57836"/>
    <cellStyle name="Normal 57 2 3 6 3" xfId="43720"/>
    <cellStyle name="Normal 57 2 3 7" xfId="15490"/>
    <cellStyle name="Normal 57 2 3 7 2" xfId="35251"/>
    <cellStyle name="Normal 57 2 3 8" xfId="49367"/>
    <cellStyle name="Normal 57 2 3 9" xfId="29605"/>
    <cellStyle name="Normal 57 2 4" xfId="1725"/>
    <cellStyle name="Normal 57 2 4 2" xfId="3138"/>
    <cellStyle name="Normal 57 2 4 2 2" xfId="5962"/>
    <cellStyle name="Normal 57 2 4 2 2 2" xfId="14432"/>
    <cellStyle name="Normal 57 2 4 2 2 2 2" xfId="28547"/>
    <cellStyle name="Normal 57 2 4 2 2 2 2 2" xfId="62424"/>
    <cellStyle name="Normal 57 2 4 2 2 2 3" xfId="48308"/>
    <cellStyle name="Normal 57 2 4 2 2 3" xfId="20078"/>
    <cellStyle name="Normal 57 2 4 2 2 3 2" xfId="39839"/>
    <cellStyle name="Normal 57 2 4 2 2 4" xfId="53955"/>
    <cellStyle name="Normal 57 2 4 2 2 5" xfId="34193"/>
    <cellStyle name="Normal 57 2 4 2 3" xfId="8786"/>
    <cellStyle name="Normal 57 2 4 2 3 2" xfId="22901"/>
    <cellStyle name="Normal 57 2 4 2 3 2 2" xfId="56778"/>
    <cellStyle name="Normal 57 2 4 2 3 3" xfId="42662"/>
    <cellStyle name="Normal 57 2 4 2 4" xfId="11609"/>
    <cellStyle name="Normal 57 2 4 2 4 2" xfId="25724"/>
    <cellStyle name="Normal 57 2 4 2 4 2 2" xfId="59601"/>
    <cellStyle name="Normal 57 2 4 2 4 3" xfId="45485"/>
    <cellStyle name="Normal 57 2 4 2 5" xfId="17255"/>
    <cellStyle name="Normal 57 2 4 2 5 2" xfId="37016"/>
    <cellStyle name="Normal 57 2 4 2 6" xfId="51132"/>
    <cellStyle name="Normal 57 2 4 2 7" xfId="31370"/>
    <cellStyle name="Normal 57 2 4 3" xfId="4549"/>
    <cellStyle name="Normal 57 2 4 3 2" xfId="13020"/>
    <cellStyle name="Normal 57 2 4 3 2 2" xfId="27135"/>
    <cellStyle name="Normal 57 2 4 3 2 2 2" xfId="61012"/>
    <cellStyle name="Normal 57 2 4 3 2 3" xfId="46896"/>
    <cellStyle name="Normal 57 2 4 3 3" xfId="18666"/>
    <cellStyle name="Normal 57 2 4 3 3 2" xfId="38427"/>
    <cellStyle name="Normal 57 2 4 3 4" xfId="52543"/>
    <cellStyle name="Normal 57 2 4 3 5" xfId="32781"/>
    <cellStyle name="Normal 57 2 4 4" xfId="7374"/>
    <cellStyle name="Normal 57 2 4 4 2" xfId="21489"/>
    <cellStyle name="Normal 57 2 4 4 2 2" xfId="55366"/>
    <cellStyle name="Normal 57 2 4 4 3" xfId="41250"/>
    <cellStyle name="Normal 57 2 4 5" xfId="10197"/>
    <cellStyle name="Normal 57 2 4 5 2" xfId="24312"/>
    <cellStyle name="Normal 57 2 4 5 2 2" xfId="58189"/>
    <cellStyle name="Normal 57 2 4 5 3" xfId="44073"/>
    <cellStyle name="Normal 57 2 4 6" xfId="15843"/>
    <cellStyle name="Normal 57 2 4 6 2" xfId="35604"/>
    <cellStyle name="Normal 57 2 4 7" xfId="49720"/>
    <cellStyle name="Normal 57 2 4 8" xfId="29958"/>
    <cellStyle name="Normal 57 2 5" xfId="2432"/>
    <cellStyle name="Normal 57 2 5 2" xfId="5256"/>
    <cellStyle name="Normal 57 2 5 2 2" xfId="13726"/>
    <cellStyle name="Normal 57 2 5 2 2 2" xfId="27841"/>
    <cellStyle name="Normal 57 2 5 2 2 2 2" xfId="61718"/>
    <cellStyle name="Normal 57 2 5 2 2 3" xfId="47602"/>
    <cellStyle name="Normal 57 2 5 2 3" xfId="19372"/>
    <cellStyle name="Normal 57 2 5 2 3 2" xfId="39133"/>
    <cellStyle name="Normal 57 2 5 2 4" xfId="53249"/>
    <cellStyle name="Normal 57 2 5 2 5" xfId="33487"/>
    <cellStyle name="Normal 57 2 5 3" xfId="8080"/>
    <cellStyle name="Normal 57 2 5 3 2" xfId="22195"/>
    <cellStyle name="Normal 57 2 5 3 2 2" xfId="56072"/>
    <cellStyle name="Normal 57 2 5 3 3" xfId="41956"/>
    <cellStyle name="Normal 57 2 5 4" xfId="10903"/>
    <cellStyle name="Normal 57 2 5 4 2" xfId="25018"/>
    <cellStyle name="Normal 57 2 5 4 2 2" xfId="58895"/>
    <cellStyle name="Normal 57 2 5 4 3" xfId="44779"/>
    <cellStyle name="Normal 57 2 5 5" xfId="16549"/>
    <cellStyle name="Normal 57 2 5 5 2" xfId="36310"/>
    <cellStyle name="Normal 57 2 5 6" xfId="50426"/>
    <cellStyle name="Normal 57 2 5 7" xfId="30664"/>
    <cellStyle name="Normal 57 2 6" xfId="3843"/>
    <cellStyle name="Normal 57 2 6 2" xfId="12314"/>
    <cellStyle name="Normal 57 2 6 2 2" xfId="26429"/>
    <cellStyle name="Normal 57 2 6 2 2 2" xfId="60306"/>
    <cellStyle name="Normal 57 2 6 2 3" xfId="46190"/>
    <cellStyle name="Normal 57 2 6 3" xfId="17960"/>
    <cellStyle name="Normal 57 2 6 3 2" xfId="37721"/>
    <cellStyle name="Normal 57 2 6 4" xfId="51837"/>
    <cellStyle name="Normal 57 2 6 5" xfId="32075"/>
    <cellStyle name="Normal 57 2 7" xfId="6668"/>
    <cellStyle name="Normal 57 2 7 2" xfId="20783"/>
    <cellStyle name="Normal 57 2 7 2 2" xfId="54660"/>
    <cellStyle name="Normal 57 2 7 3" xfId="40544"/>
    <cellStyle name="Normal 57 2 8" xfId="9491"/>
    <cellStyle name="Normal 57 2 8 2" xfId="23606"/>
    <cellStyle name="Normal 57 2 8 2 2" xfId="57483"/>
    <cellStyle name="Normal 57 2 8 3" xfId="43367"/>
    <cellStyle name="Normal 57 2 9" xfId="15137"/>
    <cellStyle name="Normal 57 2 9 2" xfId="34898"/>
    <cellStyle name="Normal 57 3" xfId="1104"/>
    <cellStyle name="Normal 57 3 10" xfId="29340"/>
    <cellStyle name="Normal 57 3 2" xfId="1459"/>
    <cellStyle name="Normal 57 3 2 2" xfId="2166"/>
    <cellStyle name="Normal 57 3 2 2 2" xfId="3579"/>
    <cellStyle name="Normal 57 3 2 2 2 2" xfId="6403"/>
    <cellStyle name="Normal 57 3 2 2 2 2 2" xfId="14873"/>
    <cellStyle name="Normal 57 3 2 2 2 2 2 2" xfId="28988"/>
    <cellStyle name="Normal 57 3 2 2 2 2 2 2 2" xfId="62865"/>
    <cellStyle name="Normal 57 3 2 2 2 2 2 3" xfId="48749"/>
    <cellStyle name="Normal 57 3 2 2 2 2 3" xfId="20519"/>
    <cellStyle name="Normal 57 3 2 2 2 2 3 2" xfId="40280"/>
    <cellStyle name="Normal 57 3 2 2 2 2 4" xfId="54396"/>
    <cellStyle name="Normal 57 3 2 2 2 2 5" xfId="34634"/>
    <cellStyle name="Normal 57 3 2 2 2 3" xfId="9227"/>
    <cellStyle name="Normal 57 3 2 2 2 3 2" xfId="23342"/>
    <cellStyle name="Normal 57 3 2 2 2 3 2 2" xfId="57219"/>
    <cellStyle name="Normal 57 3 2 2 2 3 3" xfId="43103"/>
    <cellStyle name="Normal 57 3 2 2 2 4" xfId="12050"/>
    <cellStyle name="Normal 57 3 2 2 2 4 2" xfId="26165"/>
    <cellStyle name="Normal 57 3 2 2 2 4 2 2" xfId="60042"/>
    <cellStyle name="Normal 57 3 2 2 2 4 3" xfId="45926"/>
    <cellStyle name="Normal 57 3 2 2 2 5" xfId="17696"/>
    <cellStyle name="Normal 57 3 2 2 2 5 2" xfId="37457"/>
    <cellStyle name="Normal 57 3 2 2 2 6" xfId="51573"/>
    <cellStyle name="Normal 57 3 2 2 2 7" xfId="31811"/>
    <cellStyle name="Normal 57 3 2 2 3" xfId="4990"/>
    <cellStyle name="Normal 57 3 2 2 3 2" xfId="13461"/>
    <cellStyle name="Normal 57 3 2 2 3 2 2" xfId="27576"/>
    <cellStyle name="Normal 57 3 2 2 3 2 2 2" xfId="61453"/>
    <cellStyle name="Normal 57 3 2 2 3 2 3" xfId="47337"/>
    <cellStyle name="Normal 57 3 2 2 3 3" xfId="19107"/>
    <cellStyle name="Normal 57 3 2 2 3 3 2" xfId="38868"/>
    <cellStyle name="Normal 57 3 2 2 3 4" xfId="52984"/>
    <cellStyle name="Normal 57 3 2 2 3 5" xfId="33222"/>
    <cellStyle name="Normal 57 3 2 2 4" xfId="7815"/>
    <cellStyle name="Normal 57 3 2 2 4 2" xfId="21930"/>
    <cellStyle name="Normal 57 3 2 2 4 2 2" xfId="55807"/>
    <cellStyle name="Normal 57 3 2 2 4 3" xfId="41691"/>
    <cellStyle name="Normal 57 3 2 2 5" xfId="10638"/>
    <cellStyle name="Normal 57 3 2 2 5 2" xfId="24753"/>
    <cellStyle name="Normal 57 3 2 2 5 2 2" xfId="58630"/>
    <cellStyle name="Normal 57 3 2 2 5 3" xfId="44514"/>
    <cellStyle name="Normal 57 3 2 2 6" xfId="16284"/>
    <cellStyle name="Normal 57 3 2 2 6 2" xfId="36045"/>
    <cellStyle name="Normal 57 3 2 2 7" xfId="50161"/>
    <cellStyle name="Normal 57 3 2 2 8" xfId="30399"/>
    <cellStyle name="Normal 57 3 2 3" xfId="2873"/>
    <cellStyle name="Normal 57 3 2 3 2" xfId="5697"/>
    <cellStyle name="Normal 57 3 2 3 2 2" xfId="14167"/>
    <cellStyle name="Normal 57 3 2 3 2 2 2" xfId="28282"/>
    <cellStyle name="Normal 57 3 2 3 2 2 2 2" xfId="62159"/>
    <cellStyle name="Normal 57 3 2 3 2 2 3" xfId="48043"/>
    <cellStyle name="Normal 57 3 2 3 2 3" xfId="19813"/>
    <cellStyle name="Normal 57 3 2 3 2 3 2" xfId="39574"/>
    <cellStyle name="Normal 57 3 2 3 2 4" xfId="53690"/>
    <cellStyle name="Normal 57 3 2 3 2 5" xfId="33928"/>
    <cellStyle name="Normal 57 3 2 3 3" xfId="8521"/>
    <cellStyle name="Normal 57 3 2 3 3 2" xfId="22636"/>
    <cellStyle name="Normal 57 3 2 3 3 2 2" xfId="56513"/>
    <cellStyle name="Normal 57 3 2 3 3 3" xfId="42397"/>
    <cellStyle name="Normal 57 3 2 3 4" xfId="11344"/>
    <cellStyle name="Normal 57 3 2 3 4 2" xfId="25459"/>
    <cellStyle name="Normal 57 3 2 3 4 2 2" xfId="59336"/>
    <cellStyle name="Normal 57 3 2 3 4 3" xfId="45220"/>
    <cellStyle name="Normal 57 3 2 3 5" xfId="16990"/>
    <cellStyle name="Normal 57 3 2 3 5 2" xfId="36751"/>
    <cellStyle name="Normal 57 3 2 3 6" xfId="50867"/>
    <cellStyle name="Normal 57 3 2 3 7" xfId="31105"/>
    <cellStyle name="Normal 57 3 2 4" xfId="4284"/>
    <cellStyle name="Normal 57 3 2 4 2" xfId="12755"/>
    <cellStyle name="Normal 57 3 2 4 2 2" xfId="26870"/>
    <cellStyle name="Normal 57 3 2 4 2 2 2" xfId="60747"/>
    <cellStyle name="Normal 57 3 2 4 2 3" xfId="46631"/>
    <cellStyle name="Normal 57 3 2 4 3" xfId="18401"/>
    <cellStyle name="Normal 57 3 2 4 3 2" xfId="38162"/>
    <cellStyle name="Normal 57 3 2 4 4" xfId="52278"/>
    <cellStyle name="Normal 57 3 2 4 5" xfId="32516"/>
    <cellStyle name="Normal 57 3 2 5" xfId="7109"/>
    <cellStyle name="Normal 57 3 2 5 2" xfId="21224"/>
    <cellStyle name="Normal 57 3 2 5 2 2" xfId="55101"/>
    <cellStyle name="Normal 57 3 2 5 3" xfId="40985"/>
    <cellStyle name="Normal 57 3 2 6" xfId="9932"/>
    <cellStyle name="Normal 57 3 2 6 2" xfId="24047"/>
    <cellStyle name="Normal 57 3 2 6 2 2" xfId="57924"/>
    <cellStyle name="Normal 57 3 2 6 3" xfId="43808"/>
    <cellStyle name="Normal 57 3 2 7" xfId="15578"/>
    <cellStyle name="Normal 57 3 2 7 2" xfId="35339"/>
    <cellStyle name="Normal 57 3 2 8" xfId="49455"/>
    <cellStyle name="Normal 57 3 2 9" xfId="29693"/>
    <cellStyle name="Normal 57 3 3" xfId="1813"/>
    <cellStyle name="Normal 57 3 3 2" xfId="3226"/>
    <cellStyle name="Normal 57 3 3 2 2" xfId="6050"/>
    <cellStyle name="Normal 57 3 3 2 2 2" xfId="14520"/>
    <cellStyle name="Normal 57 3 3 2 2 2 2" xfId="28635"/>
    <cellStyle name="Normal 57 3 3 2 2 2 2 2" xfId="62512"/>
    <cellStyle name="Normal 57 3 3 2 2 2 3" xfId="48396"/>
    <cellStyle name="Normal 57 3 3 2 2 3" xfId="20166"/>
    <cellStyle name="Normal 57 3 3 2 2 3 2" xfId="39927"/>
    <cellStyle name="Normal 57 3 3 2 2 4" xfId="54043"/>
    <cellStyle name="Normal 57 3 3 2 2 5" xfId="34281"/>
    <cellStyle name="Normal 57 3 3 2 3" xfId="8874"/>
    <cellStyle name="Normal 57 3 3 2 3 2" xfId="22989"/>
    <cellStyle name="Normal 57 3 3 2 3 2 2" xfId="56866"/>
    <cellStyle name="Normal 57 3 3 2 3 3" xfId="42750"/>
    <cellStyle name="Normal 57 3 3 2 4" xfId="11697"/>
    <cellStyle name="Normal 57 3 3 2 4 2" xfId="25812"/>
    <cellStyle name="Normal 57 3 3 2 4 2 2" xfId="59689"/>
    <cellStyle name="Normal 57 3 3 2 4 3" xfId="45573"/>
    <cellStyle name="Normal 57 3 3 2 5" xfId="17343"/>
    <cellStyle name="Normal 57 3 3 2 5 2" xfId="37104"/>
    <cellStyle name="Normal 57 3 3 2 6" xfId="51220"/>
    <cellStyle name="Normal 57 3 3 2 7" xfId="31458"/>
    <cellStyle name="Normal 57 3 3 3" xfId="4637"/>
    <cellStyle name="Normal 57 3 3 3 2" xfId="13108"/>
    <cellStyle name="Normal 57 3 3 3 2 2" xfId="27223"/>
    <cellStyle name="Normal 57 3 3 3 2 2 2" xfId="61100"/>
    <cellStyle name="Normal 57 3 3 3 2 3" xfId="46984"/>
    <cellStyle name="Normal 57 3 3 3 3" xfId="18754"/>
    <cellStyle name="Normal 57 3 3 3 3 2" xfId="38515"/>
    <cellStyle name="Normal 57 3 3 3 4" xfId="52631"/>
    <cellStyle name="Normal 57 3 3 3 5" xfId="32869"/>
    <cellStyle name="Normal 57 3 3 4" xfId="7462"/>
    <cellStyle name="Normal 57 3 3 4 2" xfId="21577"/>
    <cellStyle name="Normal 57 3 3 4 2 2" xfId="55454"/>
    <cellStyle name="Normal 57 3 3 4 3" xfId="41338"/>
    <cellStyle name="Normal 57 3 3 5" xfId="10285"/>
    <cellStyle name="Normal 57 3 3 5 2" xfId="24400"/>
    <cellStyle name="Normal 57 3 3 5 2 2" xfId="58277"/>
    <cellStyle name="Normal 57 3 3 5 3" xfId="44161"/>
    <cellStyle name="Normal 57 3 3 6" xfId="15931"/>
    <cellStyle name="Normal 57 3 3 6 2" xfId="35692"/>
    <cellStyle name="Normal 57 3 3 7" xfId="49808"/>
    <cellStyle name="Normal 57 3 3 8" xfId="30046"/>
    <cellStyle name="Normal 57 3 4" xfId="2520"/>
    <cellStyle name="Normal 57 3 4 2" xfId="5344"/>
    <cellStyle name="Normal 57 3 4 2 2" xfId="13814"/>
    <cellStyle name="Normal 57 3 4 2 2 2" xfId="27929"/>
    <cellStyle name="Normal 57 3 4 2 2 2 2" xfId="61806"/>
    <cellStyle name="Normal 57 3 4 2 2 3" xfId="47690"/>
    <cellStyle name="Normal 57 3 4 2 3" xfId="19460"/>
    <cellStyle name="Normal 57 3 4 2 3 2" xfId="39221"/>
    <cellStyle name="Normal 57 3 4 2 4" xfId="53337"/>
    <cellStyle name="Normal 57 3 4 2 5" xfId="33575"/>
    <cellStyle name="Normal 57 3 4 3" xfId="8168"/>
    <cellStyle name="Normal 57 3 4 3 2" xfId="22283"/>
    <cellStyle name="Normal 57 3 4 3 2 2" xfId="56160"/>
    <cellStyle name="Normal 57 3 4 3 3" xfId="42044"/>
    <cellStyle name="Normal 57 3 4 4" xfId="10991"/>
    <cellStyle name="Normal 57 3 4 4 2" xfId="25106"/>
    <cellStyle name="Normal 57 3 4 4 2 2" xfId="58983"/>
    <cellStyle name="Normal 57 3 4 4 3" xfId="44867"/>
    <cellStyle name="Normal 57 3 4 5" xfId="16637"/>
    <cellStyle name="Normal 57 3 4 5 2" xfId="36398"/>
    <cellStyle name="Normal 57 3 4 6" xfId="50514"/>
    <cellStyle name="Normal 57 3 4 7" xfId="30752"/>
    <cellStyle name="Normal 57 3 5" xfId="3931"/>
    <cellStyle name="Normal 57 3 5 2" xfId="12402"/>
    <cellStyle name="Normal 57 3 5 2 2" xfId="26517"/>
    <cellStyle name="Normal 57 3 5 2 2 2" xfId="60394"/>
    <cellStyle name="Normal 57 3 5 2 3" xfId="46278"/>
    <cellStyle name="Normal 57 3 5 3" xfId="18048"/>
    <cellStyle name="Normal 57 3 5 3 2" xfId="37809"/>
    <cellStyle name="Normal 57 3 5 4" xfId="51925"/>
    <cellStyle name="Normal 57 3 5 5" xfId="32163"/>
    <cellStyle name="Normal 57 3 6" xfId="6756"/>
    <cellStyle name="Normal 57 3 6 2" xfId="20871"/>
    <cellStyle name="Normal 57 3 6 2 2" xfId="54748"/>
    <cellStyle name="Normal 57 3 6 3" xfId="40632"/>
    <cellStyle name="Normal 57 3 7" xfId="9579"/>
    <cellStyle name="Normal 57 3 7 2" xfId="23694"/>
    <cellStyle name="Normal 57 3 7 2 2" xfId="57571"/>
    <cellStyle name="Normal 57 3 7 3" xfId="43455"/>
    <cellStyle name="Normal 57 3 8" xfId="15225"/>
    <cellStyle name="Normal 57 3 8 2" xfId="34986"/>
    <cellStyle name="Normal 57 3 9" xfId="49102"/>
    <cellStyle name="Normal 57 4" xfId="1284"/>
    <cellStyle name="Normal 57 4 2" xfId="1991"/>
    <cellStyle name="Normal 57 4 2 2" xfId="3404"/>
    <cellStyle name="Normal 57 4 2 2 2" xfId="6228"/>
    <cellStyle name="Normal 57 4 2 2 2 2" xfId="14698"/>
    <cellStyle name="Normal 57 4 2 2 2 2 2" xfId="28813"/>
    <cellStyle name="Normal 57 4 2 2 2 2 2 2" xfId="62690"/>
    <cellStyle name="Normal 57 4 2 2 2 2 3" xfId="48574"/>
    <cellStyle name="Normal 57 4 2 2 2 3" xfId="20344"/>
    <cellStyle name="Normal 57 4 2 2 2 3 2" xfId="40105"/>
    <cellStyle name="Normal 57 4 2 2 2 4" xfId="54221"/>
    <cellStyle name="Normal 57 4 2 2 2 5" xfId="34459"/>
    <cellStyle name="Normal 57 4 2 2 3" xfId="9052"/>
    <cellStyle name="Normal 57 4 2 2 3 2" xfId="23167"/>
    <cellStyle name="Normal 57 4 2 2 3 2 2" xfId="57044"/>
    <cellStyle name="Normal 57 4 2 2 3 3" xfId="42928"/>
    <cellStyle name="Normal 57 4 2 2 4" xfId="11875"/>
    <cellStyle name="Normal 57 4 2 2 4 2" xfId="25990"/>
    <cellStyle name="Normal 57 4 2 2 4 2 2" xfId="59867"/>
    <cellStyle name="Normal 57 4 2 2 4 3" xfId="45751"/>
    <cellStyle name="Normal 57 4 2 2 5" xfId="17521"/>
    <cellStyle name="Normal 57 4 2 2 5 2" xfId="37282"/>
    <cellStyle name="Normal 57 4 2 2 6" xfId="51398"/>
    <cellStyle name="Normal 57 4 2 2 7" xfId="31636"/>
    <cellStyle name="Normal 57 4 2 3" xfId="4815"/>
    <cellStyle name="Normal 57 4 2 3 2" xfId="13286"/>
    <cellStyle name="Normal 57 4 2 3 2 2" xfId="27401"/>
    <cellStyle name="Normal 57 4 2 3 2 2 2" xfId="61278"/>
    <cellStyle name="Normal 57 4 2 3 2 3" xfId="47162"/>
    <cellStyle name="Normal 57 4 2 3 3" xfId="18932"/>
    <cellStyle name="Normal 57 4 2 3 3 2" xfId="38693"/>
    <cellStyle name="Normal 57 4 2 3 4" xfId="52809"/>
    <cellStyle name="Normal 57 4 2 3 5" xfId="33047"/>
    <cellStyle name="Normal 57 4 2 4" xfId="7640"/>
    <cellStyle name="Normal 57 4 2 4 2" xfId="21755"/>
    <cellStyle name="Normal 57 4 2 4 2 2" xfId="55632"/>
    <cellStyle name="Normal 57 4 2 4 3" xfId="41516"/>
    <cellStyle name="Normal 57 4 2 5" xfId="10463"/>
    <cellStyle name="Normal 57 4 2 5 2" xfId="24578"/>
    <cellStyle name="Normal 57 4 2 5 2 2" xfId="58455"/>
    <cellStyle name="Normal 57 4 2 5 3" xfId="44339"/>
    <cellStyle name="Normal 57 4 2 6" xfId="16109"/>
    <cellStyle name="Normal 57 4 2 6 2" xfId="35870"/>
    <cellStyle name="Normal 57 4 2 7" xfId="49986"/>
    <cellStyle name="Normal 57 4 2 8" xfId="30224"/>
    <cellStyle name="Normal 57 4 3" xfId="2698"/>
    <cellStyle name="Normal 57 4 3 2" xfId="5522"/>
    <cellStyle name="Normal 57 4 3 2 2" xfId="13992"/>
    <cellStyle name="Normal 57 4 3 2 2 2" xfId="28107"/>
    <cellStyle name="Normal 57 4 3 2 2 2 2" xfId="61984"/>
    <cellStyle name="Normal 57 4 3 2 2 3" xfId="47868"/>
    <cellStyle name="Normal 57 4 3 2 3" xfId="19638"/>
    <cellStyle name="Normal 57 4 3 2 3 2" xfId="39399"/>
    <cellStyle name="Normal 57 4 3 2 4" xfId="53515"/>
    <cellStyle name="Normal 57 4 3 2 5" xfId="33753"/>
    <cellStyle name="Normal 57 4 3 3" xfId="8346"/>
    <cellStyle name="Normal 57 4 3 3 2" xfId="22461"/>
    <cellStyle name="Normal 57 4 3 3 2 2" xfId="56338"/>
    <cellStyle name="Normal 57 4 3 3 3" xfId="42222"/>
    <cellStyle name="Normal 57 4 3 4" xfId="11169"/>
    <cellStyle name="Normal 57 4 3 4 2" xfId="25284"/>
    <cellStyle name="Normal 57 4 3 4 2 2" xfId="59161"/>
    <cellStyle name="Normal 57 4 3 4 3" xfId="45045"/>
    <cellStyle name="Normal 57 4 3 5" xfId="16815"/>
    <cellStyle name="Normal 57 4 3 5 2" xfId="36576"/>
    <cellStyle name="Normal 57 4 3 6" xfId="50692"/>
    <cellStyle name="Normal 57 4 3 7" xfId="30930"/>
    <cellStyle name="Normal 57 4 4" xfId="4109"/>
    <cellStyle name="Normal 57 4 4 2" xfId="12580"/>
    <cellStyle name="Normal 57 4 4 2 2" xfId="26695"/>
    <cellStyle name="Normal 57 4 4 2 2 2" xfId="60572"/>
    <cellStyle name="Normal 57 4 4 2 3" xfId="46456"/>
    <cellStyle name="Normal 57 4 4 3" xfId="18226"/>
    <cellStyle name="Normal 57 4 4 3 2" xfId="37987"/>
    <cellStyle name="Normal 57 4 4 4" xfId="52103"/>
    <cellStyle name="Normal 57 4 4 5" xfId="32341"/>
    <cellStyle name="Normal 57 4 5" xfId="6934"/>
    <cellStyle name="Normal 57 4 5 2" xfId="21049"/>
    <cellStyle name="Normal 57 4 5 2 2" xfId="54926"/>
    <cellStyle name="Normal 57 4 5 3" xfId="40810"/>
    <cellStyle name="Normal 57 4 6" xfId="9757"/>
    <cellStyle name="Normal 57 4 6 2" xfId="23872"/>
    <cellStyle name="Normal 57 4 6 2 2" xfId="57749"/>
    <cellStyle name="Normal 57 4 6 3" xfId="43633"/>
    <cellStyle name="Normal 57 4 7" xfId="15403"/>
    <cellStyle name="Normal 57 4 7 2" xfId="35164"/>
    <cellStyle name="Normal 57 4 8" xfId="49280"/>
    <cellStyle name="Normal 57 4 9" xfId="29518"/>
    <cellStyle name="Normal 57 5" xfId="1638"/>
    <cellStyle name="Normal 57 5 2" xfId="3051"/>
    <cellStyle name="Normal 57 5 2 2" xfId="5875"/>
    <cellStyle name="Normal 57 5 2 2 2" xfId="14345"/>
    <cellStyle name="Normal 57 5 2 2 2 2" xfId="28460"/>
    <cellStyle name="Normal 57 5 2 2 2 2 2" xfId="62337"/>
    <cellStyle name="Normal 57 5 2 2 2 3" xfId="48221"/>
    <cellStyle name="Normal 57 5 2 2 3" xfId="19991"/>
    <cellStyle name="Normal 57 5 2 2 3 2" xfId="39752"/>
    <cellStyle name="Normal 57 5 2 2 4" xfId="53868"/>
    <cellStyle name="Normal 57 5 2 2 5" xfId="34106"/>
    <cellStyle name="Normal 57 5 2 3" xfId="8699"/>
    <cellStyle name="Normal 57 5 2 3 2" xfId="22814"/>
    <cellStyle name="Normal 57 5 2 3 2 2" xfId="56691"/>
    <cellStyle name="Normal 57 5 2 3 3" xfId="42575"/>
    <cellStyle name="Normal 57 5 2 4" xfId="11522"/>
    <cellStyle name="Normal 57 5 2 4 2" xfId="25637"/>
    <cellStyle name="Normal 57 5 2 4 2 2" xfId="59514"/>
    <cellStyle name="Normal 57 5 2 4 3" xfId="45398"/>
    <cellStyle name="Normal 57 5 2 5" xfId="17168"/>
    <cellStyle name="Normal 57 5 2 5 2" xfId="36929"/>
    <cellStyle name="Normal 57 5 2 6" xfId="51045"/>
    <cellStyle name="Normal 57 5 2 7" xfId="31283"/>
    <cellStyle name="Normal 57 5 3" xfId="4462"/>
    <cellStyle name="Normal 57 5 3 2" xfId="12933"/>
    <cellStyle name="Normal 57 5 3 2 2" xfId="27048"/>
    <cellStyle name="Normal 57 5 3 2 2 2" xfId="60925"/>
    <cellStyle name="Normal 57 5 3 2 3" xfId="46809"/>
    <cellStyle name="Normal 57 5 3 3" xfId="18579"/>
    <cellStyle name="Normal 57 5 3 3 2" xfId="38340"/>
    <cellStyle name="Normal 57 5 3 4" xfId="52456"/>
    <cellStyle name="Normal 57 5 3 5" xfId="32694"/>
    <cellStyle name="Normal 57 5 4" xfId="7287"/>
    <cellStyle name="Normal 57 5 4 2" xfId="21402"/>
    <cellStyle name="Normal 57 5 4 2 2" xfId="55279"/>
    <cellStyle name="Normal 57 5 4 3" xfId="41163"/>
    <cellStyle name="Normal 57 5 5" xfId="10110"/>
    <cellStyle name="Normal 57 5 5 2" xfId="24225"/>
    <cellStyle name="Normal 57 5 5 2 2" xfId="58102"/>
    <cellStyle name="Normal 57 5 5 3" xfId="43986"/>
    <cellStyle name="Normal 57 5 6" xfId="15756"/>
    <cellStyle name="Normal 57 5 6 2" xfId="35517"/>
    <cellStyle name="Normal 57 5 7" xfId="49633"/>
    <cellStyle name="Normal 57 5 8" xfId="29871"/>
    <cellStyle name="Normal 57 6" xfId="2345"/>
    <cellStyle name="Normal 57 6 2" xfId="5169"/>
    <cellStyle name="Normal 57 6 2 2" xfId="13639"/>
    <cellStyle name="Normal 57 6 2 2 2" xfId="27754"/>
    <cellStyle name="Normal 57 6 2 2 2 2" xfId="61631"/>
    <cellStyle name="Normal 57 6 2 2 3" xfId="47515"/>
    <cellStyle name="Normal 57 6 2 3" xfId="19285"/>
    <cellStyle name="Normal 57 6 2 3 2" xfId="39046"/>
    <cellStyle name="Normal 57 6 2 4" xfId="53162"/>
    <cellStyle name="Normal 57 6 2 5" xfId="33400"/>
    <cellStyle name="Normal 57 6 3" xfId="7993"/>
    <cellStyle name="Normal 57 6 3 2" xfId="22108"/>
    <cellStyle name="Normal 57 6 3 2 2" xfId="55985"/>
    <cellStyle name="Normal 57 6 3 3" xfId="41869"/>
    <cellStyle name="Normal 57 6 4" xfId="10816"/>
    <cellStyle name="Normal 57 6 4 2" xfId="24931"/>
    <cellStyle name="Normal 57 6 4 2 2" xfId="58808"/>
    <cellStyle name="Normal 57 6 4 3" xfId="44692"/>
    <cellStyle name="Normal 57 6 5" xfId="16462"/>
    <cellStyle name="Normal 57 6 5 2" xfId="36223"/>
    <cellStyle name="Normal 57 6 6" xfId="50339"/>
    <cellStyle name="Normal 57 6 7" xfId="30577"/>
    <cellStyle name="Normal 57 7" xfId="3756"/>
    <cellStyle name="Normal 57 7 2" xfId="12227"/>
    <cellStyle name="Normal 57 7 2 2" xfId="26342"/>
    <cellStyle name="Normal 57 7 2 2 2" xfId="60219"/>
    <cellStyle name="Normal 57 7 2 3" xfId="46103"/>
    <cellStyle name="Normal 57 7 3" xfId="17873"/>
    <cellStyle name="Normal 57 7 3 2" xfId="37634"/>
    <cellStyle name="Normal 57 7 4" xfId="51750"/>
    <cellStyle name="Normal 57 7 5" xfId="31988"/>
    <cellStyle name="Normal 57 8" xfId="6581"/>
    <cellStyle name="Normal 57 8 2" xfId="20696"/>
    <cellStyle name="Normal 57 8 2 2" xfId="54573"/>
    <cellStyle name="Normal 57 8 3" xfId="40457"/>
    <cellStyle name="Normal 57 9" xfId="9404"/>
    <cellStyle name="Normal 57 9 2" xfId="23519"/>
    <cellStyle name="Normal 57 9 2 2" xfId="57396"/>
    <cellStyle name="Normal 57 9 3" xfId="43280"/>
    <cellStyle name="Normal 58" xfId="779"/>
    <cellStyle name="Normal 58 10" xfId="15067"/>
    <cellStyle name="Normal 58 10 2" xfId="34828"/>
    <cellStyle name="Normal 58 11" xfId="48944"/>
    <cellStyle name="Normal 58 12" xfId="29182"/>
    <cellStyle name="Normal 58 2" xfId="1029"/>
    <cellStyle name="Normal 58 2 10" xfId="49031"/>
    <cellStyle name="Normal 58 2 11" xfId="29269"/>
    <cellStyle name="Normal 58 2 2" xfId="1209"/>
    <cellStyle name="Normal 58 2 2 10" xfId="29444"/>
    <cellStyle name="Normal 58 2 2 2" xfId="1563"/>
    <cellStyle name="Normal 58 2 2 2 2" xfId="2270"/>
    <cellStyle name="Normal 58 2 2 2 2 2" xfId="3683"/>
    <cellStyle name="Normal 58 2 2 2 2 2 2" xfId="6507"/>
    <cellStyle name="Normal 58 2 2 2 2 2 2 2" xfId="14977"/>
    <cellStyle name="Normal 58 2 2 2 2 2 2 2 2" xfId="29092"/>
    <cellStyle name="Normal 58 2 2 2 2 2 2 2 2 2" xfId="62969"/>
    <cellStyle name="Normal 58 2 2 2 2 2 2 2 3" xfId="48853"/>
    <cellStyle name="Normal 58 2 2 2 2 2 2 3" xfId="20623"/>
    <cellStyle name="Normal 58 2 2 2 2 2 2 3 2" xfId="40384"/>
    <cellStyle name="Normal 58 2 2 2 2 2 2 4" xfId="54500"/>
    <cellStyle name="Normal 58 2 2 2 2 2 2 5" xfId="34738"/>
    <cellStyle name="Normal 58 2 2 2 2 2 3" xfId="9331"/>
    <cellStyle name="Normal 58 2 2 2 2 2 3 2" xfId="23446"/>
    <cellStyle name="Normal 58 2 2 2 2 2 3 2 2" xfId="57323"/>
    <cellStyle name="Normal 58 2 2 2 2 2 3 3" xfId="43207"/>
    <cellStyle name="Normal 58 2 2 2 2 2 4" xfId="12154"/>
    <cellStyle name="Normal 58 2 2 2 2 2 4 2" xfId="26269"/>
    <cellStyle name="Normal 58 2 2 2 2 2 4 2 2" xfId="60146"/>
    <cellStyle name="Normal 58 2 2 2 2 2 4 3" xfId="46030"/>
    <cellStyle name="Normal 58 2 2 2 2 2 5" xfId="17800"/>
    <cellStyle name="Normal 58 2 2 2 2 2 5 2" xfId="37561"/>
    <cellStyle name="Normal 58 2 2 2 2 2 6" xfId="51677"/>
    <cellStyle name="Normal 58 2 2 2 2 2 7" xfId="31915"/>
    <cellStyle name="Normal 58 2 2 2 2 3" xfId="5094"/>
    <cellStyle name="Normal 58 2 2 2 2 3 2" xfId="13565"/>
    <cellStyle name="Normal 58 2 2 2 2 3 2 2" xfId="27680"/>
    <cellStyle name="Normal 58 2 2 2 2 3 2 2 2" xfId="61557"/>
    <cellStyle name="Normal 58 2 2 2 2 3 2 3" xfId="47441"/>
    <cellStyle name="Normal 58 2 2 2 2 3 3" xfId="19211"/>
    <cellStyle name="Normal 58 2 2 2 2 3 3 2" xfId="38972"/>
    <cellStyle name="Normal 58 2 2 2 2 3 4" xfId="53088"/>
    <cellStyle name="Normal 58 2 2 2 2 3 5" xfId="33326"/>
    <cellStyle name="Normal 58 2 2 2 2 4" xfId="7919"/>
    <cellStyle name="Normal 58 2 2 2 2 4 2" xfId="22034"/>
    <cellStyle name="Normal 58 2 2 2 2 4 2 2" xfId="55911"/>
    <cellStyle name="Normal 58 2 2 2 2 4 3" xfId="41795"/>
    <cellStyle name="Normal 58 2 2 2 2 5" xfId="10742"/>
    <cellStyle name="Normal 58 2 2 2 2 5 2" xfId="24857"/>
    <cellStyle name="Normal 58 2 2 2 2 5 2 2" xfId="58734"/>
    <cellStyle name="Normal 58 2 2 2 2 5 3" xfId="44618"/>
    <cellStyle name="Normal 58 2 2 2 2 6" xfId="16388"/>
    <cellStyle name="Normal 58 2 2 2 2 6 2" xfId="36149"/>
    <cellStyle name="Normal 58 2 2 2 2 7" xfId="50265"/>
    <cellStyle name="Normal 58 2 2 2 2 8" xfId="30503"/>
    <cellStyle name="Normal 58 2 2 2 3" xfId="2977"/>
    <cellStyle name="Normal 58 2 2 2 3 2" xfId="5801"/>
    <cellStyle name="Normal 58 2 2 2 3 2 2" xfId="14271"/>
    <cellStyle name="Normal 58 2 2 2 3 2 2 2" xfId="28386"/>
    <cellStyle name="Normal 58 2 2 2 3 2 2 2 2" xfId="62263"/>
    <cellStyle name="Normal 58 2 2 2 3 2 2 3" xfId="48147"/>
    <cellStyle name="Normal 58 2 2 2 3 2 3" xfId="19917"/>
    <cellStyle name="Normal 58 2 2 2 3 2 3 2" xfId="39678"/>
    <cellStyle name="Normal 58 2 2 2 3 2 4" xfId="53794"/>
    <cellStyle name="Normal 58 2 2 2 3 2 5" xfId="34032"/>
    <cellStyle name="Normal 58 2 2 2 3 3" xfId="8625"/>
    <cellStyle name="Normal 58 2 2 2 3 3 2" xfId="22740"/>
    <cellStyle name="Normal 58 2 2 2 3 3 2 2" xfId="56617"/>
    <cellStyle name="Normal 58 2 2 2 3 3 3" xfId="42501"/>
    <cellStyle name="Normal 58 2 2 2 3 4" xfId="11448"/>
    <cellStyle name="Normal 58 2 2 2 3 4 2" xfId="25563"/>
    <cellStyle name="Normal 58 2 2 2 3 4 2 2" xfId="59440"/>
    <cellStyle name="Normal 58 2 2 2 3 4 3" xfId="45324"/>
    <cellStyle name="Normal 58 2 2 2 3 5" xfId="17094"/>
    <cellStyle name="Normal 58 2 2 2 3 5 2" xfId="36855"/>
    <cellStyle name="Normal 58 2 2 2 3 6" xfId="50971"/>
    <cellStyle name="Normal 58 2 2 2 3 7" xfId="31209"/>
    <cellStyle name="Normal 58 2 2 2 4" xfId="4388"/>
    <cellStyle name="Normal 58 2 2 2 4 2" xfId="12859"/>
    <cellStyle name="Normal 58 2 2 2 4 2 2" xfId="26974"/>
    <cellStyle name="Normal 58 2 2 2 4 2 2 2" xfId="60851"/>
    <cellStyle name="Normal 58 2 2 2 4 2 3" xfId="46735"/>
    <cellStyle name="Normal 58 2 2 2 4 3" xfId="18505"/>
    <cellStyle name="Normal 58 2 2 2 4 3 2" xfId="38266"/>
    <cellStyle name="Normal 58 2 2 2 4 4" xfId="52382"/>
    <cellStyle name="Normal 58 2 2 2 4 5" xfId="32620"/>
    <cellStyle name="Normal 58 2 2 2 5" xfId="7213"/>
    <cellStyle name="Normal 58 2 2 2 5 2" xfId="21328"/>
    <cellStyle name="Normal 58 2 2 2 5 2 2" xfId="55205"/>
    <cellStyle name="Normal 58 2 2 2 5 3" xfId="41089"/>
    <cellStyle name="Normal 58 2 2 2 6" xfId="10036"/>
    <cellStyle name="Normal 58 2 2 2 6 2" xfId="24151"/>
    <cellStyle name="Normal 58 2 2 2 6 2 2" xfId="58028"/>
    <cellStyle name="Normal 58 2 2 2 6 3" xfId="43912"/>
    <cellStyle name="Normal 58 2 2 2 7" xfId="15682"/>
    <cellStyle name="Normal 58 2 2 2 7 2" xfId="35443"/>
    <cellStyle name="Normal 58 2 2 2 8" xfId="49559"/>
    <cellStyle name="Normal 58 2 2 2 9" xfId="29797"/>
    <cellStyle name="Normal 58 2 2 3" xfId="1917"/>
    <cellStyle name="Normal 58 2 2 3 2" xfId="3330"/>
    <cellStyle name="Normal 58 2 2 3 2 2" xfId="6154"/>
    <cellStyle name="Normal 58 2 2 3 2 2 2" xfId="14624"/>
    <cellStyle name="Normal 58 2 2 3 2 2 2 2" xfId="28739"/>
    <cellStyle name="Normal 58 2 2 3 2 2 2 2 2" xfId="62616"/>
    <cellStyle name="Normal 58 2 2 3 2 2 2 3" xfId="48500"/>
    <cellStyle name="Normal 58 2 2 3 2 2 3" xfId="20270"/>
    <cellStyle name="Normal 58 2 2 3 2 2 3 2" xfId="40031"/>
    <cellStyle name="Normal 58 2 2 3 2 2 4" xfId="54147"/>
    <cellStyle name="Normal 58 2 2 3 2 2 5" xfId="34385"/>
    <cellStyle name="Normal 58 2 2 3 2 3" xfId="8978"/>
    <cellStyle name="Normal 58 2 2 3 2 3 2" xfId="23093"/>
    <cellStyle name="Normal 58 2 2 3 2 3 2 2" xfId="56970"/>
    <cellStyle name="Normal 58 2 2 3 2 3 3" xfId="42854"/>
    <cellStyle name="Normal 58 2 2 3 2 4" xfId="11801"/>
    <cellStyle name="Normal 58 2 2 3 2 4 2" xfId="25916"/>
    <cellStyle name="Normal 58 2 2 3 2 4 2 2" xfId="59793"/>
    <cellStyle name="Normal 58 2 2 3 2 4 3" xfId="45677"/>
    <cellStyle name="Normal 58 2 2 3 2 5" xfId="17447"/>
    <cellStyle name="Normal 58 2 2 3 2 5 2" xfId="37208"/>
    <cellStyle name="Normal 58 2 2 3 2 6" xfId="51324"/>
    <cellStyle name="Normal 58 2 2 3 2 7" xfId="31562"/>
    <cellStyle name="Normal 58 2 2 3 3" xfId="4741"/>
    <cellStyle name="Normal 58 2 2 3 3 2" xfId="13212"/>
    <cellStyle name="Normal 58 2 2 3 3 2 2" xfId="27327"/>
    <cellStyle name="Normal 58 2 2 3 3 2 2 2" xfId="61204"/>
    <cellStyle name="Normal 58 2 2 3 3 2 3" xfId="47088"/>
    <cellStyle name="Normal 58 2 2 3 3 3" xfId="18858"/>
    <cellStyle name="Normal 58 2 2 3 3 3 2" xfId="38619"/>
    <cellStyle name="Normal 58 2 2 3 3 4" xfId="52735"/>
    <cellStyle name="Normal 58 2 2 3 3 5" xfId="32973"/>
    <cellStyle name="Normal 58 2 2 3 4" xfId="7566"/>
    <cellStyle name="Normal 58 2 2 3 4 2" xfId="21681"/>
    <cellStyle name="Normal 58 2 2 3 4 2 2" xfId="55558"/>
    <cellStyle name="Normal 58 2 2 3 4 3" xfId="41442"/>
    <cellStyle name="Normal 58 2 2 3 5" xfId="10389"/>
    <cellStyle name="Normal 58 2 2 3 5 2" xfId="24504"/>
    <cellStyle name="Normal 58 2 2 3 5 2 2" xfId="58381"/>
    <cellStyle name="Normal 58 2 2 3 5 3" xfId="44265"/>
    <cellStyle name="Normal 58 2 2 3 6" xfId="16035"/>
    <cellStyle name="Normal 58 2 2 3 6 2" xfId="35796"/>
    <cellStyle name="Normal 58 2 2 3 7" xfId="49912"/>
    <cellStyle name="Normal 58 2 2 3 8" xfId="30150"/>
    <cellStyle name="Normal 58 2 2 4" xfId="2624"/>
    <cellStyle name="Normal 58 2 2 4 2" xfId="5448"/>
    <cellStyle name="Normal 58 2 2 4 2 2" xfId="13918"/>
    <cellStyle name="Normal 58 2 2 4 2 2 2" xfId="28033"/>
    <cellStyle name="Normal 58 2 2 4 2 2 2 2" xfId="61910"/>
    <cellStyle name="Normal 58 2 2 4 2 2 3" xfId="47794"/>
    <cellStyle name="Normal 58 2 2 4 2 3" xfId="19564"/>
    <cellStyle name="Normal 58 2 2 4 2 3 2" xfId="39325"/>
    <cellStyle name="Normal 58 2 2 4 2 4" xfId="53441"/>
    <cellStyle name="Normal 58 2 2 4 2 5" xfId="33679"/>
    <cellStyle name="Normal 58 2 2 4 3" xfId="8272"/>
    <cellStyle name="Normal 58 2 2 4 3 2" xfId="22387"/>
    <cellStyle name="Normal 58 2 2 4 3 2 2" xfId="56264"/>
    <cellStyle name="Normal 58 2 2 4 3 3" xfId="42148"/>
    <cellStyle name="Normal 58 2 2 4 4" xfId="11095"/>
    <cellStyle name="Normal 58 2 2 4 4 2" xfId="25210"/>
    <cellStyle name="Normal 58 2 2 4 4 2 2" xfId="59087"/>
    <cellStyle name="Normal 58 2 2 4 4 3" xfId="44971"/>
    <cellStyle name="Normal 58 2 2 4 5" xfId="16741"/>
    <cellStyle name="Normal 58 2 2 4 5 2" xfId="36502"/>
    <cellStyle name="Normal 58 2 2 4 6" xfId="50618"/>
    <cellStyle name="Normal 58 2 2 4 7" xfId="30856"/>
    <cellStyle name="Normal 58 2 2 5" xfId="4035"/>
    <cellStyle name="Normal 58 2 2 5 2" xfId="12506"/>
    <cellStyle name="Normal 58 2 2 5 2 2" xfId="26621"/>
    <cellStyle name="Normal 58 2 2 5 2 2 2" xfId="60498"/>
    <cellStyle name="Normal 58 2 2 5 2 3" xfId="46382"/>
    <cellStyle name="Normal 58 2 2 5 3" xfId="18152"/>
    <cellStyle name="Normal 58 2 2 5 3 2" xfId="37913"/>
    <cellStyle name="Normal 58 2 2 5 4" xfId="52029"/>
    <cellStyle name="Normal 58 2 2 5 5" xfId="32267"/>
    <cellStyle name="Normal 58 2 2 6" xfId="6860"/>
    <cellStyle name="Normal 58 2 2 6 2" xfId="20975"/>
    <cellStyle name="Normal 58 2 2 6 2 2" xfId="54852"/>
    <cellStyle name="Normal 58 2 2 6 3" xfId="40736"/>
    <cellStyle name="Normal 58 2 2 7" xfId="9683"/>
    <cellStyle name="Normal 58 2 2 7 2" xfId="23798"/>
    <cellStyle name="Normal 58 2 2 7 2 2" xfId="57675"/>
    <cellStyle name="Normal 58 2 2 7 3" xfId="43559"/>
    <cellStyle name="Normal 58 2 2 8" xfId="15329"/>
    <cellStyle name="Normal 58 2 2 8 2" xfId="35090"/>
    <cellStyle name="Normal 58 2 2 9" xfId="49206"/>
    <cellStyle name="Normal 58 2 3" xfId="1388"/>
    <cellStyle name="Normal 58 2 3 2" xfId="2095"/>
    <cellStyle name="Normal 58 2 3 2 2" xfId="3508"/>
    <cellStyle name="Normal 58 2 3 2 2 2" xfId="6332"/>
    <cellStyle name="Normal 58 2 3 2 2 2 2" xfId="14802"/>
    <cellStyle name="Normal 58 2 3 2 2 2 2 2" xfId="28917"/>
    <cellStyle name="Normal 58 2 3 2 2 2 2 2 2" xfId="62794"/>
    <cellStyle name="Normal 58 2 3 2 2 2 2 3" xfId="48678"/>
    <cellStyle name="Normal 58 2 3 2 2 2 3" xfId="20448"/>
    <cellStyle name="Normal 58 2 3 2 2 2 3 2" xfId="40209"/>
    <cellStyle name="Normal 58 2 3 2 2 2 4" xfId="54325"/>
    <cellStyle name="Normal 58 2 3 2 2 2 5" xfId="34563"/>
    <cellStyle name="Normal 58 2 3 2 2 3" xfId="9156"/>
    <cellStyle name="Normal 58 2 3 2 2 3 2" xfId="23271"/>
    <cellStyle name="Normal 58 2 3 2 2 3 2 2" xfId="57148"/>
    <cellStyle name="Normal 58 2 3 2 2 3 3" xfId="43032"/>
    <cellStyle name="Normal 58 2 3 2 2 4" xfId="11979"/>
    <cellStyle name="Normal 58 2 3 2 2 4 2" xfId="26094"/>
    <cellStyle name="Normal 58 2 3 2 2 4 2 2" xfId="59971"/>
    <cellStyle name="Normal 58 2 3 2 2 4 3" xfId="45855"/>
    <cellStyle name="Normal 58 2 3 2 2 5" xfId="17625"/>
    <cellStyle name="Normal 58 2 3 2 2 5 2" xfId="37386"/>
    <cellStyle name="Normal 58 2 3 2 2 6" xfId="51502"/>
    <cellStyle name="Normal 58 2 3 2 2 7" xfId="31740"/>
    <cellStyle name="Normal 58 2 3 2 3" xfId="4919"/>
    <cellStyle name="Normal 58 2 3 2 3 2" xfId="13390"/>
    <cellStyle name="Normal 58 2 3 2 3 2 2" xfId="27505"/>
    <cellStyle name="Normal 58 2 3 2 3 2 2 2" xfId="61382"/>
    <cellStyle name="Normal 58 2 3 2 3 2 3" xfId="47266"/>
    <cellStyle name="Normal 58 2 3 2 3 3" xfId="19036"/>
    <cellStyle name="Normal 58 2 3 2 3 3 2" xfId="38797"/>
    <cellStyle name="Normal 58 2 3 2 3 4" xfId="52913"/>
    <cellStyle name="Normal 58 2 3 2 3 5" xfId="33151"/>
    <cellStyle name="Normal 58 2 3 2 4" xfId="7744"/>
    <cellStyle name="Normal 58 2 3 2 4 2" xfId="21859"/>
    <cellStyle name="Normal 58 2 3 2 4 2 2" xfId="55736"/>
    <cellStyle name="Normal 58 2 3 2 4 3" xfId="41620"/>
    <cellStyle name="Normal 58 2 3 2 5" xfId="10567"/>
    <cellStyle name="Normal 58 2 3 2 5 2" xfId="24682"/>
    <cellStyle name="Normal 58 2 3 2 5 2 2" xfId="58559"/>
    <cellStyle name="Normal 58 2 3 2 5 3" xfId="44443"/>
    <cellStyle name="Normal 58 2 3 2 6" xfId="16213"/>
    <cellStyle name="Normal 58 2 3 2 6 2" xfId="35974"/>
    <cellStyle name="Normal 58 2 3 2 7" xfId="50090"/>
    <cellStyle name="Normal 58 2 3 2 8" xfId="30328"/>
    <cellStyle name="Normal 58 2 3 3" xfId="2802"/>
    <cellStyle name="Normal 58 2 3 3 2" xfId="5626"/>
    <cellStyle name="Normal 58 2 3 3 2 2" xfId="14096"/>
    <cellStyle name="Normal 58 2 3 3 2 2 2" xfId="28211"/>
    <cellStyle name="Normal 58 2 3 3 2 2 2 2" xfId="62088"/>
    <cellStyle name="Normal 58 2 3 3 2 2 3" xfId="47972"/>
    <cellStyle name="Normal 58 2 3 3 2 3" xfId="19742"/>
    <cellStyle name="Normal 58 2 3 3 2 3 2" xfId="39503"/>
    <cellStyle name="Normal 58 2 3 3 2 4" xfId="53619"/>
    <cellStyle name="Normal 58 2 3 3 2 5" xfId="33857"/>
    <cellStyle name="Normal 58 2 3 3 3" xfId="8450"/>
    <cellStyle name="Normal 58 2 3 3 3 2" xfId="22565"/>
    <cellStyle name="Normal 58 2 3 3 3 2 2" xfId="56442"/>
    <cellStyle name="Normal 58 2 3 3 3 3" xfId="42326"/>
    <cellStyle name="Normal 58 2 3 3 4" xfId="11273"/>
    <cellStyle name="Normal 58 2 3 3 4 2" xfId="25388"/>
    <cellStyle name="Normal 58 2 3 3 4 2 2" xfId="59265"/>
    <cellStyle name="Normal 58 2 3 3 4 3" xfId="45149"/>
    <cellStyle name="Normal 58 2 3 3 5" xfId="16919"/>
    <cellStyle name="Normal 58 2 3 3 5 2" xfId="36680"/>
    <cellStyle name="Normal 58 2 3 3 6" xfId="50796"/>
    <cellStyle name="Normal 58 2 3 3 7" xfId="31034"/>
    <cellStyle name="Normal 58 2 3 4" xfId="4213"/>
    <cellStyle name="Normal 58 2 3 4 2" xfId="12684"/>
    <cellStyle name="Normal 58 2 3 4 2 2" xfId="26799"/>
    <cellStyle name="Normal 58 2 3 4 2 2 2" xfId="60676"/>
    <cellStyle name="Normal 58 2 3 4 2 3" xfId="46560"/>
    <cellStyle name="Normal 58 2 3 4 3" xfId="18330"/>
    <cellStyle name="Normal 58 2 3 4 3 2" xfId="38091"/>
    <cellStyle name="Normal 58 2 3 4 4" xfId="52207"/>
    <cellStyle name="Normal 58 2 3 4 5" xfId="32445"/>
    <cellStyle name="Normal 58 2 3 5" xfId="7038"/>
    <cellStyle name="Normal 58 2 3 5 2" xfId="21153"/>
    <cellStyle name="Normal 58 2 3 5 2 2" xfId="55030"/>
    <cellStyle name="Normal 58 2 3 5 3" xfId="40914"/>
    <cellStyle name="Normal 58 2 3 6" xfId="9861"/>
    <cellStyle name="Normal 58 2 3 6 2" xfId="23976"/>
    <cellStyle name="Normal 58 2 3 6 2 2" xfId="57853"/>
    <cellStyle name="Normal 58 2 3 6 3" xfId="43737"/>
    <cellStyle name="Normal 58 2 3 7" xfId="15507"/>
    <cellStyle name="Normal 58 2 3 7 2" xfId="35268"/>
    <cellStyle name="Normal 58 2 3 8" xfId="49384"/>
    <cellStyle name="Normal 58 2 3 9" xfId="29622"/>
    <cellStyle name="Normal 58 2 4" xfId="1742"/>
    <cellStyle name="Normal 58 2 4 2" xfId="3155"/>
    <cellStyle name="Normal 58 2 4 2 2" xfId="5979"/>
    <cellStyle name="Normal 58 2 4 2 2 2" xfId="14449"/>
    <cellStyle name="Normal 58 2 4 2 2 2 2" xfId="28564"/>
    <cellStyle name="Normal 58 2 4 2 2 2 2 2" xfId="62441"/>
    <cellStyle name="Normal 58 2 4 2 2 2 3" xfId="48325"/>
    <cellStyle name="Normal 58 2 4 2 2 3" xfId="20095"/>
    <cellStyle name="Normal 58 2 4 2 2 3 2" xfId="39856"/>
    <cellStyle name="Normal 58 2 4 2 2 4" xfId="53972"/>
    <cellStyle name="Normal 58 2 4 2 2 5" xfId="34210"/>
    <cellStyle name="Normal 58 2 4 2 3" xfId="8803"/>
    <cellStyle name="Normal 58 2 4 2 3 2" xfId="22918"/>
    <cellStyle name="Normal 58 2 4 2 3 2 2" xfId="56795"/>
    <cellStyle name="Normal 58 2 4 2 3 3" xfId="42679"/>
    <cellStyle name="Normal 58 2 4 2 4" xfId="11626"/>
    <cellStyle name="Normal 58 2 4 2 4 2" xfId="25741"/>
    <cellStyle name="Normal 58 2 4 2 4 2 2" xfId="59618"/>
    <cellStyle name="Normal 58 2 4 2 4 3" xfId="45502"/>
    <cellStyle name="Normal 58 2 4 2 5" xfId="17272"/>
    <cellStyle name="Normal 58 2 4 2 5 2" xfId="37033"/>
    <cellStyle name="Normal 58 2 4 2 6" xfId="51149"/>
    <cellStyle name="Normal 58 2 4 2 7" xfId="31387"/>
    <cellStyle name="Normal 58 2 4 3" xfId="4566"/>
    <cellStyle name="Normal 58 2 4 3 2" xfId="13037"/>
    <cellStyle name="Normal 58 2 4 3 2 2" xfId="27152"/>
    <cellStyle name="Normal 58 2 4 3 2 2 2" xfId="61029"/>
    <cellStyle name="Normal 58 2 4 3 2 3" xfId="46913"/>
    <cellStyle name="Normal 58 2 4 3 3" xfId="18683"/>
    <cellStyle name="Normal 58 2 4 3 3 2" xfId="38444"/>
    <cellStyle name="Normal 58 2 4 3 4" xfId="52560"/>
    <cellStyle name="Normal 58 2 4 3 5" xfId="32798"/>
    <cellStyle name="Normal 58 2 4 4" xfId="7391"/>
    <cellStyle name="Normal 58 2 4 4 2" xfId="21506"/>
    <cellStyle name="Normal 58 2 4 4 2 2" xfId="55383"/>
    <cellStyle name="Normal 58 2 4 4 3" xfId="41267"/>
    <cellStyle name="Normal 58 2 4 5" xfId="10214"/>
    <cellStyle name="Normal 58 2 4 5 2" xfId="24329"/>
    <cellStyle name="Normal 58 2 4 5 2 2" xfId="58206"/>
    <cellStyle name="Normal 58 2 4 5 3" xfId="44090"/>
    <cellStyle name="Normal 58 2 4 6" xfId="15860"/>
    <cellStyle name="Normal 58 2 4 6 2" xfId="35621"/>
    <cellStyle name="Normal 58 2 4 7" xfId="49737"/>
    <cellStyle name="Normal 58 2 4 8" xfId="29975"/>
    <cellStyle name="Normal 58 2 5" xfId="2449"/>
    <cellStyle name="Normal 58 2 5 2" xfId="5273"/>
    <cellStyle name="Normal 58 2 5 2 2" xfId="13743"/>
    <cellStyle name="Normal 58 2 5 2 2 2" xfId="27858"/>
    <cellStyle name="Normal 58 2 5 2 2 2 2" xfId="61735"/>
    <cellStyle name="Normal 58 2 5 2 2 3" xfId="47619"/>
    <cellStyle name="Normal 58 2 5 2 3" xfId="19389"/>
    <cellStyle name="Normal 58 2 5 2 3 2" xfId="39150"/>
    <cellStyle name="Normal 58 2 5 2 4" xfId="53266"/>
    <cellStyle name="Normal 58 2 5 2 5" xfId="33504"/>
    <cellStyle name="Normal 58 2 5 3" xfId="8097"/>
    <cellStyle name="Normal 58 2 5 3 2" xfId="22212"/>
    <cellStyle name="Normal 58 2 5 3 2 2" xfId="56089"/>
    <cellStyle name="Normal 58 2 5 3 3" xfId="41973"/>
    <cellStyle name="Normal 58 2 5 4" xfId="10920"/>
    <cellStyle name="Normal 58 2 5 4 2" xfId="25035"/>
    <cellStyle name="Normal 58 2 5 4 2 2" xfId="58912"/>
    <cellStyle name="Normal 58 2 5 4 3" xfId="44796"/>
    <cellStyle name="Normal 58 2 5 5" xfId="16566"/>
    <cellStyle name="Normal 58 2 5 5 2" xfId="36327"/>
    <cellStyle name="Normal 58 2 5 6" xfId="50443"/>
    <cellStyle name="Normal 58 2 5 7" xfId="30681"/>
    <cellStyle name="Normal 58 2 6" xfId="3860"/>
    <cellStyle name="Normal 58 2 6 2" xfId="12331"/>
    <cellStyle name="Normal 58 2 6 2 2" xfId="26446"/>
    <cellStyle name="Normal 58 2 6 2 2 2" xfId="60323"/>
    <cellStyle name="Normal 58 2 6 2 3" xfId="46207"/>
    <cellStyle name="Normal 58 2 6 3" xfId="17977"/>
    <cellStyle name="Normal 58 2 6 3 2" xfId="37738"/>
    <cellStyle name="Normal 58 2 6 4" xfId="51854"/>
    <cellStyle name="Normal 58 2 6 5" xfId="32092"/>
    <cellStyle name="Normal 58 2 7" xfId="6685"/>
    <cellStyle name="Normal 58 2 7 2" xfId="20800"/>
    <cellStyle name="Normal 58 2 7 2 2" xfId="54677"/>
    <cellStyle name="Normal 58 2 7 3" xfId="40561"/>
    <cellStyle name="Normal 58 2 8" xfId="9508"/>
    <cellStyle name="Normal 58 2 8 2" xfId="23623"/>
    <cellStyle name="Normal 58 2 8 2 2" xfId="57500"/>
    <cellStyle name="Normal 58 2 8 3" xfId="43384"/>
    <cellStyle name="Normal 58 2 9" xfId="15154"/>
    <cellStyle name="Normal 58 2 9 2" xfId="34915"/>
    <cellStyle name="Normal 58 3" xfId="1121"/>
    <cellStyle name="Normal 58 3 10" xfId="29357"/>
    <cellStyle name="Normal 58 3 2" xfId="1476"/>
    <cellStyle name="Normal 58 3 2 2" xfId="2183"/>
    <cellStyle name="Normal 58 3 2 2 2" xfId="3596"/>
    <cellStyle name="Normal 58 3 2 2 2 2" xfId="6420"/>
    <cellStyle name="Normal 58 3 2 2 2 2 2" xfId="14890"/>
    <cellStyle name="Normal 58 3 2 2 2 2 2 2" xfId="29005"/>
    <cellStyle name="Normal 58 3 2 2 2 2 2 2 2" xfId="62882"/>
    <cellStyle name="Normal 58 3 2 2 2 2 2 3" xfId="48766"/>
    <cellStyle name="Normal 58 3 2 2 2 2 3" xfId="20536"/>
    <cellStyle name="Normal 58 3 2 2 2 2 3 2" xfId="40297"/>
    <cellStyle name="Normal 58 3 2 2 2 2 4" xfId="54413"/>
    <cellStyle name="Normal 58 3 2 2 2 2 5" xfId="34651"/>
    <cellStyle name="Normal 58 3 2 2 2 3" xfId="9244"/>
    <cellStyle name="Normal 58 3 2 2 2 3 2" xfId="23359"/>
    <cellStyle name="Normal 58 3 2 2 2 3 2 2" xfId="57236"/>
    <cellStyle name="Normal 58 3 2 2 2 3 3" xfId="43120"/>
    <cellStyle name="Normal 58 3 2 2 2 4" xfId="12067"/>
    <cellStyle name="Normal 58 3 2 2 2 4 2" xfId="26182"/>
    <cellStyle name="Normal 58 3 2 2 2 4 2 2" xfId="60059"/>
    <cellStyle name="Normal 58 3 2 2 2 4 3" xfId="45943"/>
    <cellStyle name="Normal 58 3 2 2 2 5" xfId="17713"/>
    <cellStyle name="Normal 58 3 2 2 2 5 2" xfId="37474"/>
    <cellStyle name="Normal 58 3 2 2 2 6" xfId="51590"/>
    <cellStyle name="Normal 58 3 2 2 2 7" xfId="31828"/>
    <cellStyle name="Normal 58 3 2 2 3" xfId="5007"/>
    <cellStyle name="Normal 58 3 2 2 3 2" xfId="13478"/>
    <cellStyle name="Normal 58 3 2 2 3 2 2" xfId="27593"/>
    <cellStyle name="Normal 58 3 2 2 3 2 2 2" xfId="61470"/>
    <cellStyle name="Normal 58 3 2 2 3 2 3" xfId="47354"/>
    <cellStyle name="Normal 58 3 2 2 3 3" xfId="19124"/>
    <cellStyle name="Normal 58 3 2 2 3 3 2" xfId="38885"/>
    <cellStyle name="Normal 58 3 2 2 3 4" xfId="53001"/>
    <cellStyle name="Normal 58 3 2 2 3 5" xfId="33239"/>
    <cellStyle name="Normal 58 3 2 2 4" xfId="7832"/>
    <cellStyle name="Normal 58 3 2 2 4 2" xfId="21947"/>
    <cellStyle name="Normal 58 3 2 2 4 2 2" xfId="55824"/>
    <cellStyle name="Normal 58 3 2 2 4 3" xfId="41708"/>
    <cellStyle name="Normal 58 3 2 2 5" xfId="10655"/>
    <cellStyle name="Normal 58 3 2 2 5 2" xfId="24770"/>
    <cellStyle name="Normal 58 3 2 2 5 2 2" xfId="58647"/>
    <cellStyle name="Normal 58 3 2 2 5 3" xfId="44531"/>
    <cellStyle name="Normal 58 3 2 2 6" xfId="16301"/>
    <cellStyle name="Normal 58 3 2 2 6 2" xfId="36062"/>
    <cellStyle name="Normal 58 3 2 2 7" xfId="50178"/>
    <cellStyle name="Normal 58 3 2 2 8" xfId="30416"/>
    <cellStyle name="Normal 58 3 2 3" xfId="2890"/>
    <cellStyle name="Normal 58 3 2 3 2" xfId="5714"/>
    <cellStyle name="Normal 58 3 2 3 2 2" xfId="14184"/>
    <cellStyle name="Normal 58 3 2 3 2 2 2" xfId="28299"/>
    <cellStyle name="Normal 58 3 2 3 2 2 2 2" xfId="62176"/>
    <cellStyle name="Normal 58 3 2 3 2 2 3" xfId="48060"/>
    <cellStyle name="Normal 58 3 2 3 2 3" xfId="19830"/>
    <cellStyle name="Normal 58 3 2 3 2 3 2" xfId="39591"/>
    <cellStyle name="Normal 58 3 2 3 2 4" xfId="53707"/>
    <cellStyle name="Normal 58 3 2 3 2 5" xfId="33945"/>
    <cellStyle name="Normal 58 3 2 3 3" xfId="8538"/>
    <cellStyle name="Normal 58 3 2 3 3 2" xfId="22653"/>
    <cellStyle name="Normal 58 3 2 3 3 2 2" xfId="56530"/>
    <cellStyle name="Normal 58 3 2 3 3 3" xfId="42414"/>
    <cellStyle name="Normal 58 3 2 3 4" xfId="11361"/>
    <cellStyle name="Normal 58 3 2 3 4 2" xfId="25476"/>
    <cellStyle name="Normal 58 3 2 3 4 2 2" xfId="59353"/>
    <cellStyle name="Normal 58 3 2 3 4 3" xfId="45237"/>
    <cellStyle name="Normal 58 3 2 3 5" xfId="17007"/>
    <cellStyle name="Normal 58 3 2 3 5 2" xfId="36768"/>
    <cellStyle name="Normal 58 3 2 3 6" xfId="50884"/>
    <cellStyle name="Normal 58 3 2 3 7" xfId="31122"/>
    <cellStyle name="Normal 58 3 2 4" xfId="4301"/>
    <cellStyle name="Normal 58 3 2 4 2" xfId="12772"/>
    <cellStyle name="Normal 58 3 2 4 2 2" xfId="26887"/>
    <cellStyle name="Normal 58 3 2 4 2 2 2" xfId="60764"/>
    <cellStyle name="Normal 58 3 2 4 2 3" xfId="46648"/>
    <cellStyle name="Normal 58 3 2 4 3" xfId="18418"/>
    <cellStyle name="Normal 58 3 2 4 3 2" xfId="38179"/>
    <cellStyle name="Normal 58 3 2 4 4" xfId="52295"/>
    <cellStyle name="Normal 58 3 2 4 5" xfId="32533"/>
    <cellStyle name="Normal 58 3 2 5" xfId="7126"/>
    <cellStyle name="Normal 58 3 2 5 2" xfId="21241"/>
    <cellStyle name="Normal 58 3 2 5 2 2" xfId="55118"/>
    <cellStyle name="Normal 58 3 2 5 3" xfId="41002"/>
    <cellStyle name="Normal 58 3 2 6" xfId="9949"/>
    <cellStyle name="Normal 58 3 2 6 2" xfId="24064"/>
    <cellStyle name="Normal 58 3 2 6 2 2" xfId="57941"/>
    <cellStyle name="Normal 58 3 2 6 3" xfId="43825"/>
    <cellStyle name="Normal 58 3 2 7" xfId="15595"/>
    <cellStyle name="Normal 58 3 2 7 2" xfId="35356"/>
    <cellStyle name="Normal 58 3 2 8" xfId="49472"/>
    <cellStyle name="Normal 58 3 2 9" xfId="29710"/>
    <cellStyle name="Normal 58 3 3" xfId="1830"/>
    <cellStyle name="Normal 58 3 3 2" xfId="3243"/>
    <cellStyle name="Normal 58 3 3 2 2" xfId="6067"/>
    <cellStyle name="Normal 58 3 3 2 2 2" xfId="14537"/>
    <cellStyle name="Normal 58 3 3 2 2 2 2" xfId="28652"/>
    <cellStyle name="Normal 58 3 3 2 2 2 2 2" xfId="62529"/>
    <cellStyle name="Normal 58 3 3 2 2 2 3" xfId="48413"/>
    <cellStyle name="Normal 58 3 3 2 2 3" xfId="20183"/>
    <cellStyle name="Normal 58 3 3 2 2 3 2" xfId="39944"/>
    <cellStyle name="Normal 58 3 3 2 2 4" xfId="54060"/>
    <cellStyle name="Normal 58 3 3 2 2 5" xfId="34298"/>
    <cellStyle name="Normal 58 3 3 2 3" xfId="8891"/>
    <cellStyle name="Normal 58 3 3 2 3 2" xfId="23006"/>
    <cellStyle name="Normal 58 3 3 2 3 2 2" xfId="56883"/>
    <cellStyle name="Normal 58 3 3 2 3 3" xfId="42767"/>
    <cellStyle name="Normal 58 3 3 2 4" xfId="11714"/>
    <cellStyle name="Normal 58 3 3 2 4 2" xfId="25829"/>
    <cellStyle name="Normal 58 3 3 2 4 2 2" xfId="59706"/>
    <cellStyle name="Normal 58 3 3 2 4 3" xfId="45590"/>
    <cellStyle name="Normal 58 3 3 2 5" xfId="17360"/>
    <cellStyle name="Normal 58 3 3 2 5 2" xfId="37121"/>
    <cellStyle name="Normal 58 3 3 2 6" xfId="51237"/>
    <cellStyle name="Normal 58 3 3 2 7" xfId="31475"/>
    <cellStyle name="Normal 58 3 3 3" xfId="4654"/>
    <cellStyle name="Normal 58 3 3 3 2" xfId="13125"/>
    <cellStyle name="Normal 58 3 3 3 2 2" xfId="27240"/>
    <cellStyle name="Normal 58 3 3 3 2 2 2" xfId="61117"/>
    <cellStyle name="Normal 58 3 3 3 2 3" xfId="47001"/>
    <cellStyle name="Normal 58 3 3 3 3" xfId="18771"/>
    <cellStyle name="Normal 58 3 3 3 3 2" xfId="38532"/>
    <cellStyle name="Normal 58 3 3 3 4" xfId="52648"/>
    <cellStyle name="Normal 58 3 3 3 5" xfId="32886"/>
    <cellStyle name="Normal 58 3 3 4" xfId="7479"/>
    <cellStyle name="Normal 58 3 3 4 2" xfId="21594"/>
    <cellStyle name="Normal 58 3 3 4 2 2" xfId="55471"/>
    <cellStyle name="Normal 58 3 3 4 3" xfId="41355"/>
    <cellStyle name="Normal 58 3 3 5" xfId="10302"/>
    <cellStyle name="Normal 58 3 3 5 2" xfId="24417"/>
    <cellStyle name="Normal 58 3 3 5 2 2" xfId="58294"/>
    <cellStyle name="Normal 58 3 3 5 3" xfId="44178"/>
    <cellStyle name="Normal 58 3 3 6" xfId="15948"/>
    <cellStyle name="Normal 58 3 3 6 2" xfId="35709"/>
    <cellStyle name="Normal 58 3 3 7" xfId="49825"/>
    <cellStyle name="Normal 58 3 3 8" xfId="30063"/>
    <cellStyle name="Normal 58 3 4" xfId="2537"/>
    <cellStyle name="Normal 58 3 4 2" xfId="5361"/>
    <cellStyle name="Normal 58 3 4 2 2" xfId="13831"/>
    <cellStyle name="Normal 58 3 4 2 2 2" xfId="27946"/>
    <cellStyle name="Normal 58 3 4 2 2 2 2" xfId="61823"/>
    <cellStyle name="Normal 58 3 4 2 2 3" xfId="47707"/>
    <cellStyle name="Normal 58 3 4 2 3" xfId="19477"/>
    <cellStyle name="Normal 58 3 4 2 3 2" xfId="39238"/>
    <cellStyle name="Normal 58 3 4 2 4" xfId="53354"/>
    <cellStyle name="Normal 58 3 4 2 5" xfId="33592"/>
    <cellStyle name="Normal 58 3 4 3" xfId="8185"/>
    <cellStyle name="Normal 58 3 4 3 2" xfId="22300"/>
    <cellStyle name="Normal 58 3 4 3 2 2" xfId="56177"/>
    <cellStyle name="Normal 58 3 4 3 3" xfId="42061"/>
    <cellStyle name="Normal 58 3 4 4" xfId="11008"/>
    <cellStyle name="Normal 58 3 4 4 2" xfId="25123"/>
    <cellStyle name="Normal 58 3 4 4 2 2" xfId="59000"/>
    <cellStyle name="Normal 58 3 4 4 3" xfId="44884"/>
    <cellStyle name="Normal 58 3 4 5" xfId="16654"/>
    <cellStyle name="Normal 58 3 4 5 2" xfId="36415"/>
    <cellStyle name="Normal 58 3 4 6" xfId="50531"/>
    <cellStyle name="Normal 58 3 4 7" xfId="30769"/>
    <cellStyle name="Normal 58 3 5" xfId="3948"/>
    <cellStyle name="Normal 58 3 5 2" xfId="12419"/>
    <cellStyle name="Normal 58 3 5 2 2" xfId="26534"/>
    <cellStyle name="Normal 58 3 5 2 2 2" xfId="60411"/>
    <cellStyle name="Normal 58 3 5 2 3" xfId="46295"/>
    <cellStyle name="Normal 58 3 5 3" xfId="18065"/>
    <cellStyle name="Normal 58 3 5 3 2" xfId="37826"/>
    <cellStyle name="Normal 58 3 5 4" xfId="51942"/>
    <cellStyle name="Normal 58 3 5 5" xfId="32180"/>
    <cellStyle name="Normal 58 3 6" xfId="6773"/>
    <cellStyle name="Normal 58 3 6 2" xfId="20888"/>
    <cellStyle name="Normal 58 3 6 2 2" xfId="54765"/>
    <cellStyle name="Normal 58 3 6 3" xfId="40649"/>
    <cellStyle name="Normal 58 3 7" xfId="9596"/>
    <cellStyle name="Normal 58 3 7 2" xfId="23711"/>
    <cellStyle name="Normal 58 3 7 2 2" xfId="57588"/>
    <cellStyle name="Normal 58 3 7 3" xfId="43472"/>
    <cellStyle name="Normal 58 3 8" xfId="15242"/>
    <cellStyle name="Normal 58 3 8 2" xfId="35003"/>
    <cellStyle name="Normal 58 3 9" xfId="49119"/>
    <cellStyle name="Normal 58 4" xfId="1301"/>
    <cellStyle name="Normal 58 4 2" xfId="2008"/>
    <cellStyle name="Normal 58 4 2 2" xfId="3421"/>
    <cellStyle name="Normal 58 4 2 2 2" xfId="6245"/>
    <cellStyle name="Normal 58 4 2 2 2 2" xfId="14715"/>
    <cellStyle name="Normal 58 4 2 2 2 2 2" xfId="28830"/>
    <cellStyle name="Normal 58 4 2 2 2 2 2 2" xfId="62707"/>
    <cellStyle name="Normal 58 4 2 2 2 2 3" xfId="48591"/>
    <cellStyle name="Normal 58 4 2 2 2 3" xfId="20361"/>
    <cellStyle name="Normal 58 4 2 2 2 3 2" xfId="40122"/>
    <cellStyle name="Normal 58 4 2 2 2 4" xfId="54238"/>
    <cellStyle name="Normal 58 4 2 2 2 5" xfId="34476"/>
    <cellStyle name="Normal 58 4 2 2 3" xfId="9069"/>
    <cellStyle name="Normal 58 4 2 2 3 2" xfId="23184"/>
    <cellStyle name="Normal 58 4 2 2 3 2 2" xfId="57061"/>
    <cellStyle name="Normal 58 4 2 2 3 3" xfId="42945"/>
    <cellStyle name="Normal 58 4 2 2 4" xfId="11892"/>
    <cellStyle name="Normal 58 4 2 2 4 2" xfId="26007"/>
    <cellStyle name="Normal 58 4 2 2 4 2 2" xfId="59884"/>
    <cellStyle name="Normal 58 4 2 2 4 3" xfId="45768"/>
    <cellStyle name="Normal 58 4 2 2 5" xfId="17538"/>
    <cellStyle name="Normal 58 4 2 2 5 2" xfId="37299"/>
    <cellStyle name="Normal 58 4 2 2 6" xfId="51415"/>
    <cellStyle name="Normal 58 4 2 2 7" xfId="31653"/>
    <cellStyle name="Normal 58 4 2 3" xfId="4832"/>
    <cellStyle name="Normal 58 4 2 3 2" xfId="13303"/>
    <cellStyle name="Normal 58 4 2 3 2 2" xfId="27418"/>
    <cellStyle name="Normal 58 4 2 3 2 2 2" xfId="61295"/>
    <cellStyle name="Normal 58 4 2 3 2 3" xfId="47179"/>
    <cellStyle name="Normal 58 4 2 3 3" xfId="18949"/>
    <cellStyle name="Normal 58 4 2 3 3 2" xfId="38710"/>
    <cellStyle name="Normal 58 4 2 3 4" xfId="52826"/>
    <cellStyle name="Normal 58 4 2 3 5" xfId="33064"/>
    <cellStyle name="Normal 58 4 2 4" xfId="7657"/>
    <cellStyle name="Normal 58 4 2 4 2" xfId="21772"/>
    <cellStyle name="Normal 58 4 2 4 2 2" xfId="55649"/>
    <cellStyle name="Normal 58 4 2 4 3" xfId="41533"/>
    <cellStyle name="Normal 58 4 2 5" xfId="10480"/>
    <cellStyle name="Normal 58 4 2 5 2" xfId="24595"/>
    <cellStyle name="Normal 58 4 2 5 2 2" xfId="58472"/>
    <cellStyle name="Normal 58 4 2 5 3" xfId="44356"/>
    <cellStyle name="Normal 58 4 2 6" xfId="16126"/>
    <cellStyle name="Normal 58 4 2 6 2" xfId="35887"/>
    <cellStyle name="Normal 58 4 2 7" xfId="50003"/>
    <cellStyle name="Normal 58 4 2 8" xfId="30241"/>
    <cellStyle name="Normal 58 4 3" xfId="2715"/>
    <cellStyle name="Normal 58 4 3 2" xfId="5539"/>
    <cellStyle name="Normal 58 4 3 2 2" xfId="14009"/>
    <cellStyle name="Normal 58 4 3 2 2 2" xfId="28124"/>
    <cellStyle name="Normal 58 4 3 2 2 2 2" xfId="62001"/>
    <cellStyle name="Normal 58 4 3 2 2 3" xfId="47885"/>
    <cellStyle name="Normal 58 4 3 2 3" xfId="19655"/>
    <cellStyle name="Normal 58 4 3 2 3 2" xfId="39416"/>
    <cellStyle name="Normal 58 4 3 2 4" xfId="53532"/>
    <cellStyle name="Normal 58 4 3 2 5" xfId="33770"/>
    <cellStyle name="Normal 58 4 3 3" xfId="8363"/>
    <cellStyle name="Normal 58 4 3 3 2" xfId="22478"/>
    <cellStyle name="Normal 58 4 3 3 2 2" xfId="56355"/>
    <cellStyle name="Normal 58 4 3 3 3" xfId="42239"/>
    <cellStyle name="Normal 58 4 3 4" xfId="11186"/>
    <cellStyle name="Normal 58 4 3 4 2" xfId="25301"/>
    <cellStyle name="Normal 58 4 3 4 2 2" xfId="59178"/>
    <cellStyle name="Normal 58 4 3 4 3" xfId="45062"/>
    <cellStyle name="Normal 58 4 3 5" xfId="16832"/>
    <cellStyle name="Normal 58 4 3 5 2" xfId="36593"/>
    <cellStyle name="Normal 58 4 3 6" xfId="50709"/>
    <cellStyle name="Normal 58 4 3 7" xfId="30947"/>
    <cellStyle name="Normal 58 4 4" xfId="4126"/>
    <cellStyle name="Normal 58 4 4 2" xfId="12597"/>
    <cellStyle name="Normal 58 4 4 2 2" xfId="26712"/>
    <cellStyle name="Normal 58 4 4 2 2 2" xfId="60589"/>
    <cellStyle name="Normal 58 4 4 2 3" xfId="46473"/>
    <cellStyle name="Normal 58 4 4 3" xfId="18243"/>
    <cellStyle name="Normal 58 4 4 3 2" xfId="38004"/>
    <cellStyle name="Normal 58 4 4 4" xfId="52120"/>
    <cellStyle name="Normal 58 4 4 5" xfId="32358"/>
    <cellStyle name="Normal 58 4 5" xfId="6951"/>
    <cellStyle name="Normal 58 4 5 2" xfId="21066"/>
    <cellStyle name="Normal 58 4 5 2 2" xfId="54943"/>
    <cellStyle name="Normal 58 4 5 3" xfId="40827"/>
    <cellStyle name="Normal 58 4 6" xfId="9774"/>
    <cellStyle name="Normal 58 4 6 2" xfId="23889"/>
    <cellStyle name="Normal 58 4 6 2 2" xfId="57766"/>
    <cellStyle name="Normal 58 4 6 3" xfId="43650"/>
    <cellStyle name="Normal 58 4 7" xfId="15420"/>
    <cellStyle name="Normal 58 4 7 2" xfId="35181"/>
    <cellStyle name="Normal 58 4 8" xfId="49297"/>
    <cellStyle name="Normal 58 4 9" xfId="29535"/>
    <cellStyle name="Normal 58 5" xfId="1655"/>
    <cellStyle name="Normal 58 5 2" xfId="3068"/>
    <cellStyle name="Normal 58 5 2 2" xfId="5892"/>
    <cellStyle name="Normal 58 5 2 2 2" xfId="14362"/>
    <cellStyle name="Normal 58 5 2 2 2 2" xfId="28477"/>
    <cellStyle name="Normal 58 5 2 2 2 2 2" xfId="62354"/>
    <cellStyle name="Normal 58 5 2 2 2 3" xfId="48238"/>
    <cellStyle name="Normal 58 5 2 2 3" xfId="20008"/>
    <cellStyle name="Normal 58 5 2 2 3 2" xfId="39769"/>
    <cellStyle name="Normal 58 5 2 2 4" xfId="53885"/>
    <cellStyle name="Normal 58 5 2 2 5" xfId="34123"/>
    <cellStyle name="Normal 58 5 2 3" xfId="8716"/>
    <cellStyle name="Normal 58 5 2 3 2" xfId="22831"/>
    <cellStyle name="Normal 58 5 2 3 2 2" xfId="56708"/>
    <cellStyle name="Normal 58 5 2 3 3" xfId="42592"/>
    <cellStyle name="Normal 58 5 2 4" xfId="11539"/>
    <cellStyle name="Normal 58 5 2 4 2" xfId="25654"/>
    <cellStyle name="Normal 58 5 2 4 2 2" xfId="59531"/>
    <cellStyle name="Normal 58 5 2 4 3" xfId="45415"/>
    <cellStyle name="Normal 58 5 2 5" xfId="17185"/>
    <cellStyle name="Normal 58 5 2 5 2" xfId="36946"/>
    <cellStyle name="Normal 58 5 2 6" xfId="51062"/>
    <cellStyle name="Normal 58 5 2 7" xfId="31300"/>
    <cellStyle name="Normal 58 5 3" xfId="4479"/>
    <cellStyle name="Normal 58 5 3 2" xfId="12950"/>
    <cellStyle name="Normal 58 5 3 2 2" xfId="27065"/>
    <cellStyle name="Normal 58 5 3 2 2 2" xfId="60942"/>
    <cellStyle name="Normal 58 5 3 2 3" xfId="46826"/>
    <cellStyle name="Normal 58 5 3 3" xfId="18596"/>
    <cellStyle name="Normal 58 5 3 3 2" xfId="38357"/>
    <cellStyle name="Normal 58 5 3 4" xfId="52473"/>
    <cellStyle name="Normal 58 5 3 5" xfId="32711"/>
    <cellStyle name="Normal 58 5 4" xfId="7304"/>
    <cellStyle name="Normal 58 5 4 2" xfId="21419"/>
    <cellStyle name="Normal 58 5 4 2 2" xfId="55296"/>
    <cellStyle name="Normal 58 5 4 3" xfId="41180"/>
    <cellStyle name="Normal 58 5 5" xfId="10127"/>
    <cellStyle name="Normal 58 5 5 2" xfId="24242"/>
    <cellStyle name="Normal 58 5 5 2 2" xfId="58119"/>
    <cellStyle name="Normal 58 5 5 3" xfId="44003"/>
    <cellStyle name="Normal 58 5 6" xfId="15773"/>
    <cellStyle name="Normal 58 5 6 2" xfId="35534"/>
    <cellStyle name="Normal 58 5 7" xfId="49650"/>
    <cellStyle name="Normal 58 5 8" xfId="29888"/>
    <cellStyle name="Normal 58 6" xfId="2362"/>
    <cellStyle name="Normal 58 6 2" xfId="5186"/>
    <cellStyle name="Normal 58 6 2 2" xfId="13656"/>
    <cellStyle name="Normal 58 6 2 2 2" xfId="27771"/>
    <cellStyle name="Normal 58 6 2 2 2 2" xfId="61648"/>
    <cellStyle name="Normal 58 6 2 2 3" xfId="47532"/>
    <cellStyle name="Normal 58 6 2 3" xfId="19302"/>
    <cellStyle name="Normal 58 6 2 3 2" xfId="39063"/>
    <cellStyle name="Normal 58 6 2 4" xfId="53179"/>
    <cellStyle name="Normal 58 6 2 5" xfId="33417"/>
    <cellStyle name="Normal 58 6 3" xfId="8010"/>
    <cellStyle name="Normal 58 6 3 2" xfId="22125"/>
    <cellStyle name="Normal 58 6 3 2 2" xfId="56002"/>
    <cellStyle name="Normal 58 6 3 3" xfId="41886"/>
    <cellStyle name="Normal 58 6 4" xfId="10833"/>
    <cellStyle name="Normal 58 6 4 2" xfId="24948"/>
    <cellStyle name="Normal 58 6 4 2 2" xfId="58825"/>
    <cellStyle name="Normal 58 6 4 3" xfId="44709"/>
    <cellStyle name="Normal 58 6 5" xfId="16479"/>
    <cellStyle name="Normal 58 6 5 2" xfId="36240"/>
    <cellStyle name="Normal 58 6 6" xfId="50356"/>
    <cellStyle name="Normal 58 6 7" xfId="30594"/>
    <cellStyle name="Normal 58 7" xfId="3773"/>
    <cellStyle name="Normal 58 7 2" xfId="12244"/>
    <cellStyle name="Normal 58 7 2 2" xfId="26359"/>
    <cellStyle name="Normal 58 7 2 2 2" xfId="60236"/>
    <cellStyle name="Normal 58 7 2 3" xfId="46120"/>
    <cellStyle name="Normal 58 7 3" xfId="17890"/>
    <cellStyle name="Normal 58 7 3 2" xfId="37651"/>
    <cellStyle name="Normal 58 7 4" xfId="51767"/>
    <cellStyle name="Normal 58 7 5" xfId="32005"/>
    <cellStyle name="Normal 58 8" xfId="6598"/>
    <cellStyle name="Normal 58 8 2" xfId="20713"/>
    <cellStyle name="Normal 58 8 2 2" xfId="54590"/>
    <cellStyle name="Normal 58 8 3" xfId="40474"/>
    <cellStyle name="Normal 58 9" xfId="9421"/>
    <cellStyle name="Normal 58 9 2" xfId="23536"/>
    <cellStyle name="Normal 58 9 2 2" xfId="57413"/>
    <cellStyle name="Normal 58 9 3" xfId="43297"/>
    <cellStyle name="Normal 59" xfId="748"/>
    <cellStyle name="Normal 59 10" xfId="15041"/>
    <cellStyle name="Normal 59 10 2" xfId="34802"/>
    <cellStyle name="Normal 59 11" xfId="48918"/>
    <cellStyle name="Normal 59 12" xfId="29156"/>
    <cellStyle name="Normal 59 2" xfId="1003"/>
    <cellStyle name="Normal 59 2 10" xfId="49005"/>
    <cellStyle name="Normal 59 2 11" xfId="29243"/>
    <cellStyle name="Normal 59 2 2" xfId="1183"/>
    <cellStyle name="Normal 59 2 2 10" xfId="29418"/>
    <cellStyle name="Normal 59 2 2 2" xfId="1537"/>
    <cellStyle name="Normal 59 2 2 2 2" xfId="2244"/>
    <cellStyle name="Normal 59 2 2 2 2 2" xfId="3657"/>
    <cellStyle name="Normal 59 2 2 2 2 2 2" xfId="6481"/>
    <cellStyle name="Normal 59 2 2 2 2 2 2 2" xfId="14951"/>
    <cellStyle name="Normal 59 2 2 2 2 2 2 2 2" xfId="29066"/>
    <cellStyle name="Normal 59 2 2 2 2 2 2 2 2 2" xfId="62943"/>
    <cellStyle name="Normal 59 2 2 2 2 2 2 2 3" xfId="48827"/>
    <cellStyle name="Normal 59 2 2 2 2 2 2 3" xfId="20597"/>
    <cellStyle name="Normal 59 2 2 2 2 2 2 3 2" xfId="40358"/>
    <cellStyle name="Normal 59 2 2 2 2 2 2 4" xfId="54474"/>
    <cellStyle name="Normal 59 2 2 2 2 2 2 5" xfId="34712"/>
    <cellStyle name="Normal 59 2 2 2 2 2 3" xfId="9305"/>
    <cellStyle name="Normal 59 2 2 2 2 2 3 2" xfId="23420"/>
    <cellStyle name="Normal 59 2 2 2 2 2 3 2 2" xfId="57297"/>
    <cellStyle name="Normal 59 2 2 2 2 2 3 3" xfId="43181"/>
    <cellStyle name="Normal 59 2 2 2 2 2 4" xfId="12128"/>
    <cellStyle name="Normal 59 2 2 2 2 2 4 2" xfId="26243"/>
    <cellStyle name="Normal 59 2 2 2 2 2 4 2 2" xfId="60120"/>
    <cellStyle name="Normal 59 2 2 2 2 2 4 3" xfId="46004"/>
    <cellStyle name="Normal 59 2 2 2 2 2 5" xfId="17774"/>
    <cellStyle name="Normal 59 2 2 2 2 2 5 2" xfId="37535"/>
    <cellStyle name="Normal 59 2 2 2 2 2 6" xfId="51651"/>
    <cellStyle name="Normal 59 2 2 2 2 2 7" xfId="31889"/>
    <cellStyle name="Normal 59 2 2 2 2 3" xfId="5068"/>
    <cellStyle name="Normal 59 2 2 2 2 3 2" xfId="13539"/>
    <cellStyle name="Normal 59 2 2 2 2 3 2 2" xfId="27654"/>
    <cellStyle name="Normal 59 2 2 2 2 3 2 2 2" xfId="61531"/>
    <cellStyle name="Normal 59 2 2 2 2 3 2 3" xfId="47415"/>
    <cellStyle name="Normal 59 2 2 2 2 3 3" xfId="19185"/>
    <cellStyle name="Normal 59 2 2 2 2 3 3 2" xfId="38946"/>
    <cellStyle name="Normal 59 2 2 2 2 3 4" xfId="53062"/>
    <cellStyle name="Normal 59 2 2 2 2 3 5" xfId="33300"/>
    <cellStyle name="Normal 59 2 2 2 2 4" xfId="7893"/>
    <cellStyle name="Normal 59 2 2 2 2 4 2" xfId="22008"/>
    <cellStyle name="Normal 59 2 2 2 2 4 2 2" xfId="55885"/>
    <cellStyle name="Normal 59 2 2 2 2 4 3" xfId="41769"/>
    <cellStyle name="Normal 59 2 2 2 2 5" xfId="10716"/>
    <cellStyle name="Normal 59 2 2 2 2 5 2" xfId="24831"/>
    <cellStyle name="Normal 59 2 2 2 2 5 2 2" xfId="58708"/>
    <cellStyle name="Normal 59 2 2 2 2 5 3" xfId="44592"/>
    <cellStyle name="Normal 59 2 2 2 2 6" xfId="16362"/>
    <cellStyle name="Normal 59 2 2 2 2 6 2" xfId="36123"/>
    <cellStyle name="Normal 59 2 2 2 2 7" xfId="50239"/>
    <cellStyle name="Normal 59 2 2 2 2 8" xfId="30477"/>
    <cellStyle name="Normal 59 2 2 2 3" xfId="2951"/>
    <cellStyle name="Normal 59 2 2 2 3 2" xfId="5775"/>
    <cellStyle name="Normal 59 2 2 2 3 2 2" xfId="14245"/>
    <cellStyle name="Normal 59 2 2 2 3 2 2 2" xfId="28360"/>
    <cellStyle name="Normal 59 2 2 2 3 2 2 2 2" xfId="62237"/>
    <cellStyle name="Normal 59 2 2 2 3 2 2 3" xfId="48121"/>
    <cellStyle name="Normal 59 2 2 2 3 2 3" xfId="19891"/>
    <cellStyle name="Normal 59 2 2 2 3 2 3 2" xfId="39652"/>
    <cellStyle name="Normal 59 2 2 2 3 2 4" xfId="53768"/>
    <cellStyle name="Normal 59 2 2 2 3 2 5" xfId="34006"/>
    <cellStyle name="Normal 59 2 2 2 3 3" xfId="8599"/>
    <cellStyle name="Normal 59 2 2 2 3 3 2" xfId="22714"/>
    <cellStyle name="Normal 59 2 2 2 3 3 2 2" xfId="56591"/>
    <cellStyle name="Normal 59 2 2 2 3 3 3" xfId="42475"/>
    <cellStyle name="Normal 59 2 2 2 3 4" xfId="11422"/>
    <cellStyle name="Normal 59 2 2 2 3 4 2" xfId="25537"/>
    <cellStyle name="Normal 59 2 2 2 3 4 2 2" xfId="59414"/>
    <cellStyle name="Normal 59 2 2 2 3 4 3" xfId="45298"/>
    <cellStyle name="Normal 59 2 2 2 3 5" xfId="17068"/>
    <cellStyle name="Normal 59 2 2 2 3 5 2" xfId="36829"/>
    <cellStyle name="Normal 59 2 2 2 3 6" xfId="50945"/>
    <cellStyle name="Normal 59 2 2 2 3 7" xfId="31183"/>
    <cellStyle name="Normal 59 2 2 2 4" xfId="4362"/>
    <cellStyle name="Normal 59 2 2 2 4 2" xfId="12833"/>
    <cellStyle name="Normal 59 2 2 2 4 2 2" xfId="26948"/>
    <cellStyle name="Normal 59 2 2 2 4 2 2 2" xfId="60825"/>
    <cellStyle name="Normal 59 2 2 2 4 2 3" xfId="46709"/>
    <cellStyle name="Normal 59 2 2 2 4 3" xfId="18479"/>
    <cellStyle name="Normal 59 2 2 2 4 3 2" xfId="38240"/>
    <cellStyle name="Normal 59 2 2 2 4 4" xfId="52356"/>
    <cellStyle name="Normal 59 2 2 2 4 5" xfId="32594"/>
    <cellStyle name="Normal 59 2 2 2 5" xfId="7187"/>
    <cellStyle name="Normal 59 2 2 2 5 2" xfId="21302"/>
    <cellStyle name="Normal 59 2 2 2 5 2 2" xfId="55179"/>
    <cellStyle name="Normal 59 2 2 2 5 3" xfId="41063"/>
    <cellStyle name="Normal 59 2 2 2 6" xfId="10010"/>
    <cellStyle name="Normal 59 2 2 2 6 2" xfId="24125"/>
    <cellStyle name="Normal 59 2 2 2 6 2 2" xfId="58002"/>
    <cellStyle name="Normal 59 2 2 2 6 3" xfId="43886"/>
    <cellStyle name="Normal 59 2 2 2 7" xfId="15656"/>
    <cellStyle name="Normal 59 2 2 2 7 2" xfId="35417"/>
    <cellStyle name="Normal 59 2 2 2 8" xfId="49533"/>
    <cellStyle name="Normal 59 2 2 2 9" xfId="29771"/>
    <cellStyle name="Normal 59 2 2 3" xfId="1891"/>
    <cellStyle name="Normal 59 2 2 3 2" xfId="3304"/>
    <cellStyle name="Normal 59 2 2 3 2 2" xfId="6128"/>
    <cellStyle name="Normal 59 2 2 3 2 2 2" xfId="14598"/>
    <cellStyle name="Normal 59 2 2 3 2 2 2 2" xfId="28713"/>
    <cellStyle name="Normal 59 2 2 3 2 2 2 2 2" xfId="62590"/>
    <cellStyle name="Normal 59 2 2 3 2 2 2 3" xfId="48474"/>
    <cellStyle name="Normal 59 2 2 3 2 2 3" xfId="20244"/>
    <cellStyle name="Normal 59 2 2 3 2 2 3 2" xfId="40005"/>
    <cellStyle name="Normal 59 2 2 3 2 2 4" xfId="54121"/>
    <cellStyle name="Normal 59 2 2 3 2 2 5" xfId="34359"/>
    <cellStyle name="Normal 59 2 2 3 2 3" xfId="8952"/>
    <cellStyle name="Normal 59 2 2 3 2 3 2" xfId="23067"/>
    <cellStyle name="Normal 59 2 2 3 2 3 2 2" xfId="56944"/>
    <cellStyle name="Normal 59 2 2 3 2 3 3" xfId="42828"/>
    <cellStyle name="Normal 59 2 2 3 2 4" xfId="11775"/>
    <cellStyle name="Normal 59 2 2 3 2 4 2" xfId="25890"/>
    <cellStyle name="Normal 59 2 2 3 2 4 2 2" xfId="59767"/>
    <cellStyle name="Normal 59 2 2 3 2 4 3" xfId="45651"/>
    <cellStyle name="Normal 59 2 2 3 2 5" xfId="17421"/>
    <cellStyle name="Normal 59 2 2 3 2 5 2" xfId="37182"/>
    <cellStyle name="Normal 59 2 2 3 2 6" xfId="51298"/>
    <cellStyle name="Normal 59 2 2 3 2 7" xfId="31536"/>
    <cellStyle name="Normal 59 2 2 3 3" xfId="4715"/>
    <cellStyle name="Normal 59 2 2 3 3 2" xfId="13186"/>
    <cellStyle name="Normal 59 2 2 3 3 2 2" xfId="27301"/>
    <cellStyle name="Normal 59 2 2 3 3 2 2 2" xfId="61178"/>
    <cellStyle name="Normal 59 2 2 3 3 2 3" xfId="47062"/>
    <cellStyle name="Normal 59 2 2 3 3 3" xfId="18832"/>
    <cellStyle name="Normal 59 2 2 3 3 3 2" xfId="38593"/>
    <cellStyle name="Normal 59 2 2 3 3 4" xfId="52709"/>
    <cellStyle name="Normal 59 2 2 3 3 5" xfId="32947"/>
    <cellStyle name="Normal 59 2 2 3 4" xfId="7540"/>
    <cellStyle name="Normal 59 2 2 3 4 2" xfId="21655"/>
    <cellStyle name="Normal 59 2 2 3 4 2 2" xfId="55532"/>
    <cellStyle name="Normal 59 2 2 3 4 3" xfId="41416"/>
    <cellStyle name="Normal 59 2 2 3 5" xfId="10363"/>
    <cellStyle name="Normal 59 2 2 3 5 2" xfId="24478"/>
    <cellStyle name="Normal 59 2 2 3 5 2 2" xfId="58355"/>
    <cellStyle name="Normal 59 2 2 3 5 3" xfId="44239"/>
    <cellStyle name="Normal 59 2 2 3 6" xfId="16009"/>
    <cellStyle name="Normal 59 2 2 3 6 2" xfId="35770"/>
    <cellStyle name="Normal 59 2 2 3 7" xfId="49886"/>
    <cellStyle name="Normal 59 2 2 3 8" xfId="30124"/>
    <cellStyle name="Normal 59 2 2 4" xfId="2598"/>
    <cellStyle name="Normal 59 2 2 4 2" xfId="5422"/>
    <cellStyle name="Normal 59 2 2 4 2 2" xfId="13892"/>
    <cellStyle name="Normal 59 2 2 4 2 2 2" xfId="28007"/>
    <cellStyle name="Normal 59 2 2 4 2 2 2 2" xfId="61884"/>
    <cellStyle name="Normal 59 2 2 4 2 2 3" xfId="47768"/>
    <cellStyle name="Normal 59 2 2 4 2 3" xfId="19538"/>
    <cellStyle name="Normal 59 2 2 4 2 3 2" xfId="39299"/>
    <cellStyle name="Normal 59 2 2 4 2 4" xfId="53415"/>
    <cellStyle name="Normal 59 2 2 4 2 5" xfId="33653"/>
    <cellStyle name="Normal 59 2 2 4 3" xfId="8246"/>
    <cellStyle name="Normal 59 2 2 4 3 2" xfId="22361"/>
    <cellStyle name="Normal 59 2 2 4 3 2 2" xfId="56238"/>
    <cellStyle name="Normal 59 2 2 4 3 3" xfId="42122"/>
    <cellStyle name="Normal 59 2 2 4 4" xfId="11069"/>
    <cellStyle name="Normal 59 2 2 4 4 2" xfId="25184"/>
    <cellStyle name="Normal 59 2 2 4 4 2 2" xfId="59061"/>
    <cellStyle name="Normal 59 2 2 4 4 3" xfId="44945"/>
    <cellStyle name="Normal 59 2 2 4 5" xfId="16715"/>
    <cellStyle name="Normal 59 2 2 4 5 2" xfId="36476"/>
    <cellStyle name="Normal 59 2 2 4 6" xfId="50592"/>
    <cellStyle name="Normal 59 2 2 4 7" xfId="30830"/>
    <cellStyle name="Normal 59 2 2 5" xfId="4009"/>
    <cellStyle name="Normal 59 2 2 5 2" xfId="12480"/>
    <cellStyle name="Normal 59 2 2 5 2 2" xfId="26595"/>
    <cellStyle name="Normal 59 2 2 5 2 2 2" xfId="60472"/>
    <cellStyle name="Normal 59 2 2 5 2 3" xfId="46356"/>
    <cellStyle name="Normal 59 2 2 5 3" xfId="18126"/>
    <cellStyle name="Normal 59 2 2 5 3 2" xfId="37887"/>
    <cellStyle name="Normal 59 2 2 5 4" xfId="52003"/>
    <cellStyle name="Normal 59 2 2 5 5" xfId="32241"/>
    <cellStyle name="Normal 59 2 2 6" xfId="6834"/>
    <cellStyle name="Normal 59 2 2 6 2" xfId="20949"/>
    <cellStyle name="Normal 59 2 2 6 2 2" xfId="54826"/>
    <cellStyle name="Normal 59 2 2 6 3" xfId="40710"/>
    <cellStyle name="Normal 59 2 2 7" xfId="9657"/>
    <cellStyle name="Normal 59 2 2 7 2" xfId="23772"/>
    <cellStyle name="Normal 59 2 2 7 2 2" xfId="57649"/>
    <cellStyle name="Normal 59 2 2 7 3" xfId="43533"/>
    <cellStyle name="Normal 59 2 2 8" xfId="15303"/>
    <cellStyle name="Normal 59 2 2 8 2" xfId="35064"/>
    <cellStyle name="Normal 59 2 2 9" xfId="49180"/>
    <cellStyle name="Normal 59 2 3" xfId="1362"/>
    <cellStyle name="Normal 59 2 3 2" xfId="2069"/>
    <cellStyle name="Normal 59 2 3 2 2" xfId="3482"/>
    <cellStyle name="Normal 59 2 3 2 2 2" xfId="6306"/>
    <cellStyle name="Normal 59 2 3 2 2 2 2" xfId="14776"/>
    <cellStyle name="Normal 59 2 3 2 2 2 2 2" xfId="28891"/>
    <cellStyle name="Normal 59 2 3 2 2 2 2 2 2" xfId="62768"/>
    <cellStyle name="Normal 59 2 3 2 2 2 2 3" xfId="48652"/>
    <cellStyle name="Normal 59 2 3 2 2 2 3" xfId="20422"/>
    <cellStyle name="Normal 59 2 3 2 2 2 3 2" xfId="40183"/>
    <cellStyle name="Normal 59 2 3 2 2 2 4" xfId="54299"/>
    <cellStyle name="Normal 59 2 3 2 2 2 5" xfId="34537"/>
    <cellStyle name="Normal 59 2 3 2 2 3" xfId="9130"/>
    <cellStyle name="Normal 59 2 3 2 2 3 2" xfId="23245"/>
    <cellStyle name="Normal 59 2 3 2 2 3 2 2" xfId="57122"/>
    <cellStyle name="Normal 59 2 3 2 2 3 3" xfId="43006"/>
    <cellStyle name="Normal 59 2 3 2 2 4" xfId="11953"/>
    <cellStyle name="Normal 59 2 3 2 2 4 2" xfId="26068"/>
    <cellStyle name="Normal 59 2 3 2 2 4 2 2" xfId="59945"/>
    <cellStyle name="Normal 59 2 3 2 2 4 3" xfId="45829"/>
    <cellStyle name="Normal 59 2 3 2 2 5" xfId="17599"/>
    <cellStyle name="Normal 59 2 3 2 2 5 2" xfId="37360"/>
    <cellStyle name="Normal 59 2 3 2 2 6" xfId="51476"/>
    <cellStyle name="Normal 59 2 3 2 2 7" xfId="31714"/>
    <cellStyle name="Normal 59 2 3 2 3" xfId="4893"/>
    <cellStyle name="Normal 59 2 3 2 3 2" xfId="13364"/>
    <cellStyle name="Normal 59 2 3 2 3 2 2" xfId="27479"/>
    <cellStyle name="Normal 59 2 3 2 3 2 2 2" xfId="61356"/>
    <cellStyle name="Normal 59 2 3 2 3 2 3" xfId="47240"/>
    <cellStyle name="Normal 59 2 3 2 3 3" xfId="19010"/>
    <cellStyle name="Normal 59 2 3 2 3 3 2" xfId="38771"/>
    <cellStyle name="Normal 59 2 3 2 3 4" xfId="52887"/>
    <cellStyle name="Normal 59 2 3 2 3 5" xfId="33125"/>
    <cellStyle name="Normal 59 2 3 2 4" xfId="7718"/>
    <cellStyle name="Normal 59 2 3 2 4 2" xfId="21833"/>
    <cellStyle name="Normal 59 2 3 2 4 2 2" xfId="55710"/>
    <cellStyle name="Normal 59 2 3 2 4 3" xfId="41594"/>
    <cellStyle name="Normal 59 2 3 2 5" xfId="10541"/>
    <cellStyle name="Normal 59 2 3 2 5 2" xfId="24656"/>
    <cellStyle name="Normal 59 2 3 2 5 2 2" xfId="58533"/>
    <cellStyle name="Normal 59 2 3 2 5 3" xfId="44417"/>
    <cellStyle name="Normal 59 2 3 2 6" xfId="16187"/>
    <cellStyle name="Normal 59 2 3 2 6 2" xfId="35948"/>
    <cellStyle name="Normal 59 2 3 2 7" xfId="50064"/>
    <cellStyle name="Normal 59 2 3 2 8" xfId="30302"/>
    <cellStyle name="Normal 59 2 3 3" xfId="2776"/>
    <cellStyle name="Normal 59 2 3 3 2" xfId="5600"/>
    <cellStyle name="Normal 59 2 3 3 2 2" xfId="14070"/>
    <cellStyle name="Normal 59 2 3 3 2 2 2" xfId="28185"/>
    <cellStyle name="Normal 59 2 3 3 2 2 2 2" xfId="62062"/>
    <cellStyle name="Normal 59 2 3 3 2 2 3" xfId="47946"/>
    <cellStyle name="Normal 59 2 3 3 2 3" xfId="19716"/>
    <cellStyle name="Normal 59 2 3 3 2 3 2" xfId="39477"/>
    <cellStyle name="Normal 59 2 3 3 2 4" xfId="53593"/>
    <cellStyle name="Normal 59 2 3 3 2 5" xfId="33831"/>
    <cellStyle name="Normal 59 2 3 3 3" xfId="8424"/>
    <cellStyle name="Normal 59 2 3 3 3 2" xfId="22539"/>
    <cellStyle name="Normal 59 2 3 3 3 2 2" xfId="56416"/>
    <cellStyle name="Normal 59 2 3 3 3 3" xfId="42300"/>
    <cellStyle name="Normal 59 2 3 3 4" xfId="11247"/>
    <cellStyle name="Normal 59 2 3 3 4 2" xfId="25362"/>
    <cellStyle name="Normal 59 2 3 3 4 2 2" xfId="59239"/>
    <cellStyle name="Normal 59 2 3 3 4 3" xfId="45123"/>
    <cellStyle name="Normal 59 2 3 3 5" xfId="16893"/>
    <cellStyle name="Normal 59 2 3 3 5 2" xfId="36654"/>
    <cellStyle name="Normal 59 2 3 3 6" xfId="50770"/>
    <cellStyle name="Normal 59 2 3 3 7" xfId="31008"/>
    <cellStyle name="Normal 59 2 3 4" xfId="4187"/>
    <cellStyle name="Normal 59 2 3 4 2" xfId="12658"/>
    <cellStyle name="Normal 59 2 3 4 2 2" xfId="26773"/>
    <cellStyle name="Normal 59 2 3 4 2 2 2" xfId="60650"/>
    <cellStyle name="Normal 59 2 3 4 2 3" xfId="46534"/>
    <cellStyle name="Normal 59 2 3 4 3" xfId="18304"/>
    <cellStyle name="Normal 59 2 3 4 3 2" xfId="38065"/>
    <cellStyle name="Normal 59 2 3 4 4" xfId="52181"/>
    <cellStyle name="Normal 59 2 3 4 5" xfId="32419"/>
    <cellStyle name="Normal 59 2 3 5" xfId="7012"/>
    <cellStyle name="Normal 59 2 3 5 2" xfId="21127"/>
    <cellStyle name="Normal 59 2 3 5 2 2" xfId="55004"/>
    <cellStyle name="Normal 59 2 3 5 3" xfId="40888"/>
    <cellStyle name="Normal 59 2 3 6" xfId="9835"/>
    <cellStyle name="Normal 59 2 3 6 2" xfId="23950"/>
    <cellStyle name="Normal 59 2 3 6 2 2" xfId="57827"/>
    <cellStyle name="Normal 59 2 3 6 3" xfId="43711"/>
    <cellStyle name="Normal 59 2 3 7" xfId="15481"/>
    <cellStyle name="Normal 59 2 3 7 2" xfId="35242"/>
    <cellStyle name="Normal 59 2 3 8" xfId="49358"/>
    <cellStyle name="Normal 59 2 3 9" xfId="29596"/>
    <cellStyle name="Normal 59 2 4" xfId="1716"/>
    <cellStyle name="Normal 59 2 4 2" xfId="3129"/>
    <cellStyle name="Normal 59 2 4 2 2" xfId="5953"/>
    <cellStyle name="Normal 59 2 4 2 2 2" xfId="14423"/>
    <cellStyle name="Normal 59 2 4 2 2 2 2" xfId="28538"/>
    <cellStyle name="Normal 59 2 4 2 2 2 2 2" xfId="62415"/>
    <cellStyle name="Normal 59 2 4 2 2 2 3" xfId="48299"/>
    <cellStyle name="Normal 59 2 4 2 2 3" xfId="20069"/>
    <cellStyle name="Normal 59 2 4 2 2 3 2" xfId="39830"/>
    <cellStyle name="Normal 59 2 4 2 2 4" xfId="53946"/>
    <cellStyle name="Normal 59 2 4 2 2 5" xfId="34184"/>
    <cellStyle name="Normal 59 2 4 2 3" xfId="8777"/>
    <cellStyle name="Normal 59 2 4 2 3 2" xfId="22892"/>
    <cellStyle name="Normal 59 2 4 2 3 2 2" xfId="56769"/>
    <cellStyle name="Normal 59 2 4 2 3 3" xfId="42653"/>
    <cellStyle name="Normal 59 2 4 2 4" xfId="11600"/>
    <cellStyle name="Normal 59 2 4 2 4 2" xfId="25715"/>
    <cellStyle name="Normal 59 2 4 2 4 2 2" xfId="59592"/>
    <cellStyle name="Normal 59 2 4 2 4 3" xfId="45476"/>
    <cellStyle name="Normal 59 2 4 2 5" xfId="17246"/>
    <cellStyle name="Normal 59 2 4 2 5 2" xfId="37007"/>
    <cellStyle name="Normal 59 2 4 2 6" xfId="51123"/>
    <cellStyle name="Normal 59 2 4 2 7" xfId="31361"/>
    <cellStyle name="Normal 59 2 4 3" xfId="4540"/>
    <cellStyle name="Normal 59 2 4 3 2" xfId="13011"/>
    <cellStyle name="Normal 59 2 4 3 2 2" xfId="27126"/>
    <cellStyle name="Normal 59 2 4 3 2 2 2" xfId="61003"/>
    <cellStyle name="Normal 59 2 4 3 2 3" xfId="46887"/>
    <cellStyle name="Normal 59 2 4 3 3" xfId="18657"/>
    <cellStyle name="Normal 59 2 4 3 3 2" xfId="38418"/>
    <cellStyle name="Normal 59 2 4 3 4" xfId="52534"/>
    <cellStyle name="Normal 59 2 4 3 5" xfId="32772"/>
    <cellStyle name="Normal 59 2 4 4" xfId="7365"/>
    <cellStyle name="Normal 59 2 4 4 2" xfId="21480"/>
    <cellStyle name="Normal 59 2 4 4 2 2" xfId="55357"/>
    <cellStyle name="Normal 59 2 4 4 3" xfId="41241"/>
    <cellStyle name="Normal 59 2 4 5" xfId="10188"/>
    <cellStyle name="Normal 59 2 4 5 2" xfId="24303"/>
    <cellStyle name="Normal 59 2 4 5 2 2" xfId="58180"/>
    <cellStyle name="Normal 59 2 4 5 3" xfId="44064"/>
    <cellStyle name="Normal 59 2 4 6" xfId="15834"/>
    <cellStyle name="Normal 59 2 4 6 2" xfId="35595"/>
    <cellStyle name="Normal 59 2 4 7" xfId="49711"/>
    <cellStyle name="Normal 59 2 4 8" xfId="29949"/>
    <cellStyle name="Normal 59 2 5" xfId="2423"/>
    <cellStyle name="Normal 59 2 5 2" xfId="5247"/>
    <cellStyle name="Normal 59 2 5 2 2" xfId="13717"/>
    <cellStyle name="Normal 59 2 5 2 2 2" xfId="27832"/>
    <cellStyle name="Normal 59 2 5 2 2 2 2" xfId="61709"/>
    <cellStyle name="Normal 59 2 5 2 2 3" xfId="47593"/>
    <cellStyle name="Normal 59 2 5 2 3" xfId="19363"/>
    <cellStyle name="Normal 59 2 5 2 3 2" xfId="39124"/>
    <cellStyle name="Normal 59 2 5 2 4" xfId="53240"/>
    <cellStyle name="Normal 59 2 5 2 5" xfId="33478"/>
    <cellStyle name="Normal 59 2 5 3" xfId="8071"/>
    <cellStyle name="Normal 59 2 5 3 2" xfId="22186"/>
    <cellStyle name="Normal 59 2 5 3 2 2" xfId="56063"/>
    <cellStyle name="Normal 59 2 5 3 3" xfId="41947"/>
    <cellStyle name="Normal 59 2 5 4" xfId="10894"/>
    <cellStyle name="Normal 59 2 5 4 2" xfId="25009"/>
    <cellStyle name="Normal 59 2 5 4 2 2" xfId="58886"/>
    <cellStyle name="Normal 59 2 5 4 3" xfId="44770"/>
    <cellStyle name="Normal 59 2 5 5" xfId="16540"/>
    <cellStyle name="Normal 59 2 5 5 2" xfId="36301"/>
    <cellStyle name="Normal 59 2 5 6" xfId="50417"/>
    <cellStyle name="Normal 59 2 5 7" xfId="30655"/>
    <cellStyle name="Normal 59 2 6" xfId="3834"/>
    <cellStyle name="Normal 59 2 6 2" xfId="12305"/>
    <cellStyle name="Normal 59 2 6 2 2" xfId="26420"/>
    <cellStyle name="Normal 59 2 6 2 2 2" xfId="60297"/>
    <cellStyle name="Normal 59 2 6 2 3" xfId="46181"/>
    <cellStyle name="Normal 59 2 6 3" xfId="17951"/>
    <cellStyle name="Normal 59 2 6 3 2" xfId="37712"/>
    <cellStyle name="Normal 59 2 6 4" xfId="51828"/>
    <cellStyle name="Normal 59 2 6 5" xfId="32066"/>
    <cellStyle name="Normal 59 2 7" xfId="6659"/>
    <cellStyle name="Normal 59 2 7 2" xfId="20774"/>
    <cellStyle name="Normal 59 2 7 2 2" xfId="54651"/>
    <cellStyle name="Normal 59 2 7 3" xfId="40535"/>
    <cellStyle name="Normal 59 2 8" xfId="9482"/>
    <cellStyle name="Normal 59 2 8 2" xfId="23597"/>
    <cellStyle name="Normal 59 2 8 2 2" xfId="57474"/>
    <cellStyle name="Normal 59 2 8 3" xfId="43358"/>
    <cellStyle name="Normal 59 2 9" xfId="15128"/>
    <cellStyle name="Normal 59 2 9 2" xfId="34889"/>
    <cellStyle name="Normal 59 3" xfId="1095"/>
    <cellStyle name="Normal 59 3 10" xfId="29331"/>
    <cellStyle name="Normal 59 3 2" xfId="1450"/>
    <cellStyle name="Normal 59 3 2 2" xfId="2157"/>
    <cellStyle name="Normal 59 3 2 2 2" xfId="3570"/>
    <cellStyle name="Normal 59 3 2 2 2 2" xfId="6394"/>
    <cellStyle name="Normal 59 3 2 2 2 2 2" xfId="14864"/>
    <cellStyle name="Normal 59 3 2 2 2 2 2 2" xfId="28979"/>
    <cellStyle name="Normal 59 3 2 2 2 2 2 2 2" xfId="62856"/>
    <cellStyle name="Normal 59 3 2 2 2 2 2 3" xfId="48740"/>
    <cellStyle name="Normal 59 3 2 2 2 2 3" xfId="20510"/>
    <cellStyle name="Normal 59 3 2 2 2 2 3 2" xfId="40271"/>
    <cellStyle name="Normal 59 3 2 2 2 2 4" xfId="54387"/>
    <cellStyle name="Normal 59 3 2 2 2 2 5" xfId="34625"/>
    <cellStyle name="Normal 59 3 2 2 2 3" xfId="9218"/>
    <cellStyle name="Normal 59 3 2 2 2 3 2" xfId="23333"/>
    <cellStyle name="Normal 59 3 2 2 2 3 2 2" xfId="57210"/>
    <cellStyle name="Normal 59 3 2 2 2 3 3" xfId="43094"/>
    <cellStyle name="Normal 59 3 2 2 2 4" xfId="12041"/>
    <cellStyle name="Normal 59 3 2 2 2 4 2" xfId="26156"/>
    <cellStyle name="Normal 59 3 2 2 2 4 2 2" xfId="60033"/>
    <cellStyle name="Normal 59 3 2 2 2 4 3" xfId="45917"/>
    <cellStyle name="Normal 59 3 2 2 2 5" xfId="17687"/>
    <cellStyle name="Normal 59 3 2 2 2 5 2" xfId="37448"/>
    <cellStyle name="Normal 59 3 2 2 2 6" xfId="51564"/>
    <cellStyle name="Normal 59 3 2 2 2 7" xfId="31802"/>
    <cellStyle name="Normal 59 3 2 2 3" xfId="4981"/>
    <cellStyle name="Normal 59 3 2 2 3 2" xfId="13452"/>
    <cellStyle name="Normal 59 3 2 2 3 2 2" xfId="27567"/>
    <cellStyle name="Normal 59 3 2 2 3 2 2 2" xfId="61444"/>
    <cellStyle name="Normal 59 3 2 2 3 2 3" xfId="47328"/>
    <cellStyle name="Normal 59 3 2 2 3 3" xfId="19098"/>
    <cellStyle name="Normal 59 3 2 2 3 3 2" xfId="38859"/>
    <cellStyle name="Normal 59 3 2 2 3 4" xfId="52975"/>
    <cellStyle name="Normal 59 3 2 2 3 5" xfId="33213"/>
    <cellStyle name="Normal 59 3 2 2 4" xfId="7806"/>
    <cellStyle name="Normal 59 3 2 2 4 2" xfId="21921"/>
    <cellStyle name="Normal 59 3 2 2 4 2 2" xfId="55798"/>
    <cellStyle name="Normal 59 3 2 2 4 3" xfId="41682"/>
    <cellStyle name="Normal 59 3 2 2 5" xfId="10629"/>
    <cellStyle name="Normal 59 3 2 2 5 2" xfId="24744"/>
    <cellStyle name="Normal 59 3 2 2 5 2 2" xfId="58621"/>
    <cellStyle name="Normal 59 3 2 2 5 3" xfId="44505"/>
    <cellStyle name="Normal 59 3 2 2 6" xfId="16275"/>
    <cellStyle name="Normal 59 3 2 2 6 2" xfId="36036"/>
    <cellStyle name="Normal 59 3 2 2 7" xfId="50152"/>
    <cellStyle name="Normal 59 3 2 2 8" xfId="30390"/>
    <cellStyle name="Normal 59 3 2 3" xfId="2864"/>
    <cellStyle name="Normal 59 3 2 3 2" xfId="5688"/>
    <cellStyle name="Normal 59 3 2 3 2 2" xfId="14158"/>
    <cellStyle name="Normal 59 3 2 3 2 2 2" xfId="28273"/>
    <cellStyle name="Normal 59 3 2 3 2 2 2 2" xfId="62150"/>
    <cellStyle name="Normal 59 3 2 3 2 2 3" xfId="48034"/>
    <cellStyle name="Normal 59 3 2 3 2 3" xfId="19804"/>
    <cellStyle name="Normal 59 3 2 3 2 3 2" xfId="39565"/>
    <cellStyle name="Normal 59 3 2 3 2 4" xfId="53681"/>
    <cellStyle name="Normal 59 3 2 3 2 5" xfId="33919"/>
    <cellStyle name="Normal 59 3 2 3 3" xfId="8512"/>
    <cellStyle name="Normal 59 3 2 3 3 2" xfId="22627"/>
    <cellStyle name="Normal 59 3 2 3 3 2 2" xfId="56504"/>
    <cellStyle name="Normal 59 3 2 3 3 3" xfId="42388"/>
    <cellStyle name="Normal 59 3 2 3 4" xfId="11335"/>
    <cellStyle name="Normal 59 3 2 3 4 2" xfId="25450"/>
    <cellStyle name="Normal 59 3 2 3 4 2 2" xfId="59327"/>
    <cellStyle name="Normal 59 3 2 3 4 3" xfId="45211"/>
    <cellStyle name="Normal 59 3 2 3 5" xfId="16981"/>
    <cellStyle name="Normal 59 3 2 3 5 2" xfId="36742"/>
    <cellStyle name="Normal 59 3 2 3 6" xfId="50858"/>
    <cellStyle name="Normal 59 3 2 3 7" xfId="31096"/>
    <cellStyle name="Normal 59 3 2 4" xfId="4275"/>
    <cellStyle name="Normal 59 3 2 4 2" xfId="12746"/>
    <cellStyle name="Normal 59 3 2 4 2 2" xfId="26861"/>
    <cellStyle name="Normal 59 3 2 4 2 2 2" xfId="60738"/>
    <cellStyle name="Normal 59 3 2 4 2 3" xfId="46622"/>
    <cellStyle name="Normal 59 3 2 4 3" xfId="18392"/>
    <cellStyle name="Normal 59 3 2 4 3 2" xfId="38153"/>
    <cellStyle name="Normal 59 3 2 4 4" xfId="52269"/>
    <cellStyle name="Normal 59 3 2 4 5" xfId="32507"/>
    <cellStyle name="Normal 59 3 2 5" xfId="7100"/>
    <cellStyle name="Normal 59 3 2 5 2" xfId="21215"/>
    <cellStyle name="Normal 59 3 2 5 2 2" xfId="55092"/>
    <cellStyle name="Normal 59 3 2 5 3" xfId="40976"/>
    <cellStyle name="Normal 59 3 2 6" xfId="9923"/>
    <cellStyle name="Normal 59 3 2 6 2" xfId="24038"/>
    <cellStyle name="Normal 59 3 2 6 2 2" xfId="57915"/>
    <cellStyle name="Normal 59 3 2 6 3" xfId="43799"/>
    <cellStyle name="Normal 59 3 2 7" xfId="15569"/>
    <cellStyle name="Normal 59 3 2 7 2" xfId="35330"/>
    <cellStyle name="Normal 59 3 2 8" xfId="49446"/>
    <cellStyle name="Normal 59 3 2 9" xfId="29684"/>
    <cellStyle name="Normal 59 3 3" xfId="1804"/>
    <cellStyle name="Normal 59 3 3 2" xfId="3217"/>
    <cellStyle name="Normal 59 3 3 2 2" xfId="6041"/>
    <cellStyle name="Normal 59 3 3 2 2 2" xfId="14511"/>
    <cellStyle name="Normal 59 3 3 2 2 2 2" xfId="28626"/>
    <cellStyle name="Normal 59 3 3 2 2 2 2 2" xfId="62503"/>
    <cellStyle name="Normal 59 3 3 2 2 2 3" xfId="48387"/>
    <cellStyle name="Normal 59 3 3 2 2 3" xfId="20157"/>
    <cellStyle name="Normal 59 3 3 2 2 3 2" xfId="39918"/>
    <cellStyle name="Normal 59 3 3 2 2 4" xfId="54034"/>
    <cellStyle name="Normal 59 3 3 2 2 5" xfId="34272"/>
    <cellStyle name="Normal 59 3 3 2 3" xfId="8865"/>
    <cellStyle name="Normal 59 3 3 2 3 2" xfId="22980"/>
    <cellStyle name="Normal 59 3 3 2 3 2 2" xfId="56857"/>
    <cellStyle name="Normal 59 3 3 2 3 3" xfId="42741"/>
    <cellStyle name="Normal 59 3 3 2 4" xfId="11688"/>
    <cellStyle name="Normal 59 3 3 2 4 2" xfId="25803"/>
    <cellStyle name="Normal 59 3 3 2 4 2 2" xfId="59680"/>
    <cellStyle name="Normal 59 3 3 2 4 3" xfId="45564"/>
    <cellStyle name="Normal 59 3 3 2 5" xfId="17334"/>
    <cellStyle name="Normal 59 3 3 2 5 2" xfId="37095"/>
    <cellStyle name="Normal 59 3 3 2 6" xfId="51211"/>
    <cellStyle name="Normal 59 3 3 2 7" xfId="31449"/>
    <cellStyle name="Normal 59 3 3 3" xfId="4628"/>
    <cellStyle name="Normal 59 3 3 3 2" xfId="13099"/>
    <cellStyle name="Normal 59 3 3 3 2 2" xfId="27214"/>
    <cellStyle name="Normal 59 3 3 3 2 2 2" xfId="61091"/>
    <cellStyle name="Normal 59 3 3 3 2 3" xfId="46975"/>
    <cellStyle name="Normal 59 3 3 3 3" xfId="18745"/>
    <cellStyle name="Normal 59 3 3 3 3 2" xfId="38506"/>
    <cellStyle name="Normal 59 3 3 3 4" xfId="52622"/>
    <cellStyle name="Normal 59 3 3 3 5" xfId="32860"/>
    <cellStyle name="Normal 59 3 3 4" xfId="7453"/>
    <cellStyle name="Normal 59 3 3 4 2" xfId="21568"/>
    <cellStyle name="Normal 59 3 3 4 2 2" xfId="55445"/>
    <cellStyle name="Normal 59 3 3 4 3" xfId="41329"/>
    <cellStyle name="Normal 59 3 3 5" xfId="10276"/>
    <cellStyle name="Normal 59 3 3 5 2" xfId="24391"/>
    <cellStyle name="Normal 59 3 3 5 2 2" xfId="58268"/>
    <cellStyle name="Normal 59 3 3 5 3" xfId="44152"/>
    <cellStyle name="Normal 59 3 3 6" xfId="15922"/>
    <cellStyle name="Normal 59 3 3 6 2" xfId="35683"/>
    <cellStyle name="Normal 59 3 3 7" xfId="49799"/>
    <cellStyle name="Normal 59 3 3 8" xfId="30037"/>
    <cellStyle name="Normal 59 3 4" xfId="2511"/>
    <cellStyle name="Normal 59 3 4 2" xfId="5335"/>
    <cellStyle name="Normal 59 3 4 2 2" xfId="13805"/>
    <cellStyle name="Normal 59 3 4 2 2 2" xfId="27920"/>
    <cellStyle name="Normal 59 3 4 2 2 2 2" xfId="61797"/>
    <cellStyle name="Normal 59 3 4 2 2 3" xfId="47681"/>
    <cellStyle name="Normal 59 3 4 2 3" xfId="19451"/>
    <cellStyle name="Normal 59 3 4 2 3 2" xfId="39212"/>
    <cellStyle name="Normal 59 3 4 2 4" xfId="53328"/>
    <cellStyle name="Normal 59 3 4 2 5" xfId="33566"/>
    <cellStyle name="Normal 59 3 4 3" xfId="8159"/>
    <cellStyle name="Normal 59 3 4 3 2" xfId="22274"/>
    <cellStyle name="Normal 59 3 4 3 2 2" xfId="56151"/>
    <cellStyle name="Normal 59 3 4 3 3" xfId="42035"/>
    <cellStyle name="Normal 59 3 4 4" xfId="10982"/>
    <cellStyle name="Normal 59 3 4 4 2" xfId="25097"/>
    <cellStyle name="Normal 59 3 4 4 2 2" xfId="58974"/>
    <cellStyle name="Normal 59 3 4 4 3" xfId="44858"/>
    <cellStyle name="Normal 59 3 4 5" xfId="16628"/>
    <cellStyle name="Normal 59 3 4 5 2" xfId="36389"/>
    <cellStyle name="Normal 59 3 4 6" xfId="50505"/>
    <cellStyle name="Normal 59 3 4 7" xfId="30743"/>
    <cellStyle name="Normal 59 3 5" xfId="3922"/>
    <cellStyle name="Normal 59 3 5 2" xfId="12393"/>
    <cellStyle name="Normal 59 3 5 2 2" xfId="26508"/>
    <cellStyle name="Normal 59 3 5 2 2 2" xfId="60385"/>
    <cellStyle name="Normal 59 3 5 2 3" xfId="46269"/>
    <cellStyle name="Normal 59 3 5 3" xfId="18039"/>
    <cellStyle name="Normal 59 3 5 3 2" xfId="37800"/>
    <cellStyle name="Normal 59 3 5 4" xfId="51916"/>
    <cellStyle name="Normal 59 3 5 5" xfId="32154"/>
    <cellStyle name="Normal 59 3 6" xfId="6747"/>
    <cellStyle name="Normal 59 3 6 2" xfId="20862"/>
    <cellStyle name="Normal 59 3 6 2 2" xfId="54739"/>
    <cellStyle name="Normal 59 3 6 3" xfId="40623"/>
    <cellStyle name="Normal 59 3 7" xfId="9570"/>
    <cellStyle name="Normal 59 3 7 2" xfId="23685"/>
    <cellStyle name="Normal 59 3 7 2 2" xfId="57562"/>
    <cellStyle name="Normal 59 3 7 3" xfId="43446"/>
    <cellStyle name="Normal 59 3 8" xfId="15216"/>
    <cellStyle name="Normal 59 3 8 2" xfId="34977"/>
    <cellStyle name="Normal 59 3 9" xfId="49093"/>
    <cellStyle name="Normal 59 4" xfId="1275"/>
    <cellStyle name="Normal 59 4 2" xfId="1982"/>
    <cellStyle name="Normal 59 4 2 2" xfId="3395"/>
    <cellStyle name="Normal 59 4 2 2 2" xfId="6219"/>
    <cellStyle name="Normal 59 4 2 2 2 2" xfId="14689"/>
    <cellStyle name="Normal 59 4 2 2 2 2 2" xfId="28804"/>
    <cellStyle name="Normal 59 4 2 2 2 2 2 2" xfId="62681"/>
    <cellStyle name="Normal 59 4 2 2 2 2 3" xfId="48565"/>
    <cellStyle name="Normal 59 4 2 2 2 3" xfId="20335"/>
    <cellStyle name="Normal 59 4 2 2 2 3 2" xfId="40096"/>
    <cellStyle name="Normal 59 4 2 2 2 4" xfId="54212"/>
    <cellStyle name="Normal 59 4 2 2 2 5" xfId="34450"/>
    <cellStyle name="Normal 59 4 2 2 3" xfId="9043"/>
    <cellStyle name="Normal 59 4 2 2 3 2" xfId="23158"/>
    <cellStyle name="Normal 59 4 2 2 3 2 2" xfId="57035"/>
    <cellStyle name="Normal 59 4 2 2 3 3" xfId="42919"/>
    <cellStyle name="Normal 59 4 2 2 4" xfId="11866"/>
    <cellStyle name="Normal 59 4 2 2 4 2" xfId="25981"/>
    <cellStyle name="Normal 59 4 2 2 4 2 2" xfId="59858"/>
    <cellStyle name="Normal 59 4 2 2 4 3" xfId="45742"/>
    <cellStyle name="Normal 59 4 2 2 5" xfId="17512"/>
    <cellStyle name="Normal 59 4 2 2 5 2" xfId="37273"/>
    <cellStyle name="Normal 59 4 2 2 6" xfId="51389"/>
    <cellStyle name="Normal 59 4 2 2 7" xfId="31627"/>
    <cellStyle name="Normal 59 4 2 3" xfId="4806"/>
    <cellStyle name="Normal 59 4 2 3 2" xfId="13277"/>
    <cellStyle name="Normal 59 4 2 3 2 2" xfId="27392"/>
    <cellStyle name="Normal 59 4 2 3 2 2 2" xfId="61269"/>
    <cellStyle name="Normal 59 4 2 3 2 3" xfId="47153"/>
    <cellStyle name="Normal 59 4 2 3 3" xfId="18923"/>
    <cellStyle name="Normal 59 4 2 3 3 2" xfId="38684"/>
    <cellStyle name="Normal 59 4 2 3 4" xfId="52800"/>
    <cellStyle name="Normal 59 4 2 3 5" xfId="33038"/>
    <cellStyle name="Normal 59 4 2 4" xfId="7631"/>
    <cellStyle name="Normal 59 4 2 4 2" xfId="21746"/>
    <cellStyle name="Normal 59 4 2 4 2 2" xfId="55623"/>
    <cellStyle name="Normal 59 4 2 4 3" xfId="41507"/>
    <cellStyle name="Normal 59 4 2 5" xfId="10454"/>
    <cellStyle name="Normal 59 4 2 5 2" xfId="24569"/>
    <cellStyle name="Normal 59 4 2 5 2 2" xfId="58446"/>
    <cellStyle name="Normal 59 4 2 5 3" xfId="44330"/>
    <cellStyle name="Normal 59 4 2 6" xfId="16100"/>
    <cellStyle name="Normal 59 4 2 6 2" xfId="35861"/>
    <cellStyle name="Normal 59 4 2 7" xfId="49977"/>
    <cellStyle name="Normal 59 4 2 8" xfId="30215"/>
    <cellStyle name="Normal 59 4 3" xfId="2689"/>
    <cellStyle name="Normal 59 4 3 2" xfId="5513"/>
    <cellStyle name="Normal 59 4 3 2 2" xfId="13983"/>
    <cellStyle name="Normal 59 4 3 2 2 2" xfId="28098"/>
    <cellStyle name="Normal 59 4 3 2 2 2 2" xfId="61975"/>
    <cellStyle name="Normal 59 4 3 2 2 3" xfId="47859"/>
    <cellStyle name="Normal 59 4 3 2 3" xfId="19629"/>
    <cellStyle name="Normal 59 4 3 2 3 2" xfId="39390"/>
    <cellStyle name="Normal 59 4 3 2 4" xfId="53506"/>
    <cellStyle name="Normal 59 4 3 2 5" xfId="33744"/>
    <cellStyle name="Normal 59 4 3 3" xfId="8337"/>
    <cellStyle name="Normal 59 4 3 3 2" xfId="22452"/>
    <cellStyle name="Normal 59 4 3 3 2 2" xfId="56329"/>
    <cellStyle name="Normal 59 4 3 3 3" xfId="42213"/>
    <cellStyle name="Normal 59 4 3 4" xfId="11160"/>
    <cellStyle name="Normal 59 4 3 4 2" xfId="25275"/>
    <cellStyle name="Normal 59 4 3 4 2 2" xfId="59152"/>
    <cellStyle name="Normal 59 4 3 4 3" xfId="45036"/>
    <cellStyle name="Normal 59 4 3 5" xfId="16806"/>
    <cellStyle name="Normal 59 4 3 5 2" xfId="36567"/>
    <cellStyle name="Normal 59 4 3 6" xfId="50683"/>
    <cellStyle name="Normal 59 4 3 7" xfId="30921"/>
    <cellStyle name="Normal 59 4 4" xfId="4100"/>
    <cellStyle name="Normal 59 4 4 2" xfId="12571"/>
    <cellStyle name="Normal 59 4 4 2 2" xfId="26686"/>
    <cellStyle name="Normal 59 4 4 2 2 2" xfId="60563"/>
    <cellStyle name="Normal 59 4 4 2 3" xfId="46447"/>
    <cellStyle name="Normal 59 4 4 3" xfId="18217"/>
    <cellStyle name="Normal 59 4 4 3 2" xfId="37978"/>
    <cellStyle name="Normal 59 4 4 4" xfId="52094"/>
    <cellStyle name="Normal 59 4 4 5" xfId="32332"/>
    <cellStyle name="Normal 59 4 5" xfId="6925"/>
    <cellStyle name="Normal 59 4 5 2" xfId="21040"/>
    <cellStyle name="Normal 59 4 5 2 2" xfId="54917"/>
    <cellStyle name="Normal 59 4 5 3" xfId="40801"/>
    <cellStyle name="Normal 59 4 6" xfId="9748"/>
    <cellStyle name="Normal 59 4 6 2" xfId="23863"/>
    <cellStyle name="Normal 59 4 6 2 2" xfId="57740"/>
    <cellStyle name="Normal 59 4 6 3" xfId="43624"/>
    <cellStyle name="Normal 59 4 7" xfId="15394"/>
    <cellStyle name="Normal 59 4 7 2" xfId="35155"/>
    <cellStyle name="Normal 59 4 8" xfId="49271"/>
    <cellStyle name="Normal 59 4 9" xfId="29509"/>
    <cellStyle name="Normal 59 5" xfId="1629"/>
    <cellStyle name="Normal 59 5 2" xfId="3042"/>
    <cellStyle name="Normal 59 5 2 2" xfId="5866"/>
    <cellStyle name="Normal 59 5 2 2 2" xfId="14336"/>
    <cellStyle name="Normal 59 5 2 2 2 2" xfId="28451"/>
    <cellStyle name="Normal 59 5 2 2 2 2 2" xfId="62328"/>
    <cellStyle name="Normal 59 5 2 2 2 3" xfId="48212"/>
    <cellStyle name="Normal 59 5 2 2 3" xfId="19982"/>
    <cellStyle name="Normal 59 5 2 2 3 2" xfId="39743"/>
    <cellStyle name="Normal 59 5 2 2 4" xfId="53859"/>
    <cellStyle name="Normal 59 5 2 2 5" xfId="34097"/>
    <cellStyle name="Normal 59 5 2 3" xfId="8690"/>
    <cellStyle name="Normal 59 5 2 3 2" xfId="22805"/>
    <cellStyle name="Normal 59 5 2 3 2 2" xfId="56682"/>
    <cellStyle name="Normal 59 5 2 3 3" xfId="42566"/>
    <cellStyle name="Normal 59 5 2 4" xfId="11513"/>
    <cellStyle name="Normal 59 5 2 4 2" xfId="25628"/>
    <cellStyle name="Normal 59 5 2 4 2 2" xfId="59505"/>
    <cellStyle name="Normal 59 5 2 4 3" xfId="45389"/>
    <cellStyle name="Normal 59 5 2 5" xfId="17159"/>
    <cellStyle name="Normal 59 5 2 5 2" xfId="36920"/>
    <cellStyle name="Normal 59 5 2 6" xfId="51036"/>
    <cellStyle name="Normal 59 5 2 7" xfId="31274"/>
    <cellStyle name="Normal 59 5 3" xfId="4453"/>
    <cellStyle name="Normal 59 5 3 2" xfId="12924"/>
    <cellStyle name="Normal 59 5 3 2 2" xfId="27039"/>
    <cellStyle name="Normal 59 5 3 2 2 2" xfId="60916"/>
    <cellStyle name="Normal 59 5 3 2 3" xfId="46800"/>
    <cellStyle name="Normal 59 5 3 3" xfId="18570"/>
    <cellStyle name="Normal 59 5 3 3 2" xfId="38331"/>
    <cellStyle name="Normal 59 5 3 4" xfId="52447"/>
    <cellStyle name="Normal 59 5 3 5" xfId="32685"/>
    <cellStyle name="Normal 59 5 4" xfId="7278"/>
    <cellStyle name="Normal 59 5 4 2" xfId="21393"/>
    <cellStyle name="Normal 59 5 4 2 2" xfId="55270"/>
    <cellStyle name="Normal 59 5 4 3" xfId="41154"/>
    <cellStyle name="Normal 59 5 5" xfId="10101"/>
    <cellStyle name="Normal 59 5 5 2" xfId="24216"/>
    <cellStyle name="Normal 59 5 5 2 2" xfId="58093"/>
    <cellStyle name="Normal 59 5 5 3" xfId="43977"/>
    <cellStyle name="Normal 59 5 6" xfId="15747"/>
    <cellStyle name="Normal 59 5 6 2" xfId="35508"/>
    <cellStyle name="Normal 59 5 7" xfId="49624"/>
    <cellStyle name="Normal 59 5 8" xfId="29862"/>
    <cellStyle name="Normal 59 6" xfId="2336"/>
    <cellStyle name="Normal 59 6 2" xfId="5160"/>
    <cellStyle name="Normal 59 6 2 2" xfId="13630"/>
    <cellStyle name="Normal 59 6 2 2 2" xfId="27745"/>
    <cellStyle name="Normal 59 6 2 2 2 2" xfId="61622"/>
    <cellStyle name="Normal 59 6 2 2 3" xfId="47506"/>
    <cellStyle name="Normal 59 6 2 3" xfId="19276"/>
    <cellStyle name="Normal 59 6 2 3 2" xfId="39037"/>
    <cellStyle name="Normal 59 6 2 4" xfId="53153"/>
    <cellStyle name="Normal 59 6 2 5" xfId="33391"/>
    <cellStyle name="Normal 59 6 3" xfId="7984"/>
    <cellStyle name="Normal 59 6 3 2" xfId="22099"/>
    <cellStyle name="Normal 59 6 3 2 2" xfId="55976"/>
    <cellStyle name="Normal 59 6 3 3" xfId="41860"/>
    <cellStyle name="Normal 59 6 4" xfId="10807"/>
    <cellStyle name="Normal 59 6 4 2" xfId="24922"/>
    <cellStyle name="Normal 59 6 4 2 2" xfId="58799"/>
    <cellStyle name="Normal 59 6 4 3" xfId="44683"/>
    <cellStyle name="Normal 59 6 5" xfId="16453"/>
    <cellStyle name="Normal 59 6 5 2" xfId="36214"/>
    <cellStyle name="Normal 59 6 6" xfId="50330"/>
    <cellStyle name="Normal 59 6 7" xfId="30568"/>
    <cellStyle name="Normal 59 7" xfId="3747"/>
    <cellStyle name="Normal 59 7 2" xfId="12218"/>
    <cellStyle name="Normal 59 7 2 2" xfId="26333"/>
    <cellStyle name="Normal 59 7 2 2 2" xfId="60210"/>
    <cellStyle name="Normal 59 7 2 3" xfId="46094"/>
    <cellStyle name="Normal 59 7 3" xfId="17864"/>
    <cellStyle name="Normal 59 7 3 2" xfId="37625"/>
    <cellStyle name="Normal 59 7 4" xfId="51741"/>
    <cellStyle name="Normal 59 7 5" xfId="31979"/>
    <cellStyle name="Normal 59 8" xfId="6572"/>
    <cellStyle name="Normal 59 8 2" xfId="20687"/>
    <cellStyle name="Normal 59 8 2 2" xfId="54564"/>
    <cellStyle name="Normal 59 8 3" xfId="40448"/>
    <cellStyle name="Normal 59 9" xfId="9395"/>
    <cellStyle name="Normal 59 9 2" xfId="23510"/>
    <cellStyle name="Normal 59 9 2 2" xfId="57387"/>
    <cellStyle name="Normal 59 9 3" xfId="43271"/>
    <cellStyle name="Normal 6" xfId="1"/>
    <cellStyle name="Normal 6 10" xfId="3712"/>
    <cellStyle name="Normal 6 10 2" xfId="12183"/>
    <cellStyle name="Normal 6 10 2 2" xfId="26298"/>
    <cellStyle name="Normal 6 10 2 2 2" xfId="60175"/>
    <cellStyle name="Normal 6 10 2 3" xfId="46059"/>
    <cellStyle name="Normal 6 10 3" xfId="17829"/>
    <cellStyle name="Normal 6 10 3 2" xfId="37590"/>
    <cellStyle name="Normal 6 10 4" xfId="51706"/>
    <cellStyle name="Normal 6 10 5" xfId="31944"/>
    <cellStyle name="Normal 6 11" xfId="6537"/>
    <cellStyle name="Normal 6 11 2" xfId="20652"/>
    <cellStyle name="Normal 6 11 2 2" xfId="54529"/>
    <cellStyle name="Normal 6 11 3" xfId="40413"/>
    <cellStyle name="Normal 6 12" xfId="9360"/>
    <cellStyle name="Normal 6 12 2" xfId="23475"/>
    <cellStyle name="Normal 6 12 2 2" xfId="57352"/>
    <cellStyle name="Normal 6 12 3" xfId="43236"/>
    <cellStyle name="Normal 6 13" xfId="15006"/>
    <cellStyle name="Normal 6 13 2" xfId="34767"/>
    <cellStyle name="Normal 6 14" xfId="48883"/>
    <cellStyle name="Normal 6 15" xfId="29121"/>
    <cellStyle name="Normal 6 2" xfId="30"/>
    <cellStyle name="Normal 6 2 10" xfId="6543"/>
    <cellStyle name="Normal 6 2 10 2" xfId="20658"/>
    <cellStyle name="Normal 6 2 10 2 2" xfId="54535"/>
    <cellStyle name="Normal 6 2 10 3" xfId="40419"/>
    <cellStyle name="Normal 6 2 11" xfId="9366"/>
    <cellStyle name="Normal 6 2 11 2" xfId="23481"/>
    <cellStyle name="Normal 6 2 11 2 2" xfId="57358"/>
    <cellStyle name="Normal 6 2 11 3" xfId="43242"/>
    <cellStyle name="Normal 6 2 12" xfId="15012"/>
    <cellStyle name="Normal 6 2 12 2" xfId="34773"/>
    <cellStyle name="Normal 6 2 13" xfId="48889"/>
    <cellStyle name="Normal 6 2 14" xfId="29127"/>
    <cellStyle name="Normal 6 2 15" xfId="685"/>
    <cellStyle name="Normal 6 2 2" xfId="189"/>
    <cellStyle name="Normal 6 2 2 10" xfId="15057"/>
    <cellStyle name="Normal 6 2 2 10 2" xfId="34818"/>
    <cellStyle name="Normal 6 2 2 11" xfId="48934"/>
    <cellStyle name="Normal 6 2 2 12" xfId="29172"/>
    <cellStyle name="Normal 6 2 2 13" xfId="765"/>
    <cellStyle name="Normal 6 2 2 2" xfId="291"/>
    <cellStyle name="Normal 6 2 2 2 10" xfId="49021"/>
    <cellStyle name="Normal 6 2 2 2 11" xfId="29259"/>
    <cellStyle name="Normal 6 2 2 2 12" xfId="1019"/>
    <cellStyle name="Normal 6 2 2 2 2" xfId="1199"/>
    <cellStyle name="Normal 6 2 2 2 2 10" xfId="29434"/>
    <cellStyle name="Normal 6 2 2 2 2 2" xfId="1553"/>
    <cellStyle name="Normal 6 2 2 2 2 2 2" xfId="2260"/>
    <cellStyle name="Normal 6 2 2 2 2 2 2 2" xfId="3673"/>
    <cellStyle name="Normal 6 2 2 2 2 2 2 2 2" xfId="6497"/>
    <cellStyle name="Normal 6 2 2 2 2 2 2 2 2 2" xfId="14967"/>
    <cellStyle name="Normal 6 2 2 2 2 2 2 2 2 2 2" xfId="29082"/>
    <cellStyle name="Normal 6 2 2 2 2 2 2 2 2 2 2 2" xfId="62959"/>
    <cellStyle name="Normal 6 2 2 2 2 2 2 2 2 2 3" xfId="48843"/>
    <cellStyle name="Normal 6 2 2 2 2 2 2 2 2 3" xfId="20613"/>
    <cellStyle name="Normal 6 2 2 2 2 2 2 2 2 3 2" xfId="40374"/>
    <cellStyle name="Normal 6 2 2 2 2 2 2 2 2 4" xfId="54490"/>
    <cellStyle name="Normal 6 2 2 2 2 2 2 2 2 5" xfId="34728"/>
    <cellStyle name="Normal 6 2 2 2 2 2 2 2 3" xfId="9321"/>
    <cellStyle name="Normal 6 2 2 2 2 2 2 2 3 2" xfId="23436"/>
    <cellStyle name="Normal 6 2 2 2 2 2 2 2 3 2 2" xfId="57313"/>
    <cellStyle name="Normal 6 2 2 2 2 2 2 2 3 3" xfId="43197"/>
    <cellStyle name="Normal 6 2 2 2 2 2 2 2 4" xfId="12144"/>
    <cellStyle name="Normal 6 2 2 2 2 2 2 2 4 2" xfId="26259"/>
    <cellStyle name="Normal 6 2 2 2 2 2 2 2 4 2 2" xfId="60136"/>
    <cellStyle name="Normal 6 2 2 2 2 2 2 2 4 3" xfId="46020"/>
    <cellStyle name="Normal 6 2 2 2 2 2 2 2 5" xfId="17790"/>
    <cellStyle name="Normal 6 2 2 2 2 2 2 2 5 2" xfId="37551"/>
    <cellStyle name="Normal 6 2 2 2 2 2 2 2 6" xfId="51667"/>
    <cellStyle name="Normal 6 2 2 2 2 2 2 2 7" xfId="31905"/>
    <cellStyle name="Normal 6 2 2 2 2 2 2 3" xfId="5084"/>
    <cellStyle name="Normal 6 2 2 2 2 2 2 3 2" xfId="13555"/>
    <cellStyle name="Normal 6 2 2 2 2 2 2 3 2 2" xfId="27670"/>
    <cellStyle name="Normal 6 2 2 2 2 2 2 3 2 2 2" xfId="61547"/>
    <cellStyle name="Normal 6 2 2 2 2 2 2 3 2 3" xfId="47431"/>
    <cellStyle name="Normal 6 2 2 2 2 2 2 3 3" xfId="19201"/>
    <cellStyle name="Normal 6 2 2 2 2 2 2 3 3 2" xfId="38962"/>
    <cellStyle name="Normal 6 2 2 2 2 2 2 3 4" xfId="53078"/>
    <cellStyle name="Normal 6 2 2 2 2 2 2 3 5" xfId="33316"/>
    <cellStyle name="Normal 6 2 2 2 2 2 2 4" xfId="7909"/>
    <cellStyle name="Normal 6 2 2 2 2 2 2 4 2" xfId="22024"/>
    <cellStyle name="Normal 6 2 2 2 2 2 2 4 2 2" xfId="55901"/>
    <cellStyle name="Normal 6 2 2 2 2 2 2 4 3" xfId="41785"/>
    <cellStyle name="Normal 6 2 2 2 2 2 2 5" xfId="10732"/>
    <cellStyle name="Normal 6 2 2 2 2 2 2 5 2" xfId="24847"/>
    <cellStyle name="Normal 6 2 2 2 2 2 2 5 2 2" xfId="58724"/>
    <cellStyle name="Normal 6 2 2 2 2 2 2 5 3" xfId="44608"/>
    <cellStyle name="Normal 6 2 2 2 2 2 2 6" xfId="16378"/>
    <cellStyle name="Normal 6 2 2 2 2 2 2 6 2" xfId="36139"/>
    <cellStyle name="Normal 6 2 2 2 2 2 2 7" xfId="50255"/>
    <cellStyle name="Normal 6 2 2 2 2 2 2 8" xfId="30493"/>
    <cellStyle name="Normal 6 2 2 2 2 2 3" xfId="2967"/>
    <cellStyle name="Normal 6 2 2 2 2 2 3 2" xfId="5791"/>
    <cellStyle name="Normal 6 2 2 2 2 2 3 2 2" xfId="14261"/>
    <cellStyle name="Normal 6 2 2 2 2 2 3 2 2 2" xfId="28376"/>
    <cellStyle name="Normal 6 2 2 2 2 2 3 2 2 2 2" xfId="62253"/>
    <cellStyle name="Normal 6 2 2 2 2 2 3 2 2 3" xfId="48137"/>
    <cellStyle name="Normal 6 2 2 2 2 2 3 2 3" xfId="19907"/>
    <cellStyle name="Normal 6 2 2 2 2 2 3 2 3 2" xfId="39668"/>
    <cellStyle name="Normal 6 2 2 2 2 2 3 2 4" xfId="53784"/>
    <cellStyle name="Normal 6 2 2 2 2 2 3 2 5" xfId="34022"/>
    <cellStyle name="Normal 6 2 2 2 2 2 3 3" xfId="8615"/>
    <cellStyle name="Normal 6 2 2 2 2 2 3 3 2" xfId="22730"/>
    <cellStyle name="Normal 6 2 2 2 2 2 3 3 2 2" xfId="56607"/>
    <cellStyle name="Normal 6 2 2 2 2 2 3 3 3" xfId="42491"/>
    <cellStyle name="Normal 6 2 2 2 2 2 3 4" xfId="11438"/>
    <cellStyle name="Normal 6 2 2 2 2 2 3 4 2" xfId="25553"/>
    <cellStyle name="Normal 6 2 2 2 2 2 3 4 2 2" xfId="59430"/>
    <cellStyle name="Normal 6 2 2 2 2 2 3 4 3" xfId="45314"/>
    <cellStyle name="Normal 6 2 2 2 2 2 3 5" xfId="17084"/>
    <cellStyle name="Normal 6 2 2 2 2 2 3 5 2" xfId="36845"/>
    <cellStyle name="Normal 6 2 2 2 2 2 3 6" xfId="50961"/>
    <cellStyle name="Normal 6 2 2 2 2 2 3 7" xfId="31199"/>
    <cellStyle name="Normal 6 2 2 2 2 2 4" xfId="4378"/>
    <cellStyle name="Normal 6 2 2 2 2 2 4 2" xfId="12849"/>
    <cellStyle name="Normal 6 2 2 2 2 2 4 2 2" xfId="26964"/>
    <cellStyle name="Normal 6 2 2 2 2 2 4 2 2 2" xfId="60841"/>
    <cellStyle name="Normal 6 2 2 2 2 2 4 2 3" xfId="46725"/>
    <cellStyle name="Normal 6 2 2 2 2 2 4 3" xfId="18495"/>
    <cellStyle name="Normal 6 2 2 2 2 2 4 3 2" xfId="38256"/>
    <cellStyle name="Normal 6 2 2 2 2 2 4 4" xfId="52372"/>
    <cellStyle name="Normal 6 2 2 2 2 2 4 5" xfId="32610"/>
    <cellStyle name="Normal 6 2 2 2 2 2 5" xfId="7203"/>
    <cellStyle name="Normal 6 2 2 2 2 2 5 2" xfId="21318"/>
    <cellStyle name="Normal 6 2 2 2 2 2 5 2 2" xfId="55195"/>
    <cellStyle name="Normal 6 2 2 2 2 2 5 3" xfId="41079"/>
    <cellStyle name="Normal 6 2 2 2 2 2 6" xfId="10026"/>
    <cellStyle name="Normal 6 2 2 2 2 2 6 2" xfId="24141"/>
    <cellStyle name="Normal 6 2 2 2 2 2 6 2 2" xfId="58018"/>
    <cellStyle name="Normal 6 2 2 2 2 2 6 3" xfId="43902"/>
    <cellStyle name="Normal 6 2 2 2 2 2 7" xfId="15672"/>
    <cellStyle name="Normal 6 2 2 2 2 2 7 2" xfId="35433"/>
    <cellStyle name="Normal 6 2 2 2 2 2 8" xfId="49549"/>
    <cellStyle name="Normal 6 2 2 2 2 2 9" xfId="29787"/>
    <cellStyle name="Normal 6 2 2 2 2 3" xfId="1907"/>
    <cellStyle name="Normal 6 2 2 2 2 3 2" xfId="3320"/>
    <cellStyle name="Normal 6 2 2 2 2 3 2 2" xfId="6144"/>
    <cellStyle name="Normal 6 2 2 2 2 3 2 2 2" xfId="14614"/>
    <cellStyle name="Normal 6 2 2 2 2 3 2 2 2 2" xfId="28729"/>
    <cellStyle name="Normal 6 2 2 2 2 3 2 2 2 2 2" xfId="62606"/>
    <cellStyle name="Normal 6 2 2 2 2 3 2 2 2 3" xfId="48490"/>
    <cellStyle name="Normal 6 2 2 2 2 3 2 2 3" xfId="20260"/>
    <cellStyle name="Normal 6 2 2 2 2 3 2 2 3 2" xfId="40021"/>
    <cellStyle name="Normal 6 2 2 2 2 3 2 2 4" xfId="54137"/>
    <cellStyle name="Normal 6 2 2 2 2 3 2 2 5" xfId="34375"/>
    <cellStyle name="Normal 6 2 2 2 2 3 2 3" xfId="8968"/>
    <cellStyle name="Normal 6 2 2 2 2 3 2 3 2" xfId="23083"/>
    <cellStyle name="Normal 6 2 2 2 2 3 2 3 2 2" xfId="56960"/>
    <cellStyle name="Normal 6 2 2 2 2 3 2 3 3" xfId="42844"/>
    <cellStyle name="Normal 6 2 2 2 2 3 2 4" xfId="11791"/>
    <cellStyle name="Normal 6 2 2 2 2 3 2 4 2" xfId="25906"/>
    <cellStyle name="Normal 6 2 2 2 2 3 2 4 2 2" xfId="59783"/>
    <cellStyle name="Normal 6 2 2 2 2 3 2 4 3" xfId="45667"/>
    <cellStyle name="Normal 6 2 2 2 2 3 2 5" xfId="17437"/>
    <cellStyle name="Normal 6 2 2 2 2 3 2 5 2" xfId="37198"/>
    <cellStyle name="Normal 6 2 2 2 2 3 2 6" xfId="51314"/>
    <cellStyle name="Normal 6 2 2 2 2 3 2 7" xfId="31552"/>
    <cellStyle name="Normal 6 2 2 2 2 3 3" xfId="4731"/>
    <cellStyle name="Normal 6 2 2 2 2 3 3 2" xfId="13202"/>
    <cellStyle name="Normal 6 2 2 2 2 3 3 2 2" xfId="27317"/>
    <cellStyle name="Normal 6 2 2 2 2 3 3 2 2 2" xfId="61194"/>
    <cellStyle name="Normal 6 2 2 2 2 3 3 2 3" xfId="47078"/>
    <cellStyle name="Normal 6 2 2 2 2 3 3 3" xfId="18848"/>
    <cellStyle name="Normal 6 2 2 2 2 3 3 3 2" xfId="38609"/>
    <cellStyle name="Normal 6 2 2 2 2 3 3 4" xfId="52725"/>
    <cellStyle name="Normal 6 2 2 2 2 3 3 5" xfId="32963"/>
    <cellStyle name="Normal 6 2 2 2 2 3 4" xfId="7556"/>
    <cellStyle name="Normal 6 2 2 2 2 3 4 2" xfId="21671"/>
    <cellStyle name="Normal 6 2 2 2 2 3 4 2 2" xfId="55548"/>
    <cellStyle name="Normal 6 2 2 2 2 3 4 3" xfId="41432"/>
    <cellStyle name="Normal 6 2 2 2 2 3 5" xfId="10379"/>
    <cellStyle name="Normal 6 2 2 2 2 3 5 2" xfId="24494"/>
    <cellStyle name="Normal 6 2 2 2 2 3 5 2 2" xfId="58371"/>
    <cellStyle name="Normal 6 2 2 2 2 3 5 3" xfId="44255"/>
    <cellStyle name="Normal 6 2 2 2 2 3 6" xfId="16025"/>
    <cellStyle name="Normal 6 2 2 2 2 3 6 2" xfId="35786"/>
    <cellStyle name="Normal 6 2 2 2 2 3 7" xfId="49902"/>
    <cellStyle name="Normal 6 2 2 2 2 3 8" xfId="30140"/>
    <cellStyle name="Normal 6 2 2 2 2 4" xfId="2614"/>
    <cellStyle name="Normal 6 2 2 2 2 4 2" xfId="5438"/>
    <cellStyle name="Normal 6 2 2 2 2 4 2 2" xfId="13908"/>
    <cellStyle name="Normal 6 2 2 2 2 4 2 2 2" xfId="28023"/>
    <cellStyle name="Normal 6 2 2 2 2 4 2 2 2 2" xfId="61900"/>
    <cellStyle name="Normal 6 2 2 2 2 4 2 2 3" xfId="47784"/>
    <cellStyle name="Normal 6 2 2 2 2 4 2 3" xfId="19554"/>
    <cellStyle name="Normal 6 2 2 2 2 4 2 3 2" xfId="39315"/>
    <cellStyle name="Normal 6 2 2 2 2 4 2 4" xfId="53431"/>
    <cellStyle name="Normal 6 2 2 2 2 4 2 5" xfId="33669"/>
    <cellStyle name="Normal 6 2 2 2 2 4 3" xfId="8262"/>
    <cellStyle name="Normal 6 2 2 2 2 4 3 2" xfId="22377"/>
    <cellStyle name="Normal 6 2 2 2 2 4 3 2 2" xfId="56254"/>
    <cellStyle name="Normal 6 2 2 2 2 4 3 3" xfId="42138"/>
    <cellStyle name="Normal 6 2 2 2 2 4 4" xfId="11085"/>
    <cellStyle name="Normal 6 2 2 2 2 4 4 2" xfId="25200"/>
    <cellStyle name="Normal 6 2 2 2 2 4 4 2 2" xfId="59077"/>
    <cellStyle name="Normal 6 2 2 2 2 4 4 3" xfId="44961"/>
    <cellStyle name="Normal 6 2 2 2 2 4 5" xfId="16731"/>
    <cellStyle name="Normal 6 2 2 2 2 4 5 2" xfId="36492"/>
    <cellStyle name="Normal 6 2 2 2 2 4 6" xfId="50608"/>
    <cellStyle name="Normal 6 2 2 2 2 4 7" xfId="30846"/>
    <cellStyle name="Normal 6 2 2 2 2 5" xfId="4025"/>
    <cellStyle name="Normal 6 2 2 2 2 5 2" xfId="12496"/>
    <cellStyle name="Normal 6 2 2 2 2 5 2 2" xfId="26611"/>
    <cellStyle name="Normal 6 2 2 2 2 5 2 2 2" xfId="60488"/>
    <cellStyle name="Normal 6 2 2 2 2 5 2 3" xfId="46372"/>
    <cellStyle name="Normal 6 2 2 2 2 5 3" xfId="18142"/>
    <cellStyle name="Normal 6 2 2 2 2 5 3 2" xfId="37903"/>
    <cellStyle name="Normal 6 2 2 2 2 5 4" xfId="52019"/>
    <cellStyle name="Normal 6 2 2 2 2 5 5" xfId="32257"/>
    <cellStyle name="Normal 6 2 2 2 2 6" xfId="6850"/>
    <cellStyle name="Normal 6 2 2 2 2 6 2" xfId="20965"/>
    <cellStyle name="Normal 6 2 2 2 2 6 2 2" xfId="54842"/>
    <cellStyle name="Normal 6 2 2 2 2 6 3" xfId="40726"/>
    <cellStyle name="Normal 6 2 2 2 2 7" xfId="9673"/>
    <cellStyle name="Normal 6 2 2 2 2 7 2" xfId="23788"/>
    <cellStyle name="Normal 6 2 2 2 2 7 2 2" xfId="57665"/>
    <cellStyle name="Normal 6 2 2 2 2 7 3" xfId="43549"/>
    <cellStyle name="Normal 6 2 2 2 2 8" xfId="15319"/>
    <cellStyle name="Normal 6 2 2 2 2 8 2" xfId="35080"/>
    <cellStyle name="Normal 6 2 2 2 2 9" xfId="49196"/>
    <cellStyle name="Normal 6 2 2 2 3" xfId="1378"/>
    <cellStyle name="Normal 6 2 2 2 3 2" xfId="2085"/>
    <cellStyle name="Normal 6 2 2 2 3 2 2" xfId="3498"/>
    <cellStyle name="Normal 6 2 2 2 3 2 2 2" xfId="6322"/>
    <cellStyle name="Normal 6 2 2 2 3 2 2 2 2" xfId="14792"/>
    <cellStyle name="Normal 6 2 2 2 3 2 2 2 2 2" xfId="28907"/>
    <cellStyle name="Normal 6 2 2 2 3 2 2 2 2 2 2" xfId="62784"/>
    <cellStyle name="Normal 6 2 2 2 3 2 2 2 2 3" xfId="48668"/>
    <cellStyle name="Normal 6 2 2 2 3 2 2 2 3" xfId="20438"/>
    <cellStyle name="Normal 6 2 2 2 3 2 2 2 3 2" xfId="40199"/>
    <cellStyle name="Normal 6 2 2 2 3 2 2 2 4" xfId="54315"/>
    <cellStyle name="Normal 6 2 2 2 3 2 2 2 5" xfId="34553"/>
    <cellStyle name="Normal 6 2 2 2 3 2 2 3" xfId="9146"/>
    <cellStyle name="Normal 6 2 2 2 3 2 2 3 2" xfId="23261"/>
    <cellStyle name="Normal 6 2 2 2 3 2 2 3 2 2" xfId="57138"/>
    <cellStyle name="Normal 6 2 2 2 3 2 2 3 3" xfId="43022"/>
    <cellStyle name="Normal 6 2 2 2 3 2 2 4" xfId="11969"/>
    <cellStyle name="Normal 6 2 2 2 3 2 2 4 2" xfId="26084"/>
    <cellStyle name="Normal 6 2 2 2 3 2 2 4 2 2" xfId="59961"/>
    <cellStyle name="Normal 6 2 2 2 3 2 2 4 3" xfId="45845"/>
    <cellStyle name="Normal 6 2 2 2 3 2 2 5" xfId="17615"/>
    <cellStyle name="Normal 6 2 2 2 3 2 2 5 2" xfId="37376"/>
    <cellStyle name="Normal 6 2 2 2 3 2 2 6" xfId="51492"/>
    <cellStyle name="Normal 6 2 2 2 3 2 2 7" xfId="31730"/>
    <cellStyle name="Normal 6 2 2 2 3 2 3" xfId="4909"/>
    <cellStyle name="Normal 6 2 2 2 3 2 3 2" xfId="13380"/>
    <cellStyle name="Normal 6 2 2 2 3 2 3 2 2" xfId="27495"/>
    <cellStyle name="Normal 6 2 2 2 3 2 3 2 2 2" xfId="61372"/>
    <cellStyle name="Normal 6 2 2 2 3 2 3 2 3" xfId="47256"/>
    <cellStyle name="Normal 6 2 2 2 3 2 3 3" xfId="19026"/>
    <cellStyle name="Normal 6 2 2 2 3 2 3 3 2" xfId="38787"/>
    <cellStyle name="Normal 6 2 2 2 3 2 3 4" xfId="52903"/>
    <cellStyle name="Normal 6 2 2 2 3 2 3 5" xfId="33141"/>
    <cellStyle name="Normal 6 2 2 2 3 2 4" xfId="7734"/>
    <cellStyle name="Normal 6 2 2 2 3 2 4 2" xfId="21849"/>
    <cellStyle name="Normal 6 2 2 2 3 2 4 2 2" xfId="55726"/>
    <cellStyle name="Normal 6 2 2 2 3 2 4 3" xfId="41610"/>
    <cellStyle name="Normal 6 2 2 2 3 2 5" xfId="10557"/>
    <cellStyle name="Normal 6 2 2 2 3 2 5 2" xfId="24672"/>
    <cellStyle name="Normal 6 2 2 2 3 2 5 2 2" xfId="58549"/>
    <cellStyle name="Normal 6 2 2 2 3 2 5 3" xfId="44433"/>
    <cellStyle name="Normal 6 2 2 2 3 2 6" xfId="16203"/>
    <cellStyle name="Normal 6 2 2 2 3 2 6 2" xfId="35964"/>
    <cellStyle name="Normal 6 2 2 2 3 2 7" xfId="50080"/>
    <cellStyle name="Normal 6 2 2 2 3 2 8" xfId="30318"/>
    <cellStyle name="Normal 6 2 2 2 3 3" xfId="2792"/>
    <cellStyle name="Normal 6 2 2 2 3 3 2" xfId="5616"/>
    <cellStyle name="Normal 6 2 2 2 3 3 2 2" xfId="14086"/>
    <cellStyle name="Normal 6 2 2 2 3 3 2 2 2" xfId="28201"/>
    <cellStyle name="Normal 6 2 2 2 3 3 2 2 2 2" xfId="62078"/>
    <cellStyle name="Normal 6 2 2 2 3 3 2 2 3" xfId="47962"/>
    <cellStyle name="Normal 6 2 2 2 3 3 2 3" xfId="19732"/>
    <cellStyle name="Normal 6 2 2 2 3 3 2 3 2" xfId="39493"/>
    <cellStyle name="Normal 6 2 2 2 3 3 2 4" xfId="53609"/>
    <cellStyle name="Normal 6 2 2 2 3 3 2 5" xfId="33847"/>
    <cellStyle name="Normal 6 2 2 2 3 3 3" xfId="8440"/>
    <cellStyle name="Normal 6 2 2 2 3 3 3 2" xfId="22555"/>
    <cellStyle name="Normal 6 2 2 2 3 3 3 2 2" xfId="56432"/>
    <cellStyle name="Normal 6 2 2 2 3 3 3 3" xfId="42316"/>
    <cellStyle name="Normal 6 2 2 2 3 3 4" xfId="11263"/>
    <cellStyle name="Normal 6 2 2 2 3 3 4 2" xfId="25378"/>
    <cellStyle name="Normal 6 2 2 2 3 3 4 2 2" xfId="59255"/>
    <cellStyle name="Normal 6 2 2 2 3 3 4 3" xfId="45139"/>
    <cellStyle name="Normal 6 2 2 2 3 3 5" xfId="16909"/>
    <cellStyle name="Normal 6 2 2 2 3 3 5 2" xfId="36670"/>
    <cellStyle name="Normal 6 2 2 2 3 3 6" xfId="50786"/>
    <cellStyle name="Normal 6 2 2 2 3 3 7" xfId="31024"/>
    <cellStyle name="Normal 6 2 2 2 3 4" xfId="4203"/>
    <cellStyle name="Normal 6 2 2 2 3 4 2" xfId="12674"/>
    <cellStyle name="Normal 6 2 2 2 3 4 2 2" xfId="26789"/>
    <cellStyle name="Normal 6 2 2 2 3 4 2 2 2" xfId="60666"/>
    <cellStyle name="Normal 6 2 2 2 3 4 2 3" xfId="46550"/>
    <cellStyle name="Normal 6 2 2 2 3 4 3" xfId="18320"/>
    <cellStyle name="Normal 6 2 2 2 3 4 3 2" xfId="38081"/>
    <cellStyle name="Normal 6 2 2 2 3 4 4" xfId="52197"/>
    <cellStyle name="Normal 6 2 2 2 3 4 5" xfId="32435"/>
    <cellStyle name="Normal 6 2 2 2 3 5" xfId="7028"/>
    <cellStyle name="Normal 6 2 2 2 3 5 2" xfId="21143"/>
    <cellStyle name="Normal 6 2 2 2 3 5 2 2" xfId="55020"/>
    <cellStyle name="Normal 6 2 2 2 3 5 3" xfId="40904"/>
    <cellStyle name="Normal 6 2 2 2 3 6" xfId="9851"/>
    <cellStyle name="Normal 6 2 2 2 3 6 2" xfId="23966"/>
    <cellStyle name="Normal 6 2 2 2 3 6 2 2" xfId="57843"/>
    <cellStyle name="Normal 6 2 2 2 3 6 3" xfId="43727"/>
    <cellStyle name="Normal 6 2 2 2 3 7" xfId="15497"/>
    <cellStyle name="Normal 6 2 2 2 3 7 2" xfId="35258"/>
    <cellStyle name="Normal 6 2 2 2 3 8" xfId="49374"/>
    <cellStyle name="Normal 6 2 2 2 3 9" xfId="29612"/>
    <cellStyle name="Normal 6 2 2 2 4" xfId="1732"/>
    <cellStyle name="Normal 6 2 2 2 4 2" xfId="3145"/>
    <cellStyle name="Normal 6 2 2 2 4 2 2" xfId="5969"/>
    <cellStyle name="Normal 6 2 2 2 4 2 2 2" xfId="14439"/>
    <cellStyle name="Normal 6 2 2 2 4 2 2 2 2" xfId="28554"/>
    <cellStyle name="Normal 6 2 2 2 4 2 2 2 2 2" xfId="62431"/>
    <cellStyle name="Normal 6 2 2 2 4 2 2 2 3" xfId="48315"/>
    <cellStyle name="Normal 6 2 2 2 4 2 2 3" xfId="20085"/>
    <cellStyle name="Normal 6 2 2 2 4 2 2 3 2" xfId="39846"/>
    <cellStyle name="Normal 6 2 2 2 4 2 2 4" xfId="53962"/>
    <cellStyle name="Normal 6 2 2 2 4 2 2 5" xfId="34200"/>
    <cellStyle name="Normal 6 2 2 2 4 2 3" xfId="8793"/>
    <cellStyle name="Normal 6 2 2 2 4 2 3 2" xfId="22908"/>
    <cellStyle name="Normal 6 2 2 2 4 2 3 2 2" xfId="56785"/>
    <cellStyle name="Normal 6 2 2 2 4 2 3 3" xfId="42669"/>
    <cellStyle name="Normal 6 2 2 2 4 2 4" xfId="11616"/>
    <cellStyle name="Normal 6 2 2 2 4 2 4 2" xfId="25731"/>
    <cellStyle name="Normal 6 2 2 2 4 2 4 2 2" xfId="59608"/>
    <cellStyle name="Normal 6 2 2 2 4 2 4 3" xfId="45492"/>
    <cellStyle name="Normal 6 2 2 2 4 2 5" xfId="17262"/>
    <cellStyle name="Normal 6 2 2 2 4 2 5 2" xfId="37023"/>
    <cellStyle name="Normal 6 2 2 2 4 2 6" xfId="51139"/>
    <cellStyle name="Normal 6 2 2 2 4 2 7" xfId="31377"/>
    <cellStyle name="Normal 6 2 2 2 4 3" xfId="4556"/>
    <cellStyle name="Normal 6 2 2 2 4 3 2" xfId="13027"/>
    <cellStyle name="Normal 6 2 2 2 4 3 2 2" xfId="27142"/>
    <cellStyle name="Normal 6 2 2 2 4 3 2 2 2" xfId="61019"/>
    <cellStyle name="Normal 6 2 2 2 4 3 2 3" xfId="46903"/>
    <cellStyle name="Normal 6 2 2 2 4 3 3" xfId="18673"/>
    <cellStyle name="Normal 6 2 2 2 4 3 3 2" xfId="38434"/>
    <cellStyle name="Normal 6 2 2 2 4 3 4" xfId="52550"/>
    <cellStyle name="Normal 6 2 2 2 4 3 5" xfId="32788"/>
    <cellStyle name="Normal 6 2 2 2 4 4" xfId="7381"/>
    <cellStyle name="Normal 6 2 2 2 4 4 2" xfId="21496"/>
    <cellStyle name="Normal 6 2 2 2 4 4 2 2" xfId="55373"/>
    <cellStyle name="Normal 6 2 2 2 4 4 3" xfId="41257"/>
    <cellStyle name="Normal 6 2 2 2 4 5" xfId="10204"/>
    <cellStyle name="Normal 6 2 2 2 4 5 2" xfId="24319"/>
    <cellStyle name="Normal 6 2 2 2 4 5 2 2" xfId="58196"/>
    <cellStyle name="Normal 6 2 2 2 4 5 3" xfId="44080"/>
    <cellStyle name="Normal 6 2 2 2 4 6" xfId="15850"/>
    <cellStyle name="Normal 6 2 2 2 4 6 2" xfId="35611"/>
    <cellStyle name="Normal 6 2 2 2 4 7" xfId="49727"/>
    <cellStyle name="Normal 6 2 2 2 4 8" xfId="29965"/>
    <cellStyle name="Normal 6 2 2 2 5" xfId="2439"/>
    <cellStyle name="Normal 6 2 2 2 5 2" xfId="5263"/>
    <cellStyle name="Normal 6 2 2 2 5 2 2" xfId="13733"/>
    <cellStyle name="Normal 6 2 2 2 5 2 2 2" xfId="27848"/>
    <cellStyle name="Normal 6 2 2 2 5 2 2 2 2" xfId="61725"/>
    <cellStyle name="Normal 6 2 2 2 5 2 2 3" xfId="47609"/>
    <cellStyle name="Normal 6 2 2 2 5 2 3" xfId="19379"/>
    <cellStyle name="Normal 6 2 2 2 5 2 3 2" xfId="39140"/>
    <cellStyle name="Normal 6 2 2 2 5 2 4" xfId="53256"/>
    <cellStyle name="Normal 6 2 2 2 5 2 5" xfId="33494"/>
    <cellStyle name="Normal 6 2 2 2 5 3" xfId="8087"/>
    <cellStyle name="Normal 6 2 2 2 5 3 2" xfId="22202"/>
    <cellStyle name="Normal 6 2 2 2 5 3 2 2" xfId="56079"/>
    <cellStyle name="Normal 6 2 2 2 5 3 3" xfId="41963"/>
    <cellStyle name="Normal 6 2 2 2 5 4" xfId="10910"/>
    <cellStyle name="Normal 6 2 2 2 5 4 2" xfId="25025"/>
    <cellStyle name="Normal 6 2 2 2 5 4 2 2" xfId="58902"/>
    <cellStyle name="Normal 6 2 2 2 5 4 3" xfId="44786"/>
    <cellStyle name="Normal 6 2 2 2 5 5" xfId="16556"/>
    <cellStyle name="Normal 6 2 2 2 5 5 2" xfId="36317"/>
    <cellStyle name="Normal 6 2 2 2 5 6" xfId="50433"/>
    <cellStyle name="Normal 6 2 2 2 5 7" xfId="30671"/>
    <cellStyle name="Normal 6 2 2 2 6" xfId="3850"/>
    <cellStyle name="Normal 6 2 2 2 6 2" xfId="12321"/>
    <cellStyle name="Normal 6 2 2 2 6 2 2" xfId="26436"/>
    <cellStyle name="Normal 6 2 2 2 6 2 2 2" xfId="60313"/>
    <cellStyle name="Normal 6 2 2 2 6 2 3" xfId="46197"/>
    <cellStyle name="Normal 6 2 2 2 6 3" xfId="17967"/>
    <cellStyle name="Normal 6 2 2 2 6 3 2" xfId="37728"/>
    <cellStyle name="Normal 6 2 2 2 6 4" xfId="51844"/>
    <cellStyle name="Normal 6 2 2 2 6 5" xfId="32082"/>
    <cellStyle name="Normal 6 2 2 2 7" xfId="6675"/>
    <cellStyle name="Normal 6 2 2 2 7 2" xfId="20790"/>
    <cellStyle name="Normal 6 2 2 2 7 2 2" xfId="54667"/>
    <cellStyle name="Normal 6 2 2 2 7 3" xfId="40551"/>
    <cellStyle name="Normal 6 2 2 2 8" xfId="9498"/>
    <cellStyle name="Normal 6 2 2 2 8 2" xfId="23613"/>
    <cellStyle name="Normal 6 2 2 2 8 2 2" xfId="57490"/>
    <cellStyle name="Normal 6 2 2 2 8 3" xfId="43374"/>
    <cellStyle name="Normal 6 2 2 2 9" xfId="15144"/>
    <cellStyle name="Normal 6 2 2 2 9 2" xfId="34905"/>
    <cellStyle name="Normal 6 2 2 3" xfId="1111"/>
    <cellStyle name="Normal 6 2 2 3 10" xfId="29347"/>
    <cellStyle name="Normal 6 2 2 3 2" xfId="1466"/>
    <cellStyle name="Normal 6 2 2 3 2 2" xfId="2173"/>
    <cellStyle name="Normal 6 2 2 3 2 2 2" xfId="3586"/>
    <cellStyle name="Normal 6 2 2 3 2 2 2 2" xfId="6410"/>
    <cellStyle name="Normal 6 2 2 3 2 2 2 2 2" xfId="14880"/>
    <cellStyle name="Normal 6 2 2 3 2 2 2 2 2 2" xfId="28995"/>
    <cellStyle name="Normal 6 2 2 3 2 2 2 2 2 2 2" xfId="62872"/>
    <cellStyle name="Normal 6 2 2 3 2 2 2 2 2 3" xfId="48756"/>
    <cellStyle name="Normal 6 2 2 3 2 2 2 2 3" xfId="20526"/>
    <cellStyle name="Normal 6 2 2 3 2 2 2 2 3 2" xfId="40287"/>
    <cellStyle name="Normal 6 2 2 3 2 2 2 2 4" xfId="54403"/>
    <cellStyle name="Normal 6 2 2 3 2 2 2 2 5" xfId="34641"/>
    <cellStyle name="Normal 6 2 2 3 2 2 2 3" xfId="9234"/>
    <cellStyle name="Normal 6 2 2 3 2 2 2 3 2" xfId="23349"/>
    <cellStyle name="Normal 6 2 2 3 2 2 2 3 2 2" xfId="57226"/>
    <cellStyle name="Normal 6 2 2 3 2 2 2 3 3" xfId="43110"/>
    <cellStyle name="Normal 6 2 2 3 2 2 2 4" xfId="12057"/>
    <cellStyle name="Normal 6 2 2 3 2 2 2 4 2" xfId="26172"/>
    <cellStyle name="Normal 6 2 2 3 2 2 2 4 2 2" xfId="60049"/>
    <cellStyle name="Normal 6 2 2 3 2 2 2 4 3" xfId="45933"/>
    <cellStyle name="Normal 6 2 2 3 2 2 2 5" xfId="17703"/>
    <cellStyle name="Normal 6 2 2 3 2 2 2 5 2" xfId="37464"/>
    <cellStyle name="Normal 6 2 2 3 2 2 2 6" xfId="51580"/>
    <cellStyle name="Normal 6 2 2 3 2 2 2 7" xfId="31818"/>
    <cellStyle name="Normal 6 2 2 3 2 2 3" xfId="4997"/>
    <cellStyle name="Normal 6 2 2 3 2 2 3 2" xfId="13468"/>
    <cellStyle name="Normal 6 2 2 3 2 2 3 2 2" xfId="27583"/>
    <cellStyle name="Normal 6 2 2 3 2 2 3 2 2 2" xfId="61460"/>
    <cellStyle name="Normal 6 2 2 3 2 2 3 2 3" xfId="47344"/>
    <cellStyle name="Normal 6 2 2 3 2 2 3 3" xfId="19114"/>
    <cellStyle name="Normal 6 2 2 3 2 2 3 3 2" xfId="38875"/>
    <cellStyle name="Normal 6 2 2 3 2 2 3 4" xfId="52991"/>
    <cellStyle name="Normal 6 2 2 3 2 2 3 5" xfId="33229"/>
    <cellStyle name="Normal 6 2 2 3 2 2 4" xfId="7822"/>
    <cellStyle name="Normal 6 2 2 3 2 2 4 2" xfId="21937"/>
    <cellStyle name="Normal 6 2 2 3 2 2 4 2 2" xfId="55814"/>
    <cellStyle name="Normal 6 2 2 3 2 2 4 3" xfId="41698"/>
    <cellStyle name="Normal 6 2 2 3 2 2 5" xfId="10645"/>
    <cellStyle name="Normal 6 2 2 3 2 2 5 2" xfId="24760"/>
    <cellStyle name="Normal 6 2 2 3 2 2 5 2 2" xfId="58637"/>
    <cellStyle name="Normal 6 2 2 3 2 2 5 3" xfId="44521"/>
    <cellStyle name="Normal 6 2 2 3 2 2 6" xfId="16291"/>
    <cellStyle name="Normal 6 2 2 3 2 2 6 2" xfId="36052"/>
    <cellStyle name="Normal 6 2 2 3 2 2 7" xfId="50168"/>
    <cellStyle name="Normal 6 2 2 3 2 2 8" xfId="30406"/>
    <cellStyle name="Normal 6 2 2 3 2 3" xfId="2880"/>
    <cellStyle name="Normal 6 2 2 3 2 3 2" xfId="5704"/>
    <cellStyle name="Normal 6 2 2 3 2 3 2 2" xfId="14174"/>
    <cellStyle name="Normal 6 2 2 3 2 3 2 2 2" xfId="28289"/>
    <cellStyle name="Normal 6 2 2 3 2 3 2 2 2 2" xfId="62166"/>
    <cellStyle name="Normal 6 2 2 3 2 3 2 2 3" xfId="48050"/>
    <cellStyle name="Normal 6 2 2 3 2 3 2 3" xfId="19820"/>
    <cellStyle name="Normal 6 2 2 3 2 3 2 3 2" xfId="39581"/>
    <cellStyle name="Normal 6 2 2 3 2 3 2 4" xfId="53697"/>
    <cellStyle name="Normal 6 2 2 3 2 3 2 5" xfId="33935"/>
    <cellStyle name="Normal 6 2 2 3 2 3 3" xfId="8528"/>
    <cellStyle name="Normal 6 2 2 3 2 3 3 2" xfId="22643"/>
    <cellStyle name="Normal 6 2 2 3 2 3 3 2 2" xfId="56520"/>
    <cellStyle name="Normal 6 2 2 3 2 3 3 3" xfId="42404"/>
    <cellStyle name="Normal 6 2 2 3 2 3 4" xfId="11351"/>
    <cellStyle name="Normal 6 2 2 3 2 3 4 2" xfId="25466"/>
    <cellStyle name="Normal 6 2 2 3 2 3 4 2 2" xfId="59343"/>
    <cellStyle name="Normal 6 2 2 3 2 3 4 3" xfId="45227"/>
    <cellStyle name="Normal 6 2 2 3 2 3 5" xfId="16997"/>
    <cellStyle name="Normal 6 2 2 3 2 3 5 2" xfId="36758"/>
    <cellStyle name="Normal 6 2 2 3 2 3 6" xfId="50874"/>
    <cellStyle name="Normal 6 2 2 3 2 3 7" xfId="31112"/>
    <cellStyle name="Normal 6 2 2 3 2 4" xfId="4291"/>
    <cellStyle name="Normal 6 2 2 3 2 4 2" xfId="12762"/>
    <cellStyle name="Normal 6 2 2 3 2 4 2 2" xfId="26877"/>
    <cellStyle name="Normal 6 2 2 3 2 4 2 2 2" xfId="60754"/>
    <cellStyle name="Normal 6 2 2 3 2 4 2 3" xfId="46638"/>
    <cellStyle name="Normal 6 2 2 3 2 4 3" xfId="18408"/>
    <cellStyle name="Normal 6 2 2 3 2 4 3 2" xfId="38169"/>
    <cellStyle name="Normal 6 2 2 3 2 4 4" xfId="52285"/>
    <cellStyle name="Normal 6 2 2 3 2 4 5" xfId="32523"/>
    <cellStyle name="Normal 6 2 2 3 2 5" xfId="7116"/>
    <cellStyle name="Normal 6 2 2 3 2 5 2" xfId="21231"/>
    <cellStyle name="Normal 6 2 2 3 2 5 2 2" xfId="55108"/>
    <cellStyle name="Normal 6 2 2 3 2 5 3" xfId="40992"/>
    <cellStyle name="Normal 6 2 2 3 2 6" xfId="9939"/>
    <cellStyle name="Normal 6 2 2 3 2 6 2" xfId="24054"/>
    <cellStyle name="Normal 6 2 2 3 2 6 2 2" xfId="57931"/>
    <cellStyle name="Normal 6 2 2 3 2 6 3" xfId="43815"/>
    <cellStyle name="Normal 6 2 2 3 2 7" xfId="15585"/>
    <cellStyle name="Normal 6 2 2 3 2 7 2" xfId="35346"/>
    <cellStyle name="Normal 6 2 2 3 2 8" xfId="49462"/>
    <cellStyle name="Normal 6 2 2 3 2 9" xfId="29700"/>
    <cellStyle name="Normal 6 2 2 3 3" xfId="1820"/>
    <cellStyle name="Normal 6 2 2 3 3 2" xfId="3233"/>
    <cellStyle name="Normal 6 2 2 3 3 2 2" xfId="6057"/>
    <cellStyle name="Normal 6 2 2 3 3 2 2 2" xfId="14527"/>
    <cellStyle name="Normal 6 2 2 3 3 2 2 2 2" xfId="28642"/>
    <cellStyle name="Normal 6 2 2 3 3 2 2 2 2 2" xfId="62519"/>
    <cellStyle name="Normal 6 2 2 3 3 2 2 2 3" xfId="48403"/>
    <cellStyle name="Normal 6 2 2 3 3 2 2 3" xfId="20173"/>
    <cellStyle name="Normal 6 2 2 3 3 2 2 3 2" xfId="39934"/>
    <cellStyle name="Normal 6 2 2 3 3 2 2 4" xfId="54050"/>
    <cellStyle name="Normal 6 2 2 3 3 2 2 5" xfId="34288"/>
    <cellStyle name="Normal 6 2 2 3 3 2 3" xfId="8881"/>
    <cellStyle name="Normal 6 2 2 3 3 2 3 2" xfId="22996"/>
    <cellStyle name="Normal 6 2 2 3 3 2 3 2 2" xfId="56873"/>
    <cellStyle name="Normal 6 2 2 3 3 2 3 3" xfId="42757"/>
    <cellStyle name="Normal 6 2 2 3 3 2 4" xfId="11704"/>
    <cellStyle name="Normal 6 2 2 3 3 2 4 2" xfId="25819"/>
    <cellStyle name="Normal 6 2 2 3 3 2 4 2 2" xfId="59696"/>
    <cellStyle name="Normal 6 2 2 3 3 2 4 3" xfId="45580"/>
    <cellStyle name="Normal 6 2 2 3 3 2 5" xfId="17350"/>
    <cellStyle name="Normal 6 2 2 3 3 2 5 2" xfId="37111"/>
    <cellStyle name="Normal 6 2 2 3 3 2 6" xfId="51227"/>
    <cellStyle name="Normal 6 2 2 3 3 2 7" xfId="31465"/>
    <cellStyle name="Normal 6 2 2 3 3 3" xfId="4644"/>
    <cellStyle name="Normal 6 2 2 3 3 3 2" xfId="13115"/>
    <cellStyle name="Normal 6 2 2 3 3 3 2 2" xfId="27230"/>
    <cellStyle name="Normal 6 2 2 3 3 3 2 2 2" xfId="61107"/>
    <cellStyle name="Normal 6 2 2 3 3 3 2 3" xfId="46991"/>
    <cellStyle name="Normal 6 2 2 3 3 3 3" xfId="18761"/>
    <cellStyle name="Normal 6 2 2 3 3 3 3 2" xfId="38522"/>
    <cellStyle name="Normal 6 2 2 3 3 3 4" xfId="52638"/>
    <cellStyle name="Normal 6 2 2 3 3 3 5" xfId="32876"/>
    <cellStyle name="Normal 6 2 2 3 3 4" xfId="7469"/>
    <cellStyle name="Normal 6 2 2 3 3 4 2" xfId="21584"/>
    <cellStyle name="Normal 6 2 2 3 3 4 2 2" xfId="55461"/>
    <cellStyle name="Normal 6 2 2 3 3 4 3" xfId="41345"/>
    <cellStyle name="Normal 6 2 2 3 3 5" xfId="10292"/>
    <cellStyle name="Normal 6 2 2 3 3 5 2" xfId="24407"/>
    <cellStyle name="Normal 6 2 2 3 3 5 2 2" xfId="58284"/>
    <cellStyle name="Normal 6 2 2 3 3 5 3" xfId="44168"/>
    <cellStyle name="Normal 6 2 2 3 3 6" xfId="15938"/>
    <cellStyle name="Normal 6 2 2 3 3 6 2" xfId="35699"/>
    <cellStyle name="Normal 6 2 2 3 3 7" xfId="49815"/>
    <cellStyle name="Normal 6 2 2 3 3 8" xfId="30053"/>
    <cellStyle name="Normal 6 2 2 3 4" xfId="2527"/>
    <cellStyle name="Normal 6 2 2 3 4 2" xfId="5351"/>
    <cellStyle name="Normal 6 2 2 3 4 2 2" xfId="13821"/>
    <cellStyle name="Normal 6 2 2 3 4 2 2 2" xfId="27936"/>
    <cellStyle name="Normal 6 2 2 3 4 2 2 2 2" xfId="61813"/>
    <cellStyle name="Normal 6 2 2 3 4 2 2 3" xfId="47697"/>
    <cellStyle name="Normal 6 2 2 3 4 2 3" xfId="19467"/>
    <cellStyle name="Normal 6 2 2 3 4 2 3 2" xfId="39228"/>
    <cellStyle name="Normal 6 2 2 3 4 2 4" xfId="53344"/>
    <cellStyle name="Normal 6 2 2 3 4 2 5" xfId="33582"/>
    <cellStyle name="Normal 6 2 2 3 4 3" xfId="8175"/>
    <cellStyle name="Normal 6 2 2 3 4 3 2" xfId="22290"/>
    <cellStyle name="Normal 6 2 2 3 4 3 2 2" xfId="56167"/>
    <cellStyle name="Normal 6 2 2 3 4 3 3" xfId="42051"/>
    <cellStyle name="Normal 6 2 2 3 4 4" xfId="10998"/>
    <cellStyle name="Normal 6 2 2 3 4 4 2" xfId="25113"/>
    <cellStyle name="Normal 6 2 2 3 4 4 2 2" xfId="58990"/>
    <cellStyle name="Normal 6 2 2 3 4 4 3" xfId="44874"/>
    <cellStyle name="Normal 6 2 2 3 4 5" xfId="16644"/>
    <cellStyle name="Normal 6 2 2 3 4 5 2" xfId="36405"/>
    <cellStyle name="Normal 6 2 2 3 4 6" xfId="50521"/>
    <cellStyle name="Normal 6 2 2 3 4 7" xfId="30759"/>
    <cellStyle name="Normal 6 2 2 3 5" xfId="3938"/>
    <cellStyle name="Normal 6 2 2 3 5 2" xfId="12409"/>
    <cellStyle name="Normal 6 2 2 3 5 2 2" xfId="26524"/>
    <cellStyle name="Normal 6 2 2 3 5 2 2 2" xfId="60401"/>
    <cellStyle name="Normal 6 2 2 3 5 2 3" xfId="46285"/>
    <cellStyle name="Normal 6 2 2 3 5 3" xfId="18055"/>
    <cellStyle name="Normal 6 2 2 3 5 3 2" xfId="37816"/>
    <cellStyle name="Normal 6 2 2 3 5 4" xfId="51932"/>
    <cellStyle name="Normal 6 2 2 3 5 5" xfId="32170"/>
    <cellStyle name="Normal 6 2 2 3 6" xfId="6763"/>
    <cellStyle name="Normal 6 2 2 3 6 2" xfId="20878"/>
    <cellStyle name="Normal 6 2 2 3 6 2 2" xfId="54755"/>
    <cellStyle name="Normal 6 2 2 3 6 3" xfId="40639"/>
    <cellStyle name="Normal 6 2 2 3 7" xfId="9586"/>
    <cellStyle name="Normal 6 2 2 3 7 2" xfId="23701"/>
    <cellStyle name="Normal 6 2 2 3 7 2 2" xfId="57578"/>
    <cellStyle name="Normal 6 2 2 3 7 3" xfId="43462"/>
    <cellStyle name="Normal 6 2 2 3 8" xfId="15232"/>
    <cellStyle name="Normal 6 2 2 3 8 2" xfId="34993"/>
    <cellStyle name="Normal 6 2 2 3 9" xfId="49109"/>
    <cellStyle name="Normal 6 2 2 4" xfId="1291"/>
    <cellStyle name="Normal 6 2 2 4 2" xfId="1998"/>
    <cellStyle name="Normal 6 2 2 4 2 2" xfId="3411"/>
    <cellStyle name="Normal 6 2 2 4 2 2 2" xfId="6235"/>
    <cellStyle name="Normal 6 2 2 4 2 2 2 2" xfId="14705"/>
    <cellStyle name="Normal 6 2 2 4 2 2 2 2 2" xfId="28820"/>
    <cellStyle name="Normal 6 2 2 4 2 2 2 2 2 2" xfId="62697"/>
    <cellStyle name="Normal 6 2 2 4 2 2 2 2 3" xfId="48581"/>
    <cellStyle name="Normal 6 2 2 4 2 2 2 3" xfId="20351"/>
    <cellStyle name="Normal 6 2 2 4 2 2 2 3 2" xfId="40112"/>
    <cellStyle name="Normal 6 2 2 4 2 2 2 4" xfId="54228"/>
    <cellStyle name="Normal 6 2 2 4 2 2 2 5" xfId="34466"/>
    <cellStyle name="Normal 6 2 2 4 2 2 3" xfId="9059"/>
    <cellStyle name="Normal 6 2 2 4 2 2 3 2" xfId="23174"/>
    <cellStyle name="Normal 6 2 2 4 2 2 3 2 2" xfId="57051"/>
    <cellStyle name="Normal 6 2 2 4 2 2 3 3" xfId="42935"/>
    <cellStyle name="Normal 6 2 2 4 2 2 4" xfId="11882"/>
    <cellStyle name="Normal 6 2 2 4 2 2 4 2" xfId="25997"/>
    <cellStyle name="Normal 6 2 2 4 2 2 4 2 2" xfId="59874"/>
    <cellStyle name="Normal 6 2 2 4 2 2 4 3" xfId="45758"/>
    <cellStyle name="Normal 6 2 2 4 2 2 5" xfId="17528"/>
    <cellStyle name="Normal 6 2 2 4 2 2 5 2" xfId="37289"/>
    <cellStyle name="Normal 6 2 2 4 2 2 6" xfId="51405"/>
    <cellStyle name="Normal 6 2 2 4 2 2 7" xfId="31643"/>
    <cellStyle name="Normal 6 2 2 4 2 3" xfId="4822"/>
    <cellStyle name="Normal 6 2 2 4 2 3 2" xfId="13293"/>
    <cellStyle name="Normal 6 2 2 4 2 3 2 2" xfId="27408"/>
    <cellStyle name="Normal 6 2 2 4 2 3 2 2 2" xfId="61285"/>
    <cellStyle name="Normal 6 2 2 4 2 3 2 3" xfId="47169"/>
    <cellStyle name="Normal 6 2 2 4 2 3 3" xfId="18939"/>
    <cellStyle name="Normal 6 2 2 4 2 3 3 2" xfId="38700"/>
    <cellStyle name="Normal 6 2 2 4 2 3 4" xfId="52816"/>
    <cellStyle name="Normal 6 2 2 4 2 3 5" xfId="33054"/>
    <cellStyle name="Normal 6 2 2 4 2 4" xfId="7647"/>
    <cellStyle name="Normal 6 2 2 4 2 4 2" xfId="21762"/>
    <cellStyle name="Normal 6 2 2 4 2 4 2 2" xfId="55639"/>
    <cellStyle name="Normal 6 2 2 4 2 4 3" xfId="41523"/>
    <cellStyle name="Normal 6 2 2 4 2 5" xfId="10470"/>
    <cellStyle name="Normal 6 2 2 4 2 5 2" xfId="24585"/>
    <cellStyle name="Normal 6 2 2 4 2 5 2 2" xfId="58462"/>
    <cellStyle name="Normal 6 2 2 4 2 5 3" xfId="44346"/>
    <cellStyle name="Normal 6 2 2 4 2 6" xfId="16116"/>
    <cellStyle name="Normal 6 2 2 4 2 6 2" xfId="35877"/>
    <cellStyle name="Normal 6 2 2 4 2 7" xfId="49993"/>
    <cellStyle name="Normal 6 2 2 4 2 8" xfId="30231"/>
    <cellStyle name="Normal 6 2 2 4 3" xfId="2705"/>
    <cellStyle name="Normal 6 2 2 4 3 2" xfId="5529"/>
    <cellStyle name="Normal 6 2 2 4 3 2 2" xfId="13999"/>
    <cellStyle name="Normal 6 2 2 4 3 2 2 2" xfId="28114"/>
    <cellStyle name="Normal 6 2 2 4 3 2 2 2 2" xfId="61991"/>
    <cellStyle name="Normal 6 2 2 4 3 2 2 3" xfId="47875"/>
    <cellStyle name="Normal 6 2 2 4 3 2 3" xfId="19645"/>
    <cellStyle name="Normal 6 2 2 4 3 2 3 2" xfId="39406"/>
    <cellStyle name="Normal 6 2 2 4 3 2 4" xfId="53522"/>
    <cellStyle name="Normal 6 2 2 4 3 2 5" xfId="33760"/>
    <cellStyle name="Normal 6 2 2 4 3 3" xfId="8353"/>
    <cellStyle name="Normal 6 2 2 4 3 3 2" xfId="22468"/>
    <cellStyle name="Normal 6 2 2 4 3 3 2 2" xfId="56345"/>
    <cellStyle name="Normal 6 2 2 4 3 3 3" xfId="42229"/>
    <cellStyle name="Normal 6 2 2 4 3 4" xfId="11176"/>
    <cellStyle name="Normal 6 2 2 4 3 4 2" xfId="25291"/>
    <cellStyle name="Normal 6 2 2 4 3 4 2 2" xfId="59168"/>
    <cellStyle name="Normal 6 2 2 4 3 4 3" xfId="45052"/>
    <cellStyle name="Normal 6 2 2 4 3 5" xfId="16822"/>
    <cellStyle name="Normal 6 2 2 4 3 5 2" xfId="36583"/>
    <cellStyle name="Normal 6 2 2 4 3 6" xfId="50699"/>
    <cellStyle name="Normal 6 2 2 4 3 7" xfId="30937"/>
    <cellStyle name="Normal 6 2 2 4 4" xfId="4116"/>
    <cellStyle name="Normal 6 2 2 4 4 2" xfId="12587"/>
    <cellStyle name="Normal 6 2 2 4 4 2 2" xfId="26702"/>
    <cellStyle name="Normal 6 2 2 4 4 2 2 2" xfId="60579"/>
    <cellStyle name="Normal 6 2 2 4 4 2 3" xfId="46463"/>
    <cellStyle name="Normal 6 2 2 4 4 3" xfId="18233"/>
    <cellStyle name="Normal 6 2 2 4 4 3 2" xfId="37994"/>
    <cellStyle name="Normal 6 2 2 4 4 4" xfId="52110"/>
    <cellStyle name="Normal 6 2 2 4 4 5" xfId="32348"/>
    <cellStyle name="Normal 6 2 2 4 5" xfId="6941"/>
    <cellStyle name="Normal 6 2 2 4 5 2" xfId="21056"/>
    <cellStyle name="Normal 6 2 2 4 5 2 2" xfId="54933"/>
    <cellStyle name="Normal 6 2 2 4 5 3" xfId="40817"/>
    <cellStyle name="Normal 6 2 2 4 6" xfId="9764"/>
    <cellStyle name="Normal 6 2 2 4 6 2" xfId="23879"/>
    <cellStyle name="Normal 6 2 2 4 6 2 2" xfId="57756"/>
    <cellStyle name="Normal 6 2 2 4 6 3" xfId="43640"/>
    <cellStyle name="Normal 6 2 2 4 7" xfId="15410"/>
    <cellStyle name="Normal 6 2 2 4 7 2" xfId="35171"/>
    <cellStyle name="Normal 6 2 2 4 8" xfId="49287"/>
    <cellStyle name="Normal 6 2 2 4 9" xfId="29525"/>
    <cellStyle name="Normal 6 2 2 5" xfId="1645"/>
    <cellStyle name="Normal 6 2 2 5 2" xfId="3058"/>
    <cellStyle name="Normal 6 2 2 5 2 2" xfId="5882"/>
    <cellStyle name="Normal 6 2 2 5 2 2 2" xfId="14352"/>
    <cellStyle name="Normal 6 2 2 5 2 2 2 2" xfId="28467"/>
    <cellStyle name="Normal 6 2 2 5 2 2 2 2 2" xfId="62344"/>
    <cellStyle name="Normal 6 2 2 5 2 2 2 3" xfId="48228"/>
    <cellStyle name="Normal 6 2 2 5 2 2 3" xfId="19998"/>
    <cellStyle name="Normal 6 2 2 5 2 2 3 2" xfId="39759"/>
    <cellStyle name="Normal 6 2 2 5 2 2 4" xfId="53875"/>
    <cellStyle name="Normal 6 2 2 5 2 2 5" xfId="34113"/>
    <cellStyle name="Normal 6 2 2 5 2 3" xfId="8706"/>
    <cellStyle name="Normal 6 2 2 5 2 3 2" xfId="22821"/>
    <cellStyle name="Normal 6 2 2 5 2 3 2 2" xfId="56698"/>
    <cellStyle name="Normal 6 2 2 5 2 3 3" xfId="42582"/>
    <cellStyle name="Normal 6 2 2 5 2 4" xfId="11529"/>
    <cellStyle name="Normal 6 2 2 5 2 4 2" xfId="25644"/>
    <cellStyle name="Normal 6 2 2 5 2 4 2 2" xfId="59521"/>
    <cellStyle name="Normal 6 2 2 5 2 4 3" xfId="45405"/>
    <cellStyle name="Normal 6 2 2 5 2 5" xfId="17175"/>
    <cellStyle name="Normal 6 2 2 5 2 5 2" xfId="36936"/>
    <cellStyle name="Normal 6 2 2 5 2 6" xfId="51052"/>
    <cellStyle name="Normal 6 2 2 5 2 7" xfId="31290"/>
    <cellStyle name="Normal 6 2 2 5 3" xfId="4469"/>
    <cellStyle name="Normal 6 2 2 5 3 2" xfId="12940"/>
    <cellStyle name="Normal 6 2 2 5 3 2 2" xfId="27055"/>
    <cellStyle name="Normal 6 2 2 5 3 2 2 2" xfId="60932"/>
    <cellStyle name="Normal 6 2 2 5 3 2 3" xfId="46816"/>
    <cellStyle name="Normal 6 2 2 5 3 3" xfId="18586"/>
    <cellStyle name="Normal 6 2 2 5 3 3 2" xfId="38347"/>
    <cellStyle name="Normal 6 2 2 5 3 4" xfId="52463"/>
    <cellStyle name="Normal 6 2 2 5 3 5" xfId="32701"/>
    <cellStyle name="Normal 6 2 2 5 4" xfId="7294"/>
    <cellStyle name="Normal 6 2 2 5 4 2" xfId="21409"/>
    <cellStyle name="Normal 6 2 2 5 4 2 2" xfId="55286"/>
    <cellStyle name="Normal 6 2 2 5 4 3" xfId="41170"/>
    <cellStyle name="Normal 6 2 2 5 5" xfId="10117"/>
    <cellStyle name="Normal 6 2 2 5 5 2" xfId="24232"/>
    <cellStyle name="Normal 6 2 2 5 5 2 2" xfId="58109"/>
    <cellStyle name="Normal 6 2 2 5 5 3" xfId="43993"/>
    <cellStyle name="Normal 6 2 2 5 6" xfId="15763"/>
    <cellStyle name="Normal 6 2 2 5 6 2" xfId="35524"/>
    <cellStyle name="Normal 6 2 2 5 7" xfId="49640"/>
    <cellStyle name="Normal 6 2 2 5 8" xfId="29878"/>
    <cellStyle name="Normal 6 2 2 6" xfId="2352"/>
    <cellStyle name="Normal 6 2 2 6 2" xfId="5176"/>
    <cellStyle name="Normal 6 2 2 6 2 2" xfId="13646"/>
    <cellStyle name="Normal 6 2 2 6 2 2 2" xfId="27761"/>
    <cellStyle name="Normal 6 2 2 6 2 2 2 2" xfId="61638"/>
    <cellStyle name="Normal 6 2 2 6 2 2 3" xfId="47522"/>
    <cellStyle name="Normal 6 2 2 6 2 3" xfId="19292"/>
    <cellStyle name="Normal 6 2 2 6 2 3 2" xfId="39053"/>
    <cellStyle name="Normal 6 2 2 6 2 4" xfId="53169"/>
    <cellStyle name="Normal 6 2 2 6 2 5" xfId="33407"/>
    <cellStyle name="Normal 6 2 2 6 3" xfId="8000"/>
    <cellStyle name="Normal 6 2 2 6 3 2" xfId="22115"/>
    <cellStyle name="Normal 6 2 2 6 3 2 2" xfId="55992"/>
    <cellStyle name="Normal 6 2 2 6 3 3" xfId="41876"/>
    <cellStyle name="Normal 6 2 2 6 4" xfId="10823"/>
    <cellStyle name="Normal 6 2 2 6 4 2" xfId="24938"/>
    <cellStyle name="Normal 6 2 2 6 4 2 2" xfId="58815"/>
    <cellStyle name="Normal 6 2 2 6 4 3" xfId="44699"/>
    <cellStyle name="Normal 6 2 2 6 5" xfId="16469"/>
    <cellStyle name="Normal 6 2 2 6 5 2" xfId="36230"/>
    <cellStyle name="Normal 6 2 2 6 6" xfId="50346"/>
    <cellStyle name="Normal 6 2 2 6 7" xfId="30584"/>
    <cellStyle name="Normal 6 2 2 7" xfId="3763"/>
    <cellStyle name="Normal 6 2 2 7 2" xfId="12234"/>
    <cellStyle name="Normal 6 2 2 7 2 2" xfId="26349"/>
    <cellStyle name="Normal 6 2 2 7 2 2 2" xfId="60226"/>
    <cellStyle name="Normal 6 2 2 7 2 3" xfId="46110"/>
    <cellStyle name="Normal 6 2 2 7 3" xfId="17880"/>
    <cellStyle name="Normal 6 2 2 7 3 2" xfId="37641"/>
    <cellStyle name="Normal 6 2 2 7 4" xfId="51757"/>
    <cellStyle name="Normal 6 2 2 7 5" xfId="31995"/>
    <cellStyle name="Normal 6 2 2 8" xfId="6588"/>
    <cellStyle name="Normal 6 2 2 8 2" xfId="20703"/>
    <cellStyle name="Normal 6 2 2 8 2 2" xfId="54580"/>
    <cellStyle name="Normal 6 2 2 8 3" xfId="40464"/>
    <cellStyle name="Normal 6 2 2 9" xfId="9411"/>
    <cellStyle name="Normal 6 2 2 9 2" xfId="23526"/>
    <cellStyle name="Normal 6 2 2 9 2 2" xfId="57403"/>
    <cellStyle name="Normal 6 2 2 9 3" xfId="43287"/>
    <cellStyle name="Normal 6 2 3" xfId="84"/>
    <cellStyle name="Normal 6 2 3 10" xfId="15086"/>
    <cellStyle name="Normal 6 2 3 10 2" xfId="34847"/>
    <cellStyle name="Normal 6 2 3 11" xfId="48963"/>
    <cellStyle name="Normal 6 2 3 12" xfId="29201"/>
    <cellStyle name="Normal 6 2 3 13" xfId="953"/>
    <cellStyle name="Normal 6 2 3 2" xfId="449"/>
    <cellStyle name="Normal 6 2 3 2 10" xfId="49050"/>
    <cellStyle name="Normal 6 2 3 2 11" xfId="29288"/>
    <cellStyle name="Normal 6 2 3 2 12" xfId="1050"/>
    <cellStyle name="Normal 6 2 3 2 2" xfId="1228"/>
    <cellStyle name="Normal 6 2 3 2 2 10" xfId="29463"/>
    <cellStyle name="Normal 6 2 3 2 2 2" xfId="1582"/>
    <cellStyle name="Normal 6 2 3 2 2 2 2" xfId="2289"/>
    <cellStyle name="Normal 6 2 3 2 2 2 2 2" xfId="3702"/>
    <cellStyle name="Normal 6 2 3 2 2 2 2 2 2" xfId="6526"/>
    <cellStyle name="Normal 6 2 3 2 2 2 2 2 2 2" xfId="14996"/>
    <cellStyle name="Normal 6 2 3 2 2 2 2 2 2 2 2" xfId="29111"/>
    <cellStyle name="Normal 6 2 3 2 2 2 2 2 2 2 2 2" xfId="62988"/>
    <cellStyle name="Normal 6 2 3 2 2 2 2 2 2 2 3" xfId="48872"/>
    <cellStyle name="Normal 6 2 3 2 2 2 2 2 2 3" xfId="20642"/>
    <cellStyle name="Normal 6 2 3 2 2 2 2 2 2 3 2" xfId="40403"/>
    <cellStyle name="Normal 6 2 3 2 2 2 2 2 2 4" xfId="54519"/>
    <cellStyle name="Normal 6 2 3 2 2 2 2 2 2 5" xfId="34757"/>
    <cellStyle name="Normal 6 2 3 2 2 2 2 2 3" xfId="9350"/>
    <cellStyle name="Normal 6 2 3 2 2 2 2 2 3 2" xfId="23465"/>
    <cellStyle name="Normal 6 2 3 2 2 2 2 2 3 2 2" xfId="57342"/>
    <cellStyle name="Normal 6 2 3 2 2 2 2 2 3 3" xfId="43226"/>
    <cellStyle name="Normal 6 2 3 2 2 2 2 2 4" xfId="12173"/>
    <cellStyle name="Normal 6 2 3 2 2 2 2 2 4 2" xfId="26288"/>
    <cellStyle name="Normal 6 2 3 2 2 2 2 2 4 2 2" xfId="60165"/>
    <cellStyle name="Normal 6 2 3 2 2 2 2 2 4 3" xfId="46049"/>
    <cellStyle name="Normal 6 2 3 2 2 2 2 2 5" xfId="17819"/>
    <cellStyle name="Normal 6 2 3 2 2 2 2 2 5 2" xfId="37580"/>
    <cellStyle name="Normal 6 2 3 2 2 2 2 2 6" xfId="51696"/>
    <cellStyle name="Normal 6 2 3 2 2 2 2 2 7" xfId="31934"/>
    <cellStyle name="Normal 6 2 3 2 2 2 2 3" xfId="5113"/>
    <cellStyle name="Normal 6 2 3 2 2 2 2 3 2" xfId="13584"/>
    <cellStyle name="Normal 6 2 3 2 2 2 2 3 2 2" xfId="27699"/>
    <cellStyle name="Normal 6 2 3 2 2 2 2 3 2 2 2" xfId="61576"/>
    <cellStyle name="Normal 6 2 3 2 2 2 2 3 2 3" xfId="47460"/>
    <cellStyle name="Normal 6 2 3 2 2 2 2 3 3" xfId="19230"/>
    <cellStyle name="Normal 6 2 3 2 2 2 2 3 3 2" xfId="38991"/>
    <cellStyle name="Normal 6 2 3 2 2 2 2 3 4" xfId="53107"/>
    <cellStyle name="Normal 6 2 3 2 2 2 2 3 5" xfId="33345"/>
    <cellStyle name="Normal 6 2 3 2 2 2 2 4" xfId="7938"/>
    <cellStyle name="Normal 6 2 3 2 2 2 2 4 2" xfId="22053"/>
    <cellStyle name="Normal 6 2 3 2 2 2 2 4 2 2" xfId="55930"/>
    <cellStyle name="Normal 6 2 3 2 2 2 2 4 3" xfId="41814"/>
    <cellStyle name="Normal 6 2 3 2 2 2 2 5" xfId="10761"/>
    <cellStyle name="Normal 6 2 3 2 2 2 2 5 2" xfId="24876"/>
    <cellStyle name="Normal 6 2 3 2 2 2 2 5 2 2" xfId="58753"/>
    <cellStyle name="Normal 6 2 3 2 2 2 2 5 3" xfId="44637"/>
    <cellStyle name="Normal 6 2 3 2 2 2 2 6" xfId="16407"/>
    <cellStyle name="Normal 6 2 3 2 2 2 2 6 2" xfId="36168"/>
    <cellStyle name="Normal 6 2 3 2 2 2 2 7" xfId="50284"/>
    <cellStyle name="Normal 6 2 3 2 2 2 2 8" xfId="30522"/>
    <cellStyle name="Normal 6 2 3 2 2 2 3" xfId="2996"/>
    <cellStyle name="Normal 6 2 3 2 2 2 3 2" xfId="5820"/>
    <cellStyle name="Normal 6 2 3 2 2 2 3 2 2" xfId="14290"/>
    <cellStyle name="Normal 6 2 3 2 2 2 3 2 2 2" xfId="28405"/>
    <cellStyle name="Normal 6 2 3 2 2 2 3 2 2 2 2" xfId="62282"/>
    <cellStyle name="Normal 6 2 3 2 2 2 3 2 2 3" xfId="48166"/>
    <cellStyle name="Normal 6 2 3 2 2 2 3 2 3" xfId="19936"/>
    <cellStyle name="Normal 6 2 3 2 2 2 3 2 3 2" xfId="39697"/>
    <cellStyle name="Normal 6 2 3 2 2 2 3 2 4" xfId="53813"/>
    <cellStyle name="Normal 6 2 3 2 2 2 3 2 5" xfId="34051"/>
    <cellStyle name="Normal 6 2 3 2 2 2 3 3" xfId="8644"/>
    <cellStyle name="Normal 6 2 3 2 2 2 3 3 2" xfId="22759"/>
    <cellStyle name="Normal 6 2 3 2 2 2 3 3 2 2" xfId="56636"/>
    <cellStyle name="Normal 6 2 3 2 2 2 3 3 3" xfId="42520"/>
    <cellStyle name="Normal 6 2 3 2 2 2 3 4" xfId="11467"/>
    <cellStyle name="Normal 6 2 3 2 2 2 3 4 2" xfId="25582"/>
    <cellStyle name="Normal 6 2 3 2 2 2 3 4 2 2" xfId="59459"/>
    <cellStyle name="Normal 6 2 3 2 2 2 3 4 3" xfId="45343"/>
    <cellStyle name="Normal 6 2 3 2 2 2 3 5" xfId="17113"/>
    <cellStyle name="Normal 6 2 3 2 2 2 3 5 2" xfId="36874"/>
    <cellStyle name="Normal 6 2 3 2 2 2 3 6" xfId="50990"/>
    <cellStyle name="Normal 6 2 3 2 2 2 3 7" xfId="31228"/>
    <cellStyle name="Normal 6 2 3 2 2 2 4" xfId="4407"/>
    <cellStyle name="Normal 6 2 3 2 2 2 4 2" xfId="12878"/>
    <cellStyle name="Normal 6 2 3 2 2 2 4 2 2" xfId="26993"/>
    <cellStyle name="Normal 6 2 3 2 2 2 4 2 2 2" xfId="60870"/>
    <cellStyle name="Normal 6 2 3 2 2 2 4 2 3" xfId="46754"/>
    <cellStyle name="Normal 6 2 3 2 2 2 4 3" xfId="18524"/>
    <cellStyle name="Normal 6 2 3 2 2 2 4 3 2" xfId="38285"/>
    <cellStyle name="Normal 6 2 3 2 2 2 4 4" xfId="52401"/>
    <cellStyle name="Normal 6 2 3 2 2 2 4 5" xfId="32639"/>
    <cellStyle name="Normal 6 2 3 2 2 2 5" xfId="7232"/>
    <cellStyle name="Normal 6 2 3 2 2 2 5 2" xfId="21347"/>
    <cellStyle name="Normal 6 2 3 2 2 2 5 2 2" xfId="55224"/>
    <cellStyle name="Normal 6 2 3 2 2 2 5 3" xfId="41108"/>
    <cellStyle name="Normal 6 2 3 2 2 2 6" xfId="10055"/>
    <cellStyle name="Normal 6 2 3 2 2 2 6 2" xfId="24170"/>
    <cellStyle name="Normal 6 2 3 2 2 2 6 2 2" xfId="58047"/>
    <cellStyle name="Normal 6 2 3 2 2 2 6 3" xfId="43931"/>
    <cellStyle name="Normal 6 2 3 2 2 2 7" xfId="15701"/>
    <cellStyle name="Normal 6 2 3 2 2 2 7 2" xfId="35462"/>
    <cellStyle name="Normal 6 2 3 2 2 2 8" xfId="49578"/>
    <cellStyle name="Normal 6 2 3 2 2 2 9" xfId="29816"/>
    <cellStyle name="Normal 6 2 3 2 2 3" xfId="1936"/>
    <cellStyle name="Normal 6 2 3 2 2 3 2" xfId="3349"/>
    <cellStyle name="Normal 6 2 3 2 2 3 2 2" xfId="6173"/>
    <cellStyle name="Normal 6 2 3 2 2 3 2 2 2" xfId="14643"/>
    <cellStyle name="Normal 6 2 3 2 2 3 2 2 2 2" xfId="28758"/>
    <cellStyle name="Normal 6 2 3 2 2 3 2 2 2 2 2" xfId="62635"/>
    <cellStyle name="Normal 6 2 3 2 2 3 2 2 2 3" xfId="48519"/>
    <cellStyle name="Normal 6 2 3 2 2 3 2 2 3" xfId="20289"/>
    <cellStyle name="Normal 6 2 3 2 2 3 2 2 3 2" xfId="40050"/>
    <cellStyle name="Normal 6 2 3 2 2 3 2 2 4" xfId="54166"/>
    <cellStyle name="Normal 6 2 3 2 2 3 2 2 5" xfId="34404"/>
    <cellStyle name="Normal 6 2 3 2 2 3 2 3" xfId="8997"/>
    <cellStyle name="Normal 6 2 3 2 2 3 2 3 2" xfId="23112"/>
    <cellStyle name="Normal 6 2 3 2 2 3 2 3 2 2" xfId="56989"/>
    <cellStyle name="Normal 6 2 3 2 2 3 2 3 3" xfId="42873"/>
    <cellStyle name="Normal 6 2 3 2 2 3 2 4" xfId="11820"/>
    <cellStyle name="Normal 6 2 3 2 2 3 2 4 2" xfId="25935"/>
    <cellStyle name="Normal 6 2 3 2 2 3 2 4 2 2" xfId="59812"/>
    <cellStyle name="Normal 6 2 3 2 2 3 2 4 3" xfId="45696"/>
    <cellStyle name="Normal 6 2 3 2 2 3 2 5" xfId="17466"/>
    <cellStyle name="Normal 6 2 3 2 2 3 2 5 2" xfId="37227"/>
    <cellStyle name="Normal 6 2 3 2 2 3 2 6" xfId="51343"/>
    <cellStyle name="Normal 6 2 3 2 2 3 2 7" xfId="31581"/>
    <cellStyle name="Normal 6 2 3 2 2 3 3" xfId="4760"/>
    <cellStyle name="Normal 6 2 3 2 2 3 3 2" xfId="13231"/>
    <cellStyle name="Normal 6 2 3 2 2 3 3 2 2" xfId="27346"/>
    <cellStyle name="Normal 6 2 3 2 2 3 3 2 2 2" xfId="61223"/>
    <cellStyle name="Normal 6 2 3 2 2 3 3 2 3" xfId="47107"/>
    <cellStyle name="Normal 6 2 3 2 2 3 3 3" xfId="18877"/>
    <cellStyle name="Normal 6 2 3 2 2 3 3 3 2" xfId="38638"/>
    <cellStyle name="Normal 6 2 3 2 2 3 3 4" xfId="52754"/>
    <cellStyle name="Normal 6 2 3 2 2 3 3 5" xfId="32992"/>
    <cellStyle name="Normal 6 2 3 2 2 3 4" xfId="7585"/>
    <cellStyle name="Normal 6 2 3 2 2 3 4 2" xfId="21700"/>
    <cellStyle name="Normal 6 2 3 2 2 3 4 2 2" xfId="55577"/>
    <cellStyle name="Normal 6 2 3 2 2 3 4 3" xfId="41461"/>
    <cellStyle name="Normal 6 2 3 2 2 3 5" xfId="10408"/>
    <cellStyle name="Normal 6 2 3 2 2 3 5 2" xfId="24523"/>
    <cellStyle name="Normal 6 2 3 2 2 3 5 2 2" xfId="58400"/>
    <cellStyle name="Normal 6 2 3 2 2 3 5 3" xfId="44284"/>
    <cellStyle name="Normal 6 2 3 2 2 3 6" xfId="16054"/>
    <cellStyle name="Normal 6 2 3 2 2 3 6 2" xfId="35815"/>
    <cellStyle name="Normal 6 2 3 2 2 3 7" xfId="49931"/>
    <cellStyle name="Normal 6 2 3 2 2 3 8" xfId="30169"/>
    <cellStyle name="Normal 6 2 3 2 2 4" xfId="2643"/>
    <cellStyle name="Normal 6 2 3 2 2 4 2" xfId="5467"/>
    <cellStyle name="Normal 6 2 3 2 2 4 2 2" xfId="13937"/>
    <cellStyle name="Normal 6 2 3 2 2 4 2 2 2" xfId="28052"/>
    <cellStyle name="Normal 6 2 3 2 2 4 2 2 2 2" xfId="61929"/>
    <cellStyle name="Normal 6 2 3 2 2 4 2 2 3" xfId="47813"/>
    <cellStyle name="Normal 6 2 3 2 2 4 2 3" xfId="19583"/>
    <cellStyle name="Normal 6 2 3 2 2 4 2 3 2" xfId="39344"/>
    <cellStyle name="Normal 6 2 3 2 2 4 2 4" xfId="53460"/>
    <cellStyle name="Normal 6 2 3 2 2 4 2 5" xfId="33698"/>
    <cellStyle name="Normal 6 2 3 2 2 4 3" xfId="8291"/>
    <cellStyle name="Normal 6 2 3 2 2 4 3 2" xfId="22406"/>
    <cellStyle name="Normal 6 2 3 2 2 4 3 2 2" xfId="56283"/>
    <cellStyle name="Normal 6 2 3 2 2 4 3 3" xfId="42167"/>
    <cellStyle name="Normal 6 2 3 2 2 4 4" xfId="11114"/>
    <cellStyle name="Normal 6 2 3 2 2 4 4 2" xfId="25229"/>
    <cellStyle name="Normal 6 2 3 2 2 4 4 2 2" xfId="59106"/>
    <cellStyle name="Normal 6 2 3 2 2 4 4 3" xfId="44990"/>
    <cellStyle name="Normal 6 2 3 2 2 4 5" xfId="16760"/>
    <cellStyle name="Normal 6 2 3 2 2 4 5 2" xfId="36521"/>
    <cellStyle name="Normal 6 2 3 2 2 4 6" xfId="50637"/>
    <cellStyle name="Normal 6 2 3 2 2 4 7" xfId="30875"/>
    <cellStyle name="Normal 6 2 3 2 2 5" xfId="4054"/>
    <cellStyle name="Normal 6 2 3 2 2 5 2" xfId="12525"/>
    <cellStyle name="Normal 6 2 3 2 2 5 2 2" xfId="26640"/>
    <cellStyle name="Normal 6 2 3 2 2 5 2 2 2" xfId="60517"/>
    <cellStyle name="Normal 6 2 3 2 2 5 2 3" xfId="46401"/>
    <cellStyle name="Normal 6 2 3 2 2 5 3" xfId="18171"/>
    <cellStyle name="Normal 6 2 3 2 2 5 3 2" xfId="37932"/>
    <cellStyle name="Normal 6 2 3 2 2 5 4" xfId="52048"/>
    <cellStyle name="Normal 6 2 3 2 2 5 5" xfId="32286"/>
    <cellStyle name="Normal 6 2 3 2 2 6" xfId="6879"/>
    <cellStyle name="Normal 6 2 3 2 2 6 2" xfId="20994"/>
    <cellStyle name="Normal 6 2 3 2 2 6 2 2" xfId="54871"/>
    <cellStyle name="Normal 6 2 3 2 2 6 3" xfId="40755"/>
    <cellStyle name="Normal 6 2 3 2 2 7" xfId="9702"/>
    <cellStyle name="Normal 6 2 3 2 2 7 2" xfId="23817"/>
    <cellStyle name="Normal 6 2 3 2 2 7 2 2" xfId="57694"/>
    <cellStyle name="Normal 6 2 3 2 2 7 3" xfId="43578"/>
    <cellStyle name="Normal 6 2 3 2 2 8" xfId="15348"/>
    <cellStyle name="Normal 6 2 3 2 2 8 2" xfId="35109"/>
    <cellStyle name="Normal 6 2 3 2 2 9" xfId="49225"/>
    <cellStyle name="Normal 6 2 3 2 3" xfId="1407"/>
    <cellStyle name="Normal 6 2 3 2 3 2" xfId="2114"/>
    <cellStyle name="Normal 6 2 3 2 3 2 2" xfId="3527"/>
    <cellStyle name="Normal 6 2 3 2 3 2 2 2" xfId="6351"/>
    <cellStyle name="Normal 6 2 3 2 3 2 2 2 2" xfId="14821"/>
    <cellStyle name="Normal 6 2 3 2 3 2 2 2 2 2" xfId="28936"/>
    <cellStyle name="Normal 6 2 3 2 3 2 2 2 2 2 2" xfId="62813"/>
    <cellStyle name="Normal 6 2 3 2 3 2 2 2 2 3" xfId="48697"/>
    <cellStyle name="Normal 6 2 3 2 3 2 2 2 3" xfId="20467"/>
    <cellStyle name="Normal 6 2 3 2 3 2 2 2 3 2" xfId="40228"/>
    <cellStyle name="Normal 6 2 3 2 3 2 2 2 4" xfId="54344"/>
    <cellStyle name="Normal 6 2 3 2 3 2 2 2 5" xfId="34582"/>
    <cellStyle name="Normal 6 2 3 2 3 2 2 3" xfId="9175"/>
    <cellStyle name="Normal 6 2 3 2 3 2 2 3 2" xfId="23290"/>
    <cellStyle name="Normal 6 2 3 2 3 2 2 3 2 2" xfId="57167"/>
    <cellStyle name="Normal 6 2 3 2 3 2 2 3 3" xfId="43051"/>
    <cellStyle name="Normal 6 2 3 2 3 2 2 4" xfId="11998"/>
    <cellStyle name="Normal 6 2 3 2 3 2 2 4 2" xfId="26113"/>
    <cellStyle name="Normal 6 2 3 2 3 2 2 4 2 2" xfId="59990"/>
    <cellStyle name="Normal 6 2 3 2 3 2 2 4 3" xfId="45874"/>
    <cellStyle name="Normal 6 2 3 2 3 2 2 5" xfId="17644"/>
    <cellStyle name="Normal 6 2 3 2 3 2 2 5 2" xfId="37405"/>
    <cellStyle name="Normal 6 2 3 2 3 2 2 6" xfId="51521"/>
    <cellStyle name="Normal 6 2 3 2 3 2 2 7" xfId="31759"/>
    <cellStyle name="Normal 6 2 3 2 3 2 3" xfId="4938"/>
    <cellStyle name="Normal 6 2 3 2 3 2 3 2" xfId="13409"/>
    <cellStyle name="Normal 6 2 3 2 3 2 3 2 2" xfId="27524"/>
    <cellStyle name="Normal 6 2 3 2 3 2 3 2 2 2" xfId="61401"/>
    <cellStyle name="Normal 6 2 3 2 3 2 3 2 3" xfId="47285"/>
    <cellStyle name="Normal 6 2 3 2 3 2 3 3" xfId="19055"/>
    <cellStyle name="Normal 6 2 3 2 3 2 3 3 2" xfId="38816"/>
    <cellStyle name="Normal 6 2 3 2 3 2 3 4" xfId="52932"/>
    <cellStyle name="Normal 6 2 3 2 3 2 3 5" xfId="33170"/>
    <cellStyle name="Normal 6 2 3 2 3 2 4" xfId="7763"/>
    <cellStyle name="Normal 6 2 3 2 3 2 4 2" xfId="21878"/>
    <cellStyle name="Normal 6 2 3 2 3 2 4 2 2" xfId="55755"/>
    <cellStyle name="Normal 6 2 3 2 3 2 4 3" xfId="41639"/>
    <cellStyle name="Normal 6 2 3 2 3 2 5" xfId="10586"/>
    <cellStyle name="Normal 6 2 3 2 3 2 5 2" xfId="24701"/>
    <cellStyle name="Normal 6 2 3 2 3 2 5 2 2" xfId="58578"/>
    <cellStyle name="Normal 6 2 3 2 3 2 5 3" xfId="44462"/>
    <cellStyle name="Normal 6 2 3 2 3 2 6" xfId="16232"/>
    <cellStyle name="Normal 6 2 3 2 3 2 6 2" xfId="35993"/>
    <cellStyle name="Normal 6 2 3 2 3 2 7" xfId="50109"/>
    <cellStyle name="Normal 6 2 3 2 3 2 8" xfId="30347"/>
    <cellStyle name="Normal 6 2 3 2 3 3" xfId="2821"/>
    <cellStyle name="Normal 6 2 3 2 3 3 2" xfId="5645"/>
    <cellStyle name="Normal 6 2 3 2 3 3 2 2" xfId="14115"/>
    <cellStyle name="Normal 6 2 3 2 3 3 2 2 2" xfId="28230"/>
    <cellStyle name="Normal 6 2 3 2 3 3 2 2 2 2" xfId="62107"/>
    <cellStyle name="Normal 6 2 3 2 3 3 2 2 3" xfId="47991"/>
    <cellStyle name="Normal 6 2 3 2 3 3 2 3" xfId="19761"/>
    <cellStyle name="Normal 6 2 3 2 3 3 2 3 2" xfId="39522"/>
    <cellStyle name="Normal 6 2 3 2 3 3 2 4" xfId="53638"/>
    <cellStyle name="Normal 6 2 3 2 3 3 2 5" xfId="33876"/>
    <cellStyle name="Normal 6 2 3 2 3 3 3" xfId="8469"/>
    <cellStyle name="Normal 6 2 3 2 3 3 3 2" xfId="22584"/>
    <cellStyle name="Normal 6 2 3 2 3 3 3 2 2" xfId="56461"/>
    <cellStyle name="Normal 6 2 3 2 3 3 3 3" xfId="42345"/>
    <cellStyle name="Normal 6 2 3 2 3 3 4" xfId="11292"/>
    <cellStyle name="Normal 6 2 3 2 3 3 4 2" xfId="25407"/>
    <cellStyle name="Normal 6 2 3 2 3 3 4 2 2" xfId="59284"/>
    <cellStyle name="Normal 6 2 3 2 3 3 4 3" xfId="45168"/>
    <cellStyle name="Normal 6 2 3 2 3 3 5" xfId="16938"/>
    <cellStyle name="Normal 6 2 3 2 3 3 5 2" xfId="36699"/>
    <cellStyle name="Normal 6 2 3 2 3 3 6" xfId="50815"/>
    <cellStyle name="Normal 6 2 3 2 3 3 7" xfId="31053"/>
    <cellStyle name="Normal 6 2 3 2 3 4" xfId="4232"/>
    <cellStyle name="Normal 6 2 3 2 3 4 2" xfId="12703"/>
    <cellStyle name="Normal 6 2 3 2 3 4 2 2" xfId="26818"/>
    <cellStyle name="Normal 6 2 3 2 3 4 2 2 2" xfId="60695"/>
    <cellStyle name="Normal 6 2 3 2 3 4 2 3" xfId="46579"/>
    <cellStyle name="Normal 6 2 3 2 3 4 3" xfId="18349"/>
    <cellStyle name="Normal 6 2 3 2 3 4 3 2" xfId="38110"/>
    <cellStyle name="Normal 6 2 3 2 3 4 4" xfId="52226"/>
    <cellStyle name="Normal 6 2 3 2 3 4 5" xfId="32464"/>
    <cellStyle name="Normal 6 2 3 2 3 5" xfId="7057"/>
    <cellStyle name="Normal 6 2 3 2 3 5 2" xfId="21172"/>
    <cellStyle name="Normal 6 2 3 2 3 5 2 2" xfId="55049"/>
    <cellStyle name="Normal 6 2 3 2 3 5 3" xfId="40933"/>
    <cellStyle name="Normal 6 2 3 2 3 6" xfId="9880"/>
    <cellStyle name="Normal 6 2 3 2 3 6 2" xfId="23995"/>
    <cellStyle name="Normal 6 2 3 2 3 6 2 2" xfId="57872"/>
    <cellStyle name="Normal 6 2 3 2 3 6 3" xfId="43756"/>
    <cellStyle name="Normal 6 2 3 2 3 7" xfId="15526"/>
    <cellStyle name="Normal 6 2 3 2 3 7 2" xfId="35287"/>
    <cellStyle name="Normal 6 2 3 2 3 8" xfId="49403"/>
    <cellStyle name="Normal 6 2 3 2 3 9" xfId="29641"/>
    <cellStyle name="Normal 6 2 3 2 4" xfId="1761"/>
    <cellStyle name="Normal 6 2 3 2 4 2" xfId="3174"/>
    <cellStyle name="Normal 6 2 3 2 4 2 2" xfId="5998"/>
    <cellStyle name="Normal 6 2 3 2 4 2 2 2" xfId="14468"/>
    <cellStyle name="Normal 6 2 3 2 4 2 2 2 2" xfId="28583"/>
    <cellStyle name="Normal 6 2 3 2 4 2 2 2 2 2" xfId="62460"/>
    <cellStyle name="Normal 6 2 3 2 4 2 2 2 3" xfId="48344"/>
    <cellStyle name="Normal 6 2 3 2 4 2 2 3" xfId="20114"/>
    <cellStyle name="Normal 6 2 3 2 4 2 2 3 2" xfId="39875"/>
    <cellStyle name="Normal 6 2 3 2 4 2 2 4" xfId="53991"/>
    <cellStyle name="Normal 6 2 3 2 4 2 2 5" xfId="34229"/>
    <cellStyle name="Normal 6 2 3 2 4 2 3" xfId="8822"/>
    <cellStyle name="Normal 6 2 3 2 4 2 3 2" xfId="22937"/>
    <cellStyle name="Normal 6 2 3 2 4 2 3 2 2" xfId="56814"/>
    <cellStyle name="Normal 6 2 3 2 4 2 3 3" xfId="42698"/>
    <cellStyle name="Normal 6 2 3 2 4 2 4" xfId="11645"/>
    <cellStyle name="Normal 6 2 3 2 4 2 4 2" xfId="25760"/>
    <cellStyle name="Normal 6 2 3 2 4 2 4 2 2" xfId="59637"/>
    <cellStyle name="Normal 6 2 3 2 4 2 4 3" xfId="45521"/>
    <cellStyle name="Normal 6 2 3 2 4 2 5" xfId="17291"/>
    <cellStyle name="Normal 6 2 3 2 4 2 5 2" xfId="37052"/>
    <cellStyle name="Normal 6 2 3 2 4 2 6" xfId="51168"/>
    <cellStyle name="Normal 6 2 3 2 4 2 7" xfId="31406"/>
    <cellStyle name="Normal 6 2 3 2 4 3" xfId="4585"/>
    <cellStyle name="Normal 6 2 3 2 4 3 2" xfId="13056"/>
    <cellStyle name="Normal 6 2 3 2 4 3 2 2" xfId="27171"/>
    <cellStyle name="Normal 6 2 3 2 4 3 2 2 2" xfId="61048"/>
    <cellStyle name="Normal 6 2 3 2 4 3 2 3" xfId="46932"/>
    <cellStyle name="Normal 6 2 3 2 4 3 3" xfId="18702"/>
    <cellStyle name="Normal 6 2 3 2 4 3 3 2" xfId="38463"/>
    <cellStyle name="Normal 6 2 3 2 4 3 4" xfId="52579"/>
    <cellStyle name="Normal 6 2 3 2 4 3 5" xfId="32817"/>
    <cellStyle name="Normal 6 2 3 2 4 4" xfId="7410"/>
    <cellStyle name="Normal 6 2 3 2 4 4 2" xfId="21525"/>
    <cellStyle name="Normal 6 2 3 2 4 4 2 2" xfId="55402"/>
    <cellStyle name="Normal 6 2 3 2 4 4 3" xfId="41286"/>
    <cellStyle name="Normal 6 2 3 2 4 5" xfId="10233"/>
    <cellStyle name="Normal 6 2 3 2 4 5 2" xfId="24348"/>
    <cellStyle name="Normal 6 2 3 2 4 5 2 2" xfId="58225"/>
    <cellStyle name="Normal 6 2 3 2 4 5 3" xfId="44109"/>
    <cellStyle name="Normal 6 2 3 2 4 6" xfId="15879"/>
    <cellStyle name="Normal 6 2 3 2 4 6 2" xfId="35640"/>
    <cellStyle name="Normal 6 2 3 2 4 7" xfId="49756"/>
    <cellStyle name="Normal 6 2 3 2 4 8" xfId="29994"/>
    <cellStyle name="Normal 6 2 3 2 5" xfId="2468"/>
    <cellStyle name="Normal 6 2 3 2 5 2" xfId="5292"/>
    <cellStyle name="Normal 6 2 3 2 5 2 2" xfId="13762"/>
    <cellStyle name="Normal 6 2 3 2 5 2 2 2" xfId="27877"/>
    <cellStyle name="Normal 6 2 3 2 5 2 2 2 2" xfId="61754"/>
    <cellStyle name="Normal 6 2 3 2 5 2 2 3" xfId="47638"/>
    <cellStyle name="Normal 6 2 3 2 5 2 3" xfId="19408"/>
    <cellStyle name="Normal 6 2 3 2 5 2 3 2" xfId="39169"/>
    <cellStyle name="Normal 6 2 3 2 5 2 4" xfId="53285"/>
    <cellStyle name="Normal 6 2 3 2 5 2 5" xfId="33523"/>
    <cellStyle name="Normal 6 2 3 2 5 3" xfId="8116"/>
    <cellStyle name="Normal 6 2 3 2 5 3 2" xfId="22231"/>
    <cellStyle name="Normal 6 2 3 2 5 3 2 2" xfId="56108"/>
    <cellStyle name="Normal 6 2 3 2 5 3 3" xfId="41992"/>
    <cellStyle name="Normal 6 2 3 2 5 4" xfId="10939"/>
    <cellStyle name="Normal 6 2 3 2 5 4 2" xfId="25054"/>
    <cellStyle name="Normal 6 2 3 2 5 4 2 2" xfId="58931"/>
    <cellStyle name="Normal 6 2 3 2 5 4 3" xfId="44815"/>
    <cellStyle name="Normal 6 2 3 2 5 5" xfId="16585"/>
    <cellStyle name="Normal 6 2 3 2 5 5 2" xfId="36346"/>
    <cellStyle name="Normal 6 2 3 2 5 6" xfId="50462"/>
    <cellStyle name="Normal 6 2 3 2 5 7" xfId="30700"/>
    <cellStyle name="Normal 6 2 3 2 6" xfId="3879"/>
    <cellStyle name="Normal 6 2 3 2 6 2" xfId="12350"/>
    <cellStyle name="Normal 6 2 3 2 6 2 2" xfId="26465"/>
    <cellStyle name="Normal 6 2 3 2 6 2 2 2" xfId="60342"/>
    <cellStyle name="Normal 6 2 3 2 6 2 3" xfId="46226"/>
    <cellStyle name="Normal 6 2 3 2 6 3" xfId="17996"/>
    <cellStyle name="Normal 6 2 3 2 6 3 2" xfId="37757"/>
    <cellStyle name="Normal 6 2 3 2 6 4" xfId="51873"/>
    <cellStyle name="Normal 6 2 3 2 6 5" xfId="32111"/>
    <cellStyle name="Normal 6 2 3 2 7" xfId="6704"/>
    <cellStyle name="Normal 6 2 3 2 7 2" xfId="20819"/>
    <cellStyle name="Normal 6 2 3 2 7 2 2" xfId="54696"/>
    <cellStyle name="Normal 6 2 3 2 7 3" xfId="40580"/>
    <cellStyle name="Normal 6 2 3 2 8" xfId="9527"/>
    <cellStyle name="Normal 6 2 3 2 8 2" xfId="23642"/>
    <cellStyle name="Normal 6 2 3 2 8 2 2" xfId="57519"/>
    <cellStyle name="Normal 6 2 3 2 8 3" xfId="43403"/>
    <cellStyle name="Normal 6 2 3 2 9" xfId="15173"/>
    <cellStyle name="Normal 6 2 3 2 9 2" xfId="34934"/>
    <cellStyle name="Normal 6 2 3 3" xfId="1141"/>
    <cellStyle name="Normal 6 2 3 3 10" xfId="29376"/>
    <cellStyle name="Normal 6 2 3 3 2" xfId="1495"/>
    <cellStyle name="Normal 6 2 3 3 2 2" xfId="2202"/>
    <cellStyle name="Normal 6 2 3 3 2 2 2" xfId="3615"/>
    <cellStyle name="Normal 6 2 3 3 2 2 2 2" xfId="6439"/>
    <cellStyle name="Normal 6 2 3 3 2 2 2 2 2" xfId="14909"/>
    <cellStyle name="Normal 6 2 3 3 2 2 2 2 2 2" xfId="29024"/>
    <cellStyle name="Normal 6 2 3 3 2 2 2 2 2 2 2" xfId="62901"/>
    <cellStyle name="Normal 6 2 3 3 2 2 2 2 2 3" xfId="48785"/>
    <cellStyle name="Normal 6 2 3 3 2 2 2 2 3" xfId="20555"/>
    <cellStyle name="Normal 6 2 3 3 2 2 2 2 3 2" xfId="40316"/>
    <cellStyle name="Normal 6 2 3 3 2 2 2 2 4" xfId="54432"/>
    <cellStyle name="Normal 6 2 3 3 2 2 2 2 5" xfId="34670"/>
    <cellStyle name="Normal 6 2 3 3 2 2 2 3" xfId="9263"/>
    <cellStyle name="Normal 6 2 3 3 2 2 2 3 2" xfId="23378"/>
    <cellStyle name="Normal 6 2 3 3 2 2 2 3 2 2" xfId="57255"/>
    <cellStyle name="Normal 6 2 3 3 2 2 2 3 3" xfId="43139"/>
    <cellStyle name="Normal 6 2 3 3 2 2 2 4" xfId="12086"/>
    <cellStyle name="Normal 6 2 3 3 2 2 2 4 2" xfId="26201"/>
    <cellStyle name="Normal 6 2 3 3 2 2 2 4 2 2" xfId="60078"/>
    <cellStyle name="Normal 6 2 3 3 2 2 2 4 3" xfId="45962"/>
    <cellStyle name="Normal 6 2 3 3 2 2 2 5" xfId="17732"/>
    <cellStyle name="Normal 6 2 3 3 2 2 2 5 2" xfId="37493"/>
    <cellStyle name="Normal 6 2 3 3 2 2 2 6" xfId="51609"/>
    <cellStyle name="Normal 6 2 3 3 2 2 2 7" xfId="31847"/>
    <cellStyle name="Normal 6 2 3 3 2 2 3" xfId="5026"/>
    <cellStyle name="Normal 6 2 3 3 2 2 3 2" xfId="13497"/>
    <cellStyle name="Normal 6 2 3 3 2 2 3 2 2" xfId="27612"/>
    <cellStyle name="Normal 6 2 3 3 2 2 3 2 2 2" xfId="61489"/>
    <cellStyle name="Normal 6 2 3 3 2 2 3 2 3" xfId="47373"/>
    <cellStyle name="Normal 6 2 3 3 2 2 3 3" xfId="19143"/>
    <cellStyle name="Normal 6 2 3 3 2 2 3 3 2" xfId="38904"/>
    <cellStyle name="Normal 6 2 3 3 2 2 3 4" xfId="53020"/>
    <cellStyle name="Normal 6 2 3 3 2 2 3 5" xfId="33258"/>
    <cellStyle name="Normal 6 2 3 3 2 2 4" xfId="7851"/>
    <cellStyle name="Normal 6 2 3 3 2 2 4 2" xfId="21966"/>
    <cellStyle name="Normal 6 2 3 3 2 2 4 2 2" xfId="55843"/>
    <cellStyle name="Normal 6 2 3 3 2 2 4 3" xfId="41727"/>
    <cellStyle name="Normal 6 2 3 3 2 2 5" xfId="10674"/>
    <cellStyle name="Normal 6 2 3 3 2 2 5 2" xfId="24789"/>
    <cellStyle name="Normal 6 2 3 3 2 2 5 2 2" xfId="58666"/>
    <cellStyle name="Normal 6 2 3 3 2 2 5 3" xfId="44550"/>
    <cellStyle name="Normal 6 2 3 3 2 2 6" xfId="16320"/>
    <cellStyle name="Normal 6 2 3 3 2 2 6 2" xfId="36081"/>
    <cellStyle name="Normal 6 2 3 3 2 2 7" xfId="50197"/>
    <cellStyle name="Normal 6 2 3 3 2 2 8" xfId="30435"/>
    <cellStyle name="Normal 6 2 3 3 2 3" xfId="2909"/>
    <cellStyle name="Normal 6 2 3 3 2 3 2" xfId="5733"/>
    <cellStyle name="Normal 6 2 3 3 2 3 2 2" xfId="14203"/>
    <cellStyle name="Normal 6 2 3 3 2 3 2 2 2" xfId="28318"/>
    <cellStyle name="Normal 6 2 3 3 2 3 2 2 2 2" xfId="62195"/>
    <cellStyle name="Normal 6 2 3 3 2 3 2 2 3" xfId="48079"/>
    <cellStyle name="Normal 6 2 3 3 2 3 2 3" xfId="19849"/>
    <cellStyle name="Normal 6 2 3 3 2 3 2 3 2" xfId="39610"/>
    <cellStyle name="Normal 6 2 3 3 2 3 2 4" xfId="53726"/>
    <cellStyle name="Normal 6 2 3 3 2 3 2 5" xfId="33964"/>
    <cellStyle name="Normal 6 2 3 3 2 3 3" xfId="8557"/>
    <cellStyle name="Normal 6 2 3 3 2 3 3 2" xfId="22672"/>
    <cellStyle name="Normal 6 2 3 3 2 3 3 2 2" xfId="56549"/>
    <cellStyle name="Normal 6 2 3 3 2 3 3 3" xfId="42433"/>
    <cellStyle name="Normal 6 2 3 3 2 3 4" xfId="11380"/>
    <cellStyle name="Normal 6 2 3 3 2 3 4 2" xfId="25495"/>
    <cellStyle name="Normal 6 2 3 3 2 3 4 2 2" xfId="59372"/>
    <cellStyle name="Normal 6 2 3 3 2 3 4 3" xfId="45256"/>
    <cellStyle name="Normal 6 2 3 3 2 3 5" xfId="17026"/>
    <cellStyle name="Normal 6 2 3 3 2 3 5 2" xfId="36787"/>
    <cellStyle name="Normal 6 2 3 3 2 3 6" xfId="50903"/>
    <cellStyle name="Normal 6 2 3 3 2 3 7" xfId="31141"/>
    <cellStyle name="Normal 6 2 3 3 2 4" xfId="4320"/>
    <cellStyle name="Normal 6 2 3 3 2 4 2" xfId="12791"/>
    <cellStyle name="Normal 6 2 3 3 2 4 2 2" xfId="26906"/>
    <cellStyle name="Normal 6 2 3 3 2 4 2 2 2" xfId="60783"/>
    <cellStyle name="Normal 6 2 3 3 2 4 2 3" xfId="46667"/>
    <cellStyle name="Normal 6 2 3 3 2 4 3" xfId="18437"/>
    <cellStyle name="Normal 6 2 3 3 2 4 3 2" xfId="38198"/>
    <cellStyle name="Normal 6 2 3 3 2 4 4" xfId="52314"/>
    <cellStyle name="Normal 6 2 3 3 2 4 5" xfId="32552"/>
    <cellStyle name="Normal 6 2 3 3 2 5" xfId="7145"/>
    <cellStyle name="Normal 6 2 3 3 2 5 2" xfId="21260"/>
    <cellStyle name="Normal 6 2 3 3 2 5 2 2" xfId="55137"/>
    <cellStyle name="Normal 6 2 3 3 2 5 3" xfId="41021"/>
    <cellStyle name="Normal 6 2 3 3 2 6" xfId="9968"/>
    <cellStyle name="Normal 6 2 3 3 2 6 2" xfId="24083"/>
    <cellStyle name="Normal 6 2 3 3 2 6 2 2" xfId="57960"/>
    <cellStyle name="Normal 6 2 3 3 2 6 3" xfId="43844"/>
    <cellStyle name="Normal 6 2 3 3 2 7" xfId="15614"/>
    <cellStyle name="Normal 6 2 3 3 2 7 2" xfId="35375"/>
    <cellStyle name="Normal 6 2 3 3 2 8" xfId="49491"/>
    <cellStyle name="Normal 6 2 3 3 2 9" xfId="29729"/>
    <cellStyle name="Normal 6 2 3 3 3" xfId="1849"/>
    <cellStyle name="Normal 6 2 3 3 3 2" xfId="3262"/>
    <cellStyle name="Normal 6 2 3 3 3 2 2" xfId="6086"/>
    <cellStyle name="Normal 6 2 3 3 3 2 2 2" xfId="14556"/>
    <cellStyle name="Normal 6 2 3 3 3 2 2 2 2" xfId="28671"/>
    <cellStyle name="Normal 6 2 3 3 3 2 2 2 2 2" xfId="62548"/>
    <cellStyle name="Normal 6 2 3 3 3 2 2 2 3" xfId="48432"/>
    <cellStyle name="Normal 6 2 3 3 3 2 2 3" xfId="20202"/>
    <cellStyle name="Normal 6 2 3 3 3 2 2 3 2" xfId="39963"/>
    <cellStyle name="Normal 6 2 3 3 3 2 2 4" xfId="54079"/>
    <cellStyle name="Normal 6 2 3 3 3 2 2 5" xfId="34317"/>
    <cellStyle name="Normal 6 2 3 3 3 2 3" xfId="8910"/>
    <cellStyle name="Normal 6 2 3 3 3 2 3 2" xfId="23025"/>
    <cellStyle name="Normal 6 2 3 3 3 2 3 2 2" xfId="56902"/>
    <cellStyle name="Normal 6 2 3 3 3 2 3 3" xfId="42786"/>
    <cellStyle name="Normal 6 2 3 3 3 2 4" xfId="11733"/>
    <cellStyle name="Normal 6 2 3 3 3 2 4 2" xfId="25848"/>
    <cellStyle name="Normal 6 2 3 3 3 2 4 2 2" xfId="59725"/>
    <cellStyle name="Normal 6 2 3 3 3 2 4 3" xfId="45609"/>
    <cellStyle name="Normal 6 2 3 3 3 2 5" xfId="17379"/>
    <cellStyle name="Normal 6 2 3 3 3 2 5 2" xfId="37140"/>
    <cellStyle name="Normal 6 2 3 3 3 2 6" xfId="51256"/>
    <cellStyle name="Normal 6 2 3 3 3 2 7" xfId="31494"/>
    <cellStyle name="Normal 6 2 3 3 3 3" xfId="4673"/>
    <cellStyle name="Normal 6 2 3 3 3 3 2" xfId="13144"/>
    <cellStyle name="Normal 6 2 3 3 3 3 2 2" xfId="27259"/>
    <cellStyle name="Normal 6 2 3 3 3 3 2 2 2" xfId="61136"/>
    <cellStyle name="Normal 6 2 3 3 3 3 2 3" xfId="47020"/>
    <cellStyle name="Normal 6 2 3 3 3 3 3" xfId="18790"/>
    <cellStyle name="Normal 6 2 3 3 3 3 3 2" xfId="38551"/>
    <cellStyle name="Normal 6 2 3 3 3 3 4" xfId="52667"/>
    <cellStyle name="Normal 6 2 3 3 3 3 5" xfId="32905"/>
    <cellStyle name="Normal 6 2 3 3 3 4" xfId="7498"/>
    <cellStyle name="Normal 6 2 3 3 3 4 2" xfId="21613"/>
    <cellStyle name="Normal 6 2 3 3 3 4 2 2" xfId="55490"/>
    <cellStyle name="Normal 6 2 3 3 3 4 3" xfId="41374"/>
    <cellStyle name="Normal 6 2 3 3 3 5" xfId="10321"/>
    <cellStyle name="Normal 6 2 3 3 3 5 2" xfId="24436"/>
    <cellStyle name="Normal 6 2 3 3 3 5 2 2" xfId="58313"/>
    <cellStyle name="Normal 6 2 3 3 3 5 3" xfId="44197"/>
    <cellStyle name="Normal 6 2 3 3 3 6" xfId="15967"/>
    <cellStyle name="Normal 6 2 3 3 3 6 2" xfId="35728"/>
    <cellStyle name="Normal 6 2 3 3 3 7" xfId="49844"/>
    <cellStyle name="Normal 6 2 3 3 3 8" xfId="30082"/>
    <cellStyle name="Normal 6 2 3 3 4" xfId="2556"/>
    <cellStyle name="Normal 6 2 3 3 4 2" xfId="5380"/>
    <cellStyle name="Normal 6 2 3 3 4 2 2" xfId="13850"/>
    <cellStyle name="Normal 6 2 3 3 4 2 2 2" xfId="27965"/>
    <cellStyle name="Normal 6 2 3 3 4 2 2 2 2" xfId="61842"/>
    <cellStyle name="Normal 6 2 3 3 4 2 2 3" xfId="47726"/>
    <cellStyle name="Normal 6 2 3 3 4 2 3" xfId="19496"/>
    <cellStyle name="Normal 6 2 3 3 4 2 3 2" xfId="39257"/>
    <cellStyle name="Normal 6 2 3 3 4 2 4" xfId="53373"/>
    <cellStyle name="Normal 6 2 3 3 4 2 5" xfId="33611"/>
    <cellStyle name="Normal 6 2 3 3 4 3" xfId="8204"/>
    <cellStyle name="Normal 6 2 3 3 4 3 2" xfId="22319"/>
    <cellStyle name="Normal 6 2 3 3 4 3 2 2" xfId="56196"/>
    <cellStyle name="Normal 6 2 3 3 4 3 3" xfId="42080"/>
    <cellStyle name="Normal 6 2 3 3 4 4" xfId="11027"/>
    <cellStyle name="Normal 6 2 3 3 4 4 2" xfId="25142"/>
    <cellStyle name="Normal 6 2 3 3 4 4 2 2" xfId="59019"/>
    <cellStyle name="Normal 6 2 3 3 4 4 3" xfId="44903"/>
    <cellStyle name="Normal 6 2 3 3 4 5" xfId="16673"/>
    <cellStyle name="Normal 6 2 3 3 4 5 2" xfId="36434"/>
    <cellStyle name="Normal 6 2 3 3 4 6" xfId="50550"/>
    <cellStyle name="Normal 6 2 3 3 4 7" xfId="30788"/>
    <cellStyle name="Normal 6 2 3 3 5" xfId="3967"/>
    <cellStyle name="Normal 6 2 3 3 5 2" xfId="12438"/>
    <cellStyle name="Normal 6 2 3 3 5 2 2" xfId="26553"/>
    <cellStyle name="Normal 6 2 3 3 5 2 2 2" xfId="60430"/>
    <cellStyle name="Normal 6 2 3 3 5 2 3" xfId="46314"/>
    <cellStyle name="Normal 6 2 3 3 5 3" xfId="18084"/>
    <cellStyle name="Normal 6 2 3 3 5 3 2" xfId="37845"/>
    <cellStyle name="Normal 6 2 3 3 5 4" xfId="51961"/>
    <cellStyle name="Normal 6 2 3 3 5 5" xfId="32199"/>
    <cellStyle name="Normal 6 2 3 3 6" xfId="6792"/>
    <cellStyle name="Normal 6 2 3 3 6 2" xfId="20907"/>
    <cellStyle name="Normal 6 2 3 3 6 2 2" xfId="54784"/>
    <cellStyle name="Normal 6 2 3 3 6 3" xfId="40668"/>
    <cellStyle name="Normal 6 2 3 3 7" xfId="9615"/>
    <cellStyle name="Normal 6 2 3 3 7 2" xfId="23730"/>
    <cellStyle name="Normal 6 2 3 3 7 2 2" xfId="57607"/>
    <cellStyle name="Normal 6 2 3 3 7 3" xfId="43491"/>
    <cellStyle name="Normal 6 2 3 3 8" xfId="15261"/>
    <cellStyle name="Normal 6 2 3 3 8 2" xfId="35022"/>
    <cellStyle name="Normal 6 2 3 3 9" xfId="49138"/>
    <cellStyle name="Normal 6 2 3 4" xfId="1320"/>
    <cellStyle name="Normal 6 2 3 4 2" xfId="2027"/>
    <cellStyle name="Normal 6 2 3 4 2 2" xfId="3440"/>
    <cellStyle name="Normal 6 2 3 4 2 2 2" xfId="6264"/>
    <cellStyle name="Normal 6 2 3 4 2 2 2 2" xfId="14734"/>
    <cellStyle name="Normal 6 2 3 4 2 2 2 2 2" xfId="28849"/>
    <cellStyle name="Normal 6 2 3 4 2 2 2 2 2 2" xfId="62726"/>
    <cellStyle name="Normal 6 2 3 4 2 2 2 2 3" xfId="48610"/>
    <cellStyle name="Normal 6 2 3 4 2 2 2 3" xfId="20380"/>
    <cellStyle name="Normal 6 2 3 4 2 2 2 3 2" xfId="40141"/>
    <cellStyle name="Normal 6 2 3 4 2 2 2 4" xfId="54257"/>
    <cellStyle name="Normal 6 2 3 4 2 2 2 5" xfId="34495"/>
    <cellStyle name="Normal 6 2 3 4 2 2 3" xfId="9088"/>
    <cellStyle name="Normal 6 2 3 4 2 2 3 2" xfId="23203"/>
    <cellStyle name="Normal 6 2 3 4 2 2 3 2 2" xfId="57080"/>
    <cellStyle name="Normal 6 2 3 4 2 2 3 3" xfId="42964"/>
    <cellStyle name="Normal 6 2 3 4 2 2 4" xfId="11911"/>
    <cellStyle name="Normal 6 2 3 4 2 2 4 2" xfId="26026"/>
    <cellStyle name="Normal 6 2 3 4 2 2 4 2 2" xfId="59903"/>
    <cellStyle name="Normal 6 2 3 4 2 2 4 3" xfId="45787"/>
    <cellStyle name="Normal 6 2 3 4 2 2 5" xfId="17557"/>
    <cellStyle name="Normal 6 2 3 4 2 2 5 2" xfId="37318"/>
    <cellStyle name="Normal 6 2 3 4 2 2 6" xfId="51434"/>
    <cellStyle name="Normal 6 2 3 4 2 2 7" xfId="31672"/>
    <cellStyle name="Normal 6 2 3 4 2 3" xfId="4851"/>
    <cellStyle name="Normal 6 2 3 4 2 3 2" xfId="13322"/>
    <cellStyle name="Normal 6 2 3 4 2 3 2 2" xfId="27437"/>
    <cellStyle name="Normal 6 2 3 4 2 3 2 2 2" xfId="61314"/>
    <cellStyle name="Normal 6 2 3 4 2 3 2 3" xfId="47198"/>
    <cellStyle name="Normal 6 2 3 4 2 3 3" xfId="18968"/>
    <cellStyle name="Normal 6 2 3 4 2 3 3 2" xfId="38729"/>
    <cellStyle name="Normal 6 2 3 4 2 3 4" xfId="52845"/>
    <cellStyle name="Normal 6 2 3 4 2 3 5" xfId="33083"/>
    <cellStyle name="Normal 6 2 3 4 2 4" xfId="7676"/>
    <cellStyle name="Normal 6 2 3 4 2 4 2" xfId="21791"/>
    <cellStyle name="Normal 6 2 3 4 2 4 2 2" xfId="55668"/>
    <cellStyle name="Normal 6 2 3 4 2 4 3" xfId="41552"/>
    <cellStyle name="Normal 6 2 3 4 2 5" xfId="10499"/>
    <cellStyle name="Normal 6 2 3 4 2 5 2" xfId="24614"/>
    <cellStyle name="Normal 6 2 3 4 2 5 2 2" xfId="58491"/>
    <cellStyle name="Normal 6 2 3 4 2 5 3" xfId="44375"/>
    <cellStyle name="Normal 6 2 3 4 2 6" xfId="16145"/>
    <cellStyle name="Normal 6 2 3 4 2 6 2" xfId="35906"/>
    <cellStyle name="Normal 6 2 3 4 2 7" xfId="50022"/>
    <cellStyle name="Normal 6 2 3 4 2 8" xfId="30260"/>
    <cellStyle name="Normal 6 2 3 4 3" xfId="2734"/>
    <cellStyle name="Normal 6 2 3 4 3 2" xfId="5558"/>
    <cellStyle name="Normal 6 2 3 4 3 2 2" xfId="14028"/>
    <cellStyle name="Normal 6 2 3 4 3 2 2 2" xfId="28143"/>
    <cellStyle name="Normal 6 2 3 4 3 2 2 2 2" xfId="62020"/>
    <cellStyle name="Normal 6 2 3 4 3 2 2 3" xfId="47904"/>
    <cellStyle name="Normal 6 2 3 4 3 2 3" xfId="19674"/>
    <cellStyle name="Normal 6 2 3 4 3 2 3 2" xfId="39435"/>
    <cellStyle name="Normal 6 2 3 4 3 2 4" xfId="53551"/>
    <cellStyle name="Normal 6 2 3 4 3 2 5" xfId="33789"/>
    <cellStyle name="Normal 6 2 3 4 3 3" xfId="8382"/>
    <cellStyle name="Normal 6 2 3 4 3 3 2" xfId="22497"/>
    <cellStyle name="Normal 6 2 3 4 3 3 2 2" xfId="56374"/>
    <cellStyle name="Normal 6 2 3 4 3 3 3" xfId="42258"/>
    <cellStyle name="Normal 6 2 3 4 3 4" xfId="11205"/>
    <cellStyle name="Normal 6 2 3 4 3 4 2" xfId="25320"/>
    <cellStyle name="Normal 6 2 3 4 3 4 2 2" xfId="59197"/>
    <cellStyle name="Normal 6 2 3 4 3 4 3" xfId="45081"/>
    <cellStyle name="Normal 6 2 3 4 3 5" xfId="16851"/>
    <cellStyle name="Normal 6 2 3 4 3 5 2" xfId="36612"/>
    <cellStyle name="Normal 6 2 3 4 3 6" xfId="50728"/>
    <cellStyle name="Normal 6 2 3 4 3 7" xfId="30966"/>
    <cellStyle name="Normal 6 2 3 4 4" xfId="4145"/>
    <cellStyle name="Normal 6 2 3 4 4 2" xfId="12616"/>
    <cellStyle name="Normal 6 2 3 4 4 2 2" xfId="26731"/>
    <cellStyle name="Normal 6 2 3 4 4 2 2 2" xfId="60608"/>
    <cellStyle name="Normal 6 2 3 4 4 2 3" xfId="46492"/>
    <cellStyle name="Normal 6 2 3 4 4 3" xfId="18262"/>
    <cellStyle name="Normal 6 2 3 4 4 3 2" xfId="38023"/>
    <cellStyle name="Normal 6 2 3 4 4 4" xfId="52139"/>
    <cellStyle name="Normal 6 2 3 4 4 5" xfId="32377"/>
    <cellStyle name="Normal 6 2 3 4 5" xfId="6970"/>
    <cellStyle name="Normal 6 2 3 4 5 2" xfId="21085"/>
    <cellStyle name="Normal 6 2 3 4 5 2 2" xfId="54962"/>
    <cellStyle name="Normal 6 2 3 4 5 3" xfId="40846"/>
    <cellStyle name="Normal 6 2 3 4 6" xfId="9793"/>
    <cellStyle name="Normal 6 2 3 4 6 2" xfId="23908"/>
    <cellStyle name="Normal 6 2 3 4 6 2 2" xfId="57785"/>
    <cellStyle name="Normal 6 2 3 4 6 3" xfId="43669"/>
    <cellStyle name="Normal 6 2 3 4 7" xfId="15439"/>
    <cellStyle name="Normal 6 2 3 4 7 2" xfId="35200"/>
    <cellStyle name="Normal 6 2 3 4 8" xfId="49316"/>
    <cellStyle name="Normal 6 2 3 4 9" xfId="29554"/>
    <cellStyle name="Normal 6 2 3 5" xfId="1674"/>
    <cellStyle name="Normal 6 2 3 5 2" xfId="3087"/>
    <cellStyle name="Normal 6 2 3 5 2 2" xfId="5911"/>
    <cellStyle name="Normal 6 2 3 5 2 2 2" xfId="14381"/>
    <cellStyle name="Normal 6 2 3 5 2 2 2 2" xfId="28496"/>
    <cellStyle name="Normal 6 2 3 5 2 2 2 2 2" xfId="62373"/>
    <cellStyle name="Normal 6 2 3 5 2 2 2 3" xfId="48257"/>
    <cellStyle name="Normal 6 2 3 5 2 2 3" xfId="20027"/>
    <cellStyle name="Normal 6 2 3 5 2 2 3 2" xfId="39788"/>
    <cellStyle name="Normal 6 2 3 5 2 2 4" xfId="53904"/>
    <cellStyle name="Normal 6 2 3 5 2 2 5" xfId="34142"/>
    <cellStyle name="Normal 6 2 3 5 2 3" xfId="8735"/>
    <cellStyle name="Normal 6 2 3 5 2 3 2" xfId="22850"/>
    <cellStyle name="Normal 6 2 3 5 2 3 2 2" xfId="56727"/>
    <cellStyle name="Normal 6 2 3 5 2 3 3" xfId="42611"/>
    <cellStyle name="Normal 6 2 3 5 2 4" xfId="11558"/>
    <cellStyle name="Normal 6 2 3 5 2 4 2" xfId="25673"/>
    <cellStyle name="Normal 6 2 3 5 2 4 2 2" xfId="59550"/>
    <cellStyle name="Normal 6 2 3 5 2 4 3" xfId="45434"/>
    <cellStyle name="Normal 6 2 3 5 2 5" xfId="17204"/>
    <cellStyle name="Normal 6 2 3 5 2 5 2" xfId="36965"/>
    <cellStyle name="Normal 6 2 3 5 2 6" xfId="51081"/>
    <cellStyle name="Normal 6 2 3 5 2 7" xfId="31319"/>
    <cellStyle name="Normal 6 2 3 5 3" xfId="4498"/>
    <cellStyle name="Normal 6 2 3 5 3 2" xfId="12969"/>
    <cellStyle name="Normal 6 2 3 5 3 2 2" xfId="27084"/>
    <cellStyle name="Normal 6 2 3 5 3 2 2 2" xfId="60961"/>
    <cellStyle name="Normal 6 2 3 5 3 2 3" xfId="46845"/>
    <cellStyle name="Normal 6 2 3 5 3 3" xfId="18615"/>
    <cellStyle name="Normal 6 2 3 5 3 3 2" xfId="38376"/>
    <cellStyle name="Normal 6 2 3 5 3 4" xfId="52492"/>
    <cellStyle name="Normal 6 2 3 5 3 5" xfId="32730"/>
    <cellStyle name="Normal 6 2 3 5 4" xfId="7323"/>
    <cellStyle name="Normal 6 2 3 5 4 2" xfId="21438"/>
    <cellStyle name="Normal 6 2 3 5 4 2 2" xfId="55315"/>
    <cellStyle name="Normal 6 2 3 5 4 3" xfId="41199"/>
    <cellStyle name="Normal 6 2 3 5 5" xfId="10146"/>
    <cellStyle name="Normal 6 2 3 5 5 2" xfId="24261"/>
    <cellStyle name="Normal 6 2 3 5 5 2 2" xfId="58138"/>
    <cellStyle name="Normal 6 2 3 5 5 3" xfId="44022"/>
    <cellStyle name="Normal 6 2 3 5 6" xfId="15792"/>
    <cellStyle name="Normal 6 2 3 5 6 2" xfId="35553"/>
    <cellStyle name="Normal 6 2 3 5 7" xfId="49669"/>
    <cellStyle name="Normal 6 2 3 5 8" xfId="29907"/>
    <cellStyle name="Normal 6 2 3 6" xfId="2381"/>
    <cellStyle name="Normal 6 2 3 6 2" xfId="5205"/>
    <cellStyle name="Normal 6 2 3 6 2 2" xfId="13675"/>
    <cellStyle name="Normal 6 2 3 6 2 2 2" xfId="27790"/>
    <cellStyle name="Normal 6 2 3 6 2 2 2 2" xfId="61667"/>
    <cellStyle name="Normal 6 2 3 6 2 2 3" xfId="47551"/>
    <cellStyle name="Normal 6 2 3 6 2 3" xfId="19321"/>
    <cellStyle name="Normal 6 2 3 6 2 3 2" xfId="39082"/>
    <cellStyle name="Normal 6 2 3 6 2 4" xfId="53198"/>
    <cellStyle name="Normal 6 2 3 6 2 5" xfId="33436"/>
    <cellStyle name="Normal 6 2 3 6 3" xfId="8029"/>
    <cellStyle name="Normal 6 2 3 6 3 2" xfId="22144"/>
    <cellStyle name="Normal 6 2 3 6 3 2 2" xfId="56021"/>
    <cellStyle name="Normal 6 2 3 6 3 3" xfId="41905"/>
    <cellStyle name="Normal 6 2 3 6 4" xfId="10852"/>
    <cellStyle name="Normal 6 2 3 6 4 2" xfId="24967"/>
    <cellStyle name="Normal 6 2 3 6 4 2 2" xfId="58844"/>
    <cellStyle name="Normal 6 2 3 6 4 3" xfId="44728"/>
    <cellStyle name="Normal 6 2 3 6 5" xfId="16498"/>
    <cellStyle name="Normal 6 2 3 6 5 2" xfId="36259"/>
    <cellStyle name="Normal 6 2 3 6 6" xfId="50375"/>
    <cellStyle name="Normal 6 2 3 6 7" xfId="30613"/>
    <cellStyle name="Normal 6 2 3 7" xfId="3792"/>
    <cellStyle name="Normal 6 2 3 7 2" xfId="12263"/>
    <cellStyle name="Normal 6 2 3 7 2 2" xfId="26378"/>
    <cellStyle name="Normal 6 2 3 7 2 2 2" xfId="60255"/>
    <cellStyle name="Normal 6 2 3 7 2 3" xfId="46139"/>
    <cellStyle name="Normal 6 2 3 7 3" xfId="17909"/>
    <cellStyle name="Normal 6 2 3 7 3 2" xfId="37670"/>
    <cellStyle name="Normal 6 2 3 7 4" xfId="51786"/>
    <cellStyle name="Normal 6 2 3 7 5" xfId="32024"/>
    <cellStyle name="Normal 6 2 3 8" xfId="6617"/>
    <cellStyle name="Normal 6 2 3 8 2" xfId="20732"/>
    <cellStyle name="Normal 6 2 3 8 2 2" xfId="54609"/>
    <cellStyle name="Normal 6 2 3 8 3" xfId="40493"/>
    <cellStyle name="Normal 6 2 3 9" xfId="9440"/>
    <cellStyle name="Normal 6 2 3 9 2" xfId="23555"/>
    <cellStyle name="Normal 6 2 3 9 2 2" xfId="57432"/>
    <cellStyle name="Normal 6 2 3 9 3" xfId="43316"/>
    <cellStyle name="Normal 6 2 4" xfId="418"/>
    <cellStyle name="Normal 6 2 4 10" xfId="48976"/>
    <cellStyle name="Normal 6 2 4 11" xfId="29214"/>
    <cellStyle name="Normal 6 2 4 12" xfId="974"/>
    <cellStyle name="Normal 6 2 4 2" xfId="1154"/>
    <cellStyle name="Normal 6 2 4 2 10" xfId="29389"/>
    <cellStyle name="Normal 6 2 4 2 2" xfId="1508"/>
    <cellStyle name="Normal 6 2 4 2 2 2" xfId="2215"/>
    <cellStyle name="Normal 6 2 4 2 2 2 2" xfId="3628"/>
    <cellStyle name="Normal 6 2 4 2 2 2 2 2" xfId="6452"/>
    <cellStyle name="Normal 6 2 4 2 2 2 2 2 2" xfId="14922"/>
    <cellStyle name="Normal 6 2 4 2 2 2 2 2 2 2" xfId="29037"/>
    <cellStyle name="Normal 6 2 4 2 2 2 2 2 2 2 2" xfId="62914"/>
    <cellStyle name="Normal 6 2 4 2 2 2 2 2 2 3" xfId="48798"/>
    <cellStyle name="Normal 6 2 4 2 2 2 2 2 3" xfId="20568"/>
    <cellStyle name="Normal 6 2 4 2 2 2 2 2 3 2" xfId="40329"/>
    <cellStyle name="Normal 6 2 4 2 2 2 2 2 4" xfId="54445"/>
    <cellStyle name="Normal 6 2 4 2 2 2 2 2 5" xfId="34683"/>
    <cellStyle name="Normal 6 2 4 2 2 2 2 3" xfId="9276"/>
    <cellStyle name="Normal 6 2 4 2 2 2 2 3 2" xfId="23391"/>
    <cellStyle name="Normal 6 2 4 2 2 2 2 3 2 2" xfId="57268"/>
    <cellStyle name="Normal 6 2 4 2 2 2 2 3 3" xfId="43152"/>
    <cellStyle name="Normal 6 2 4 2 2 2 2 4" xfId="12099"/>
    <cellStyle name="Normal 6 2 4 2 2 2 2 4 2" xfId="26214"/>
    <cellStyle name="Normal 6 2 4 2 2 2 2 4 2 2" xfId="60091"/>
    <cellStyle name="Normal 6 2 4 2 2 2 2 4 3" xfId="45975"/>
    <cellStyle name="Normal 6 2 4 2 2 2 2 5" xfId="17745"/>
    <cellStyle name="Normal 6 2 4 2 2 2 2 5 2" xfId="37506"/>
    <cellStyle name="Normal 6 2 4 2 2 2 2 6" xfId="51622"/>
    <cellStyle name="Normal 6 2 4 2 2 2 2 7" xfId="31860"/>
    <cellStyle name="Normal 6 2 4 2 2 2 3" xfId="5039"/>
    <cellStyle name="Normal 6 2 4 2 2 2 3 2" xfId="13510"/>
    <cellStyle name="Normal 6 2 4 2 2 2 3 2 2" xfId="27625"/>
    <cellStyle name="Normal 6 2 4 2 2 2 3 2 2 2" xfId="61502"/>
    <cellStyle name="Normal 6 2 4 2 2 2 3 2 3" xfId="47386"/>
    <cellStyle name="Normal 6 2 4 2 2 2 3 3" xfId="19156"/>
    <cellStyle name="Normal 6 2 4 2 2 2 3 3 2" xfId="38917"/>
    <cellStyle name="Normal 6 2 4 2 2 2 3 4" xfId="53033"/>
    <cellStyle name="Normal 6 2 4 2 2 2 3 5" xfId="33271"/>
    <cellStyle name="Normal 6 2 4 2 2 2 4" xfId="7864"/>
    <cellStyle name="Normal 6 2 4 2 2 2 4 2" xfId="21979"/>
    <cellStyle name="Normal 6 2 4 2 2 2 4 2 2" xfId="55856"/>
    <cellStyle name="Normal 6 2 4 2 2 2 4 3" xfId="41740"/>
    <cellStyle name="Normal 6 2 4 2 2 2 5" xfId="10687"/>
    <cellStyle name="Normal 6 2 4 2 2 2 5 2" xfId="24802"/>
    <cellStyle name="Normal 6 2 4 2 2 2 5 2 2" xfId="58679"/>
    <cellStyle name="Normal 6 2 4 2 2 2 5 3" xfId="44563"/>
    <cellStyle name="Normal 6 2 4 2 2 2 6" xfId="16333"/>
    <cellStyle name="Normal 6 2 4 2 2 2 6 2" xfId="36094"/>
    <cellStyle name="Normal 6 2 4 2 2 2 7" xfId="50210"/>
    <cellStyle name="Normal 6 2 4 2 2 2 8" xfId="30448"/>
    <cellStyle name="Normal 6 2 4 2 2 3" xfId="2922"/>
    <cellStyle name="Normal 6 2 4 2 2 3 2" xfId="5746"/>
    <cellStyle name="Normal 6 2 4 2 2 3 2 2" xfId="14216"/>
    <cellStyle name="Normal 6 2 4 2 2 3 2 2 2" xfId="28331"/>
    <cellStyle name="Normal 6 2 4 2 2 3 2 2 2 2" xfId="62208"/>
    <cellStyle name="Normal 6 2 4 2 2 3 2 2 3" xfId="48092"/>
    <cellStyle name="Normal 6 2 4 2 2 3 2 3" xfId="19862"/>
    <cellStyle name="Normal 6 2 4 2 2 3 2 3 2" xfId="39623"/>
    <cellStyle name="Normal 6 2 4 2 2 3 2 4" xfId="53739"/>
    <cellStyle name="Normal 6 2 4 2 2 3 2 5" xfId="33977"/>
    <cellStyle name="Normal 6 2 4 2 2 3 3" xfId="8570"/>
    <cellStyle name="Normal 6 2 4 2 2 3 3 2" xfId="22685"/>
    <cellStyle name="Normal 6 2 4 2 2 3 3 2 2" xfId="56562"/>
    <cellStyle name="Normal 6 2 4 2 2 3 3 3" xfId="42446"/>
    <cellStyle name="Normal 6 2 4 2 2 3 4" xfId="11393"/>
    <cellStyle name="Normal 6 2 4 2 2 3 4 2" xfId="25508"/>
    <cellStyle name="Normal 6 2 4 2 2 3 4 2 2" xfId="59385"/>
    <cellStyle name="Normal 6 2 4 2 2 3 4 3" xfId="45269"/>
    <cellStyle name="Normal 6 2 4 2 2 3 5" xfId="17039"/>
    <cellStyle name="Normal 6 2 4 2 2 3 5 2" xfId="36800"/>
    <cellStyle name="Normal 6 2 4 2 2 3 6" xfId="50916"/>
    <cellStyle name="Normal 6 2 4 2 2 3 7" xfId="31154"/>
    <cellStyle name="Normal 6 2 4 2 2 4" xfId="4333"/>
    <cellStyle name="Normal 6 2 4 2 2 4 2" xfId="12804"/>
    <cellStyle name="Normal 6 2 4 2 2 4 2 2" xfId="26919"/>
    <cellStyle name="Normal 6 2 4 2 2 4 2 2 2" xfId="60796"/>
    <cellStyle name="Normal 6 2 4 2 2 4 2 3" xfId="46680"/>
    <cellStyle name="Normal 6 2 4 2 2 4 3" xfId="18450"/>
    <cellStyle name="Normal 6 2 4 2 2 4 3 2" xfId="38211"/>
    <cellStyle name="Normal 6 2 4 2 2 4 4" xfId="52327"/>
    <cellStyle name="Normal 6 2 4 2 2 4 5" xfId="32565"/>
    <cellStyle name="Normal 6 2 4 2 2 5" xfId="7158"/>
    <cellStyle name="Normal 6 2 4 2 2 5 2" xfId="21273"/>
    <cellStyle name="Normal 6 2 4 2 2 5 2 2" xfId="55150"/>
    <cellStyle name="Normal 6 2 4 2 2 5 3" xfId="41034"/>
    <cellStyle name="Normal 6 2 4 2 2 6" xfId="9981"/>
    <cellStyle name="Normal 6 2 4 2 2 6 2" xfId="24096"/>
    <cellStyle name="Normal 6 2 4 2 2 6 2 2" xfId="57973"/>
    <cellStyle name="Normal 6 2 4 2 2 6 3" xfId="43857"/>
    <cellStyle name="Normal 6 2 4 2 2 7" xfId="15627"/>
    <cellStyle name="Normal 6 2 4 2 2 7 2" xfId="35388"/>
    <cellStyle name="Normal 6 2 4 2 2 8" xfId="49504"/>
    <cellStyle name="Normal 6 2 4 2 2 9" xfId="29742"/>
    <cellStyle name="Normal 6 2 4 2 3" xfId="1862"/>
    <cellStyle name="Normal 6 2 4 2 3 2" xfId="3275"/>
    <cellStyle name="Normal 6 2 4 2 3 2 2" xfId="6099"/>
    <cellStyle name="Normal 6 2 4 2 3 2 2 2" xfId="14569"/>
    <cellStyle name="Normal 6 2 4 2 3 2 2 2 2" xfId="28684"/>
    <cellStyle name="Normal 6 2 4 2 3 2 2 2 2 2" xfId="62561"/>
    <cellStyle name="Normal 6 2 4 2 3 2 2 2 3" xfId="48445"/>
    <cellStyle name="Normal 6 2 4 2 3 2 2 3" xfId="20215"/>
    <cellStyle name="Normal 6 2 4 2 3 2 2 3 2" xfId="39976"/>
    <cellStyle name="Normal 6 2 4 2 3 2 2 4" xfId="54092"/>
    <cellStyle name="Normal 6 2 4 2 3 2 2 5" xfId="34330"/>
    <cellStyle name="Normal 6 2 4 2 3 2 3" xfId="8923"/>
    <cellStyle name="Normal 6 2 4 2 3 2 3 2" xfId="23038"/>
    <cellStyle name="Normal 6 2 4 2 3 2 3 2 2" xfId="56915"/>
    <cellStyle name="Normal 6 2 4 2 3 2 3 3" xfId="42799"/>
    <cellStyle name="Normal 6 2 4 2 3 2 4" xfId="11746"/>
    <cellStyle name="Normal 6 2 4 2 3 2 4 2" xfId="25861"/>
    <cellStyle name="Normal 6 2 4 2 3 2 4 2 2" xfId="59738"/>
    <cellStyle name="Normal 6 2 4 2 3 2 4 3" xfId="45622"/>
    <cellStyle name="Normal 6 2 4 2 3 2 5" xfId="17392"/>
    <cellStyle name="Normal 6 2 4 2 3 2 5 2" xfId="37153"/>
    <cellStyle name="Normal 6 2 4 2 3 2 6" xfId="51269"/>
    <cellStyle name="Normal 6 2 4 2 3 2 7" xfId="31507"/>
    <cellStyle name="Normal 6 2 4 2 3 3" xfId="4686"/>
    <cellStyle name="Normal 6 2 4 2 3 3 2" xfId="13157"/>
    <cellStyle name="Normal 6 2 4 2 3 3 2 2" xfId="27272"/>
    <cellStyle name="Normal 6 2 4 2 3 3 2 2 2" xfId="61149"/>
    <cellStyle name="Normal 6 2 4 2 3 3 2 3" xfId="47033"/>
    <cellStyle name="Normal 6 2 4 2 3 3 3" xfId="18803"/>
    <cellStyle name="Normal 6 2 4 2 3 3 3 2" xfId="38564"/>
    <cellStyle name="Normal 6 2 4 2 3 3 4" xfId="52680"/>
    <cellStyle name="Normal 6 2 4 2 3 3 5" xfId="32918"/>
    <cellStyle name="Normal 6 2 4 2 3 4" xfId="7511"/>
    <cellStyle name="Normal 6 2 4 2 3 4 2" xfId="21626"/>
    <cellStyle name="Normal 6 2 4 2 3 4 2 2" xfId="55503"/>
    <cellStyle name="Normal 6 2 4 2 3 4 3" xfId="41387"/>
    <cellStyle name="Normal 6 2 4 2 3 5" xfId="10334"/>
    <cellStyle name="Normal 6 2 4 2 3 5 2" xfId="24449"/>
    <cellStyle name="Normal 6 2 4 2 3 5 2 2" xfId="58326"/>
    <cellStyle name="Normal 6 2 4 2 3 5 3" xfId="44210"/>
    <cellStyle name="Normal 6 2 4 2 3 6" xfId="15980"/>
    <cellStyle name="Normal 6 2 4 2 3 6 2" xfId="35741"/>
    <cellStyle name="Normal 6 2 4 2 3 7" xfId="49857"/>
    <cellStyle name="Normal 6 2 4 2 3 8" xfId="30095"/>
    <cellStyle name="Normal 6 2 4 2 4" xfId="2569"/>
    <cellStyle name="Normal 6 2 4 2 4 2" xfId="5393"/>
    <cellStyle name="Normal 6 2 4 2 4 2 2" xfId="13863"/>
    <cellStyle name="Normal 6 2 4 2 4 2 2 2" xfId="27978"/>
    <cellStyle name="Normal 6 2 4 2 4 2 2 2 2" xfId="61855"/>
    <cellStyle name="Normal 6 2 4 2 4 2 2 3" xfId="47739"/>
    <cellStyle name="Normal 6 2 4 2 4 2 3" xfId="19509"/>
    <cellStyle name="Normal 6 2 4 2 4 2 3 2" xfId="39270"/>
    <cellStyle name="Normal 6 2 4 2 4 2 4" xfId="53386"/>
    <cellStyle name="Normal 6 2 4 2 4 2 5" xfId="33624"/>
    <cellStyle name="Normal 6 2 4 2 4 3" xfId="8217"/>
    <cellStyle name="Normal 6 2 4 2 4 3 2" xfId="22332"/>
    <cellStyle name="Normal 6 2 4 2 4 3 2 2" xfId="56209"/>
    <cellStyle name="Normal 6 2 4 2 4 3 3" xfId="42093"/>
    <cellStyle name="Normal 6 2 4 2 4 4" xfId="11040"/>
    <cellStyle name="Normal 6 2 4 2 4 4 2" xfId="25155"/>
    <cellStyle name="Normal 6 2 4 2 4 4 2 2" xfId="59032"/>
    <cellStyle name="Normal 6 2 4 2 4 4 3" xfId="44916"/>
    <cellStyle name="Normal 6 2 4 2 4 5" xfId="16686"/>
    <cellStyle name="Normal 6 2 4 2 4 5 2" xfId="36447"/>
    <cellStyle name="Normal 6 2 4 2 4 6" xfId="50563"/>
    <cellStyle name="Normal 6 2 4 2 4 7" xfId="30801"/>
    <cellStyle name="Normal 6 2 4 2 5" xfId="3980"/>
    <cellStyle name="Normal 6 2 4 2 5 2" xfId="12451"/>
    <cellStyle name="Normal 6 2 4 2 5 2 2" xfId="26566"/>
    <cellStyle name="Normal 6 2 4 2 5 2 2 2" xfId="60443"/>
    <cellStyle name="Normal 6 2 4 2 5 2 3" xfId="46327"/>
    <cellStyle name="Normal 6 2 4 2 5 3" xfId="18097"/>
    <cellStyle name="Normal 6 2 4 2 5 3 2" xfId="37858"/>
    <cellStyle name="Normal 6 2 4 2 5 4" xfId="51974"/>
    <cellStyle name="Normal 6 2 4 2 5 5" xfId="32212"/>
    <cellStyle name="Normal 6 2 4 2 6" xfId="6805"/>
    <cellStyle name="Normal 6 2 4 2 6 2" xfId="20920"/>
    <cellStyle name="Normal 6 2 4 2 6 2 2" xfId="54797"/>
    <cellStyle name="Normal 6 2 4 2 6 3" xfId="40681"/>
    <cellStyle name="Normal 6 2 4 2 7" xfId="9628"/>
    <cellStyle name="Normal 6 2 4 2 7 2" xfId="23743"/>
    <cellStyle name="Normal 6 2 4 2 7 2 2" xfId="57620"/>
    <cellStyle name="Normal 6 2 4 2 7 3" xfId="43504"/>
    <cellStyle name="Normal 6 2 4 2 8" xfId="15274"/>
    <cellStyle name="Normal 6 2 4 2 8 2" xfId="35035"/>
    <cellStyle name="Normal 6 2 4 2 9" xfId="49151"/>
    <cellStyle name="Normal 6 2 4 3" xfId="1333"/>
    <cellStyle name="Normal 6 2 4 3 2" xfId="2040"/>
    <cellStyle name="Normal 6 2 4 3 2 2" xfId="3453"/>
    <cellStyle name="Normal 6 2 4 3 2 2 2" xfId="6277"/>
    <cellStyle name="Normal 6 2 4 3 2 2 2 2" xfId="14747"/>
    <cellStyle name="Normal 6 2 4 3 2 2 2 2 2" xfId="28862"/>
    <cellStyle name="Normal 6 2 4 3 2 2 2 2 2 2" xfId="62739"/>
    <cellStyle name="Normal 6 2 4 3 2 2 2 2 3" xfId="48623"/>
    <cellStyle name="Normal 6 2 4 3 2 2 2 3" xfId="20393"/>
    <cellStyle name="Normal 6 2 4 3 2 2 2 3 2" xfId="40154"/>
    <cellStyle name="Normal 6 2 4 3 2 2 2 4" xfId="54270"/>
    <cellStyle name="Normal 6 2 4 3 2 2 2 5" xfId="34508"/>
    <cellStyle name="Normal 6 2 4 3 2 2 3" xfId="9101"/>
    <cellStyle name="Normal 6 2 4 3 2 2 3 2" xfId="23216"/>
    <cellStyle name="Normal 6 2 4 3 2 2 3 2 2" xfId="57093"/>
    <cellStyle name="Normal 6 2 4 3 2 2 3 3" xfId="42977"/>
    <cellStyle name="Normal 6 2 4 3 2 2 4" xfId="11924"/>
    <cellStyle name="Normal 6 2 4 3 2 2 4 2" xfId="26039"/>
    <cellStyle name="Normal 6 2 4 3 2 2 4 2 2" xfId="59916"/>
    <cellStyle name="Normal 6 2 4 3 2 2 4 3" xfId="45800"/>
    <cellStyle name="Normal 6 2 4 3 2 2 5" xfId="17570"/>
    <cellStyle name="Normal 6 2 4 3 2 2 5 2" xfId="37331"/>
    <cellStyle name="Normal 6 2 4 3 2 2 6" xfId="51447"/>
    <cellStyle name="Normal 6 2 4 3 2 2 7" xfId="31685"/>
    <cellStyle name="Normal 6 2 4 3 2 3" xfId="4864"/>
    <cellStyle name="Normal 6 2 4 3 2 3 2" xfId="13335"/>
    <cellStyle name="Normal 6 2 4 3 2 3 2 2" xfId="27450"/>
    <cellStyle name="Normal 6 2 4 3 2 3 2 2 2" xfId="61327"/>
    <cellStyle name="Normal 6 2 4 3 2 3 2 3" xfId="47211"/>
    <cellStyle name="Normal 6 2 4 3 2 3 3" xfId="18981"/>
    <cellStyle name="Normal 6 2 4 3 2 3 3 2" xfId="38742"/>
    <cellStyle name="Normal 6 2 4 3 2 3 4" xfId="52858"/>
    <cellStyle name="Normal 6 2 4 3 2 3 5" xfId="33096"/>
    <cellStyle name="Normal 6 2 4 3 2 4" xfId="7689"/>
    <cellStyle name="Normal 6 2 4 3 2 4 2" xfId="21804"/>
    <cellStyle name="Normal 6 2 4 3 2 4 2 2" xfId="55681"/>
    <cellStyle name="Normal 6 2 4 3 2 4 3" xfId="41565"/>
    <cellStyle name="Normal 6 2 4 3 2 5" xfId="10512"/>
    <cellStyle name="Normal 6 2 4 3 2 5 2" xfId="24627"/>
    <cellStyle name="Normal 6 2 4 3 2 5 2 2" xfId="58504"/>
    <cellStyle name="Normal 6 2 4 3 2 5 3" xfId="44388"/>
    <cellStyle name="Normal 6 2 4 3 2 6" xfId="16158"/>
    <cellStyle name="Normal 6 2 4 3 2 6 2" xfId="35919"/>
    <cellStyle name="Normal 6 2 4 3 2 7" xfId="50035"/>
    <cellStyle name="Normal 6 2 4 3 2 8" xfId="30273"/>
    <cellStyle name="Normal 6 2 4 3 3" xfId="2747"/>
    <cellStyle name="Normal 6 2 4 3 3 2" xfId="5571"/>
    <cellStyle name="Normal 6 2 4 3 3 2 2" xfId="14041"/>
    <cellStyle name="Normal 6 2 4 3 3 2 2 2" xfId="28156"/>
    <cellStyle name="Normal 6 2 4 3 3 2 2 2 2" xfId="62033"/>
    <cellStyle name="Normal 6 2 4 3 3 2 2 3" xfId="47917"/>
    <cellStyle name="Normal 6 2 4 3 3 2 3" xfId="19687"/>
    <cellStyle name="Normal 6 2 4 3 3 2 3 2" xfId="39448"/>
    <cellStyle name="Normal 6 2 4 3 3 2 4" xfId="53564"/>
    <cellStyle name="Normal 6 2 4 3 3 2 5" xfId="33802"/>
    <cellStyle name="Normal 6 2 4 3 3 3" xfId="8395"/>
    <cellStyle name="Normal 6 2 4 3 3 3 2" xfId="22510"/>
    <cellStyle name="Normal 6 2 4 3 3 3 2 2" xfId="56387"/>
    <cellStyle name="Normal 6 2 4 3 3 3 3" xfId="42271"/>
    <cellStyle name="Normal 6 2 4 3 3 4" xfId="11218"/>
    <cellStyle name="Normal 6 2 4 3 3 4 2" xfId="25333"/>
    <cellStyle name="Normal 6 2 4 3 3 4 2 2" xfId="59210"/>
    <cellStyle name="Normal 6 2 4 3 3 4 3" xfId="45094"/>
    <cellStyle name="Normal 6 2 4 3 3 5" xfId="16864"/>
    <cellStyle name="Normal 6 2 4 3 3 5 2" xfId="36625"/>
    <cellStyle name="Normal 6 2 4 3 3 6" xfId="50741"/>
    <cellStyle name="Normal 6 2 4 3 3 7" xfId="30979"/>
    <cellStyle name="Normal 6 2 4 3 4" xfId="4158"/>
    <cellStyle name="Normal 6 2 4 3 4 2" xfId="12629"/>
    <cellStyle name="Normal 6 2 4 3 4 2 2" xfId="26744"/>
    <cellStyle name="Normal 6 2 4 3 4 2 2 2" xfId="60621"/>
    <cellStyle name="Normal 6 2 4 3 4 2 3" xfId="46505"/>
    <cellStyle name="Normal 6 2 4 3 4 3" xfId="18275"/>
    <cellStyle name="Normal 6 2 4 3 4 3 2" xfId="38036"/>
    <cellStyle name="Normal 6 2 4 3 4 4" xfId="52152"/>
    <cellStyle name="Normal 6 2 4 3 4 5" xfId="32390"/>
    <cellStyle name="Normal 6 2 4 3 5" xfId="6983"/>
    <cellStyle name="Normal 6 2 4 3 5 2" xfId="21098"/>
    <cellStyle name="Normal 6 2 4 3 5 2 2" xfId="54975"/>
    <cellStyle name="Normal 6 2 4 3 5 3" xfId="40859"/>
    <cellStyle name="Normal 6 2 4 3 6" xfId="9806"/>
    <cellStyle name="Normal 6 2 4 3 6 2" xfId="23921"/>
    <cellStyle name="Normal 6 2 4 3 6 2 2" xfId="57798"/>
    <cellStyle name="Normal 6 2 4 3 6 3" xfId="43682"/>
    <cellStyle name="Normal 6 2 4 3 7" xfId="15452"/>
    <cellStyle name="Normal 6 2 4 3 7 2" xfId="35213"/>
    <cellStyle name="Normal 6 2 4 3 8" xfId="49329"/>
    <cellStyle name="Normal 6 2 4 3 9" xfId="29567"/>
    <cellStyle name="Normal 6 2 4 4" xfId="1687"/>
    <cellStyle name="Normal 6 2 4 4 2" xfId="3100"/>
    <cellStyle name="Normal 6 2 4 4 2 2" xfId="5924"/>
    <cellStyle name="Normal 6 2 4 4 2 2 2" xfId="14394"/>
    <cellStyle name="Normal 6 2 4 4 2 2 2 2" xfId="28509"/>
    <cellStyle name="Normal 6 2 4 4 2 2 2 2 2" xfId="62386"/>
    <cellStyle name="Normal 6 2 4 4 2 2 2 3" xfId="48270"/>
    <cellStyle name="Normal 6 2 4 4 2 2 3" xfId="20040"/>
    <cellStyle name="Normal 6 2 4 4 2 2 3 2" xfId="39801"/>
    <cellStyle name="Normal 6 2 4 4 2 2 4" xfId="53917"/>
    <cellStyle name="Normal 6 2 4 4 2 2 5" xfId="34155"/>
    <cellStyle name="Normal 6 2 4 4 2 3" xfId="8748"/>
    <cellStyle name="Normal 6 2 4 4 2 3 2" xfId="22863"/>
    <cellStyle name="Normal 6 2 4 4 2 3 2 2" xfId="56740"/>
    <cellStyle name="Normal 6 2 4 4 2 3 3" xfId="42624"/>
    <cellStyle name="Normal 6 2 4 4 2 4" xfId="11571"/>
    <cellStyle name="Normal 6 2 4 4 2 4 2" xfId="25686"/>
    <cellStyle name="Normal 6 2 4 4 2 4 2 2" xfId="59563"/>
    <cellStyle name="Normal 6 2 4 4 2 4 3" xfId="45447"/>
    <cellStyle name="Normal 6 2 4 4 2 5" xfId="17217"/>
    <cellStyle name="Normal 6 2 4 4 2 5 2" xfId="36978"/>
    <cellStyle name="Normal 6 2 4 4 2 6" xfId="51094"/>
    <cellStyle name="Normal 6 2 4 4 2 7" xfId="31332"/>
    <cellStyle name="Normal 6 2 4 4 3" xfId="4511"/>
    <cellStyle name="Normal 6 2 4 4 3 2" xfId="12982"/>
    <cellStyle name="Normal 6 2 4 4 3 2 2" xfId="27097"/>
    <cellStyle name="Normal 6 2 4 4 3 2 2 2" xfId="60974"/>
    <cellStyle name="Normal 6 2 4 4 3 2 3" xfId="46858"/>
    <cellStyle name="Normal 6 2 4 4 3 3" xfId="18628"/>
    <cellStyle name="Normal 6 2 4 4 3 3 2" xfId="38389"/>
    <cellStyle name="Normal 6 2 4 4 3 4" xfId="52505"/>
    <cellStyle name="Normal 6 2 4 4 3 5" xfId="32743"/>
    <cellStyle name="Normal 6 2 4 4 4" xfId="7336"/>
    <cellStyle name="Normal 6 2 4 4 4 2" xfId="21451"/>
    <cellStyle name="Normal 6 2 4 4 4 2 2" xfId="55328"/>
    <cellStyle name="Normal 6 2 4 4 4 3" xfId="41212"/>
    <cellStyle name="Normal 6 2 4 4 5" xfId="10159"/>
    <cellStyle name="Normal 6 2 4 4 5 2" xfId="24274"/>
    <cellStyle name="Normal 6 2 4 4 5 2 2" xfId="58151"/>
    <cellStyle name="Normal 6 2 4 4 5 3" xfId="44035"/>
    <cellStyle name="Normal 6 2 4 4 6" xfId="15805"/>
    <cellStyle name="Normal 6 2 4 4 6 2" xfId="35566"/>
    <cellStyle name="Normal 6 2 4 4 7" xfId="49682"/>
    <cellStyle name="Normal 6 2 4 4 8" xfId="29920"/>
    <cellStyle name="Normal 6 2 4 5" xfId="2394"/>
    <cellStyle name="Normal 6 2 4 5 2" xfId="5218"/>
    <cellStyle name="Normal 6 2 4 5 2 2" xfId="13688"/>
    <cellStyle name="Normal 6 2 4 5 2 2 2" xfId="27803"/>
    <cellStyle name="Normal 6 2 4 5 2 2 2 2" xfId="61680"/>
    <cellStyle name="Normal 6 2 4 5 2 2 3" xfId="47564"/>
    <cellStyle name="Normal 6 2 4 5 2 3" xfId="19334"/>
    <cellStyle name="Normal 6 2 4 5 2 3 2" xfId="39095"/>
    <cellStyle name="Normal 6 2 4 5 2 4" xfId="53211"/>
    <cellStyle name="Normal 6 2 4 5 2 5" xfId="33449"/>
    <cellStyle name="Normal 6 2 4 5 3" xfId="8042"/>
    <cellStyle name="Normal 6 2 4 5 3 2" xfId="22157"/>
    <cellStyle name="Normal 6 2 4 5 3 2 2" xfId="56034"/>
    <cellStyle name="Normal 6 2 4 5 3 3" xfId="41918"/>
    <cellStyle name="Normal 6 2 4 5 4" xfId="10865"/>
    <cellStyle name="Normal 6 2 4 5 4 2" xfId="24980"/>
    <cellStyle name="Normal 6 2 4 5 4 2 2" xfId="58857"/>
    <cellStyle name="Normal 6 2 4 5 4 3" xfId="44741"/>
    <cellStyle name="Normal 6 2 4 5 5" xfId="16511"/>
    <cellStyle name="Normal 6 2 4 5 5 2" xfId="36272"/>
    <cellStyle name="Normal 6 2 4 5 6" xfId="50388"/>
    <cellStyle name="Normal 6 2 4 5 7" xfId="30626"/>
    <cellStyle name="Normal 6 2 4 6" xfId="3805"/>
    <cellStyle name="Normal 6 2 4 6 2" xfId="12276"/>
    <cellStyle name="Normal 6 2 4 6 2 2" xfId="26391"/>
    <cellStyle name="Normal 6 2 4 6 2 2 2" xfId="60268"/>
    <cellStyle name="Normal 6 2 4 6 2 3" xfId="46152"/>
    <cellStyle name="Normal 6 2 4 6 3" xfId="17922"/>
    <cellStyle name="Normal 6 2 4 6 3 2" xfId="37683"/>
    <cellStyle name="Normal 6 2 4 6 4" xfId="51799"/>
    <cellStyle name="Normal 6 2 4 6 5" xfId="32037"/>
    <cellStyle name="Normal 6 2 4 7" xfId="6630"/>
    <cellStyle name="Normal 6 2 4 7 2" xfId="20745"/>
    <cellStyle name="Normal 6 2 4 7 2 2" xfId="54622"/>
    <cellStyle name="Normal 6 2 4 7 3" xfId="40506"/>
    <cellStyle name="Normal 6 2 4 8" xfId="9453"/>
    <cellStyle name="Normal 6 2 4 8 2" xfId="23568"/>
    <cellStyle name="Normal 6 2 4 8 2 2" xfId="57445"/>
    <cellStyle name="Normal 6 2 4 8 3" xfId="43329"/>
    <cellStyle name="Normal 6 2 4 9" xfId="15099"/>
    <cellStyle name="Normal 6 2 4 9 2" xfId="34860"/>
    <cellStyle name="Normal 6 2 5" xfId="1066"/>
    <cellStyle name="Normal 6 2 5 10" xfId="29302"/>
    <cellStyle name="Normal 6 2 5 2" xfId="1421"/>
    <cellStyle name="Normal 6 2 5 2 2" xfId="2128"/>
    <cellStyle name="Normal 6 2 5 2 2 2" xfId="3541"/>
    <cellStyle name="Normal 6 2 5 2 2 2 2" xfId="6365"/>
    <cellStyle name="Normal 6 2 5 2 2 2 2 2" xfId="14835"/>
    <cellStyle name="Normal 6 2 5 2 2 2 2 2 2" xfId="28950"/>
    <cellStyle name="Normal 6 2 5 2 2 2 2 2 2 2" xfId="62827"/>
    <cellStyle name="Normal 6 2 5 2 2 2 2 2 3" xfId="48711"/>
    <cellStyle name="Normal 6 2 5 2 2 2 2 3" xfId="20481"/>
    <cellStyle name="Normal 6 2 5 2 2 2 2 3 2" xfId="40242"/>
    <cellStyle name="Normal 6 2 5 2 2 2 2 4" xfId="54358"/>
    <cellStyle name="Normal 6 2 5 2 2 2 2 5" xfId="34596"/>
    <cellStyle name="Normal 6 2 5 2 2 2 3" xfId="9189"/>
    <cellStyle name="Normal 6 2 5 2 2 2 3 2" xfId="23304"/>
    <cellStyle name="Normal 6 2 5 2 2 2 3 2 2" xfId="57181"/>
    <cellStyle name="Normal 6 2 5 2 2 2 3 3" xfId="43065"/>
    <cellStyle name="Normal 6 2 5 2 2 2 4" xfId="12012"/>
    <cellStyle name="Normal 6 2 5 2 2 2 4 2" xfId="26127"/>
    <cellStyle name="Normal 6 2 5 2 2 2 4 2 2" xfId="60004"/>
    <cellStyle name="Normal 6 2 5 2 2 2 4 3" xfId="45888"/>
    <cellStyle name="Normal 6 2 5 2 2 2 5" xfId="17658"/>
    <cellStyle name="Normal 6 2 5 2 2 2 5 2" xfId="37419"/>
    <cellStyle name="Normal 6 2 5 2 2 2 6" xfId="51535"/>
    <cellStyle name="Normal 6 2 5 2 2 2 7" xfId="31773"/>
    <cellStyle name="Normal 6 2 5 2 2 3" xfId="4952"/>
    <cellStyle name="Normal 6 2 5 2 2 3 2" xfId="13423"/>
    <cellStyle name="Normal 6 2 5 2 2 3 2 2" xfId="27538"/>
    <cellStyle name="Normal 6 2 5 2 2 3 2 2 2" xfId="61415"/>
    <cellStyle name="Normal 6 2 5 2 2 3 2 3" xfId="47299"/>
    <cellStyle name="Normal 6 2 5 2 2 3 3" xfId="19069"/>
    <cellStyle name="Normal 6 2 5 2 2 3 3 2" xfId="38830"/>
    <cellStyle name="Normal 6 2 5 2 2 3 4" xfId="52946"/>
    <cellStyle name="Normal 6 2 5 2 2 3 5" xfId="33184"/>
    <cellStyle name="Normal 6 2 5 2 2 4" xfId="7777"/>
    <cellStyle name="Normal 6 2 5 2 2 4 2" xfId="21892"/>
    <cellStyle name="Normal 6 2 5 2 2 4 2 2" xfId="55769"/>
    <cellStyle name="Normal 6 2 5 2 2 4 3" xfId="41653"/>
    <cellStyle name="Normal 6 2 5 2 2 5" xfId="10600"/>
    <cellStyle name="Normal 6 2 5 2 2 5 2" xfId="24715"/>
    <cellStyle name="Normal 6 2 5 2 2 5 2 2" xfId="58592"/>
    <cellStyle name="Normal 6 2 5 2 2 5 3" xfId="44476"/>
    <cellStyle name="Normal 6 2 5 2 2 6" xfId="16246"/>
    <cellStyle name="Normal 6 2 5 2 2 6 2" xfId="36007"/>
    <cellStyle name="Normal 6 2 5 2 2 7" xfId="50123"/>
    <cellStyle name="Normal 6 2 5 2 2 8" xfId="30361"/>
    <cellStyle name="Normal 6 2 5 2 3" xfId="2835"/>
    <cellStyle name="Normal 6 2 5 2 3 2" xfId="5659"/>
    <cellStyle name="Normal 6 2 5 2 3 2 2" xfId="14129"/>
    <cellStyle name="Normal 6 2 5 2 3 2 2 2" xfId="28244"/>
    <cellStyle name="Normal 6 2 5 2 3 2 2 2 2" xfId="62121"/>
    <cellStyle name="Normal 6 2 5 2 3 2 2 3" xfId="48005"/>
    <cellStyle name="Normal 6 2 5 2 3 2 3" xfId="19775"/>
    <cellStyle name="Normal 6 2 5 2 3 2 3 2" xfId="39536"/>
    <cellStyle name="Normal 6 2 5 2 3 2 4" xfId="53652"/>
    <cellStyle name="Normal 6 2 5 2 3 2 5" xfId="33890"/>
    <cellStyle name="Normal 6 2 5 2 3 3" xfId="8483"/>
    <cellStyle name="Normal 6 2 5 2 3 3 2" xfId="22598"/>
    <cellStyle name="Normal 6 2 5 2 3 3 2 2" xfId="56475"/>
    <cellStyle name="Normal 6 2 5 2 3 3 3" xfId="42359"/>
    <cellStyle name="Normal 6 2 5 2 3 4" xfId="11306"/>
    <cellStyle name="Normal 6 2 5 2 3 4 2" xfId="25421"/>
    <cellStyle name="Normal 6 2 5 2 3 4 2 2" xfId="59298"/>
    <cellStyle name="Normal 6 2 5 2 3 4 3" xfId="45182"/>
    <cellStyle name="Normal 6 2 5 2 3 5" xfId="16952"/>
    <cellStyle name="Normal 6 2 5 2 3 5 2" xfId="36713"/>
    <cellStyle name="Normal 6 2 5 2 3 6" xfId="50829"/>
    <cellStyle name="Normal 6 2 5 2 3 7" xfId="31067"/>
    <cellStyle name="Normal 6 2 5 2 4" xfId="4246"/>
    <cellStyle name="Normal 6 2 5 2 4 2" xfId="12717"/>
    <cellStyle name="Normal 6 2 5 2 4 2 2" xfId="26832"/>
    <cellStyle name="Normal 6 2 5 2 4 2 2 2" xfId="60709"/>
    <cellStyle name="Normal 6 2 5 2 4 2 3" xfId="46593"/>
    <cellStyle name="Normal 6 2 5 2 4 3" xfId="18363"/>
    <cellStyle name="Normal 6 2 5 2 4 3 2" xfId="38124"/>
    <cellStyle name="Normal 6 2 5 2 4 4" xfId="52240"/>
    <cellStyle name="Normal 6 2 5 2 4 5" xfId="32478"/>
    <cellStyle name="Normal 6 2 5 2 5" xfId="7071"/>
    <cellStyle name="Normal 6 2 5 2 5 2" xfId="21186"/>
    <cellStyle name="Normal 6 2 5 2 5 2 2" xfId="55063"/>
    <cellStyle name="Normal 6 2 5 2 5 3" xfId="40947"/>
    <cellStyle name="Normal 6 2 5 2 6" xfId="9894"/>
    <cellStyle name="Normal 6 2 5 2 6 2" xfId="24009"/>
    <cellStyle name="Normal 6 2 5 2 6 2 2" xfId="57886"/>
    <cellStyle name="Normal 6 2 5 2 6 3" xfId="43770"/>
    <cellStyle name="Normal 6 2 5 2 7" xfId="15540"/>
    <cellStyle name="Normal 6 2 5 2 7 2" xfId="35301"/>
    <cellStyle name="Normal 6 2 5 2 8" xfId="49417"/>
    <cellStyle name="Normal 6 2 5 2 9" xfId="29655"/>
    <cellStyle name="Normal 6 2 5 3" xfId="1775"/>
    <cellStyle name="Normal 6 2 5 3 2" xfId="3188"/>
    <cellStyle name="Normal 6 2 5 3 2 2" xfId="6012"/>
    <cellStyle name="Normal 6 2 5 3 2 2 2" xfId="14482"/>
    <cellStyle name="Normal 6 2 5 3 2 2 2 2" xfId="28597"/>
    <cellStyle name="Normal 6 2 5 3 2 2 2 2 2" xfId="62474"/>
    <cellStyle name="Normal 6 2 5 3 2 2 2 3" xfId="48358"/>
    <cellStyle name="Normal 6 2 5 3 2 2 3" xfId="20128"/>
    <cellStyle name="Normal 6 2 5 3 2 2 3 2" xfId="39889"/>
    <cellStyle name="Normal 6 2 5 3 2 2 4" xfId="54005"/>
    <cellStyle name="Normal 6 2 5 3 2 2 5" xfId="34243"/>
    <cellStyle name="Normal 6 2 5 3 2 3" xfId="8836"/>
    <cellStyle name="Normal 6 2 5 3 2 3 2" xfId="22951"/>
    <cellStyle name="Normal 6 2 5 3 2 3 2 2" xfId="56828"/>
    <cellStyle name="Normal 6 2 5 3 2 3 3" xfId="42712"/>
    <cellStyle name="Normal 6 2 5 3 2 4" xfId="11659"/>
    <cellStyle name="Normal 6 2 5 3 2 4 2" xfId="25774"/>
    <cellStyle name="Normal 6 2 5 3 2 4 2 2" xfId="59651"/>
    <cellStyle name="Normal 6 2 5 3 2 4 3" xfId="45535"/>
    <cellStyle name="Normal 6 2 5 3 2 5" xfId="17305"/>
    <cellStyle name="Normal 6 2 5 3 2 5 2" xfId="37066"/>
    <cellStyle name="Normal 6 2 5 3 2 6" xfId="51182"/>
    <cellStyle name="Normal 6 2 5 3 2 7" xfId="31420"/>
    <cellStyle name="Normal 6 2 5 3 3" xfId="4599"/>
    <cellStyle name="Normal 6 2 5 3 3 2" xfId="13070"/>
    <cellStyle name="Normal 6 2 5 3 3 2 2" xfId="27185"/>
    <cellStyle name="Normal 6 2 5 3 3 2 2 2" xfId="61062"/>
    <cellStyle name="Normal 6 2 5 3 3 2 3" xfId="46946"/>
    <cellStyle name="Normal 6 2 5 3 3 3" xfId="18716"/>
    <cellStyle name="Normal 6 2 5 3 3 3 2" xfId="38477"/>
    <cellStyle name="Normal 6 2 5 3 3 4" xfId="52593"/>
    <cellStyle name="Normal 6 2 5 3 3 5" xfId="32831"/>
    <cellStyle name="Normal 6 2 5 3 4" xfId="7424"/>
    <cellStyle name="Normal 6 2 5 3 4 2" xfId="21539"/>
    <cellStyle name="Normal 6 2 5 3 4 2 2" xfId="55416"/>
    <cellStyle name="Normal 6 2 5 3 4 3" xfId="41300"/>
    <cellStyle name="Normal 6 2 5 3 5" xfId="10247"/>
    <cellStyle name="Normal 6 2 5 3 5 2" xfId="24362"/>
    <cellStyle name="Normal 6 2 5 3 5 2 2" xfId="58239"/>
    <cellStyle name="Normal 6 2 5 3 5 3" xfId="44123"/>
    <cellStyle name="Normal 6 2 5 3 6" xfId="15893"/>
    <cellStyle name="Normal 6 2 5 3 6 2" xfId="35654"/>
    <cellStyle name="Normal 6 2 5 3 7" xfId="49770"/>
    <cellStyle name="Normal 6 2 5 3 8" xfId="30008"/>
    <cellStyle name="Normal 6 2 5 4" xfId="2482"/>
    <cellStyle name="Normal 6 2 5 4 2" xfId="5306"/>
    <cellStyle name="Normal 6 2 5 4 2 2" xfId="13776"/>
    <cellStyle name="Normal 6 2 5 4 2 2 2" xfId="27891"/>
    <cellStyle name="Normal 6 2 5 4 2 2 2 2" xfId="61768"/>
    <cellStyle name="Normal 6 2 5 4 2 2 3" xfId="47652"/>
    <cellStyle name="Normal 6 2 5 4 2 3" xfId="19422"/>
    <cellStyle name="Normal 6 2 5 4 2 3 2" xfId="39183"/>
    <cellStyle name="Normal 6 2 5 4 2 4" xfId="53299"/>
    <cellStyle name="Normal 6 2 5 4 2 5" xfId="33537"/>
    <cellStyle name="Normal 6 2 5 4 3" xfId="8130"/>
    <cellStyle name="Normal 6 2 5 4 3 2" xfId="22245"/>
    <cellStyle name="Normal 6 2 5 4 3 2 2" xfId="56122"/>
    <cellStyle name="Normal 6 2 5 4 3 3" xfId="42006"/>
    <cellStyle name="Normal 6 2 5 4 4" xfId="10953"/>
    <cellStyle name="Normal 6 2 5 4 4 2" xfId="25068"/>
    <cellStyle name="Normal 6 2 5 4 4 2 2" xfId="58945"/>
    <cellStyle name="Normal 6 2 5 4 4 3" xfId="44829"/>
    <cellStyle name="Normal 6 2 5 4 5" xfId="16599"/>
    <cellStyle name="Normal 6 2 5 4 5 2" xfId="36360"/>
    <cellStyle name="Normal 6 2 5 4 6" xfId="50476"/>
    <cellStyle name="Normal 6 2 5 4 7" xfId="30714"/>
    <cellStyle name="Normal 6 2 5 5" xfId="3893"/>
    <cellStyle name="Normal 6 2 5 5 2" xfId="12364"/>
    <cellStyle name="Normal 6 2 5 5 2 2" xfId="26479"/>
    <cellStyle name="Normal 6 2 5 5 2 2 2" xfId="60356"/>
    <cellStyle name="Normal 6 2 5 5 2 3" xfId="46240"/>
    <cellStyle name="Normal 6 2 5 5 3" xfId="18010"/>
    <cellStyle name="Normal 6 2 5 5 3 2" xfId="37771"/>
    <cellStyle name="Normal 6 2 5 5 4" xfId="51887"/>
    <cellStyle name="Normal 6 2 5 5 5" xfId="32125"/>
    <cellStyle name="Normal 6 2 5 6" xfId="6718"/>
    <cellStyle name="Normal 6 2 5 6 2" xfId="20833"/>
    <cellStyle name="Normal 6 2 5 6 2 2" xfId="54710"/>
    <cellStyle name="Normal 6 2 5 6 3" xfId="40594"/>
    <cellStyle name="Normal 6 2 5 7" xfId="9541"/>
    <cellStyle name="Normal 6 2 5 7 2" xfId="23656"/>
    <cellStyle name="Normal 6 2 5 7 2 2" xfId="57533"/>
    <cellStyle name="Normal 6 2 5 7 3" xfId="43417"/>
    <cellStyle name="Normal 6 2 5 8" xfId="15187"/>
    <cellStyle name="Normal 6 2 5 8 2" xfId="34948"/>
    <cellStyle name="Normal 6 2 5 9" xfId="49064"/>
    <cellStyle name="Normal 6 2 6" xfId="1246"/>
    <cellStyle name="Normal 6 2 6 2" xfId="1953"/>
    <cellStyle name="Normal 6 2 6 2 2" xfId="3366"/>
    <cellStyle name="Normal 6 2 6 2 2 2" xfId="6190"/>
    <cellStyle name="Normal 6 2 6 2 2 2 2" xfId="14660"/>
    <cellStyle name="Normal 6 2 6 2 2 2 2 2" xfId="28775"/>
    <cellStyle name="Normal 6 2 6 2 2 2 2 2 2" xfId="62652"/>
    <cellStyle name="Normal 6 2 6 2 2 2 2 3" xfId="48536"/>
    <cellStyle name="Normal 6 2 6 2 2 2 3" xfId="20306"/>
    <cellStyle name="Normal 6 2 6 2 2 2 3 2" xfId="40067"/>
    <cellStyle name="Normal 6 2 6 2 2 2 4" xfId="54183"/>
    <cellStyle name="Normal 6 2 6 2 2 2 5" xfId="34421"/>
    <cellStyle name="Normal 6 2 6 2 2 3" xfId="9014"/>
    <cellStyle name="Normal 6 2 6 2 2 3 2" xfId="23129"/>
    <cellStyle name="Normal 6 2 6 2 2 3 2 2" xfId="57006"/>
    <cellStyle name="Normal 6 2 6 2 2 3 3" xfId="42890"/>
    <cellStyle name="Normal 6 2 6 2 2 4" xfId="11837"/>
    <cellStyle name="Normal 6 2 6 2 2 4 2" xfId="25952"/>
    <cellStyle name="Normal 6 2 6 2 2 4 2 2" xfId="59829"/>
    <cellStyle name="Normal 6 2 6 2 2 4 3" xfId="45713"/>
    <cellStyle name="Normal 6 2 6 2 2 5" xfId="17483"/>
    <cellStyle name="Normal 6 2 6 2 2 5 2" xfId="37244"/>
    <cellStyle name="Normal 6 2 6 2 2 6" xfId="51360"/>
    <cellStyle name="Normal 6 2 6 2 2 7" xfId="31598"/>
    <cellStyle name="Normal 6 2 6 2 3" xfId="4777"/>
    <cellStyle name="Normal 6 2 6 2 3 2" xfId="13248"/>
    <cellStyle name="Normal 6 2 6 2 3 2 2" xfId="27363"/>
    <cellStyle name="Normal 6 2 6 2 3 2 2 2" xfId="61240"/>
    <cellStyle name="Normal 6 2 6 2 3 2 3" xfId="47124"/>
    <cellStyle name="Normal 6 2 6 2 3 3" xfId="18894"/>
    <cellStyle name="Normal 6 2 6 2 3 3 2" xfId="38655"/>
    <cellStyle name="Normal 6 2 6 2 3 4" xfId="52771"/>
    <cellStyle name="Normal 6 2 6 2 3 5" xfId="33009"/>
    <cellStyle name="Normal 6 2 6 2 4" xfId="7602"/>
    <cellStyle name="Normal 6 2 6 2 4 2" xfId="21717"/>
    <cellStyle name="Normal 6 2 6 2 4 2 2" xfId="55594"/>
    <cellStyle name="Normal 6 2 6 2 4 3" xfId="41478"/>
    <cellStyle name="Normal 6 2 6 2 5" xfId="10425"/>
    <cellStyle name="Normal 6 2 6 2 5 2" xfId="24540"/>
    <cellStyle name="Normal 6 2 6 2 5 2 2" xfId="58417"/>
    <cellStyle name="Normal 6 2 6 2 5 3" xfId="44301"/>
    <cellStyle name="Normal 6 2 6 2 6" xfId="16071"/>
    <cellStyle name="Normal 6 2 6 2 6 2" xfId="35832"/>
    <cellStyle name="Normal 6 2 6 2 7" xfId="49948"/>
    <cellStyle name="Normal 6 2 6 2 8" xfId="30186"/>
    <cellStyle name="Normal 6 2 6 3" xfId="2660"/>
    <cellStyle name="Normal 6 2 6 3 2" xfId="5484"/>
    <cellStyle name="Normal 6 2 6 3 2 2" xfId="13954"/>
    <cellStyle name="Normal 6 2 6 3 2 2 2" xfId="28069"/>
    <cellStyle name="Normal 6 2 6 3 2 2 2 2" xfId="61946"/>
    <cellStyle name="Normal 6 2 6 3 2 2 3" xfId="47830"/>
    <cellStyle name="Normal 6 2 6 3 2 3" xfId="19600"/>
    <cellStyle name="Normal 6 2 6 3 2 3 2" xfId="39361"/>
    <cellStyle name="Normal 6 2 6 3 2 4" xfId="53477"/>
    <cellStyle name="Normal 6 2 6 3 2 5" xfId="33715"/>
    <cellStyle name="Normal 6 2 6 3 3" xfId="8308"/>
    <cellStyle name="Normal 6 2 6 3 3 2" xfId="22423"/>
    <cellStyle name="Normal 6 2 6 3 3 2 2" xfId="56300"/>
    <cellStyle name="Normal 6 2 6 3 3 3" xfId="42184"/>
    <cellStyle name="Normal 6 2 6 3 4" xfId="11131"/>
    <cellStyle name="Normal 6 2 6 3 4 2" xfId="25246"/>
    <cellStyle name="Normal 6 2 6 3 4 2 2" xfId="59123"/>
    <cellStyle name="Normal 6 2 6 3 4 3" xfId="45007"/>
    <cellStyle name="Normal 6 2 6 3 5" xfId="16777"/>
    <cellStyle name="Normal 6 2 6 3 5 2" xfId="36538"/>
    <cellStyle name="Normal 6 2 6 3 6" xfId="50654"/>
    <cellStyle name="Normal 6 2 6 3 7" xfId="30892"/>
    <cellStyle name="Normal 6 2 6 4" xfId="4071"/>
    <cellStyle name="Normal 6 2 6 4 2" xfId="12542"/>
    <cellStyle name="Normal 6 2 6 4 2 2" xfId="26657"/>
    <cellStyle name="Normal 6 2 6 4 2 2 2" xfId="60534"/>
    <cellStyle name="Normal 6 2 6 4 2 3" xfId="46418"/>
    <cellStyle name="Normal 6 2 6 4 3" xfId="18188"/>
    <cellStyle name="Normal 6 2 6 4 3 2" xfId="37949"/>
    <cellStyle name="Normal 6 2 6 4 4" xfId="52065"/>
    <cellStyle name="Normal 6 2 6 4 5" xfId="32303"/>
    <cellStyle name="Normal 6 2 6 5" xfId="6896"/>
    <cellStyle name="Normal 6 2 6 5 2" xfId="21011"/>
    <cellStyle name="Normal 6 2 6 5 2 2" xfId="54888"/>
    <cellStyle name="Normal 6 2 6 5 3" xfId="40772"/>
    <cellStyle name="Normal 6 2 6 6" xfId="9719"/>
    <cellStyle name="Normal 6 2 6 6 2" xfId="23834"/>
    <cellStyle name="Normal 6 2 6 6 2 2" xfId="57711"/>
    <cellStyle name="Normal 6 2 6 6 3" xfId="43595"/>
    <cellStyle name="Normal 6 2 6 7" xfId="15365"/>
    <cellStyle name="Normal 6 2 6 7 2" xfId="35126"/>
    <cellStyle name="Normal 6 2 6 8" xfId="49242"/>
    <cellStyle name="Normal 6 2 6 9" xfId="29480"/>
    <cellStyle name="Normal 6 2 7" xfId="1600"/>
    <cellStyle name="Normal 6 2 7 2" xfId="3013"/>
    <cellStyle name="Normal 6 2 7 2 2" xfId="5837"/>
    <cellStyle name="Normal 6 2 7 2 2 2" xfId="14307"/>
    <cellStyle name="Normal 6 2 7 2 2 2 2" xfId="28422"/>
    <cellStyle name="Normal 6 2 7 2 2 2 2 2" xfId="62299"/>
    <cellStyle name="Normal 6 2 7 2 2 2 3" xfId="48183"/>
    <cellStyle name="Normal 6 2 7 2 2 3" xfId="19953"/>
    <cellStyle name="Normal 6 2 7 2 2 3 2" xfId="39714"/>
    <cellStyle name="Normal 6 2 7 2 2 4" xfId="53830"/>
    <cellStyle name="Normal 6 2 7 2 2 5" xfId="34068"/>
    <cellStyle name="Normal 6 2 7 2 3" xfId="8661"/>
    <cellStyle name="Normal 6 2 7 2 3 2" xfId="22776"/>
    <cellStyle name="Normal 6 2 7 2 3 2 2" xfId="56653"/>
    <cellStyle name="Normal 6 2 7 2 3 3" xfId="42537"/>
    <cellStyle name="Normal 6 2 7 2 4" xfId="11484"/>
    <cellStyle name="Normal 6 2 7 2 4 2" xfId="25599"/>
    <cellStyle name="Normal 6 2 7 2 4 2 2" xfId="59476"/>
    <cellStyle name="Normal 6 2 7 2 4 3" xfId="45360"/>
    <cellStyle name="Normal 6 2 7 2 5" xfId="17130"/>
    <cellStyle name="Normal 6 2 7 2 5 2" xfId="36891"/>
    <cellStyle name="Normal 6 2 7 2 6" xfId="51007"/>
    <cellStyle name="Normal 6 2 7 2 7" xfId="31245"/>
    <cellStyle name="Normal 6 2 7 3" xfId="4424"/>
    <cellStyle name="Normal 6 2 7 3 2" xfId="12895"/>
    <cellStyle name="Normal 6 2 7 3 2 2" xfId="27010"/>
    <cellStyle name="Normal 6 2 7 3 2 2 2" xfId="60887"/>
    <cellStyle name="Normal 6 2 7 3 2 3" xfId="46771"/>
    <cellStyle name="Normal 6 2 7 3 3" xfId="18541"/>
    <cellStyle name="Normal 6 2 7 3 3 2" xfId="38302"/>
    <cellStyle name="Normal 6 2 7 3 4" xfId="52418"/>
    <cellStyle name="Normal 6 2 7 3 5" xfId="32656"/>
    <cellStyle name="Normal 6 2 7 4" xfId="7249"/>
    <cellStyle name="Normal 6 2 7 4 2" xfId="21364"/>
    <cellStyle name="Normal 6 2 7 4 2 2" xfId="55241"/>
    <cellStyle name="Normal 6 2 7 4 3" xfId="41125"/>
    <cellStyle name="Normal 6 2 7 5" xfId="10072"/>
    <cellStyle name="Normal 6 2 7 5 2" xfId="24187"/>
    <cellStyle name="Normal 6 2 7 5 2 2" xfId="58064"/>
    <cellStyle name="Normal 6 2 7 5 3" xfId="43948"/>
    <cellStyle name="Normal 6 2 7 6" xfId="15718"/>
    <cellStyle name="Normal 6 2 7 6 2" xfId="35479"/>
    <cellStyle name="Normal 6 2 7 7" xfId="49595"/>
    <cellStyle name="Normal 6 2 7 8" xfId="29833"/>
    <cellStyle name="Normal 6 2 8" xfId="2307"/>
    <cellStyle name="Normal 6 2 8 2" xfId="5131"/>
    <cellStyle name="Normal 6 2 8 2 2" xfId="13601"/>
    <cellStyle name="Normal 6 2 8 2 2 2" xfId="27716"/>
    <cellStyle name="Normal 6 2 8 2 2 2 2" xfId="61593"/>
    <cellStyle name="Normal 6 2 8 2 2 3" xfId="47477"/>
    <cellStyle name="Normal 6 2 8 2 3" xfId="19247"/>
    <cellStyle name="Normal 6 2 8 2 3 2" xfId="39008"/>
    <cellStyle name="Normal 6 2 8 2 4" xfId="53124"/>
    <cellStyle name="Normal 6 2 8 2 5" xfId="33362"/>
    <cellStyle name="Normal 6 2 8 3" xfId="7955"/>
    <cellStyle name="Normal 6 2 8 3 2" xfId="22070"/>
    <cellStyle name="Normal 6 2 8 3 2 2" xfId="55947"/>
    <cellStyle name="Normal 6 2 8 3 3" xfId="41831"/>
    <cellStyle name="Normal 6 2 8 4" xfId="10778"/>
    <cellStyle name="Normal 6 2 8 4 2" xfId="24893"/>
    <cellStyle name="Normal 6 2 8 4 2 2" xfId="58770"/>
    <cellStyle name="Normal 6 2 8 4 3" xfId="44654"/>
    <cellStyle name="Normal 6 2 8 5" xfId="16424"/>
    <cellStyle name="Normal 6 2 8 5 2" xfId="36185"/>
    <cellStyle name="Normal 6 2 8 6" xfId="50301"/>
    <cellStyle name="Normal 6 2 8 7" xfId="30539"/>
    <cellStyle name="Normal 6 2 9" xfId="3718"/>
    <cellStyle name="Normal 6 2 9 2" xfId="12189"/>
    <cellStyle name="Normal 6 2 9 2 2" xfId="26304"/>
    <cellStyle name="Normal 6 2 9 2 2 2" xfId="60181"/>
    <cellStyle name="Normal 6 2 9 2 3" xfId="46065"/>
    <cellStyle name="Normal 6 2 9 3" xfId="17835"/>
    <cellStyle name="Normal 6 2 9 3 2" xfId="37596"/>
    <cellStyle name="Normal 6 2 9 4" xfId="51712"/>
    <cellStyle name="Normal 6 2 9 5" xfId="31950"/>
    <cellStyle name="Normal 6 3" xfId="21"/>
    <cellStyle name="Normal 6 3 10" xfId="15037"/>
    <cellStyle name="Normal 6 3 10 2" xfId="34798"/>
    <cellStyle name="Normal 6 3 11" xfId="48914"/>
    <cellStyle name="Normal 6 3 12" xfId="29152"/>
    <cellStyle name="Normal 6 3 13" xfId="744"/>
    <cellStyle name="Normal 6 3 2" xfId="200"/>
    <cellStyle name="Normal 6 3 2 10" xfId="49001"/>
    <cellStyle name="Normal 6 3 2 11" xfId="29239"/>
    <cellStyle name="Normal 6 3 2 12" xfId="999"/>
    <cellStyle name="Normal 6 3 2 2" xfId="347"/>
    <cellStyle name="Normal 6 3 2 2 10" xfId="29414"/>
    <cellStyle name="Normal 6 3 2 2 11" xfId="1179"/>
    <cellStyle name="Normal 6 3 2 2 2" xfId="1533"/>
    <cellStyle name="Normal 6 3 2 2 2 2" xfId="2240"/>
    <cellStyle name="Normal 6 3 2 2 2 2 2" xfId="3653"/>
    <cellStyle name="Normal 6 3 2 2 2 2 2 2" xfId="6477"/>
    <cellStyle name="Normal 6 3 2 2 2 2 2 2 2" xfId="14947"/>
    <cellStyle name="Normal 6 3 2 2 2 2 2 2 2 2" xfId="29062"/>
    <cellStyle name="Normal 6 3 2 2 2 2 2 2 2 2 2" xfId="62939"/>
    <cellStyle name="Normal 6 3 2 2 2 2 2 2 2 3" xfId="48823"/>
    <cellStyle name="Normal 6 3 2 2 2 2 2 2 3" xfId="20593"/>
    <cellStyle name="Normal 6 3 2 2 2 2 2 2 3 2" xfId="40354"/>
    <cellStyle name="Normal 6 3 2 2 2 2 2 2 4" xfId="54470"/>
    <cellStyle name="Normal 6 3 2 2 2 2 2 2 5" xfId="34708"/>
    <cellStyle name="Normal 6 3 2 2 2 2 2 3" xfId="9301"/>
    <cellStyle name="Normal 6 3 2 2 2 2 2 3 2" xfId="23416"/>
    <cellStyle name="Normal 6 3 2 2 2 2 2 3 2 2" xfId="57293"/>
    <cellStyle name="Normal 6 3 2 2 2 2 2 3 3" xfId="43177"/>
    <cellStyle name="Normal 6 3 2 2 2 2 2 4" xfId="12124"/>
    <cellStyle name="Normal 6 3 2 2 2 2 2 4 2" xfId="26239"/>
    <cellStyle name="Normal 6 3 2 2 2 2 2 4 2 2" xfId="60116"/>
    <cellStyle name="Normal 6 3 2 2 2 2 2 4 3" xfId="46000"/>
    <cellStyle name="Normal 6 3 2 2 2 2 2 5" xfId="17770"/>
    <cellStyle name="Normal 6 3 2 2 2 2 2 5 2" xfId="37531"/>
    <cellStyle name="Normal 6 3 2 2 2 2 2 6" xfId="51647"/>
    <cellStyle name="Normal 6 3 2 2 2 2 2 7" xfId="31885"/>
    <cellStyle name="Normal 6 3 2 2 2 2 3" xfId="5064"/>
    <cellStyle name="Normal 6 3 2 2 2 2 3 2" xfId="13535"/>
    <cellStyle name="Normal 6 3 2 2 2 2 3 2 2" xfId="27650"/>
    <cellStyle name="Normal 6 3 2 2 2 2 3 2 2 2" xfId="61527"/>
    <cellStyle name="Normal 6 3 2 2 2 2 3 2 3" xfId="47411"/>
    <cellStyle name="Normal 6 3 2 2 2 2 3 3" xfId="19181"/>
    <cellStyle name="Normal 6 3 2 2 2 2 3 3 2" xfId="38942"/>
    <cellStyle name="Normal 6 3 2 2 2 2 3 4" xfId="53058"/>
    <cellStyle name="Normal 6 3 2 2 2 2 3 5" xfId="33296"/>
    <cellStyle name="Normal 6 3 2 2 2 2 4" xfId="7889"/>
    <cellStyle name="Normal 6 3 2 2 2 2 4 2" xfId="22004"/>
    <cellStyle name="Normal 6 3 2 2 2 2 4 2 2" xfId="55881"/>
    <cellStyle name="Normal 6 3 2 2 2 2 4 3" xfId="41765"/>
    <cellStyle name="Normal 6 3 2 2 2 2 5" xfId="10712"/>
    <cellStyle name="Normal 6 3 2 2 2 2 5 2" xfId="24827"/>
    <cellStyle name="Normal 6 3 2 2 2 2 5 2 2" xfId="58704"/>
    <cellStyle name="Normal 6 3 2 2 2 2 5 3" xfId="44588"/>
    <cellStyle name="Normal 6 3 2 2 2 2 6" xfId="16358"/>
    <cellStyle name="Normal 6 3 2 2 2 2 6 2" xfId="36119"/>
    <cellStyle name="Normal 6 3 2 2 2 2 7" xfId="50235"/>
    <cellStyle name="Normal 6 3 2 2 2 2 8" xfId="30473"/>
    <cellStyle name="Normal 6 3 2 2 2 3" xfId="2947"/>
    <cellStyle name="Normal 6 3 2 2 2 3 2" xfId="5771"/>
    <cellStyle name="Normal 6 3 2 2 2 3 2 2" xfId="14241"/>
    <cellStyle name="Normal 6 3 2 2 2 3 2 2 2" xfId="28356"/>
    <cellStyle name="Normal 6 3 2 2 2 3 2 2 2 2" xfId="62233"/>
    <cellStyle name="Normal 6 3 2 2 2 3 2 2 3" xfId="48117"/>
    <cellStyle name="Normal 6 3 2 2 2 3 2 3" xfId="19887"/>
    <cellStyle name="Normal 6 3 2 2 2 3 2 3 2" xfId="39648"/>
    <cellStyle name="Normal 6 3 2 2 2 3 2 4" xfId="53764"/>
    <cellStyle name="Normal 6 3 2 2 2 3 2 5" xfId="34002"/>
    <cellStyle name="Normal 6 3 2 2 2 3 3" xfId="8595"/>
    <cellStyle name="Normal 6 3 2 2 2 3 3 2" xfId="22710"/>
    <cellStyle name="Normal 6 3 2 2 2 3 3 2 2" xfId="56587"/>
    <cellStyle name="Normal 6 3 2 2 2 3 3 3" xfId="42471"/>
    <cellStyle name="Normal 6 3 2 2 2 3 4" xfId="11418"/>
    <cellStyle name="Normal 6 3 2 2 2 3 4 2" xfId="25533"/>
    <cellStyle name="Normal 6 3 2 2 2 3 4 2 2" xfId="59410"/>
    <cellStyle name="Normal 6 3 2 2 2 3 4 3" xfId="45294"/>
    <cellStyle name="Normal 6 3 2 2 2 3 5" xfId="17064"/>
    <cellStyle name="Normal 6 3 2 2 2 3 5 2" xfId="36825"/>
    <cellStyle name="Normal 6 3 2 2 2 3 6" xfId="50941"/>
    <cellStyle name="Normal 6 3 2 2 2 3 7" xfId="31179"/>
    <cellStyle name="Normal 6 3 2 2 2 4" xfId="4358"/>
    <cellStyle name="Normal 6 3 2 2 2 4 2" xfId="12829"/>
    <cellStyle name="Normal 6 3 2 2 2 4 2 2" xfId="26944"/>
    <cellStyle name="Normal 6 3 2 2 2 4 2 2 2" xfId="60821"/>
    <cellStyle name="Normal 6 3 2 2 2 4 2 3" xfId="46705"/>
    <cellStyle name="Normal 6 3 2 2 2 4 3" xfId="18475"/>
    <cellStyle name="Normal 6 3 2 2 2 4 3 2" xfId="38236"/>
    <cellStyle name="Normal 6 3 2 2 2 4 4" xfId="52352"/>
    <cellStyle name="Normal 6 3 2 2 2 4 5" xfId="32590"/>
    <cellStyle name="Normal 6 3 2 2 2 5" xfId="7183"/>
    <cellStyle name="Normal 6 3 2 2 2 5 2" xfId="21298"/>
    <cellStyle name="Normal 6 3 2 2 2 5 2 2" xfId="55175"/>
    <cellStyle name="Normal 6 3 2 2 2 5 3" xfId="41059"/>
    <cellStyle name="Normal 6 3 2 2 2 6" xfId="10006"/>
    <cellStyle name="Normal 6 3 2 2 2 6 2" xfId="24121"/>
    <cellStyle name="Normal 6 3 2 2 2 6 2 2" xfId="57998"/>
    <cellStyle name="Normal 6 3 2 2 2 6 3" xfId="43882"/>
    <cellStyle name="Normal 6 3 2 2 2 7" xfId="15652"/>
    <cellStyle name="Normal 6 3 2 2 2 7 2" xfId="35413"/>
    <cellStyle name="Normal 6 3 2 2 2 8" xfId="49529"/>
    <cellStyle name="Normal 6 3 2 2 2 9" xfId="29767"/>
    <cellStyle name="Normal 6 3 2 2 3" xfId="1887"/>
    <cellStyle name="Normal 6 3 2 2 3 2" xfId="3300"/>
    <cellStyle name="Normal 6 3 2 2 3 2 2" xfId="6124"/>
    <cellStyle name="Normal 6 3 2 2 3 2 2 2" xfId="14594"/>
    <cellStyle name="Normal 6 3 2 2 3 2 2 2 2" xfId="28709"/>
    <cellStyle name="Normal 6 3 2 2 3 2 2 2 2 2" xfId="62586"/>
    <cellStyle name="Normal 6 3 2 2 3 2 2 2 3" xfId="48470"/>
    <cellStyle name="Normal 6 3 2 2 3 2 2 3" xfId="20240"/>
    <cellStyle name="Normal 6 3 2 2 3 2 2 3 2" xfId="40001"/>
    <cellStyle name="Normal 6 3 2 2 3 2 2 4" xfId="54117"/>
    <cellStyle name="Normal 6 3 2 2 3 2 2 5" xfId="34355"/>
    <cellStyle name="Normal 6 3 2 2 3 2 3" xfId="8948"/>
    <cellStyle name="Normal 6 3 2 2 3 2 3 2" xfId="23063"/>
    <cellStyle name="Normal 6 3 2 2 3 2 3 2 2" xfId="56940"/>
    <cellStyle name="Normal 6 3 2 2 3 2 3 3" xfId="42824"/>
    <cellStyle name="Normal 6 3 2 2 3 2 4" xfId="11771"/>
    <cellStyle name="Normal 6 3 2 2 3 2 4 2" xfId="25886"/>
    <cellStyle name="Normal 6 3 2 2 3 2 4 2 2" xfId="59763"/>
    <cellStyle name="Normal 6 3 2 2 3 2 4 3" xfId="45647"/>
    <cellStyle name="Normal 6 3 2 2 3 2 5" xfId="17417"/>
    <cellStyle name="Normal 6 3 2 2 3 2 5 2" xfId="37178"/>
    <cellStyle name="Normal 6 3 2 2 3 2 6" xfId="51294"/>
    <cellStyle name="Normal 6 3 2 2 3 2 7" xfId="31532"/>
    <cellStyle name="Normal 6 3 2 2 3 3" xfId="4711"/>
    <cellStyle name="Normal 6 3 2 2 3 3 2" xfId="13182"/>
    <cellStyle name="Normal 6 3 2 2 3 3 2 2" xfId="27297"/>
    <cellStyle name="Normal 6 3 2 2 3 3 2 2 2" xfId="61174"/>
    <cellStyle name="Normal 6 3 2 2 3 3 2 3" xfId="47058"/>
    <cellStyle name="Normal 6 3 2 2 3 3 3" xfId="18828"/>
    <cellStyle name="Normal 6 3 2 2 3 3 3 2" xfId="38589"/>
    <cellStyle name="Normal 6 3 2 2 3 3 4" xfId="52705"/>
    <cellStyle name="Normal 6 3 2 2 3 3 5" xfId="32943"/>
    <cellStyle name="Normal 6 3 2 2 3 4" xfId="7536"/>
    <cellStyle name="Normal 6 3 2 2 3 4 2" xfId="21651"/>
    <cellStyle name="Normal 6 3 2 2 3 4 2 2" xfId="55528"/>
    <cellStyle name="Normal 6 3 2 2 3 4 3" xfId="41412"/>
    <cellStyle name="Normal 6 3 2 2 3 5" xfId="10359"/>
    <cellStyle name="Normal 6 3 2 2 3 5 2" xfId="24474"/>
    <cellStyle name="Normal 6 3 2 2 3 5 2 2" xfId="58351"/>
    <cellStyle name="Normal 6 3 2 2 3 5 3" xfId="44235"/>
    <cellStyle name="Normal 6 3 2 2 3 6" xfId="16005"/>
    <cellStyle name="Normal 6 3 2 2 3 6 2" xfId="35766"/>
    <cellStyle name="Normal 6 3 2 2 3 7" xfId="49882"/>
    <cellStyle name="Normal 6 3 2 2 3 8" xfId="30120"/>
    <cellStyle name="Normal 6 3 2 2 4" xfId="2594"/>
    <cellStyle name="Normal 6 3 2 2 4 2" xfId="5418"/>
    <cellStyle name="Normal 6 3 2 2 4 2 2" xfId="13888"/>
    <cellStyle name="Normal 6 3 2 2 4 2 2 2" xfId="28003"/>
    <cellStyle name="Normal 6 3 2 2 4 2 2 2 2" xfId="61880"/>
    <cellStyle name="Normal 6 3 2 2 4 2 2 3" xfId="47764"/>
    <cellStyle name="Normal 6 3 2 2 4 2 3" xfId="19534"/>
    <cellStyle name="Normal 6 3 2 2 4 2 3 2" xfId="39295"/>
    <cellStyle name="Normal 6 3 2 2 4 2 4" xfId="53411"/>
    <cellStyle name="Normal 6 3 2 2 4 2 5" xfId="33649"/>
    <cellStyle name="Normal 6 3 2 2 4 3" xfId="8242"/>
    <cellStyle name="Normal 6 3 2 2 4 3 2" xfId="22357"/>
    <cellStyle name="Normal 6 3 2 2 4 3 2 2" xfId="56234"/>
    <cellStyle name="Normal 6 3 2 2 4 3 3" xfId="42118"/>
    <cellStyle name="Normal 6 3 2 2 4 4" xfId="11065"/>
    <cellStyle name="Normal 6 3 2 2 4 4 2" xfId="25180"/>
    <cellStyle name="Normal 6 3 2 2 4 4 2 2" xfId="59057"/>
    <cellStyle name="Normal 6 3 2 2 4 4 3" xfId="44941"/>
    <cellStyle name="Normal 6 3 2 2 4 5" xfId="16711"/>
    <cellStyle name="Normal 6 3 2 2 4 5 2" xfId="36472"/>
    <cellStyle name="Normal 6 3 2 2 4 6" xfId="50588"/>
    <cellStyle name="Normal 6 3 2 2 4 7" xfId="30826"/>
    <cellStyle name="Normal 6 3 2 2 5" xfId="4005"/>
    <cellStyle name="Normal 6 3 2 2 5 2" xfId="12476"/>
    <cellStyle name="Normal 6 3 2 2 5 2 2" xfId="26591"/>
    <cellStyle name="Normal 6 3 2 2 5 2 2 2" xfId="60468"/>
    <cellStyle name="Normal 6 3 2 2 5 2 3" xfId="46352"/>
    <cellStyle name="Normal 6 3 2 2 5 3" xfId="18122"/>
    <cellStyle name="Normal 6 3 2 2 5 3 2" xfId="37883"/>
    <cellStyle name="Normal 6 3 2 2 5 4" xfId="51999"/>
    <cellStyle name="Normal 6 3 2 2 5 5" xfId="32237"/>
    <cellStyle name="Normal 6 3 2 2 6" xfId="6830"/>
    <cellStyle name="Normal 6 3 2 2 6 2" xfId="20945"/>
    <cellStyle name="Normal 6 3 2 2 6 2 2" xfId="54822"/>
    <cellStyle name="Normal 6 3 2 2 6 3" xfId="40706"/>
    <cellStyle name="Normal 6 3 2 2 7" xfId="9653"/>
    <cellStyle name="Normal 6 3 2 2 7 2" xfId="23768"/>
    <cellStyle name="Normal 6 3 2 2 7 2 2" xfId="57645"/>
    <cellStyle name="Normal 6 3 2 2 7 3" xfId="43529"/>
    <cellStyle name="Normal 6 3 2 2 8" xfId="15299"/>
    <cellStyle name="Normal 6 3 2 2 8 2" xfId="35060"/>
    <cellStyle name="Normal 6 3 2 2 9" xfId="49176"/>
    <cellStyle name="Normal 6 3 2 3" xfId="1358"/>
    <cellStyle name="Normal 6 3 2 3 2" xfId="2065"/>
    <cellStyle name="Normal 6 3 2 3 2 2" xfId="3478"/>
    <cellStyle name="Normal 6 3 2 3 2 2 2" xfId="6302"/>
    <cellStyle name="Normal 6 3 2 3 2 2 2 2" xfId="14772"/>
    <cellStyle name="Normal 6 3 2 3 2 2 2 2 2" xfId="28887"/>
    <cellStyle name="Normal 6 3 2 3 2 2 2 2 2 2" xfId="62764"/>
    <cellStyle name="Normal 6 3 2 3 2 2 2 2 3" xfId="48648"/>
    <cellStyle name="Normal 6 3 2 3 2 2 2 3" xfId="20418"/>
    <cellStyle name="Normal 6 3 2 3 2 2 2 3 2" xfId="40179"/>
    <cellStyle name="Normal 6 3 2 3 2 2 2 4" xfId="54295"/>
    <cellStyle name="Normal 6 3 2 3 2 2 2 5" xfId="34533"/>
    <cellStyle name="Normal 6 3 2 3 2 2 3" xfId="9126"/>
    <cellStyle name="Normal 6 3 2 3 2 2 3 2" xfId="23241"/>
    <cellStyle name="Normal 6 3 2 3 2 2 3 2 2" xfId="57118"/>
    <cellStyle name="Normal 6 3 2 3 2 2 3 3" xfId="43002"/>
    <cellStyle name="Normal 6 3 2 3 2 2 4" xfId="11949"/>
    <cellStyle name="Normal 6 3 2 3 2 2 4 2" xfId="26064"/>
    <cellStyle name="Normal 6 3 2 3 2 2 4 2 2" xfId="59941"/>
    <cellStyle name="Normal 6 3 2 3 2 2 4 3" xfId="45825"/>
    <cellStyle name="Normal 6 3 2 3 2 2 5" xfId="17595"/>
    <cellStyle name="Normal 6 3 2 3 2 2 5 2" xfId="37356"/>
    <cellStyle name="Normal 6 3 2 3 2 2 6" xfId="51472"/>
    <cellStyle name="Normal 6 3 2 3 2 2 7" xfId="31710"/>
    <cellStyle name="Normal 6 3 2 3 2 3" xfId="4889"/>
    <cellStyle name="Normal 6 3 2 3 2 3 2" xfId="13360"/>
    <cellStyle name="Normal 6 3 2 3 2 3 2 2" xfId="27475"/>
    <cellStyle name="Normal 6 3 2 3 2 3 2 2 2" xfId="61352"/>
    <cellStyle name="Normal 6 3 2 3 2 3 2 3" xfId="47236"/>
    <cellStyle name="Normal 6 3 2 3 2 3 3" xfId="19006"/>
    <cellStyle name="Normal 6 3 2 3 2 3 3 2" xfId="38767"/>
    <cellStyle name="Normal 6 3 2 3 2 3 4" xfId="52883"/>
    <cellStyle name="Normal 6 3 2 3 2 3 5" xfId="33121"/>
    <cellStyle name="Normal 6 3 2 3 2 4" xfId="7714"/>
    <cellStyle name="Normal 6 3 2 3 2 4 2" xfId="21829"/>
    <cellStyle name="Normal 6 3 2 3 2 4 2 2" xfId="55706"/>
    <cellStyle name="Normal 6 3 2 3 2 4 3" xfId="41590"/>
    <cellStyle name="Normal 6 3 2 3 2 5" xfId="10537"/>
    <cellStyle name="Normal 6 3 2 3 2 5 2" xfId="24652"/>
    <cellStyle name="Normal 6 3 2 3 2 5 2 2" xfId="58529"/>
    <cellStyle name="Normal 6 3 2 3 2 5 3" xfId="44413"/>
    <cellStyle name="Normal 6 3 2 3 2 6" xfId="16183"/>
    <cellStyle name="Normal 6 3 2 3 2 6 2" xfId="35944"/>
    <cellStyle name="Normal 6 3 2 3 2 7" xfId="50060"/>
    <cellStyle name="Normal 6 3 2 3 2 8" xfId="30298"/>
    <cellStyle name="Normal 6 3 2 3 3" xfId="2772"/>
    <cellStyle name="Normal 6 3 2 3 3 2" xfId="5596"/>
    <cellStyle name="Normal 6 3 2 3 3 2 2" xfId="14066"/>
    <cellStyle name="Normal 6 3 2 3 3 2 2 2" xfId="28181"/>
    <cellStyle name="Normal 6 3 2 3 3 2 2 2 2" xfId="62058"/>
    <cellStyle name="Normal 6 3 2 3 3 2 2 3" xfId="47942"/>
    <cellStyle name="Normal 6 3 2 3 3 2 3" xfId="19712"/>
    <cellStyle name="Normal 6 3 2 3 3 2 3 2" xfId="39473"/>
    <cellStyle name="Normal 6 3 2 3 3 2 4" xfId="53589"/>
    <cellStyle name="Normal 6 3 2 3 3 2 5" xfId="33827"/>
    <cellStyle name="Normal 6 3 2 3 3 3" xfId="8420"/>
    <cellStyle name="Normal 6 3 2 3 3 3 2" xfId="22535"/>
    <cellStyle name="Normal 6 3 2 3 3 3 2 2" xfId="56412"/>
    <cellStyle name="Normal 6 3 2 3 3 3 3" xfId="42296"/>
    <cellStyle name="Normal 6 3 2 3 3 4" xfId="11243"/>
    <cellStyle name="Normal 6 3 2 3 3 4 2" xfId="25358"/>
    <cellStyle name="Normal 6 3 2 3 3 4 2 2" xfId="59235"/>
    <cellStyle name="Normal 6 3 2 3 3 4 3" xfId="45119"/>
    <cellStyle name="Normal 6 3 2 3 3 5" xfId="16889"/>
    <cellStyle name="Normal 6 3 2 3 3 5 2" xfId="36650"/>
    <cellStyle name="Normal 6 3 2 3 3 6" xfId="50766"/>
    <cellStyle name="Normal 6 3 2 3 3 7" xfId="31004"/>
    <cellStyle name="Normal 6 3 2 3 4" xfId="4183"/>
    <cellStyle name="Normal 6 3 2 3 4 2" xfId="12654"/>
    <cellStyle name="Normal 6 3 2 3 4 2 2" xfId="26769"/>
    <cellStyle name="Normal 6 3 2 3 4 2 2 2" xfId="60646"/>
    <cellStyle name="Normal 6 3 2 3 4 2 3" xfId="46530"/>
    <cellStyle name="Normal 6 3 2 3 4 3" xfId="18300"/>
    <cellStyle name="Normal 6 3 2 3 4 3 2" xfId="38061"/>
    <cellStyle name="Normal 6 3 2 3 4 4" xfId="52177"/>
    <cellStyle name="Normal 6 3 2 3 4 5" xfId="32415"/>
    <cellStyle name="Normal 6 3 2 3 5" xfId="7008"/>
    <cellStyle name="Normal 6 3 2 3 5 2" xfId="21123"/>
    <cellStyle name="Normal 6 3 2 3 5 2 2" xfId="55000"/>
    <cellStyle name="Normal 6 3 2 3 5 3" xfId="40884"/>
    <cellStyle name="Normal 6 3 2 3 6" xfId="9831"/>
    <cellStyle name="Normal 6 3 2 3 6 2" xfId="23946"/>
    <cellStyle name="Normal 6 3 2 3 6 2 2" xfId="57823"/>
    <cellStyle name="Normal 6 3 2 3 6 3" xfId="43707"/>
    <cellStyle name="Normal 6 3 2 3 7" xfId="15477"/>
    <cellStyle name="Normal 6 3 2 3 7 2" xfId="35238"/>
    <cellStyle name="Normal 6 3 2 3 8" xfId="49354"/>
    <cellStyle name="Normal 6 3 2 3 9" xfId="29592"/>
    <cellStyle name="Normal 6 3 2 4" xfId="1712"/>
    <cellStyle name="Normal 6 3 2 4 2" xfId="3125"/>
    <cellStyle name="Normal 6 3 2 4 2 2" xfId="5949"/>
    <cellStyle name="Normal 6 3 2 4 2 2 2" xfId="14419"/>
    <cellStyle name="Normal 6 3 2 4 2 2 2 2" xfId="28534"/>
    <cellStyle name="Normal 6 3 2 4 2 2 2 2 2" xfId="62411"/>
    <cellStyle name="Normal 6 3 2 4 2 2 2 3" xfId="48295"/>
    <cellStyle name="Normal 6 3 2 4 2 2 3" xfId="20065"/>
    <cellStyle name="Normal 6 3 2 4 2 2 3 2" xfId="39826"/>
    <cellStyle name="Normal 6 3 2 4 2 2 4" xfId="53942"/>
    <cellStyle name="Normal 6 3 2 4 2 2 5" xfId="34180"/>
    <cellStyle name="Normal 6 3 2 4 2 3" xfId="8773"/>
    <cellStyle name="Normal 6 3 2 4 2 3 2" xfId="22888"/>
    <cellStyle name="Normal 6 3 2 4 2 3 2 2" xfId="56765"/>
    <cellStyle name="Normal 6 3 2 4 2 3 3" xfId="42649"/>
    <cellStyle name="Normal 6 3 2 4 2 4" xfId="11596"/>
    <cellStyle name="Normal 6 3 2 4 2 4 2" xfId="25711"/>
    <cellStyle name="Normal 6 3 2 4 2 4 2 2" xfId="59588"/>
    <cellStyle name="Normal 6 3 2 4 2 4 3" xfId="45472"/>
    <cellStyle name="Normal 6 3 2 4 2 5" xfId="17242"/>
    <cellStyle name="Normal 6 3 2 4 2 5 2" xfId="37003"/>
    <cellStyle name="Normal 6 3 2 4 2 6" xfId="51119"/>
    <cellStyle name="Normal 6 3 2 4 2 7" xfId="31357"/>
    <cellStyle name="Normal 6 3 2 4 3" xfId="4536"/>
    <cellStyle name="Normal 6 3 2 4 3 2" xfId="13007"/>
    <cellStyle name="Normal 6 3 2 4 3 2 2" xfId="27122"/>
    <cellStyle name="Normal 6 3 2 4 3 2 2 2" xfId="60999"/>
    <cellStyle name="Normal 6 3 2 4 3 2 3" xfId="46883"/>
    <cellStyle name="Normal 6 3 2 4 3 3" xfId="18653"/>
    <cellStyle name="Normal 6 3 2 4 3 3 2" xfId="38414"/>
    <cellStyle name="Normal 6 3 2 4 3 4" xfId="52530"/>
    <cellStyle name="Normal 6 3 2 4 3 5" xfId="32768"/>
    <cellStyle name="Normal 6 3 2 4 4" xfId="7361"/>
    <cellStyle name="Normal 6 3 2 4 4 2" xfId="21476"/>
    <cellStyle name="Normal 6 3 2 4 4 2 2" xfId="55353"/>
    <cellStyle name="Normal 6 3 2 4 4 3" xfId="41237"/>
    <cellStyle name="Normal 6 3 2 4 5" xfId="10184"/>
    <cellStyle name="Normal 6 3 2 4 5 2" xfId="24299"/>
    <cellStyle name="Normal 6 3 2 4 5 2 2" xfId="58176"/>
    <cellStyle name="Normal 6 3 2 4 5 3" xfId="44060"/>
    <cellStyle name="Normal 6 3 2 4 6" xfId="15830"/>
    <cellStyle name="Normal 6 3 2 4 6 2" xfId="35591"/>
    <cellStyle name="Normal 6 3 2 4 7" xfId="49707"/>
    <cellStyle name="Normal 6 3 2 4 8" xfId="29945"/>
    <cellStyle name="Normal 6 3 2 5" xfId="2419"/>
    <cellStyle name="Normal 6 3 2 5 2" xfId="5243"/>
    <cellStyle name="Normal 6 3 2 5 2 2" xfId="13713"/>
    <cellStyle name="Normal 6 3 2 5 2 2 2" xfId="27828"/>
    <cellStyle name="Normal 6 3 2 5 2 2 2 2" xfId="61705"/>
    <cellStyle name="Normal 6 3 2 5 2 2 3" xfId="47589"/>
    <cellStyle name="Normal 6 3 2 5 2 3" xfId="19359"/>
    <cellStyle name="Normal 6 3 2 5 2 3 2" xfId="39120"/>
    <cellStyle name="Normal 6 3 2 5 2 4" xfId="53236"/>
    <cellStyle name="Normal 6 3 2 5 2 5" xfId="33474"/>
    <cellStyle name="Normal 6 3 2 5 3" xfId="8067"/>
    <cellStyle name="Normal 6 3 2 5 3 2" xfId="22182"/>
    <cellStyle name="Normal 6 3 2 5 3 2 2" xfId="56059"/>
    <cellStyle name="Normal 6 3 2 5 3 3" xfId="41943"/>
    <cellStyle name="Normal 6 3 2 5 4" xfId="10890"/>
    <cellStyle name="Normal 6 3 2 5 4 2" xfId="25005"/>
    <cellStyle name="Normal 6 3 2 5 4 2 2" xfId="58882"/>
    <cellStyle name="Normal 6 3 2 5 4 3" xfId="44766"/>
    <cellStyle name="Normal 6 3 2 5 5" xfId="16536"/>
    <cellStyle name="Normal 6 3 2 5 5 2" xfId="36297"/>
    <cellStyle name="Normal 6 3 2 5 6" xfId="50413"/>
    <cellStyle name="Normal 6 3 2 5 7" xfId="30651"/>
    <cellStyle name="Normal 6 3 2 6" xfId="3830"/>
    <cellStyle name="Normal 6 3 2 6 2" xfId="12301"/>
    <cellStyle name="Normal 6 3 2 6 2 2" xfId="26416"/>
    <cellStyle name="Normal 6 3 2 6 2 2 2" xfId="60293"/>
    <cellStyle name="Normal 6 3 2 6 2 3" xfId="46177"/>
    <cellStyle name="Normal 6 3 2 6 3" xfId="17947"/>
    <cellStyle name="Normal 6 3 2 6 3 2" xfId="37708"/>
    <cellStyle name="Normal 6 3 2 6 4" xfId="51824"/>
    <cellStyle name="Normal 6 3 2 6 5" xfId="32062"/>
    <cellStyle name="Normal 6 3 2 7" xfId="6655"/>
    <cellStyle name="Normal 6 3 2 7 2" xfId="20770"/>
    <cellStyle name="Normal 6 3 2 7 2 2" xfId="54647"/>
    <cellStyle name="Normal 6 3 2 7 3" xfId="40531"/>
    <cellStyle name="Normal 6 3 2 8" xfId="9478"/>
    <cellStyle name="Normal 6 3 2 8 2" xfId="23593"/>
    <cellStyle name="Normal 6 3 2 8 2 2" xfId="57470"/>
    <cellStyle name="Normal 6 3 2 8 3" xfId="43354"/>
    <cellStyle name="Normal 6 3 2 9" xfId="15124"/>
    <cellStyle name="Normal 6 3 2 9 2" xfId="34885"/>
    <cellStyle name="Normal 6 3 3" xfId="167"/>
    <cellStyle name="Normal 6 3 3 10" xfId="29327"/>
    <cellStyle name="Normal 6 3 3 11" xfId="1091"/>
    <cellStyle name="Normal 6 3 3 2" xfId="325"/>
    <cellStyle name="Normal 6 3 3 2 10" xfId="1446"/>
    <cellStyle name="Normal 6 3 3 2 2" xfId="2153"/>
    <cellStyle name="Normal 6 3 3 2 2 2" xfId="3566"/>
    <cellStyle name="Normal 6 3 3 2 2 2 2" xfId="6390"/>
    <cellStyle name="Normal 6 3 3 2 2 2 2 2" xfId="14860"/>
    <cellStyle name="Normal 6 3 3 2 2 2 2 2 2" xfId="28975"/>
    <cellStyle name="Normal 6 3 3 2 2 2 2 2 2 2" xfId="62852"/>
    <cellStyle name="Normal 6 3 3 2 2 2 2 2 3" xfId="48736"/>
    <cellStyle name="Normal 6 3 3 2 2 2 2 3" xfId="20506"/>
    <cellStyle name="Normal 6 3 3 2 2 2 2 3 2" xfId="40267"/>
    <cellStyle name="Normal 6 3 3 2 2 2 2 4" xfId="54383"/>
    <cellStyle name="Normal 6 3 3 2 2 2 2 5" xfId="34621"/>
    <cellStyle name="Normal 6 3 3 2 2 2 3" xfId="9214"/>
    <cellStyle name="Normal 6 3 3 2 2 2 3 2" xfId="23329"/>
    <cellStyle name="Normal 6 3 3 2 2 2 3 2 2" xfId="57206"/>
    <cellStyle name="Normal 6 3 3 2 2 2 3 3" xfId="43090"/>
    <cellStyle name="Normal 6 3 3 2 2 2 4" xfId="12037"/>
    <cellStyle name="Normal 6 3 3 2 2 2 4 2" xfId="26152"/>
    <cellStyle name="Normal 6 3 3 2 2 2 4 2 2" xfId="60029"/>
    <cellStyle name="Normal 6 3 3 2 2 2 4 3" xfId="45913"/>
    <cellStyle name="Normal 6 3 3 2 2 2 5" xfId="17683"/>
    <cellStyle name="Normal 6 3 3 2 2 2 5 2" xfId="37444"/>
    <cellStyle name="Normal 6 3 3 2 2 2 6" xfId="51560"/>
    <cellStyle name="Normal 6 3 3 2 2 2 7" xfId="31798"/>
    <cellStyle name="Normal 6 3 3 2 2 3" xfId="4977"/>
    <cellStyle name="Normal 6 3 3 2 2 3 2" xfId="13448"/>
    <cellStyle name="Normal 6 3 3 2 2 3 2 2" xfId="27563"/>
    <cellStyle name="Normal 6 3 3 2 2 3 2 2 2" xfId="61440"/>
    <cellStyle name="Normal 6 3 3 2 2 3 2 3" xfId="47324"/>
    <cellStyle name="Normal 6 3 3 2 2 3 3" xfId="19094"/>
    <cellStyle name="Normal 6 3 3 2 2 3 3 2" xfId="38855"/>
    <cellStyle name="Normal 6 3 3 2 2 3 4" xfId="52971"/>
    <cellStyle name="Normal 6 3 3 2 2 3 5" xfId="33209"/>
    <cellStyle name="Normal 6 3 3 2 2 4" xfId="7802"/>
    <cellStyle name="Normal 6 3 3 2 2 4 2" xfId="21917"/>
    <cellStyle name="Normal 6 3 3 2 2 4 2 2" xfId="55794"/>
    <cellStyle name="Normal 6 3 3 2 2 4 3" xfId="41678"/>
    <cellStyle name="Normal 6 3 3 2 2 5" xfId="10625"/>
    <cellStyle name="Normal 6 3 3 2 2 5 2" xfId="24740"/>
    <cellStyle name="Normal 6 3 3 2 2 5 2 2" xfId="58617"/>
    <cellStyle name="Normal 6 3 3 2 2 5 3" xfId="44501"/>
    <cellStyle name="Normal 6 3 3 2 2 6" xfId="16271"/>
    <cellStyle name="Normal 6 3 3 2 2 6 2" xfId="36032"/>
    <cellStyle name="Normal 6 3 3 2 2 7" xfId="50148"/>
    <cellStyle name="Normal 6 3 3 2 2 8" xfId="30386"/>
    <cellStyle name="Normal 6 3 3 2 3" xfId="2860"/>
    <cellStyle name="Normal 6 3 3 2 3 2" xfId="5684"/>
    <cellStyle name="Normal 6 3 3 2 3 2 2" xfId="14154"/>
    <cellStyle name="Normal 6 3 3 2 3 2 2 2" xfId="28269"/>
    <cellStyle name="Normal 6 3 3 2 3 2 2 2 2" xfId="62146"/>
    <cellStyle name="Normal 6 3 3 2 3 2 2 3" xfId="48030"/>
    <cellStyle name="Normal 6 3 3 2 3 2 3" xfId="19800"/>
    <cellStyle name="Normal 6 3 3 2 3 2 3 2" xfId="39561"/>
    <cellStyle name="Normal 6 3 3 2 3 2 4" xfId="53677"/>
    <cellStyle name="Normal 6 3 3 2 3 2 5" xfId="33915"/>
    <cellStyle name="Normal 6 3 3 2 3 3" xfId="8508"/>
    <cellStyle name="Normal 6 3 3 2 3 3 2" xfId="22623"/>
    <cellStyle name="Normal 6 3 3 2 3 3 2 2" xfId="56500"/>
    <cellStyle name="Normal 6 3 3 2 3 3 3" xfId="42384"/>
    <cellStyle name="Normal 6 3 3 2 3 4" xfId="11331"/>
    <cellStyle name="Normal 6 3 3 2 3 4 2" xfId="25446"/>
    <cellStyle name="Normal 6 3 3 2 3 4 2 2" xfId="59323"/>
    <cellStyle name="Normal 6 3 3 2 3 4 3" xfId="45207"/>
    <cellStyle name="Normal 6 3 3 2 3 5" xfId="16977"/>
    <cellStyle name="Normal 6 3 3 2 3 5 2" xfId="36738"/>
    <cellStyle name="Normal 6 3 3 2 3 6" xfId="50854"/>
    <cellStyle name="Normal 6 3 3 2 3 7" xfId="31092"/>
    <cellStyle name="Normal 6 3 3 2 4" xfId="4271"/>
    <cellStyle name="Normal 6 3 3 2 4 2" xfId="12742"/>
    <cellStyle name="Normal 6 3 3 2 4 2 2" xfId="26857"/>
    <cellStyle name="Normal 6 3 3 2 4 2 2 2" xfId="60734"/>
    <cellStyle name="Normal 6 3 3 2 4 2 3" xfId="46618"/>
    <cellStyle name="Normal 6 3 3 2 4 3" xfId="18388"/>
    <cellStyle name="Normal 6 3 3 2 4 3 2" xfId="38149"/>
    <cellStyle name="Normal 6 3 3 2 4 4" xfId="52265"/>
    <cellStyle name="Normal 6 3 3 2 4 5" xfId="32503"/>
    <cellStyle name="Normal 6 3 3 2 5" xfId="7096"/>
    <cellStyle name="Normal 6 3 3 2 5 2" xfId="21211"/>
    <cellStyle name="Normal 6 3 3 2 5 2 2" xfId="55088"/>
    <cellStyle name="Normal 6 3 3 2 5 3" xfId="40972"/>
    <cellStyle name="Normal 6 3 3 2 6" xfId="9919"/>
    <cellStyle name="Normal 6 3 3 2 6 2" xfId="24034"/>
    <cellStyle name="Normal 6 3 3 2 6 2 2" xfId="57911"/>
    <cellStyle name="Normal 6 3 3 2 6 3" xfId="43795"/>
    <cellStyle name="Normal 6 3 3 2 7" xfId="15565"/>
    <cellStyle name="Normal 6 3 3 2 7 2" xfId="35326"/>
    <cellStyle name="Normal 6 3 3 2 8" xfId="49442"/>
    <cellStyle name="Normal 6 3 3 2 9" xfId="29680"/>
    <cellStyle name="Normal 6 3 3 3" xfId="1800"/>
    <cellStyle name="Normal 6 3 3 3 2" xfId="3213"/>
    <cellStyle name="Normal 6 3 3 3 2 2" xfId="6037"/>
    <cellStyle name="Normal 6 3 3 3 2 2 2" xfId="14507"/>
    <cellStyle name="Normal 6 3 3 3 2 2 2 2" xfId="28622"/>
    <cellStyle name="Normal 6 3 3 3 2 2 2 2 2" xfId="62499"/>
    <cellStyle name="Normal 6 3 3 3 2 2 2 3" xfId="48383"/>
    <cellStyle name="Normal 6 3 3 3 2 2 3" xfId="20153"/>
    <cellStyle name="Normal 6 3 3 3 2 2 3 2" xfId="39914"/>
    <cellStyle name="Normal 6 3 3 3 2 2 4" xfId="54030"/>
    <cellStyle name="Normal 6 3 3 3 2 2 5" xfId="34268"/>
    <cellStyle name="Normal 6 3 3 3 2 3" xfId="8861"/>
    <cellStyle name="Normal 6 3 3 3 2 3 2" xfId="22976"/>
    <cellStyle name="Normal 6 3 3 3 2 3 2 2" xfId="56853"/>
    <cellStyle name="Normal 6 3 3 3 2 3 3" xfId="42737"/>
    <cellStyle name="Normal 6 3 3 3 2 4" xfId="11684"/>
    <cellStyle name="Normal 6 3 3 3 2 4 2" xfId="25799"/>
    <cellStyle name="Normal 6 3 3 3 2 4 2 2" xfId="59676"/>
    <cellStyle name="Normal 6 3 3 3 2 4 3" xfId="45560"/>
    <cellStyle name="Normal 6 3 3 3 2 5" xfId="17330"/>
    <cellStyle name="Normal 6 3 3 3 2 5 2" xfId="37091"/>
    <cellStyle name="Normal 6 3 3 3 2 6" xfId="51207"/>
    <cellStyle name="Normal 6 3 3 3 2 7" xfId="31445"/>
    <cellStyle name="Normal 6 3 3 3 3" xfId="4624"/>
    <cellStyle name="Normal 6 3 3 3 3 2" xfId="13095"/>
    <cellStyle name="Normal 6 3 3 3 3 2 2" xfId="27210"/>
    <cellStyle name="Normal 6 3 3 3 3 2 2 2" xfId="61087"/>
    <cellStyle name="Normal 6 3 3 3 3 2 3" xfId="46971"/>
    <cellStyle name="Normal 6 3 3 3 3 3" xfId="18741"/>
    <cellStyle name="Normal 6 3 3 3 3 3 2" xfId="38502"/>
    <cellStyle name="Normal 6 3 3 3 3 4" xfId="52618"/>
    <cellStyle name="Normal 6 3 3 3 3 5" xfId="32856"/>
    <cellStyle name="Normal 6 3 3 3 4" xfId="7449"/>
    <cellStyle name="Normal 6 3 3 3 4 2" xfId="21564"/>
    <cellStyle name="Normal 6 3 3 3 4 2 2" xfId="55441"/>
    <cellStyle name="Normal 6 3 3 3 4 3" xfId="41325"/>
    <cellStyle name="Normal 6 3 3 3 5" xfId="10272"/>
    <cellStyle name="Normal 6 3 3 3 5 2" xfId="24387"/>
    <cellStyle name="Normal 6 3 3 3 5 2 2" xfId="58264"/>
    <cellStyle name="Normal 6 3 3 3 5 3" xfId="44148"/>
    <cellStyle name="Normal 6 3 3 3 6" xfId="15918"/>
    <cellStyle name="Normal 6 3 3 3 6 2" xfId="35679"/>
    <cellStyle name="Normal 6 3 3 3 7" xfId="49795"/>
    <cellStyle name="Normal 6 3 3 3 8" xfId="30033"/>
    <cellStyle name="Normal 6 3 3 4" xfId="2507"/>
    <cellStyle name="Normal 6 3 3 4 2" xfId="5331"/>
    <cellStyle name="Normal 6 3 3 4 2 2" xfId="13801"/>
    <cellStyle name="Normal 6 3 3 4 2 2 2" xfId="27916"/>
    <cellStyle name="Normal 6 3 3 4 2 2 2 2" xfId="61793"/>
    <cellStyle name="Normal 6 3 3 4 2 2 3" xfId="47677"/>
    <cellStyle name="Normal 6 3 3 4 2 3" xfId="19447"/>
    <cellStyle name="Normal 6 3 3 4 2 3 2" xfId="39208"/>
    <cellStyle name="Normal 6 3 3 4 2 4" xfId="53324"/>
    <cellStyle name="Normal 6 3 3 4 2 5" xfId="33562"/>
    <cellStyle name="Normal 6 3 3 4 3" xfId="8155"/>
    <cellStyle name="Normal 6 3 3 4 3 2" xfId="22270"/>
    <cellStyle name="Normal 6 3 3 4 3 2 2" xfId="56147"/>
    <cellStyle name="Normal 6 3 3 4 3 3" xfId="42031"/>
    <cellStyle name="Normal 6 3 3 4 4" xfId="10978"/>
    <cellStyle name="Normal 6 3 3 4 4 2" xfId="25093"/>
    <cellStyle name="Normal 6 3 3 4 4 2 2" xfId="58970"/>
    <cellStyle name="Normal 6 3 3 4 4 3" xfId="44854"/>
    <cellStyle name="Normal 6 3 3 4 5" xfId="16624"/>
    <cellStyle name="Normal 6 3 3 4 5 2" xfId="36385"/>
    <cellStyle name="Normal 6 3 3 4 6" xfId="50501"/>
    <cellStyle name="Normal 6 3 3 4 7" xfId="30739"/>
    <cellStyle name="Normal 6 3 3 5" xfId="3918"/>
    <cellStyle name="Normal 6 3 3 5 2" xfId="12389"/>
    <cellStyle name="Normal 6 3 3 5 2 2" xfId="26504"/>
    <cellStyle name="Normal 6 3 3 5 2 2 2" xfId="60381"/>
    <cellStyle name="Normal 6 3 3 5 2 3" xfId="46265"/>
    <cellStyle name="Normal 6 3 3 5 3" xfId="18035"/>
    <cellStyle name="Normal 6 3 3 5 3 2" xfId="37796"/>
    <cellStyle name="Normal 6 3 3 5 4" xfId="51912"/>
    <cellStyle name="Normal 6 3 3 5 5" xfId="32150"/>
    <cellStyle name="Normal 6 3 3 6" xfId="6743"/>
    <cellStyle name="Normal 6 3 3 6 2" xfId="20858"/>
    <cellStyle name="Normal 6 3 3 6 2 2" xfId="54735"/>
    <cellStyle name="Normal 6 3 3 6 3" xfId="40619"/>
    <cellStyle name="Normal 6 3 3 7" xfId="9566"/>
    <cellStyle name="Normal 6 3 3 7 2" xfId="23681"/>
    <cellStyle name="Normal 6 3 3 7 2 2" xfId="57558"/>
    <cellStyle name="Normal 6 3 3 7 3" xfId="43442"/>
    <cellStyle name="Normal 6 3 3 8" xfId="15212"/>
    <cellStyle name="Normal 6 3 3 8 2" xfId="34973"/>
    <cellStyle name="Normal 6 3 3 9" xfId="49089"/>
    <cellStyle name="Normal 6 3 4" xfId="431"/>
    <cellStyle name="Normal 6 3 4 10" xfId="1271"/>
    <cellStyle name="Normal 6 3 4 2" xfId="1978"/>
    <cellStyle name="Normal 6 3 4 2 2" xfId="3391"/>
    <cellStyle name="Normal 6 3 4 2 2 2" xfId="6215"/>
    <cellStyle name="Normal 6 3 4 2 2 2 2" xfId="14685"/>
    <cellStyle name="Normal 6 3 4 2 2 2 2 2" xfId="28800"/>
    <cellStyle name="Normal 6 3 4 2 2 2 2 2 2" xfId="62677"/>
    <cellStyle name="Normal 6 3 4 2 2 2 2 3" xfId="48561"/>
    <cellStyle name="Normal 6 3 4 2 2 2 3" xfId="20331"/>
    <cellStyle name="Normal 6 3 4 2 2 2 3 2" xfId="40092"/>
    <cellStyle name="Normal 6 3 4 2 2 2 4" xfId="54208"/>
    <cellStyle name="Normal 6 3 4 2 2 2 5" xfId="34446"/>
    <cellStyle name="Normal 6 3 4 2 2 3" xfId="9039"/>
    <cellStyle name="Normal 6 3 4 2 2 3 2" xfId="23154"/>
    <cellStyle name="Normal 6 3 4 2 2 3 2 2" xfId="57031"/>
    <cellStyle name="Normal 6 3 4 2 2 3 3" xfId="42915"/>
    <cellStyle name="Normal 6 3 4 2 2 4" xfId="11862"/>
    <cellStyle name="Normal 6 3 4 2 2 4 2" xfId="25977"/>
    <cellStyle name="Normal 6 3 4 2 2 4 2 2" xfId="59854"/>
    <cellStyle name="Normal 6 3 4 2 2 4 3" xfId="45738"/>
    <cellStyle name="Normal 6 3 4 2 2 5" xfId="17508"/>
    <cellStyle name="Normal 6 3 4 2 2 5 2" xfId="37269"/>
    <cellStyle name="Normal 6 3 4 2 2 6" xfId="51385"/>
    <cellStyle name="Normal 6 3 4 2 2 7" xfId="31623"/>
    <cellStyle name="Normal 6 3 4 2 3" xfId="4802"/>
    <cellStyle name="Normal 6 3 4 2 3 2" xfId="13273"/>
    <cellStyle name="Normal 6 3 4 2 3 2 2" xfId="27388"/>
    <cellStyle name="Normal 6 3 4 2 3 2 2 2" xfId="61265"/>
    <cellStyle name="Normal 6 3 4 2 3 2 3" xfId="47149"/>
    <cellStyle name="Normal 6 3 4 2 3 3" xfId="18919"/>
    <cellStyle name="Normal 6 3 4 2 3 3 2" xfId="38680"/>
    <cellStyle name="Normal 6 3 4 2 3 4" xfId="52796"/>
    <cellStyle name="Normal 6 3 4 2 3 5" xfId="33034"/>
    <cellStyle name="Normal 6 3 4 2 4" xfId="7627"/>
    <cellStyle name="Normal 6 3 4 2 4 2" xfId="21742"/>
    <cellStyle name="Normal 6 3 4 2 4 2 2" xfId="55619"/>
    <cellStyle name="Normal 6 3 4 2 4 3" xfId="41503"/>
    <cellStyle name="Normal 6 3 4 2 5" xfId="10450"/>
    <cellStyle name="Normal 6 3 4 2 5 2" xfId="24565"/>
    <cellStyle name="Normal 6 3 4 2 5 2 2" xfId="58442"/>
    <cellStyle name="Normal 6 3 4 2 5 3" xfId="44326"/>
    <cellStyle name="Normal 6 3 4 2 6" xfId="16096"/>
    <cellStyle name="Normal 6 3 4 2 6 2" xfId="35857"/>
    <cellStyle name="Normal 6 3 4 2 7" xfId="49973"/>
    <cellStyle name="Normal 6 3 4 2 8" xfId="30211"/>
    <cellStyle name="Normal 6 3 4 3" xfId="2685"/>
    <cellStyle name="Normal 6 3 4 3 2" xfId="5509"/>
    <cellStyle name="Normal 6 3 4 3 2 2" xfId="13979"/>
    <cellStyle name="Normal 6 3 4 3 2 2 2" xfId="28094"/>
    <cellStyle name="Normal 6 3 4 3 2 2 2 2" xfId="61971"/>
    <cellStyle name="Normal 6 3 4 3 2 2 3" xfId="47855"/>
    <cellStyle name="Normal 6 3 4 3 2 3" xfId="19625"/>
    <cellStyle name="Normal 6 3 4 3 2 3 2" xfId="39386"/>
    <cellStyle name="Normal 6 3 4 3 2 4" xfId="53502"/>
    <cellStyle name="Normal 6 3 4 3 2 5" xfId="33740"/>
    <cellStyle name="Normal 6 3 4 3 3" xfId="8333"/>
    <cellStyle name="Normal 6 3 4 3 3 2" xfId="22448"/>
    <cellStyle name="Normal 6 3 4 3 3 2 2" xfId="56325"/>
    <cellStyle name="Normal 6 3 4 3 3 3" xfId="42209"/>
    <cellStyle name="Normal 6 3 4 3 4" xfId="11156"/>
    <cellStyle name="Normal 6 3 4 3 4 2" xfId="25271"/>
    <cellStyle name="Normal 6 3 4 3 4 2 2" xfId="59148"/>
    <cellStyle name="Normal 6 3 4 3 4 3" xfId="45032"/>
    <cellStyle name="Normal 6 3 4 3 5" xfId="16802"/>
    <cellStyle name="Normal 6 3 4 3 5 2" xfId="36563"/>
    <cellStyle name="Normal 6 3 4 3 6" xfId="50679"/>
    <cellStyle name="Normal 6 3 4 3 7" xfId="30917"/>
    <cellStyle name="Normal 6 3 4 4" xfId="4096"/>
    <cellStyle name="Normal 6 3 4 4 2" xfId="12567"/>
    <cellStyle name="Normal 6 3 4 4 2 2" xfId="26682"/>
    <cellStyle name="Normal 6 3 4 4 2 2 2" xfId="60559"/>
    <cellStyle name="Normal 6 3 4 4 2 3" xfId="46443"/>
    <cellStyle name="Normal 6 3 4 4 3" xfId="18213"/>
    <cellStyle name="Normal 6 3 4 4 3 2" xfId="37974"/>
    <cellStyle name="Normal 6 3 4 4 4" xfId="52090"/>
    <cellStyle name="Normal 6 3 4 4 5" xfId="32328"/>
    <cellStyle name="Normal 6 3 4 5" xfId="6921"/>
    <cellStyle name="Normal 6 3 4 5 2" xfId="21036"/>
    <cellStyle name="Normal 6 3 4 5 2 2" xfId="54913"/>
    <cellStyle name="Normal 6 3 4 5 3" xfId="40797"/>
    <cellStyle name="Normal 6 3 4 6" xfId="9744"/>
    <cellStyle name="Normal 6 3 4 6 2" xfId="23859"/>
    <cellStyle name="Normal 6 3 4 6 2 2" xfId="57736"/>
    <cellStyle name="Normal 6 3 4 6 3" xfId="43620"/>
    <cellStyle name="Normal 6 3 4 7" xfId="15390"/>
    <cellStyle name="Normal 6 3 4 7 2" xfId="35151"/>
    <cellStyle name="Normal 6 3 4 8" xfId="49267"/>
    <cellStyle name="Normal 6 3 4 9" xfId="29505"/>
    <cellStyle name="Normal 6 3 5" xfId="1625"/>
    <cellStyle name="Normal 6 3 5 2" xfId="3038"/>
    <cellStyle name="Normal 6 3 5 2 2" xfId="5862"/>
    <cellStyle name="Normal 6 3 5 2 2 2" xfId="14332"/>
    <cellStyle name="Normal 6 3 5 2 2 2 2" xfId="28447"/>
    <cellStyle name="Normal 6 3 5 2 2 2 2 2" xfId="62324"/>
    <cellStyle name="Normal 6 3 5 2 2 2 3" xfId="48208"/>
    <cellStyle name="Normal 6 3 5 2 2 3" xfId="19978"/>
    <cellStyle name="Normal 6 3 5 2 2 3 2" xfId="39739"/>
    <cellStyle name="Normal 6 3 5 2 2 4" xfId="53855"/>
    <cellStyle name="Normal 6 3 5 2 2 5" xfId="34093"/>
    <cellStyle name="Normal 6 3 5 2 3" xfId="8686"/>
    <cellStyle name="Normal 6 3 5 2 3 2" xfId="22801"/>
    <cellStyle name="Normal 6 3 5 2 3 2 2" xfId="56678"/>
    <cellStyle name="Normal 6 3 5 2 3 3" xfId="42562"/>
    <cellStyle name="Normal 6 3 5 2 4" xfId="11509"/>
    <cellStyle name="Normal 6 3 5 2 4 2" xfId="25624"/>
    <cellStyle name="Normal 6 3 5 2 4 2 2" xfId="59501"/>
    <cellStyle name="Normal 6 3 5 2 4 3" xfId="45385"/>
    <cellStyle name="Normal 6 3 5 2 5" xfId="17155"/>
    <cellStyle name="Normal 6 3 5 2 5 2" xfId="36916"/>
    <cellStyle name="Normal 6 3 5 2 6" xfId="51032"/>
    <cellStyle name="Normal 6 3 5 2 7" xfId="31270"/>
    <cellStyle name="Normal 6 3 5 3" xfId="4449"/>
    <cellStyle name="Normal 6 3 5 3 2" xfId="12920"/>
    <cellStyle name="Normal 6 3 5 3 2 2" xfId="27035"/>
    <cellStyle name="Normal 6 3 5 3 2 2 2" xfId="60912"/>
    <cellStyle name="Normal 6 3 5 3 2 3" xfId="46796"/>
    <cellStyle name="Normal 6 3 5 3 3" xfId="18566"/>
    <cellStyle name="Normal 6 3 5 3 3 2" xfId="38327"/>
    <cellStyle name="Normal 6 3 5 3 4" xfId="52443"/>
    <cellStyle name="Normal 6 3 5 3 5" xfId="32681"/>
    <cellStyle name="Normal 6 3 5 4" xfId="7274"/>
    <cellStyle name="Normal 6 3 5 4 2" xfId="21389"/>
    <cellStyle name="Normal 6 3 5 4 2 2" xfId="55266"/>
    <cellStyle name="Normal 6 3 5 4 3" xfId="41150"/>
    <cellStyle name="Normal 6 3 5 5" xfId="10097"/>
    <cellStyle name="Normal 6 3 5 5 2" xfId="24212"/>
    <cellStyle name="Normal 6 3 5 5 2 2" xfId="58089"/>
    <cellStyle name="Normal 6 3 5 5 3" xfId="43973"/>
    <cellStyle name="Normal 6 3 5 6" xfId="15743"/>
    <cellStyle name="Normal 6 3 5 6 2" xfId="35504"/>
    <cellStyle name="Normal 6 3 5 7" xfId="49620"/>
    <cellStyle name="Normal 6 3 5 8" xfId="29858"/>
    <cellStyle name="Normal 6 3 6" xfId="2332"/>
    <cellStyle name="Normal 6 3 6 2" xfId="5156"/>
    <cellStyle name="Normal 6 3 6 2 2" xfId="13626"/>
    <cellStyle name="Normal 6 3 6 2 2 2" xfId="27741"/>
    <cellStyle name="Normal 6 3 6 2 2 2 2" xfId="61618"/>
    <cellStyle name="Normal 6 3 6 2 2 3" xfId="47502"/>
    <cellStyle name="Normal 6 3 6 2 3" xfId="19272"/>
    <cellStyle name="Normal 6 3 6 2 3 2" xfId="39033"/>
    <cellStyle name="Normal 6 3 6 2 4" xfId="53149"/>
    <cellStyle name="Normal 6 3 6 2 5" xfId="33387"/>
    <cellStyle name="Normal 6 3 6 3" xfId="7980"/>
    <cellStyle name="Normal 6 3 6 3 2" xfId="22095"/>
    <cellStyle name="Normal 6 3 6 3 2 2" xfId="55972"/>
    <cellStyle name="Normal 6 3 6 3 3" xfId="41856"/>
    <cellStyle name="Normal 6 3 6 4" xfId="10803"/>
    <cellStyle name="Normal 6 3 6 4 2" xfId="24918"/>
    <cellStyle name="Normal 6 3 6 4 2 2" xfId="58795"/>
    <cellStyle name="Normal 6 3 6 4 3" xfId="44679"/>
    <cellStyle name="Normal 6 3 6 5" xfId="16449"/>
    <cellStyle name="Normal 6 3 6 5 2" xfId="36210"/>
    <cellStyle name="Normal 6 3 6 6" xfId="50326"/>
    <cellStyle name="Normal 6 3 6 7" xfId="30564"/>
    <cellStyle name="Normal 6 3 7" xfId="3743"/>
    <cellStyle name="Normal 6 3 7 2" xfId="12214"/>
    <cellStyle name="Normal 6 3 7 2 2" xfId="26329"/>
    <cellStyle name="Normal 6 3 7 2 2 2" xfId="60206"/>
    <cellStyle name="Normal 6 3 7 2 3" xfId="46090"/>
    <cellStyle name="Normal 6 3 7 3" xfId="17860"/>
    <cellStyle name="Normal 6 3 7 3 2" xfId="37621"/>
    <cellStyle name="Normal 6 3 7 4" xfId="51737"/>
    <cellStyle name="Normal 6 3 7 5" xfId="31975"/>
    <cellStyle name="Normal 6 3 8" xfId="6568"/>
    <cellStyle name="Normal 6 3 8 2" xfId="20683"/>
    <cellStyle name="Normal 6 3 8 2 2" xfId="54560"/>
    <cellStyle name="Normal 6 3 8 3" xfId="40444"/>
    <cellStyle name="Normal 6 3 9" xfId="9391"/>
    <cellStyle name="Normal 6 3 9 2" xfId="23506"/>
    <cellStyle name="Normal 6 3 9 2 2" xfId="57383"/>
    <cellStyle name="Normal 6 3 9 3" xfId="43267"/>
    <cellStyle name="Normal 6 4" xfId="187"/>
    <cellStyle name="Normal 6 4 10" xfId="15080"/>
    <cellStyle name="Normal 6 4 10 2" xfId="34841"/>
    <cellStyle name="Normal 6 4 11" xfId="48957"/>
    <cellStyle name="Normal 6 4 12" xfId="29195"/>
    <cellStyle name="Normal 6 4 13" xfId="911"/>
    <cellStyle name="Normal 6 4 2" xfId="275"/>
    <cellStyle name="Normal 6 4 2 10" xfId="49044"/>
    <cellStyle name="Normal 6 4 2 11" xfId="29282"/>
    <cellStyle name="Normal 6 4 2 12" xfId="1044"/>
    <cellStyle name="Normal 6 4 2 2" xfId="1222"/>
    <cellStyle name="Normal 6 4 2 2 10" xfId="29457"/>
    <cellStyle name="Normal 6 4 2 2 2" xfId="1576"/>
    <cellStyle name="Normal 6 4 2 2 2 2" xfId="2283"/>
    <cellStyle name="Normal 6 4 2 2 2 2 2" xfId="3696"/>
    <cellStyle name="Normal 6 4 2 2 2 2 2 2" xfId="6520"/>
    <cellStyle name="Normal 6 4 2 2 2 2 2 2 2" xfId="14990"/>
    <cellStyle name="Normal 6 4 2 2 2 2 2 2 2 2" xfId="29105"/>
    <cellStyle name="Normal 6 4 2 2 2 2 2 2 2 2 2" xfId="62982"/>
    <cellStyle name="Normal 6 4 2 2 2 2 2 2 2 3" xfId="48866"/>
    <cellStyle name="Normal 6 4 2 2 2 2 2 2 3" xfId="20636"/>
    <cellStyle name="Normal 6 4 2 2 2 2 2 2 3 2" xfId="40397"/>
    <cellStyle name="Normal 6 4 2 2 2 2 2 2 4" xfId="54513"/>
    <cellStyle name="Normal 6 4 2 2 2 2 2 2 5" xfId="34751"/>
    <cellStyle name="Normal 6 4 2 2 2 2 2 3" xfId="9344"/>
    <cellStyle name="Normal 6 4 2 2 2 2 2 3 2" xfId="23459"/>
    <cellStyle name="Normal 6 4 2 2 2 2 2 3 2 2" xfId="57336"/>
    <cellStyle name="Normal 6 4 2 2 2 2 2 3 3" xfId="43220"/>
    <cellStyle name="Normal 6 4 2 2 2 2 2 4" xfId="12167"/>
    <cellStyle name="Normal 6 4 2 2 2 2 2 4 2" xfId="26282"/>
    <cellStyle name="Normal 6 4 2 2 2 2 2 4 2 2" xfId="60159"/>
    <cellStyle name="Normal 6 4 2 2 2 2 2 4 3" xfId="46043"/>
    <cellStyle name="Normal 6 4 2 2 2 2 2 5" xfId="17813"/>
    <cellStyle name="Normal 6 4 2 2 2 2 2 5 2" xfId="37574"/>
    <cellStyle name="Normal 6 4 2 2 2 2 2 6" xfId="51690"/>
    <cellStyle name="Normal 6 4 2 2 2 2 2 7" xfId="31928"/>
    <cellStyle name="Normal 6 4 2 2 2 2 3" xfId="5107"/>
    <cellStyle name="Normal 6 4 2 2 2 2 3 2" xfId="13578"/>
    <cellStyle name="Normal 6 4 2 2 2 2 3 2 2" xfId="27693"/>
    <cellStyle name="Normal 6 4 2 2 2 2 3 2 2 2" xfId="61570"/>
    <cellStyle name="Normal 6 4 2 2 2 2 3 2 3" xfId="47454"/>
    <cellStyle name="Normal 6 4 2 2 2 2 3 3" xfId="19224"/>
    <cellStyle name="Normal 6 4 2 2 2 2 3 3 2" xfId="38985"/>
    <cellStyle name="Normal 6 4 2 2 2 2 3 4" xfId="53101"/>
    <cellStyle name="Normal 6 4 2 2 2 2 3 5" xfId="33339"/>
    <cellStyle name="Normal 6 4 2 2 2 2 4" xfId="7932"/>
    <cellStyle name="Normal 6 4 2 2 2 2 4 2" xfId="22047"/>
    <cellStyle name="Normal 6 4 2 2 2 2 4 2 2" xfId="55924"/>
    <cellStyle name="Normal 6 4 2 2 2 2 4 3" xfId="41808"/>
    <cellStyle name="Normal 6 4 2 2 2 2 5" xfId="10755"/>
    <cellStyle name="Normal 6 4 2 2 2 2 5 2" xfId="24870"/>
    <cellStyle name="Normal 6 4 2 2 2 2 5 2 2" xfId="58747"/>
    <cellStyle name="Normal 6 4 2 2 2 2 5 3" xfId="44631"/>
    <cellStyle name="Normal 6 4 2 2 2 2 6" xfId="16401"/>
    <cellStyle name="Normal 6 4 2 2 2 2 6 2" xfId="36162"/>
    <cellStyle name="Normal 6 4 2 2 2 2 7" xfId="50278"/>
    <cellStyle name="Normal 6 4 2 2 2 2 8" xfId="30516"/>
    <cellStyle name="Normal 6 4 2 2 2 3" xfId="2990"/>
    <cellStyle name="Normal 6 4 2 2 2 3 2" xfId="5814"/>
    <cellStyle name="Normal 6 4 2 2 2 3 2 2" xfId="14284"/>
    <cellStyle name="Normal 6 4 2 2 2 3 2 2 2" xfId="28399"/>
    <cellStyle name="Normal 6 4 2 2 2 3 2 2 2 2" xfId="62276"/>
    <cellStyle name="Normal 6 4 2 2 2 3 2 2 3" xfId="48160"/>
    <cellStyle name="Normal 6 4 2 2 2 3 2 3" xfId="19930"/>
    <cellStyle name="Normal 6 4 2 2 2 3 2 3 2" xfId="39691"/>
    <cellStyle name="Normal 6 4 2 2 2 3 2 4" xfId="53807"/>
    <cellStyle name="Normal 6 4 2 2 2 3 2 5" xfId="34045"/>
    <cellStyle name="Normal 6 4 2 2 2 3 3" xfId="8638"/>
    <cellStyle name="Normal 6 4 2 2 2 3 3 2" xfId="22753"/>
    <cellStyle name="Normal 6 4 2 2 2 3 3 2 2" xfId="56630"/>
    <cellStyle name="Normal 6 4 2 2 2 3 3 3" xfId="42514"/>
    <cellStyle name="Normal 6 4 2 2 2 3 4" xfId="11461"/>
    <cellStyle name="Normal 6 4 2 2 2 3 4 2" xfId="25576"/>
    <cellStyle name="Normal 6 4 2 2 2 3 4 2 2" xfId="59453"/>
    <cellStyle name="Normal 6 4 2 2 2 3 4 3" xfId="45337"/>
    <cellStyle name="Normal 6 4 2 2 2 3 5" xfId="17107"/>
    <cellStyle name="Normal 6 4 2 2 2 3 5 2" xfId="36868"/>
    <cellStyle name="Normal 6 4 2 2 2 3 6" xfId="50984"/>
    <cellStyle name="Normal 6 4 2 2 2 3 7" xfId="31222"/>
    <cellStyle name="Normal 6 4 2 2 2 4" xfId="4401"/>
    <cellStyle name="Normal 6 4 2 2 2 4 2" xfId="12872"/>
    <cellStyle name="Normal 6 4 2 2 2 4 2 2" xfId="26987"/>
    <cellStyle name="Normal 6 4 2 2 2 4 2 2 2" xfId="60864"/>
    <cellStyle name="Normal 6 4 2 2 2 4 2 3" xfId="46748"/>
    <cellStyle name="Normal 6 4 2 2 2 4 3" xfId="18518"/>
    <cellStyle name="Normal 6 4 2 2 2 4 3 2" xfId="38279"/>
    <cellStyle name="Normal 6 4 2 2 2 4 4" xfId="52395"/>
    <cellStyle name="Normal 6 4 2 2 2 4 5" xfId="32633"/>
    <cellStyle name="Normal 6 4 2 2 2 5" xfId="7226"/>
    <cellStyle name="Normal 6 4 2 2 2 5 2" xfId="21341"/>
    <cellStyle name="Normal 6 4 2 2 2 5 2 2" xfId="55218"/>
    <cellStyle name="Normal 6 4 2 2 2 5 3" xfId="41102"/>
    <cellStyle name="Normal 6 4 2 2 2 6" xfId="10049"/>
    <cellStyle name="Normal 6 4 2 2 2 6 2" xfId="24164"/>
    <cellStyle name="Normal 6 4 2 2 2 6 2 2" xfId="58041"/>
    <cellStyle name="Normal 6 4 2 2 2 6 3" xfId="43925"/>
    <cellStyle name="Normal 6 4 2 2 2 7" xfId="15695"/>
    <cellStyle name="Normal 6 4 2 2 2 7 2" xfId="35456"/>
    <cellStyle name="Normal 6 4 2 2 2 8" xfId="49572"/>
    <cellStyle name="Normal 6 4 2 2 2 9" xfId="29810"/>
    <cellStyle name="Normal 6 4 2 2 3" xfId="1930"/>
    <cellStyle name="Normal 6 4 2 2 3 2" xfId="3343"/>
    <cellStyle name="Normal 6 4 2 2 3 2 2" xfId="6167"/>
    <cellStyle name="Normal 6 4 2 2 3 2 2 2" xfId="14637"/>
    <cellStyle name="Normal 6 4 2 2 3 2 2 2 2" xfId="28752"/>
    <cellStyle name="Normal 6 4 2 2 3 2 2 2 2 2" xfId="62629"/>
    <cellStyle name="Normal 6 4 2 2 3 2 2 2 3" xfId="48513"/>
    <cellStyle name="Normal 6 4 2 2 3 2 2 3" xfId="20283"/>
    <cellStyle name="Normal 6 4 2 2 3 2 2 3 2" xfId="40044"/>
    <cellStyle name="Normal 6 4 2 2 3 2 2 4" xfId="54160"/>
    <cellStyle name="Normal 6 4 2 2 3 2 2 5" xfId="34398"/>
    <cellStyle name="Normal 6 4 2 2 3 2 3" xfId="8991"/>
    <cellStyle name="Normal 6 4 2 2 3 2 3 2" xfId="23106"/>
    <cellStyle name="Normal 6 4 2 2 3 2 3 2 2" xfId="56983"/>
    <cellStyle name="Normal 6 4 2 2 3 2 3 3" xfId="42867"/>
    <cellStyle name="Normal 6 4 2 2 3 2 4" xfId="11814"/>
    <cellStyle name="Normal 6 4 2 2 3 2 4 2" xfId="25929"/>
    <cellStyle name="Normal 6 4 2 2 3 2 4 2 2" xfId="59806"/>
    <cellStyle name="Normal 6 4 2 2 3 2 4 3" xfId="45690"/>
    <cellStyle name="Normal 6 4 2 2 3 2 5" xfId="17460"/>
    <cellStyle name="Normal 6 4 2 2 3 2 5 2" xfId="37221"/>
    <cellStyle name="Normal 6 4 2 2 3 2 6" xfId="51337"/>
    <cellStyle name="Normal 6 4 2 2 3 2 7" xfId="31575"/>
    <cellStyle name="Normal 6 4 2 2 3 3" xfId="4754"/>
    <cellStyle name="Normal 6 4 2 2 3 3 2" xfId="13225"/>
    <cellStyle name="Normal 6 4 2 2 3 3 2 2" xfId="27340"/>
    <cellStyle name="Normal 6 4 2 2 3 3 2 2 2" xfId="61217"/>
    <cellStyle name="Normal 6 4 2 2 3 3 2 3" xfId="47101"/>
    <cellStyle name="Normal 6 4 2 2 3 3 3" xfId="18871"/>
    <cellStyle name="Normal 6 4 2 2 3 3 3 2" xfId="38632"/>
    <cellStyle name="Normal 6 4 2 2 3 3 4" xfId="52748"/>
    <cellStyle name="Normal 6 4 2 2 3 3 5" xfId="32986"/>
    <cellStyle name="Normal 6 4 2 2 3 4" xfId="7579"/>
    <cellStyle name="Normal 6 4 2 2 3 4 2" xfId="21694"/>
    <cellStyle name="Normal 6 4 2 2 3 4 2 2" xfId="55571"/>
    <cellStyle name="Normal 6 4 2 2 3 4 3" xfId="41455"/>
    <cellStyle name="Normal 6 4 2 2 3 5" xfId="10402"/>
    <cellStyle name="Normal 6 4 2 2 3 5 2" xfId="24517"/>
    <cellStyle name="Normal 6 4 2 2 3 5 2 2" xfId="58394"/>
    <cellStyle name="Normal 6 4 2 2 3 5 3" xfId="44278"/>
    <cellStyle name="Normal 6 4 2 2 3 6" xfId="16048"/>
    <cellStyle name="Normal 6 4 2 2 3 6 2" xfId="35809"/>
    <cellStyle name="Normal 6 4 2 2 3 7" xfId="49925"/>
    <cellStyle name="Normal 6 4 2 2 3 8" xfId="30163"/>
    <cellStyle name="Normal 6 4 2 2 4" xfId="2637"/>
    <cellStyle name="Normal 6 4 2 2 4 2" xfId="5461"/>
    <cellStyle name="Normal 6 4 2 2 4 2 2" xfId="13931"/>
    <cellStyle name="Normal 6 4 2 2 4 2 2 2" xfId="28046"/>
    <cellStyle name="Normal 6 4 2 2 4 2 2 2 2" xfId="61923"/>
    <cellStyle name="Normal 6 4 2 2 4 2 2 3" xfId="47807"/>
    <cellStyle name="Normal 6 4 2 2 4 2 3" xfId="19577"/>
    <cellStyle name="Normal 6 4 2 2 4 2 3 2" xfId="39338"/>
    <cellStyle name="Normal 6 4 2 2 4 2 4" xfId="53454"/>
    <cellStyle name="Normal 6 4 2 2 4 2 5" xfId="33692"/>
    <cellStyle name="Normal 6 4 2 2 4 3" xfId="8285"/>
    <cellStyle name="Normal 6 4 2 2 4 3 2" xfId="22400"/>
    <cellStyle name="Normal 6 4 2 2 4 3 2 2" xfId="56277"/>
    <cellStyle name="Normal 6 4 2 2 4 3 3" xfId="42161"/>
    <cellStyle name="Normal 6 4 2 2 4 4" xfId="11108"/>
    <cellStyle name="Normal 6 4 2 2 4 4 2" xfId="25223"/>
    <cellStyle name="Normal 6 4 2 2 4 4 2 2" xfId="59100"/>
    <cellStyle name="Normal 6 4 2 2 4 4 3" xfId="44984"/>
    <cellStyle name="Normal 6 4 2 2 4 5" xfId="16754"/>
    <cellStyle name="Normal 6 4 2 2 4 5 2" xfId="36515"/>
    <cellStyle name="Normal 6 4 2 2 4 6" xfId="50631"/>
    <cellStyle name="Normal 6 4 2 2 4 7" xfId="30869"/>
    <cellStyle name="Normal 6 4 2 2 5" xfId="4048"/>
    <cellStyle name="Normal 6 4 2 2 5 2" xfId="12519"/>
    <cellStyle name="Normal 6 4 2 2 5 2 2" xfId="26634"/>
    <cellStyle name="Normal 6 4 2 2 5 2 2 2" xfId="60511"/>
    <cellStyle name="Normal 6 4 2 2 5 2 3" xfId="46395"/>
    <cellStyle name="Normal 6 4 2 2 5 3" xfId="18165"/>
    <cellStyle name="Normal 6 4 2 2 5 3 2" xfId="37926"/>
    <cellStyle name="Normal 6 4 2 2 5 4" xfId="52042"/>
    <cellStyle name="Normal 6 4 2 2 5 5" xfId="32280"/>
    <cellStyle name="Normal 6 4 2 2 6" xfId="6873"/>
    <cellStyle name="Normal 6 4 2 2 6 2" xfId="20988"/>
    <cellStyle name="Normal 6 4 2 2 6 2 2" xfId="54865"/>
    <cellStyle name="Normal 6 4 2 2 6 3" xfId="40749"/>
    <cellStyle name="Normal 6 4 2 2 7" xfId="9696"/>
    <cellStyle name="Normal 6 4 2 2 7 2" xfId="23811"/>
    <cellStyle name="Normal 6 4 2 2 7 2 2" xfId="57688"/>
    <cellStyle name="Normal 6 4 2 2 7 3" xfId="43572"/>
    <cellStyle name="Normal 6 4 2 2 8" xfId="15342"/>
    <cellStyle name="Normal 6 4 2 2 8 2" xfId="35103"/>
    <cellStyle name="Normal 6 4 2 2 9" xfId="49219"/>
    <cellStyle name="Normal 6 4 2 3" xfId="1401"/>
    <cellStyle name="Normal 6 4 2 3 2" xfId="2108"/>
    <cellStyle name="Normal 6 4 2 3 2 2" xfId="3521"/>
    <cellStyle name="Normal 6 4 2 3 2 2 2" xfId="6345"/>
    <cellStyle name="Normal 6 4 2 3 2 2 2 2" xfId="14815"/>
    <cellStyle name="Normal 6 4 2 3 2 2 2 2 2" xfId="28930"/>
    <cellStyle name="Normal 6 4 2 3 2 2 2 2 2 2" xfId="62807"/>
    <cellStyle name="Normal 6 4 2 3 2 2 2 2 3" xfId="48691"/>
    <cellStyle name="Normal 6 4 2 3 2 2 2 3" xfId="20461"/>
    <cellStyle name="Normal 6 4 2 3 2 2 2 3 2" xfId="40222"/>
    <cellStyle name="Normal 6 4 2 3 2 2 2 4" xfId="54338"/>
    <cellStyle name="Normal 6 4 2 3 2 2 2 5" xfId="34576"/>
    <cellStyle name="Normal 6 4 2 3 2 2 3" xfId="9169"/>
    <cellStyle name="Normal 6 4 2 3 2 2 3 2" xfId="23284"/>
    <cellStyle name="Normal 6 4 2 3 2 2 3 2 2" xfId="57161"/>
    <cellStyle name="Normal 6 4 2 3 2 2 3 3" xfId="43045"/>
    <cellStyle name="Normal 6 4 2 3 2 2 4" xfId="11992"/>
    <cellStyle name="Normal 6 4 2 3 2 2 4 2" xfId="26107"/>
    <cellStyle name="Normal 6 4 2 3 2 2 4 2 2" xfId="59984"/>
    <cellStyle name="Normal 6 4 2 3 2 2 4 3" xfId="45868"/>
    <cellStyle name="Normal 6 4 2 3 2 2 5" xfId="17638"/>
    <cellStyle name="Normal 6 4 2 3 2 2 5 2" xfId="37399"/>
    <cellStyle name="Normal 6 4 2 3 2 2 6" xfId="51515"/>
    <cellStyle name="Normal 6 4 2 3 2 2 7" xfId="31753"/>
    <cellStyle name="Normal 6 4 2 3 2 3" xfId="4932"/>
    <cellStyle name="Normal 6 4 2 3 2 3 2" xfId="13403"/>
    <cellStyle name="Normal 6 4 2 3 2 3 2 2" xfId="27518"/>
    <cellStyle name="Normal 6 4 2 3 2 3 2 2 2" xfId="61395"/>
    <cellStyle name="Normal 6 4 2 3 2 3 2 3" xfId="47279"/>
    <cellStyle name="Normal 6 4 2 3 2 3 3" xfId="19049"/>
    <cellStyle name="Normal 6 4 2 3 2 3 3 2" xfId="38810"/>
    <cellStyle name="Normal 6 4 2 3 2 3 4" xfId="52926"/>
    <cellStyle name="Normal 6 4 2 3 2 3 5" xfId="33164"/>
    <cellStyle name="Normal 6 4 2 3 2 4" xfId="7757"/>
    <cellStyle name="Normal 6 4 2 3 2 4 2" xfId="21872"/>
    <cellStyle name="Normal 6 4 2 3 2 4 2 2" xfId="55749"/>
    <cellStyle name="Normal 6 4 2 3 2 4 3" xfId="41633"/>
    <cellStyle name="Normal 6 4 2 3 2 5" xfId="10580"/>
    <cellStyle name="Normal 6 4 2 3 2 5 2" xfId="24695"/>
    <cellStyle name="Normal 6 4 2 3 2 5 2 2" xfId="58572"/>
    <cellStyle name="Normal 6 4 2 3 2 5 3" xfId="44456"/>
    <cellStyle name="Normal 6 4 2 3 2 6" xfId="16226"/>
    <cellStyle name="Normal 6 4 2 3 2 6 2" xfId="35987"/>
    <cellStyle name="Normal 6 4 2 3 2 7" xfId="50103"/>
    <cellStyle name="Normal 6 4 2 3 2 8" xfId="30341"/>
    <cellStyle name="Normal 6 4 2 3 3" xfId="2815"/>
    <cellStyle name="Normal 6 4 2 3 3 2" xfId="5639"/>
    <cellStyle name="Normal 6 4 2 3 3 2 2" xfId="14109"/>
    <cellStyle name="Normal 6 4 2 3 3 2 2 2" xfId="28224"/>
    <cellStyle name="Normal 6 4 2 3 3 2 2 2 2" xfId="62101"/>
    <cellStyle name="Normal 6 4 2 3 3 2 2 3" xfId="47985"/>
    <cellStyle name="Normal 6 4 2 3 3 2 3" xfId="19755"/>
    <cellStyle name="Normal 6 4 2 3 3 2 3 2" xfId="39516"/>
    <cellStyle name="Normal 6 4 2 3 3 2 4" xfId="53632"/>
    <cellStyle name="Normal 6 4 2 3 3 2 5" xfId="33870"/>
    <cellStyle name="Normal 6 4 2 3 3 3" xfId="8463"/>
    <cellStyle name="Normal 6 4 2 3 3 3 2" xfId="22578"/>
    <cellStyle name="Normal 6 4 2 3 3 3 2 2" xfId="56455"/>
    <cellStyle name="Normal 6 4 2 3 3 3 3" xfId="42339"/>
    <cellStyle name="Normal 6 4 2 3 3 4" xfId="11286"/>
    <cellStyle name="Normal 6 4 2 3 3 4 2" xfId="25401"/>
    <cellStyle name="Normal 6 4 2 3 3 4 2 2" xfId="59278"/>
    <cellStyle name="Normal 6 4 2 3 3 4 3" xfId="45162"/>
    <cellStyle name="Normal 6 4 2 3 3 5" xfId="16932"/>
    <cellStyle name="Normal 6 4 2 3 3 5 2" xfId="36693"/>
    <cellStyle name="Normal 6 4 2 3 3 6" xfId="50809"/>
    <cellStyle name="Normal 6 4 2 3 3 7" xfId="31047"/>
    <cellStyle name="Normal 6 4 2 3 4" xfId="4226"/>
    <cellStyle name="Normal 6 4 2 3 4 2" xfId="12697"/>
    <cellStyle name="Normal 6 4 2 3 4 2 2" xfId="26812"/>
    <cellStyle name="Normal 6 4 2 3 4 2 2 2" xfId="60689"/>
    <cellStyle name="Normal 6 4 2 3 4 2 3" xfId="46573"/>
    <cellStyle name="Normal 6 4 2 3 4 3" xfId="18343"/>
    <cellStyle name="Normal 6 4 2 3 4 3 2" xfId="38104"/>
    <cellStyle name="Normal 6 4 2 3 4 4" xfId="52220"/>
    <cellStyle name="Normal 6 4 2 3 4 5" xfId="32458"/>
    <cellStyle name="Normal 6 4 2 3 5" xfId="7051"/>
    <cellStyle name="Normal 6 4 2 3 5 2" xfId="21166"/>
    <cellStyle name="Normal 6 4 2 3 5 2 2" xfId="55043"/>
    <cellStyle name="Normal 6 4 2 3 5 3" xfId="40927"/>
    <cellStyle name="Normal 6 4 2 3 6" xfId="9874"/>
    <cellStyle name="Normal 6 4 2 3 6 2" xfId="23989"/>
    <cellStyle name="Normal 6 4 2 3 6 2 2" xfId="57866"/>
    <cellStyle name="Normal 6 4 2 3 6 3" xfId="43750"/>
    <cellStyle name="Normal 6 4 2 3 7" xfId="15520"/>
    <cellStyle name="Normal 6 4 2 3 7 2" xfId="35281"/>
    <cellStyle name="Normal 6 4 2 3 8" xfId="49397"/>
    <cellStyle name="Normal 6 4 2 3 9" xfId="29635"/>
    <cellStyle name="Normal 6 4 2 4" xfId="1755"/>
    <cellStyle name="Normal 6 4 2 4 2" xfId="3168"/>
    <cellStyle name="Normal 6 4 2 4 2 2" xfId="5992"/>
    <cellStyle name="Normal 6 4 2 4 2 2 2" xfId="14462"/>
    <cellStyle name="Normal 6 4 2 4 2 2 2 2" xfId="28577"/>
    <cellStyle name="Normal 6 4 2 4 2 2 2 2 2" xfId="62454"/>
    <cellStyle name="Normal 6 4 2 4 2 2 2 3" xfId="48338"/>
    <cellStyle name="Normal 6 4 2 4 2 2 3" xfId="20108"/>
    <cellStyle name="Normal 6 4 2 4 2 2 3 2" xfId="39869"/>
    <cellStyle name="Normal 6 4 2 4 2 2 4" xfId="53985"/>
    <cellStyle name="Normal 6 4 2 4 2 2 5" xfId="34223"/>
    <cellStyle name="Normal 6 4 2 4 2 3" xfId="8816"/>
    <cellStyle name="Normal 6 4 2 4 2 3 2" xfId="22931"/>
    <cellStyle name="Normal 6 4 2 4 2 3 2 2" xfId="56808"/>
    <cellStyle name="Normal 6 4 2 4 2 3 3" xfId="42692"/>
    <cellStyle name="Normal 6 4 2 4 2 4" xfId="11639"/>
    <cellStyle name="Normal 6 4 2 4 2 4 2" xfId="25754"/>
    <cellStyle name="Normal 6 4 2 4 2 4 2 2" xfId="59631"/>
    <cellStyle name="Normal 6 4 2 4 2 4 3" xfId="45515"/>
    <cellStyle name="Normal 6 4 2 4 2 5" xfId="17285"/>
    <cellStyle name="Normal 6 4 2 4 2 5 2" xfId="37046"/>
    <cellStyle name="Normal 6 4 2 4 2 6" xfId="51162"/>
    <cellStyle name="Normal 6 4 2 4 2 7" xfId="31400"/>
    <cellStyle name="Normal 6 4 2 4 3" xfId="4579"/>
    <cellStyle name="Normal 6 4 2 4 3 2" xfId="13050"/>
    <cellStyle name="Normal 6 4 2 4 3 2 2" xfId="27165"/>
    <cellStyle name="Normal 6 4 2 4 3 2 2 2" xfId="61042"/>
    <cellStyle name="Normal 6 4 2 4 3 2 3" xfId="46926"/>
    <cellStyle name="Normal 6 4 2 4 3 3" xfId="18696"/>
    <cellStyle name="Normal 6 4 2 4 3 3 2" xfId="38457"/>
    <cellStyle name="Normal 6 4 2 4 3 4" xfId="52573"/>
    <cellStyle name="Normal 6 4 2 4 3 5" xfId="32811"/>
    <cellStyle name="Normal 6 4 2 4 4" xfId="7404"/>
    <cellStyle name="Normal 6 4 2 4 4 2" xfId="21519"/>
    <cellStyle name="Normal 6 4 2 4 4 2 2" xfId="55396"/>
    <cellStyle name="Normal 6 4 2 4 4 3" xfId="41280"/>
    <cellStyle name="Normal 6 4 2 4 5" xfId="10227"/>
    <cellStyle name="Normal 6 4 2 4 5 2" xfId="24342"/>
    <cellStyle name="Normal 6 4 2 4 5 2 2" xfId="58219"/>
    <cellStyle name="Normal 6 4 2 4 5 3" xfId="44103"/>
    <cellStyle name="Normal 6 4 2 4 6" xfId="15873"/>
    <cellStyle name="Normal 6 4 2 4 6 2" xfId="35634"/>
    <cellStyle name="Normal 6 4 2 4 7" xfId="49750"/>
    <cellStyle name="Normal 6 4 2 4 8" xfId="29988"/>
    <cellStyle name="Normal 6 4 2 5" xfId="2462"/>
    <cellStyle name="Normal 6 4 2 5 2" xfId="5286"/>
    <cellStyle name="Normal 6 4 2 5 2 2" xfId="13756"/>
    <cellStyle name="Normal 6 4 2 5 2 2 2" xfId="27871"/>
    <cellStyle name="Normal 6 4 2 5 2 2 2 2" xfId="61748"/>
    <cellStyle name="Normal 6 4 2 5 2 2 3" xfId="47632"/>
    <cellStyle name="Normal 6 4 2 5 2 3" xfId="19402"/>
    <cellStyle name="Normal 6 4 2 5 2 3 2" xfId="39163"/>
    <cellStyle name="Normal 6 4 2 5 2 4" xfId="53279"/>
    <cellStyle name="Normal 6 4 2 5 2 5" xfId="33517"/>
    <cellStyle name="Normal 6 4 2 5 3" xfId="8110"/>
    <cellStyle name="Normal 6 4 2 5 3 2" xfId="22225"/>
    <cellStyle name="Normal 6 4 2 5 3 2 2" xfId="56102"/>
    <cellStyle name="Normal 6 4 2 5 3 3" xfId="41986"/>
    <cellStyle name="Normal 6 4 2 5 4" xfId="10933"/>
    <cellStyle name="Normal 6 4 2 5 4 2" xfId="25048"/>
    <cellStyle name="Normal 6 4 2 5 4 2 2" xfId="58925"/>
    <cellStyle name="Normal 6 4 2 5 4 3" xfId="44809"/>
    <cellStyle name="Normal 6 4 2 5 5" xfId="16579"/>
    <cellStyle name="Normal 6 4 2 5 5 2" xfId="36340"/>
    <cellStyle name="Normal 6 4 2 5 6" xfId="50456"/>
    <cellStyle name="Normal 6 4 2 5 7" xfId="30694"/>
    <cellStyle name="Normal 6 4 2 6" xfId="3873"/>
    <cellStyle name="Normal 6 4 2 6 2" xfId="12344"/>
    <cellStyle name="Normal 6 4 2 6 2 2" xfId="26459"/>
    <cellStyle name="Normal 6 4 2 6 2 2 2" xfId="60336"/>
    <cellStyle name="Normal 6 4 2 6 2 3" xfId="46220"/>
    <cellStyle name="Normal 6 4 2 6 3" xfId="17990"/>
    <cellStyle name="Normal 6 4 2 6 3 2" xfId="37751"/>
    <cellStyle name="Normal 6 4 2 6 4" xfId="51867"/>
    <cellStyle name="Normal 6 4 2 6 5" xfId="32105"/>
    <cellStyle name="Normal 6 4 2 7" xfId="6698"/>
    <cellStyle name="Normal 6 4 2 7 2" xfId="20813"/>
    <cellStyle name="Normal 6 4 2 7 2 2" xfId="54690"/>
    <cellStyle name="Normal 6 4 2 7 3" xfId="40574"/>
    <cellStyle name="Normal 6 4 2 8" xfId="9521"/>
    <cellStyle name="Normal 6 4 2 8 2" xfId="23636"/>
    <cellStyle name="Normal 6 4 2 8 2 2" xfId="57513"/>
    <cellStyle name="Normal 6 4 2 8 3" xfId="43397"/>
    <cellStyle name="Normal 6 4 2 9" xfId="15167"/>
    <cellStyle name="Normal 6 4 2 9 2" xfId="34928"/>
    <cellStyle name="Normal 6 4 3" xfId="1135"/>
    <cellStyle name="Normal 6 4 3 10" xfId="29370"/>
    <cellStyle name="Normal 6 4 3 2" xfId="1489"/>
    <cellStyle name="Normal 6 4 3 2 2" xfId="2196"/>
    <cellStyle name="Normal 6 4 3 2 2 2" xfId="3609"/>
    <cellStyle name="Normal 6 4 3 2 2 2 2" xfId="6433"/>
    <cellStyle name="Normal 6 4 3 2 2 2 2 2" xfId="14903"/>
    <cellStyle name="Normal 6 4 3 2 2 2 2 2 2" xfId="29018"/>
    <cellStyle name="Normal 6 4 3 2 2 2 2 2 2 2" xfId="62895"/>
    <cellStyle name="Normal 6 4 3 2 2 2 2 2 3" xfId="48779"/>
    <cellStyle name="Normal 6 4 3 2 2 2 2 3" xfId="20549"/>
    <cellStyle name="Normal 6 4 3 2 2 2 2 3 2" xfId="40310"/>
    <cellStyle name="Normal 6 4 3 2 2 2 2 4" xfId="54426"/>
    <cellStyle name="Normal 6 4 3 2 2 2 2 5" xfId="34664"/>
    <cellStyle name="Normal 6 4 3 2 2 2 3" xfId="9257"/>
    <cellStyle name="Normal 6 4 3 2 2 2 3 2" xfId="23372"/>
    <cellStyle name="Normal 6 4 3 2 2 2 3 2 2" xfId="57249"/>
    <cellStyle name="Normal 6 4 3 2 2 2 3 3" xfId="43133"/>
    <cellStyle name="Normal 6 4 3 2 2 2 4" xfId="12080"/>
    <cellStyle name="Normal 6 4 3 2 2 2 4 2" xfId="26195"/>
    <cellStyle name="Normal 6 4 3 2 2 2 4 2 2" xfId="60072"/>
    <cellStyle name="Normal 6 4 3 2 2 2 4 3" xfId="45956"/>
    <cellStyle name="Normal 6 4 3 2 2 2 5" xfId="17726"/>
    <cellStyle name="Normal 6 4 3 2 2 2 5 2" xfId="37487"/>
    <cellStyle name="Normal 6 4 3 2 2 2 6" xfId="51603"/>
    <cellStyle name="Normal 6 4 3 2 2 2 7" xfId="31841"/>
    <cellStyle name="Normal 6 4 3 2 2 3" xfId="5020"/>
    <cellStyle name="Normal 6 4 3 2 2 3 2" xfId="13491"/>
    <cellStyle name="Normal 6 4 3 2 2 3 2 2" xfId="27606"/>
    <cellStyle name="Normal 6 4 3 2 2 3 2 2 2" xfId="61483"/>
    <cellStyle name="Normal 6 4 3 2 2 3 2 3" xfId="47367"/>
    <cellStyle name="Normal 6 4 3 2 2 3 3" xfId="19137"/>
    <cellStyle name="Normal 6 4 3 2 2 3 3 2" xfId="38898"/>
    <cellStyle name="Normal 6 4 3 2 2 3 4" xfId="53014"/>
    <cellStyle name="Normal 6 4 3 2 2 3 5" xfId="33252"/>
    <cellStyle name="Normal 6 4 3 2 2 4" xfId="7845"/>
    <cellStyle name="Normal 6 4 3 2 2 4 2" xfId="21960"/>
    <cellStyle name="Normal 6 4 3 2 2 4 2 2" xfId="55837"/>
    <cellStyle name="Normal 6 4 3 2 2 4 3" xfId="41721"/>
    <cellStyle name="Normal 6 4 3 2 2 5" xfId="10668"/>
    <cellStyle name="Normal 6 4 3 2 2 5 2" xfId="24783"/>
    <cellStyle name="Normal 6 4 3 2 2 5 2 2" xfId="58660"/>
    <cellStyle name="Normal 6 4 3 2 2 5 3" xfId="44544"/>
    <cellStyle name="Normal 6 4 3 2 2 6" xfId="16314"/>
    <cellStyle name="Normal 6 4 3 2 2 6 2" xfId="36075"/>
    <cellStyle name="Normal 6 4 3 2 2 7" xfId="50191"/>
    <cellStyle name="Normal 6 4 3 2 2 8" xfId="30429"/>
    <cellStyle name="Normal 6 4 3 2 3" xfId="2903"/>
    <cellStyle name="Normal 6 4 3 2 3 2" xfId="5727"/>
    <cellStyle name="Normal 6 4 3 2 3 2 2" xfId="14197"/>
    <cellStyle name="Normal 6 4 3 2 3 2 2 2" xfId="28312"/>
    <cellStyle name="Normal 6 4 3 2 3 2 2 2 2" xfId="62189"/>
    <cellStyle name="Normal 6 4 3 2 3 2 2 3" xfId="48073"/>
    <cellStyle name="Normal 6 4 3 2 3 2 3" xfId="19843"/>
    <cellStyle name="Normal 6 4 3 2 3 2 3 2" xfId="39604"/>
    <cellStyle name="Normal 6 4 3 2 3 2 4" xfId="53720"/>
    <cellStyle name="Normal 6 4 3 2 3 2 5" xfId="33958"/>
    <cellStyle name="Normal 6 4 3 2 3 3" xfId="8551"/>
    <cellStyle name="Normal 6 4 3 2 3 3 2" xfId="22666"/>
    <cellStyle name="Normal 6 4 3 2 3 3 2 2" xfId="56543"/>
    <cellStyle name="Normal 6 4 3 2 3 3 3" xfId="42427"/>
    <cellStyle name="Normal 6 4 3 2 3 4" xfId="11374"/>
    <cellStyle name="Normal 6 4 3 2 3 4 2" xfId="25489"/>
    <cellStyle name="Normal 6 4 3 2 3 4 2 2" xfId="59366"/>
    <cellStyle name="Normal 6 4 3 2 3 4 3" xfId="45250"/>
    <cellStyle name="Normal 6 4 3 2 3 5" xfId="17020"/>
    <cellStyle name="Normal 6 4 3 2 3 5 2" xfId="36781"/>
    <cellStyle name="Normal 6 4 3 2 3 6" xfId="50897"/>
    <cellStyle name="Normal 6 4 3 2 3 7" xfId="31135"/>
    <cellStyle name="Normal 6 4 3 2 4" xfId="4314"/>
    <cellStyle name="Normal 6 4 3 2 4 2" xfId="12785"/>
    <cellStyle name="Normal 6 4 3 2 4 2 2" xfId="26900"/>
    <cellStyle name="Normal 6 4 3 2 4 2 2 2" xfId="60777"/>
    <cellStyle name="Normal 6 4 3 2 4 2 3" xfId="46661"/>
    <cellStyle name="Normal 6 4 3 2 4 3" xfId="18431"/>
    <cellStyle name="Normal 6 4 3 2 4 3 2" xfId="38192"/>
    <cellStyle name="Normal 6 4 3 2 4 4" xfId="52308"/>
    <cellStyle name="Normal 6 4 3 2 4 5" xfId="32546"/>
    <cellStyle name="Normal 6 4 3 2 5" xfId="7139"/>
    <cellStyle name="Normal 6 4 3 2 5 2" xfId="21254"/>
    <cellStyle name="Normal 6 4 3 2 5 2 2" xfId="55131"/>
    <cellStyle name="Normal 6 4 3 2 5 3" xfId="41015"/>
    <cellStyle name="Normal 6 4 3 2 6" xfId="9962"/>
    <cellStyle name="Normal 6 4 3 2 6 2" xfId="24077"/>
    <cellStyle name="Normal 6 4 3 2 6 2 2" xfId="57954"/>
    <cellStyle name="Normal 6 4 3 2 6 3" xfId="43838"/>
    <cellStyle name="Normal 6 4 3 2 7" xfId="15608"/>
    <cellStyle name="Normal 6 4 3 2 7 2" xfId="35369"/>
    <cellStyle name="Normal 6 4 3 2 8" xfId="49485"/>
    <cellStyle name="Normal 6 4 3 2 9" xfId="29723"/>
    <cellStyle name="Normal 6 4 3 3" xfId="1843"/>
    <cellStyle name="Normal 6 4 3 3 2" xfId="3256"/>
    <cellStyle name="Normal 6 4 3 3 2 2" xfId="6080"/>
    <cellStyle name="Normal 6 4 3 3 2 2 2" xfId="14550"/>
    <cellStyle name="Normal 6 4 3 3 2 2 2 2" xfId="28665"/>
    <cellStyle name="Normal 6 4 3 3 2 2 2 2 2" xfId="62542"/>
    <cellStyle name="Normal 6 4 3 3 2 2 2 3" xfId="48426"/>
    <cellStyle name="Normal 6 4 3 3 2 2 3" xfId="20196"/>
    <cellStyle name="Normal 6 4 3 3 2 2 3 2" xfId="39957"/>
    <cellStyle name="Normal 6 4 3 3 2 2 4" xfId="54073"/>
    <cellStyle name="Normal 6 4 3 3 2 2 5" xfId="34311"/>
    <cellStyle name="Normal 6 4 3 3 2 3" xfId="8904"/>
    <cellStyle name="Normal 6 4 3 3 2 3 2" xfId="23019"/>
    <cellStyle name="Normal 6 4 3 3 2 3 2 2" xfId="56896"/>
    <cellStyle name="Normal 6 4 3 3 2 3 3" xfId="42780"/>
    <cellStyle name="Normal 6 4 3 3 2 4" xfId="11727"/>
    <cellStyle name="Normal 6 4 3 3 2 4 2" xfId="25842"/>
    <cellStyle name="Normal 6 4 3 3 2 4 2 2" xfId="59719"/>
    <cellStyle name="Normal 6 4 3 3 2 4 3" xfId="45603"/>
    <cellStyle name="Normal 6 4 3 3 2 5" xfId="17373"/>
    <cellStyle name="Normal 6 4 3 3 2 5 2" xfId="37134"/>
    <cellStyle name="Normal 6 4 3 3 2 6" xfId="51250"/>
    <cellStyle name="Normal 6 4 3 3 2 7" xfId="31488"/>
    <cellStyle name="Normal 6 4 3 3 3" xfId="4667"/>
    <cellStyle name="Normal 6 4 3 3 3 2" xfId="13138"/>
    <cellStyle name="Normal 6 4 3 3 3 2 2" xfId="27253"/>
    <cellStyle name="Normal 6 4 3 3 3 2 2 2" xfId="61130"/>
    <cellStyle name="Normal 6 4 3 3 3 2 3" xfId="47014"/>
    <cellStyle name="Normal 6 4 3 3 3 3" xfId="18784"/>
    <cellStyle name="Normal 6 4 3 3 3 3 2" xfId="38545"/>
    <cellStyle name="Normal 6 4 3 3 3 4" xfId="52661"/>
    <cellStyle name="Normal 6 4 3 3 3 5" xfId="32899"/>
    <cellStyle name="Normal 6 4 3 3 4" xfId="7492"/>
    <cellStyle name="Normal 6 4 3 3 4 2" xfId="21607"/>
    <cellStyle name="Normal 6 4 3 3 4 2 2" xfId="55484"/>
    <cellStyle name="Normal 6 4 3 3 4 3" xfId="41368"/>
    <cellStyle name="Normal 6 4 3 3 5" xfId="10315"/>
    <cellStyle name="Normal 6 4 3 3 5 2" xfId="24430"/>
    <cellStyle name="Normal 6 4 3 3 5 2 2" xfId="58307"/>
    <cellStyle name="Normal 6 4 3 3 5 3" xfId="44191"/>
    <cellStyle name="Normal 6 4 3 3 6" xfId="15961"/>
    <cellStyle name="Normal 6 4 3 3 6 2" xfId="35722"/>
    <cellStyle name="Normal 6 4 3 3 7" xfId="49838"/>
    <cellStyle name="Normal 6 4 3 3 8" xfId="30076"/>
    <cellStyle name="Normal 6 4 3 4" xfId="2550"/>
    <cellStyle name="Normal 6 4 3 4 2" xfId="5374"/>
    <cellStyle name="Normal 6 4 3 4 2 2" xfId="13844"/>
    <cellStyle name="Normal 6 4 3 4 2 2 2" xfId="27959"/>
    <cellStyle name="Normal 6 4 3 4 2 2 2 2" xfId="61836"/>
    <cellStyle name="Normal 6 4 3 4 2 2 3" xfId="47720"/>
    <cellStyle name="Normal 6 4 3 4 2 3" xfId="19490"/>
    <cellStyle name="Normal 6 4 3 4 2 3 2" xfId="39251"/>
    <cellStyle name="Normal 6 4 3 4 2 4" xfId="53367"/>
    <cellStyle name="Normal 6 4 3 4 2 5" xfId="33605"/>
    <cellStyle name="Normal 6 4 3 4 3" xfId="8198"/>
    <cellStyle name="Normal 6 4 3 4 3 2" xfId="22313"/>
    <cellStyle name="Normal 6 4 3 4 3 2 2" xfId="56190"/>
    <cellStyle name="Normal 6 4 3 4 3 3" xfId="42074"/>
    <cellStyle name="Normal 6 4 3 4 4" xfId="11021"/>
    <cellStyle name="Normal 6 4 3 4 4 2" xfId="25136"/>
    <cellStyle name="Normal 6 4 3 4 4 2 2" xfId="59013"/>
    <cellStyle name="Normal 6 4 3 4 4 3" xfId="44897"/>
    <cellStyle name="Normal 6 4 3 4 5" xfId="16667"/>
    <cellStyle name="Normal 6 4 3 4 5 2" xfId="36428"/>
    <cellStyle name="Normal 6 4 3 4 6" xfId="50544"/>
    <cellStyle name="Normal 6 4 3 4 7" xfId="30782"/>
    <cellStyle name="Normal 6 4 3 5" xfId="3961"/>
    <cellStyle name="Normal 6 4 3 5 2" xfId="12432"/>
    <cellStyle name="Normal 6 4 3 5 2 2" xfId="26547"/>
    <cellStyle name="Normal 6 4 3 5 2 2 2" xfId="60424"/>
    <cellStyle name="Normal 6 4 3 5 2 3" xfId="46308"/>
    <cellStyle name="Normal 6 4 3 5 3" xfId="18078"/>
    <cellStyle name="Normal 6 4 3 5 3 2" xfId="37839"/>
    <cellStyle name="Normal 6 4 3 5 4" xfId="51955"/>
    <cellStyle name="Normal 6 4 3 5 5" xfId="32193"/>
    <cellStyle name="Normal 6 4 3 6" xfId="6786"/>
    <cellStyle name="Normal 6 4 3 6 2" xfId="20901"/>
    <cellStyle name="Normal 6 4 3 6 2 2" xfId="54778"/>
    <cellStyle name="Normal 6 4 3 6 3" xfId="40662"/>
    <cellStyle name="Normal 6 4 3 7" xfId="9609"/>
    <cellStyle name="Normal 6 4 3 7 2" xfId="23724"/>
    <cellStyle name="Normal 6 4 3 7 2 2" xfId="57601"/>
    <cellStyle name="Normal 6 4 3 7 3" xfId="43485"/>
    <cellStyle name="Normal 6 4 3 8" xfId="15255"/>
    <cellStyle name="Normal 6 4 3 8 2" xfId="35016"/>
    <cellStyle name="Normal 6 4 3 9" xfId="49132"/>
    <cellStyle name="Normal 6 4 4" xfId="1314"/>
    <cellStyle name="Normal 6 4 4 2" xfId="2021"/>
    <cellStyle name="Normal 6 4 4 2 2" xfId="3434"/>
    <cellStyle name="Normal 6 4 4 2 2 2" xfId="6258"/>
    <cellStyle name="Normal 6 4 4 2 2 2 2" xfId="14728"/>
    <cellStyle name="Normal 6 4 4 2 2 2 2 2" xfId="28843"/>
    <cellStyle name="Normal 6 4 4 2 2 2 2 2 2" xfId="62720"/>
    <cellStyle name="Normal 6 4 4 2 2 2 2 3" xfId="48604"/>
    <cellStyle name="Normal 6 4 4 2 2 2 3" xfId="20374"/>
    <cellStyle name="Normal 6 4 4 2 2 2 3 2" xfId="40135"/>
    <cellStyle name="Normal 6 4 4 2 2 2 4" xfId="54251"/>
    <cellStyle name="Normal 6 4 4 2 2 2 5" xfId="34489"/>
    <cellStyle name="Normal 6 4 4 2 2 3" xfId="9082"/>
    <cellStyle name="Normal 6 4 4 2 2 3 2" xfId="23197"/>
    <cellStyle name="Normal 6 4 4 2 2 3 2 2" xfId="57074"/>
    <cellStyle name="Normal 6 4 4 2 2 3 3" xfId="42958"/>
    <cellStyle name="Normal 6 4 4 2 2 4" xfId="11905"/>
    <cellStyle name="Normal 6 4 4 2 2 4 2" xfId="26020"/>
    <cellStyle name="Normal 6 4 4 2 2 4 2 2" xfId="59897"/>
    <cellStyle name="Normal 6 4 4 2 2 4 3" xfId="45781"/>
    <cellStyle name="Normal 6 4 4 2 2 5" xfId="17551"/>
    <cellStyle name="Normal 6 4 4 2 2 5 2" xfId="37312"/>
    <cellStyle name="Normal 6 4 4 2 2 6" xfId="51428"/>
    <cellStyle name="Normal 6 4 4 2 2 7" xfId="31666"/>
    <cellStyle name="Normal 6 4 4 2 3" xfId="4845"/>
    <cellStyle name="Normal 6 4 4 2 3 2" xfId="13316"/>
    <cellStyle name="Normal 6 4 4 2 3 2 2" xfId="27431"/>
    <cellStyle name="Normal 6 4 4 2 3 2 2 2" xfId="61308"/>
    <cellStyle name="Normal 6 4 4 2 3 2 3" xfId="47192"/>
    <cellStyle name="Normal 6 4 4 2 3 3" xfId="18962"/>
    <cellStyle name="Normal 6 4 4 2 3 3 2" xfId="38723"/>
    <cellStyle name="Normal 6 4 4 2 3 4" xfId="52839"/>
    <cellStyle name="Normal 6 4 4 2 3 5" xfId="33077"/>
    <cellStyle name="Normal 6 4 4 2 4" xfId="7670"/>
    <cellStyle name="Normal 6 4 4 2 4 2" xfId="21785"/>
    <cellStyle name="Normal 6 4 4 2 4 2 2" xfId="55662"/>
    <cellStyle name="Normal 6 4 4 2 4 3" xfId="41546"/>
    <cellStyle name="Normal 6 4 4 2 5" xfId="10493"/>
    <cellStyle name="Normal 6 4 4 2 5 2" xfId="24608"/>
    <cellStyle name="Normal 6 4 4 2 5 2 2" xfId="58485"/>
    <cellStyle name="Normal 6 4 4 2 5 3" xfId="44369"/>
    <cellStyle name="Normal 6 4 4 2 6" xfId="16139"/>
    <cellStyle name="Normal 6 4 4 2 6 2" xfId="35900"/>
    <cellStyle name="Normal 6 4 4 2 7" xfId="50016"/>
    <cellStyle name="Normal 6 4 4 2 8" xfId="30254"/>
    <cellStyle name="Normal 6 4 4 3" xfId="2728"/>
    <cellStyle name="Normal 6 4 4 3 2" xfId="5552"/>
    <cellStyle name="Normal 6 4 4 3 2 2" xfId="14022"/>
    <cellStyle name="Normal 6 4 4 3 2 2 2" xfId="28137"/>
    <cellStyle name="Normal 6 4 4 3 2 2 2 2" xfId="62014"/>
    <cellStyle name="Normal 6 4 4 3 2 2 3" xfId="47898"/>
    <cellStyle name="Normal 6 4 4 3 2 3" xfId="19668"/>
    <cellStyle name="Normal 6 4 4 3 2 3 2" xfId="39429"/>
    <cellStyle name="Normal 6 4 4 3 2 4" xfId="53545"/>
    <cellStyle name="Normal 6 4 4 3 2 5" xfId="33783"/>
    <cellStyle name="Normal 6 4 4 3 3" xfId="8376"/>
    <cellStyle name="Normal 6 4 4 3 3 2" xfId="22491"/>
    <cellStyle name="Normal 6 4 4 3 3 2 2" xfId="56368"/>
    <cellStyle name="Normal 6 4 4 3 3 3" xfId="42252"/>
    <cellStyle name="Normal 6 4 4 3 4" xfId="11199"/>
    <cellStyle name="Normal 6 4 4 3 4 2" xfId="25314"/>
    <cellStyle name="Normal 6 4 4 3 4 2 2" xfId="59191"/>
    <cellStyle name="Normal 6 4 4 3 4 3" xfId="45075"/>
    <cellStyle name="Normal 6 4 4 3 5" xfId="16845"/>
    <cellStyle name="Normal 6 4 4 3 5 2" xfId="36606"/>
    <cellStyle name="Normal 6 4 4 3 6" xfId="50722"/>
    <cellStyle name="Normal 6 4 4 3 7" xfId="30960"/>
    <cellStyle name="Normal 6 4 4 4" xfId="4139"/>
    <cellStyle name="Normal 6 4 4 4 2" xfId="12610"/>
    <cellStyle name="Normal 6 4 4 4 2 2" xfId="26725"/>
    <cellStyle name="Normal 6 4 4 4 2 2 2" xfId="60602"/>
    <cellStyle name="Normal 6 4 4 4 2 3" xfId="46486"/>
    <cellStyle name="Normal 6 4 4 4 3" xfId="18256"/>
    <cellStyle name="Normal 6 4 4 4 3 2" xfId="38017"/>
    <cellStyle name="Normal 6 4 4 4 4" xfId="52133"/>
    <cellStyle name="Normal 6 4 4 4 5" xfId="32371"/>
    <cellStyle name="Normal 6 4 4 5" xfId="6964"/>
    <cellStyle name="Normal 6 4 4 5 2" xfId="21079"/>
    <cellStyle name="Normal 6 4 4 5 2 2" xfId="54956"/>
    <cellStyle name="Normal 6 4 4 5 3" xfId="40840"/>
    <cellStyle name="Normal 6 4 4 6" xfId="9787"/>
    <cellStyle name="Normal 6 4 4 6 2" xfId="23902"/>
    <cellStyle name="Normal 6 4 4 6 2 2" xfId="57779"/>
    <cellStyle name="Normal 6 4 4 6 3" xfId="43663"/>
    <cellStyle name="Normal 6 4 4 7" xfId="15433"/>
    <cellStyle name="Normal 6 4 4 7 2" xfId="35194"/>
    <cellStyle name="Normal 6 4 4 8" xfId="49310"/>
    <cellStyle name="Normal 6 4 4 9" xfId="29548"/>
    <cellStyle name="Normal 6 4 5" xfId="1668"/>
    <cellStyle name="Normal 6 4 5 2" xfId="3081"/>
    <cellStyle name="Normal 6 4 5 2 2" xfId="5905"/>
    <cellStyle name="Normal 6 4 5 2 2 2" xfId="14375"/>
    <cellStyle name="Normal 6 4 5 2 2 2 2" xfId="28490"/>
    <cellStyle name="Normal 6 4 5 2 2 2 2 2" xfId="62367"/>
    <cellStyle name="Normal 6 4 5 2 2 2 3" xfId="48251"/>
    <cellStyle name="Normal 6 4 5 2 2 3" xfId="20021"/>
    <cellStyle name="Normal 6 4 5 2 2 3 2" xfId="39782"/>
    <cellStyle name="Normal 6 4 5 2 2 4" xfId="53898"/>
    <cellStyle name="Normal 6 4 5 2 2 5" xfId="34136"/>
    <cellStyle name="Normal 6 4 5 2 3" xfId="8729"/>
    <cellStyle name="Normal 6 4 5 2 3 2" xfId="22844"/>
    <cellStyle name="Normal 6 4 5 2 3 2 2" xfId="56721"/>
    <cellStyle name="Normal 6 4 5 2 3 3" xfId="42605"/>
    <cellStyle name="Normal 6 4 5 2 4" xfId="11552"/>
    <cellStyle name="Normal 6 4 5 2 4 2" xfId="25667"/>
    <cellStyle name="Normal 6 4 5 2 4 2 2" xfId="59544"/>
    <cellStyle name="Normal 6 4 5 2 4 3" xfId="45428"/>
    <cellStyle name="Normal 6 4 5 2 5" xfId="17198"/>
    <cellStyle name="Normal 6 4 5 2 5 2" xfId="36959"/>
    <cellStyle name="Normal 6 4 5 2 6" xfId="51075"/>
    <cellStyle name="Normal 6 4 5 2 7" xfId="31313"/>
    <cellStyle name="Normal 6 4 5 3" xfId="4492"/>
    <cellStyle name="Normal 6 4 5 3 2" xfId="12963"/>
    <cellStyle name="Normal 6 4 5 3 2 2" xfId="27078"/>
    <cellStyle name="Normal 6 4 5 3 2 2 2" xfId="60955"/>
    <cellStyle name="Normal 6 4 5 3 2 3" xfId="46839"/>
    <cellStyle name="Normal 6 4 5 3 3" xfId="18609"/>
    <cellStyle name="Normal 6 4 5 3 3 2" xfId="38370"/>
    <cellStyle name="Normal 6 4 5 3 4" xfId="52486"/>
    <cellStyle name="Normal 6 4 5 3 5" xfId="32724"/>
    <cellStyle name="Normal 6 4 5 4" xfId="7317"/>
    <cellStyle name="Normal 6 4 5 4 2" xfId="21432"/>
    <cellStyle name="Normal 6 4 5 4 2 2" xfId="55309"/>
    <cellStyle name="Normal 6 4 5 4 3" xfId="41193"/>
    <cellStyle name="Normal 6 4 5 5" xfId="10140"/>
    <cellStyle name="Normal 6 4 5 5 2" xfId="24255"/>
    <cellStyle name="Normal 6 4 5 5 2 2" xfId="58132"/>
    <cellStyle name="Normal 6 4 5 5 3" xfId="44016"/>
    <cellStyle name="Normal 6 4 5 6" xfId="15786"/>
    <cellStyle name="Normal 6 4 5 6 2" xfId="35547"/>
    <cellStyle name="Normal 6 4 5 7" xfId="49663"/>
    <cellStyle name="Normal 6 4 5 8" xfId="29901"/>
    <cellStyle name="Normal 6 4 6" xfId="2375"/>
    <cellStyle name="Normal 6 4 6 2" xfId="5199"/>
    <cellStyle name="Normal 6 4 6 2 2" xfId="13669"/>
    <cellStyle name="Normal 6 4 6 2 2 2" xfId="27784"/>
    <cellStyle name="Normal 6 4 6 2 2 2 2" xfId="61661"/>
    <cellStyle name="Normal 6 4 6 2 2 3" xfId="47545"/>
    <cellStyle name="Normal 6 4 6 2 3" xfId="19315"/>
    <cellStyle name="Normal 6 4 6 2 3 2" xfId="39076"/>
    <cellStyle name="Normal 6 4 6 2 4" xfId="53192"/>
    <cellStyle name="Normal 6 4 6 2 5" xfId="33430"/>
    <cellStyle name="Normal 6 4 6 3" xfId="8023"/>
    <cellStyle name="Normal 6 4 6 3 2" xfId="22138"/>
    <cellStyle name="Normal 6 4 6 3 2 2" xfId="56015"/>
    <cellStyle name="Normal 6 4 6 3 3" xfId="41899"/>
    <cellStyle name="Normal 6 4 6 4" xfId="10846"/>
    <cellStyle name="Normal 6 4 6 4 2" xfId="24961"/>
    <cellStyle name="Normal 6 4 6 4 2 2" xfId="58838"/>
    <cellStyle name="Normal 6 4 6 4 3" xfId="44722"/>
    <cellStyle name="Normal 6 4 6 5" xfId="16492"/>
    <cellStyle name="Normal 6 4 6 5 2" xfId="36253"/>
    <cellStyle name="Normal 6 4 6 6" xfId="50369"/>
    <cellStyle name="Normal 6 4 6 7" xfId="30607"/>
    <cellStyle name="Normal 6 4 7" xfId="3786"/>
    <cellStyle name="Normal 6 4 7 2" xfId="12257"/>
    <cellStyle name="Normal 6 4 7 2 2" xfId="26372"/>
    <cellStyle name="Normal 6 4 7 2 2 2" xfId="60249"/>
    <cellStyle name="Normal 6 4 7 2 3" xfId="46133"/>
    <cellStyle name="Normal 6 4 7 3" xfId="17903"/>
    <cellStyle name="Normal 6 4 7 3 2" xfId="37664"/>
    <cellStyle name="Normal 6 4 7 4" xfId="51780"/>
    <cellStyle name="Normal 6 4 7 5" xfId="32018"/>
    <cellStyle name="Normal 6 4 8" xfId="6611"/>
    <cellStyle name="Normal 6 4 8 2" xfId="20726"/>
    <cellStyle name="Normal 6 4 8 2 2" xfId="54603"/>
    <cellStyle name="Normal 6 4 8 3" xfId="40487"/>
    <cellStyle name="Normal 6 4 9" xfId="9434"/>
    <cellStyle name="Normal 6 4 9 2" xfId="23549"/>
    <cellStyle name="Normal 6 4 9 2 2" xfId="57426"/>
    <cellStyle name="Normal 6 4 9 3" xfId="43310"/>
    <cellStyle name="Normal 6 5" xfId="184"/>
    <cellStyle name="Normal 6 5 10" xfId="48970"/>
    <cellStyle name="Normal 6 5 11" xfId="29208"/>
    <cellStyle name="Normal 6 5 2" xfId="378"/>
    <cellStyle name="Normal 6 5 2 10" xfId="29383"/>
    <cellStyle name="Normal 6 5 2 11" xfId="1148"/>
    <cellStyle name="Normal 6 5 2 2" xfId="1502"/>
    <cellStyle name="Normal 6 5 2 2 2" xfId="2209"/>
    <cellStyle name="Normal 6 5 2 2 2 2" xfId="3622"/>
    <cellStyle name="Normal 6 5 2 2 2 2 2" xfId="6446"/>
    <cellStyle name="Normal 6 5 2 2 2 2 2 2" xfId="14916"/>
    <cellStyle name="Normal 6 5 2 2 2 2 2 2 2" xfId="29031"/>
    <cellStyle name="Normal 6 5 2 2 2 2 2 2 2 2" xfId="62908"/>
    <cellStyle name="Normal 6 5 2 2 2 2 2 2 3" xfId="48792"/>
    <cellStyle name="Normal 6 5 2 2 2 2 2 3" xfId="20562"/>
    <cellStyle name="Normal 6 5 2 2 2 2 2 3 2" xfId="40323"/>
    <cellStyle name="Normal 6 5 2 2 2 2 2 4" xfId="54439"/>
    <cellStyle name="Normal 6 5 2 2 2 2 2 5" xfId="34677"/>
    <cellStyle name="Normal 6 5 2 2 2 2 3" xfId="9270"/>
    <cellStyle name="Normal 6 5 2 2 2 2 3 2" xfId="23385"/>
    <cellStyle name="Normal 6 5 2 2 2 2 3 2 2" xfId="57262"/>
    <cellStyle name="Normal 6 5 2 2 2 2 3 3" xfId="43146"/>
    <cellStyle name="Normal 6 5 2 2 2 2 4" xfId="12093"/>
    <cellStyle name="Normal 6 5 2 2 2 2 4 2" xfId="26208"/>
    <cellStyle name="Normal 6 5 2 2 2 2 4 2 2" xfId="60085"/>
    <cellStyle name="Normal 6 5 2 2 2 2 4 3" xfId="45969"/>
    <cellStyle name="Normal 6 5 2 2 2 2 5" xfId="17739"/>
    <cellStyle name="Normal 6 5 2 2 2 2 5 2" xfId="37500"/>
    <cellStyle name="Normal 6 5 2 2 2 2 6" xfId="51616"/>
    <cellStyle name="Normal 6 5 2 2 2 2 7" xfId="31854"/>
    <cellStyle name="Normal 6 5 2 2 2 3" xfId="5033"/>
    <cellStyle name="Normal 6 5 2 2 2 3 2" xfId="13504"/>
    <cellStyle name="Normal 6 5 2 2 2 3 2 2" xfId="27619"/>
    <cellStyle name="Normal 6 5 2 2 2 3 2 2 2" xfId="61496"/>
    <cellStyle name="Normal 6 5 2 2 2 3 2 3" xfId="47380"/>
    <cellStyle name="Normal 6 5 2 2 2 3 3" xfId="19150"/>
    <cellStyle name="Normal 6 5 2 2 2 3 3 2" xfId="38911"/>
    <cellStyle name="Normal 6 5 2 2 2 3 4" xfId="53027"/>
    <cellStyle name="Normal 6 5 2 2 2 3 5" xfId="33265"/>
    <cellStyle name="Normal 6 5 2 2 2 4" xfId="7858"/>
    <cellStyle name="Normal 6 5 2 2 2 4 2" xfId="21973"/>
    <cellStyle name="Normal 6 5 2 2 2 4 2 2" xfId="55850"/>
    <cellStyle name="Normal 6 5 2 2 2 4 3" xfId="41734"/>
    <cellStyle name="Normal 6 5 2 2 2 5" xfId="10681"/>
    <cellStyle name="Normal 6 5 2 2 2 5 2" xfId="24796"/>
    <cellStyle name="Normal 6 5 2 2 2 5 2 2" xfId="58673"/>
    <cellStyle name="Normal 6 5 2 2 2 5 3" xfId="44557"/>
    <cellStyle name="Normal 6 5 2 2 2 6" xfId="16327"/>
    <cellStyle name="Normal 6 5 2 2 2 6 2" xfId="36088"/>
    <cellStyle name="Normal 6 5 2 2 2 7" xfId="50204"/>
    <cellStyle name="Normal 6 5 2 2 2 8" xfId="30442"/>
    <cellStyle name="Normal 6 5 2 2 3" xfId="2916"/>
    <cellStyle name="Normal 6 5 2 2 3 2" xfId="5740"/>
    <cellStyle name="Normal 6 5 2 2 3 2 2" xfId="14210"/>
    <cellStyle name="Normal 6 5 2 2 3 2 2 2" xfId="28325"/>
    <cellStyle name="Normal 6 5 2 2 3 2 2 2 2" xfId="62202"/>
    <cellStyle name="Normal 6 5 2 2 3 2 2 3" xfId="48086"/>
    <cellStyle name="Normal 6 5 2 2 3 2 3" xfId="19856"/>
    <cellStyle name="Normal 6 5 2 2 3 2 3 2" xfId="39617"/>
    <cellStyle name="Normal 6 5 2 2 3 2 4" xfId="53733"/>
    <cellStyle name="Normal 6 5 2 2 3 2 5" xfId="33971"/>
    <cellStyle name="Normal 6 5 2 2 3 3" xfId="8564"/>
    <cellStyle name="Normal 6 5 2 2 3 3 2" xfId="22679"/>
    <cellStyle name="Normal 6 5 2 2 3 3 2 2" xfId="56556"/>
    <cellStyle name="Normal 6 5 2 2 3 3 3" xfId="42440"/>
    <cellStyle name="Normal 6 5 2 2 3 4" xfId="11387"/>
    <cellStyle name="Normal 6 5 2 2 3 4 2" xfId="25502"/>
    <cellStyle name="Normal 6 5 2 2 3 4 2 2" xfId="59379"/>
    <cellStyle name="Normal 6 5 2 2 3 4 3" xfId="45263"/>
    <cellStyle name="Normal 6 5 2 2 3 5" xfId="17033"/>
    <cellStyle name="Normal 6 5 2 2 3 5 2" xfId="36794"/>
    <cellStyle name="Normal 6 5 2 2 3 6" xfId="50910"/>
    <cellStyle name="Normal 6 5 2 2 3 7" xfId="31148"/>
    <cellStyle name="Normal 6 5 2 2 4" xfId="4327"/>
    <cellStyle name="Normal 6 5 2 2 4 2" xfId="12798"/>
    <cellStyle name="Normal 6 5 2 2 4 2 2" xfId="26913"/>
    <cellStyle name="Normal 6 5 2 2 4 2 2 2" xfId="60790"/>
    <cellStyle name="Normal 6 5 2 2 4 2 3" xfId="46674"/>
    <cellStyle name="Normal 6 5 2 2 4 3" xfId="18444"/>
    <cellStyle name="Normal 6 5 2 2 4 3 2" xfId="38205"/>
    <cellStyle name="Normal 6 5 2 2 4 4" xfId="52321"/>
    <cellStyle name="Normal 6 5 2 2 4 5" xfId="32559"/>
    <cellStyle name="Normal 6 5 2 2 5" xfId="7152"/>
    <cellStyle name="Normal 6 5 2 2 5 2" xfId="21267"/>
    <cellStyle name="Normal 6 5 2 2 5 2 2" xfId="55144"/>
    <cellStyle name="Normal 6 5 2 2 5 3" xfId="41028"/>
    <cellStyle name="Normal 6 5 2 2 6" xfId="9975"/>
    <cellStyle name="Normal 6 5 2 2 6 2" xfId="24090"/>
    <cellStyle name="Normal 6 5 2 2 6 2 2" xfId="57967"/>
    <cellStyle name="Normal 6 5 2 2 6 3" xfId="43851"/>
    <cellStyle name="Normal 6 5 2 2 7" xfId="15621"/>
    <cellStyle name="Normal 6 5 2 2 7 2" xfId="35382"/>
    <cellStyle name="Normal 6 5 2 2 8" xfId="49498"/>
    <cellStyle name="Normal 6 5 2 2 9" xfId="29736"/>
    <cellStyle name="Normal 6 5 2 3" xfId="1856"/>
    <cellStyle name="Normal 6 5 2 3 2" xfId="3269"/>
    <cellStyle name="Normal 6 5 2 3 2 2" xfId="6093"/>
    <cellStyle name="Normal 6 5 2 3 2 2 2" xfId="14563"/>
    <cellStyle name="Normal 6 5 2 3 2 2 2 2" xfId="28678"/>
    <cellStyle name="Normal 6 5 2 3 2 2 2 2 2" xfId="62555"/>
    <cellStyle name="Normal 6 5 2 3 2 2 2 3" xfId="48439"/>
    <cellStyle name="Normal 6 5 2 3 2 2 3" xfId="20209"/>
    <cellStyle name="Normal 6 5 2 3 2 2 3 2" xfId="39970"/>
    <cellStyle name="Normal 6 5 2 3 2 2 4" xfId="54086"/>
    <cellStyle name="Normal 6 5 2 3 2 2 5" xfId="34324"/>
    <cellStyle name="Normal 6 5 2 3 2 3" xfId="8917"/>
    <cellStyle name="Normal 6 5 2 3 2 3 2" xfId="23032"/>
    <cellStyle name="Normal 6 5 2 3 2 3 2 2" xfId="56909"/>
    <cellStyle name="Normal 6 5 2 3 2 3 3" xfId="42793"/>
    <cellStyle name="Normal 6 5 2 3 2 4" xfId="11740"/>
    <cellStyle name="Normal 6 5 2 3 2 4 2" xfId="25855"/>
    <cellStyle name="Normal 6 5 2 3 2 4 2 2" xfId="59732"/>
    <cellStyle name="Normal 6 5 2 3 2 4 3" xfId="45616"/>
    <cellStyle name="Normal 6 5 2 3 2 5" xfId="17386"/>
    <cellStyle name="Normal 6 5 2 3 2 5 2" xfId="37147"/>
    <cellStyle name="Normal 6 5 2 3 2 6" xfId="51263"/>
    <cellStyle name="Normal 6 5 2 3 2 7" xfId="31501"/>
    <cellStyle name="Normal 6 5 2 3 3" xfId="4680"/>
    <cellStyle name="Normal 6 5 2 3 3 2" xfId="13151"/>
    <cellStyle name="Normal 6 5 2 3 3 2 2" xfId="27266"/>
    <cellStyle name="Normal 6 5 2 3 3 2 2 2" xfId="61143"/>
    <cellStyle name="Normal 6 5 2 3 3 2 3" xfId="47027"/>
    <cellStyle name="Normal 6 5 2 3 3 3" xfId="18797"/>
    <cellStyle name="Normal 6 5 2 3 3 3 2" xfId="38558"/>
    <cellStyle name="Normal 6 5 2 3 3 4" xfId="52674"/>
    <cellStyle name="Normal 6 5 2 3 3 5" xfId="32912"/>
    <cellStyle name="Normal 6 5 2 3 4" xfId="7505"/>
    <cellStyle name="Normal 6 5 2 3 4 2" xfId="21620"/>
    <cellStyle name="Normal 6 5 2 3 4 2 2" xfId="55497"/>
    <cellStyle name="Normal 6 5 2 3 4 3" xfId="41381"/>
    <cellStyle name="Normal 6 5 2 3 5" xfId="10328"/>
    <cellStyle name="Normal 6 5 2 3 5 2" xfId="24443"/>
    <cellStyle name="Normal 6 5 2 3 5 2 2" xfId="58320"/>
    <cellStyle name="Normal 6 5 2 3 5 3" xfId="44204"/>
    <cellStyle name="Normal 6 5 2 3 6" xfId="15974"/>
    <cellStyle name="Normal 6 5 2 3 6 2" xfId="35735"/>
    <cellStyle name="Normal 6 5 2 3 7" xfId="49851"/>
    <cellStyle name="Normal 6 5 2 3 8" xfId="30089"/>
    <cellStyle name="Normal 6 5 2 4" xfId="2563"/>
    <cellStyle name="Normal 6 5 2 4 2" xfId="5387"/>
    <cellStyle name="Normal 6 5 2 4 2 2" xfId="13857"/>
    <cellStyle name="Normal 6 5 2 4 2 2 2" xfId="27972"/>
    <cellStyle name="Normal 6 5 2 4 2 2 2 2" xfId="61849"/>
    <cellStyle name="Normal 6 5 2 4 2 2 3" xfId="47733"/>
    <cellStyle name="Normal 6 5 2 4 2 3" xfId="19503"/>
    <cellStyle name="Normal 6 5 2 4 2 3 2" xfId="39264"/>
    <cellStyle name="Normal 6 5 2 4 2 4" xfId="53380"/>
    <cellStyle name="Normal 6 5 2 4 2 5" xfId="33618"/>
    <cellStyle name="Normal 6 5 2 4 3" xfId="8211"/>
    <cellStyle name="Normal 6 5 2 4 3 2" xfId="22326"/>
    <cellStyle name="Normal 6 5 2 4 3 2 2" xfId="56203"/>
    <cellStyle name="Normal 6 5 2 4 3 3" xfId="42087"/>
    <cellStyle name="Normal 6 5 2 4 4" xfId="11034"/>
    <cellStyle name="Normal 6 5 2 4 4 2" xfId="25149"/>
    <cellStyle name="Normal 6 5 2 4 4 2 2" xfId="59026"/>
    <cellStyle name="Normal 6 5 2 4 4 3" xfId="44910"/>
    <cellStyle name="Normal 6 5 2 4 5" xfId="16680"/>
    <cellStyle name="Normal 6 5 2 4 5 2" xfId="36441"/>
    <cellStyle name="Normal 6 5 2 4 6" xfId="50557"/>
    <cellStyle name="Normal 6 5 2 4 7" xfId="30795"/>
    <cellStyle name="Normal 6 5 2 5" xfId="3974"/>
    <cellStyle name="Normal 6 5 2 5 2" xfId="12445"/>
    <cellStyle name="Normal 6 5 2 5 2 2" xfId="26560"/>
    <cellStyle name="Normal 6 5 2 5 2 2 2" xfId="60437"/>
    <cellStyle name="Normal 6 5 2 5 2 3" xfId="46321"/>
    <cellStyle name="Normal 6 5 2 5 3" xfId="18091"/>
    <cellStyle name="Normal 6 5 2 5 3 2" xfId="37852"/>
    <cellStyle name="Normal 6 5 2 5 4" xfId="51968"/>
    <cellStyle name="Normal 6 5 2 5 5" xfId="32206"/>
    <cellStyle name="Normal 6 5 2 6" xfId="6799"/>
    <cellStyle name="Normal 6 5 2 6 2" xfId="20914"/>
    <cellStyle name="Normal 6 5 2 6 2 2" xfId="54791"/>
    <cellStyle name="Normal 6 5 2 6 3" xfId="40675"/>
    <cellStyle name="Normal 6 5 2 7" xfId="9622"/>
    <cellStyle name="Normal 6 5 2 7 2" xfId="23737"/>
    <cellStyle name="Normal 6 5 2 7 2 2" xfId="57614"/>
    <cellStyle name="Normal 6 5 2 7 3" xfId="43498"/>
    <cellStyle name="Normal 6 5 2 8" xfId="15268"/>
    <cellStyle name="Normal 6 5 2 8 2" xfId="35029"/>
    <cellStyle name="Normal 6 5 2 9" xfId="49145"/>
    <cellStyle name="Normal 6 5 3" xfId="1327"/>
    <cellStyle name="Normal 6 5 3 2" xfId="2034"/>
    <cellStyle name="Normal 6 5 3 2 2" xfId="3447"/>
    <cellStyle name="Normal 6 5 3 2 2 2" xfId="6271"/>
    <cellStyle name="Normal 6 5 3 2 2 2 2" xfId="14741"/>
    <cellStyle name="Normal 6 5 3 2 2 2 2 2" xfId="28856"/>
    <cellStyle name="Normal 6 5 3 2 2 2 2 2 2" xfId="62733"/>
    <cellStyle name="Normal 6 5 3 2 2 2 2 3" xfId="48617"/>
    <cellStyle name="Normal 6 5 3 2 2 2 3" xfId="20387"/>
    <cellStyle name="Normal 6 5 3 2 2 2 3 2" xfId="40148"/>
    <cellStyle name="Normal 6 5 3 2 2 2 4" xfId="54264"/>
    <cellStyle name="Normal 6 5 3 2 2 2 5" xfId="34502"/>
    <cellStyle name="Normal 6 5 3 2 2 3" xfId="9095"/>
    <cellStyle name="Normal 6 5 3 2 2 3 2" xfId="23210"/>
    <cellStyle name="Normal 6 5 3 2 2 3 2 2" xfId="57087"/>
    <cellStyle name="Normal 6 5 3 2 2 3 3" xfId="42971"/>
    <cellStyle name="Normal 6 5 3 2 2 4" xfId="11918"/>
    <cellStyle name="Normal 6 5 3 2 2 4 2" xfId="26033"/>
    <cellStyle name="Normal 6 5 3 2 2 4 2 2" xfId="59910"/>
    <cellStyle name="Normal 6 5 3 2 2 4 3" xfId="45794"/>
    <cellStyle name="Normal 6 5 3 2 2 5" xfId="17564"/>
    <cellStyle name="Normal 6 5 3 2 2 5 2" xfId="37325"/>
    <cellStyle name="Normal 6 5 3 2 2 6" xfId="51441"/>
    <cellStyle name="Normal 6 5 3 2 2 7" xfId="31679"/>
    <cellStyle name="Normal 6 5 3 2 3" xfId="4858"/>
    <cellStyle name="Normal 6 5 3 2 3 2" xfId="13329"/>
    <cellStyle name="Normal 6 5 3 2 3 2 2" xfId="27444"/>
    <cellStyle name="Normal 6 5 3 2 3 2 2 2" xfId="61321"/>
    <cellStyle name="Normal 6 5 3 2 3 2 3" xfId="47205"/>
    <cellStyle name="Normal 6 5 3 2 3 3" xfId="18975"/>
    <cellStyle name="Normal 6 5 3 2 3 3 2" xfId="38736"/>
    <cellStyle name="Normal 6 5 3 2 3 4" xfId="52852"/>
    <cellStyle name="Normal 6 5 3 2 3 5" xfId="33090"/>
    <cellStyle name="Normal 6 5 3 2 4" xfId="7683"/>
    <cellStyle name="Normal 6 5 3 2 4 2" xfId="21798"/>
    <cellStyle name="Normal 6 5 3 2 4 2 2" xfId="55675"/>
    <cellStyle name="Normal 6 5 3 2 4 3" xfId="41559"/>
    <cellStyle name="Normal 6 5 3 2 5" xfId="10506"/>
    <cellStyle name="Normal 6 5 3 2 5 2" xfId="24621"/>
    <cellStyle name="Normal 6 5 3 2 5 2 2" xfId="58498"/>
    <cellStyle name="Normal 6 5 3 2 5 3" xfId="44382"/>
    <cellStyle name="Normal 6 5 3 2 6" xfId="16152"/>
    <cellStyle name="Normal 6 5 3 2 6 2" xfId="35913"/>
    <cellStyle name="Normal 6 5 3 2 7" xfId="50029"/>
    <cellStyle name="Normal 6 5 3 2 8" xfId="30267"/>
    <cellStyle name="Normal 6 5 3 3" xfId="2741"/>
    <cellStyle name="Normal 6 5 3 3 2" xfId="5565"/>
    <cellStyle name="Normal 6 5 3 3 2 2" xfId="14035"/>
    <cellStyle name="Normal 6 5 3 3 2 2 2" xfId="28150"/>
    <cellStyle name="Normal 6 5 3 3 2 2 2 2" xfId="62027"/>
    <cellStyle name="Normal 6 5 3 3 2 2 3" xfId="47911"/>
    <cellStyle name="Normal 6 5 3 3 2 3" xfId="19681"/>
    <cellStyle name="Normal 6 5 3 3 2 3 2" xfId="39442"/>
    <cellStyle name="Normal 6 5 3 3 2 4" xfId="53558"/>
    <cellStyle name="Normal 6 5 3 3 2 5" xfId="33796"/>
    <cellStyle name="Normal 6 5 3 3 3" xfId="8389"/>
    <cellStyle name="Normal 6 5 3 3 3 2" xfId="22504"/>
    <cellStyle name="Normal 6 5 3 3 3 2 2" xfId="56381"/>
    <cellStyle name="Normal 6 5 3 3 3 3" xfId="42265"/>
    <cellStyle name="Normal 6 5 3 3 4" xfId="11212"/>
    <cellStyle name="Normal 6 5 3 3 4 2" xfId="25327"/>
    <cellStyle name="Normal 6 5 3 3 4 2 2" xfId="59204"/>
    <cellStyle name="Normal 6 5 3 3 4 3" xfId="45088"/>
    <cellStyle name="Normal 6 5 3 3 5" xfId="16858"/>
    <cellStyle name="Normal 6 5 3 3 5 2" xfId="36619"/>
    <cellStyle name="Normal 6 5 3 3 6" xfId="50735"/>
    <cellStyle name="Normal 6 5 3 3 7" xfId="30973"/>
    <cellStyle name="Normal 6 5 3 4" xfId="4152"/>
    <cellStyle name="Normal 6 5 3 4 2" xfId="12623"/>
    <cellStyle name="Normal 6 5 3 4 2 2" xfId="26738"/>
    <cellStyle name="Normal 6 5 3 4 2 2 2" xfId="60615"/>
    <cellStyle name="Normal 6 5 3 4 2 3" xfId="46499"/>
    <cellStyle name="Normal 6 5 3 4 3" xfId="18269"/>
    <cellStyle name="Normal 6 5 3 4 3 2" xfId="38030"/>
    <cellStyle name="Normal 6 5 3 4 4" xfId="52146"/>
    <cellStyle name="Normal 6 5 3 4 5" xfId="32384"/>
    <cellStyle name="Normal 6 5 3 5" xfId="6977"/>
    <cellStyle name="Normal 6 5 3 5 2" xfId="21092"/>
    <cellStyle name="Normal 6 5 3 5 2 2" xfId="54969"/>
    <cellStyle name="Normal 6 5 3 5 3" xfId="40853"/>
    <cellStyle name="Normal 6 5 3 6" xfId="9800"/>
    <cellStyle name="Normal 6 5 3 6 2" xfId="23915"/>
    <cellStyle name="Normal 6 5 3 6 2 2" xfId="57792"/>
    <cellStyle name="Normal 6 5 3 6 3" xfId="43676"/>
    <cellStyle name="Normal 6 5 3 7" xfId="15446"/>
    <cellStyle name="Normal 6 5 3 7 2" xfId="35207"/>
    <cellStyle name="Normal 6 5 3 8" xfId="49323"/>
    <cellStyle name="Normal 6 5 3 9" xfId="29561"/>
    <cellStyle name="Normal 6 5 4" xfId="1681"/>
    <cellStyle name="Normal 6 5 4 2" xfId="3094"/>
    <cellStyle name="Normal 6 5 4 2 2" xfId="5918"/>
    <cellStyle name="Normal 6 5 4 2 2 2" xfId="14388"/>
    <cellStyle name="Normal 6 5 4 2 2 2 2" xfId="28503"/>
    <cellStyle name="Normal 6 5 4 2 2 2 2 2" xfId="62380"/>
    <cellStyle name="Normal 6 5 4 2 2 2 3" xfId="48264"/>
    <cellStyle name="Normal 6 5 4 2 2 3" xfId="20034"/>
    <cellStyle name="Normal 6 5 4 2 2 3 2" xfId="39795"/>
    <cellStyle name="Normal 6 5 4 2 2 4" xfId="53911"/>
    <cellStyle name="Normal 6 5 4 2 2 5" xfId="34149"/>
    <cellStyle name="Normal 6 5 4 2 3" xfId="8742"/>
    <cellStyle name="Normal 6 5 4 2 3 2" xfId="22857"/>
    <cellStyle name="Normal 6 5 4 2 3 2 2" xfId="56734"/>
    <cellStyle name="Normal 6 5 4 2 3 3" xfId="42618"/>
    <cellStyle name="Normal 6 5 4 2 4" xfId="11565"/>
    <cellStyle name="Normal 6 5 4 2 4 2" xfId="25680"/>
    <cellStyle name="Normal 6 5 4 2 4 2 2" xfId="59557"/>
    <cellStyle name="Normal 6 5 4 2 4 3" xfId="45441"/>
    <cellStyle name="Normal 6 5 4 2 5" xfId="17211"/>
    <cellStyle name="Normal 6 5 4 2 5 2" xfId="36972"/>
    <cellStyle name="Normal 6 5 4 2 6" xfId="51088"/>
    <cellStyle name="Normal 6 5 4 2 7" xfId="31326"/>
    <cellStyle name="Normal 6 5 4 3" xfId="4505"/>
    <cellStyle name="Normal 6 5 4 3 2" xfId="12976"/>
    <cellStyle name="Normal 6 5 4 3 2 2" xfId="27091"/>
    <cellStyle name="Normal 6 5 4 3 2 2 2" xfId="60968"/>
    <cellStyle name="Normal 6 5 4 3 2 3" xfId="46852"/>
    <cellStyle name="Normal 6 5 4 3 3" xfId="18622"/>
    <cellStyle name="Normal 6 5 4 3 3 2" xfId="38383"/>
    <cellStyle name="Normal 6 5 4 3 4" xfId="52499"/>
    <cellStyle name="Normal 6 5 4 3 5" xfId="32737"/>
    <cellStyle name="Normal 6 5 4 4" xfId="7330"/>
    <cellStyle name="Normal 6 5 4 4 2" xfId="21445"/>
    <cellStyle name="Normal 6 5 4 4 2 2" xfId="55322"/>
    <cellStyle name="Normal 6 5 4 4 3" xfId="41206"/>
    <cellStyle name="Normal 6 5 4 5" xfId="10153"/>
    <cellStyle name="Normal 6 5 4 5 2" xfId="24268"/>
    <cellStyle name="Normal 6 5 4 5 2 2" xfId="58145"/>
    <cellStyle name="Normal 6 5 4 5 3" xfId="44029"/>
    <cellStyle name="Normal 6 5 4 6" xfId="15799"/>
    <cellStyle name="Normal 6 5 4 6 2" xfId="35560"/>
    <cellStyle name="Normal 6 5 4 7" xfId="49676"/>
    <cellStyle name="Normal 6 5 4 8" xfId="29914"/>
    <cellStyle name="Normal 6 5 5" xfId="2388"/>
    <cellStyle name="Normal 6 5 5 2" xfId="5212"/>
    <cellStyle name="Normal 6 5 5 2 2" xfId="13682"/>
    <cellStyle name="Normal 6 5 5 2 2 2" xfId="27797"/>
    <cellStyle name="Normal 6 5 5 2 2 2 2" xfId="61674"/>
    <cellStyle name="Normal 6 5 5 2 2 3" xfId="47558"/>
    <cellStyle name="Normal 6 5 5 2 3" xfId="19328"/>
    <cellStyle name="Normal 6 5 5 2 3 2" xfId="39089"/>
    <cellStyle name="Normal 6 5 5 2 4" xfId="53205"/>
    <cellStyle name="Normal 6 5 5 2 5" xfId="33443"/>
    <cellStyle name="Normal 6 5 5 3" xfId="8036"/>
    <cellStyle name="Normal 6 5 5 3 2" xfId="22151"/>
    <cellStyle name="Normal 6 5 5 3 2 2" xfId="56028"/>
    <cellStyle name="Normal 6 5 5 3 3" xfId="41912"/>
    <cellStyle name="Normal 6 5 5 4" xfId="10859"/>
    <cellStyle name="Normal 6 5 5 4 2" xfId="24974"/>
    <cellStyle name="Normal 6 5 5 4 2 2" xfId="58851"/>
    <cellStyle name="Normal 6 5 5 4 3" xfId="44735"/>
    <cellStyle name="Normal 6 5 5 5" xfId="16505"/>
    <cellStyle name="Normal 6 5 5 5 2" xfId="36266"/>
    <cellStyle name="Normal 6 5 5 6" xfId="50382"/>
    <cellStyle name="Normal 6 5 5 7" xfId="30620"/>
    <cellStyle name="Normal 6 5 6" xfId="3799"/>
    <cellStyle name="Normal 6 5 6 2" xfId="12270"/>
    <cellStyle name="Normal 6 5 6 2 2" xfId="26385"/>
    <cellStyle name="Normal 6 5 6 2 2 2" xfId="60262"/>
    <cellStyle name="Normal 6 5 6 2 3" xfId="46146"/>
    <cellStyle name="Normal 6 5 6 3" xfId="17916"/>
    <cellStyle name="Normal 6 5 6 3 2" xfId="37677"/>
    <cellStyle name="Normal 6 5 6 4" xfId="51793"/>
    <cellStyle name="Normal 6 5 6 5" xfId="32031"/>
    <cellStyle name="Normal 6 5 7" xfId="6624"/>
    <cellStyle name="Normal 6 5 7 2" xfId="20739"/>
    <cellStyle name="Normal 6 5 7 2 2" xfId="54616"/>
    <cellStyle name="Normal 6 5 7 3" xfId="40500"/>
    <cellStyle name="Normal 6 5 8" xfId="9447"/>
    <cellStyle name="Normal 6 5 8 2" xfId="23562"/>
    <cellStyle name="Normal 6 5 8 2 2" xfId="57439"/>
    <cellStyle name="Normal 6 5 8 3" xfId="43323"/>
    <cellStyle name="Normal 6 5 9" xfId="15093"/>
    <cellStyle name="Normal 6 5 9 2" xfId="34854"/>
    <cellStyle name="Normal 6 6" xfId="89"/>
    <cellStyle name="Normal 6 6 10" xfId="29296"/>
    <cellStyle name="Normal 6 6 11" xfId="1059"/>
    <cellStyle name="Normal 6 6 2" xfId="262"/>
    <cellStyle name="Normal 6 6 2 10" xfId="1415"/>
    <cellStyle name="Normal 6 6 2 2" xfId="2122"/>
    <cellStyle name="Normal 6 6 2 2 2" xfId="3535"/>
    <cellStyle name="Normal 6 6 2 2 2 2" xfId="6359"/>
    <cellStyle name="Normal 6 6 2 2 2 2 2" xfId="14829"/>
    <cellStyle name="Normal 6 6 2 2 2 2 2 2" xfId="28944"/>
    <cellStyle name="Normal 6 6 2 2 2 2 2 2 2" xfId="62821"/>
    <cellStyle name="Normal 6 6 2 2 2 2 2 3" xfId="48705"/>
    <cellStyle name="Normal 6 6 2 2 2 2 3" xfId="20475"/>
    <cellStyle name="Normal 6 6 2 2 2 2 3 2" xfId="40236"/>
    <cellStyle name="Normal 6 6 2 2 2 2 4" xfId="54352"/>
    <cellStyle name="Normal 6 6 2 2 2 2 5" xfId="34590"/>
    <cellStyle name="Normal 6 6 2 2 2 3" xfId="9183"/>
    <cellStyle name="Normal 6 6 2 2 2 3 2" xfId="23298"/>
    <cellStyle name="Normal 6 6 2 2 2 3 2 2" xfId="57175"/>
    <cellStyle name="Normal 6 6 2 2 2 3 3" xfId="43059"/>
    <cellStyle name="Normal 6 6 2 2 2 4" xfId="12006"/>
    <cellStyle name="Normal 6 6 2 2 2 4 2" xfId="26121"/>
    <cellStyle name="Normal 6 6 2 2 2 4 2 2" xfId="59998"/>
    <cellStyle name="Normal 6 6 2 2 2 4 3" xfId="45882"/>
    <cellStyle name="Normal 6 6 2 2 2 5" xfId="17652"/>
    <cellStyle name="Normal 6 6 2 2 2 5 2" xfId="37413"/>
    <cellStyle name="Normal 6 6 2 2 2 6" xfId="51529"/>
    <cellStyle name="Normal 6 6 2 2 2 7" xfId="31767"/>
    <cellStyle name="Normal 6 6 2 2 3" xfId="4946"/>
    <cellStyle name="Normal 6 6 2 2 3 2" xfId="13417"/>
    <cellStyle name="Normal 6 6 2 2 3 2 2" xfId="27532"/>
    <cellStyle name="Normal 6 6 2 2 3 2 2 2" xfId="61409"/>
    <cellStyle name="Normal 6 6 2 2 3 2 3" xfId="47293"/>
    <cellStyle name="Normal 6 6 2 2 3 3" xfId="19063"/>
    <cellStyle name="Normal 6 6 2 2 3 3 2" xfId="38824"/>
    <cellStyle name="Normal 6 6 2 2 3 4" xfId="52940"/>
    <cellStyle name="Normal 6 6 2 2 3 5" xfId="33178"/>
    <cellStyle name="Normal 6 6 2 2 4" xfId="7771"/>
    <cellStyle name="Normal 6 6 2 2 4 2" xfId="21886"/>
    <cellStyle name="Normal 6 6 2 2 4 2 2" xfId="55763"/>
    <cellStyle name="Normal 6 6 2 2 4 3" xfId="41647"/>
    <cellStyle name="Normal 6 6 2 2 5" xfId="10594"/>
    <cellStyle name="Normal 6 6 2 2 5 2" xfId="24709"/>
    <cellStyle name="Normal 6 6 2 2 5 2 2" xfId="58586"/>
    <cellStyle name="Normal 6 6 2 2 5 3" xfId="44470"/>
    <cellStyle name="Normal 6 6 2 2 6" xfId="16240"/>
    <cellStyle name="Normal 6 6 2 2 6 2" xfId="36001"/>
    <cellStyle name="Normal 6 6 2 2 7" xfId="50117"/>
    <cellStyle name="Normal 6 6 2 2 8" xfId="30355"/>
    <cellStyle name="Normal 6 6 2 3" xfId="2829"/>
    <cellStyle name="Normal 6 6 2 3 2" xfId="5653"/>
    <cellStyle name="Normal 6 6 2 3 2 2" xfId="14123"/>
    <cellStyle name="Normal 6 6 2 3 2 2 2" xfId="28238"/>
    <cellStyle name="Normal 6 6 2 3 2 2 2 2" xfId="62115"/>
    <cellStyle name="Normal 6 6 2 3 2 2 3" xfId="47999"/>
    <cellStyle name="Normal 6 6 2 3 2 3" xfId="19769"/>
    <cellStyle name="Normal 6 6 2 3 2 3 2" xfId="39530"/>
    <cellStyle name="Normal 6 6 2 3 2 4" xfId="53646"/>
    <cellStyle name="Normal 6 6 2 3 2 5" xfId="33884"/>
    <cellStyle name="Normal 6 6 2 3 3" xfId="8477"/>
    <cellStyle name="Normal 6 6 2 3 3 2" xfId="22592"/>
    <cellStyle name="Normal 6 6 2 3 3 2 2" xfId="56469"/>
    <cellStyle name="Normal 6 6 2 3 3 3" xfId="42353"/>
    <cellStyle name="Normal 6 6 2 3 4" xfId="11300"/>
    <cellStyle name="Normal 6 6 2 3 4 2" xfId="25415"/>
    <cellStyle name="Normal 6 6 2 3 4 2 2" xfId="59292"/>
    <cellStyle name="Normal 6 6 2 3 4 3" xfId="45176"/>
    <cellStyle name="Normal 6 6 2 3 5" xfId="16946"/>
    <cellStyle name="Normal 6 6 2 3 5 2" xfId="36707"/>
    <cellStyle name="Normal 6 6 2 3 6" xfId="50823"/>
    <cellStyle name="Normal 6 6 2 3 7" xfId="31061"/>
    <cellStyle name="Normal 6 6 2 4" xfId="4240"/>
    <cellStyle name="Normal 6 6 2 4 2" xfId="12711"/>
    <cellStyle name="Normal 6 6 2 4 2 2" xfId="26826"/>
    <cellStyle name="Normal 6 6 2 4 2 2 2" xfId="60703"/>
    <cellStyle name="Normal 6 6 2 4 2 3" xfId="46587"/>
    <cellStyle name="Normal 6 6 2 4 3" xfId="18357"/>
    <cellStyle name="Normal 6 6 2 4 3 2" xfId="38118"/>
    <cellStyle name="Normal 6 6 2 4 4" xfId="52234"/>
    <cellStyle name="Normal 6 6 2 4 5" xfId="32472"/>
    <cellStyle name="Normal 6 6 2 5" xfId="7065"/>
    <cellStyle name="Normal 6 6 2 5 2" xfId="21180"/>
    <cellStyle name="Normal 6 6 2 5 2 2" xfId="55057"/>
    <cellStyle name="Normal 6 6 2 5 3" xfId="40941"/>
    <cellStyle name="Normal 6 6 2 6" xfId="9888"/>
    <cellStyle name="Normal 6 6 2 6 2" xfId="24003"/>
    <cellStyle name="Normal 6 6 2 6 2 2" xfId="57880"/>
    <cellStyle name="Normal 6 6 2 6 3" xfId="43764"/>
    <cellStyle name="Normal 6 6 2 7" xfId="15534"/>
    <cellStyle name="Normal 6 6 2 7 2" xfId="35295"/>
    <cellStyle name="Normal 6 6 2 8" xfId="49411"/>
    <cellStyle name="Normal 6 6 2 9" xfId="29649"/>
    <cellStyle name="Normal 6 6 3" xfId="1769"/>
    <cellStyle name="Normal 6 6 3 2" xfId="3182"/>
    <cellStyle name="Normal 6 6 3 2 2" xfId="6006"/>
    <cellStyle name="Normal 6 6 3 2 2 2" xfId="14476"/>
    <cellStyle name="Normal 6 6 3 2 2 2 2" xfId="28591"/>
    <cellStyle name="Normal 6 6 3 2 2 2 2 2" xfId="62468"/>
    <cellStyle name="Normal 6 6 3 2 2 2 3" xfId="48352"/>
    <cellStyle name="Normal 6 6 3 2 2 3" xfId="20122"/>
    <cellStyle name="Normal 6 6 3 2 2 3 2" xfId="39883"/>
    <cellStyle name="Normal 6 6 3 2 2 4" xfId="53999"/>
    <cellStyle name="Normal 6 6 3 2 2 5" xfId="34237"/>
    <cellStyle name="Normal 6 6 3 2 3" xfId="8830"/>
    <cellStyle name="Normal 6 6 3 2 3 2" xfId="22945"/>
    <cellStyle name="Normal 6 6 3 2 3 2 2" xfId="56822"/>
    <cellStyle name="Normal 6 6 3 2 3 3" xfId="42706"/>
    <cellStyle name="Normal 6 6 3 2 4" xfId="11653"/>
    <cellStyle name="Normal 6 6 3 2 4 2" xfId="25768"/>
    <cellStyle name="Normal 6 6 3 2 4 2 2" xfId="59645"/>
    <cellStyle name="Normal 6 6 3 2 4 3" xfId="45529"/>
    <cellStyle name="Normal 6 6 3 2 5" xfId="17299"/>
    <cellStyle name="Normal 6 6 3 2 5 2" xfId="37060"/>
    <cellStyle name="Normal 6 6 3 2 6" xfId="51176"/>
    <cellStyle name="Normal 6 6 3 2 7" xfId="31414"/>
    <cellStyle name="Normal 6 6 3 3" xfId="4593"/>
    <cellStyle name="Normal 6 6 3 3 2" xfId="13064"/>
    <cellStyle name="Normal 6 6 3 3 2 2" xfId="27179"/>
    <cellStyle name="Normal 6 6 3 3 2 2 2" xfId="61056"/>
    <cellStyle name="Normal 6 6 3 3 2 3" xfId="46940"/>
    <cellStyle name="Normal 6 6 3 3 3" xfId="18710"/>
    <cellStyle name="Normal 6 6 3 3 3 2" xfId="38471"/>
    <cellStyle name="Normal 6 6 3 3 4" xfId="52587"/>
    <cellStyle name="Normal 6 6 3 3 5" xfId="32825"/>
    <cellStyle name="Normal 6 6 3 4" xfId="7418"/>
    <cellStyle name="Normal 6 6 3 4 2" xfId="21533"/>
    <cellStyle name="Normal 6 6 3 4 2 2" xfId="55410"/>
    <cellStyle name="Normal 6 6 3 4 3" xfId="41294"/>
    <cellStyle name="Normal 6 6 3 5" xfId="10241"/>
    <cellStyle name="Normal 6 6 3 5 2" xfId="24356"/>
    <cellStyle name="Normal 6 6 3 5 2 2" xfId="58233"/>
    <cellStyle name="Normal 6 6 3 5 3" xfId="44117"/>
    <cellStyle name="Normal 6 6 3 6" xfId="15887"/>
    <cellStyle name="Normal 6 6 3 6 2" xfId="35648"/>
    <cellStyle name="Normal 6 6 3 7" xfId="49764"/>
    <cellStyle name="Normal 6 6 3 8" xfId="30002"/>
    <cellStyle name="Normal 6 6 4" xfId="2476"/>
    <cellStyle name="Normal 6 6 4 2" xfId="5300"/>
    <cellStyle name="Normal 6 6 4 2 2" xfId="13770"/>
    <cellStyle name="Normal 6 6 4 2 2 2" xfId="27885"/>
    <cellStyle name="Normal 6 6 4 2 2 2 2" xfId="61762"/>
    <cellStyle name="Normal 6 6 4 2 2 3" xfId="47646"/>
    <cellStyle name="Normal 6 6 4 2 3" xfId="19416"/>
    <cellStyle name="Normal 6 6 4 2 3 2" xfId="39177"/>
    <cellStyle name="Normal 6 6 4 2 4" xfId="53293"/>
    <cellStyle name="Normal 6 6 4 2 5" xfId="33531"/>
    <cellStyle name="Normal 6 6 4 3" xfId="8124"/>
    <cellStyle name="Normal 6 6 4 3 2" xfId="22239"/>
    <cellStyle name="Normal 6 6 4 3 2 2" xfId="56116"/>
    <cellStyle name="Normal 6 6 4 3 3" xfId="42000"/>
    <cellStyle name="Normal 6 6 4 4" xfId="10947"/>
    <cellStyle name="Normal 6 6 4 4 2" xfId="25062"/>
    <cellStyle name="Normal 6 6 4 4 2 2" xfId="58939"/>
    <cellStyle name="Normal 6 6 4 4 3" xfId="44823"/>
    <cellStyle name="Normal 6 6 4 5" xfId="16593"/>
    <cellStyle name="Normal 6 6 4 5 2" xfId="36354"/>
    <cellStyle name="Normal 6 6 4 6" xfId="50470"/>
    <cellStyle name="Normal 6 6 4 7" xfId="30708"/>
    <cellStyle name="Normal 6 6 5" xfId="3887"/>
    <cellStyle name="Normal 6 6 5 2" xfId="12358"/>
    <cellStyle name="Normal 6 6 5 2 2" xfId="26473"/>
    <cellStyle name="Normal 6 6 5 2 2 2" xfId="60350"/>
    <cellStyle name="Normal 6 6 5 2 3" xfId="46234"/>
    <cellStyle name="Normal 6 6 5 3" xfId="18004"/>
    <cellStyle name="Normal 6 6 5 3 2" xfId="37765"/>
    <cellStyle name="Normal 6 6 5 4" xfId="51881"/>
    <cellStyle name="Normal 6 6 5 5" xfId="32119"/>
    <cellStyle name="Normal 6 6 6" xfId="6712"/>
    <cellStyle name="Normal 6 6 6 2" xfId="20827"/>
    <cellStyle name="Normal 6 6 6 2 2" xfId="54704"/>
    <cellStyle name="Normal 6 6 6 3" xfId="40588"/>
    <cellStyle name="Normal 6 6 7" xfId="9535"/>
    <cellStyle name="Normal 6 6 7 2" xfId="23650"/>
    <cellStyle name="Normal 6 6 7 2 2" xfId="57527"/>
    <cellStyle name="Normal 6 6 7 3" xfId="43411"/>
    <cellStyle name="Normal 6 6 8" xfId="15181"/>
    <cellStyle name="Normal 6 6 8 2" xfId="34942"/>
    <cellStyle name="Normal 6 6 9" xfId="49058"/>
    <cellStyle name="Normal 6 7" xfId="298"/>
    <cellStyle name="Normal 6 7 10" xfId="1240"/>
    <cellStyle name="Normal 6 7 2" xfId="1947"/>
    <cellStyle name="Normal 6 7 2 2" xfId="3360"/>
    <cellStyle name="Normal 6 7 2 2 2" xfId="6184"/>
    <cellStyle name="Normal 6 7 2 2 2 2" xfId="14654"/>
    <cellStyle name="Normal 6 7 2 2 2 2 2" xfId="28769"/>
    <cellStyle name="Normal 6 7 2 2 2 2 2 2" xfId="62646"/>
    <cellStyle name="Normal 6 7 2 2 2 2 3" xfId="48530"/>
    <cellStyle name="Normal 6 7 2 2 2 3" xfId="20300"/>
    <cellStyle name="Normal 6 7 2 2 2 3 2" xfId="40061"/>
    <cellStyle name="Normal 6 7 2 2 2 4" xfId="54177"/>
    <cellStyle name="Normal 6 7 2 2 2 5" xfId="34415"/>
    <cellStyle name="Normal 6 7 2 2 3" xfId="9008"/>
    <cellStyle name="Normal 6 7 2 2 3 2" xfId="23123"/>
    <cellStyle name="Normal 6 7 2 2 3 2 2" xfId="57000"/>
    <cellStyle name="Normal 6 7 2 2 3 3" xfId="42884"/>
    <cellStyle name="Normal 6 7 2 2 4" xfId="11831"/>
    <cellStyle name="Normal 6 7 2 2 4 2" xfId="25946"/>
    <cellStyle name="Normal 6 7 2 2 4 2 2" xfId="59823"/>
    <cellStyle name="Normal 6 7 2 2 4 3" xfId="45707"/>
    <cellStyle name="Normal 6 7 2 2 5" xfId="17477"/>
    <cellStyle name="Normal 6 7 2 2 5 2" xfId="37238"/>
    <cellStyle name="Normal 6 7 2 2 6" xfId="51354"/>
    <cellStyle name="Normal 6 7 2 2 7" xfId="31592"/>
    <cellStyle name="Normal 6 7 2 3" xfId="4771"/>
    <cellStyle name="Normal 6 7 2 3 2" xfId="13242"/>
    <cellStyle name="Normal 6 7 2 3 2 2" xfId="27357"/>
    <cellStyle name="Normal 6 7 2 3 2 2 2" xfId="61234"/>
    <cellStyle name="Normal 6 7 2 3 2 3" xfId="47118"/>
    <cellStyle name="Normal 6 7 2 3 3" xfId="18888"/>
    <cellStyle name="Normal 6 7 2 3 3 2" xfId="38649"/>
    <cellStyle name="Normal 6 7 2 3 4" xfId="52765"/>
    <cellStyle name="Normal 6 7 2 3 5" xfId="33003"/>
    <cellStyle name="Normal 6 7 2 4" xfId="7596"/>
    <cellStyle name="Normal 6 7 2 4 2" xfId="21711"/>
    <cellStyle name="Normal 6 7 2 4 2 2" xfId="55588"/>
    <cellStyle name="Normal 6 7 2 4 3" xfId="41472"/>
    <cellStyle name="Normal 6 7 2 5" xfId="10419"/>
    <cellStyle name="Normal 6 7 2 5 2" xfId="24534"/>
    <cellStyle name="Normal 6 7 2 5 2 2" xfId="58411"/>
    <cellStyle name="Normal 6 7 2 5 3" xfId="44295"/>
    <cellStyle name="Normal 6 7 2 6" xfId="16065"/>
    <cellStyle name="Normal 6 7 2 6 2" xfId="35826"/>
    <cellStyle name="Normal 6 7 2 7" xfId="49942"/>
    <cellStyle name="Normal 6 7 2 8" xfId="30180"/>
    <cellStyle name="Normal 6 7 3" xfId="2654"/>
    <cellStyle name="Normal 6 7 3 2" xfId="5478"/>
    <cellStyle name="Normal 6 7 3 2 2" xfId="13948"/>
    <cellStyle name="Normal 6 7 3 2 2 2" xfId="28063"/>
    <cellStyle name="Normal 6 7 3 2 2 2 2" xfId="61940"/>
    <cellStyle name="Normal 6 7 3 2 2 3" xfId="47824"/>
    <cellStyle name="Normal 6 7 3 2 3" xfId="19594"/>
    <cellStyle name="Normal 6 7 3 2 3 2" xfId="39355"/>
    <cellStyle name="Normal 6 7 3 2 4" xfId="53471"/>
    <cellStyle name="Normal 6 7 3 2 5" xfId="33709"/>
    <cellStyle name="Normal 6 7 3 3" xfId="8302"/>
    <cellStyle name="Normal 6 7 3 3 2" xfId="22417"/>
    <cellStyle name="Normal 6 7 3 3 2 2" xfId="56294"/>
    <cellStyle name="Normal 6 7 3 3 3" xfId="42178"/>
    <cellStyle name="Normal 6 7 3 4" xfId="11125"/>
    <cellStyle name="Normal 6 7 3 4 2" xfId="25240"/>
    <cellStyle name="Normal 6 7 3 4 2 2" xfId="59117"/>
    <cellStyle name="Normal 6 7 3 4 3" xfId="45001"/>
    <cellStyle name="Normal 6 7 3 5" xfId="16771"/>
    <cellStyle name="Normal 6 7 3 5 2" xfId="36532"/>
    <cellStyle name="Normal 6 7 3 6" xfId="50648"/>
    <cellStyle name="Normal 6 7 3 7" xfId="30886"/>
    <cellStyle name="Normal 6 7 4" xfId="4065"/>
    <cellStyle name="Normal 6 7 4 2" xfId="12536"/>
    <cellStyle name="Normal 6 7 4 2 2" xfId="26651"/>
    <cellStyle name="Normal 6 7 4 2 2 2" xfId="60528"/>
    <cellStyle name="Normal 6 7 4 2 3" xfId="46412"/>
    <cellStyle name="Normal 6 7 4 3" xfId="18182"/>
    <cellStyle name="Normal 6 7 4 3 2" xfId="37943"/>
    <cellStyle name="Normal 6 7 4 4" xfId="52059"/>
    <cellStyle name="Normal 6 7 4 5" xfId="32297"/>
    <cellStyle name="Normal 6 7 5" xfId="6890"/>
    <cellStyle name="Normal 6 7 5 2" xfId="21005"/>
    <cellStyle name="Normal 6 7 5 2 2" xfId="54882"/>
    <cellStyle name="Normal 6 7 5 3" xfId="40766"/>
    <cellStyle name="Normal 6 7 6" xfId="9713"/>
    <cellStyle name="Normal 6 7 6 2" xfId="23828"/>
    <cellStyle name="Normal 6 7 6 2 2" xfId="57705"/>
    <cellStyle name="Normal 6 7 6 3" xfId="43589"/>
    <cellStyle name="Normal 6 7 7" xfId="15359"/>
    <cellStyle name="Normal 6 7 7 2" xfId="35120"/>
    <cellStyle name="Normal 6 7 8" xfId="49236"/>
    <cellStyle name="Normal 6 7 9" xfId="29474"/>
    <cellStyle name="Normal 6 8" xfId="1594"/>
    <cellStyle name="Normal 6 8 2" xfId="3007"/>
    <cellStyle name="Normal 6 8 2 2" xfId="5831"/>
    <cellStyle name="Normal 6 8 2 2 2" xfId="14301"/>
    <cellStyle name="Normal 6 8 2 2 2 2" xfId="28416"/>
    <cellStyle name="Normal 6 8 2 2 2 2 2" xfId="62293"/>
    <cellStyle name="Normal 6 8 2 2 2 3" xfId="48177"/>
    <cellStyle name="Normal 6 8 2 2 3" xfId="19947"/>
    <cellStyle name="Normal 6 8 2 2 3 2" xfId="39708"/>
    <cellStyle name="Normal 6 8 2 2 4" xfId="53824"/>
    <cellStyle name="Normal 6 8 2 2 5" xfId="34062"/>
    <cellStyle name="Normal 6 8 2 3" xfId="8655"/>
    <cellStyle name="Normal 6 8 2 3 2" xfId="22770"/>
    <cellStyle name="Normal 6 8 2 3 2 2" xfId="56647"/>
    <cellStyle name="Normal 6 8 2 3 3" xfId="42531"/>
    <cellStyle name="Normal 6 8 2 4" xfId="11478"/>
    <cellStyle name="Normal 6 8 2 4 2" xfId="25593"/>
    <cellStyle name="Normal 6 8 2 4 2 2" xfId="59470"/>
    <cellStyle name="Normal 6 8 2 4 3" xfId="45354"/>
    <cellStyle name="Normal 6 8 2 5" xfId="17124"/>
    <cellStyle name="Normal 6 8 2 5 2" xfId="36885"/>
    <cellStyle name="Normal 6 8 2 6" xfId="51001"/>
    <cellStyle name="Normal 6 8 2 7" xfId="31239"/>
    <cellStyle name="Normal 6 8 3" xfId="4418"/>
    <cellStyle name="Normal 6 8 3 2" xfId="12889"/>
    <cellStyle name="Normal 6 8 3 2 2" xfId="27004"/>
    <cellStyle name="Normal 6 8 3 2 2 2" xfId="60881"/>
    <cellStyle name="Normal 6 8 3 2 3" xfId="46765"/>
    <cellStyle name="Normal 6 8 3 3" xfId="18535"/>
    <cellStyle name="Normal 6 8 3 3 2" xfId="38296"/>
    <cellStyle name="Normal 6 8 3 4" xfId="52412"/>
    <cellStyle name="Normal 6 8 3 5" xfId="32650"/>
    <cellStyle name="Normal 6 8 4" xfId="7243"/>
    <cellStyle name="Normal 6 8 4 2" xfId="21358"/>
    <cellStyle name="Normal 6 8 4 2 2" xfId="55235"/>
    <cellStyle name="Normal 6 8 4 3" xfId="41119"/>
    <cellStyle name="Normal 6 8 5" xfId="10066"/>
    <cellStyle name="Normal 6 8 5 2" xfId="24181"/>
    <cellStyle name="Normal 6 8 5 2 2" xfId="58058"/>
    <cellStyle name="Normal 6 8 5 3" xfId="43942"/>
    <cellStyle name="Normal 6 8 6" xfId="15712"/>
    <cellStyle name="Normal 6 8 6 2" xfId="35473"/>
    <cellStyle name="Normal 6 8 7" xfId="49589"/>
    <cellStyle name="Normal 6 8 8" xfId="29827"/>
    <cellStyle name="Normal 6 9" xfId="2301"/>
    <cellStyle name="Normal 6 9 2" xfId="5125"/>
    <cellStyle name="Normal 6 9 2 2" xfId="13595"/>
    <cellStyle name="Normal 6 9 2 2 2" xfId="27710"/>
    <cellStyle name="Normal 6 9 2 2 2 2" xfId="61587"/>
    <cellStyle name="Normal 6 9 2 2 3" xfId="47471"/>
    <cellStyle name="Normal 6 9 2 3" xfId="19241"/>
    <cellStyle name="Normal 6 9 2 3 2" xfId="39002"/>
    <cellStyle name="Normal 6 9 2 4" xfId="53118"/>
    <cellStyle name="Normal 6 9 2 5" xfId="33356"/>
    <cellStyle name="Normal 6 9 3" xfId="7949"/>
    <cellStyle name="Normal 6 9 3 2" xfId="22064"/>
    <cellStyle name="Normal 6 9 3 2 2" xfId="55941"/>
    <cellStyle name="Normal 6 9 3 3" xfId="41825"/>
    <cellStyle name="Normal 6 9 4" xfId="10772"/>
    <cellStyle name="Normal 6 9 4 2" xfId="24887"/>
    <cellStyle name="Normal 6 9 4 2 2" xfId="58764"/>
    <cellStyle name="Normal 6 9 4 3" xfId="44648"/>
    <cellStyle name="Normal 6 9 5" xfId="16418"/>
    <cellStyle name="Normal 6 9 5 2" xfId="36179"/>
    <cellStyle name="Normal 6 9 6" xfId="50295"/>
    <cellStyle name="Normal 6 9 7" xfId="30533"/>
    <cellStyle name="Normal 60" xfId="731"/>
    <cellStyle name="Normal 60 10" xfId="15025"/>
    <cellStyle name="Normal 60 10 2" xfId="34786"/>
    <cellStyle name="Normal 60 11" xfId="48902"/>
    <cellStyle name="Normal 60 12" xfId="29140"/>
    <cellStyle name="Normal 60 2" xfId="987"/>
    <cellStyle name="Normal 60 2 10" xfId="48989"/>
    <cellStyle name="Normal 60 2 11" xfId="29227"/>
    <cellStyle name="Normal 60 2 2" xfId="1167"/>
    <cellStyle name="Normal 60 2 2 10" xfId="29402"/>
    <cellStyle name="Normal 60 2 2 2" xfId="1521"/>
    <cellStyle name="Normal 60 2 2 2 2" xfId="2228"/>
    <cellStyle name="Normal 60 2 2 2 2 2" xfId="3641"/>
    <cellStyle name="Normal 60 2 2 2 2 2 2" xfId="6465"/>
    <cellStyle name="Normal 60 2 2 2 2 2 2 2" xfId="14935"/>
    <cellStyle name="Normal 60 2 2 2 2 2 2 2 2" xfId="29050"/>
    <cellStyle name="Normal 60 2 2 2 2 2 2 2 2 2" xfId="62927"/>
    <cellStyle name="Normal 60 2 2 2 2 2 2 2 3" xfId="48811"/>
    <cellStyle name="Normal 60 2 2 2 2 2 2 3" xfId="20581"/>
    <cellStyle name="Normal 60 2 2 2 2 2 2 3 2" xfId="40342"/>
    <cellStyle name="Normal 60 2 2 2 2 2 2 4" xfId="54458"/>
    <cellStyle name="Normal 60 2 2 2 2 2 2 5" xfId="34696"/>
    <cellStyle name="Normal 60 2 2 2 2 2 3" xfId="9289"/>
    <cellStyle name="Normal 60 2 2 2 2 2 3 2" xfId="23404"/>
    <cellStyle name="Normal 60 2 2 2 2 2 3 2 2" xfId="57281"/>
    <cellStyle name="Normal 60 2 2 2 2 2 3 3" xfId="43165"/>
    <cellStyle name="Normal 60 2 2 2 2 2 4" xfId="12112"/>
    <cellStyle name="Normal 60 2 2 2 2 2 4 2" xfId="26227"/>
    <cellStyle name="Normal 60 2 2 2 2 2 4 2 2" xfId="60104"/>
    <cellStyle name="Normal 60 2 2 2 2 2 4 3" xfId="45988"/>
    <cellStyle name="Normal 60 2 2 2 2 2 5" xfId="17758"/>
    <cellStyle name="Normal 60 2 2 2 2 2 5 2" xfId="37519"/>
    <cellStyle name="Normal 60 2 2 2 2 2 6" xfId="51635"/>
    <cellStyle name="Normal 60 2 2 2 2 2 7" xfId="31873"/>
    <cellStyle name="Normal 60 2 2 2 2 3" xfId="5052"/>
    <cellStyle name="Normal 60 2 2 2 2 3 2" xfId="13523"/>
    <cellStyle name="Normal 60 2 2 2 2 3 2 2" xfId="27638"/>
    <cellStyle name="Normal 60 2 2 2 2 3 2 2 2" xfId="61515"/>
    <cellStyle name="Normal 60 2 2 2 2 3 2 3" xfId="47399"/>
    <cellStyle name="Normal 60 2 2 2 2 3 3" xfId="19169"/>
    <cellStyle name="Normal 60 2 2 2 2 3 3 2" xfId="38930"/>
    <cellStyle name="Normal 60 2 2 2 2 3 4" xfId="53046"/>
    <cellStyle name="Normal 60 2 2 2 2 3 5" xfId="33284"/>
    <cellStyle name="Normal 60 2 2 2 2 4" xfId="7877"/>
    <cellStyle name="Normal 60 2 2 2 2 4 2" xfId="21992"/>
    <cellStyle name="Normal 60 2 2 2 2 4 2 2" xfId="55869"/>
    <cellStyle name="Normal 60 2 2 2 2 4 3" xfId="41753"/>
    <cellStyle name="Normal 60 2 2 2 2 5" xfId="10700"/>
    <cellStyle name="Normal 60 2 2 2 2 5 2" xfId="24815"/>
    <cellStyle name="Normal 60 2 2 2 2 5 2 2" xfId="58692"/>
    <cellStyle name="Normal 60 2 2 2 2 5 3" xfId="44576"/>
    <cellStyle name="Normal 60 2 2 2 2 6" xfId="16346"/>
    <cellStyle name="Normal 60 2 2 2 2 6 2" xfId="36107"/>
    <cellStyle name="Normal 60 2 2 2 2 7" xfId="50223"/>
    <cellStyle name="Normal 60 2 2 2 2 8" xfId="30461"/>
    <cellStyle name="Normal 60 2 2 2 3" xfId="2935"/>
    <cellStyle name="Normal 60 2 2 2 3 2" xfId="5759"/>
    <cellStyle name="Normal 60 2 2 2 3 2 2" xfId="14229"/>
    <cellStyle name="Normal 60 2 2 2 3 2 2 2" xfId="28344"/>
    <cellStyle name="Normal 60 2 2 2 3 2 2 2 2" xfId="62221"/>
    <cellStyle name="Normal 60 2 2 2 3 2 2 3" xfId="48105"/>
    <cellStyle name="Normal 60 2 2 2 3 2 3" xfId="19875"/>
    <cellStyle name="Normal 60 2 2 2 3 2 3 2" xfId="39636"/>
    <cellStyle name="Normal 60 2 2 2 3 2 4" xfId="53752"/>
    <cellStyle name="Normal 60 2 2 2 3 2 5" xfId="33990"/>
    <cellStyle name="Normal 60 2 2 2 3 3" xfId="8583"/>
    <cellStyle name="Normal 60 2 2 2 3 3 2" xfId="22698"/>
    <cellStyle name="Normal 60 2 2 2 3 3 2 2" xfId="56575"/>
    <cellStyle name="Normal 60 2 2 2 3 3 3" xfId="42459"/>
    <cellStyle name="Normal 60 2 2 2 3 4" xfId="11406"/>
    <cellStyle name="Normal 60 2 2 2 3 4 2" xfId="25521"/>
    <cellStyle name="Normal 60 2 2 2 3 4 2 2" xfId="59398"/>
    <cellStyle name="Normal 60 2 2 2 3 4 3" xfId="45282"/>
    <cellStyle name="Normal 60 2 2 2 3 5" xfId="17052"/>
    <cellStyle name="Normal 60 2 2 2 3 5 2" xfId="36813"/>
    <cellStyle name="Normal 60 2 2 2 3 6" xfId="50929"/>
    <cellStyle name="Normal 60 2 2 2 3 7" xfId="31167"/>
    <cellStyle name="Normal 60 2 2 2 4" xfId="4346"/>
    <cellStyle name="Normal 60 2 2 2 4 2" xfId="12817"/>
    <cellStyle name="Normal 60 2 2 2 4 2 2" xfId="26932"/>
    <cellStyle name="Normal 60 2 2 2 4 2 2 2" xfId="60809"/>
    <cellStyle name="Normal 60 2 2 2 4 2 3" xfId="46693"/>
    <cellStyle name="Normal 60 2 2 2 4 3" xfId="18463"/>
    <cellStyle name="Normal 60 2 2 2 4 3 2" xfId="38224"/>
    <cellStyle name="Normal 60 2 2 2 4 4" xfId="52340"/>
    <cellStyle name="Normal 60 2 2 2 4 5" xfId="32578"/>
    <cellStyle name="Normal 60 2 2 2 5" xfId="7171"/>
    <cellStyle name="Normal 60 2 2 2 5 2" xfId="21286"/>
    <cellStyle name="Normal 60 2 2 2 5 2 2" xfId="55163"/>
    <cellStyle name="Normal 60 2 2 2 5 3" xfId="41047"/>
    <cellStyle name="Normal 60 2 2 2 6" xfId="9994"/>
    <cellStyle name="Normal 60 2 2 2 6 2" xfId="24109"/>
    <cellStyle name="Normal 60 2 2 2 6 2 2" xfId="57986"/>
    <cellStyle name="Normal 60 2 2 2 6 3" xfId="43870"/>
    <cellStyle name="Normal 60 2 2 2 7" xfId="15640"/>
    <cellStyle name="Normal 60 2 2 2 7 2" xfId="35401"/>
    <cellStyle name="Normal 60 2 2 2 8" xfId="49517"/>
    <cellStyle name="Normal 60 2 2 2 9" xfId="29755"/>
    <cellStyle name="Normal 60 2 2 3" xfId="1875"/>
    <cellStyle name="Normal 60 2 2 3 2" xfId="3288"/>
    <cellStyle name="Normal 60 2 2 3 2 2" xfId="6112"/>
    <cellStyle name="Normal 60 2 2 3 2 2 2" xfId="14582"/>
    <cellStyle name="Normal 60 2 2 3 2 2 2 2" xfId="28697"/>
    <cellStyle name="Normal 60 2 2 3 2 2 2 2 2" xfId="62574"/>
    <cellStyle name="Normal 60 2 2 3 2 2 2 3" xfId="48458"/>
    <cellStyle name="Normal 60 2 2 3 2 2 3" xfId="20228"/>
    <cellStyle name="Normal 60 2 2 3 2 2 3 2" xfId="39989"/>
    <cellStyle name="Normal 60 2 2 3 2 2 4" xfId="54105"/>
    <cellStyle name="Normal 60 2 2 3 2 2 5" xfId="34343"/>
    <cellStyle name="Normal 60 2 2 3 2 3" xfId="8936"/>
    <cellStyle name="Normal 60 2 2 3 2 3 2" xfId="23051"/>
    <cellStyle name="Normal 60 2 2 3 2 3 2 2" xfId="56928"/>
    <cellStyle name="Normal 60 2 2 3 2 3 3" xfId="42812"/>
    <cellStyle name="Normal 60 2 2 3 2 4" xfId="11759"/>
    <cellStyle name="Normal 60 2 2 3 2 4 2" xfId="25874"/>
    <cellStyle name="Normal 60 2 2 3 2 4 2 2" xfId="59751"/>
    <cellStyle name="Normal 60 2 2 3 2 4 3" xfId="45635"/>
    <cellStyle name="Normal 60 2 2 3 2 5" xfId="17405"/>
    <cellStyle name="Normal 60 2 2 3 2 5 2" xfId="37166"/>
    <cellStyle name="Normal 60 2 2 3 2 6" xfId="51282"/>
    <cellStyle name="Normal 60 2 2 3 2 7" xfId="31520"/>
    <cellStyle name="Normal 60 2 2 3 3" xfId="4699"/>
    <cellStyle name="Normal 60 2 2 3 3 2" xfId="13170"/>
    <cellStyle name="Normal 60 2 2 3 3 2 2" xfId="27285"/>
    <cellStyle name="Normal 60 2 2 3 3 2 2 2" xfId="61162"/>
    <cellStyle name="Normal 60 2 2 3 3 2 3" xfId="47046"/>
    <cellStyle name="Normal 60 2 2 3 3 3" xfId="18816"/>
    <cellStyle name="Normal 60 2 2 3 3 3 2" xfId="38577"/>
    <cellStyle name="Normal 60 2 2 3 3 4" xfId="52693"/>
    <cellStyle name="Normal 60 2 2 3 3 5" xfId="32931"/>
    <cellStyle name="Normal 60 2 2 3 4" xfId="7524"/>
    <cellStyle name="Normal 60 2 2 3 4 2" xfId="21639"/>
    <cellStyle name="Normal 60 2 2 3 4 2 2" xfId="55516"/>
    <cellStyle name="Normal 60 2 2 3 4 3" xfId="41400"/>
    <cellStyle name="Normal 60 2 2 3 5" xfId="10347"/>
    <cellStyle name="Normal 60 2 2 3 5 2" xfId="24462"/>
    <cellStyle name="Normal 60 2 2 3 5 2 2" xfId="58339"/>
    <cellStyle name="Normal 60 2 2 3 5 3" xfId="44223"/>
    <cellStyle name="Normal 60 2 2 3 6" xfId="15993"/>
    <cellStyle name="Normal 60 2 2 3 6 2" xfId="35754"/>
    <cellStyle name="Normal 60 2 2 3 7" xfId="49870"/>
    <cellStyle name="Normal 60 2 2 3 8" xfId="30108"/>
    <cellStyle name="Normal 60 2 2 4" xfId="2582"/>
    <cellStyle name="Normal 60 2 2 4 2" xfId="5406"/>
    <cellStyle name="Normal 60 2 2 4 2 2" xfId="13876"/>
    <cellStyle name="Normal 60 2 2 4 2 2 2" xfId="27991"/>
    <cellStyle name="Normal 60 2 2 4 2 2 2 2" xfId="61868"/>
    <cellStyle name="Normal 60 2 2 4 2 2 3" xfId="47752"/>
    <cellStyle name="Normal 60 2 2 4 2 3" xfId="19522"/>
    <cellStyle name="Normal 60 2 2 4 2 3 2" xfId="39283"/>
    <cellStyle name="Normal 60 2 2 4 2 4" xfId="53399"/>
    <cellStyle name="Normal 60 2 2 4 2 5" xfId="33637"/>
    <cellStyle name="Normal 60 2 2 4 3" xfId="8230"/>
    <cellStyle name="Normal 60 2 2 4 3 2" xfId="22345"/>
    <cellStyle name="Normal 60 2 2 4 3 2 2" xfId="56222"/>
    <cellStyle name="Normal 60 2 2 4 3 3" xfId="42106"/>
    <cellStyle name="Normal 60 2 2 4 4" xfId="11053"/>
    <cellStyle name="Normal 60 2 2 4 4 2" xfId="25168"/>
    <cellStyle name="Normal 60 2 2 4 4 2 2" xfId="59045"/>
    <cellStyle name="Normal 60 2 2 4 4 3" xfId="44929"/>
    <cellStyle name="Normal 60 2 2 4 5" xfId="16699"/>
    <cellStyle name="Normal 60 2 2 4 5 2" xfId="36460"/>
    <cellStyle name="Normal 60 2 2 4 6" xfId="50576"/>
    <cellStyle name="Normal 60 2 2 4 7" xfId="30814"/>
    <cellStyle name="Normal 60 2 2 5" xfId="3993"/>
    <cellStyle name="Normal 60 2 2 5 2" xfId="12464"/>
    <cellStyle name="Normal 60 2 2 5 2 2" xfId="26579"/>
    <cellStyle name="Normal 60 2 2 5 2 2 2" xfId="60456"/>
    <cellStyle name="Normal 60 2 2 5 2 3" xfId="46340"/>
    <cellStyle name="Normal 60 2 2 5 3" xfId="18110"/>
    <cellStyle name="Normal 60 2 2 5 3 2" xfId="37871"/>
    <cellStyle name="Normal 60 2 2 5 4" xfId="51987"/>
    <cellStyle name="Normal 60 2 2 5 5" xfId="32225"/>
    <cellStyle name="Normal 60 2 2 6" xfId="6818"/>
    <cellStyle name="Normal 60 2 2 6 2" xfId="20933"/>
    <cellStyle name="Normal 60 2 2 6 2 2" xfId="54810"/>
    <cellStyle name="Normal 60 2 2 6 3" xfId="40694"/>
    <cellStyle name="Normal 60 2 2 7" xfId="9641"/>
    <cellStyle name="Normal 60 2 2 7 2" xfId="23756"/>
    <cellStyle name="Normal 60 2 2 7 2 2" xfId="57633"/>
    <cellStyle name="Normal 60 2 2 7 3" xfId="43517"/>
    <cellStyle name="Normal 60 2 2 8" xfId="15287"/>
    <cellStyle name="Normal 60 2 2 8 2" xfId="35048"/>
    <cellStyle name="Normal 60 2 2 9" xfId="49164"/>
    <cellStyle name="Normal 60 2 3" xfId="1346"/>
    <cellStyle name="Normal 60 2 3 2" xfId="2053"/>
    <cellStyle name="Normal 60 2 3 2 2" xfId="3466"/>
    <cellStyle name="Normal 60 2 3 2 2 2" xfId="6290"/>
    <cellStyle name="Normal 60 2 3 2 2 2 2" xfId="14760"/>
    <cellStyle name="Normal 60 2 3 2 2 2 2 2" xfId="28875"/>
    <cellStyle name="Normal 60 2 3 2 2 2 2 2 2" xfId="62752"/>
    <cellStyle name="Normal 60 2 3 2 2 2 2 3" xfId="48636"/>
    <cellStyle name="Normal 60 2 3 2 2 2 3" xfId="20406"/>
    <cellStyle name="Normal 60 2 3 2 2 2 3 2" xfId="40167"/>
    <cellStyle name="Normal 60 2 3 2 2 2 4" xfId="54283"/>
    <cellStyle name="Normal 60 2 3 2 2 2 5" xfId="34521"/>
    <cellStyle name="Normal 60 2 3 2 2 3" xfId="9114"/>
    <cellStyle name="Normal 60 2 3 2 2 3 2" xfId="23229"/>
    <cellStyle name="Normal 60 2 3 2 2 3 2 2" xfId="57106"/>
    <cellStyle name="Normal 60 2 3 2 2 3 3" xfId="42990"/>
    <cellStyle name="Normal 60 2 3 2 2 4" xfId="11937"/>
    <cellStyle name="Normal 60 2 3 2 2 4 2" xfId="26052"/>
    <cellStyle name="Normal 60 2 3 2 2 4 2 2" xfId="59929"/>
    <cellStyle name="Normal 60 2 3 2 2 4 3" xfId="45813"/>
    <cellStyle name="Normal 60 2 3 2 2 5" xfId="17583"/>
    <cellStyle name="Normal 60 2 3 2 2 5 2" xfId="37344"/>
    <cellStyle name="Normal 60 2 3 2 2 6" xfId="51460"/>
    <cellStyle name="Normal 60 2 3 2 2 7" xfId="31698"/>
    <cellStyle name="Normal 60 2 3 2 3" xfId="4877"/>
    <cellStyle name="Normal 60 2 3 2 3 2" xfId="13348"/>
    <cellStyle name="Normal 60 2 3 2 3 2 2" xfId="27463"/>
    <cellStyle name="Normal 60 2 3 2 3 2 2 2" xfId="61340"/>
    <cellStyle name="Normal 60 2 3 2 3 2 3" xfId="47224"/>
    <cellStyle name="Normal 60 2 3 2 3 3" xfId="18994"/>
    <cellStyle name="Normal 60 2 3 2 3 3 2" xfId="38755"/>
    <cellStyle name="Normal 60 2 3 2 3 4" xfId="52871"/>
    <cellStyle name="Normal 60 2 3 2 3 5" xfId="33109"/>
    <cellStyle name="Normal 60 2 3 2 4" xfId="7702"/>
    <cellStyle name="Normal 60 2 3 2 4 2" xfId="21817"/>
    <cellStyle name="Normal 60 2 3 2 4 2 2" xfId="55694"/>
    <cellStyle name="Normal 60 2 3 2 4 3" xfId="41578"/>
    <cellStyle name="Normal 60 2 3 2 5" xfId="10525"/>
    <cellStyle name="Normal 60 2 3 2 5 2" xfId="24640"/>
    <cellStyle name="Normal 60 2 3 2 5 2 2" xfId="58517"/>
    <cellStyle name="Normal 60 2 3 2 5 3" xfId="44401"/>
    <cellStyle name="Normal 60 2 3 2 6" xfId="16171"/>
    <cellStyle name="Normal 60 2 3 2 6 2" xfId="35932"/>
    <cellStyle name="Normal 60 2 3 2 7" xfId="50048"/>
    <cellStyle name="Normal 60 2 3 2 8" xfId="30286"/>
    <cellStyle name="Normal 60 2 3 3" xfId="2760"/>
    <cellStyle name="Normal 60 2 3 3 2" xfId="5584"/>
    <cellStyle name="Normal 60 2 3 3 2 2" xfId="14054"/>
    <cellStyle name="Normal 60 2 3 3 2 2 2" xfId="28169"/>
    <cellStyle name="Normal 60 2 3 3 2 2 2 2" xfId="62046"/>
    <cellStyle name="Normal 60 2 3 3 2 2 3" xfId="47930"/>
    <cellStyle name="Normal 60 2 3 3 2 3" xfId="19700"/>
    <cellStyle name="Normal 60 2 3 3 2 3 2" xfId="39461"/>
    <cellStyle name="Normal 60 2 3 3 2 4" xfId="53577"/>
    <cellStyle name="Normal 60 2 3 3 2 5" xfId="33815"/>
    <cellStyle name="Normal 60 2 3 3 3" xfId="8408"/>
    <cellStyle name="Normal 60 2 3 3 3 2" xfId="22523"/>
    <cellStyle name="Normal 60 2 3 3 3 2 2" xfId="56400"/>
    <cellStyle name="Normal 60 2 3 3 3 3" xfId="42284"/>
    <cellStyle name="Normal 60 2 3 3 4" xfId="11231"/>
    <cellStyle name="Normal 60 2 3 3 4 2" xfId="25346"/>
    <cellStyle name="Normal 60 2 3 3 4 2 2" xfId="59223"/>
    <cellStyle name="Normal 60 2 3 3 4 3" xfId="45107"/>
    <cellStyle name="Normal 60 2 3 3 5" xfId="16877"/>
    <cellStyle name="Normal 60 2 3 3 5 2" xfId="36638"/>
    <cellStyle name="Normal 60 2 3 3 6" xfId="50754"/>
    <cellStyle name="Normal 60 2 3 3 7" xfId="30992"/>
    <cellStyle name="Normal 60 2 3 4" xfId="4171"/>
    <cellStyle name="Normal 60 2 3 4 2" xfId="12642"/>
    <cellStyle name="Normal 60 2 3 4 2 2" xfId="26757"/>
    <cellStyle name="Normal 60 2 3 4 2 2 2" xfId="60634"/>
    <cellStyle name="Normal 60 2 3 4 2 3" xfId="46518"/>
    <cellStyle name="Normal 60 2 3 4 3" xfId="18288"/>
    <cellStyle name="Normal 60 2 3 4 3 2" xfId="38049"/>
    <cellStyle name="Normal 60 2 3 4 4" xfId="52165"/>
    <cellStyle name="Normal 60 2 3 4 5" xfId="32403"/>
    <cellStyle name="Normal 60 2 3 5" xfId="6996"/>
    <cellStyle name="Normal 60 2 3 5 2" xfId="21111"/>
    <cellStyle name="Normal 60 2 3 5 2 2" xfId="54988"/>
    <cellStyle name="Normal 60 2 3 5 3" xfId="40872"/>
    <cellStyle name="Normal 60 2 3 6" xfId="9819"/>
    <cellStyle name="Normal 60 2 3 6 2" xfId="23934"/>
    <cellStyle name="Normal 60 2 3 6 2 2" xfId="57811"/>
    <cellStyle name="Normal 60 2 3 6 3" xfId="43695"/>
    <cellStyle name="Normal 60 2 3 7" xfId="15465"/>
    <cellStyle name="Normal 60 2 3 7 2" xfId="35226"/>
    <cellStyle name="Normal 60 2 3 8" xfId="49342"/>
    <cellStyle name="Normal 60 2 3 9" xfId="29580"/>
    <cellStyle name="Normal 60 2 4" xfId="1700"/>
    <cellStyle name="Normal 60 2 4 2" xfId="3113"/>
    <cellStyle name="Normal 60 2 4 2 2" xfId="5937"/>
    <cellStyle name="Normal 60 2 4 2 2 2" xfId="14407"/>
    <cellStyle name="Normal 60 2 4 2 2 2 2" xfId="28522"/>
    <cellStyle name="Normal 60 2 4 2 2 2 2 2" xfId="62399"/>
    <cellStyle name="Normal 60 2 4 2 2 2 3" xfId="48283"/>
    <cellStyle name="Normal 60 2 4 2 2 3" xfId="20053"/>
    <cellStyle name="Normal 60 2 4 2 2 3 2" xfId="39814"/>
    <cellStyle name="Normal 60 2 4 2 2 4" xfId="53930"/>
    <cellStyle name="Normal 60 2 4 2 2 5" xfId="34168"/>
    <cellStyle name="Normal 60 2 4 2 3" xfId="8761"/>
    <cellStyle name="Normal 60 2 4 2 3 2" xfId="22876"/>
    <cellStyle name="Normal 60 2 4 2 3 2 2" xfId="56753"/>
    <cellStyle name="Normal 60 2 4 2 3 3" xfId="42637"/>
    <cellStyle name="Normal 60 2 4 2 4" xfId="11584"/>
    <cellStyle name="Normal 60 2 4 2 4 2" xfId="25699"/>
    <cellStyle name="Normal 60 2 4 2 4 2 2" xfId="59576"/>
    <cellStyle name="Normal 60 2 4 2 4 3" xfId="45460"/>
    <cellStyle name="Normal 60 2 4 2 5" xfId="17230"/>
    <cellStyle name="Normal 60 2 4 2 5 2" xfId="36991"/>
    <cellStyle name="Normal 60 2 4 2 6" xfId="51107"/>
    <cellStyle name="Normal 60 2 4 2 7" xfId="31345"/>
    <cellStyle name="Normal 60 2 4 3" xfId="4524"/>
    <cellStyle name="Normal 60 2 4 3 2" xfId="12995"/>
    <cellStyle name="Normal 60 2 4 3 2 2" xfId="27110"/>
    <cellStyle name="Normal 60 2 4 3 2 2 2" xfId="60987"/>
    <cellStyle name="Normal 60 2 4 3 2 3" xfId="46871"/>
    <cellStyle name="Normal 60 2 4 3 3" xfId="18641"/>
    <cellStyle name="Normal 60 2 4 3 3 2" xfId="38402"/>
    <cellStyle name="Normal 60 2 4 3 4" xfId="52518"/>
    <cellStyle name="Normal 60 2 4 3 5" xfId="32756"/>
    <cellStyle name="Normal 60 2 4 4" xfId="7349"/>
    <cellStyle name="Normal 60 2 4 4 2" xfId="21464"/>
    <cellStyle name="Normal 60 2 4 4 2 2" xfId="55341"/>
    <cellStyle name="Normal 60 2 4 4 3" xfId="41225"/>
    <cellStyle name="Normal 60 2 4 5" xfId="10172"/>
    <cellStyle name="Normal 60 2 4 5 2" xfId="24287"/>
    <cellStyle name="Normal 60 2 4 5 2 2" xfId="58164"/>
    <cellStyle name="Normal 60 2 4 5 3" xfId="44048"/>
    <cellStyle name="Normal 60 2 4 6" xfId="15818"/>
    <cellStyle name="Normal 60 2 4 6 2" xfId="35579"/>
    <cellStyle name="Normal 60 2 4 7" xfId="49695"/>
    <cellStyle name="Normal 60 2 4 8" xfId="29933"/>
    <cellStyle name="Normal 60 2 5" xfId="2407"/>
    <cellStyle name="Normal 60 2 5 2" xfId="5231"/>
    <cellStyle name="Normal 60 2 5 2 2" xfId="13701"/>
    <cellStyle name="Normal 60 2 5 2 2 2" xfId="27816"/>
    <cellStyle name="Normal 60 2 5 2 2 2 2" xfId="61693"/>
    <cellStyle name="Normal 60 2 5 2 2 3" xfId="47577"/>
    <cellStyle name="Normal 60 2 5 2 3" xfId="19347"/>
    <cellStyle name="Normal 60 2 5 2 3 2" xfId="39108"/>
    <cellStyle name="Normal 60 2 5 2 4" xfId="53224"/>
    <cellStyle name="Normal 60 2 5 2 5" xfId="33462"/>
    <cellStyle name="Normal 60 2 5 3" xfId="8055"/>
    <cellStyle name="Normal 60 2 5 3 2" xfId="22170"/>
    <cellStyle name="Normal 60 2 5 3 2 2" xfId="56047"/>
    <cellStyle name="Normal 60 2 5 3 3" xfId="41931"/>
    <cellStyle name="Normal 60 2 5 4" xfId="10878"/>
    <cellStyle name="Normal 60 2 5 4 2" xfId="24993"/>
    <cellStyle name="Normal 60 2 5 4 2 2" xfId="58870"/>
    <cellStyle name="Normal 60 2 5 4 3" xfId="44754"/>
    <cellStyle name="Normal 60 2 5 5" xfId="16524"/>
    <cellStyle name="Normal 60 2 5 5 2" xfId="36285"/>
    <cellStyle name="Normal 60 2 5 6" xfId="50401"/>
    <cellStyle name="Normal 60 2 5 7" xfId="30639"/>
    <cellStyle name="Normal 60 2 6" xfId="3818"/>
    <cellStyle name="Normal 60 2 6 2" xfId="12289"/>
    <cellStyle name="Normal 60 2 6 2 2" xfId="26404"/>
    <cellStyle name="Normal 60 2 6 2 2 2" xfId="60281"/>
    <cellStyle name="Normal 60 2 6 2 3" xfId="46165"/>
    <cellStyle name="Normal 60 2 6 3" xfId="17935"/>
    <cellStyle name="Normal 60 2 6 3 2" xfId="37696"/>
    <cellStyle name="Normal 60 2 6 4" xfId="51812"/>
    <cellStyle name="Normal 60 2 6 5" xfId="32050"/>
    <cellStyle name="Normal 60 2 7" xfId="6643"/>
    <cellStyle name="Normal 60 2 7 2" xfId="20758"/>
    <cellStyle name="Normal 60 2 7 2 2" xfId="54635"/>
    <cellStyle name="Normal 60 2 7 3" xfId="40519"/>
    <cellStyle name="Normal 60 2 8" xfId="9466"/>
    <cellStyle name="Normal 60 2 8 2" xfId="23581"/>
    <cellStyle name="Normal 60 2 8 2 2" xfId="57458"/>
    <cellStyle name="Normal 60 2 8 3" xfId="43342"/>
    <cellStyle name="Normal 60 2 9" xfId="15112"/>
    <cellStyle name="Normal 60 2 9 2" xfId="34873"/>
    <cellStyle name="Normal 60 3" xfId="1079"/>
    <cellStyle name="Normal 60 3 10" xfId="29315"/>
    <cellStyle name="Normal 60 3 2" xfId="1434"/>
    <cellStyle name="Normal 60 3 2 2" xfId="2141"/>
    <cellStyle name="Normal 60 3 2 2 2" xfId="3554"/>
    <cellStyle name="Normal 60 3 2 2 2 2" xfId="6378"/>
    <cellStyle name="Normal 60 3 2 2 2 2 2" xfId="14848"/>
    <cellStyle name="Normal 60 3 2 2 2 2 2 2" xfId="28963"/>
    <cellStyle name="Normal 60 3 2 2 2 2 2 2 2" xfId="62840"/>
    <cellStyle name="Normal 60 3 2 2 2 2 2 3" xfId="48724"/>
    <cellStyle name="Normal 60 3 2 2 2 2 3" xfId="20494"/>
    <cellStyle name="Normal 60 3 2 2 2 2 3 2" xfId="40255"/>
    <cellStyle name="Normal 60 3 2 2 2 2 4" xfId="54371"/>
    <cellStyle name="Normal 60 3 2 2 2 2 5" xfId="34609"/>
    <cellStyle name="Normal 60 3 2 2 2 3" xfId="9202"/>
    <cellStyle name="Normal 60 3 2 2 2 3 2" xfId="23317"/>
    <cellStyle name="Normal 60 3 2 2 2 3 2 2" xfId="57194"/>
    <cellStyle name="Normal 60 3 2 2 2 3 3" xfId="43078"/>
    <cellStyle name="Normal 60 3 2 2 2 4" xfId="12025"/>
    <cellStyle name="Normal 60 3 2 2 2 4 2" xfId="26140"/>
    <cellStyle name="Normal 60 3 2 2 2 4 2 2" xfId="60017"/>
    <cellStyle name="Normal 60 3 2 2 2 4 3" xfId="45901"/>
    <cellStyle name="Normal 60 3 2 2 2 5" xfId="17671"/>
    <cellStyle name="Normal 60 3 2 2 2 5 2" xfId="37432"/>
    <cellStyle name="Normal 60 3 2 2 2 6" xfId="51548"/>
    <cellStyle name="Normal 60 3 2 2 2 7" xfId="31786"/>
    <cellStyle name="Normal 60 3 2 2 3" xfId="4965"/>
    <cellStyle name="Normal 60 3 2 2 3 2" xfId="13436"/>
    <cellStyle name="Normal 60 3 2 2 3 2 2" xfId="27551"/>
    <cellStyle name="Normal 60 3 2 2 3 2 2 2" xfId="61428"/>
    <cellStyle name="Normal 60 3 2 2 3 2 3" xfId="47312"/>
    <cellStyle name="Normal 60 3 2 2 3 3" xfId="19082"/>
    <cellStyle name="Normal 60 3 2 2 3 3 2" xfId="38843"/>
    <cellStyle name="Normal 60 3 2 2 3 4" xfId="52959"/>
    <cellStyle name="Normal 60 3 2 2 3 5" xfId="33197"/>
    <cellStyle name="Normal 60 3 2 2 4" xfId="7790"/>
    <cellStyle name="Normal 60 3 2 2 4 2" xfId="21905"/>
    <cellStyle name="Normal 60 3 2 2 4 2 2" xfId="55782"/>
    <cellStyle name="Normal 60 3 2 2 4 3" xfId="41666"/>
    <cellStyle name="Normal 60 3 2 2 5" xfId="10613"/>
    <cellStyle name="Normal 60 3 2 2 5 2" xfId="24728"/>
    <cellStyle name="Normal 60 3 2 2 5 2 2" xfId="58605"/>
    <cellStyle name="Normal 60 3 2 2 5 3" xfId="44489"/>
    <cellStyle name="Normal 60 3 2 2 6" xfId="16259"/>
    <cellStyle name="Normal 60 3 2 2 6 2" xfId="36020"/>
    <cellStyle name="Normal 60 3 2 2 7" xfId="50136"/>
    <cellStyle name="Normal 60 3 2 2 8" xfId="30374"/>
    <cellStyle name="Normal 60 3 2 3" xfId="2848"/>
    <cellStyle name="Normal 60 3 2 3 2" xfId="5672"/>
    <cellStyle name="Normal 60 3 2 3 2 2" xfId="14142"/>
    <cellStyle name="Normal 60 3 2 3 2 2 2" xfId="28257"/>
    <cellStyle name="Normal 60 3 2 3 2 2 2 2" xfId="62134"/>
    <cellStyle name="Normal 60 3 2 3 2 2 3" xfId="48018"/>
    <cellStyle name="Normal 60 3 2 3 2 3" xfId="19788"/>
    <cellStyle name="Normal 60 3 2 3 2 3 2" xfId="39549"/>
    <cellStyle name="Normal 60 3 2 3 2 4" xfId="53665"/>
    <cellStyle name="Normal 60 3 2 3 2 5" xfId="33903"/>
    <cellStyle name="Normal 60 3 2 3 3" xfId="8496"/>
    <cellStyle name="Normal 60 3 2 3 3 2" xfId="22611"/>
    <cellStyle name="Normal 60 3 2 3 3 2 2" xfId="56488"/>
    <cellStyle name="Normal 60 3 2 3 3 3" xfId="42372"/>
    <cellStyle name="Normal 60 3 2 3 4" xfId="11319"/>
    <cellStyle name="Normal 60 3 2 3 4 2" xfId="25434"/>
    <cellStyle name="Normal 60 3 2 3 4 2 2" xfId="59311"/>
    <cellStyle name="Normal 60 3 2 3 4 3" xfId="45195"/>
    <cellStyle name="Normal 60 3 2 3 5" xfId="16965"/>
    <cellStyle name="Normal 60 3 2 3 5 2" xfId="36726"/>
    <cellStyle name="Normal 60 3 2 3 6" xfId="50842"/>
    <cellStyle name="Normal 60 3 2 3 7" xfId="31080"/>
    <cellStyle name="Normal 60 3 2 4" xfId="4259"/>
    <cellStyle name="Normal 60 3 2 4 2" xfId="12730"/>
    <cellStyle name="Normal 60 3 2 4 2 2" xfId="26845"/>
    <cellStyle name="Normal 60 3 2 4 2 2 2" xfId="60722"/>
    <cellStyle name="Normal 60 3 2 4 2 3" xfId="46606"/>
    <cellStyle name="Normal 60 3 2 4 3" xfId="18376"/>
    <cellStyle name="Normal 60 3 2 4 3 2" xfId="38137"/>
    <cellStyle name="Normal 60 3 2 4 4" xfId="52253"/>
    <cellStyle name="Normal 60 3 2 4 5" xfId="32491"/>
    <cellStyle name="Normal 60 3 2 5" xfId="7084"/>
    <cellStyle name="Normal 60 3 2 5 2" xfId="21199"/>
    <cellStyle name="Normal 60 3 2 5 2 2" xfId="55076"/>
    <cellStyle name="Normal 60 3 2 5 3" xfId="40960"/>
    <cellStyle name="Normal 60 3 2 6" xfId="9907"/>
    <cellStyle name="Normal 60 3 2 6 2" xfId="24022"/>
    <cellStyle name="Normal 60 3 2 6 2 2" xfId="57899"/>
    <cellStyle name="Normal 60 3 2 6 3" xfId="43783"/>
    <cellStyle name="Normal 60 3 2 7" xfId="15553"/>
    <cellStyle name="Normal 60 3 2 7 2" xfId="35314"/>
    <cellStyle name="Normal 60 3 2 8" xfId="49430"/>
    <cellStyle name="Normal 60 3 2 9" xfId="29668"/>
    <cellStyle name="Normal 60 3 3" xfId="1788"/>
    <cellStyle name="Normal 60 3 3 2" xfId="3201"/>
    <cellStyle name="Normal 60 3 3 2 2" xfId="6025"/>
    <cellStyle name="Normal 60 3 3 2 2 2" xfId="14495"/>
    <cellStyle name="Normal 60 3 3 2 2 2 2" xfId="28610"/>
    <cellStyle name="Normal 60 3 3 2 2 2 2 2" xfId="62487"/>
    <cellStyle name="Normal 60 3 3 2 2 2 3" xfId="48371"/>
    <cellStyle name="Normal 60 3 3 2 2 3" xfId="20141"/>
    <cellStyle name="Normal 60 3 3 2 2 3 2" xfId="39902"/>
    <cellStyle name="Normal 60 3 3 2 2 4" xfId="54018"/>
    <cellStyle name="Normal 60 3 3 2 2 5" xfId="34256"/>
    <cellStyle name="Normal 60 3 3 2 3" xfId="8849"/>
    <cellStyle name="Normal 60 3 3 2 3 2" xfId="22964"/>
    <cellStyle name="Normal 60 3 3 2 3 2 2" xfId="56841"/>
    <cellStyle name="Normal 60 3 3 2 3 3" xfId="42725"/>
    <cellStyle name="Normal 60 3 3 2 4" xfId="11672"/>
    <cellStyle name="Normal 60 3 3 2 4 2" xfId="25787"/>
    <cellStyle name="Normal 60 3 3 2 4 2 2" xfId="59664"/>
    <cellStyle name="Normal 60 3 3 2 4 3" xfId="45548"/>
    <cellStyle name="Normal 60 3 3 2 5" xfId="17318"/>
    <cellStyle name="Normal 60 3 3 2 5 2" xfId="37079"/>
    <cellStyle name="Normal 60 3 3 2 6" xfId="51195"/>
    <cellStyle name="Normal 60 3 3 2 7" xfId="31433"/>
    <cellStyle name="Normal 60 3 3 3" xfId="4612"/>
    <cellStyle name="Normal 60 3 3 3 2" xfId="13083"/>
    <cellStyle name="Normal 60 3 3 3 2 2" xfId="27198"/>
    <cellStyle name="Normal 60 3 3 3 2 2 2" xfId="61075"/>
    <cellStyle name="Normal 60 3 3 3 2 3" xfId="46959"/>
    <cellStyle name="Normal 60 3 3 3 3" xfId="18729"/>
    <cellStyle name="Normal 60 3 3 3 3 2" xfId="38490"/>
    <cellStyle name="Normal 60 3 3 3 4" xfId="52606"/>
    <cellStyle name="Normal 60 3 3 3 5" xfId="32844"/>
    <cellStyle name="Normal 60 3 3 4" xfId="7437"/>
    <cellStyle name="Normal 60 3 3 4 2" xfId="21552"/>
    <cellStyle name="Normal 60 3 3 4 2 2" xfId="55429"/>
    <cellStyle name="Normal 60 3 3 4 3" xfId="41313"/>
    <cellStyle name="Normal 60 3 3 5" xfId="10260"/>
    <cellStyle name="Normal 60 3 3 5 2" xfId="24375"/>
    <cellStyle name="Normal 60 3 3 5 2 2" xfId="58252"/>
    <cellStyle name="Normal 60 3 3 5 3" xfId="44136"/>
    <cellStyle name="Normal 60 3 3 6" xfId="15906"/>
    <cellStyle name="Normal 60 3 3 6 2" xfId="35667"/>
    <cellStyle name="Normal 60 3 3 7" xfId="49783"/>
    <cellStyle name="Normal 60 3 3 8" xfId="30021"/>
    <cellStyle name="Normal 60 3 4" xfId="2495"/>
    <cellStyle name="Normal 60 3 4 2" xfId="5319"/>
    <cellStyle name="Normal 60 3 4 2 2" xfId="13789"/>
    <cellStyle name="Normal 60 3 4 2 2 2" xfId="27904"/>
    <cellStyle name="Normal 60 3 4 2 2 2 2" xfId="61781"/>
    <cellStyle name="Normal 60 3 4 2 2 3" xfId="47665"/>
    <cellStyle name="Normal 60 3 4 2 3" xfId="19435"/>
    <cellStyle name="Normal 60 3 4 2 3 2" xfId="39196"/>
    <cellStyle name="Normal 60 3 4 2 4" xfId="53312"/>
    <cellStyle name="Normal 60 3 4 2 5" xfId="33550"/>
    <cellStyle name="Normal 60 3 4 3" xfId="8143"/>
    <cellStyle name="Normal 60 3 4 3 2" xfId="22258"/>
    <cellStyle name="Normal 60 3 4 3 2 2" xfId="56135"/>
    <cellStyle name="Normal 60 3 4 3 3" xfId="42019"/>
    <cellStyle name="Normal 60 3 4 4" xfId="10966"/>
    <cellStyle name="Normal 60 3 4 4 2" xfId="25081"/>
    <cellStyle name="Normal 60 3 4 4 2 2" xfId="58958"/>
    <cellStyle name="Normal 60 3 4 4 3" xfId="44842"/>
    <cellStyle name="Normal 60 3 4 5" xfId="16612"/>
    <cellStyle name="Normal 60 3 4 5 2" xfId="36373"/>
    <cellStyle name="Normal 60 3 4 6" xfId="50489"/>
    <cellStyle name="Normal 60 3 4 7" xfId="30727"/>
    <cellStyle name="Normal 60 3 5" xfId="3906"/>
    <cellStyle name="Normal 60 3 5 2" xfId="12377"/>
    <cellStyle name="Normal 60 3 5 2 2" xfId="26492"/>
    <cellStyle name="Normal 60 3 5 2 2 2" xfId="60369"/>
    <cellStyle name="Normal 60 3 5 2 3" xfId="46253"/>
    <cellStyle name="Normal 60 3 5 3" xfId="18023"/>
    <cellStyle name="Normal 60 3 5 3 2" xfId="37784"/>
    <cellStyle name="Normal 60 3 5 4" xfId="51900"/>
    <cellStyle name="Normal 60 3 5 5" xfId="32138"/>
    <cellStyle name="Normal 60 3 6" xfId="6731"/>
    <cellStyle name="Normal 60 3 6 2" xfId="20846"/>
    <cellStyle name="Normal 60 3 6 2 2" xfId="54723"/>
    <cellStyle name="Normal 60 3 6 3" xfId="40607"/>
    <cellStyle name="Normal 60 3 7" xfId="9554"/>
    <cellStyle name="Normal 60 3 7 2" xfId="23669"/>
    <cellStyle name="Normal 60 3 7 2 2" xfId="57546"/>
    <cellStyle name="Normal 60 3 7 3" xfId="43430"/>
    <cellStyle name="Normal 60 3 8" xfId="15200"/>
    <cellStyle name="Normal 60 3 8 2" xfId="34961"/>
    <cellStyle name="Normal 60 3 9" xfId="49077"/>
    <cellStyle name="Normal 60 4" xfId="1259"/>
    <cellStyle name="Normal 60 4 2" xfId="1966"/>
    <cellStyle name="Normal 60 4 2 2" xfId="3379"/>
    <cellStyle name="Normal 60 4 2 2 2" xfId="6203"/>
    <cellStyle name="Normal 60 4 2 2 2 2" xfId="14673"/>
    <cellStyle name="Normal 60 4 2 2 2 2 2" xfId="28788"/>
    <cellStyle name="Normal 60 4 2 2 2 2 2 2" xfId="62665"/>
    <cellStyle name="Normal 60 4 2 2 2 2 3" xfId="48549"/>
    <cellStyle name="Normal 60 4 2 2 2 3" xfId="20319"/>
    <cellStyle name="Normal 60 4 2 2 2 3 2" xfId="40080"/>
    <cellStyle name="Normal 60 4 2 2 2 4" xfId="54196"/>
    <cellStyle name="Normal 60 4 2 2 2 5" xfId="34434"/>
    <cellStyle name="Normal 60 4 2 2 3" xfId="9027"/>
    <cellStyle name="Normal 60 4 2 2 3 2" xfId="23142"/>
    <cellStyle name="Normal 60 4 2 2 3 2 2" xfId="57019"/>
    <cellStyle name="Normal 60 4 2 2 3 3" xfId="42903"/>
    <cellStyle name="Normal 60 4 2 2 4" xfId="11850"/>
    <cellStyle name="Normal 60 4 2 2 4 2" xfId="25965"/>
    <cellStyle name="Normal 60 4 2 2 4 2 2" xfId="59842"/>
    <cellStyle name="Normal 60 4 2 2 4 3" xfId="45726"/>
    <cellStyle name="Normal 60 4 2 2 5" xfId="17496"/>
    <cellStyle name="Normal 60 4 2 2 5 2" xfId="37257"/>
    <cellStyle name="Normal 60 4 2 2 6" xfId="51373"/>
    <cellStyle name="Normal 60 4 2 2 7" xfId="31611"/>
    <cellStyle name="Normal 60 4 2 3" xfId="4790"/>
    <cellStyle name="Normal 60 4 2 3 2" xfId="13261"/>
    <cellStyle name="Normal 60 4 2 3 2 2" xfId="27376"/>
    <cellStyle name="Normal 60 4 2 3 2 2 2" xfId="61253"/>
    <cellStyle name="Normal 60 4 2 3 2 3" xfId="47137"/>
    <cellStyle name="Normal 60 4 2 3 3" xfId="18907"/>
    <cellStyle name="Normal 60 4 2 3 3 2" xfId="38668"/>
    <cellStyle name="Normal 60 4 2 3 4" xfId="52784"/>
    <cellStyle name="Normal 60 4 2 3 5" xfId="33022"/>
    <cellStyle name="Normal 60 4 2 4" xfId="7615"/>
    <cellStyle name="Normal 60 4 2 4 2" xfId="21730"/>
    <cellStyle name="Normal 60 4 2 4 2 2" xfId="55607"/>
    <cellStyle name="Normal 60 4 2 4 3" xfId="41491"/>
    <cellStyle name="Normal 60 4 2 5" xfId="10438"/>
    <cellStyle name="Normal 60 4 2 5 2" xfId="24553"/>
    <cellStyle name="Normal 60 4 2 5 2 2" xfId="58430"/>
    <cellStyle name="Normal 60 4 2 5 3" xfId="44314"/>
    <cellStyle name="Normal 60 4 2 6" xfId="16084"/>
    <cellStyle name="Normal 60 4 2 6 2" xfId="35845"/>
    <cellStyle name="Normal 60 4 2 7" xfId="49961"/>
    <cellStyle name="Normal 60 4 2 8" xfId="30199"/>
    <cellStyle name="Normal 60 4 3" xfId="2673"/>
    <cellStyle name="Normal 60 4 3 2" xfId="5497"/>
    <cellStyle name="Normal 60 4 3 2 2" xfId="13967"/>
    <cellStyle name="Normal 60 4 3 2 2 2" xfId="28082"/>
    <cellStyle name="Normal 60 4 3 2 2 2 2" xfId="61959"/>
    <cellStyle name="Normal 60 4 3 2 2 3" xfId="47843"/>
    <cellStyle name="Normal 60 4 3 2 3" xfId="19613"/>
    <cellStyle name="Normal 60 4 3 2 3 2" xfId="39374"/>
    <cellStyle name="Normal 60 4 3 2 4" xfId="53490"/>
    <cellStyle name="Normal 60 4 3 2 5" xfId="33728"/>
    <cellStyle name="Normal 60 4 3 3" xfId="8321"/>
    <cellStyle name="Normal 60 4 3 3 2" xfId="22436"/>
    <cellStyle name="Normal 60 4 3 3 2 2" xfId="56313"/>
    <cellStyle name="Normal 60 4 3 3 3" xfId="42197"/>
    <cellStyle name="Normal 60 4 3 4" xfId="11144"/>
    <cellStyle name="Normal 60 4 3 4 2" xfId="25259"/>
    <cellStyle name="Normal 60 4 3 4 2 2" xfId="59136"/>
    <cellStyle name="Normal 60 4 3 4 3" xfId="45020"/>
    <cellStyle name="Normal 60 4 3 5" xfId="16790"/>
    <cellStyle name="Normal 60 4 3 5 2" xfId="36551"/>
    <cellStyle name="Normal 60 4 3 6" xfId="50667"/>
    <cellStyle name="Normal 60 4 3 7" xfId="30905"/>
    <cellStyle name="Normal 60 4 4" xfId="4084"/>
    <cellStyle name="Normal 60 4 4 2" xfId="12555"/>
    <cellStyle name="Normal 60 4 4 2 2" xfId="26670"/>
    <cellStyle name="Normal 60 4 4 2 2 2" xfId="60547"/>
    <cellStyle name="Normal 60 4 4 2 3" xfId="46431"/>
    <cellStyle name="Normal 60 4 4 3" xfId="18201"/>
    <cellStyle name="Normal 60 4 4 3 2" xfId="37962"/>
    <cellStyle name="Normal 60 4 4 4" xfId="52078"/>
    <cellStyle name="Normal 60 4 4 5" xfId="32316"/>
    <cellStyle name="Normal 60 4 5" xfId="6909"/>
    <cellStyle name="Normal 60 4 5 2" xfId="21024"/>
    <cellStyle name="Normal 60 4 5 2 2" xfId="54901"/>
    <cellStyle name="Normal 60 4 5 3" xfId="40785"/>
    <cellStyle name="Normal 60 4 6" xfId="9732"/>
    <cellStyle name="Normal 60 4 6 2" xfId="23847"/>
    <cellStyle name="Normal 60 4 6 2 2" xfId="57724"/>
    <cellStyle name="Normal 60 4 6 3" xfId="43608"/>
    <cellStyle name="Normal 60 4 7" xfId="15378"/>
    <cellStyle name="Normal 60 4 7 2" xfId="35139"/>
    <cellStyle name="Normal 60 4 8" xfId="49255"/>
    <cellStyle name="Normal 60 4 9" xfId="29493"/>
    <cellStyle name="Normal 60 5" xfId="1613"/>
    <cellStyle name="Normal 60 5 2" xfId="3026"/>
    <cellStyle name="Normal 60 5 2 2" xfId="5850"/>
    <cellStyle name="Normal 60 5 2 2 2" xfId="14320"/>
    <cellStyle name="Normal 60 5 2 2 2 2" xfId="28435"/>
    <cellStyle name="Normal 60 5 2 2 2 2 2" xfId="62312"/>
    <cellStyle name="Normal 60 5 2 2 2 3" xfId="48196"/>
    <cellStyle name="Normal 60 5 2 2 3" xfId="19966"/>
    <cellStyle name="Normal 60 5 2 2 3 2" xfId="39727"/>
    <cellStyle name="Normal 60 5 2 2 4" xfId="53843"/>
    <cellStyle name="Normal 60 5 2 2 5" xfId="34081"/>
    <cellStyle name="Normal 60 5 2 3" xfId="8674"/>
    <cellStyle name="Normal 60 5 2 3 2" xfId="22789"/>
    <cellStyle name="Normal 60 5 2 3 2 2" xfId="56666"/>
    <cellStyle name="Normal 60 5 2 3 3" xfId="42550"/>
    <cellStyle name="Normal 60 5 2 4" xfId="11497"/>
    <cellStyle name="Normal 60 5 2 4 2" xfId="25612"/>
    <cellStyle name="Normal 60 5 2 4 2 2" xfId="59489"/>
    <cellStyle name="Normal 60 5 2 4 3" xfId="45373"/>
    <cellStyle name="Normal 60 5 2 5" xfId="17143"/>
    <cellStyle name="Normal 60 5 2 5 2" xfId="36904"/>
    <cellStyle name="Normal 60 5 2 6" xfId="51020"/>
    <cellStyle name="Normal 60 5 2 7" xfId="31258"/>
    <cellStyle name="Normal 60 5 3" xfId="4437"/>
    <cellStyle name="Normal 60 5 3 2" xfId="12908"/>
    <cellStyle name="Normal 60 5 3 2 2" xfId="27023"/>
    <cellStyle name="Normal 60 5 3 2 2 2" xfId="60900"/>
    <cellStyle name="Normal 60 5 3 2 3" xfId="46784"/>
    <cellStyle name="Normal 60 5 3 3" xfId="18554"/>
    <cellStyle name="Normal 60 5 3 3 2" xfId="38315"/>
    <cellStyle name="Normal 60 5 3 4" xfId="52431"/>
    <cellStyle name="Normal 60 5 3 5" xfId="32669"/>
    <cellStyle name="Normal 60 5 4" xfId="7262"/>
    <cellStyle name="Normal 60 5 4 2" xfId="21377"/>
    <cellStyle name="Normal 60 5 4 2 2" xfId="55254"/>
    <cellStyle name="Normal 60 5 4 3" xfId="41138"/>
    <cellStyle name="Normal 60 5 5" xfId="10085"/>
    <cellStyle name="Normal 60 5 5 2" xfId="24200"/>
    <cellStyle name="Normal 60 5 5 2 2" xfId="58077"/>
    <cellStyle name="Normal 60 5 5 3" xfId="43961"/>
    <cellStyle name="Normal 60 5 6" xfId="15731"/>
    <cellStyle name="Normal 60 5 6 2" xfId="35492"/>
    <cellStyle name="Normal 60 5 7" xfId="49608"/>
    <cellStyle name="Normal 60 5 8" xfId="29846"/>
    <cellStyle name="Normal 60 6" xfId="2320"/>
    <cellStyle name="Normal 60 6 2" xfId="5144"/>
    <cellStyle name="Normal 60 6 2 2" xfId="13614"/>
    <cellStyle name="Normal 60 6 2 2 2" xfId="27729"/>
    <cellStyle name="Normal 60 6 2 2 2 2" xfId="61606"/>
    <cellStyle name="Normal 60 6 2 2 3" xfId="47490"/>
    <cellStyle name="Normal 60 6 2 3" xfId="19260"/>
    <cellStyle name="Normal 60 6 2 3 2" xfId="39021"/>
    <cellStyle name="Normal 60 6 2 4" xfId="53137"/>
    <cellStyle name="Normal 60 6 2 5" xfId="33375"/>
    <cellStyle name="Normal 60 6 3" xfId="7968"/>
    <cellStyle name="Normal 60 6 3 2" xfId="22083"/>
    <cellStyle name="Normal 60 6 3 2 2" xfId="55960"/>
    <cellStyle name="Normal 60 6 3 3" xfId="41844"/>
    <cellStyle name="Normal 60 6 4" xfId="10791"/>
    <cellStyle name="Normal 60 6 4 2" xfId="24906"/>
    <cellStyle name="Normal 60 6 4 2 2" xfId="58783"/>
    <cellStyle name="Normal 60 6 4 3" xfId="44667"/>
    <cellStyle name="Normal 60 6 5" xfId="16437"/>
    <cellStyle name="Normal 60 6 5 2" xfId="36198"/>
    <cellStyle name="Normal 60 6 6" xfId="50314"/>
    <cellStyle name="Normal 60 6 7" xfId="30552"/>
    <cellStyle name="Normal 60 7" xfId="3731"/>
    <cellStyle name="Normal 60 7 2" xfId="12202"/>
    <cellStyle name="Normal 60 7 2 2" xfId="26317"/>
    <cellStyle name="Normal 60 7 2 2 2" xfId="60194"/>
    <cellStyle name="Normal 60 7 2 3" xfId="46078"/>
    <cellStyle name="Normal 60 7 3" xfId="17848"/>
    <cellStyle name="Normal 60 7 3 2" xfId="37609"/>
    <cellStyle name="Normal 60 7 4" xfId="51725"/>
    <cellStyle name="Normal 60 7 5" xfId="31963"/>
    <cellStyle name="Normal 60 8" xfId="6556"/>
    <cellStyle name="Normal 60 8 2" xfId="20671"/>
    <cellStyle name="Normal 60 8 2 2" xfId="54548"/>
    <cellStyle name="Normal 60 8 3" xfId="40432"/>
    <cellStyle name="Normal 60 9" xfId="9379"/>
    <cellStyle name="Normal 60 9 2" xfId="23494"/>
    <cellStyle name="Normal 60 9 2 2" xfId="57371"/>
    <cellStyle name="Normal 60 9 3" xfId="43255"/>
    <cellStyle name="Normal 61" xfId="726"/>
    <cellStyle name="Normal 61 10" xfId="15020"/>
    <cellStyle name="Normal 61 10 2" xfId="34781"/>
    <cellStyle name="Normal 61 11" xfId="48897"/>
    <cellStyle name="Normal 61 12" xfId="29135"/>
    <cellStyle name="Normal 61 2" xfId="982"/>
    <cellStyle name="Normal 61 2 10" xfId="48984"/>
    <cellStyle name="Normal 61 2 11" xfId="29222"/>
    <cellStyle name="Normal 61 2 2" xfId="1162"/>
    <cellStyle name="Normal 61 2 2 10" xfId="29397"/>
    <cellStyle name="Normal 61 2 2 2" xfId="1516"/>
    <cellStyle name="Normal 61 2 2 2 2" xfId="2223"/>
    <cellStyle name="Normal 61 2 2 2 2 2" xfId="3636"/>
    <cellStyle name="Normal 61 2 2 2 2 2 2" xfId="6460"/>
    <cellStyle name="Normal 61 2 2 2 2 2 2 2" xfId="14930"/>
    <cellStyle name="Normal 61 2 2 2 2 2 2 2 2" xfId="29045"/>
    <cellStyle name="Normal 61 2 2 2 2 2 2 2 2 2" xfId="62922"/>
    <cellStyle name="Normal 61 2 2 2 2 2 2 2 3" xfId="48806"/>
    <cellStyle name="Normal 61 2 2 2 2 2 2 3" xfId="20576"/>
    <cellStyle name="Normal 61 2 2 2 2 2 2 3 2" xfId="40337"/>
    <cellStyle name="Normal 61 2 2 2 2 2 2 4" xfId="54453"/>
    <cellStyle name="Normal 61 2 2 2 2 2 2 5" xfId="34691"/>
    <cellStyle name="Normal 61 2 2 2 2 2 3" xfId="9284"/>
    <cellStyle name="Normal 61 2 2 2 2 2 3 2" xfId="23399"/>
    <cellStyle name="Normal 61 2 2 2 2 2 3 2 2" xfId="57276"/>
    <cellStyle name="Normal 61 2 2 2 2 2 3 3" xfId="43160"/>
    <cellStyle name="Normal 61 2 2 2 2 2 4" xfId="12107"/>
    <cellStyle name="Normal 61 2 2 2 2 2 4 2" xfId="26222"/>
    <cellStyle name="Normal 61 2 2 2 2 2 4 2 2" xfId="60099"/>
    <cellStyle name="Normal 61 2 2 2 2 2 4 3" xfId="45983"/>
    <cellStyle name="Normal 61 2 2 2 2 2 5" xfId="17753"/>
    <cellStyle name="Normal 61 2 2 2 2 2 5 2" xfId="37514"/>
    <cellStyle name="Normal 61 2 2 2 2 2 6" xfId="51630"/>
    <cellStyle name="Normal 61 2 2 2 2 2 7" xfId="31868"/>
    <cellStyle name="Normal 61 2 2 2 2 3" xfId="5047"/>
    <cellStyle name="Normal 61 2 2 2 2 3 2" xfId="13518"/>
    <cellStyle name="Normal 61 2 2 2 2 3 2 2" xfId="27633"/>
    <cellStyle name="Normal 61 2 2 2 2 3 2 2 2" xfId="61510"/>
    <cellStyle name="Normal 61 2 2 2 2 3 2 3" xfId="47394"/>
    <cellStyle name="Normal 61 2 2 2 2 3 3" xfId="19164"/>
    <cellStyle name="Normal 61 2 2 2 2 3 3 2" xfId="38925"/>
    <cellStyle name="Normal 61 2 2 2 2 3 4" xfId="53041"/>
    <cellStyle name="Normal 61 2 2 2 2 3 5" xfId="33279"/>
    <cellStyle name="Normal 61 2 2 2 2 4" xfId="7872"/>
    <cellStyle name="Normal 61 2 2 2 2 4 2" xfId="21987"/>
    <cellStyle name="Normal 61 2 2 2 2 4 2 2" xfId="55864"/>
    <cellStyle name="Normal 61 2 2 2 2 4 3" xfId="41748"/>
    <cellStyle name="Normal 61 2 2 2 2 5" xfId="10695"/>
    <cellStyle name="Normal 61 2 2 2 2 5 2" xfId="24810"/>
    <cellStyle name="Normal 61 2 2 2 2 5 2 2" xfId="58687"/>
    <cellStyle name="Normal 61 2 2 2 2 5 3" xfId="44571"/>
    <cellStyle name="Normal 61 2 2 2 2 6" xfId="16341"/>
    <cellStyle name="Normal 61 2 2 2 2 6 2" xfId="36102"/>
    <cellStyle name="Normal 61 2 2 2 2 7" xfId="50218"/>
    <cellStyle name="Normal 61 2 2 2 2 8" xfId="30456"/>
    <cellStyle name="Normal 61 2 2 2 3" xfId="2930"/>
    <cellStyle name="Normal 61 2 2 2 3 2" xfId="5754"/>
    <cellStyle name="Normal 61 2 2 2 3 2 2" xfId="14224"/>
    <cellStyle name="Normal 61 2 2 2 3 2 2 2" xfId="28339"/>
    <cellStyle name="Normal 61 2 2 2 3 2 2 2 2" xfId="62216"/>
    <cellStyle name="Normal 61 2 2 2 3 2 2 3" xfId="48100"/>
    <cellStyle name="Normal 61 2 2 2 3 2 3" xfId="19870"/>
    <cellStyle name="Normal 61 2 2 2 3 2 3 2" xfId="39631"/>
    <cellStyle name="Normal 61 2 2 2 3 2 4" xfId="53747"/>
    <cellStyle name="Normal 61 2 2 2 3 2 5" xfId="33985"/>
    <cellStyle name="Normal 61 2 2 2 3 3" xfId="8578"/>
    <cellStyle name="Normal 61 2 2 2 3 3 2" xfId="22693"/>
    <cellStyle name="Normal 61 2 2 2 3 3 2 2" xfId="56570"/>
    <cellStyle name="Normal 61 2 2 2 3 3 3" xfId="42454"/>
    <cellStyle name="Normal 61 2 2 2 3 4" xfId="11401"/>
    <cellStyle name="Normal 61 2 2 2 3 4 2" xfId="25516"/>
    <cellStyle name="Normal 61 2 2 2 3 4 2 2" xfId="59393"/>
    <cellStyle name="Normal 61 2 2 2 3 4 3" xfId="45277"/>
    <cellStyle name="Normal 61 2 2 2 3 5" xfId="17047"/>
    <cellStyle name="Normal 61 2 2 2 3 5 2" xfId="36808"/>
    <cellStyle name="Normal 61 2 2 2 3 6" xfId="50924"/>
    <cellStyle name="Normal 61 2 2 2 3 7" xfId="31162"/>
    <cellStyle name="Normal 61 2 2 2 4" xfId="4341"/>
    <cellStyle name="Normal 61 2 2 2 4 2" xfId="12812"/>
    <cellStyle name="Normal 61 2 2 2 4 2 2" xfId="26927"/>
    <cellStyle name="Normal 61 2 2 2 4 2 2 2" xfId="60804"/>
    <cellStyle name="Normal 61 2 2 2 4 2 3" xfId="46688"/>
    <cellStyle name="Normal 61 2 2 2 4 3" xfId="18458"/>
    <cellStyle name="Normal 61 2 2 2 4 3 2" xfId="38219"/>
    <cellStyle name="Normal 61 2 2 2 4 4" xfId="52335"/>
    <cellStyle name="Normal 61 2 2 2 4 5" xfId="32573"/>
    <cellStyle name="Normal 61 2 2 2 5" xfId="7166"/>
    <cellStyle name="Normal 61 2 2 2 5 2" xfId="21281"/>
    <cellStyle name="Normal 61 2 2 2 5 2 2" xfId="55158"/>
    <cellStyle name="Normal 61 2 2 2 5 3" xfId="41042"/>
    <cellStyle name="Normal 61 2 2 2 6" xfId="9989"/>
    <cellStyle name="Normal 61 2 2 2 6 2" xfId="24104"/>
    <cellStyle name="Normal 61 2 2 2 6 2 2" xfId="57981"/>
    <cellStyle name="Normal 61 2 2 2 6 3" xfId="43865"/>
    <cellStyle name="Normal 61 2 2 2 7" xfId="15635"/>
    <cellStyle name="Normal 61 2 2 2 7 2" xfId="35396"/>
    <cellStyle name="Normal 61 2 2 2 8" xfId="49512"/>
    <cellStyle name="Normal 61 2 2 2 9" xfId="29750"/>
    <cellStyle name="Normal 61 2 2 3" xfId="1870"/>
    <cellStyle name="Normal 61 2 2 3 2" xfId="3283"/>
    <cellStyle name="Normal 61 2 2 3 2 2" xfId="6107"/>
    <cellStyle name="Normal 61 2 2 3 2 2 2" xfId="14577"/>
    <cellStyle name="Normal 61 2 2 3 2 2 2 2" xfId="28692"/>
    <cellStyle name="Normal 61 2 2 3 2 2 2 2 2" xfId="62569"/>
    <cellStyle name="Normal 61 2 2 3 2 2 2 3" xfId="48453"/>
    <cellStyle name="Normal 61 2 2 3 2 2 3" xfId="20223"/>
    <cellStyle name="Normal 61 2 2 3 2 2 3 2" xfId="39984"/>
    <cellStyle name="Normal 61 2 2 3 2 2 4" xfId="54100"/>
    <cellStyle name="Normal 61 2 2 3 2 2 5" xfId="34338"/>
    <cellStyle name="Normal 61 2 2 3 2 3" xfId="8931"/>
    <cellStyle name="Normal 61 2 2 3 2 3 2" xfId="23046"/>
    <cellStyle name="Normal 61 2 2 3 2 3 2 2" xfId="56923"/>
    <cellStyle name="Normal 61 2 2 3 2 3 3" xfId="42807"/>
    <cellStyle name="Normal 61 2 2 3 2 4" xfId="11754"/>
    <cellStyle name="Normal 61 2 2 3 2 4 2" xfId="25869"/>
    <cellStyle name="Normal 61 2 2 3 2 4 2 2" xfId="59746"/>
    <cellStyle name="Normal 61 2 2 3 2 4 3" xfId="45630"/>
    <cellStyle name="Normal 61 2 2 3 2 5" xfId="17400"/>
    <cellStyle name="Normal 61 2 2 3 2 5 2" xfId="37161"/>
    <cellStyle name="Normal 61 2 2 3 2 6" xfId="51277"/>
    <cellStyle name="Normal 61 2 2 3 2 7" xfId="31515"/>
    <cellStyle name="Normal 61 2 2 3 3" xfId="4694"/>
    <cellStyle name="Normal 61 2 2 3 3 2" xfId="13165"/>
    <cellStyle name="Normal 61 2 2 3 3 2 2" xfId="27280"/>
    <cellStyle name="Normal 61 2 2 3 3 2 2 2" xfId="61157"/>
    <cellStyle name="Normal 61 2 2 3 3 2 3" xfId="47041"/>
    <cellStyle name="Normal 61 2 2 3 3 3" xfId="18811"/>
    <cellStyle name="Normal 61 2 2 3 3 3 2" xfId="38572"/>
    <cellStyle name="Normal 61 2 2 3 3 4" xfId="52688"/>
    <cellStyle name="Normal 61 2 2 3 3 5" xfId="32926"/>
    <cellStyle name="Normal 61 2 2 3 4" xfId="7519"/>
    <cellStyle name="Normal 61 2 2 3 4 2" xfId="21634"/>
    <cellStyle name="Normal 61 2 2 3 4 2 2" xfId="55511"/>
    <cellStyle name="Normal 61 2 2 3 4 3" xfId="41395"/>
    <cellStyle name="Normal 61 2 2 3 5" xfId="10342"/>
    <cellStyle name="Normal 61 2 2 3 5 2" xfId="24457"/>
    <cellStyle name="Normal 61 2 2 3 5 2 2" xfId="58334"/>
    <cellStyle name="Normal 61 2 2 3 5 3" xfId="44218"/>
    <cellStyle name="Normal 61 2 2 3 6" xfId="15988"/>
    <cellStyle name="Normal 61 2 2 3 6 2" xfId="35749"/>
    <cellStyle name="Normal 61 2 2 3 7" xfId="49865"/>
    <cellStyle name="Normal 61 2 2 3 8" xfId="30103"/>
    <cellStyle name="Normal 61 2 2 4" xfId="2577"/>
    <cellStyle name="Normal 61 2 2 4 2" xfId="5401"/>
    <cellStyle name="Normal 61 2 2 4 2 2" xfId="13871"/>
    <cellStyle name="Normal 61 2 2 4 2 2 2" xfId="27986"/>
    <cellStyle name="Normal 61 2 2 4 2 2 2 2" xfId="61863"/>
    <cellStyle name="Normal 61 2 2 4 2 2 3" xfId="47747"/>
    <cellStyle name="Normal 61 2 2 4 2 3" xfId="19517"/>
    <cellStyle name="Normal 61 2 2 4 2 3 2" xfId="39278"/>
    <cellStyle name="Normal 61 2 2 4 2 4" xfId="53394"/>
    <cellStyle name="Normal 61 2 2 4 2 5" xfId="33632"/>
    <cellStyle name="Normal 61 2 2 4 3" xfId="8225"/>
    <cellStyle name="Normal 61 2 2 4 3 2" xfId="22340"/>
    <cellStyle name="Normal 61 2 2 4 3 2 2" xfId="56217"/>
    <cellStyle name="Normal 61 2 2 4 3 3" xfId="42101"/>
    <cellStyle name="Normal 61 2 2 4 4" xfId="11048"/>
    <cellStyle name="Normal 61 2 2 4 4 2" xfId="25163"/>
    <cellStyle name="Normal 61 2 2 4 4 2 2" xfId="59040"/>
    <cellStyle name="Normal 61 2 2 4 4 3" xfId="44924"/>
    <cellStyle name="Normal 61 2 2 4 5" xfId="16694"/>
    <cellStyle name="Normal 61 2 2 4 5 2" xfId="36455"/>
    <cellStyle name="Normal 61 2 2 4 6" xfId="50571"/>
    <cellStyle name="Normal 61 2 2 4 7" xfId="30809"/>
    <cellStyle name="Normal 61 2 2 5" xfId="3988"/>
    <cellStyle name="Normal 61 2 2 5 2" xfId="12459"/>
    <cellStyle name="Normal 61 2 2 5 2 2" xfId="26574"/>
    <cellStyle name="Normal 61 2 2 5 2 2 2" xfId="60451"/>
    <cellStyle name="Normal 61 2 2 5 2 3" xfId="46335"/>
    <cellStyle name="Normal 61 2 2 5 3" xfId="18105"/>
    <cellStyle name="Normal 61 2 2 5 3 2" xfId="37866"/>
    <cellStyle name="Normal 61 2 2 5 4" xfId="51982"/>
    <cellStyle name="Normal 61 2 2 5 5" xfId="32220"/>
    <cellStyle name="Normal 61 2 2 6" xfId="6813"/>
    <cellStyle name="Normal 61 2 2 6 2" xfId="20928"/>
    <cellStyle name="Normal 61 2 2 6 2 2" xfId="54805"/>
    <cellStyle name="Normal 61 2 2 6 3" xfId="40689"/>
    <cellStyle name="Normal 61 2 2 7" xfId="9636"/>
    <cellStyle name="Normal 61 2 2 7 2" xfId="23751"/>
    <cellStyle name="Normal 61 2 2 7 2 2" xfId="57628"/>
    <cellStyle name="Normal 61 2 2 7 3" xfId="43512"/>
    <cellStyle name="Normal 61 2 2 8" xfId="15282"/>
    <cellStyle name="Normal 61 2 2 8 2" xfId="35043"/>
    <cellStyle name="Normal 61 2 2 9" xfId="49159"/>
    <cellStyle name="Normal 61 2 3" xfId="1341"/>
    <cellStyle name="Normal 61 2 3 2" xfId="2048"/>
    <cellStyle name="Normal 61 2 3 2 2" xfId="3461"/>
    <cellStyle name="Normal 61 2 3 2 2 2" xfId="6285"/>
    <cellStyle name="Normal 61 2 3 2 2 2 2" xfId="14755"/>
    <cellStyle name="Normal 61 2 3 2 2 2 2 2" xfId="28870"/>
    <cellStyle name="Normal 61 2 3 2 2 2 2 2 2" xfId="62747"/>
    <cellStyle name="Normal 61 2 3 2 2 2 2 3" xfId="48631"/>
    <cellStyle name="Normal 61 2 3 2 2 2 3" xfId="20401"/>
    <cellStyle name="Normal 61 2 3 2 2 2 3 2" xfId="40162"/>
    <cellStyle name="Normal 61 2 3 2 2 2 4" xfId="54278"/>
    <cellStyle name="Normal 61 2 3 2 2 2 5" xfId="34516"/>
    <cellStyle name="Normal 61 2 3 2 2 3" xfId="9109"/>
    <cellStyle name="Normal 61 2 3 2 2 3 2" xfId="23224"/>
    <cellStyle name="Normal 61 2 3 2 2 3 2 2" xfId="57101"/>
    <cellStyle name="Normal 61 2 3 2 2 3 3" xfId="42985"/>
    <cellStyle name="Normal 61 2 3 2 2 4" xfId="11932"/>
    <cellStyle name="Normal 61 2 3 2 2 4 2" xfId="26047"/>
    <cellStyle name="Normal 61 2 3 2 2 4 2 2" xfId="59924"/>
    <cellStyle name="Normal 61 2 3 2 2 4 3" xfId="45808"/>
    <cellStyle name="Normal 61 2 3 2 2 5" xfId="17578"/>
    <cellStyle name="Normal 61 2 3 2 2 5 2" xfId="37339"/>
    <cellStyle name="Normal 61 2 3 2 2 6" xfId="51455"/>
    <cellStyle name="Normal 61 2 3 2 2 7" xfId="31693"/>
    <cellStyle name="Normal 61 2 3 2 3" xfId="4872"/>
    <cellStyle name="Normal 61 2 3 2 3 2" xfId="13343"/>
    <cellStyle name="Normal 61 2 3 2 3 2 2" xfId="27458"/>
    <cellStyle name="Normal 61 2 3 2 3 2 2 2" xfId="61335"/>
    <cellStyle name="Normal 61 2 3 2 3 2 3" xfId="47219"/>
    <cellStyle name="Normal 61 2 3 2 3 3" xfId="18989"/>
    <cellStyle name="Normal 61 2 3 2 3 3 2" xfId="38750"/>
    <cellStyle name="Normal 61 2 3 2 3 4" xfId="52866"/>
    <cellStyle name="Normal 61 2 3 2 3 5" xfId="33104"/>
    <cellStyle name="Normal 61 2 3 2 4" xfId="7697"/>
    <cellStyle name="Normal 61 2 3 2 4 2" xfId="21812"/>
    <cellStyle name="Normal 61 2 3 2 4 2 2" xfId="55689"/>
    <cellStyle name="Normal 61 2 3 2 4 3" xfId="41573"/>
    <cellStyle name="Normal 61 2 3 2 5" xfId="10520"/>
    <cellStyle name="Normal 61 2 3 2 5 2" xfId="24635"/>
    <cellStyle name="Normal 61 2 3 2 5 2 2" xfId="58512"/>
    <cellStyle name="Normal 61 2 3 2 5 3" xfId="44396"/>
    <cellStyle name="Normal 61 2 3 2 6" xfId="16166"/>
    <cellStyle name="Normal 61 2 3 2 6 2" xfId="35927"/>
    <cellStyle name="Normal 61 2 3 2 7" xfId="50043"/>
    <cellStyle name="Normal 61 2 3 2 8" xfId="30281"/>
    <cellStyle name="Normal 61 2 3 3" xfId="2755"/>
    <cellStyle name="Normal 61 2 3 3 2" xfId="5579"/>
    <cellStyle name="Normal 61 2 3 3 2 2" xfId="14049"/>
    <cellStyle name="Normal 61 2 3 3 2 2 2" xfId="28164"/>
    <cellStyle name="Normal 61 2 3 3 2 2 2 2" xfId="62041"/>
    <cellStyle name="Normal 61 2 3 3 2 2 3" xfId="47925"/>
    <cellStyle name="Normal 61 2 3 3 2 3" xfId="19695"/>
    <cellStyle name="Normal 61 2 3 3 2 3 2" xfId="39456"/>
    <cellStyle name="Normal 61 2 3 3 2 4" xfId="53572"/>
    <cellStyle name="Normal 61 2 3 3 2 5" xfId="33810"/>
    <cellStyle name="Normal 61 2 3 3 3" xfId="8403"/>
    <cellStyle name="Normal 61 2 3 3 3 2" xfId="22518"/>
    <cellStyle name="Normal 61 2 3 3 3 2 2" xfId="56395"/>
    <cellStyle name="Normal 61 2 3 3 3 3" xfId="42279"/>
    <cellStyle name="Normal 61 2 3 3 4" xfId="11226"/>
    <cellStyle name="Normal 61 2 3 3 4 2" xfId="25341"/>
    <cellStyle name="Normal 61 2 3 3 4 2 2" xfId="59218"/>
    <cellStyle name="Normal 61 2 3 3 4 3" xfId="45102"/>
    <cellStyle name="Normal 61 2 3 3 5" xfId="16872"/>
    <cellStyle name="Normal 61 2 3 3 5 2" xfId="36633"/>
    <cellStyle name="Normal 61 2 3 3 6" xfId="50749"/>
    <cellStyle name="Normal 61 2 3 3 7" xfId="30987"/>
    <cellStyle name="Normal 61 2 3 4" xfId="4166"/>
    <cellStyle name="Normal 61 2 3 4 2" xfId="12637"/>
    <cellStyle name="Normal 61 2 3 4 2 2" xfId="26752"/>
    <cellStyle name="Normal 61 2 3 4 2 2 2" xfId="60629"/>
    <cellStyle name="Normal 61 2 3 4 2 3" xfId="46513"/>
    <cellStyle name="Normal 61 2 3 4 3" xfId="18283"/>
    <cellStyle name="Normal 61 2 3 4 3 2" xfId="38044"/>
    <cellStyle name="Normal 61 2 3 4 4" xfId="52160"/>
    <cellStyle name="Normal 61 2 3 4 5" xfId="32398"/>
    <cellStyle name="Normal 61 2 3 5" xfId="6991"/>
    <cellStyle name="Normal 61 2 3 5 2" xfId="21106"/>
    <cellStyle name="Normal 61 2 3 5 2 2" xfId="54983"/>
    <cellStyle name="Normal 61 2 3 5 3" xfId="40867"/>
    <cellStyle name="Normal 61 2 3 6" xfId="9814"/>
    <cellStyle name="Normal 61 2 3 6 2" xfId="23929"/>
    <cellStyle name="Normal 61 2 3 6 2 2" xfId="57806"/>
    <cellStyle name="Normal 61 2 3 6 3" xfId="43690"/>
    <cellStyle name="Normal 61 2 3 7" xfId="15460"/>
    <cellStyle name="Normal 61 2 3 7 2" xfId="35221"/>
    <cellStyle name="Normal 61 2 3 8" xfId="49337"/>
    <cellStyle name="Normal 61 2 3 9" xfId="29575"/>
    <cellStyle name="Normal 61 2 4" xfId="1695"/>
    <cellStyle name="Normal 61 2 4 2" xfId="3108"/>
    <cellStyle name="Normal 61 2 4 2 2" xfId="5932"/>
    <cellStyle name="Normal 61 2 4 2 2 2" xfId="14402"/>
    <cellStyle name="Normal 61 2 4 2 2 2 2" xfId="28517"/>
    <cellStyle name="Normal 61 2 4 2 2 2 2 2" xfId="62394"/>
    <cellStyle name="Normal 61 2 4 2 2 2 3" xfId="48278"/>
    <cellStyle name="Normal 61 2 4 2 2 3" xfId="20048"/>
    <cellStyle name="Normal 61 2 4 2 2 3 2" xfId="39809"/>
    <cellStyle name="Normal 61 2 4 2 2 4" xfId="53925"/>
    <cellStyle name="Normal 61 2 4 2 2 5" xfId="34163"/>
    <cellStyle name="Normal 61 2 4 2 3" xfId="8756"/>
    <cellStyle name="Normal 61 2 4 2 3 2" xfId="22871"/>
    <cellStyle name="Normal 61 2 4 2 3 2 2" xfId="56748"/>
    <cellStyle name="Normal 61 2 4 2 3 3" xfId="42632"/>
    <cellStyle name="Normal 61 2 4 2 4" xfId="11579"/>
    <cellStyle name="Normal 61 2 4 2 4 2" xfId="25694"/>
    <cellStyle name="Normal 61 2 4 2 4 2 2" xfId="59571"/>
    <cellStyle name="Normal 61 2 4 2 4 3" xfId="45455"/>
    <cellStyle name="Normal 61 2 4 2 5" xfId="17225"/>
    <cellStyle name="Normal 61 2 4 2 5 2" xfId="36986"/>
    <cellStyle name="Normal 61 2 4 2 6" xfId="51102"/>
    <cellStyle name="Normal 61 2 4 2 7" xfId="31340"/>
    <cellStyle name="Normal 61 2 4 3" xfId="4519"/>
    <cellStyle name="Normal 61 2 4 3 2" xfId="12990"/>
    <cellStyle name="Normal 61 2 4 3 2 2" xfId="27105"/>
    <cellStyle name="Normal 61 2 4 3 2 2 2" xfId="60982"/>
    <cellStyle name="Normal 61 2 4 3 2 3" xfId="46866"/>
    <cellStyle name="Normal 61 2 4 3 3" xfId="18636"/>
    <cellStyle name="Normal 61 2 4 3 3 2" xfId="38397"/>
    <cellStyle name="Normal 61 2 4 3 4" xfId="52513"/>
    <cellStyle name="Normal 61 2 4 3 5" xfId="32751"/>
    <cellStyle name="Normal 61 2 4 4" xfId="7344"/>
    <cellStyle name="Normal 61 2 4 4 2" xfId="21459"/>
    <cellStyle name="Normal 61 2 4 4 2 2" xfId="55336"/>
    <cellStyle name="Normal 61 2 4 4 3" xfId="41220"/>
    <cellStyle name="Normal 61 2 4 5" xfId="10167"/>
    <cellStyle name="Normal 61 2 4 5 2" xfId="24282"/>
    <cellStyle name="Normal 61 2 4 5 2 2" xfId="58159"/>
    <cellStyle name="Normal 61 2 4 5 3" xfId="44043"/>
    <cellStyle name="Normal 61 2 4 6" xfId="15813"/>
    <cellStyle name="Normal 61 2 4 6 2" xfId="35574"/>
    <cellStyle name="Normal 61 2 4 7" xfId="49690"/>
    <cellStyle name="Normal 61 2 4 8" xfId="29928"/>
    <cellStyle name="Normal 61 2 5" xfId="2402"/>
    <cellStyle name="Normal 61 2 5 2" xfId="5226"/>
    <cellStyle name="Normal 61 2 5 2 2" xfId="13696"/>
    <cellStyle name="Normal 61 2 5 2 2 2" xfId="27811"/>
    <cellStyle name="Normal 61 2 5 2 2 2 2" xfId="61688"/>
    <cellStyle name="Normal 61 2 5 2 2 3" xfId="47572"/>
    <cellStyle name="Normal 61 2 5 2 3" xfId="19342"/>
    <cellStyle name="Normal 61 2 5 2 3 2" xfId="39103"/>
    <cellStyle name="Normal 61 2 5 2 4" xfId="53219"/>
    <cellStyle name="Normal 61 2 5 2 5" xfId="33457"/>
    <cellStyle name="Normal 61 2 5 3" xfId="8050"/>
    <cellStyle name="Normal 61 2 5 3 2" xfId="22165"/>
    <cellStyle name="Normal 61 2 5 3 2 2" xfId="56042"/>
    <cellStyle name="Normal 61 2 5 3 3" xfId="41926"/>
    <cellStyle name="Normal 61 2 5 4" xfId="10873"/>
    <cellStyle name="Normal 61 2 5 4 2" xfId="24988"/>
    <cellStyle name="Normal 61 2 5 4 2 2" xfId="58865"/>
    <cellStyle name="Normal 61 2 5 4 3" xfId="44749"/>
    <cellStyle name="Normal 61 2 5 5" xfId="16519"/>
    <cellStyle name="Normal 61 2 5 5 2" xfId="36280"/>
    <cellStyle name="Normal 61 2 5 6" xfId="50396"/>
    <cellStyle name="Normal 61 2 5 7" xfId="30634"/>
    <cellStyle name="Normal 61 2 6" xfId="3813"/>
    <cellStyle name="Normal 61 2 6 2" xfId="12284"/>
    <cellStyle name="Normal 61 2 6 2 2" xfId="26399"/>
    <cellStyle name="Normal 61 2 6 2 2 2" xfId="60276"/>
    <cellStyle name="Normal 61 2 6 2 3" xfId="46160"/>
    <cellStyle name="Normal 61 2 6 3" xfId="17930"/>
    <cellStyle name="Normal 61 2 6 3 2" xfId="37691"/>
    <cellStyle name="Normal 61 2 6 4" xfId="51807"/>
    <cellStyle name="Normal 61 2 6 5" xfId="32045"/>
    <cellStyle name="Normal 61 2 7" xfId="6638"/>
    <cellStyle name="Normal 61 2 7 2" xfId="20753"/>
    <cellStyle name="Normal 61 2 7 2 2" xfId="54630"/>
    <cellStyle name="Normal 61 2 7 3" xfId="40514"/>
    <cellStyle name="Normal 61 2 8" xfId="9461"/>
    <cellStyle name="Normal 61 2 8 2" xfId="23576"/>
    <cellStyle name="Normal 61 2 8 2 2" xfId="57453"/>
    <cellStyle name="Normal 61 2 8 3" xfId="43337"/>
    <cellStyle name="Normal 61 2 9" xfId="15107"/>
    <cellStyle name="Normal 61 2 9 2" xfId="34868"/>
    <cellStyle name="Normal 61 3" xfId="1074"/>
    <cellStyle name="Normal 61 3 10" xfId="29310"/>
    <cellStyle name="Normal 61 3 2" xfId="1429"/>
    <cellStyle name="Normal 61 3 2 2" xfId="2136"/>
    <cellStyle name="Normal 61 3 2 2 2" xfId="3549"/>
    <cellStyle name="Normal 61 3 2 2 2 2" xfId="6373"/>
    <cellStyle name="Normal 61 3 2 2 2 2 2" xfId="14843"/>
    <cellStyle name="Normal 61 3 2 2 2 2 2 2" xfId="28958"/>
    <cellStyle name="Normal 61 3 2 2 2 2 2 2 2" xfId="62835"/>
    <cellStyle name="Normal 61 3 2 2 2 2 2 3" xfId="48719"/>
    <cellStyle name="Normal 61 3 2 2 2 2 3" xfId="20489"/>
    <cellStyle name="Normal 61 3 2 2 2 2 3 2" xfId="40250"/>
    <cellStyle name="Normal 61 3 2 2 2 2 4" xfId="54366"/>
    <cellStyle name="Normal 61 3 2 2 2 2 5" xfId="34604"/>
    <cellStyle name="Normal 61 3 2 2 2 3" xfId="9197"/>
    <cellStyle name="Normal 61 3 2 2 2 3 2" xfId="23312"/>
    <cellStyle name="Normal 61 3 2 2 2 3 2 2" xfId="57189"/>
    <cellStyle name="Normal 61 3 2 2 2 3 3" xfId="43073"/>
    <cellStyle name="Normal 61 3 2 2 2 4" xfId="12020"/>
    <cellStyle name="Normal 61 3 2 2 2 4 2" xfId="26135"/>
    <cellStyle name="Normal 61 3 2 2 2 4 2 2" xfId="60012"/>
    <cellStyle name="Normal 61 3 2 2 2 4 3" xfId="45896"/>
    <cellStyle name="Normal 61 3 2 2 2 5" xfId="17666"/>
    <cellStyle name="Normal 61 3 2 2 2 5 2" xfId="37427"/>
    <cellStyle name="Normal 61 3 2 2 2 6" xfId="51543"/>
    <cellStyle name="Normal 61 3 2 2 2 7" xfId="31781"/>
    <cellStyle name="Normal 61 3 2 2 3" xfId="4960"/>
    <cellStyle name="Normal 61 3 2 2 3 2" xfId="13431"/>
    <cellStyle name="Normal 61 3 2 2 3 2 2" xfId="27546"/>
    <cellStyle name="Normal 61 3 2 2 3 2 2 2" xfId="61423"/>
    <cellStyle name="Normal 61 3 2 2 3 2 3" xfId="47307"/>
    <cellStyle name="Normal 61 3 2 2 3 3" xfId="19077"/>
    <cellStyle name="Normal 61 3 2 2 3 3 2" xfId="38838"/>
    <cellStyle name="Normal 61 3 2 2 3 4" xfId="52954"/>
    <cellStyle name="Normal 61 3 2 2 3 5" xfId="33192"/>
    <cellStyle name="Normal 61 3 2 2 4" xfId="7785"/>
    <cellStyle name="Normal 61 3 2 2 4 2" xfId="21900"/>
    <cellStyle name="Normal 61 3 2 2 4 2 2" xfId="55777"/>
    <cellStyle name="Normal 61 3 2 2 4 3" xfId="41661"/>
    <cellStyle name="Normal 61 3 2 2 5" xfId="10608"/>
    <cellStyle name="Normal 61 3 2 2 5 2" xfId="24723"/>
    <cellStyle name="Normal 61 3 2 2 5 2 2" xfId="58600"/>
    <cellStyle name="Normal 61 3 2 2 5 3" xfId="44484"/>
    <cellStyle name="Normal 61 3 2 2 6" xfId="16254"/>
    <cellStyle name="Normal 61 3 2 2 6 2" xfId="36015"/>
    <cellStyle name="Normal 61 3 2 2 7" xfId="50131"/>
    <cellStyle name="Normal 61 3 2 2 8" xfId="30369"/>
    <cellStyle name="Normal 61 3 2 3" xfId="2843"/>
    <cellStyle name="Normal 61 3 2 3 2" xfId="5667"/>
    <cellStyle name="Normal 61 3 2 3 2 2" xfId="14137"/>
    <cellStyle name="Normal 61 3 2 3 2 2 2" xfId="28252"/>
    <cellStyle name="Normal 61 3 2 3 2 2 2 2" xfId="62129"/>
    <cellStyle name="Normal 61 3 2 3 2 2 3" xfId="48013"/>
    <cellStyle name="Normal 61 3 2 3 2 3" xfId="19783"/>
    <cellStyle name="Normal 61 3 2 3 2 3 2" xfId="39544"/>
    <cellStyle name="Normal 61 3 2 3 2 4" xfId="53660"/>
    <cellStyle name="Normal 61 3 2 3 2 5" xfId="33898"/>
    <cellStyle name="Normal 61 3 2 3 3" xfId="8491"/>
    <cellStyle name="Normal 61 3 2 3 3 2" xfId="22606"/>
    <cellStyle name="Normal 61 3 2 3 3 2 2" xfId="56483"/>
    <cellStyle name="Normal 61 3 2 3 3 3" xfId="42367"/>
    <cellStyle name="Normal 61 3 2 3 4" xfId="11314"/>
    <cellStyle name="Normal 61 3 2 3 4 2" xfId="25429"/>
    <cellStyle name="Normal 61 3 2 3 4 2 2" xfId="59306"/>
    <cellStyle name="Normal 61 3 2 3 4 3" xfId="45190"/>
    <cellStyle name="Normal 61 3 2 3 5" xfId="16960"/>
    <cellStyle name="Normal 61 3 2 3 5 2" xfId="36721"/>
    <cellStyle name="Normal 61 3 2 3 6" xfId="50837"/>
    <cellStyle name="Normal 61 3 2 3 7" xfId="31075"/>
    <cellStyle name="Normal 61 3 2 4" xfId="4254"/>
    <cellStyle name="Normal 61 3 2 4 2" xfId="12725"/>
    <cellStyle name="Normal 61 3 2 4 2 2" xfId="26840"/>
    <cellStyle name="Normal 61 3 2 4 2 2 2" xfId="60717"/>
    <cellStyle name="Normal 61 3 2 4 2 3" xfId="46601"/>
    <cellStyle name="Normal 61 3 2 4 3" xfId="18371"/>
    <cellStyle name="Normal 61 3 2 4 3 2" xfId="38132"/>
    <cellStyle name="Normal 61 3 2 4 4" xfId="52248"/>
    <cellStyle name="Normal 61 3 2 4 5" xfId="32486"/>
    <cellStyle name="Normal 61 3 2 5" xfId="7079"/>
    <cellStyle name="Normal 61 3 2 5 2" xfId="21194"/>
    <cellStyle name="Normal 61 3 2 5 2 2" xfId="55071"/>
    <cellStyle name="Normal 61 3 2 5 3" xfId="40955"/>
    <cellStyle name="Normal 61 3 2 6" xfId="9902"/>
    <cellStyle name="Normal 61 3 2 6 2" xfId="24017"/>
    <cellStyle name="Normal 61 3 2 6 2 2" xfId="57894"/>
    <cellStyle name="Normal 61 3 2 6 3" xfId="43778"/>
    <cellStyle name="Normal 61 3 2 7" xfId="15548"/>
    <cellStyle name="Normal 61 3 2 7 2" xfId="35309"/>
    <cellStyle name="Normal 61 3 2 8" xfId="49425"/>
    <cellStyle name="Normal 61 3 2 9" xfId="29663"/>
    <cellStyle name="Normal 61 3 3" xfId="1783"/>
    <cellStyle name="Normal 61 3 3 2" xfId="3196"/>
    <cellStyle name="Normal 61 3 3 2 2" xfId="6020"/>
    <cellStyle name="Normal 61 3 3 2 2 2" xfId="14490"/>
    <cellStyle name="Normal 61 3 3 2 2 2 2" xfId="28605"/>
    <cellStyle name="Normal 61 3 3 2 2 2 2 2" xfId="62482"/>
    <cellStyle name="Normal 61 3 3 2 2 2 3" xfId="48366"/>
    <cellStyle name="Normal 61 3 3 2 2 3" xfId="20136"/>
    <cellStyle name="Normal 61 3 3 2 2 3 2" xfId="39897"/>
    <cellStyle name="Normal 61 3 3 2 2 4" xfId="54013"/>
    <cellStyle name="Normal 61 3 3 2 2 5" xfId="34251"/>
    <cellStyle name="Normal 61 3 3 2 3" xfId="8844"/>
    <cellStyle name="Normal 61 3 3 2 3 2" xfId="22959"/>
    <cellStyle name="Normal 61 3 3 2 3 2 2" xfId="56836"/>
    <cellStyle name="Normal 61 3 3 2 3 3" xfId="42720"/>
    <cellStyle name="Normal 61 3 3 2 4" xfId="11667"/>
    <cellStyle name="Normal 61 3 3 2 4 2" xfId="25782"/>
    <cellStyle name="Normal 61 3 3 2 4 2 2" xfId="59659"/>
    <cellStyle name="Normal 61 3 3 2 4 3" xfId="45543"/>
    <cellStyle name="Normal 61 3 3 2 5" xfId="17313"/>
    <cellStyle name="Normal 61 3 3 2 5 2" xfId="37074"/>
    <cellStyle name="Normal 61 3 3 2 6" xfId="51190"/>
    <cellStyle name="Normal 61 3 3 2 7" xfId="31428"/>
    <cellStyle name="Normal 61 3 3 3" xfId="4607"/>
    <cellStyle name="Normal 61 3 3 3 2" xfId="13078"/>
    <cellStyle name="Normal 61 3 3 3 2 2" xfId="27193"/>
    <cellStyle name="Normal 61 3 3 3 2 2 2" xfId="61070"/>
    <cellStyle name="Normal 61 3 3 3 2 3" xfId="46954"/>
    <cellStyle name="Normal 61 3 3 3 3" xfId="18724"/>
    <cellStyle name="Normal 61 3 3 3 3 2" xfId="38485"/>
    <cellStyle name="Normal 61 3 3 3 4" xfId="52601"/>
    <cellStyle name="Normal 61 3 3 3 5" xfId="32839"/>
    <cellStyle name="Normal 61 3 3 4" xfId="7432"/>
    <cellStyle name="Normal 61 3 3 4 2" xfId="21547"/>
    <cellStyle name="Normal 61 3 3 4 2 2" xfId="55424"/>
    <cellStyle name="Normal 61 3 3 4 3" xfId="41308"/>
    <cellStyle name="Normal 61 3 3 5" xfId="10255"/>
    <cellStyle name="Normal 61 3 3 5 2" xfId="24370"/>
    <cellStyle name="Normal 61 3 3 5 2 2" xfId="58247"/>
    <cellStyle name="Normal 61 3 3 5 3" xfId="44131"/>
    <cellStyle name="Normal 61 3 3 6" xfId="15901"/>
    <cellStyle name="Normal 61 3 3 6 2" xfId="35662"/>
    <cellStyle name="Normal 61 3 3 7" xfId="49778"/>
    <cellStyle name="Normal 61 3 3 8" xfId="30016"/>
    <cellStyle name="Normal 61 3 4" xfId="2490"/>
    <cellStyle name="Normal 61 3 4 2" xfId="5314"/>
    <cellStyle name="Normal 61 3 4 2 2" xfId="13784"/>
    <cellStyle name="Normal 61 3 4 2 2 2" xfId="27899"/>
    <cellStyle name="Normal 61 3 4 2 2 2 2" xfId="61776"/>
    <cellStyle name="Normal 61 3 4 2 2 3" xfId="47660"/>
    <cellStyle name="Normal 61 3 4 2 3" xfId="19430"/>
    <cellStyle name="Normal 61 3 4 2 3 2" xfId="39191"/>
    <cellStyle name="Normal 61 3 4 2 4" xfId="53307"/>
    <cellStyle name="Normal 61 3 4 2 5" xfId="33545"/>
    <cellStyle name="Normal 61 3 4 3" xfId="8138"/>
    <cellStyle name="Normal 61 3 4 3 2" xfId="22253"/>
    <cellStyle name="Normal 61 3 4 3 2 2" xfId="56130"/>
    <cellStyle name="Normal 61 3 4 3 3" xfId="42014"/>
    <cellStyle name="Normal 61 3 4 4" xfId="10961"/>
    <cellStyle name="Normal 61 3 4 4 2" xfId="25076"/>
    <cellStyle name="Normal 61 3 4 4 2 2" xfId="58953"/>
    <cellStyle name="Normal 61 3 4 4 3" xfId="44837"/>
    <cellStyle name="Normal 61 3 4 5" xfId="16607"/>
    <cellStyle name="Normal 61 3 4 5 2" xfId="36368"/>
    <cellStyle name="Normal 61 3 4 6" xfId="50484"/>
    <cellStyle name="Normal 61 3 4 7" xfId="30722"/>
    <cellStyle name="Normal 61 3 5" xfId="3901"/>
    <cellStyle name="Normal 61 3 5 2" xfId="12372"/>
    <cellStyle name="Normal 61 3 5 2 2" xfId="26487"/>
    <cellStyle name="Normal 61 3 5 2 2 2" xfId="60364"/>
    <cellStyle name="Normal 61 3 5 2 3" xfId="46248"/>
    <cellStyle name="Normal 61 3 5 3" xfId="18018"/>
    <cellStyle name="Normal 61 3 5 3 2" xfId="37779"/>
    <cellStyle name="Normal 61 3 5 4" xfId="51895"/>
    <cellStyle name="Normal 61 3 5 5" xfId="32133"/>
    <cellStyle name="Normal 61 3 6" xfId="6726"/>
    <cellStyle name="Normal 61 3 6 2" xfId="20841"/>
    <cellStyle name="Normal 61 3 6 2 2" xfId="54718"/>
    <cellStyle name="Normal 61 3 6 3" xfId="40602"/>
    <cellStyle name="Normal 61 3 7" xfId="9549"/>
    <cellStyle name="Normal 61 3 7 2" xfId="23664"/>
    <cellStyle name="Normal 61 3 7 2 2" xfId="57541"/>
    <cellStyle name="Normal 61 3 7 3" xfId="43425"/>
    <cellStyle name="Normal 61 3 8" xfId="15195"/>
    <cellStyle name="Normal 61 3 8 2" xfId="34956"/>
    <cellStyle name="Normal 61 3 9" xfId="49072"/>
    <cellStyle name="Normal 61 4" xfId="1254"/>
    <cellStyle name="Normal 61 4 2" xfId="1961"/>
    <cellStyle name="Normal 61 4 2 2" xfId="3374"/>
    <cellStyle name="Normal 61 4 2 2 2" xfId="6198"/>
    <cellStyle name="Normal 61 4 2 2 2 2" xfId="14668"/>
    <cellStyle name="Normal 61 4 2 2 2 2 2" xfId="28783"/>
    <cellStyle name="Normal 61 4 2 2 2 2 2 2" xfId="62660"/>
    <cellStyle name="Normal 61 4 2 2 2 2 3" xfId="48544"/>
    <cellStyle name="Normal 61 4 2 2 2 3" xfId="20314"/>
    <cellStyle name="Normal 61 4 2 2 2 3 2" xfId="40075"/>
    <cellStyle name="Normal 61 4 2 2 2 4" xfId="54191"/>
    <cellStyle name="Normal 61 4 2 2 2 5" xfId="34429"/>
    <cellStyle name="Normal 61 4 2 2 3" xfId="9022"/>
    <cellStyle name="Normal 61 4 2 2 3 2" xfId="23137"/>
    <cellStyle name="Normal 61 4 2 2 3 2 2" xfId="57014"/>
    <cellStyle name="Normal 61 4 2 2 3 3" xfId="42898"/>
    <cellStyle name="Normal 61 4 2 2 4" xfId="11845"/>
    <cellStyle name="Normal 61 4 2 2 4 2" xfId="25960"/>
    <cellStyle name="Normal 61 4 2 2 4 2 2" xfId="59837"/>
    <cellStyle name="Normal 61 4 2 2 4 3" xfId="45721"/>
    <cellStyle name="Normal 61 4 2 2 5" xfId="17491"/>
    <cellStyle name="Normal 61 4 2 2 5 2" xfId="37252"/>
    <cellStyle name="Normal 61 4 2 2 6" xfId="51368"/>
    <cellStyle name="Normal 61 4 2 2 7" xfId="31606"/>
    <cellStyle name="Normal 61 4 2 3" xfId="4785"/>
    <cellStyle name="Normal 61 4 2 3 2" xfId="13256"/>
    <cellStyle name="Normal 61 4 2 3 2 2" xfId="27371"/>
    <cellStyle name="Normal 61 4 2 3 2 2 2" xfId="61248"/>
    <cellStyle name="Normal 61 4 2 3 2 3" xfId="47132"/>
    <cellStyle name="Normal 61 4 2 3 3" xfId="18902"/>
    <cellStyle name="Normal 61 4 2 3 3 2" xfId="38663"/>
    <cellStyle name="Normal 61 4 2 3 4" xfId="52779"/>
    <cellStyle name="Normal 61 4 2 3 5" xfId="33017"/>
    <cellStyle name="Normal 61 4 2 4" xfId="7610"/>
    <cellStyle name="Normal 61 4 2 4 2" xfId="21725"/>
    <cellStyle name="Normal 61 4 2 4 2 2" xfId="55602"/>
    <cellStyle name="Normal 61 4 2 4 3" xfId="41486"/>
    <cellStyle name="Normal 61 4 2 5" xfId="10433"/>
    <cellStyle name="Normal 61 4 2 5 2" xfId="24548"/>
    <cellStyle name="Normal 61 4 2 5 2 2" xfId="58425"/>
    <cellStyle name="Normal 61 4 2 5 3" xfId="44309"/>
    <cellStyle name="Normal 61 4 2 6" xfId="16079"/>
    <cellStyle name="Normal 61 4 2 6 2" xfId="35840"/>
    <cellStyle name="Normal 61 4 2 7" xfId="49956"/>
    <cellStyle name="Normal 61 4 2 8" xfId="30194"/>
    <cellStyle name="Normal 61 4 3" xfId="2668"/>
    <cellStyle name="Normal 61 4 3 2" xfId="5492"/>
    <cellStyle name="Normal 61 4 3 2 2" xfId="13962"/>
    <cellStyle name="Normal 61 4 3 2 2 2" xfId="28077"/>
    <cellStyle name="Normal 61 4 3 2 2 2 2" xfId="61954"/>
    <cellStyle name="Normal 61 4 3 2 2 3" xfId="47838"/>
    <cellStyle name="Normal 61 4 3 2 3" xfId="19608"/>
    <cellStyle name="Normal 61 4 3 2 3 2" xfId="39369"/>
    <cellStyle name="Normal 61 4 3 2 4" xfId="53485"/>
    <cellStyle name="Normal 61 4 3 2 5" xfId="33723"/>
    <cellStyle name="Normal 61 4 3 3" xfId="8316"/>
    <cellStyle name="Normal 61 4 3 3 2" xfId="22431"/>
    <cellStyle name="Normal 61 4 3 3 2 2" xfId="56308"/>
    <cellStyle name="Normal 61 4 3 3 3" xfId="42192"/>
    <cellStyle name="Normal 61 4 3 4" xfId="11139"/>
    <cellStyle name="Normal 61 4 3 4 2" xfId="25254"/>
    <cellStyle name="Normal 61 4 3 4 2 2" xfId="59131"/>
    <cellStyle name="Normal 61 4 3 4 3" xfId="45015"/>
    <cellStyle name="Normal 61 4 3 5" xfId="16785"/>
    <cellStyle name="Normal 61 4 3 5 2" xfId="36546"/>
    <cellStyle name="Normal 61 4 3 6" xfId="50662"/>
    <cellStyle name="Normal 61 4 3 7" xfId="30900"/>
    <cellStyle name="Normal 61 4 4" xfId="4079"/>
    <cellStyle name="Normal 61 4 4 2" xfId="12550"/>
    <cellStyle name="Normal 61 4 4 2 2" xfId="26665"/>
    <cellStyle name="Normal 61 4 4 2 2 2" xfId="60542"/>
    <cellStyle name="Normal 61 4 4 2 3" xfId="46426"/>
    <cellStyle name="Normal 61 4 4 3" xfId="18196"/>
    <cellStyle name="Normal 61 4 4 3 2" xfId="37957"/>
    <cellStyle name="Normal 61 4 4 4" xfId="52073"/>
    <cellStyle name="Normal 61 4 4 5" xfId="32311"/>
    <cellStyle name="Normal 61 4 5" xfId="6904"/>
    <cellStyle name="Normal 61 4 5 2" xfId="21019"/>
    <cellStyle name="Normal 61 4 5 2 2" xfId="54896"/>
    <cellStyle name="Normal 61 4 5 3" xfId="40780"/>
    <cellStyle name="Normal 61 4 6" xfId="9727"/>
    <cellStyle name="Normal 61 4 6 2" xfId="23842"/>
    <cellStyle name="Normal 61 4 6 2 2" xfId="57719"/>
    <cellStyle name="Normal 61 4 6 3" xfId="43603"/>
    <cellStyle name="Normal 61 4 7" xfId="15373"/>
    <cellStyle name="Normal 61 4 7 2" xfId="35134"/>
    <cellStyle name="Normal 61 4 8" xfId="49250"/>
    <cellStyle name="Normal 61 4 9" xfId="29488"/>
    <cellStyle name="Normal 61 5" xfId="1608"/>
    <cellStyle name="Normal 61 5 2" xfId="3021"/>
    <cellStyle name="Normal 61 5 2 2" xfId="5845"/>
    <cellStyle name="Normal 61 5 2 2 2" xfId="14315"/>
    <cellStyle name="Normal 61 5 2 2 2 2" xfId="28430"/>
    <cellStyle name="Normal 61 5 2 2 2 2 2" xfId="62307"/>
    <cellStyle name="Normal 61 5 2 2 2 3" xfId="48191"/>
    <cellStyle name="Normal 61 5 2 2 3" xfId="19961"/>
    <cellStyle name="Normal 61 5 2 2 3 2" xfId="39722"/>
    <cellStyle name="Normal 61 5 2 2 4" xfId="53838"/>
    <cellStyle name="Normal 61 5 2 2 5" xfId="34076"/>
    <cellStyle name="Normal 61 5 2 3" xfId="8669"/>
    <cellStyle name="Normal 61 5 2 3 2" xfId="22784"/>
    <cellStyle name="Normal 61 5 2 3 2 2" xfId="56661"/>
    <cellStyle name="Normal 61 5 2 3 3" xfId="42545"/>
    <cellStyle name="Normal 61 5 2 4" xfId="11492"/>
    <cellStyle name="Normal 61 5 2 4 2" xfId="25607"/>
    <cellStyle name="Normal 61 5 2 4 2 2" xfId="59484"/>
    <cellStyle name="Normal 61 5 2 4 3" xfId="45368"/>
    <cellStyle name="Normal 61 5 2 5" xfId="17138"/>
    <cellStyle name="Normal 61 5 2 5 2" xfId="36899"/>
    <cellStyle name="Normal 61 5 2 6" xfId="51015"/>
    <cellStyle name="Normal 61 5 2 7" xfId="31253"/>
    <cellStyle name="Normal 61 5 3" xfId="4432"/>
    <cellStyle name="Normal 61 5 3 2" xfId="12903"/>
    <cellStyle name="Normal 61 5 3 2 2" xfId="27018"/>
    <cellStyle name="Normal 61 5 3 2 2 2" xfId="60895"/>
    <cellStyle name="Normal 61 5 3 2 3" xfId="46779"/>
    <cellStyle name="Normal 61 5 3 3" xfId="18549"/>
    <cellStyle name="Normal 61 5 3 3 2" xfId="38310"/>
    <cellStyle name="Normal 61 5 3 4" xfId="52426"/>
    <cellStyle name="Normal 61 5 3 5" xfId="32664"/>
    <cellStyle name="Normal 61 5 4" xfId="7257"/>
    <cellStyle name="Normal 61 5 4 2" xfId="21372"/>
    <cellStyle name="Normal 61 5 4 2 2" xfId="55249"/>
    <cellStyle name="Normal 61 5 4 3" xfId="41133"/>
    <cellStyle name="Normal 61 5 5" xfId="10080"/>
    <cellStyle name="Normal 61 5 5 2" xfId="24195"/>
    <cellStyle name="Normal 61 5 5 2 2" xfId="58072"/>
    <cellStyle name="Normal 61 5 5 3" xfId="43956"/>
    <cellStyle name="Normal 61 5 6" xfId="15726"/>
    <cellStyle name="Normal 61 5 6 2" xfId="35487"/>
    <cellStyle name="Normal 61 5 7" xfId="49603"/>
    <cellStyle name="Normal 61 5 8" xfId="29841"/>
    <cellStyle name="Normal 61 6" xfId="2315"/>
    <cellStyle name="Normal 61 6 2" xfId="5139"/>
    <cellStyle name="Normal 61 6 2 2" xfId="13609"/>
    <cellStyle name="Normal 61 6 2 2 2" xfId="27724"/>
    <cellStyle name="Normal 61 6 2 2 2 2" xfId="61601"/>
    <cellStyle name="Normal 61 6 2 2 3" xfId="47485"/>
    <cellStyle name="Normal 61 6 2 3" xfId="19255"/>
    <cellStyle name="Normal 61 6 2 3 2" xfId="39016"/>
    <cellStyle name="Normal 61 6 2 4" xfId="53132"/>
    <cellStyle name="Normal 61 6 2 5" xfId="33370"/>
    <cellStyle name="Normal 61 6 3" xfId="7963"/>
    <cellStyle name="Normal 61 6 3 2" xfId="22078"/>
    <cellStyle name="Normal 61 6 3 2 2" xfId="55955"/>
    <cellStyle name="Normal 61 6 3 3" xfId="41839"/>
    <cellStyle name="Normal 61 6 4" xfId="10786"/>
    <cellStyle name="Normal 61 6 4 2" xfId="24901"/>
    <cellStyle name="Normal 61 6 4 2 2" xfId="58778"/>
    <cellStyle name="Normal 61 6 4 3" xfId="44662"/>
    <cellStyle name="Normal 61 6 5" xfId="16432"/>
    <cellStyle name="Normal 61 6 5 2" xfId="36193"/>
    <cellStyle name="Normal 61 6 6" xfId="50309"/>
    <cellStyle name="Normal 61 6 7" xfId="30547"/>
    <cellStyle name="Normal 61 7" xfId="3726"/>
    <cellStyle name="Normal 61 7 2" xfId="12197"/>
    <cellStyle name="Normal 61 7 2 2" xfId="26312"/>
    <cellStyle name="Normal 61 7 2 2 2" xfId="60189"/>
    <cellStyle name="Normal 61 7 2 3" xfId="46073"/>
    <cellStyle name="Normal 61 7 3" xfId="17843"/>
    <cellStyle name="Normal 61 7 3 2" xfId="37604"/>
    <cellStyle name="Normal 61 7 4" xfId="51720"/>
    <cellStyle name="Normal 61 7 5" xfId="31958"/>
    <cellStyle name="Normal 61 8" xfId="6551"/>
    <cellStyle name="Normal 61 8 2" xfId="20666"/>
    <cellStyle name="Normal 61 8 2 2" xfId="54543"/>
    <cellStyle name="Normal 61 8 3" xfId="40427"/>
    <cellStyle name="Normal 61 9" xfId="9374"/>
    <cellStyle name="Normal 61 9 2" xfId="23489"/>
    <cellStyle name="Normal 61 9 2 2" xfId="57366"/>
    <cellStyle name="Normal 61 9 3" xfId="43250"/>
    <cellStyle name="Normal 62" xfId="780"/>
    <cellStyle name="Normal 62 10" xfId="15068"/>
    <cellStyle name="Normal 62 10 2" xfId="34829"/>
    <cellStyle name="Normal 62 11" xfId="48945"/>
    <cellStyle name="Normal 62 12" xfId="29183"/>
    <cellStyle name="Normal 62 2" xfId="1030"/>
    <cellStyle name="Normal 62 2 10" xfId="49032"/>
    <cellStyle name="Normal 62 2 11" xfId="29270"/>
    <cellStyle name="Normal 62 2 2" xfId="1210"/>
    <cellStyle name="Normal 62 2 2 10" xfId="29445"/>
    <cellStyle name="Normal 62 2 2 2" xfId="1564"/>
    <cellStyle name="Normal 62 2 2 2 2" xfId="2271"/>
    <cellStyle name="Normal 62 2 2 2 2 2" xfId="3684"/>
    <cellStyle name="Normal 62 2 2 2 2 2 2" xfId="6508"/>
    <cellStyle name="Normal 62 2 2 2 2 2 2 2" xfId="14978"/>
    <cellStyle name="Normal 62 2 2 2 2 2 2 2 2" xfId="29093"/>
    <cellStyle name="Normal 62 2 2 2 2 2 2 2 2 2" xfId="62970"/>
    <cellStyle name="Normal 62 2 2 2 2 2 2 2 3" xfId="48854"/>
    <cellStyle name="Normal 62 2 2 2 2 2 2 3" xfId="20624"/>
    <cellStyle name="Normal 62 2 2 2 2 2 2 3 2" xfId="40385"/>
    <cellStyle name="Normal 62 2 2 2 2 2 2 4" xfId="54501"/>
    <cellStyle name="Normal 62 2 2 2 2 2 2 5" xfId="34739"/>
    <cellStyle name="Normal 62 2 2 2 2 2 3" xfId="9332"/>
    <cellStyle name="Normal 62 2 2 2 2 2 3 2" xfId="23447"/>
    <cellStyle name="Normal 62 2 2 2 2 2 3 2 2" xfId="57324"/>
    <cellStyle name="Normal 62 2 2 2 2 2 3 3" xfId="43208"/>
    <cellStyle name="Normal 62 2 2 2 2 2 4" xfId="12155"/>
    <cellStyle name="Normal 62 2 2 2 2 2 4 2" xfId="26270"/>
    <cellStyle name="Normal 62 2 2 2 2 2 4 2 2" xfId="60147"/>
    <cellStyle name="Normal 62 2 2 2 2 2 4 3" xfId="46031"/>
    <cellStyle name="Normal 62 2 2 2 2 2 5" xfId="17801"/>
    <cellStyle name="Normal 62 2 2 2 2 2 5 2" xfId="37562"/>
    <cellStyle name="Normal 62 2 2 2 2 2 6" xfId="51678"/>
    <cellStyle name="Normal 62 2 2 2 2 2 7" xfId="31916"/>
    <cellStyle name="Normal 62 2 2 2 2 3" xfId="5095"/>
    <cellStyle name="Normal 62 2 2 2 2 3 2" xfId="13566"/>
    <cellStyle name="Normal 62 2 2 2 2 3 2 2" xfId="27681"/>
    <cellStyle name="Normal 62 2 2 2 2 3 2 2 2" xfId="61558"/>
    <cellStyle name="Normal 62 2 2 2 2 3 2 3" xfId="47442"/>
    <cellStyle name="Normal 62 2 2 2 2 3 3" xfId="19212"/>
    <cellStyle name="Normal 62 2 2 2 2 3 3 2" xfId="38973"/>
    <cellStyle name="Normal 62 2 2 2 2 3 4" xfId="53089"/>
    <cellStyle name="Normal 62 2 2 2 2 3 5" xfId="33327"/>
    <cellStyle name="Normal 62 2 2 2 2 4" xfId="7920"/>
    <cellStyle name="Normal 62 2 2 2 2 4 2" xfId="22035"/>
    <cellStyle name="Normal 62 2 2 2 2 4 2 2" xfId="55912"/>
    <cellStyle name="Normal 62 2 2 2 2 4 3" xfId="41796"/>
    <cellStyle name="Normal 62 2 2 2 2 5" xfId="10743"/>
    <cellStyle name="Normal 62 2 2 2 2 5 2" xfId="24858"/>
    <cellStyle name="Normal 62 2 2 2 2 5 2 2" xfId="58735"/>
    <cellStyle name="Normal 62 2 2 2 2 5 3" xfId="44619"/>
    <cellStyle name="Normal 62 2 2 2 2 6" xfId="16389"/>
    <cellStyle name="Normal 62 2 2 2 2 6 2" xfId="36150"/>
    <cellStyle name="Normal 62 2 2 2 2 7" xfId="50266"/>
    <cellStyle name="Normal 62 2 2 2 2 8" xfId="30504"/>
    <cellStyle name="Normal 62 2 2 2 3" xfId="2978"/>
    <cellStyle name="Normal 62 2 2 2 3 2" xfId="5802"/>
    <cellStyle name="Normal 62 2 2 2 3 2 2" xfId="14272"/>
    <cellStyle name="Normal 62 2 2 2 3 2 2 2" xfId="28387"/>
    <cellStyle name="Normal 62 2 2 2 3 2 2 2 2" xfId="62264"/>
    <cellStyle name="Normal 62 2 2 2 3 2 2 3" xfId="48148"/>
    <cellStyle name="Normal 62 2 2 2 3 2 3" xfId="19918"/>
    <cellStyle name="Normal 62 2 2 2 3 2 3 2" xfId="39679"/>
    <cellStyle name="Normal 62 2 2 2 3 2 4" xfId="53795"/>
    <cellStyle name="Normal 62 2 2 2 3 2 5" xfId="34033"/>
    <cellStyle name="Normal 62 2 2 2 3 3" xfId="8626"/>
    <cellStyle name="Normal 62 2 2 2 3 3 2" xfId="22741"/>
    <cellStyle name="Normal 62 2 2 2 3 3 2 2" xfId="56618"/>
    <cellStyle name="Normal 62 2 2 2 3 3 3" xfId="42502"/>
    <cellStyle name="Normal 62 2 2 2 3 4" xfId="11449"/>
    <cellStyle name="Normal 62 2 2 2 3 4 2" xfId="25564"/>
    <cellStyle name="Normal 62 2 2 2 3 4 2 2" xfId="59441"/>
    <cellStyle name="Normal 62 2 2 2 3 4 3" xfId="45325"/>
    <cellStyle name="Normal 62 2 2 2 3 5" xfId="17095"/>
    <cellStyle name="Normal 62 2 2 2 3 5 2" xfId="36856"/>
    <cellStyle name="Normal 62 2 2 2 3 6" xfId="50972"/>
    <cellStyle name="Normal 62 2 2 2 3 7" xfId="31210"/>
    <cellStyle name="Normal 62 2 2 2 4" xfId="4389"/>
    <cellStyle name="Normal 62 2 2 2 4 2" xfId="12860"/>
    <cellStyle name="Normal 62 2 2 2 4 2 2" xfId="26975"/>
    <cellStyle name="Normal 62 2 2 2 4 2 2 2" xfId="60852"/>
    <cellStyle name="Normal 62 2 2 2 4 2 3" xfId="46736"/>
    <cellStyle name="Normal 62 2 2 2 4 3" xfId="18506"/>
    <cellStyle name="Normal 62 2 2 2 4 3 2" xfId="38267"/>
    <cellStyle name="Normal 62 2 2 2 4 4" xfId="52383"/>
    <cellStyle name="Normal 62 2 2 2 4 5" xfId="32621"/>
    <cellStyle name="Normal 62 2 2 2 5" xfId="7214"/>
    <cellStyle name="Normal 62 2 2 2 5 2" xfId="21329"/>
    <cellStyle name="Normal 62 2 2 2 5 2 2" xfId="55206"/>
    <cellStyle name="Normal 62 2 2 2 5 3" xfId="41090"/>
    <cellStyle name="Normal 62 2 2 2 6" xfId="10037"/>
    <cellStyle name="Normal 62 2 2 2 6 2" xfId="24152"/>
    <cellStyle name="Normal 62 2 2 2 6 2 2" xfId="58029"/>
    <cellStyle name="Normal 62 2 2 2 6 3" xfId="43913"/>
    <cellStyle name="Normal 62 2 2 2 7" xfId="15683"/>
    <cellStyle name="Normal 62 2 2 2 7 2" xfId="35444"/>
    <cellStyle name="Normal 62 2 2 2 8" xfId="49560"/>
    <cellStyle name="Normal 62 2 2 2 9" xfId="29798"/>
    <cellStyle name="Normal 62 2 2 3" xfId="1918"/>
    <cellStyle name="Normal 62 2 2 3 2" xfId="3331"/>
    <cellStyle name="Normal 62 2 2 3 2 2" xfId="6155"/>
    <cellStyle name="Normal 62 2 2 3 2 2 2" xfId="14625"/>
    <cellStyle name="Normal 62 2 2 3 2 2 2 2" xfId="28740"/>
    <cellStyle name="Normal 62 2 2 3 2 2 2 2 2" xfId="62617"/>
    <cellStyle name="Normal 62 2 2 3 2 2 2 3" xfId="48501"/>
    <cellStyle name="Normal 62 2 2 3 2 2 3" xfId="20271"/>
    <cellStyle name="Normal 62 2 2 3 2 2 3 2" xfId="40032"/>
    <cellStyle name="Normal 62 2 2 3 2 2 4" xfId="54148"/>
    <cellStyle name="Normal 62 2 2 3 2 2 5" xfId="34386"/>
    <cellStyle name="Normal 62 2 2 3 2 3" xfId="8979"/>
    <cellStyle name="Normal 62 2 2 3 2 3 2" xfId="23094"/>
    <cellStyle name="Normal 62 2 2 3 2 3 2 2" xfId="56971"/>
    <cellStyle name="Normal 62 2 2 3 2 3 3" xfId="42855"/>
    <cellStyle name="Normal 62 2 2 3 2 4" xfId="11802"/>
    <cellStyle name="Normal 62 2 2 3 2 4 2" xfId="25917"/>
    <cellStyle name="Normal 62 2 2 3 2 4 2 2" xfId="59794"/>
    <cellStyle name="Normal 62 2 2 3 2 4 3" xfId="45678"/>
    <cellStyle name="Normal 62 2 2 3 2 5" xfId="17448"/>
    <cellStyle name="Normal 62 2 2 3 2 5 2" xfId="37209"/>
    <cellStyle name="Normal 62 2 2 3 2 6" xfId="51325"/>
    <cellStyle name="Normal 62 2 2 3 2 7" xfId="31563"/>
    <cellStyle name="Normal 62 2 2 3 3" xfId="4742"/>
    <cellStyle name="Normal 62 2 2 3 3 2" xfId="13213"/>
    <cellStyle name="Normal 62 2 2 3 3 2 2" xfId="27328"/>
    <cellStyle name="Normal 62 2 2 3 3 2 2 2" xfId="61205"/>
    <cellStyle name="Normal 62 2 2 3 3 2 3" xfId="47089"/>
    <cellStyle name="Normal 62 2 2 3 3 3" xfId="18859"/>
    <cellStyle name="Normal 62 2 2 3 3 3 2" xfId="38620"/>
    <cellStyle name="Normal 62 2 2 3 3 4" xfId="52736"/>
    <cellStyle name="Normal 62 2 2 3 3 5" xfId="32974"/>
    <cellStyle name="Normal 62 2 2 3 4" xfId="7567"/>
    <cellStyle name="Normal 62 2 2 3 4 2" xfId="21682"/>
    <cellStyle name="Normal 62 2 2 3 4 2 2" xfId="55559"/>
    <cellStyle name="Normal 62 2 2 3 4 3" xfId="41443"/>
    <cellStyle name="Normal 62 2 2 3 5" xfId="10390"/>
    <cellStyle name="Normal 62 2 2 3 5 2" xfId="24505"/>
    <cellStyle name="Normal 62 2 2 3 5 2 2" xfId="58382"/>
    <cellStyle name="Normal 62 2 2 3 5 3" xfId="44266"/>
    <cellStyle name="Normal 62 2 2 3 6" xfId="16036"/>
    <cellStyle name="Normal 62 2 2 3 6 2" xfId="35797"/>
    <cellStyle name="Normal 62 2 2 3 7" xfId="49913"/>
    <cellStyle name="Normal 62 2 2 3 8" xfId="30151"/>
    <cellStyle name="Normal 62 2 2 4" xfId="2625"/>
    <cellStyle name="Normal 62 2 2 4 2" xfId="5449"/>
    <cellStyle name="Normal 62 2 2 4 2 2" xfId="13919"/>
    <cellStyle name="Normal 62 2 2 4 2 2 2" xfId="28034"/>
    <cellStyle name="Normal 62 2 2 4 2 2 2 2" xfId="61911"/>
    <cellStyle name="Normal 62 2 2 4 2 2 3" xfId="47795"/>
    <cellStyle name="Normal 62 2 2 4 2 3" xfId="19565"/>
    <cellStyle name="Normal 62 2 2 4 2 3 2" xfId="39326"/>
    <cellStyle name="Normal 62 2 2 4 2 4" xfId="53442"/>
    <cellStyle name="Normal 62 2 2 4 2 5" xfId="33680"/>
    <cellStyle name="Normal 62 2 2 4 3" xfId="8273"/>
    <cellStyle name="Normal 62 2 2 4 3 2" xfId="22388"/>
    <cellStyle name="Normal 62 2 2 4 3 2 2" xfId="56265"/>
    <cellStyle name="Normal 62 2 2 4 3 3" xfId="42149"/>
    <cellStyle name="Normal 62 2 2 4 4" xfId="11096"/>
    <cellStyle name="Normal 62 2 2 4 4 2" xfId="25211"/>
    <cellStyle name="Normal 62 2 2 4 4 2 2" xfId="59088"/>
    <cellStyle name="Normal 62 2 2 4 4 3" xfId="44972"/>
    <cellStyle name="Normal 62 2 2 4 5" xfId="16742"/>
    <cellStyle name="Normal 62 2 2 4 5 2" xfId="36503"/>
    <cellStyle name="Normal 62 2 2 4 6" xfId="50619"/>
    <cellStyle name="Normal 62 2 2 4 7" xfId="30857"/>
    <cellStyle name="Normal 62 2 2 5" xfId="4036"/>
    <cellStyle name="Normal 62 2 2 5 2" xfId="12507"/>
    <cellStyle name="Normal 62 2 2 5 2 2" xfId="26622"/>
    <cellStyle name="Normal 62 2 2 5 2 2 2" xfId="60499"/>
    <cellStyle name="Normal 62 2 2 5 2 3" xfId="46383"/>
    <cellStyle name="Normal 62 2 2 5 3" xfId="18153"/>
    <cellStyle name="Normal 62 2 2 5 3 2" xfId="37914"/>
    <cellStyle name="Normal 62 2 2 5 4" xfId="52030"/>
    <cellStyle name="Normal 62 2 2 5 5" xfId="32268"/>
    <cellStyle name="Normal 62 2 2 6" xfId="6861"/>
    <cellStyle name="Normal 62 2 2 6 2" xfId="20976"/>
    <cellStyle name="Normal 62 2 2 6 2 2" xfId="54853"/>
    <cellStyle name="Normal 62 2 2 6 3" xfId="40737"/>
    <cellStyle name="Normal 62 2 2 7" xfId="9684"/>
    <cellStyle name="Normal 62 2 2 7 2" xfId="23799"/>
    <cellStyle name="Normal 62 2 2 7 2 2" xfId="57676"/>
    <cellStyle name="Normal 62 2 2 7 3" xfId="43560"/>
    <cellStyle name="Normal 62 2 2 8" xfId="15330"/>
    <cellStyle name="Normal 62 2 2 8 2" xfId="35091"/>
    <cellStyle name="Normal 62 2 2 9" xfId="49207"/>
    <cellStyle name="Normal 62 2 3" xfId="1389"/>
    <cellStyle name="Normal 62 2 3 2" xfId="2096"/>
    <cellStyle name="Normal 62 2 3 2 2" xfId="3509"/>
    <cellStyle name="Normal 62 2 3 2 2 2" xfId="6333"/>
    <cellStyle name="Normal 62 2 3 2 2 2 2" xfId="14803"/>
    <cellStyle name="Normal 62 2 3 2 2 2 2 2" xfId="28918"/>
    <cellStyle name="Normal 62 2 3 2 2 2 2 2 2" xfId="62795"/>
    <cellStyle name="Normal 62 2 3 2 2 2 2 3" xfId="48679"/>
    <cellStyle name="Normal 62 2 3 2 2 2 3" xfId="20449"/>
    <cellStyle name="Normal 62 2 3 2 2 2 3 2" xfId="40210"/>
    <cellStyle name="Normal 62 2 3 2 2 2 4" xfId="54326"/>
    <cellStyle name="Normal 62 2 3 2 2 2 5" xfId="34564"/>
    <cellStyle name="Normal 62 2 3 2 2 3" xfId="9157"/>
    <cellStyle name="Normal 62 2 3 2 2 3 2" xfId="23272"/>
    <cellStyle name="Normal 62 2 3 2 2 3 2 2" xfId="57149"/>
    <cellStyle name="Normal 62 2 3 2 2 3 3" xfId="43033"/>
    <cellStyle name="Normal 62 2 3 2 2 4" xfId="11980"/>
    <cellStyle name="Normal 62 2 3 2 2 4 2" xfId="26095"/>
    <cellStyle name="Normal 62 2 3 2 2 4 2 2" xfId="59972"/>
    <cellStyle name="Normal 62 2 3 2 2 4 3" xfId="45856"/>
    <cellStyle name="Normal 62 2 3 2 2 5" xfId="17626"/>
    <cellStyle name="Normal 62 2 3 2 2 5 2" xfId="37387"/>
    <cellStyle name="Normal 62 2 3 2 2 6" xfId="51503"/>
    <cellStyle name="Normal 62 2 3 2 2 7" xfId="31741"/>
    <cellStyle name="Normal 62 2 3 2 3" xfId="4920"/>
    <cellStyle name="Normal 62 2 3 2 3 2" xfId="13391"/>
    <cellStyle name="Normal 62 2 3 2 3 2 2" xfId="27506"/>
    <cellStyle name="Normal 62 2 3 2 3 2 2 2" xfId="61383"/>
    <cellStyle name="Normal 62 2 3 2 3 2 3" xfId="47267"/>
    <cellStyle name="Normal 62 2 3 2 3 3" xfId="19037"/>
    <cellStyle name="Normal 62 2 3 2 3 3 2" xfId="38798"/>
    <cellStyle name="Normal 62 2 3 2 3 4" xfId="52914"/>
    <cellStyle name="Normal 62 2 3 2 3 5" xfId="33152"/>
    <cellStyle name="Normal 62 2 3 2 4" xfId="7745"/>
    <cellStyle name="Normal 62 2 3 2 4 2" xfId="21860"/>
    <cellStyle name="Normal 62 2 3 2 4 2 2" xfId="55737"/>
    <cellStyle name="Normal 62 2 3 2 4 3" xfId="41621"/>
    <cellStyle name="Normal 62 2 3 2 5" xfId="10568"/>
    <cellStyle name="Normal 62 2 3 2 5 2" xfId="24683"/>
    <cellStyle name="Normal 62 2 3 2 5 2 2" xfId="58560"/>
    <cellStyle name="Normal 62 2 3 2 5 3" xfId="44444"/>
    <cellStyle name="Normal 62 2 3 2 6" xfId="16214"/>
    <cellStyle name="Normal 62 2 3 2 6 2" xfId="35975"/>
    <cellStyle name="Normal 62 2 3 2 7" xfId="50091"/>
    <cellStyle name="Normal 62 2 3 2 8" xfId="30329"/>
    <cellStyle name="Normal 62 2 3 3" xfId="2803"/>
    <cellStyle name="Normal 62 2 3 3 2" xfId="5627"/>
    <cellStyle name="Normal 62 2 3 3 2 2" xfId="14097"/>
    <cellStyle name="Normal 62 2 3 3 2 2 2" xfId="28212"/>
    <cellStyle name="Normal 62 2 3 3 2 2 2 2" xfId="62089"/>
    <cellStyle name="Normal 62 2 3 3 2 2 3" xfId="47973"/>
    <cellStyle name="Normal 62 2 3 3 2 3" xfId="19743"/>
    <cellStyle name="Normal 62 2 3 3 2 3 2" xfId="39504"/>
    <cellStyle name="Normal 62 2 3 3 2 4" xfId="53620"/>
    <cellStyle name="Normal 62 2 3 3 2 5" xfId="33858"/>
    <cellStyle name="Normal 62 2 3 3 3" xfId="8451"/>
    <cellStyle name="Normal 62 2 3 3 3 2" xfId="22566"/>
    <cellStyle name="Normal 62 2 3 3 3 2 2" xfId="56443"/>
    <cellStyle name="Normal 62 2 3 3 3 3" xfId="42327"/>
    <cellStyle name="Normal 62 2 3 3 4" xfId="11274"/>
    <cellStyle name="Normal 62 2 3 3 4 2" xfId="25389"/>
    <cellStyle name="Normal 62 2 3 3 4 2 2" xfId="59266"/>
    <cellStyle name="Normal 62 2 3 3 4 3" xfId="45150"/>
    <cellStyle name="Normal 62 2 3 3 5" xfId="16920"/>
    <cellStyle name="Normal 62 2 3 3 5 2" xfId="36681"/>
    <cellStyle name="Normal 62 2 3 3 6" xfId="50797"/>
    <cellStyle name="Normal 62 2 3 3 7" xfId="31035"/>
    <cellStyle name="Normal 62 2 3 4" xfId="4214"/>
    <cellStyle name="Normal 62 2 3 4 2" xfId="12685"/>
    <cellStyle name="Normal 62 2 3 4 2 2" xfId="26800"/>
    <cellStyle name="Normal 62 2 3 4 2 2 2" xfId="60677"/>
    <cellStyle name="Normal 62 2 3 4 2 3" xfId="46561"/>
    <cellStyle name="Normal 62 2 3 4 3" xfId="18331"/>
    <cellStyle name="Normal 62 2 3 4 3 2" xfId="38092"/>
    <cellStyle name="Normal 62 2 3 4 4" xfId="52208"/>
    <cellStyle name="Normal 62 2 3 4 5" xfId="32446"/>
    <cellStyle name="Normal 62 2 3 5" xfId="7039"/>
    <cellStyle name="Normal 62 2 3 5 2" xfId="21154"/>
    <cellStyle name="Normal 62 2 3 5 2 2" xfId="55031"/>
    <cellStyle name="Normal 62 2 3 5 3" xfId="40915"/>
    <cellStyle name="Normal 62 2 3 6" xfId="9862"/>
    <cellStyle name="Normal 62 2 3 6 2" xfId="23977"/>
    <cellStyle name="Normal 62 2 3 6 2 2" xfId="57854"/>
    <cellStyle name="Normal 62 2 3 6 3" xfId="43738"/>
    <cellStyle name="Normal 62 2 3 7" xfId="15508"/>
    <cellStyle name="Normal 62 2 3 7 2" xfId="35269"/>
    <cellStyle name="Normal 62 2 3 8" xfId="49385"/>
    <cellStyle name="Normal 62 2 3 9" xfId="29623"/>
    <cellStyle name="Normal 62 2 4" xfId="1743"/>
    <cellStyle name="Normal 62 2 4 2" xfId="3156"/>
    <cellStyle name="Normal 62 2 4 2 2" xfId="5980"/>
    <cellStyle name="Normal 62 2 4 2 2 2" xfId="14450"/>
    <cellStyle name="Normal 62 2 4 2 2 2 2" xfId="28565"/>
    <cellStyle name="Normal 62 2 4 2 2 2 2 2" xfId="62442"/>
    <cellStyle name="Normal 62 2 4 2 2 2 3" xfId="48326"/>
    <cellStyle name="Normal 62 2 4 2 2 3" xfId="20096"/>
    <cellStyle name="Normal 62 2 4 2 2 3 2" xfId="39857"/>
    <cellStyle name="Normal 62 2 4 2 2 4" xfId="53973"/>
    <cellStyle name="Normal 62 2 4 2 2 5" xfId="34211"/>
    <cellStyle name="Normal 62 2 4 2 3" xfId="8804"/>
    <cellStyle name="Normal 62 2 4 2 3 2" xfId="22919"/>
    <cellStyle name="Normal 62 2 4 2 3 2 2" xfId="56796"/>
    <cellStyle name="Normal 62 2 4 2 3 3" xfId="42680"/>
    <cellStyle name="Normal 62 2 4 2 4" xfId="11627"/>
    <cellStyle name="Normal 62 2 4 2 4 2" xfId="25742"/>
    <cellStyle name="Normal 62 2 4 2 4 2 2" xfId="59619"/>
    <cellStyle name="Normal 62 2 4 2 4 3" xfId="45503"/>
    <cellStyle name="Normal 62 2 4 2 5" xfId="17273"/>
    <cellStyle name="Normal 62 2 4 2 5 2" xfId="37034"/>
    <cellStyle name="Normal 62 2 4 2 6" xfId="51150"/>
    <cellStyle name="Normal 62 2 4 2 7" xfId="31388"/>
    <cellStyle name="Normal 62 2 4 3" xfId="4567"/>
    <cellStyle name="Normal 62 2 4 3 2" xfId="13038"/>
    <cellStyle name="Normal 62 2 4 3 2 2" xfId="27153"/>
    <cellStyle name="Normal 62 2 4 3 2 2 2" xfId="61030"/>
    <cellStyle name="Normal 62 2 4 3 2 3" xfId="46914"/>
    <cellStyle name="Normal 62 2 4 3 3" xfId="18684"/>
    <cellStyle name="Normal 62 2 4 3 3 2" xfId="38445"/>
    <cellStyle name="Normal 62 2 4 3 4" xfId="52561"/>
    <cellStyle name="Normal 62 2 4 3 5" xfId="32799"/>
    <cellStyle name="Normal 62 2 4 4" xfId="7392"/>
    <cellStyle name="Normal 62 2 4 4 2" xfId="21507"/>
    <cellStyle name="Normal 62 2 4 4 2 2" xfId="55384"/>
    <cellStyle name="Normal 62 2 4 4 3" xfId="41268"/>
    <cellStyle name="Normal 62 2 4 5" xfId="10215"/>
    <cellStyle name="Normal 62 2 4 5 2" xfId="24330"/>
    <cellStyle name="Normal 62 2 4 5 2 2" xfId="58207"/>
    <cellStyle name="Normal 62 2 4 5 3" xfId="44091"/>
    <cellStyle name="Normal 62 2 4 6" xfId="15861"/>
    <cellStyle name="Normal 62 2 4 6 2" xfId="35622"/>
    <cellStyle name="Normal 62 2 4 7" xfId="49738"/>
    <cellStyle name="Normal 62 2 4 8" xfId="29976"/>
    <cellStyle name="Normal 62 2 5" xfId="2450"/>
    <cellStyle name="Normal 62 2 5 2" xfId="5274"/>
    <cellStyle name="Normal 62 2 5 2 2" xfId="13744"/>
    <cellStyle name="Normal 62 2 5 2 2 2" xfId="27859"/>
    <cellStyle name="Normal 62 2 5 2 2 2 2" xfId="61736"/>
    <cellStyle name="Normal 62 2 5 2 2 3" xfId="47620"/>
    <cellStyle name="Normal 62 2 5 2 3" xfId="19390"/>
    <cellStyle name="Normal 62 2 5 2 3 2" xfId="39151"/>
    <cellStyle name="Normal 62 2 5 2 4" xfId="53267"/>
    <cellStyle name="Normal 62 2 5 2 5" xfId="33505"/>
    <cellStyle name="Normal 62 2 5 3" xfId="8098"/>
    <cellStyle name="Normal 62 2 5 3 2" xfId="22213"/>
    <cellStyle name="Normal 62 2 5 3 2 2" xfId="56090"/>
    <cellStyle name="Normal 62 2 5 3 3" xfId="41974"/>
    <cellStyle name="Normal 62 2 5 4" xfId="10921"/>
    <cellStyle name="Normal 62 2 5 4 2" xfId="25036"/>
    <cellStyle name="Normal 62 2 5 4 2 2" xfId="58913"/>
    <cellStyle name="Normal 62 2 5 4 3" xfId="44797"/>
    <cellStyle name="Normal 62 2 5 5" xfId="16567"/>
    <cellStyle name="Normal 62 2 5 5 2" xfId="36328"/>
    <cellStyle name="Normal 62 2 5 6" xfId="50444"/>
    <cellStyle name="Normal 62 2 5 7" xfId="30682"/>
    <cellStyle name="Normal 62 2 6" xfId="3861"/>
    <cellStyle name="Normal 62 2 6 2" xfId="12332"/>
    <cellStyle name="Normal 62 2 6 2 2" xfId="26447"/>
    <cellStyle name="Normal 62 2 6 2 2 2" xfId="60324"/>
    <cellStyle name="Normal 62 2 6 2 3" xfId="46208"/>
    <cellStyle name="Normal 62 2 6 3" xfId="17978"/>
    <cellStyle name="Normal 62 2 6 3 2" xfId="37739"/>
    <cellStyle name="Normal 62 2 6 4" xfId="51855"/>
    <cellStyle name="Normal 62 2 6 5" xfId="32093"/>
    <cellStyle name="Normal 62 2 7" xfId="6686"/>
    <cellStyle name="Normal 62 2 7 2" xfId="20801"/>
    <cellStyle name="Normal 62 2 7 2 2" xfId="54678"/>
    <cellStyle name="Normal 62 2 7 3" xfId="40562"/>
    <cellStyle name="Normal 62 2 8" xfId="9509"/>
    <cellStyle name="Normal 62 2 8 2" xfId="23624"/>
    <cellStyle name="Normal 62 2 8 2 2" xfId="57501"/>
    <cellStyle name="Normal 62 2 8 3" xfId="43385"/>
    <cellStyle name="Normal 62 2 9" xfId="15155"/>
    <cellStyle name="Normal 62 2 9 2" xfId="34916"/>
    <cellStyle name="Normal 62 3" xfId="1122"/>
    <cellStyle name="Normal 62 3 10" xfId="29358"/>
    <cellStyle name="Normal 62 3 2" xfId="1477"/>
    <cellStyle name="Normal 62 3 2 2" xfId="2184"/>
    <cellStyle name="Normal 62 3 2 2 2" xfId="3597"/>
    <cellStyle name="Normal 62 3 2 2 2 2" xfId="6421"/>
    <cellStyle name="Normal 62 3 2 2 2 2 2" xfId="14891"/>
    <cellStyle name="Normal 62 3 2 2 2 2 2 2" xfId="29006"/>
    <cellStyle name="Normal 62 3 2 2 2 2 2 2 2" xfId="62883"/>
    <cellStyle name="Normal 62 3 2 2 2 2 2 3" xfId="48767"/>
    <cellStyle name="Normal 62 3 2 2 2 2 3" xfId="20537"/>
    <cellStyle name="Normal 62 3 2 2 2 2 3 2" xfId="40298"/>
    <cellStyle name="Normal 62 3 2 2 2 2 4" xfId="54414"/>
    <cellStyle name="Normal 62 3 2 2 2 2 5" xfId="34652"/>
    <cellStyle name="Normal 62 3 2 2 2 3" xfId="9245"/>
    <cellStyle name="Normal 62 3 2 2 2 3 2" xfId="23360"/>
    <cellStyle name="Normal 62 3 2 2 2 3 2 2" xfId="57237"/>
    <cellStyle name="Normal 62 3 2 2 2 3 3" xfId="43121"/>
    <cellStyle name="Normal 62 3 2 2 2 4" xfId="12068"/>
    <cellStyle name="Normal 62 3 2 2 2 4 2" xfId="26183"/>
    <cellStyle name="Normal 62 3 2 2 2 4 2 2" xfId="60060"/>
    <cellStyle name="Normal 62 3 2 2 2 4 3" xfId="45944"/>
    <cellStyle name="Normal 62 3 2 2 2 5" xfId="17714"/>
    <cellStyle name="Normal 62 3 2 2 2 5 2" xfId="37475"/>
    <cellStyle name="Normal 62 3 2 2 2 6" xfId="51591"/>
    <cellStyle name="Normal 62 3 2 2 2 7" xfId="31829"/>
    <cellStyle name="Normal 62 3 2 2 3" xfId="5008"/>
    <cellStyle name="Normal 62 3 2 2 3 2" xfId="13479"/>
    <cellStyle name="Normal 62 3 2 2 3 2 2" xfId="27594"/>
    <cellStyle name="Normal 62 3 2 2 3 2 2 2" xfId="61471"/>
    <cellStyle name="Normal 62 3 2 2 3 2 3" xfId="47355"/>
    <cellStyle name="Normal 62 3 2 2 3 3" xfId="19125"/>
    <cellStyle name="Normal 62 3 2 2 3 3 2" xfId="38886"/>
    <cellStyle name="Normal 62 3 2 2 3 4" xfId="53002"/>
    <cellStyle name="Normal 62 3 2 2 3 5" xfId="33240"/>
    <cellStyle name="Normal 62 3 2 2 4" xfId="7833"/>
    <cellStyle name="Normal 62 3 2 2 4 2" xfId="21948"/>
    <cellStyle name="Normal 62 3 2 2 4 2 2" xfId="55825"/>
    <cellStyle name="Normal 62 3 2 2 4 3" xfId="41709"/>
    <cellStyle name="Normal 62 3 2 2 5" xfId="10656"/>
    <cellStyle name="Normal 62 3 2 2 5 2" xfId="24771"/>
    <cellStyle name="Normal 62 3 2 2 5 2 2" xfId="58648"/>
    <cellStyle name="Normal 62 3 2 2 5 3" xfId="44532"/>
    <cellStyle name="Normal 62 3 2 2 6" xfId="16302"/>
    <cellStyle name="Normal 62 3 2 2 6 2" xfId="36063"/>
    <cellStyle name="Normal 62 3 2 2 7" xfId="50179"/>
    <cellStyle name="Normal 62 3 2 2 8" xfId="30417"/>
    <cellStyle name="Normal 62 3 2 3" xfId="2891"/>
    <cellStyle name="Normal 62 3 2 3 2" xfId="5715"/>
    <cellStyle name="Normal 62 3 2 3 2 2" xfId="14185"/>
    <cellStyle name="Normal 62 3 2 3 2 2 2" xfId="28300"/>
    <cellStyle name="Normal 62 3 2 3 2 2 2 2" xfId="62177"/>
    <cellStyle name="Normal 62 3 2 3 2 2 3" xfId="48061"/>
    <cellStyle name="Normal 62 3 2 3 2 3" xfId="19831"/>
    <cellStyle name="Normal 62 3 2 3 2 3 2" xfId="39592"/>
    <cellStyle name="Normal 62 3 2 3 2 4" xfId="53708"/>
    <cellStyle name="Normal 62 3 2 3 2 5" xfId="33946"/>
    <cellStyle name="Normal 62 3 2 3 3" xfId="8539"/>
    <cellStyle name="Normal 62 3 2 3 3 2" xfId="22654"/>
    <cellStyle name="Normal 62 3 2 3 3 2 2" xfId="56531"/>
    <cellStyle name="Normal 62 3 2 3 3 3" xfId="42415"/>
    <cellStyle name="Normal 62 3 2 3 4" xfId="11362"/>
    <cellStyle name="Normal 62 3 2 3 4 2" xfId="25477"/>
    <cellStyle name="Normal 62 3 2 3 4 2 2" xfId="59354"/>
    <cellStyle name="Normal 62 3 2 3 4 3" xfId="45238"/>
    <cellStyle name="Normal 62 3 2 3 5" xfId="17008"/>
    <cellStyle name="Normal 62 3 2 3 5 2" xfId="36769"/>
    <cellStyle name="Normal 62 3 2 3 6" xfId="50885"/>
    <cellStyle name="Normal 62 3 2 3 7" xfId="31123"/>
    <cellStyle name="Normal 62 3 2 4" xfId="4302"/>
    <cellStyle name="Normal 62 3 2 4 2" xfId="12773"/>
    <cellStyle name="Normal 62 3 2 4 2 2" xfId="26888"/>
    <cellStyle name="Normal 62 3 2 4 2 2 2" xfId="60765"/>
    <cellStyle name="Normal 62 3 2 4 2 3" xfId="46649"/>
    <cellStyle name="Normal 62 3 2 4 3" xfId="18419"/>
    <cellStyle name="Normal 62 3 2 4 3 2" xfId="38180"/>
    <cellStyle name="Normal 62 3 2 4 4" xfId="52296"/>
    <cellStyle name="Normal 62 3 2 4 5" xfId="32534"/>
    <cellStyle name="Normal 62 3 2 5" xfId="7127"/>
    <cellStyle name="Normal 62 3 2 5 2" xfId="21242"/>
    <cellStyle name="Normal 62 3 2 5 2 2" xfId="55119"/>
    <cellStyle name="Normal 62 3 2 5 3" xfId="41003"/>
    <cellStyle name="Normal 62 3 2 6" xfId="9950"/>
    <cellStyle name="Normal 62 3 2 6 2" xfId="24065"/>
    <cellStyle name="Normal 62 3 2 6 2 2" xfId="57942"/>
    <cellStyle name="Normal 62 3 2 6 3" xfId="43826"/>
    <cellStyle name="Normal 62 3 2 7" xfId="15596"/>
    <cellStyle name="Normal 62 3 2 7 2" xfId="35357"/>
    <cellStyle name="Normal 62 3 2 8" xfId="49473"/>
    <cellStyle name="Normal 62 3 2 9" xfId="29711"/>
    <cellStyle name="Normal 62 3 3" xfId="1831"/>
    <cellStyle name="Normal 62 3 3 2" xfId="3244"/>
    <cellStyle name="Normal 62 3 3 2 2" xfId="6068"/>
    <cellStyle name="Normal 62 3 3 2 2 2" xfId="14538"/>
    <cellStyle name="Normal 62 3 3 2 2 2 2" xfId="28653"/>
    <cellStyle name="Normal 62 3 3 2 2 2 2 2" xfId="62530"/>
    <cellStyle name="Normal 62 3 3 2 2 2 3" xfId="48414"/>
    <cellStyle name="Normal 62 3 3 2 2 3" xfId="20184"/>
    <cellStyle name="Normal 62 3 3 2 2 3 2" xfId="39945"/>
    <cellStyle name="Normal 62 3 3 2 2 4" xfId="54061"/>
    <cellStyle name="Normal 62 3 3 2 2 5" xfId="34299"/>
    <cellStyle name="Normal 62 3 3 2 3" xfId="8892"/>
    <cellStyle name="Normal 62 3 3 2 3 2" xfId="23007"/>
    <cellStyle name="Normal 62 3 3 2 3 2 2" xfId="56884"/>
    <cellStyle name="Normal 62 3 3 2 3 3" xfId="42768"/>
    <cellStyle name="Normal 62 3 3 2 4" xfId="11715"/>
    <cellStyle name="Normal 62 3 3 2 4 2" xfId="25830"/>
    <cellStyle name="Normal 62 3 3 2 4 2 2" xfId="59707"/>
    <cellStyle name="Normal 62 3 3 2 4 3" xfId="45591"/>
    <cellStyle name="Normal 62 3 3 2 5" xfId="17361"/>
    <cellStyle name="Normal 62 3 3 2 5 2" xfId="37122"/>
    <cellStyle name="Normal 62 3 3 2 6" xfId="51238"/>
    <cellStyle name="Normal 62 3 3 2 7" xfId="31476"/>
    <cellStyle name="Normal 62 3 3 3" xfId="4655"/>
    <cellStyle name="Normal 62 3 3 3 2" xfId="13126"/>
    <cellStyle name="Normal 62 3 3 3 2 2" xfId="27241"/>
    <cellStyle name="Normal 62 3 3 3 2 2 2" xfId="61118"/>
    <cellStyle name="Normal 62 3 3 3 2 3" xfId="47002"/>
    <cellStyle name="Normal 62 3 3 3 3" xfId="18772"/>
    <cellStyle name="Normal 62 3 3 3 3 2" xfId="38533"/>
    <cellStyle name="Normal 62 3 3 3 4" xfId="52649"/>
    <cellStyle name="Normal 62 3 3 3 5" xfId="32887"/>
    <cellStyle name="Normal 62 3 3 4" xfId="7480"/>
    <cellStyle name="Normal 62 3 3 4 2" xfId="21595"/>
    <cellStyle name="Normal 62 3 3 4 2 2" xfId="55472"/>
    <cellStyle name="Normal 62 3 3 4 3" xfId="41356"/>
    <cellStyle name="Normal 62 3 3 5" xfId="10303"/>
    <cellStyle name="Normal 62 3 3 5 2" xfId="24418"/>
    <cellStyle name="Normal 62 3 3 5 2 2" xfId="58295"/>
    <cellStyle name="Normal 62 3 3 5 3" xfId="44179"/>
    <cellStyle name="Normal 62 3 3 6" xfId="15949"/>
    <cellStyle name="Normal 62 3 3 6 2" xfId="35710"/>
    <cellStyle name="Normal 62 3 3 7" xfId="49826"/>
    <cellStyle name="Normal 62 3 3 8" xfId="30064"/>
    <cellStyle name="Normal 62 3 4" xfId="2538"/>
    <cellStyle name="Normal 62 3 4 2" xfId="5362"/>
    <cellStyle name="Normal 62 3 4 2 2" xfId="13832"/>
    <cellStyle name="Normal 62 3 4 2 2 2" xfId="27947"/>
    <cellStyle name="Normal 62 3 4 2 2 2 2" xfId="61824"/>
    <cellStyle name="Normal 62 3 4 2 2 3" xfId="47708"/>
    <cellStyle name="Normal 62 3 4 2 3" xfId="19478"/>
    <cellStyle name="Normal 62 3 4 2 3 2" xfId="39239"/>
    <cellStyle name="Normal 62 3 4 2 4" xfId="53355"/>
    <cellStyle name="Normal 62 3 4 2 5" xfId="33593"/>
    <cellStyle name="Normal 62 3 4 3" xfId="8186"/>
    <cellStyle name="Normal 62 3 4 3 2" xfId="22301"/>
    <cellStyle name="Normal 62 3 4 3 2 2" xfId="56178"/>
    <cellStyle name="Normal 62 3 4 3 3" xfId="42062"/>
    <cellStyle name="Normal 62 3 4 4" xfId="11009"/>
    <cellStyle name="Normal 62 3 4 4 2" xfId="25124"/>
    <cellStyle name="Normal 62 3 4 4 2 2" xfId="59001"/>
    <cellStyle name="Normal 62 3 4 4 3" xfId="44885"/>
    <cellStyle name="Normal 62 3 4 5" xfId="16655"/>
    <cellStyle name="Normal 62 3 4 5 2" xfId="36416"/>
    <cellStyle name="Normal 62 3 4 6" xfId="50532"/>
    <cellStyle name="Normal 62 3 4 7" xfId="30770"/>
    <cellStyle name="Normal 62 3 5" xfId="3949"/>
    <cellStyle name="Normal 62 3 5 2" xfId="12420"/>
    <cellStyle name="Normal 62 3 5 2 2" xfId="26535"/>
    <cellStyle name="Normal 62 3 5 2 2 2" xfId="60412"/>
    <cellStyle name="Normal 62 3 5 2 3" xfId="46296"/>
    <cellStyle name="Normal 62 3 5 3" xfId="18066"/>
    <cellStyle name="Normal 62 3 5 3 2" xfId="37827"/>
    <cellStyle name="Normal 62 3 5 4" xfId="51943"/>
    <cellStyle name="Normal 62 3 5 5" xfId="32181"/>
    <cellStyle name="Normal 62 3 6" xfId="6774"/>
    <cellStyle name="Normal 62 3 6 2" xfId="20889"/>
    <cellStyle name="Normal 62 3 6 2 2" xfId="54766"/>
    <cellStyle name="Normal 62 3 6 3" xfId="40650"/>
    <cellStyle name="Normal 62 3 7" xfId="9597"/>
    <cellStyle name="Normal 62 3 7 2" xfId="23712"/>
    <cellStyle name="Normal 62 3 7 2 2" xfId="57589"/>
    <cellStyle name="Normal 62 3 7 3" xfId="43473"/>
    <cellStyle name="Normal 62 3 8" xfId="15243"/>
    <cellStyle name="Normal 62 3 8 2" xfId="35004"/>
    <cellStyle name="Normal 62 3 9" xfId="49120"/>
    <cellStyle name="Normal 62 4" xfId="1302"/>
    <cellStyle name="Normal 62 4 2" xfId="2009"/>
    <cellStyle name="Normal 62 4 2 2" xfId="3422"/>
    <cellStyle name="Normal 62 4 2 2 2" xfId="6246"/>
    <cellStyle name="Normal 62 4 2 2 2 2" xfId="14716"/>
    <cellStyle name="Normal 62 4 2 2 2 2 2" xfId="28831"/>
    <cellStyle name="Normal 62 4 2 2 2 2 2 2" xfId="62708"/>
    <cellStyle name="Normal 62 4 2 2 2 2 3" xfId="48592"/>
    <cellStyle name="Normal 62 4 2 2 2 3" xfId="20362"/>
    <cellStyle name="Normal 62 4 2 2 2 3 2" xfId="40123"/>
    <cellStyle name="Normal 62 4 2 2 2 4" xfId="54239"/>
    <cellStyle name="Normal 62 4 2 2 2 5" xfId="34477"/>
    <cellStyle name="Normal 62 4 2 2 3" xfId="9070"/>
    <cellStyle name="Normal 62 4 2 2 3 2" xfId="23185"/>
    <cellStyle name="Normal 62 4 2 2 3 2 2" xfId="57062"/>
    <cellStyle name="Normal 62 4 2 2 3 3" xfId="42946"/>
    <cellStyle name="Normal 62 4 2 2 4" xfId="11893"/>
    <cellStyle name="Normal 62 4 2 2 4 2" xfId="26008"/>
    <cellStyle name="Normal 62 4 2 2 4 2 2" xfId="59885"/>
    <cellStyle name="Normal 62 4 2 2 4 3" xfId="45769"/>
    <cellStyle name="Normal 62 4 2 2 5" xfId="17539"/>
    <cellStyle name="Normal 62 4 2 2 5 2" xfId="37300"/>
    <cellStyle name="Normal 62 4 2 2 6" xfId="51416"/>
    <cellStyle name="Normal 62 4 2 2 7" xfId="31654"/>
    <cellStyle name="Normal 62 4 2 3" xfId="4833"/>
    <cellStyle name="Normal 62 4 2 3 2" xfId="13304"/>
    <cellStyle name="Normal 62 4 2 3 2 2" xfId="27419"/>
    <cellStyle name="Normal 62 4 2 3 2 2 2" xfId="61296"/>
    <cellStyle name="Normal 62 4 2 3 2 3" xfId="47180"/>
    <cellStyle name="Normal 62 4 2 3 3" xfId="18950"/>
    <cellStyle name="Normal 62 4 2 3 3 2" xfId="38711"/>
    <cellStyle name="Normal 62 4 2 3 4" xfId="52827"/>
    <cellStyle name="Normal 62 4 2 3 5" xfId="33065"/>
    <cellStyle name="Normal 62 4 2 4" xfId="7658"/>
    <cellStyle name="Normal 62 4 2 4 2" xfId="21773"/>
    <cellStyle name="Normal 62 4 2 4 2 2" xfId="55650"/>
    <cellStyle name="Normal 62 4 2 4 3" xfId="41534"/>
    <cellStyle name="Normal 62 4 2 5" xfId="10481"/>
    <cellStyle name="Normal 62 4 2 5 2" xfId="24596"/>
    <cellStyle name="Normal 62 4 2 5 2 2" xfId="58473"/>
    <cellStyle name="Normal 62 4 2 5 3" xfId="44357"/>
    <cellStyle name="Normal 62 4 2 6" xfId="16127"/>
    <cellStyle name="Normal 62 4 2 6 2" xfId="35888"/>
    <cellStyle name="Normal 62 4 2 7" xfId="50004"/>
    <cellStyle name="Normal 62 4 2 8" xfId="30242"/>
    <cellStyle name="Normal 62 4 3" xfId="2716"/>
    <cellStyle name="Normal 62 4 3 2" xfId="5540"/>
    <cellStyle name="Normal 62 4 3 2 2" xfId="14010"/>
    <cellStyle name="Normal 62 4 3 2 2 2" xfId="28125"/>
    <cellStyle name="Normal 62 4 3 2 2 2 2" xfId="62002"/>
    <cellStyle name="Normal 62 4 3 2 2 3" xfId="47886"/>
    <cellStyle name="Normal 62 4 3 2 3" xfId="19656"/>
    <cellStyle name="Normal 62 4 3 2 3 2" xfId="39417"/>
    <cellStyle name="Normal 62 4 3 2 4" xfId="53533"/>
    <cellStyle name="Normal 62 4 3 2 5" xfId="33771"/>
    <cellStyle name="Normal 62 4 3 3" xfId="8364"/>
    <cellStyle name="Normal 62 4 3 3 2" xfId="22479"/>
    <cellStyle name="Normal 62 4 3 3 2 2" xfId="56356"/>
    <cellStyle name="Normal 62 4 3 3 3" xfId="42240"/>
    <cellStyle name="Normal 62 4 3 4" xfId="11187"/>
    <cellStyle name="Normal 62 4 3 4 2" xfId="25302"/>
    <cellStyle name="Normal 62 4 3 4 2 2" xfId="59179"/>
    <cellStyle name="Normal 62 4 3 4 3" xfId="45063"/>
    <cellStyle name="Normal 62 4 3 5" xfId="16833"/>
    <cellStyle name="Normal 62 4 3 5 2" xfId="36594"/>
    <cellStyle name="Normal 62 4 3 6" xfId="50710"/>
    <cellStyle name="Normal 62 4 3 7" xfId="30948"/>
    <cellStyle name="Normal 62 4 4" xfId="4127"/>
    <cellStyle name="Normal 62 4 4 2" xfId="12598"/>
    <cellStyle name="Normal 62 4 4 2 2" xfId="26713"/>
    <cellStyle name="Normal 62 4 4 2 2 2" xfId="60590"/>
    <cellStyle name="Normal 62 4 4 2 3" xfId="46474"/>
    <cellStyle name="Normal 62 4 4 3" xfId="18244"/>
    <cellStyle name="Normal 62 4 4 3 2" xfId="38005"/>
    <cellStyle name="Normal 62 4 4 4" xfId="52121"/>
    <cellStyle name="Normal 62 4 4 5" xfId="32359"/>
    <cellStyle name="Normal 62 4 5" xfId="6952"/>
    <cellStyle name="Normal 62 4 5 2" xfId="21067"/>
    <cellStyle name="Normal 62 4 5 2 2" xfId="54944"/>
    <cellStyle name="Normal 62 4 5 3" xfId="40828"/>
    <cellStyle name="Normal 62 4 6" xfId="9775"/>
    <cellStyle name="Normal 62 4 6 2" xfId="23890"/>
    <cellStyle name="Normal 62 4 6 2 2" xfId="57767"/>
    <cellStyle name="Normal 62 4 6 3" xfId="43651"/>
    <cellStyle name="Normal 62 4 7" xfId="15421"/>
    <cellStyle name="Normal 62 4 7 2" xfId="35182"/>
    <cellStyle name="Normal 62 4 8" xfId="49298"/>
    <cellStyle name="Normal 62 4 9" xfId="29536"/>
    <cellStyle name="Normal 62 5" xfId="1656"/>
    <cellStyle name="Normal 62 5 2" xfId="3069"/>
    <cellStyle name="Normal 62 5 2 2" xfId="5893"/>
    <cellStyle name="Normal 62 5 2 2 2" xfId="14363"/>
    <cellStyle name="Normal 62 5 2 2 2 2" xfId="28478"/>
    <cellStyle name="Normal 62 5 2 2 2 2 2" xfId="62355"/>
    <cellStyle name="Normal 62 5 2 2 2 3" xfId="48239"/>
    <cellStyle name="Normal 62 5 2 2 3" xfId="20009"/>
    <cellStyle name="Normal 62 5 2 2 3 2" xfId="39770"/>
    <cellStyle name="Normal 62 5 2 2 4" xfId="53886"/>
    <cellStyle name="Normal 62 5 2 2 5" xfId="34124"/>
    <cellStyle name="Normal 62 5 2 3" xfId="8717"/>
    <cellStyle name="Normal 62 5 2 3 2" xfId="22832"/>
    <cellStyle name="Normal 62 5 2 3 2 2" xfId="56709"/>
    <cellStyle name="Normal 62 5 2 3 3" xfId="42593"/>
    <cellStyle name="Normal 62 5 2 4" xfId="11540"/>
    <cellStyle name="Normal 62 5 2 4 2" xfId="25655"/>
    <cellStyle name="Normal 62 5 2 4 2 2" xfId="59532"/>
    <cellStyle name="Normal 62 5 2 4 3" xfId="45416"/>
    <cellStyle name="Normal 62 5 2 5" xfId="17186"/>
    <cellStyle name="Normal 62 5 2 5 2" xfId="36947"/>
    <cellStyle name="Normal 62 5 2 6" xfId="51063"/>
    <cellStyle name="Normal 62 5 2 7" xfId="31301"/>
    <cellStyle name="Normal 62 5 3" xfId="4480"/>
    <cellStyle name="Normal 62 5 3 2" xfId="12951"/>
    <cellStyle name="Normal 62 5 3 2 2" xfId="27066"/>
    <cellStyle name="Normal 62 5 3 2 2 2" xfId="60943"/>
    <cellStyle name="Normal 62 5 3 2 3" xfId="46827"/>
    <cellStyle name="Normal 62 5 3 3" xfId="18597"/>
    <cellStyle name="Normal 62 5 3 3 2" xfId="38358"/>
    <cellStyle name="Normal 62 5 3 4" xfId="52474"/>
    <cellStyle name="Normal 62 5 3 5" xfId="32712"/>
    <cellStyle name="Normal 62 5 4" xfId="7305"/>
    <cellStyle name="Normal 62 5 4 2" xfId="21420"/>
    <cellStyle name="Normal 62 5 4 2 2" xfId="55297"/>
    <cellStyle name="Normal 62 5 4 3" xfId="41181"/>
    <cellStyle name="Normal 62 5 5" xfId="10128"/>
    <cellStyle name="Normal 62 5 5 2" xfId="24243"/>
    <cellStyle name="Normal 62 5 5 2 2" xfId="58120"/>
    <cellStyle name="Normal 62 5 5 3" xfId="44004"/>
    <cellStyle name="Normal 62 5 6" xfId="15774"/>
    <cellStyle name="Normal 62 5 6 2" xfId="35535"/>
    <cellStyle name="Normal 62 5 7" xfId="49651"/>
    <cellStyle name="Normal 62 5 8" xfId="29889"/>
    <cellStyle name="Normal 62 6" xfId="2363"/>
    <cellStyle name="Normal 62 6 2" xfId="5187"/>
    <cellStyle name="Normal 62 6 2 2" xfId="13657"/>
    <cellStyle name="Normal 62 6 2 2 2" xfId="27772"/>
    <cellStyle name="Normal 62 6 2 2 2 2" xfId="61649"/>
    <cellStyle name="Normal 62 6 2 2 3" xfId="47533"/>
    <cellStyle name="Normal 62 6 2 3" xfId="19303"/>
    <cellStyle name="Normal 62 6 2 3 2" xfId="39064"/>
    <cellStyle name="Normal 62 6 2 4" xfId="53180"/>
    <cellStyle name="Normal 62 6 2 5" xfId="33418"/>
    <cellStyle name="Normal 62 6 3" xfId="8011"/>
    <cellStyle name="Normal 62 6 3 2" xfId="22126"/>
    <cellStyle name="Normal 62 6 3 2 2" xfId="56003"/>
    <cellStyle name="Normal 62 6 3 3" xfId="41887"/>
    <cellStyle name="Normal 62 6 4" xfId="10834"/>
    <cellStyle name="Normal 62 6 4 2" xfId="24949"/>
    <cellStyle name="Normal 62 6 4 2 2" xfId="58826"/>
    <cellStyle name="Normal 62 6 4 3" xfId="44710"/>
    <cellStyle name="Normal 62 6 5" xfId="16480"/>
    <cellStyle name="Normal 62 6 5 2" xfId="36241"/>
    <cellStyle name="Normal 62 6 6" xfId="50357"/>
    <cellStyle name="Normal 62 6 7" xfId="30595"/>
    <cellStyle name="Normal 62 7" xfId="3774"/>
    <cellStyle name="Normal 62 7 2" xfId="12245"/>
    <cellStyle name="Normal 62 7 2 2" xfId="26360"/>
    <cellStyle name="Normal 62 7 2 2 2" xfId="60237"/>
    <cellStyle name="Normal 62 7 2 3" xfId="46121"/>
    <cellStyle name="Normal 62 7 3" xfId="17891"/>
    <cellStyle name="Normal 62 7 3 2" xfId="37652"/>
    <cellStyle name="Normal 62 7 4" xfId="51768"/>
    <cellStyle name="Normal 62 7 5" xfId="32006"/>
    <cellStyle name="Normal 62 8" xfId="6599"/>
    <cellStyle name="Normal 62 8 2" xfId="20714"/>
    <cellStyle name="Normal 62 8 2 2" xfId="54591"/>
    <cellStyle name="Normal 62 8 3" xfId="40475"/>
    <cellStyle name="Normal 62 9" xfId="9422"/>
    <cellStyle name="Normal 62 9 2" xfId="23537"/>
    <cellStyle name="Normal 62 9 2 2" xfId="57414"/>
    <cellStyle name="Normal 62 9 3" xfId="43298"/>
    <cellStyle name="Normal 63" xfId="757"/>
    <cellStyle name="Normal 63 10" xfId="15049"/>
    <cellStyle name="Normal 63 10 2" xfId="34810"/>
    <cellStyle name="Normal 63 11" xfId="48926"/>
    <cellStyle name="Normal 63 12" xfId="29164"/>
    <cellStyle name="Normal 63 2" xfId="1011"/>
    <cellStyle name="Normal 63 2 10" xfId="49013"/>
    <cellStyle name="Normal 63 2 11" xfId="29251"/>
    <cellStyle name="Normal 63 2 2" xfId="1191"/>
    <cellStyle name="Normal 63 2 2 10" xfId="29426"/>
    <cellStyle name="Normal 63 2 2 2" xfId="1545"/>
    <cellStyle name="Normal 63 2 2 2 2" xfId="2252"/>
    <cellStyle name="Normal 63 2 2 2 2 2" xfId="3665"/>
    <cellStyle name="Normal 63 2 2 2 2 2 2" xfId="6489"/>
    <cellStyle name="Normal 63 2 2 2 2 2 2 2" xfId="14959"/>
    <cellStyle name="Normal 63 2 2 2 2 2 2 2 2" xfId="29074"/>
    <cellStyle name="Normal 63 2 2 2 2 2 2 2 2 2" xfId="62951"/>
    <cellStyle name="Normal 63 2 2 2 2 2 2 2 3" xfId="48835"/>
    <cellStyle name="Normal 63 2 2 2 2 2 2 3" xfId="20605"/>
    <cellStyle name="Normal 63 2 2 2 2 2 2 3 2" xfId="40366"/>
    <cellStyle name="Normal 63 2 2 2 2 2 2 4" xfId="54482"/>
    <cellStyle name="Normal 63 2 2 2 2 2 2 5" xfId="34720"/>
    <cellStyle name="Normal 63 2 2 2 2 2 3" xfId="9313"/>
    <cellStyle name="Normal 63 2 2 2 2 2 3 2" xfId="23428"/>
    <cellStyle name="Normal 63 2 2 2 2 2 3 2 2" xfId="57305"/>
    <cellStyle name="Normal 63 2 2 2 2 2 3 3" xfId="43189"/>
    <cellStyle name="Normal 63 2 2 2 2 2 4" xfId="12136"/>
    <cellStyle name="Normal 63 2 2 2 2 2 4 2" xfId="26251"/>
    <cellStyle name="Normal 63 2 2 2 2 2 4 2 2" xfId="60128"/>
    <cellStyle name="Normal 63 2 2 2 2 2 4 3" xfId="46012"/>
    <cellStyle name="Normal 63 2 2 2 2 2 5" xfId="17782"/>
    <cellStyle name="Normal 63 2 2 2 2 2 5 2" xfId="37543"/>
    <cellStyle name="Normal 63 2 2 2 2 2 6" xfId="51659"/>
    <cellStyle name="Normal 63 2 2 2 2 2 7" xfId="31897"/>
    <cellStyle name="Normal 63 2 2 2 2 3" xfId="5076"/>
    <cellStyle name="Normal 63 2 2 2 2 3 2" xfId="13547"/>
    <cellStyle name="Normal 63 2 2 2 2 3 2 2" xfId="27662"/>
    <cellStyle name="Normal 63 2 2 2 2 3 2 2 2" xfId="61539"/>
    <cellStyle name="Normal 63 2 2 2 2 3 2 3" xfId="47423"/>
    <cellStyle name="Normal 63 2 2 2 2 3 3" xfId="19193"/>
    <cellStyle name="Normal 63 2 2 2 2 3 3 2" xfId="38954"/>
    <cellStyle name="Normal 63 2 2 2 2 3 4" xfId="53070"/>
    <cellStyle name="Normal 63 2 2 2 2 3 5" xfId="33308"/>
    <cellStyle name="Normal 63 2 2 2 2 4" xfId="7901"/>
    <cellStyle name="Normal 63 2 2 2 2 4 2" xfId="22016"/>
    <cellStyle name="Normal 63 2 2 2 2 4 2 2" xfId="55893"/>
    <cellStyle name="Normal 63 2 2 2 2 4 3" xfId="41777"/>
    <cellStyle name="Normal 63 2 2 2 2 5" xfId="10724"/>
    <cellStyle name="Normal 63 2 2 2 2 5 2" xfId="24839"/>
    <cellStyle name="Normal 63 2 2 2 2 5 2 2" xfId="58716"/>
    <cellStyle name="Normal 63 2 2 2 2 5 3" xfId="44600"/>
    <cellStyle name="Normal 63 2 2 2 2 6" xfId="16370"/>
    <cellStyle name="Normal 63 2 2 2 2 6 2" xfId="36131"/>
    <cellStyle name="Normal 63 2 2 2 2 7" xfId="50247"/>
    <cellStyle name="Normal 63 2 2 2 2 8" xfId="30485"/>
    <cellStyle name="Normal 63 2 2 2 3" xfId="2959"/>
    <cellStyle name="Normal 63 2 2 2 3 2" xfId="5783"/>
    <cellStyle name="Normal 63 2 2 2 3 2 2" xfId="14253"/>
    <cellStyle name="Normal 63 2 2 2 3 2 2 2" xfId="28368"/>
    <cellStyle name="Normal 63 2 2 2 3 2 2 2 2" xfId="62245"/>
    <cellStyle name="Normal 63 2 2 2 3 2 2 3" xfId="48129"/>
    <cellStyle name="Normal 63 2 2 2 3 2 3" xfId="19899"/>
    <cellStyle name="Normal 63 2 2 2 3 2 3 2" xfId="39660"/>
    <cellStyle name="Normal 63 2 2 2 3 2 4" xfId="53776"/>
    <cellStyle name="Normal 63 2 2 2 3 2 5" xfId="34014"/>
    <cellStyle name="Normal 63 2 2 2 3 3" xfId="8607"/>
    <cellStyle name="Normal 63 2 2 2 3 3 2" xfId="22722"/>
    <cellStyle name="Normal 63 2 2 2 3 3 2 2" xfId="56599"/>
    <cellStyle name="Normal 63 2 2 2 3 3 3" xfId="42483"/>
    <cellStyle name="Normal 63 2 2 2 3 4" xfId="11430"/>
    <cellStyle name="Normal 63 2 2 2 3 4 2" xfId="25545"/>
    <cellStyle name="Normal 63 2 2 2 3 4 2 2" xfId="59422"/>
    <cellStyle name="Normal 63 2 2 2 3 4 3" xfId="45306"/>
    <cellStyle name="Normal 63 2 2 2 3 5" xfId="17076"/>
    <cellStyle name="Normal 63 2 2 2 3 5 2" xfId="36837"/>
    <cellStyle name="Normal 63 2 2 2 3 6" xfId="50953"/>
    <cellStyle name="Normal 63 2 2 2 3 7" xfId="31191"/>
    <cellStyle name="Normal 63 2 2 2 4" xfId="4370"/>
    <cellStyle name="Normal 63 2 2 2 4 2" xfId="12841"/>
    <cellStyle name="Normal 63 2 2 2 4 2 2" xfId="26956"/>
    <cellStyle name="Normal 63 2 2 2 4 2 2 2" xfId="60833"/>
    <cellStyle name="Normal 63 2 2 2 4 2 3" xfId="46717"/>
    <cellStyle name="Normal 63 2 2 2 4 3" xfId="18487"/>
    <cellStyle name="Normal 63 2 2 2 4 3 2" xfId="38248"/>
    <cellStyle name="Normal 63 2 2 2 4 4" xfId="52364"/>
    <cellStyle name="Normal 63 2 2 2 4 5" xfId="32602"/>
    <cellStyle name="Normal 63 2 2 2 5" xfId="7195"/>
    <cellStyle name="Normal 63 2 2 2 5 2" xfId="21310"/>
    <cellStyle name="Normal 63 2 2 2 5 2 2" xfId="55187"/>
    <cellStyle name="Normal 63 2 2 2 5 3" xfId="41071"/>
    <cellStyle name="Normal 63 2 2 2 6" xfId="10018"/>
    <cellStyle name="Normal 63 2 2 2 6 2" xfId="24133"/>
    <cellStyle name="Normal 63 2 2 2 6 2 2" xfId="58010"/>
    <cellStyle name="Normal 63 2 2 2 6 3" xfId="43894"/>
    <cellStyle name="Normal 63 2 2 2 7" xfId="15664"/>
    <cellStyle name="Normal 63 2 2 2 7 2" xfId="35425"/>
    <cellStyle name="Normal 63 2 2 2 8" xfId="49541"/>
    <cellStyle name="Normal 63 2 2 2 9" xfId="29779"/>
    <cellStyle name="Normal 63 2 2 3" xfId="1899"/>
    <cellStyle name="Normal 63 2 2 3 2" xfId="3312"/>
    <cellStyle name="Normal 63 2 2 3 2 2" xfId="6136"/>
    <cellStyle name="Normal 63 2 2 3 2 2 2" xfId="14606"/>
    <cellStyle name="Normal 63 2 2 3 2 2 2 2" xfId="28721"/>
    <cellStyle name="Normal 63 2 2 3 2 2 2 2 2" xfId="62598"/>
    <cellStyle name="Normal 63 2 2 3 2 2 2 3" xfId="48482"/>
    <cellStyle name="Normal 63 2 2 3 2 2 3" xfId="20252"/>
    <cellStyle name="Normal 63 2 2 3 2 2 3 2" xfId="40013"/>
    <cellStyle name="Normal 63 2 2 3 2 2 4" xfId="54129"/>
    <cellStyle name="Normal 63 2 2 3 2 2 5" xfId="34367"/>
    <cellStyle name="Normal 63 2 2 3 2 3" xfId="8960"/>
    <cellStyle name="Normal 63 2 2 3 2 3 2" xfId="23075"/>
    <cellStyle name="Normal 63 2 2 3 2 3 2 2" xfId="56952"/>
    <cellStyle name="Normal 63 2 2 3 2 3 3" xfId="42836"/>
    <cellStyle name="Normal 63 2 2 3 2 4" xfId="11783"/>
    <cellStyle name="Normal 63 2 2 3 2 4 2" xfId="25898"/>
    <cellStyle name="Normal 63 2 2 3 2 4 2 2" xfId="59775"/>
    <cellStyle name="Normal 63 2 2 3 2 4 3" xfId="45659"/>
    <cellStyle name="Normal 63 2 2 3 2 5" xfId="17429"/>
    <cellStyle name="Normal 63 2 2 3 2 5 2" xfId="37190"/>
    <cellStyle name="Normal 63 2 2 3 2 6" xfId="51306"/>
    <cellStyle name="Normal 63 2 2 3 2 7" xfId="31544"/>
    <cellStyle name="Normal 63 2 2 3 3" xfId="4723"/>
    <cellStyle name="Normal 63 2 2 3 3 2" xfId="13194"/>
    <cellStyle name="Normal 63 2 2 3 3 2 2" xfId="27309"/>
    <cellStyle name="Normal 63 2 2 3 3 2 2 2" xfId="61186"/>
    <cellStyle name="Normal 63 2 2 3 3 2 3" xfId="47070"/>
    <cellStyle name="Normal 63 2 2 3 3 3" xfId="18840"/>
    <cellStyle name="Normal 63 2 2 3 3 3 2" xfId="38601"/>
    <cellStyle name="Normal 63 2 2 3 3 4" xfId="52717"/>
    <cellStyle name="Normal 63 2 2 3 3 5" xfId="32955"/>
    <cellStyle name="Normal 63 2 2 3 4" xfId="7548"/>
    <cellStyle name="Normal 63 2 2 3 4 2" xfId="21663"/>
    <cellStyle name="Normal 63 2 2 3 4 2 2" xfId="55540"/>
    <cellStyle name="Normal 63 2 2 3 4 3" xfId="41424"/>
    <cellStyle name="Normal 63 2 2 3 5" xfId="10371"/>
    <cellStyle name="Normal 63 2 2 3 5 2" xfId="24486"/>
    <cellStyle name="Normal 63 2 2 3 5 2 2" xfId="58363"/>
    <cellStyle name="Normal 63 2 2 3 5 3" xfId="44247"/>
    <cellStyle name="Normal 63 2 2 3 6" xfId="16017"/>
    <cellStyle name="Normal 63 2 2 3 6 2" xfId="35778"/>
    <cellStyle name="Normal 63 2 2 3 7" xfId="49894"/>
    <cellStyle name="Normal 63 2 2 3 8" xfId="30132"/>
    <cellStyle name="Normal 63 2 2 4" xfId="2606"/>
    <cellStyle name="Normal 63 2 2 4 2" xfId="5430"/>
    <cellStyle name="Normal 63 2 2 4 2 2" xfId="13900"/>
    <cellStyle name="Normal 63 2 2 4 2 2 2" xfId="28015"/>
    <cellStyle name="Normal 63 2 2 4 2 2 2 2" xfId="61892"/>
    <cellStyle name="Normal 63 2 2 4 2 2 3" xfId="47776"/>
    <cellStyle name="Normal 63 2 2 4 2 3" xfId="19546"/>
    <cellStyle name="Normal 63 2 2 4 2 3 2" xfId="39307"/>
    <cellStyle name="Normal 63 2 2 4 2 4" xfId="53423"/>
    <cellStyle name="Normal 63 2 2 4 2 5" xfId="33661"/>
    <cellStyle name="Normal 63 2 2 4 3" xfId="8254"/>
    <cellStyle name="Normal 63 2 2 4 3 2" xfId="22369"/>
    <cellStyle name="Normal 63 2 2 4 3 2 2" xfId="56246"/>
    <cellStyle name="Normal 63 2 2 4 3 3" xfId="42130"/>
    <cellStyle name="Normal 63 2 2 4 4" xfId="11077"/>
    <cellStyle name="Normal 63 2 2 4 4 2" xfId="25192"/>
    <cellStyle name="Normal 63 2 2 4 4 2 2" xfId="59069"/>
    <cellStyle name="Normal 63 2 2 4 4 3" xfId="44953"/>
    <cellStyle name="Normal 63 2 2 4 5" xfId="16723"/>
    <cellStyle name="Normal 63 2 2 4 5 2" xfId="36484"/>
    <cellStyle name="Normal 63 2 2 4 6" xfId="50600"/>
    <cellStyle name="Normal 63 2 2 4 7" xfId="30838"/>
    <cellStyle name="Normal 63 2 2 5" xfId="4017"/>
    <cellStyle name="Normal 63 2 2 5 2" xfId="12488"/>
    <cellStyle name="Normal 63 2 2 5 2 2" xfId="26603"/>
    <cellStyle name="Normal 63 2 2 5 2 2 2" xfId="60480"/>
    <cellStyle name="Normal 63 2 2 5 2 3" xfId="46364"/>
    <cellStyle name="Normal 63 2 2 5 3" xfId="18134"/>
    <cellStyle name="Normal 63 2 2 5 3 2" xfId="37895"/>
    <cellStyle name="Normal 63 2 2 5 4" xfId="52011"/>
    <cellStyle name="Normal 63 2 2 5 5" xfId="32249"/>
    <cellStyle name="Normal 63 2 2 6" xfId="6842"/>
    <cellStyle name="Normal 63 2 2 6 2" xfId="20957"/>
    <cellStyle name="Normal 63 2 2 6 2 2" xfId="54834"/>
    <cellStyle name="Normal 63 2 2 6 3" xfId="40718"/>
    <cellStyle name="Normal 63 2 2 7" xfId="9665"/>
    <cellStyle name="Normal 63 2 2 7 2" xfId="23780"/>
    <cellStyle name="Normal 63 2 2 7 2 2" xfId="57657"/>
    <cellStyle name="Normal 63 2 2 7 3" xfId="43541"/>
    <cellStyle name="Normal 63 2 2 8" xfId="15311"/>
    <cellStyle name="Normal 63 2 2 8 2" xfId="35072"/>
    <cellStyle name="Normal 63 2 2 9" xfId="49188"/>
    <cellStyle name="Normal 63 2 3" xfId="1370"/>
    <cellStyle name="Normal 63 2 3 2" xfId="2077"/>
    <cellStyle name="Normal 63 2 3 2 2" xfId="3490"/>
    <cellStyle name="Normal 63 2 3 2 2 2" xfId="6314"/>
    <cellStyle name="Normal 63 2 3 2 2 2 2" xfId="14784"/>
    <cellStyle name="Normal 63 2 3 2 2 2 2 2" xfId="28899"/>
    <cellStyle name="Normal 63 2 3 2 2 2 2 2 2" xfId="62776"/>
    <cellStyle name="Normal 63 2 3 2 2 2 2 3" xfId="48660"/>
    <cellStyle name="Normal 63 2 3 2 2 2 3" xfId="20430"/>
    <cellStyle name="Normal 63 2 3 2 2 2 3 2" xfId="40191"/>
    <cellStyle name="Normal 63 2 3 2 2 2 4" xfId="54307"/>
    <cellStyle name="Normal 63 2 3 2 2 2 5" xfId="34545"/>
    <cellStyle name="Normal 63 2 3 2 2 3" xfId="9138"/>
    <cellStyle name="Normal 63 2 3 2 2 3 2" xfId="23253"/>
    <cellStyle name="Normal 63 2 3 2 2 3 2 2" xfId="57130"/>
    <cellStyle name="Normal 63 2 3 2 2 3 3" xfId="43014"/>
    <cellStyle name="Normal 63 2 3 2 2 4" xfId="11961"/>
    <cellStyle name="Normal 63 2 3 2 2 4 2" xfId="26076"/>
    <cellStyle name="Normal 63 2 3 2 2 4 2 2" xfId="59953"/>
    <cellStyle name="Normal 63 2 3 2 2 4 3" xfId="45837"/>
    <cellStyle name="Normal 63 2 3 2 2 5" xfId="17607"/>
    <cellStyle name="Normal 63 2 3 2 2 5 2" xfId="37368"/>
    <cellStyle name="Normal 63 2 3 2 2 6" xfId="51484"/>
    <cellStyle name="Normal 63 2 3 2 2 7" xfId="31722"/>
    <cellStyle name="Normal 63 2 3 2 3" xfId="4901"/>
    <cellStyle name="Normal 63 2 3 2 3 2" xfId="13372"/>
    <cellStyle name="Normal 63 2 3 2 3 2 2" xfId="27487"/>
    <cellStyle name="Normal 63 2 3 2 3 2 2 2" xfId="61364"/>
    <cellStyle name="Normal 63 2 3 2 3 2 3" xfId="47248"/>
    <cellStyle name="Normal 63 2 3 2 3 3" xfId="19018"/>
    <cellStyle name="Normal 63 2 3 2 3 3 2" xfId="38779"/>
    <cellStyle name="Normal 63 2 3 2 3 4" xfId="52895"/>
    <cellStyle name="Normal 63 2 3 2 3 5" xfId="33133"/>
    <cellStyle name="Normal 63 2 3 2 4" xfId="7726"/>
    <cellStyle name="Normal 63 2 3 2 4 2" xfId="21841"/>
    <cellStyle name="Normal 63 2 3 2 4 2 2" xfId="55718"/>
    <cellStyle name="Normal 63 2 3 2 4 3" xfId="41602"/>
    <cellStyle name="Normal 63 2 3 2 5" xfId="10549"/>
    <cellStyle name="Normal 63 2 3 2 5 2" xfId="24664"/>
    <cellStyle name="Normal 63 2 3 2 5 2 2" xfId="58541"/>
    <cellStyle name="Normal 63 2 3 2 5 3" xfId="44425"/>
    <cellStyle name="Normal 63 2 3 2 6" xfId="16195"/>
    <cellStyle name="Normal 63 2 3 2 6 2" xfId="35956"/>
    <cellStyle name="Normal 63 2 3 2 7" xfId="50072"/>
    <cellStyle name="Normal 63 2 3 2 8" xfId="30310"/>
    <cellStyle name="Normal 63 2 3 3" xfId="2784"/>
    <cellStyle name="Normal 63 2 3 3 2" xfId="5608"/>
    <cellStyle name="Normal 63 2 3 3 2 2" xfId="14078"/>
    <cellStyle name="Normal 63 2 3 3 2 2 2" xfId="28193"/>
    <cellStyle name="Normal 63 2 3 3 2 2 2 2" xfId="62070"/>
    <cellStyle name="Normal 63 2 3 3 2 2 3" xfId="47954"/>
    <cellStyle name="Normal 63 2 3 3 2 3" xfId="19724"/>
    <cellStyle name="Normal 63 2 3 3 2 3 2" xfId="39485"/>
    <cellStyle name="Normal 63 2 3 3 2 4" xfId="53601"/>
    <cellStyle name="Normal 63 2 3 3 2 5" xfId="33839"/>
    <cellStyle name="Normal 63 2 3 3 3" xfId="8432"/>
    <cellStyle name="Normal 63 2 3 3 3 2" xfId="22547"/>
    <cellStyle name="Normal 63 2 3 3 3 2 2" xfId="56424"/>
    <cellStyle name="Normal 63 2 3 3 3 3" xfId="42308"/>
    <cellStyle name="Normal 63 2 3 3 4" xfId="11255"/>
    <cellStyle name="Normal 63 2 3 3 4 2" xfId="25370"/>
    <cellStyle name="Normal 63 2 3 3 4 2 2" xfId="59247"/>
    <cellStyle name="Normal 63 2 3 3 4 3" xfId="45131"/>
    <cellStyle name="Normal 63 2 3 3 5" xfId="16901"/>
    <cellStyle name="Normal 63 2 3 3 5 2" xfId="36662"/>
    <cellStyle name="Normal 63 2 3 3 6" xfId="50778"/>
    <cellStyle name="Normal 63 2 3 3 7" xfId="31016"/>
    <cellStyle name="Normal 63 2 3 4" xfId="4195"/>
    <cellStyle name="Normal 63 2 3 4 2" xfId="12666"/>
    <cellStyle name="Normal 63 2 3 4 2 2" xfId="26781"/>
    <cellStyle name="Normal 63 2 3 4 2 2 2" xfId="60658"/>
    <cellStyle name="Normal 63 2 3 4 2 3" xfId="46542"/>
    <cellStyle name="Normal 63 2 3 4 3" xfId="18312"/>
    <cellStyle name="Normal 63 2 3 4 3 2" xfId="38073"/>
    <cellStyle name="Normal 63 2 3 4 4" xfId="52189"/>
    <cellStyle name="Normal 63 2 3 4 5" xfId="32427"/>
    <cellStyle name="Normal 63 2 3 5" xfId="7020"/>
    <cellStyle name="Normal 63 2 3 5 2" xfId="21135"/>
    <cellStyle name="Normal 63 2 3 5 2 2" xfId="55012"/>
    <cellStyle name="Normal 63 2 3 5 3" xfId="40896"/>
    <cellStyle name="Normal 63 2 3 6" xfId="9843"/>
    <cellStyle name="Normal 63 2 3 6 2" xfId="23958"/>
    <cellStyle name="Normal 63 2 3 6 2 2" xfId="57835"/>
    <cellStyle name="Normal 63 2 3 6 3" xfId="43719"/>
    <cellStyle name="Normal 63 2 3 7" xfId="15489"/>
    <cellStyle name="Normal 63 2 3 7 2" xfId="35250"/>
    <cellStyle name="Normal 63 2 3 8" xfId="49366"/>
    <cellStyle name="Normal 63 2 3 9" xfId="29604"/>
    <cellStyle name="Normal 63 2 4" xfId="1724"/>
    <cellStyle name="Normal 63 2 4 2" xfId="3137"/>
    <cellStyle name="Normal 63 2 4 2 2" xfId="5961"/>
    <cellStyle name="Normal 63 2 4 2 2 2" xfId="14431"/>
    <cellStyle name="Normal 63 2 4 2 2 2 2" xfId="28546"/>
    <cellStyle name="Normal 63 2 4 2 2 2 2 2" xfId="62423"/>
    <cellStyle name="Normal 63 2 4 2 2 2 3" xfId="48307"/>
    <cellStyle name="Normal 63 2 4 2 2 3" xfId="20077"/>
    <cellStyle name="Normal 63 2 4 2 2 3 2" xfId="39838"/>
    <cellStyle name="Normal 63 2 4 2 2 4" xfId="53954"/>
    <cellStyle name="Normal 63 2 4 2 2 5" xfId="34192"/>
    <cellStyle name="Normal 63 2 4 2 3" xfId="8785"/>
    <cellStyle name="Normal 63 2 4 2 3 2" xfId="22900"/>
    <cellStyle name="Normal 63 2 4 2 3 2 2" xfId="56777"/>
    <cellStyle name="Normal 63 2 4 2 3 3" xfId="42661"/>
    <cellStyle name="Normal 63 2 4 2 4" xfId="11608"/>
    <cellStyle name="Normal 63 2 4 2 4 2" xfId="25723"/>
    <cellStyle name="Normal 63 2 4 2 4 2 2" xfId="59600"/>
    <cellStyle name="Normal 63 2 4 2 4 3" xfId="45484"/>
    <cellStyle name="Normal 63 2 4 2 5" xfId="17254"/>
    <cellStyle name="Normal 63 2 4 2 5 2" xfId="37015"/>
    <cellStyle name="Normal 63 2 4 2 6" xfId="51131"/>
    <cellStyle name="Normal 63 2 4 2 7" xfId="31369"/>
    <cellStyle name="Normal 63 2 4 3" xfId="4548"/>
    <cellStyle name="Normal 63 2 4 3 2" xfId="13019"/>
    <cellStyle name="Normal 63 2 4 3 2 2" xfId="27134"/>
    <cellStyle name="Normal 63 2 4 3 2 2 2" xfId="61011"/>
    <cellStyle name="Normal 63 2 4 3 2 3" xfId="46895"/>
    <cellStyle name="Normal 63 2 4 3 3" xfId="18665"/>
    <cellStyle name="Normal 63 2 4 3 3 2" xfId="38426"/>
    <cellStyle name="Normal 63 2 4 3 4" xfId="52542"/>
    <cellStyle name="Normal 63 2 4 3 5" xfId="32780"/>
    <cellStyle name="Normal 63 2 4 4" xfId="7373"/>
    <cellStyle name="Normal 63 2 4 4 2" xfId="21488"/>
    <cellStyle name="Normal 63 2 4 4 2 2" xfId="55365"/>
    <cellStyle name="Normal 63 2 4 4 3" xfId="41249"/>
    <cellStyle name="Normal 63 2 4 5" xfId="10196"/>
    <cellStyle name="Normal 63 2 4 5 2" xfId="24311"/>
    <cellStyle name="Normal 63 2 4 5 2 2" xfId="58188"/>
    <cellStyle name="Normal 63 2 4 5 3" xfId="44072"/>
    <cellStyle name="Normal 63 2 4 6" xfId="15842"/>
    <cellStyle name="Normal 63 2 4 6 2" xfId="35603"/>
    <cellStyle name="Normal 63 2 4 7" xfId="49719"/>
    <cellStyle name="Normal 63 2 4 8" xfId="29957"/>
    <cellStyle name="Normal 63 2 5" xfId="2431"/>
    <cellStyle name="Normal 63 2 5 2" xfId="5255"/>
    <cellStyle name="Normal 63 2 5 2 2" xfId="13725"/>
    <cellStyle name="Normal 63 2 5 2 2 2" xfId="27840"/>
    <cellStyle name="Normal 63 2 5 2 2 2 2" xfId="61717"/>
    <cellStyle name="Normal 63 2 5 2 2 3" xfId="47601"/>
    <cellStyle name="Normal 63 2 5 2 3" xfId="19371"/>
    <cellStyle name="Normal 63 2 5 2 3 2" xfId="39132"/>
    <cellStyle name="Normal 63 2 5 2 4" xfId="53248"/>
    <cellStyle name="Normal 63 2 5 2 5" xfId="33486"/>
    <cellStyle name="Normal 63 2 5 3" xfId="8079"/>
    <cellStyle name="Normal 63 2 5 3 2" xfId="22194"/>
    <cellStyle name="Normal 63 2 5 3 2 2" xfId="56071"/>
    <cellStyle name="Normal 63 2 5 3 3" xfId="41955"/>
    <cellStyle name="Normal 63 2 5 4" xfId="10902"/>
    <cellStyle name="Normal 63 2 5 4 2" xfId="25017"/>
    <cellStyle name="Normal 63 2 5 4 2 2" xfId="58894"/>
    <cellStyle name="Normal 63 2 5 4 3" xfId="44778"/>
    <cellStyle name="Normal 63 2 5 5" xfId="16548"/>
    <cellStyle name="Normal 63 2 5 5 2" xfId="36309"/>
    <cellStyle name="Normal 63 2 5 6" xfId="50425"/>
    <cellStyle name="Normal 63 2 5 7" xfId="30663"/>
    <cellStyle name="Normal 63 2 6" xfId="3842"/>
    <cellStyle name="Normal 63 2 6 2" xfId="12313"/>
    <cellStyle name="Normal 63 2 6 2 2" xfId="26428"/>
    <cellStyle name="Normal 63 2 6 2 2 2" xfId="60305"/>
    <cellStyle name="Normal 63 2 6 2 3" xfId="46189"/>
    <cellStyle name="Normal 63 2 6 3" xfId="17959"/>
    <cellStyle name="Normal 63 2 6 3 2" xfId="37720"/>
    <cellStyle name="Normal 63 2 6 4" xfId="51836"/>
    <cellStyle name="Normal 63 2 6 5" xfId="32074"/>
    <cellStyle name="Normal 63 2 7" xfId="6667"/>
    <cellStyle name="Normal 63 2 7 2" xfId="20782"/>
    <cellStyle name="Normal 63 2 7 2 2" xfId="54659"/>
    <cellStyle name="Normal 63 2 7 3" xfId="40543"/>
    <cellStyle name="Normal 63 2 8" xfId="9490"/>
    <cellStyle name="Normal 63 2 8 2" xfId="23605"/>
    <cellStyle name="Normal 63 2 8 2 2" xfId="57482"/>
    <cellStyle name="Normal 63 2 8 3" xfId="43366"/>
    <cellStyle name="Normal 63 2 9" xfId="15136"/>
    <cellStyle name="Normal 63 2 9 2" xfId="34897"/>
    <cellStyle name="Normal 63 3" xfId="1103"/>
    <cellStyle name="Normal 63 3 10" xfId="29339"/>
    <cellStyle name="Normal 63 3 2" xfId="1458"/>
    <cellStyle name="Normal 63 3 2 2" xfId="2165"/>
    <cellStyle name="Normal 63 3 2 2 2" xfId="3578"/>
    <cellStyle name="Normal 63 3 2 2 2 2" xfId="6402"/>
    <cellStyle name="Normal 63 3 2 2 2 2 2" xfId="14872"/>
    <cellStyle name="Normal 63 3 2 2 2 2 2 2" xfId="28987"/>
    <cellStyle name="Normal 63 3 2 2 2 2 2 2 2" xfId="62864"/>
    <cellStyle name="Normal 63 3 2 2 2 2 2 3" xfId="48748"/>
    <cellStyle name="Normal 63 3 2 2 2 2 3" xfId="20518"/>
    <cellStyle name="Normal 63 3 2 2 2 2 3 2" xfId="40279"/>
    <cellStyle name="Normal 63 3 2 2 2 2 4" xfId="54395"/>
    <cellStyle name="Normal 63 3 2 2 2 2 5" xfId="34633"/>
    <cellStyle name="Normal 63 3 2 2 2 3" xfId="9226"/>
    <cellStyle name="Normal 63 3 2 2 2 3 2" xfId="23341"/>
    <cellStyle name="Normal 63 3 2 2 2 3 2 2" xfId="57218"/>
    <cellStyle name="Normal 63 3 2 2 2 3 3" xfId="43102"/>
    <cellStyle name="Normal 63 3 2 2 2 4" xfId="12049"/>
    <cellStyle name="Normal 63 3 2 2 2 4 2" xfId="26164"/>
    <cellStyle name="Normal 63 3 2 2 2 4 2 2" xfId="60041"/>
    <cellStyle name="Normal 63 3 2 2 2 4 3" xfId="45925"/>
    <cellStyle name="Normal 63 3 2 2 2 5" xfId="17695"/>
    <cellStyle name="Normal 63 3 2 2 2 5 2" xfId="37456"/>
    <cellStyle name="Normal 63 3 2 2 2 6" xfId="51572"/>
    <cellStyle name="Normal 63 3 2 2 2 7" xfId="31810"/>
    <cellStyle name="Normal 63 3 2 2 3" xfId="4989"/>
    <cellStyle name="Normal 63 3 2 2 3 2" xfId="13460"/>
    <cellStyle name="Normal 63 3 2 2 3 2 2" xfId="27575"/>
    <cellStyle name="Normal 63 3 2 2 3 2 2 2" xfId="61452"/>
    <cellStyle name="Normal 63 3 2 2 3 2 3" xfId="47336"/>
    <cellStyle name="Normal 63 3 2 2 3 3" xfId="19106"/>
    <cellStyle name="Normal 63 3 2 2 3 3 2" xfId="38867"/>
    <cellStyle name="Normal 63 3 2 2 3 4" xfId="52983"/>
    <cellStyle name="Normal 63 3 2 2 3 5" xfId="33221"/>
    <cellStyle name="Normal 63 3 2 2 4" xfId="7814"/>
    <cellStyle name="Normal 63 3 2 2 4 2" xfId="21929"/>
    <cellStyle name="Normal 63 3 2 2 4 2 2" xfId="55806"/>
    <cellStyle name="Normal 63 3 2 2 4 3" xfId="41690"/>
    <cellStyle name="Normal 63 3 2 2 5" xfId="10637"/>
    <cellStyle name="Normal 63 3 2 2 5 2" xfId="24752"/>
    <cellStyle name="Normal 63 3 2 2 5 2 2" xfId="58629"/>
    <cellStyle name="Normal 63 3 2 2 5 3" xfId="44513"/>
    <cellStyle name="Normal 63 3 2 2 6" xfId="16283"/>
    <cellStyle name="Normal 63 3 2 2 6 2" xfId="36044"/>
    <cellStyle name="Normal 63 3 2 2 7" xfId="50160"/>
    <cellStyle name="Normal 63 3 2 2 8" xfId="30398"/>
    <cellStyle name="Normal 63 3 2 3" xfId="2872"/>
    <cellStyle name="Normal 63 3 2 3 2" xfId="5696"/>
    <cellStyle name="Normal 63 3 2 3 2 2" xfId="14166"/>
    <cellStyle name="Normal 63 3 2 3 2 2 2" xfId="28281"/>
    <cellStyle name="Normal 63 3 2 3 2 2 2 2" xfId="62158"/>
    <cellStyle name="Normal 63 3 2 3 2 2 3" xfId="48042"/>
    <cellStyle name="Normal 63 3 2 3 2 3" xfId="19812"/>
    <cellStyle name="Normal 63 3 2 3 2 3 2" xfId="39573"/>
    <cellStyle name="Normal 63 3 2 3 2 4" xfId="53689"/>
    <cellStyle name="Normal 63 3 2 3 2 5" xfId="33927"/>
    <cellStyle name="Normal 63 3 2 3 3" xfId="8520"/>
    <cellStyle name="Normal 63 3 2 3 3 2" xfId="22635"/>
    <cellStyle name="Normal 63 3 2 3 3 2 2" xfId="56512"/>
    <cellStyle name="Normal 63 3 2 3 3 3" xfId="42396"/>
    <cellStyle name="Normal 63 3 2 3 4" xfId="11343"/>
    <cellStyle name="Normal 63 3 2 3 4 2" xfId="25458"/>
    <cellStyle name="Normal 63 3 2 3 4 2 2" xfId="59335"/>
    <cellStyle name="Normal 63 3 2 3 4 3" xfId="45219"/>
    <cellStyle name="Normal 63 3 2 3 5" xfId="16989"/>
    <cellStyle name="Normal 63 3 2 3 5 2" xfId="36750"/>
    <cellStyle name="Normal 63 3 2 3 6" xfId="50866"/>
    <cellStyle name="Normal 63 3 2 3 7" xfId="31104"/>
    <cellStyle name="Normal 63 3 2 4" xfId="4283"/>
    <cellStyle name="Normal 63 3 2 4 2" xfId="12754"/>
    <cellStyle name="Normal 63 3 2 4 2 2" xfId="26869"/>
    <cellStyle name="Normal 63 3 2 4 2 2 2" xfId="60746"/>
    <cellStyle name="Normal 63 3 2 4 2 3" xfId="46630"/>
    <cellStyle name="Normal 63 3 2 4 3" xfId="18400"/>
    <cellStyle name="Normal 63 3 2 4 3 2" xfId="38161"/>
    <cellStyle name="Normal 63 3 2 4 4" xfId="52277"/>
    <cellStyle name="Normal 63 3 2 4 5" xfId="32515"/>
    <cellStyle name="Normal 63 3 2 5" xfId="7108"/>
    <cellStyle name="Normal 63 3 2 5 2" xfId="21223"/>
    <cellStyle name="Normal 63 3 2 5 2 2" xfId="55100"/>
    <cellStyle name="Normal 63 3 2 5 3" xfId="40984"/>
    <cellStyle name="Normal 63 3 2 6" xfId="9931"/>
    <cellStyle name="Normal 63 3 2 6 2" xfId="24046"/>
    <cellStyle name="Normal 63 3 2 6 2 2" xfId="57923"/>
    <cellStyle name="Normal 63 3 2 6 3" xfId="43807"/>
    <cellStyle name="Normal 63 3 2 7" xfId="15577"/>
    <cellStyle name="Normal 63 3 2 7 2" xfId="35338"/>
    <cellStyle name="Normal 63 3 2 8" xfId="49454"/>
    <cellStyle name="Normal 63 3 2 9" xfId="29692"/>
    <cellStyle name="Normal 63 3 3" xfId="1812"/>
    <cellStyle name="Normal 63 3 3 2" xfId="3225"/>
    <cellStyle name="Normal 63 3 3 2 2" xfId="6049"/>
    <cellStyle name="Normal 63 3 3 2 2 2" xfId="14519"/>
    <cellStyle name="Normal 63 3 3 2 2 2 2" xfId="28634"/>
    <cellStyle name="Normal 63 3 3 2 2 2 2 2" xfId="62511"/>
    <cellStyle name="Normal 63 3 3 2 2 2 3" xfId="48395"/>
    <cellStyle name="Normal 63 3 3 2 2 3" xfId="20165"/>
    <cellStyle name="Normal 63 3 3 2 2 3 2" xfId="39926"/>
    <cellStyle name="Normal 63 3 3 2 2 4" xfId="54042"/>
    <cellStyle name="Normal 63 3 3 2 2 5" xfId="34280"/>
    <cellStyle name="Normal 63 3 3 2 3" xfId="8873"/>
    <cellStyle name="Normal 63 3 3 2 3 2" xfId="22988"/>
    <cellStyle name="Normal 63 3 3 2 3 2 2" xfId="56865"/>
    <cellStyle name="Normal 63 3 3 2 3 3" xfId="42749"/>
    <cellStyle name="Normal 63 3 3 2 4" xfId="11696"/>
    <cellStyle name="Normal 63 3 3 2 4 2" xfId="25811"/>
    <cellStyle name="Normal 63 3 3 2 4 2 2" xfId="59688"/>
    <cellStyle name="Normal 63 3 3 2 4 3" xfId="45572"/>
    <cellStyle name="Normal 63 3 3 2 5" xfId="17342"/>
    <cellStyle name="Normal 63 3 3 2 5 2" xfId="37103"/>
    <cellStyle name="Normal 63 3 3 2 6" xfId="51219"/>
    <cellStyle name="Normal 63 3 3 2 7" xfId="31457"/>
    <cellStyle name="Normal 63 3 3 3" xfId="4636"/>
    <cellStyle name="Normal 63 3 3 3 2" xfId="13107"/>
    <cellStyle name="Normal 63 3 3 3 2 2" xfId="27222"/>
    <cellStyle name="Normal 63 3 3 3 2 2 2" xfId="61099"/>
    <cellStyle name="Normal 63 3 3 3 2 3" xfId="46983"/>
    <cellStyle name="Normal 63 3 3 3 3" xfId="18753"/>
    <cellStyle name="Normal 63 3 3 3 3 2" xfId="38514"/>
    <cellStyle name="Normal 63 3 3 3 4" xfId="52630"/>
    <cellStyle name="Normal 63 3 3 3 5" xfId="32868"/>
    <cellStyle name="Normal 63 3 3 4" xfId="7461"/>
    <cellStyle name="Normal 63 3 3 4 2" xfId="21576"/>
    <cellStyle name="Normal 63 3 3 4 2 2" xfId="55453"/>
    <cellStyle name="Normal 63 3 3 4 3" xfId="41337"/>
    <cellStyle name="Normal 63 3 3 5" xfId="10284"/>
    <cellStyle name="Normal 63 3 3 5 2" xfId="24399"/>
    <cellStyle name="Normal 63 3 3 5 2 2" xfId="58276"/>
    <cellStyle name="Normal 63 3 3 5 3" xfId="44160"/>
    <cellStyle name="Normal 63 3 3 6" xfId="15930"/>
    <cellStyle name="Normal 63 3 3 6 2" xfId="35691"/>
    <cellStyle name="Normal 63 3 3 7" xfId="49807"/>
    <cellStyle name="Normal 63 3 3 8" xfId="30045"/>
    <cellStyle name="Normal 63 3 4" xfId="2519"/>
    <cellStyle name="Normal 63 3 4 2" xfId="5343"/>
    <cellStyle name="Normal 63 3 4 2 2" xfId="13813"/>
    <cellStyle name="Normal 63 3 4 2 2 2" xfId="27928"/>
    <cellStyle name="Normal 63 3 4 2 2 2 2" xfId="61805"/>
    <cellStyle name="Normal 63 3 4 2 2 3" xfId="47689"/>
    <cellStyle name="Normal 63 3 4 2 3" xfId="19459"/>
    <cellStyle name="Normal 63 3 4 2 3 2" xfId="39220"/>
    <cellStyle name="Normal 63 3 4 2 4" xfId="53336"/>
    <cellStyle name="Normal 63 3 4 2 5" xfId="33574"/>
    <cellStyle name="Normal 63 3 4 3" xfId="8167"/>
    <cellStyle name="Normal 63 3 4 3 2" xfId="22282"/>
    <cellStyle name="Normal 63 3 4 3 2 2" xfId="56159"/>
    <cellStyle name="Normal 63 3 4 3 3" xfId="42043"/>
    <cellStyle name="Normal 63 3 4 4" xfId="10990"/>
    <cellStyle name="Normal 63 3 4 4 2" xfId="25105"/>
    <cellStyle name="Normal 63 3 4 4 2 2" xfId="58982"/>
    <cellStyle name="Normal 63 3 4 4 3" xfId="44866"/>
    <cellStyle name="Normal 63 3 4 5" xfId="16636"/>
    <cellStyle name="Normal 63 3 4 5 2" xfId="36397"/>
    <cellStyle name="Normal 63 3 4 6" xfId="50513"/>
    <cellStyle name="Normal 63 3 4 7" xfId="30751"/>
    <cellStyle name="Normal 63 3 5" xfId="3930"/>
    <cellStyle name="Normal 63 3 5 2" xfId="12401"/>
    <cellStyle name="Normal 63 3 5 2 2" xfId="26516"/>
    <cellStyle name="Normal 63 3 5 2 2 2" xfId="60393"/>
    <cellStyle name="Normal 63 3 5 2 3" xfId="46277"/>
    <cellStyle name="Normal 63 3 5 3" xfId="18047"/>
    <cellStyle name="Normal 63 3 5 3 2" xfId="37808"/>
    <cellStyle name="Normal 63 3 5 4" xfId="51924"/>
    <cellStyle name="Normal 63 3 5 5" xfId="32162"/>
    <cellStyle name="Normal 63 3 6" xfId="6755"/>
    <cellStyle name="Normal 63 3 6 2" xfId="20870"/>
    <cellStyle name="Normal 63 3 6 2 2" xfId="54747"/>
    <cellStyle name="Normal 63 3 6 3" xfId="40631"/>
    <cellStyle name="Normal 63 3 7" xfId="9578"/>
    <cellStyle name="Normal 63 3 7 2" xfId="23693"/>
    <cellStyle name="Normal 63 3 7 2 2" xfId="57570"/>
    <cellStyle name="Normal 63 3 7 3" xfId="43454"/>
    <cellStyle name="Normal 63 3 8" xfId="15224"/>
    <cellStyle name="Normal 63 3 8 2" xfId="34985"/>
    <cellStyle name="Normal 63 3 9" xfId="49101"/>
    <cellStyle name="Normal 63 4" xfId="1283"/>
    <cellStyle name="Normal 63 4 2" xfId="1990"/>
    <cellStyle name="Normal 63 4 2 2" xfId="3403"/>
    <cellStyle name="Normal 63 4 2 2 2" xfId="6227"/>
    <cellStyle name="Normal 63 4 2 2 2 2" xfId="14697"/>
    <cellStyle name="Normal 63 4 2 2 2 2 2" xfId="28812"/>
    <cellStyle name="Normal 63 4 2 2 2 2 2 2" xfId="62689"/>
    <cellStyle name="Normal 63 4 2 2 2 2 3" xfId="48573"/>
    <cellStyle name="Normal 63 4 2 2 2 3" xfId="20343"/>
    <cellStyle name="Normal 63 4 2 2 2 3 2" xfId="40104"/>
    <cellStyle name="Normal 63 4 2 2 2 4" xfId="54220"/>
    <cellStyle name="Normal 63 4 2 2 2 5" xfId="34458"/>
    <cellStyle name="Normal 63 4 2 2 3" xfId="9051"/>
    <cellStyle name="Normal 63 4 2 2 3 2" xfId="23166"/>
    <cellStyle name="Normal 63 4 2 2 3 2 2" xfId="57043"/>
    <cellStyle name="Normal 63 4 2 2 3 3" xfId="42927"/>
    <cellStyle name="Normal 63 4 2 2 4" xfId="11874"/>
    <cellStyle name="Normal 63 4 2 2 4 2" xfId="25989"/>
    <cellStyle name="Normal 63 4 2 2 4 2 2" xfId="59866"/>
    <cellStyle name="Normal 63 4 2 2 4 3" xfId="45750"/>
    <cellStyle name="Normal 63 4 2 2 5" xfId="17520"/>
    <cellStyle name="Normal 63 4 2 2 5 2" xfId="37281"/>
    <cellStyle name="Normal 63 4 2 2 6" xfId="51397"/>
    <cellStyle name="Normal 63 4 2 2 7" xfId="31635"/>
    <cellStyle name="Normal 63 4 2 3" xfId="4814"/>
    <cellStyle name="Normal 63 4 2 3 2" xfId="13285"/>
    <cellStyle name="Normal 63 4 2 3 2 2" xfId="27400"/>
    <cellStyle name="Normal 63 4 2 3 2 2 2" xfId="61277"/>
    <cellStyle name="Normal 63 4 2 3 2 3" xfId="47161"/>
    <cellStyle name="Normal 63 4 2 3 3" xfId="18931"/>
    <cellStyle name="Normal 63 4 2 3 3 2" xfId="38692"/>
    <cellStyle name="Normal 63 4 2 3 4" xfId="52808"/>
    <cellStyle name="Normal 63 4 2 3 5" xfId="33046"/>
    <cellStyle name="Normal 63 4 2 4" xfId="7639"/>
    <cellStyle name="Normal 63 4 2 4 2" xfId="21754"/>
    <cellStyle name="Normal 63 4 2 4 2 2" xfId="55631"/>
    <cellStyle name="Normal 63 4 2 4 3" xfId="41515"/>
    <cellStyle name="Normal 63 4 2 5" xfId="10462"/>
    <cellStyle name="Normal 63 4 2 5 2" xfId="24577"/>
    <cellStyle name="Normal 63 4 2 5 2 2" xfId="58454"/>
    <cellStyle name="Normal 63 4 2 5 3" xfId="44338"/>
    <cellStyle name="Normal 63 4 2 6" xfId="16108"/>
    <cellStyle name="Normal 63 4 2 6 2" xfId="35869"/>
    <cellStyle name="Normal 63 4 2 7" xfId="49985"/>
    <cellStyle name="Normal 63 4 2 8" xfId="30223"/>
    <cellStyle name="Normal 63 4 3" xfId="2697"/>
    <cellStyle name="Normal 63 4 3 2" xfId="5521"/>
    <cellStyle name="Normal 63 4 3 2 2" xfId="13991"/>
    <cellStyle name="Normal 63 4 3 2 2 2" xfId="28106"/>
    <cellStyle name="Normal 63 4 3 2 2 2 2" xfId="61983"/>
    <cellStyle name="Normal 63 4 3 2 2 3" xfId="47867"/>
    <cellStyle name="Normal 63 4 3 2 3" xfId="19637"/>
    <cellStyle name="Normal 63 4 3 2 3 2" xfId="39398"/>
    <cellStyle name="Normal 63 4 3 2 4" xfId="53514"/>
    <cellStyle name="Normal 63 4 3 2 5" xfId="33752"/>
    <cellStyle name="Normal 63 4 3 3" xfId="8345"/>
    <cellStyle name="Normal 63 4 3 3 2" xfId="22460"/>
    <cellStyle name="Normal 63 4 3 3 2 2" xfId="56337"/>
    <cellStyle name="Normal 63 4 3 3 3" xfId="42221"/>
    <cellStyle name="Normal 63 4 3 4" xfId="11168"/>
    <cellStyle name="Normal 63 4 3 4 2" xfId="25283"/>
    <cellStyle name="Normal 63 4 3 4 2 2" xfId="59160"/>
    <cellStyle name="Normal 63 4 3 4 3" xfId="45044"/>
    <cellStyle name="Normal 63 4 3 5" xfId="16814"/>
    <cellStyle name="Normal 63 4 3 5 2" xfId="36575"/>
    <cellStyle name="Normal 63 4 3 6" xfId="50691"/>
    <cellStyle name="Normal 63 4 3 7" xfId="30929"/>
    <cellStyle name="Normal 63 4 4" xfId="4108"/>
    <cellStyle name="Normal 63 4 4 2" xfId="12579"/>
    <cellStyle name="Normal 63 4 4 2 2" xfId="26694"/>
    <cellStyle name="Normal 63 4 4 2 2 2" xfId="60571"/>
    <cellStyle name="Normal 63 4 4 2 3" xfId="46455"/>
    <cellStyle name="Normal 63 4 4 3" xfId="18225"/>
    <cellStyle name="Normal 63 4 4 3 2" xfId="37986"/>
    <cellStyle name="Normal 63 4 4 4" xfId="52102"/>
    <cellStyle name="Normal 63 4 4 5" xfId="32340"/>
    <cellStyle name="Normal 63 4 5" xfId="6933"/>
    <cellStyle name="Normal 63 4 5 2" xfId="21048"/>
    <cellStyle name="Normal 63 4 5 2 2" xfId="54925"/>
    <cellStyle name="Normal 63 4 5 3" xfId="40809"/>
    <cellStyle name="Normal 63 4 6" xfId="9756"/>
    <cellStyle name="Normal 63 4 6 2" xfId="23871"/>
    <cellStyle name="Normal 63 4 6 2 2" xfId="57748"/>
    <cellStyle name="Normal 63 4 6 3" xfId="43632"/>
    <cellStyle name="Normal 63 4 7" xfId="15402"/>
    <cellStyle name="Normal 63 4 7 2" xfId="35163"/>
    <cellStyle name="Normal 63 4 8" xfId="49279"/>
    <cellStyle name="Normal 63 4 9" xfId="29517"/>
    <cellStyle name="Normal 63 5" xfId="1637"/>
    <cellStyle name="Normal 63 5 2" xfId="3050"/>
    <cellStyle name="Normal 63 5 2 2" xfId="5874"/>
    <cellStyle name="Normal 63 5 2 2 2" xfId="14344"/>
    <cellStyle name="Normal 63 5 2 2 2 2" xfId="28459"/>
    <cellStyle name="Normal 63 5 2 2 2 2 2" xfId="62336"/>
    <cellStyle name="Normal 63 5 2 2 2 3" xfId="48220"/>
    <cellStyle name="Normal 63 5 2 2 3" xfId="19990"/>
    <cellStyle name="Normal 63 5 2 2 3 2" xfId="39751"/>
    <cellStyle name="Normal 63 5 2 2 4" xfId="53867"/>
    <cellStyle name="Normal 63 5 2 2 5" xfId="34105"/>
    <cellStyle name="Normal 63 5 2 3" xfId="8698"/>
    <cellStyle name="Normal 63 5 2 3 2" xfId="22813"/>
    <cellStyle name="Normal 63 5 2 3 2 2" xfId="56690"/>
    <cellStyle name="Normal 63 5 2 3 3" xfId="42574"/>
    <cellStyle name="Normal 63 5 2 4" xfId="11521"/>
    <cellStyle name="Normal 63 5 2 4 2" xfId="25636"/>
    <cellStyle name="Normal 63 5 2 4 2 2" xfId="59513"/>
    <cellStyle name="Normal 63 5 2 4 3" xfId="45397"/>
    <cellStyle name="Normal 63 5 2 5" xfId="17167"/>
    <cellStyle name="Normal 63 5 2 5 2" xfId="36928"/>
    <cellStyle name="Normal 63 5 2 6" xfId="51044"/>
    <cellStyle name="Normal 63 5 2 7" xfId="31282"/>
    <cellStyle name="Normal 63 5 3" xfId="4461"/>
    <cellStyle name="Normal 63 5 3 2" xfId="12932"/>
    <cellStyle name="Normal 63 5 3 2 2" xfId="27047"/>
    <cellStyle name="Normal 63 5 3 2 2 2" xfId="60924"/>
    <cellStyle name="Normal 63 5 3 2 3" xfId="46808"/>
    <cellStyle name="Normal 63 5 3 3" xfId="18578"/>
    <cellStyle name="Normal 63 5 3 3 2" xfId="38339"/>
    <cellStyle name="Normal 63 5 3 4" xfId="52455"/>
    <cellStyle name="Normal 63 5 3 5" xfId="32693"/>
    <cellStyle name="Normal 63 5 4" xfId="7286"/>
    <cellStyle name="Normal 63 5 4 2" xfId="21401"/>
    <cellStyle name="Normal 63 5 4 2 2" xfId="55278"/>
    <cellStyle name="Normal 63 5 4 3" xfId="41162"/>
    <cellStyle name="Normal 63 5 5" xfId="10109"/>
    <cellStyle name="Normal 63 5 5 2" xfId="24224"/>
    <cellStyle name="Normal 63 5 5 2 2" xfId="58101"/>
    <cellStyle name="Normal 63 5 5 3" xfId="43985"/>
    <cellStyle name="Normal 63 5 6" xfId="15755"/>
    <cellStyle name="Normal 63 5 6 2" xfId="35516"/>
    <cellStyle name="Normal 63 5 7" xfId="49632"/>
    <cellStyle name="Normal 63 5 8" xfId="29870"/>
    <cellStyle name="Normal 63 6" xfId="2344"/>
    <cellStyle name="Normal 63 6 2" xfId="5168"/>
    <cellStyle name="Normal 63 6 2 2" xfId="13638"/>
    <cellStyle name="Normal 63 6 2 2 2" xfId="27753"/>
    <cellStyle name="Normal 63 6 2 2 2 2" xfId="61630"/>
    <cellStyle name="Normal 63 6 2 2 3" xfId="47514"/>
    <cellStyle name="Normal 63 6 2 3" xfId="19284"/>
    <cellStyle name="Normal 63 6 2 3 2" xfId="39045"/>
    <cellStyle name="Normal 63 6 2 4" xfId="53161"/>
    <cellStyle name="Normal 63 6 2 5" xfId="33399"/>
    <cellStyle name="Normal 63 6 3" xfId="7992"/>
    <cellStyle name="Normal 63 6 3 2" xfId="22107"/>
    <cellStyle name="Normal 63 6 3 2 2" xfId="55984"/>
    <cellStyle name="Normal 63 6 3 3" xfId="41868"/>
    <cellStyle name="Normal 63 6 4" xfId="10815"/>
    <cellStyle name="Normal 63 6 4 2" xfId="24930"/>
    <cellStyle name="Normal 63 6 4 2 2" xfId="58807"/>
    <cellStyle name="Normal 63 6 4 3" xfId="44691"/>
    <cellStyle name="Normal 63 6 5" xfId="16461"/>
    <cellStyle name="Normal 63 6 5 2" xfId="36222"/>
    <cellStyle name="Normal 63 6 6" xfId="50338"/>
    <cellStyle name="Normal 63 6 7" xfId="30576"/>
    <cellStyle name="Normal 63 7" xfId="3755"/>
    <cellStyle name="Normal 63 7 2" xfId="12226"/>
    <cellStyle name="Normal 63 7 2 2" xfId="26341"/>
    <cellStyle name="Normal 63 7 2 2 2" xfId="60218"/>
    <cellStyle name="Normal 63 7 2 3" xfId="46102"/>
    <cellStyle name="Normal 63 7 3" xfId="17872"/>
    <cellStyle name="Normal 63 7 3 2" xfId="37633"/>
    <cellStyle name="Normal 63 7 4" xfId="51749"/>
    <cellStyle name="Normal 63 7 5" xfId="31987"/>
    <cellStyle name="Normal 63 8" xfId="6580"/>
    <cellStyle name="Normal 63 8 2" xfId="20695"/>
    <cellStyle name="Normal 63 8 2 2" xfId="54572"/>
    <cellStyle name="Normal 63 8 3" xfId="40456"/>
    <cellStyle name="Normal 63 9" xfId="9403"/>
    <cellStyle name="Normal 63 9 2" xfId="23518"/>
    <cellStyle name="Normal 63 9 2 2" xfId="57395"/>
    <cellStyle name="Normal 63 9 3" xfId="43279"/>
    <cellStyle name="Normal 64" xfId="740"/>
    <cellStyle name="Normal 64 10" xfId="15034"/>
    <cellStyle name="Normal 64 10 2" xfId="34795"/>
    <cellStyle name="Normal 64 11" xfId="48911"/>
    <cellStyle name="Normal 64 12" xfId="29149"/>
    <cellStyle name="Normal 64 2" xfId="996"/>
    <cellStyle name="Normal 64 2 10" xfId="48998"/>
    <cellStyle name="Normal 64 2 11" xfId="29236"/>
    <cellStyle name="Normal 64 2 2" xfId="1176"/>
    <cellStyle name="Normal 64 2 2 10" xfId="29411"/>
    <cellStyle name="Normal 64 2 2 2" xfId="1530"/>
    <cellStyle name="Normal 64 2 2 2 2" xfId="2237"/>
    <cellStyle name="Normal 64 2 2 2 2 2" xfId="3650"/>
    <cellStyle name="Normal 64 2 2 2 2 2 2" xfId="6474"/>
    <cellStyle name="Normal 64 2 2 2 2 2 2 2" xfId="14944"/>
    <cellStyle name="Normal 64 2 2 2 2 2 2 2 2" xfId="29059"/>
    <cellStyle name="Normal 64 2 2 2 2 2 2 2 2 2" xfId="62936"/>
    <cellStyle name="Normal 64 2 2 2 2 2 2 2 3" xfId="48820"/>
    <cellStyle name="Normal 64 2 2 2 2 2 2 3" xfId="20590"/>
    <cellStyle name="Normal 64 2 2 2 2 2 2 3 2" xfId="40351"/>
    <cellStyle name="Normal 64 2 2 2 2 2 2 4" xfId="54467"/>
    <cellStyle name="Normal 64 2 2 2 2 2 2 5" xfId="34705"/>
    <cellStyle name="Normal 64 2 2 2 2 2 3" xfId="9298"/>
    <cellStyle name="Normal 64 2 2 2 2 2 3 2" xfId="23413"/>
    <cellStyle name="Normal 64 2 2 2 2 2 3 2 2" xfId="57290"/>
    <cellStyle name="Normal 64 2 2 2 2 2 3 3" xfId="43174"/>
    <cellStyle name="Normal 64 2 2 2 2 2 4" xfId="12121"/>
    <cellStyle name="Normal 64 2 2 2 2 2 4 2" xfId="26236"/>
    <cellStyle name="Normal 64 2 2 2 2 2 4 2 2" xfId="60113"/>
    <cellStyle name="Normal 64 2 2 2 2 2 4 3" xfId="45997"/>
    <cellStyle name="Normal 64 2 2 2 2 2 5" xfId="17767"/>
    <cellStyle name="Normal 64 2 2 2 2 2 5 2" xfId="37528"/>
    <cellStyle name="Normal 64 2 2 2 2 2 6" xfId="51644"/>
    <cellStyle name="Normal 64 2 2 2 2 2 7" xfId="31882"/>
    <cellStyle name="Normal 64 2 2 2 2 3" xfId="5061"/>
    <cellStyle name="Normal 64 2 2 2 2 3 2" xfId="13532"/>
    <cellStyle name="Normal 64 2 2 2 2 3 2 2" xfId="27647"/>
    <cellStyle name="Normal 64 2 2 2 2 3 2 2 2" xfId="61524"/>
    <cellStyle name="Normal 64 2 2 2 2 3 2 3" xfId="47408"/>
    <cellStyle name="Normal 64 2 2 2 2 3 3" xfId="19178"/>
    <cellStyle name="Normal 64 2 2 2 2 3 3 2" xfId="38939"/>
    <cellStyle name="Normal 64 2 2 2 2 3 4" xfId="53055"/>
    <cellStyle name="Normal 64 2 2 2 2 3 5" xfId="33293"/>
    <cellStyle name="Normal 64 2 2 2 2 4" xfId="7886"/>
    <cellStyle name="Normal 64 2 2 2 2 4 2" xfId="22001"/>
    <cellStyle name="Normal 64 2 2 2 2 4 2 2" xfId="55878"/>
    <cellStyle name="Normal 64 2 2 2 2 4 3" xfId="41762"/>
    <cellStyle name="Normal 64 2 2 2 2 5" xfId="10709"/>
    <cellStyle name="Normal 64 2 2 2 2 5 2" xfId="24824"/>
    <cellStyle name="Normal 64 2 2 2 2 5 2 2" xfId="58701"/>
    <cellStyle name="Normal 64 2 2 2 2 5 3" xfId="44585"/>
    <cellStyle name="Normal 64 2 2 2 2 6" xfId="16355"/>
    <cellStyle name="Normal 64 2 2 2 2 6 2" xfId="36116"/>
    <cellStyle name="Normal 64 2 2 2 2 7" xfId="50232"/>
    <cellStyle name="Normal 64 2 2 2 2 8" xfId="30470"/>
    <cellStyle name="Normal 64 2 2 2 3" xfId="2944"/>
    <cellStyle name="Normal 64 2 2 2 3 2" xfId="5768"/>
    <cellStyle name="Normal 64 2 2 2 3 2 2" xfId="14238"/>
    <cellStyle name="Normal 64 2 2 2 3 2 2 2" xfId="28353"/>
    <cellStyle name="Normal 64 2 2 2 3 2 2 2 2" xfId="62230"/>
    <cellStyle name="Normal 64 2 2 2 3 2 2 3" xfId="48114"/>
    <cellStyle name="Normal 64 2 2 2 3 2 3" xfId="19884"/>
    <cellStyle name="Normal 64 2 2 2 3 2 3 2" xfId="39645"/>
    <cellStyle name="Normal 64 2 2 2 3 2 4" xfId="53761"/>
    <cellStyle name="Normal 64 2 2 2 3 2 5" xfId="33999"/>
    <cellStyle name="Normal 64 2 2 2 3 3" xfId="8592"/>
    <cellStyle name="Normal 64 2 2 2 3 3 2" xfId="22707"/>
    <cellStyle name="Normal 64 2 2 2 3 3 2 2" xfId="56584"/>
    <cellStyle name="Normal 64 2 2 2 3 3 3" xfId="42468"/>
    <cellStyle name="Normal 64 2 2 2 3 4" xfId="11415"/>
    <cellStyle name="Normal 64 2 2 2 3 4 2" xfId="25530"/>
    <cellStyle name="Normal 64 2 2 2 3 4 2 2" xfId="59407"/>
    <cellStyle name="Normal 64 2 2 2 3 4 3" xfId="45291"/>
    <cellStyle name="Normal 64 2 2 2 3 5" xfId="17061"/>
    <cellStyle name="Normal 64 2 2 2 3 5 2" xfId="36822"/>
    <cellStyle name="Normal 64 2 2 2 3 6" xfId="50938"/>
    <cellStyle name="Normal 64 2 2 2 3 7" xfId="31176"/>
    <cellStyle name="Normal 64 2 2 2 4" xfId="4355"/>
    <cellStyle name="Normal 64 2 2 2 4 2" xfId="12826"/>
    <cellStyle name="Normal 64 2 2 2 4 2 2" xfId="26941"/>
    <cellStyle name="Normal 64 2 2 2 4 2 2 2" xfId="60818"/>
    <cellStyle name="Normal 64 2 2 2 4 2 3" xfId="46702"/>
    <cellStyle name="Normal 64 2 2 2 4 3" xfId="18472"/>
    <cellStyle name="Normal 64 2 2 2 4 3 2" xfId="38233"/>
    <cellStyle name="Normal 64 2 2 2 4 4" xfId="52349"/>
    <cellStyle name="Normal 64 2 2 2 4 5" xfId="32587"/>
    <cellStyle name="Normal 64 2 2 2 5" xfId="7180"/>
    <cellStyle name="Normal 64 2 2 2 5 2" xfId="21295"/>
    <cellStyle name="Normal 64 2 2 2 5 2 2" xfId="55172"/>
    <cellStyle name="Normal 64 2 2 2 5 3" xfId="41056"/>
    <cellStyle name="Normal 64 2 2 2 6" xfId="10003"/>
    <cellStyle name="Normal 64 2 2 2 6 2" xfId="24118"/>
    <cellStyle name="Normal 64 2 2 2 6 2 2" xfId="57995"/>
    <cellStyle name="Normal 64 2 2 2 6 3" xfId="43879"/>
    <cellStyle name="Normal 64 2 2 2 7" xfId="15649"/>
    <cellStyle name="Normal 64 2 2 2 7 2" xfId="35410"/>
    <cellStyle name="Normal 64 2 2 2 8" xfId="49526"/>
    <cellStyle name="Normal 64 2 2 2 9" xfId="29764"/>
    <cellStyle name="Normal 64 2 2 3" xfId="1884"/>
    <cellStyle name="Normal 64 2 2 3 2" xfId="3297"/>
    <cellStyle name="Normal 64 2 2 3 2 2" xfId="6121"/>
    <cellStyle name="Normal 64 2 2 3 2 2 2" xfId="14591"/>
    <cellStyle name="Normal 64 2 2 3 2 2 2 2" xfId="28706"/>
    <cellStyle name="Normal 64 2 2 3 2 2 2 2 2" xfId="62583"/>
    <cellStyle name="Normal 64 2 2 3 2 2 2 3" xfId="48467"/>
    <cellStyle name="Normal 64 2 2 3 2 2 3" xfId="20237"/>
    <cellStyle name="Normal 64 2 2 3 2 2 3 2" xfId="39998"/>
    <cellStyle name="Normal 64 2 2 3 2 2 4" xfId="54114"/>
    <cellStyle name="Normal 64 2 2 3 2 2 5" xfId="34352"/>
    <cellStyle name="Normal 64 2 2 3 2 3" xfId="8945"/>
    <cellStyle name="Normal 64 2 2 3 2 3 2" xfId="23060"/>
    <cellStyle name="Normal 64 2 2 3 2 3 2 2" xfId="56937"/>
    <cellStyle name="Normal 64 2 2 3 2 3 3" xfId="42821"/>
    <cellStyle name="Normal 64 2 2 3 2 4" xfId="11768"/>
    <cellStyle name="Normal 64 2 2 3 2 4 2" xfId="25883"/>
    <cellStyle name="Normal 64 2 2 3 2 4 2 2" xfId="59760"/>
    <cellStyle name="Normal 64 2 2 3 2 4 3" xfId="45644"/>
    <cellStyle name="Normal 64 2 2 3 2 5" xfId="17414"/>
    <cellStyle name="Normal 64 2 2 3 2 5 2" xfId="37175"/>
    <cellStyle name="Normal 64 2 2 3 2 6" xfId="51291"/>
    <cellStyle name="Normal 64 2 2 3 2 7" xfId="31529"/>
    <cellStyle name="Normal 64 2 2 3 3" xfId="4708"/>
    <cellStyle name="Normal 64 2 2 3 3 2" xfId="13179"/>
    <cellStyle name="Normal 64 2 2 3 3 2 2" xfId="27294"/>
    <cellStyle name="Normal 64 2 2 3 3 2 2 2" xfId="61171"/>
    <cellStyle name="Normal 64 2 2 3 3 2 3" xfId="47055"/>
    <cellStyle name="Normal 64 2 2 3 3 3" xfId="18825"/>
    <cellStyle name="Normal 64 2 2 3 3 3 2" xfId="38586"/>
    <cellStyle name="Normal 64 2 2 3 3 4" xfId="52702"/>
    <cellStyle name="Normal 64 2 2 3 3 5" xfId="32940"/>
    <cellStyle name="Normal 64 2 2 3 4" xfId="7533"/>
    <cellStyle name="Normal 64 2 2 3 4 2" xfId="21648"/>
    <cellStyle name="Normal 64 2 2 3 4 2 2" xfId="55525"/>
    <cellStyle name="Normal 64 2 2 3 4 3" xfId="41409"/>
    <cellStyle name="Normal 64 2 2 3 5" xfId="10356"/>
    <cellStyle name="Normal 64 2 2 3 5 2" xfId="24471"/>
    <cellStyle name="Normal 64 2 2 3 5 2 2" xfId="58348"/>
    <cellStyle name="Normal 64 2 2 3 5 3" xfId="44232"/>
    <cellStyle name="Normal 64 2 2 3 6" xfId="16002"/>
    <cellStyle name="Normal 64 2 2 3 6 2" xfId="35763"/>
    <cellStyle name="Normal 64 2 2 3 7" xfId="49879"/>
    <cellStyle name="Normal 64 2 2 3 8" xfId="30117"/>
    <cellStyle name="Normal 64 2 2 4" xfId="2591"/>
    <cellStyle name="Normal 64 2 2 4 2" xfId="5415"/>
    <cellStyle name="Normal 64 2 2 4 2 2" xfId="13885"/>
    <cellStyle name="Normal 64 2 2 4 2 2 2" xfId="28000"/>
    <cellStyle name="Normal 64 2 2 4 2 2 2 2" xfId="61877"/>
    <cellStyle name="Normal 64 2 2 4 2 2 3" xfId="47761"/>
    <cellStyle name="Normal 64 2 2 4 2 3" xfId="19531"/>
    <cellStyle name="Normal 64 2 2 4 2 3 2" xfId="39292"/>
    <cellStyle name="Normal 64 2 2 4 2 4" xfId="53408"/>
    <cellStyle name="Normal 64 2 2 4 2 5" xfId="33646"/>
    <cellStyle name="Normal 64 2 2 4 3" xfId="8239"/>
    <cellStyle name="Normal 64 2 2 4 3 2" xfId="22354"/>
    <cellStyle name="Normal 64 2 2 4 3 2 2" xfId="56231"/>
    <cellStyle name="Normal 64 2 2 4 3 3" xfId="42115"/>
    <cellStyle name="Normal 64 2 2 4 4" xfId="11062"/>
    <cellStyle name="Normal 64 2 2 4 4 2" xfId="25177"/>
    <cellStyle name="Normal 64 2 2 4 4 2 2" xfId="59054"/>
    <cellStyle name="Normal 64 2 2 4 4 3" xfId="44938"/>
    <cellStyle name="Normal 64 2 2 4 5" xfId="16708"/>
    <cellStyle name="Normal 64 2 2 4 5 2" xfId="36469"/>
    <cellStyle name="Normal 64 2 2 4 6" xfId="50585"/>
    <cellStyle name="Normal 64 2 2 4 7" xfId="30823"/>
    <cellStyle name="Normal 64 2 2 5" xfId="4002"/>
    <cellStyle name="Normal 64 2 2 5 2" xfId="12473"/>
    <cellStyle name="Normal 64 2 2 5 2 2" xfId="26588"/>
    <cellStyle name="Normal 64 2 2 5 2 2 2" xfId="60465"/>
    <cellStyle name="Normal 64 2 2 5 2 3" xfId="46349"/>
    <cellStyle name="Normal 64 2 2 5 3" xfId="18119"/>
    <cellStyle name="Normal 64 2 2 5 3 2" xfId="37880"/>
    <cellStyle name="Normal 64 2 2 5 4" xfId="51996"/>
    <cellStyle name="Normal 64 2 2 5 5" xfId="32234"/>
    <cellStyle name="Normal 64 2 2 6" xfId="6827"/>
    <cellStyle name="Normal 64 2 2 6 2" xfId="20942"/>
    <cellStyle name="Normal 64 2 2 6 2 2" xfId="54819"/>
    <cellStyle name="Normal 64 2 2 6 3" xfId="40703"/>
    <cellStyle name="Normal 64 2 2 7" xfId="9650"/>
    <cellStyle name="Normal 64 2 2 7 2" xfId="23765"/>
    <cellStyle name="Normal 64 2 2 7 2 2" xfId="57642"/>
    <cellStyle name="Normal 64 2 2 7 3" xfId="43526"/>
    <cellStyle name="Normal 64 2 2 8" xfId="15296"/>
    <cellStyle name="Normal 64 2 2 8 2" xfId="35057"/>
    <cellStyle name="Normal 64 2 2 9" xfId="49173"/>
    <cellStyle name="Normal 64 2 3" xfId="1355"/>
    <cellStyle name="Normal 64 2 3 2" xfId="2062"/>
    <cellStyle name="Normal 64 2 3 2 2" xfId="3475"/>
    <cellStyle name="Normal 64 2 3 2 2 2" xfId="6299"/>
    <cellStyle name="Normal 64 2 3 2 2 2 2" xfId="14769"/>
    <cellStyle name="Normal 64 2 3 2 2 2 2 2" xfId="28884"/>
    <cellStyle name="Normal 64 2 3 2 2 2 2 2 2" xfId="62761"/>
    <cellStyle name="Normal 64 2 3 2 2 2 2 3" xfId="48645"/>
    <cellStyle name="Normal 64 2 3 2 2 2 3" xfId="20415"/>
    <cellStyle name="Normal 64 2 3 2 2 2 3 2" xfId="40176"/>
    <cellStyle name="Normal 64 2 3 2 2 2 4" xfId="54292"/>
    <cellStyle name="Normal 64 2 3 2 2 2 5" xfId="34530"/>
    <cellStyle name="Normal 64 2 3 2 2 3" xfId="9123"/>
    <cellStyle name="Normal 64 2 3 2 2 3 2" xfId="23238"/>
    <cellStyle name="Normal 64 2 3 2 2 3 2 2" xfId="57115"/>
    <cellStyle name="Normal 64 2 3 2 2 3 3" xfId="42999"/>
    <cellStyle name="Normal 64 2 3 2 2 4" xfId="11946"/>
    <cellStyle name="Normal 64 2 3 2 2 4 2" xfId="26061"/>
    <cellStyle name="Normal 64 2 3 2 2 4 2 2" xfId="59938"/>
    <cellStyle name="Normal 64 2 3 2 2 4 3" xfId="45822"/>
    <cellStyle name="Normal 64 2 3 2 2 5" xfId="17592"/>
    <cellStyle name="Normal 64 2 3 2 2 5 2" xfId="37353"/>
    <cellStyle name="Normal 64 2 3 2 2 6" xfId="51469"/>
    <cellStyle name="Normal 64 2 3 2 2 7" xfId="31707"/>
    <cellStyle name="Normal 64 2 3 2 3" xfId="4886"/>
    <cellStyle name="Normal 64 2 3 2 3 2" xfId="13357"/>
    <cellStyle name="Normal 64 2 3 2 3 2 2" xfId="27472"/>
    <cellStyle name="Normal 64 2 3 2 3 2 2 2" xfId="61349"/>
    <cellStyle name="Normal 64 2 3 2 3 2 3" xfId="47233"/>
    <cellStyle name="Normal 64 2 3 2 3 3" xfId="19003"/>
    <cellStyle name="Normal 64 2 3 2 3 3 2" xfId="38764"/>
    <cellStyle name="Normal 64 2 3 2 3 4" xfId="52880"/>
    <cellStyle name="Normal 64 2 3 2 3 5" xfId="33118"/>
    <cellStyle name="Normal 64 2 3 2 4" xfId="7711"/>
    <cellStyle name="Normal 64 2 3 2 4 2" xfId="21826"/>
    <cellStyle name="Normal 64 2 3 2 4 2 2" xfId="55703"/>
    <cellStyle name="Normal 64 2 3 2 4 3" xfId="41587"/>
    <cellStyle name="Normal 64 2 3 2 5" xfId="10534"/>
    <cellStyle name="Normal 64 2 3 2 5 2" xfId="24649"/>
    <cellStyle name="Normal 64 2 3 2 5 2 2" xfId="58526"/>
    <cellStyle name="Normal 64 2 3 2 5 3" xfId="44410"/>
    <cellStyle name="Normal 64 2 3 2 6" xfId="16180"/>
    <cellStyle name="Normal 64 2 3 2 6 2" xfId="35941"/>
    <cellStyle name="Normal 64 2 3 2 7" xfId="50057"/>
    <cellStyle name="Normal 64 2 3 2 8" xfId="30295"/>
    <cellStyle name="Normal 64 2 3 3" xfId="2769"/>
    <cellStyle name="Normal 64 2 3 3 2" xfId="5593"/>
    <cellStyle name="Normal 64 2 3 3 2 2" xfId="14063"/>
    <cellStyle name="Normal 64 2 3 3 2 2 2" xfId="28178"/>
    <cellStyle name="Normal 64 2 3 3 2 2 2 2" xfId="62055"/>
    <cellStyle name="Normal 64 2 3 3 2 2 3" xfId="47939"/>
    <cellStyle name="Normal 64 2 3 3 2 3" xfId="19709"/>
    <cellStyle name="Normal 64 2 3 3 2 3 2" xfId="39470"/>
    <cellStyle name="Normal 64 2 3 3 2 4" xfId="53586"/>
    <cellStyle name="Normal 64 2 3 3 2 5" xfId="33824"/>
    <cellStyle name="Normal 64 2 3 3 3" xfId="8417"/>
    <cellStyle name="Normal 64 2 3 3 3 2" xfId="22532"/>
    <cellStyle name="Normal 64 2 3 3 3 2 2" xfId="56409"/>
    <cellStyle name="Normal 64 2 3 3 3 3" xfId="42293"/>
    <cellStyle name="Normal 64 2 3 3 4" xfId="11240"/>
    <cellStyle name="Normal 64 2 3 3 4 2" xfId="25355"/>
    <cellStyle name="Normal 64 2 3 3 4 2 2" xfId="59232"/>
    <cellStyle name="Normal 64 2 3 3 4 3" xfId="45116"/>
    <cellStyle name="Normal 64 2 3 3 5" xfId="16886"/>
    <cellStyle name="Normal 64 2 3 3 5 2" xfId="36647"/>
    <cellStyle name="Normal 64 2 3 3 6" xfId="50763"/>
    <cellStyle name="Normal 64 2 3 3 7" xfId="31001"/>
    <cellStyle name="Normal 64 2 3 4" xfId="4180"/>
    <cellStyle name="Normal 64 2 3 4 2" xfId="12651"/>
    <cellStyle name="Normal 64 2 3 4 2 2" xfId="26766"/>
    <cellStyle name="Normal 64 2 3 4 2 2 2" xfId="60643"/>
    <cellStyle name="Normal 64 2 3 4 2 3" xfId="46527"/>
    <cellStyle name="Normal 64 2 3 4 3" xfId="18297"/>
    <cellStyle name="Normal 64 2 3 4 3 2" xfId="38058"/>
    <cellStyle name="Normal 64 2 3 4 4" xfId="52174"/>
    <cellStyle name="Normal 64 2 3 4 5" xfId="32412"/>
    <cellStyle name="Normal 64 2 3 5" xfId="7005"/>
    <cellStyle name="Normal 64 2 3 5 2" xfId="21120"/>
    <cellStyle name="Normal 64 2 3 5 2 2" xfId="54997"/>
    <cellStyle name="Normal 64 2 3 5 3" xfId="40881"/>
    <cellStyle name="Normal 64 2 3 6" xfId="9828"/>
    <cellStyle name="Normal 64 2 3 6 2" xfId="23943"/>
    <cellStyle name="Normal 64 2 3 6 2 2" xfId="57820"/>
    <cellStyle name="Normal 64 2 3 6 3" xfId="43704"/>
    <cellStyle name="Normal 64 2 3 7" xfId="15474"/>
    <cellStyle name="Normal 64 2 3 7 2" xfId="35235"/>
    <cellStyle name="Normal 64 2 3 8" xfId="49351"/>
    <cellStyle name="Normal 64 2 3 9" xfId="29589"/>
    <cellStyle name="Normal 64 2 4" xfId="1709"/>
    <cellStyle name="Normal 64 2 4 2" xfId="3122"/>
    <cellStyle name="Normal 64 2 4 2 2" xfId="5946"/>
    <cellStyle name="Normal 64 2 4 2 2 2" xfId="14416"/>
    <cellStyle name="Normal 64 2 4 2 2 2 2" xfId="28531"/>
    <cellStyle name="Normal 64 2 4 2 2 2 2 2" xfId="62408"/>
    <cellStyle name="Normal 64 2 4 2 2 2 3" xfId="48292"/>
    <cellStyle name="Normal 64 2 4 2 2 3" xfId="20062"/>
    <cellStyle name="Normal 64 2 4 2 2 3 2" xfId="39823"/>
    <cellStyle name="Normal 64 2 4 2 2 4" xfId="53939"/>
    <cellStyle name="Normal 64 2 4 2 2 5" xfId="34177"/>
    <cellStyle name="Normal 64 2 4 2 3" xfId="8770"/>
    <cellStyle name="Normal 64 2 4 2 3 2" xfId="22885"/>
    <cellStyle name="Normal 64 2 4 2 3 2 2" xfId="56762"/>
    <cellStyle name="Normal 64 2 4 2 3 3" xfId="42646"/>
    <cellStyle name="Normal 64 2 4 2 4" xfId="11593"/>
    <cellStyle name="Normal 64 2 4 2 4 2" xfId="25708"/>
    <cellStyle name="Normal 64 2 4 2 4 2 2" xfId="59585"/>
    <cellStyle name="Normal 64 2 4 2 4 3" xfId="45469"/>
    <cellStyle name="Normal 64 2 4 2 5" xfId="17239"/>
    <cellStyle name="Normal 64 2 4 2 5 2" xfId="37000"/>
    <cellStyle name="Normal 64 2 4 2 6" xfId="51116"/>
    <cellStyle name="Normal 64 2 4 2 7" xfId="31354"/>
    <cellStyle name="Normal 64 2 4 3" xfId="4533"/>
    <cellStyle name="Normal 64 2 4 3 2" xfId="13004"/>
    <cellStyle name="Normal 64 2 4 3 2 2" xfId="27119"/>
    <cellStyle name="Normal 64 2 4 3 2 2 2" xfId="60996"/>
    <cellStyle name="Normal 64 2 4 3 2 3" xfId="46880"/>
    <cellStyle name="Normal 64 2 4 3 3" xfId="18650"/>
    <cellStyle name="Normal 64 2 4 3 3 2" xfId="38411"/>
    <cellStyle name="Normal 64 2 4 3 4" xfId="52527"/>
    <cellStyle name="Normal 64 2 4 3 5" xfId="32765"/>
    <cellStyle name="Normal 64 2 4 4" xfId="7358"/>
    <cellStyle name="Normal 64 2 4 4 2" xfId="21473"/>
    <cellStyle name="Normal 64 2 4 4 2 2" xfId="55350"/>
    <cellStyle name="Normal 64 2 4 4 3" xfId="41234"/>
    <cellStyle name="Normal 64 2 4 5" xfId="10181"/>
    <cellStyle name="Normal 64 2 4 5 2" xfId="24296"/>
    <cellStyle name="Normal 64 2 4 5 2 2" xfId="58173"/>
    <cellStyle name="Normal 64 2 4 5 3" xfId="44057"/>
    <cellStyle name="Normal 64 2 4 6" xfId="15827"/>
    <cellStyle name="Normal 64 2 4 6 2" xfId="35588"/>
    <cellStyle name="Normal 64 2 4 7" xfId="49704"/>
    <cellStyle name="Normal 64 2 4 8" xfId="29942"/>
    <cellStyle name="Normal 64 2 5" xfId="2416"/>
    <cellStyle name="Normal 64 2 5 2" xfId="5240"/>
    <cellStyle name="Normal 64 2 5 2 2" xfId="13710"/>
    <cellStyle name="Normal 64 2 5 2 2 2" xfId="27825"/>
    <cellStyle name="Normal 64 2 5 2 2 2 2" xfId="61702"/>
    <cellStyle name="Normal 64 2 5 2 2 3" xfId="47586"/>
    <cellStyle name="Normal 64 2 5 2 3" xfId="19356"/>
    <cellStyle name="Normal 64 2 5 2 3 2" xfId="39117"/>
    <cellStyle name="Normal 64 2 5 2 4" xfId="53233"/>
    <cellStyle name="Normal 64 2 5 2 5" xfId="33471"/>
    <cellStyle name="Normal 64 2 5 3" xfId="8064"/>
    <cellStyle name="Normal 64 2 5 3 2" xfId="22179"/>
    <cellStyle name="Normal 64 2 5 3 2 2" xfId="56056"/>
    <cellStyle name="Normal 64 2 5 3 3" xfId="41940"/>
    <cellStyle name="Normal 64 2 5 4" xfId="10887"/>
    <cellStyle name="Normal 64 2 5 4 2" xfId="25002"/>
    <cellStyle name="Normal 64 2 5 4 2 2" xfId="58879"/>
    <cellStyle name="Normal 64 2 5 4 3" xfId="44763"/>
    <cellStyle name="Normal 64 2 5 5" xfId="16533"/>
    <cellStyle name="Normal 64 2 5 5 2" xfId="36294"/>
    <cellStyle name="Normal 64 2 5 6" xfId="50410"/>
    <cellStyle name="Normal 64 2 5 7" xfId="30648"/>
    <cellStyle name="Normal 64 2 6" xfId="3827"/>
    <cellStyle name="Normal 64 2 6 2" xfId="12298"/>
    <cellStyle name="Normal 64 2 6 2 2" xfId="26413"/>
    <cellStyle name="Normal 64 2 6 2 2 2" xfId="60290"/>
    <cellStyle name="Normal 64 2 6 2 3" xfId="46174"/>
    <cellStyle name="Normal 64 2 6 3" xfId="17944"/>
    <cellStyle name="Normal 64 2 6 3 2" xfId="37705"/>
    <cellStyle name="Normal 64 2 6 4" xfId="51821"/>
    <cellStyle name="Normal 64 2 6 5" xfId="32059"/>
    <cellStyle name="Normal 64 2 7" xfId="6652"/>
    <cellStyle name="Normal 64 2 7 2" xfId="20767"/>
    <cellStyle name="Normal 64 2 7 2 2" xfId="54644"/>
    <cellStyle name="Normal 64 2 7 3" xfId="40528"/>
    <cellStyle name="Normal 64 2 8" xfId="9475"/>
    <cellStyle name="Normal 64 2 8 2" xfId="23590"/>
    <cellStyle name="Normal 64 2 8 2 2" xfId="57467"/>
    <cellStyle name="Normal 64 2 8 3" xfId="43351"/>
    <cellStyle name="Normal 64 2 9" xfId="15121"/>
    <cellStyle name="Normal 64 2 9 2" xfId="34882"/>
    <cellStyle name="Normal 64 3" xfId="1088"/>
    <cellStyle name="Normal 64 3 10" xfId="29324"/>
    <cellStyle name="Normal 64 3 2" xfId="1443"/>
    <cellStyle name="Normal 64 3 2 2" xfId="2150"/>
    <cellStyle name="Normal 64 3 2 2 2" xfId="3563"/>
    <cellStyle name="Normal 64 3 2 2 2 2" xfId="6387"/>
    <cellStyle name="Normal 64 3 2 2 2 2 2" xfId="14857"/>
    <cellStyle name="Normal 64 3 2 2 2 2 2 2" xfId="28972"/>
    <cellStyle name="Normal 64 3 2 2 2 2 2 2 2" xfId="62849"/>
    <cellStyle name="Normal 64 3 2 2 2 2 2 3" xfId="48733"/>
    <cellStyle name="Normal 64 3 2 2 2 2 3" xfId="20503"/>
    <cellStyle name="Normal 64 3 2 2 2 2 3 2" xfId="40264"/>
    <cellStyle name="Normal 64 3 2 2 2 2 4" xfId="54380"/>
    <cellStyle name="Normal 64 3 2 2 2 2 5" xfId="34618"/>
    <cellStyle name="Normal 64 3 2 2 2 3" xfId="9211"/>
    <cellStyle name="Normal 64 3 2 2 2 3 2" xfId="23326"/>
    <cellStyle name="Normal 64 3 2 2 2 3 2 2" xfId="57203"/>
    <cellStyle name="Normal 64 3 2 2 2 3 3" xfId="43087"/>
    <cellStyle name="Normal 64 3 2 2 2 4" xfId="12034"/>
    <cellStyle name="Normal 64 3 2 2 2 4 2" xfId="26149"/>
    <cellStyle name="Normal 64 3 2 2 2 4 2 2" xfId="60026"/>
    <cellStyle name="Normal 64 3 2 2 2 4 3" xfId="45910"/>
    <cellStyle name="Normal 64 3 2 2 2 5" xfId="17680"/>
    <cellStyle name="Normal 64 3 2 2 2 5 2" xfId="37441"/>
    <cellStyle name="Normal 64 3 2 2 2 6" xfId="51557"/>
    <cellStyle name="Normal 64 3 2 2 2 7" xfId="31795"/>
    <cellStyle name="Normal 64 3 2 2 3" xfId="4974"/>
    <cellStyle name="Normal 64 3 2 2 3 2" xfId="13445"/>
    <cellStyle name="Normal 64 3 2 2 3 2 2" xfId="27560"/>
    <cellStyle name="Normal 64 3 2 2 3 2 2 2" xfId="61437"/>
    <cellStyle name="Normal 64 3 2 2 3 2 3" xfId="47321"/>
    <cellStyle name="Normal 64 3 2 2 3 3" xfId="19091"/>
    <cellStyle name="Normal 64 3 2 2 3 3 2" xfId="38852"/>
    <cellStyle name="Normal 64 3 2 2 3 4" xfId="52968"/>
    <cellStyle name="Normal 64 3 2 2 3 5" xfId="33206"/>
    <cellStyle name="Normal 64 3 2 2 4" xfId="7799"/>
    <cellStyle name="Normal 64 3 2 2 4 2" xfId="21914"/>
    <cellStyle name="Normal 64 3 2 2 4 2 2" xfId="55791"/>
    <cellStyle name="Normal 64 3 2 2 4 3" xfId="41675"/>
    <cellStyle name="Normal 64 3 2 2 5" xfId="10622"/>
    <cellStyle name="Normal 64 3 2 2 5 2" xfId="24737"/>
    <cellStyle name="Normal 64 3 2 2 5 2 2" xfId="58614"/>
    <cellStyle name="Normal 64 3 2 2 5 3" xfId="44498"/>
    <cellStyle name="Normal 64 3 2 2 6" xfId="16268"/>
    <cellStyle name="Normal 64 3 2 2 6 2" xfId="36029"/>
    <cellStyle name="Normal 64 3 2 2 7" xfId="50145"/>
    <cellStyle name="Normal 64 3 2 2 8" xfId="30383"/>
    <cellStyle name="Normal 64 3 2 3" xfId="2857"/>
    <cellStyle name="Normal 64 3 2 3 2" xfId="5681"/>
    <cellStyle name="Normal 64 3 2 3 2 2" xfId="14151"/>
    <cellStyle name="Normal 64 3 2 3 2 2 2" xfId="28266"/>
    <cellStyle name="Normal 64 3 2 3 2 2 2 2" xfId="62143"/>
    <cellStyle name="Normal 64 3 2 3 2 2 3" xfId="48027"/>
    <cellStyle name="Normal 64 3 2 3 2 3" xfId="19797"/>
    <cellStyle name="Normal 64 3 2 3 2 3 2" xfId="39558"/>
    <cellStyle name="Normal 64 3 2 3 2 4" xfId="53674"/>
    <cellStyle name="Normal 64 3 2 3 2 5" xfId="33912"/>
    <cellStyle name="Normal 64 3 2 3 3" xfId="8505"/>
    <cellStyle name="Normal 64 3 2 3 3 2" xfId="22620"/>
    <cellStyle name="Normal 64 3 2 3 3 2 2" xfId="56497"/>
    <cellStyle name="Normal 64 3 2 3 3 3" xfId="42381"/>
    <cellStyle name="Normal 64 3 2 3 4" xfId="11328"/>
    <cellStyle name="Normal 64 3 2 3 4 2" xfId="25443"/>
    <cellStyle name="Normal 64 3 2 3 4 2 2" xfId="59320"/>
    <cellStyle name="Normal 64 3 2 3 4 3" xfId="45204"/>
    <cellStyle name="Normal 64 3 2 3 5" xfId="16974"/>
    <cellStyle name="Normal 64 3 2 3 5 2" xfId="36735"/>
    <cellStyle name="Normal 64 3 2 3 6" xfId="50851"/>
    <cellStyle name="Normal 64 3 2 3 7" xfId="31089"/>
    <cellStyle name="Normal 64 3 2 4" xfId="4268"/>
    <cellStyle name="Normal 64 3 2 4 2" xfId="12739"/>
    <cellStyle name="Normal 64 3 2 4 2 2" xfId="26854"/>
    <cellStyle name="Normal 64 3 2 4 2 2 2" xfId="60731"/>
    <cellStyle name="Normal 64 3 2 4 2 3" xfId="46615"/>
    <cellStyle name="Normal 64 3 2 4 3" xfId="18385"/>
    <cellStyle name="Normal 64 3 2 4 3 2" xfId="38146"/>
    <cellStyle name="Normal 64 3 2 4 4" xfId="52262"/>
    <cellStyle name="Normal 64 3 2 4 5" xfId="32500"/>
    <cellStyle name="Normal 64 3 2 5" xfId="7093"/>
    <cellStyle name="Normal 64 3 2 5 2" xfId="21208"/>
    <cellStyle name="Normal 64 3 2 5 2 2" xfId="55085"/>
    <cellStyle name="Normal 64 3 2 5 3" xfId="40969"/>
    <cellStyle name="Normal 64 3 2 6" xfId="9916"/>
    <cellStyle name="Normal 64 3 2 6 2" xfId="24031"/>
    <cellStyle name="Normal 64 3 2 6 2 2" xfId="57908"/>
    <cellStyle name="Normal 64 3 2 6 3" xfId="43792"/>
    <cellStyle name="Normal 64 3 2 7" xfId="15562"/>
    <cellStyle name="Normal 64 3 2 7 2" xfId="35323"/>
    <cellStyle name="Normal 64 3 2 8" xfId="49439"/>
    <cellStyle name="Normal 64 3 2 9" xfId="29677"/>
    <cellStyle name="Normal 64 3 3" xfId="1797"/>
    <cellStyle name="Normal 64 3 3 2" xfId="3210"/>
    <cellStyle name="Normal 64 3 3 2 2" xfId="6034"/>
    <cellStyle name="Normal 64 3 3 2 2 2" xfId="14504"/>
    <cellStyle name="Normal 64 3 3 2 2 2 2" xfId="28619"/>
    <cellStyle name="Normal 64 3 3 2 2 2 2 2" xfId="62496"/>
    <cellStyle name="Normal 64 3 3 2 2 2 3" xfId="48380"/>
    <cellStyle name="Normal 64 3 3 2 2 3" xfId="20150"/>
    <cellStyle name="Normal 64 3 3 2 2 3 2" xfId="39911"/>
    <cellStyle name="Normal 64 3 3 2 2 4" xfId="54027"/>
    <cellStyle name="Normal 64 3 3 2 2 5" xfId="34265"/>
    <cellStyle name="Normal 64 3 3 2 3" xfId="8858"/>
    <cellStyle name="Normal 64 3 3 2 3 2" xfId="22973"/>
    <cellStyle name="Normal 64 3 3 2 3 2 2" xfId="56850"/>
    <cellStyle name="Normal 64 3 3 2 3 3" xfId="42734"/>
    <cellStyle name="Normal 64 3 3 2 4" xfId="11681"/>
    <cellStyle name="Normal 64 3 3 2 4 2" xfId="25796"/>
    <cellStyle name="Normal 64 3 3 2 4 2 2" xfId="59673"/>
    <cellStyle name="Normal 64 3 3 2 4 3" xfId="45557"/>
    <cellStyle name="Normal 64 3 3 2 5" xfId="17327"/>
    <cellStyle name="Normal 64 3 3 2 5 2" xfId="37088"/>
    <cellStyle name="Normal 64 3 3 2 6" xfId="51204"/>
    <cellStyle name="Normal 64 3 3 2 7" xfId="31442"/>
    <cellStyle name="Normal 64 3 3 3" xfId="4621"/>
    <cellStyle name="Normal 64 3 3 3 2" xfId="13092"/>
    <cellStyle name="Normal 64 3 3 3 2 2" xfId="27207"/>
    <cellStyle name="Normal 64 3 3 3 2 2 2" xfId="61084"/>
    <cellStyle name="Normal 64 3 3 3 2 3" xfId="46968"/>
    <cellStyle name="Normal 64 3 3 3 3" xfId="18738"/>
    <cellStyle name="Normal 64 3 3 3 3 2" xfId="38499"/>
    <cellStyle name="Normal 64 3 3 3 4" xfId="52615"/>
    <cellStyle name="Normal 64 3 3 3 5" xfId="32853"/>
    <cellStyle name="Normal 64 3 3 4" xfId="7446"/>
    <cellStyle name="Normal 64 3 3 4 2" xfId="21561"/>
    <cellStyle name="Normal 64 3 3 4 2 2" xfId="55438"/>
    <cellStyle name="Normal 64 3 3 4 3" xfId="41322"/>
    <cellStyle name="Normal 64 3 3 5" xfId="10269"/>
    <cellStyle name="Normal 64 3 3 5 2" xfId="24384"/>
    <cellStyle name="Normal 64 3 3 5 2 2" xfId="58261"/>
    <cellStyle name="Normal 64 3 3 5 3" xfId="44145"/>
    <cellStyle name="Normal 64 3 3 6" xfId="15915"/>
    <cellStyle name="Normal 64 3 3 6 2" xfId="35676"/>
    <cellStyle name="Normal 64 3 3 7" xfId="49792"/>
    <cellStyle name="Normal 64 3 3 8" xfId="30030"/>
    <cellStyle name="Normal 64 3 4" xfId="2504"/>
    <cellStyle name="Normal 64 3 4 2" xfId="5328"/>
    <cellStyle name="Normal 64 3 4 2 2" xfId="13798"/>
    <cellStyle name="Normal 64 3 4 2 2 2" xfId="27913"/>
    <cellStyle name="Normal 64 3 4 2 2 2 2" xfId="61790"/>
    <cellStyle name="Normal 64 3 4 2 2 3" xfId="47674"/>
    <cellStyle name="Normal 64 3 4 2 3" xfId="19444"/>
    <cellStyle name="Normal 64 3 4 2 3 2" xfId="39205"/>
    <cellStyle name="Normal 64 3 4 2 4" xfId="53321"/>
    <cellStyle name="Normal 64 3 4 2 5" xfId="33559"/>
    <cellStyle name="Normal 64 3 4 3" xfId="8152"/>
    <cellStyle name="Normal 64 3 4 3 2" xfId="22267"/>
    <cellStyle name="Normal 64 3 4 3 2 2" xfId="56144"/>
    <cellStyle name="Normal 64 3 4 3 3" xfId="42028"/>
    <cellStyle name="Normal 64 3 4 4" xfId="10975"/>
    <cellStyle name="Normal 64 3 4 4 2" xfId="25090"/>
    <cellStyle name="Normal 64 3 4 4 2 2" xfId="58967"/>
    <cellStyle name="Normal 64 3 4 4 3" xfId="44851"/>
    <cellStyle name="Normal 64 3 4 5" xfId="16621"/>
    <cellStyle name="Normal 64 3 4 5 2" xfId="36382"/>
    <cellStyle name="Normal 64 3 4 6" xfId="50498"/>
    <cellStyle name="Normal 64 3 4 7" xfId="30736"/>
    <cellStyle name="Normal 64 3 5" xfId="3915"/>
    <cellStyle name="Normal 64 3 5 2" xfId="12386"/>
    <cellStyle name="Normal 64 3 5 2 2" xfId="26501"/>
    <cellStyle name="Normal 64 3 5 2 2 2" xfId="60378"/>
    <cellStyle name="Normal 64 3 5 2 3" xfId="46262"/>
    <cellStyle name="Normal 64 3 5 3" xfId="18032"/>
    <cellStyle name="Normal 64 3 5 3 2" xfId="37793"/>
    <cellStyle name="Normal 64 3 5 4" xfId="51909"/>
    <cellStyle name="Normal 64 3 5 5" xfId="32147"/>
    <cellStyle name="Normal 64 3 6" xfId="6740"/>
    <cellStyle name="Normal 64 3 6 2" xfId="20855"/>
    <cellStyle name="Normal 64 3 6 2 2" xfId="54732"/>
    <cellStyle name="Normal 64 3 6 3" xfId="40616"/>
    <cellStyle name="Normal 64 3 7" xfId="9563"/>
    <cellStyle name="Normal 64 3 7 2" xfId="23678"/>
    <cellStyle name="Normal 64 3 7 2 2" xfId="57555"/>
    <cellStyle name="Normal 64 3 7 3" xfId="43439"/>
    <cellStyle name="Normal 64 3 8" xfId="15209"/>
    <cellStyle name="Normal 64 3 8 2" xfId="34970"/>
    <cellStyle name="Normal 64 3 9" xfId="49086"/>
    <cellStyle name="Normal 64 4" xfId="1268"/>
    <cellStyle name="Normal 64 4 2" xfId="1975"/>
    <cellStyle name="Normal 64 4 2 2" xfId="3388"/>
    <cellStyle name="Normal 64 4 2 2 2" xfId="6212"/>
    <cellStyle name="Normal 64 4 2 2 2 2" xfId="14682"/>
    <cellStyle name="Normal 64 4 2 2 2 2 2" xfId="28797"/>
    <cellStyle name="Normal 64 4 2 2 2 2 2 2" xfId="62674"/>
    <cellStyle name="Normal 64 4 2 2 2 2 3" xfId="48558"/>
    <cellStyle name="Normal 64 4 2 2 2 3" xfId="20328"/>
    <cellStyle name="Normal 64 4 2 2 2 3 2" xfId="40089"/>
    <cellStyle name="Normal 64 4 2 2 2 4" xfId="54205"/>
    <cellStyle name="Normal 64 4 2 2 2 5" xfId="34443"/>
    <cellStyle name="Normal 64 4 2 2 3" xfId="9036"/>
    <cellStyle name="Normal 64 4 2 2 3 2" xfId="23151"/>
    <cellStyle name="Normal 64 4 2 2 3 2 2" xfId="57028"/>
    <cellStyle name="Normal 64 4 2 2 3 3" xfId="42912"/>
    <cellStyle name="Normal 64 4 2 2 4" xfId="11859"/>
    <cellStyle name="Normal 64 4 2 2 4 2" xfId="25974"/>
    <cellStyle name="Normal 64 4 2 2 4 2 2" xfId="59851"/>
    <cellStyle name="Normal 64 4 2 2 4 3" xfId="45735"/>
    <cellStyle name="Normal 64 4 2 2 5" xfId="17505"/>
    <cellStyle name="Normal 64 4 2 2 5 2" xfId="37266"/>
    <cellStyle name="Normal 64 4 2 2 6" xfId="51382"/>
    <cellStyle name="Normal 64 4 2 2 7" xfId="31620"/>
    <cellStyle name="Normal 64 4 2 3" xfId="4799"/>
    <cellStyle name="Normal 64 4 2 3 2" xfId="13270"/>
    <cellStyle name="Normal 64 4 2 3 2 2" xfId="27385"/>
    <cellStyle name="Normal 64 4 2 3 2 2 2" xfId="61262"/>
    <cellStyle name="Normal 64 4 2 3 2 3" xfId="47146"/>
    <cellStyle name="Normal 64 4 2 3 3" xfId="18916"/>
    <cellStyle name="Normal 64 4 2 3 3 2" xfId="38677"/>
    <cellStyle name="Normal 64 4 2 3 4" xfId="52793"/>
    <cellStyle name="Normal 64 4 2 3 5" xfId="33031"/>
    <cellStyle name="Normal 64 4 2 4" xfId="7624"/>
    <cellStyle name="Normal 64 4 2 4 2" xfId="21739"/>
    <cellStyle name="Normal 64 4 2 4 2 2" xfId="55616"/>
    <cellStyle name="Normal 64 4 2 4 3" xfId="41500"/>
    <cellStyle name="Normal 64 4 2 5" xfId="10447"/>
    <cellStyle name="Normal 64 4 2 5 2" xfId="24562"/>
    <cellStyle name="Normal 64 4 2 5 2 2" xfId="58439"/>
    <cellStyle name="Normal 64 4 2 5 3" xfId="44323"/>
    <cellStyle name="Normal 64 4 2 6" xfId="16093"/>
    <cellStyle name="Normal 64 4 2 6 2" xfId="35854"/>
    <cellStyle name="Normal 64 4 2 7" xfId="49970"/>
    <cellStyle name="Normal 64 4 2 8" xfId="30208"/>
    <cellStyle name="Normal 64 4 3" xfId="2682"/>
    <cellStyle name="Normal 64 4 3 2" xfId="5506"/>
    <cellStyle name="Normal 64 4 3 2 2" xfId="13976"/>
    <cellStyle name="Normal 64 4 3 2 2 2" xfId="28091"/>
    <cellStyle name="Normal 64 4 3 2 2 2 2" xfId="61968"/>
    <cellStyle name="Normal 64 4 3 2 2 3" xfId="47852"/>
    <cellStyle name="Normal 64 4 3 2 3" xfId="19622"/>
    <cellStyle name="Normal 64 4 3 2 3 2" xfId="39383"/>
    <cellStyle name="Normal 64 4 3 2 4" xfId="53499"/>
    <cellStyle name="Normal 64 4 3 2 5" xfId="33737"/>
    <cellStyle name="Normal 64 4 3 3" xfId="8330"/>
    <cellStyle name="Normal 64 4 3 3 2" xfId="22445"/>
    <cellStyle name="Normal 64 4 3 3 2 2" xfId="56322"/>
    <cellStyle name="Normal 64 4 3 3 3" xfId="42206"/>
    <cellStyle name="Normal 64 4 3 4" xfId="11153"/>
    <cellStyle name="Normal 64 4 3 4 2" xfId="25268"/>
    <cellStyle name="Normal 64 4 3 4 2 2" xfId="59145"/>
    <cellStyle name="Normal 64 4 3 4 3" xfId="45029"/>
    <cellStyle name="Normal 64 4 3 5" xfId="16799"/>
    <cellStyle name="Normal 64 4 3 5 2" xfId="36560"/>
    <cellStyle name="Normal 64 4 3 6" xfId="50676"/>
    <cellStyle name="Normal 64 4 3 7" xfId="30914"/>
    <cellStyle name="Normal 64 4 4" xfId="4093"/>
    <cellStyle name="Normal 64 4 4 2" xfId="12564"/>
    <cellStyle name="Normal 64 4 4 2 2" xfId="26679"/>
    <cellStyle name="Normal 64 4 4 2 2 2" xfId="60556"/>
    <cellStyle name="Normal 64 4 4 2 3" xfId="46440"/>
    <cellStyle name="Normal 64 4 4 3" xfId="18210"/>
    <cellStyle name="Normal 64 4 4 3 2" xfId="37971"/>
    <cellStyle name="Normal 64 4 4 4" xfId="52087"/>
    <cellStyle name="Normal 64 4 4 5" xfId="32325"/>
    <cellStyle name="Normal 64 4 5" xfId="6918"/>
    <cellStyle name="Normal 64 4 5 2" xfId="21033"/>
    <cellStyle name="Normal 64 4 5 2 2" xfId="54910"/>
    <cellStyle name="Normal 64 4 5 3" xfId="40794"/>
    <cellStyle name="Normal 64 4 6" xfId="9741"/>
    <cellStyle name="Normal 64 4 6 2" xfId="23856"/>
    <cellStyle name="Normal 64 4 6 2 2" xfId="57733"/>
    <cellStyle name="Normal 64 4 6 3" xfId="43617"/>
    <cellStyle name="Normal 64 4 7" xfId="15387"/>
    <cellStyle name="Normal 64 4 7 2" xfId="35148"/>
    <cellStyle name="Normal 64 4 8" xfId="49264"/>
    <cellStyle name="Normal 64 4 9" xfId="29502"/>
    <cellStyle name="Normal 64 5" xfId="1622"/>
    <cellStyle name="Normal 64 5 2" xfId="3035"/>
    <cellStyle name="Normal 64 5 2 2" xfId="5859"/>
    <cellStyle name="Normal 64 5 2 2 2" xfId="14329"/>
    <cellStyle name="Normal 64 5 2 2 2 2" xfId="28444"/>
    <cellStyle name="Normal 64 5 2 2 2 2 2" xfId="62321"/>
    <cellStyle name="Normal 64 5 2 2 2 3" xfId="48205"/>
    <cellStyle name="Normal 64 5 2 2 3" xfId="19975"/>
    <cellStyle name="Normal 64 5 2 2 3 2" xfId="39736"/>
    <cellStyle name="Normal 64 5 2 2 4" xfId="53852"/>
    <cellStyle name="Normal 64 5 2 2 5" xfId="34090"/>
    <cellStyle name="Normal 64 5 2 3" xfId="8683"/>
    <cellStyle name="Normal 64 5 2 3 2" xfId="22798"/>
    <cellStyle name="Normal 64 5 2 3 2 2" xfId="56675"/>
    <cellStyle name="Normal 64 5 2 3 3" xfId="42559"/>
    <cellStyle name="Normal 64 5 2 4" xfId="11506"/>
    <cellStyle name="Normal 64 5 2 4 2" xfId="25621"/>
    <cellStyle name="Normal 64 5 2 4 2 2" xfId="59498"/>
    <cellStyle name="Normal 64 5 2 4 3" xfId="45382"/>
    <cellStyle name="Normal 64 5 2 5" xfId="17152"/>
    <cellStyle name="Normal 64 5 2 5 2" xfId="36913"/>
    <cellStyle name="Normal 64 5 2 6" xfId="51029"/>
    <cellStyle name="Normal 64 5 2 7" xfId="31267"/>
    <cellStyle name="Normal 64 5 3" xfId="4446"/>
    <cellStyle name="Normal 64 5 3 2" xfId="12917"/>
    <cellStyle name="Normal 64 5 3 2 2" xfId="27032"/>
    <cellStyle name="Normal 64 5 3 2 2 2" xfId="60909"/>
    <cellStyle name="Normal 64 5 3 2 3" xfId="46793"/>
    <cellStyle name="Normal 64 5 3 3" xfId="18563"/>
    <cellStyle name="Normal 64 5 3 3 2" xfId="38324"/>
    <cellStyle name="Normal 64 5 3 4" xfId="52440"/>
    <cellStyle name="Normal 64 5 3 5" xfId="32678"/>
    <cellStyle name="Normal 64 5 4" xfId="7271"/>
    <cellStyle name="Normal 64 5 4 2" xfId="21386"/>
    <cellStyle name="Normal 64 5 4 2 2" xfId="55263"/>
    <cellStyle name="Normal 64 5 4 3" xfId="41147"/>
    <cellStyle name="Normal 64 5 5" xfId="10094"/>
    <cellStyle name="Normal 64 5 5 2" xfId="24209"/>
    <cellStyle name="Normal 64 5 5 2 2" xfId="58086"/>
    <cellStyle name="Normal 64 5 5 3" xfId="43970"/>
    <cellStyle name="Normal 64 5 6" xfId="15740"/>
    <cellStyle name="Normal 64 5 6 2" xfId="35501"/>
    <cellStyle name="Normal 64 5 7" xfId="49617"/>
    <cellStyle name="Normal 64 5 8" xfId="29855"/>
    <cellStyle name="Normal 64 6" xfId="2329"/>
    <cellStyle name="Normal 64 6 2" xfId="5153"/>
    <cellStyle name="Normal 64 6 2 2" xfId="13623"/>
    <cellStyle name="Normal 64 6 2 2 2" xfId="27738"/>
    <cellStyle name="Normal 64 6 2 2 2 2" xfId="61615"/>
    <cellStyle name="Normal 64 6 2 2 3" xfId="47499"/>
    <cellStyle name="Normal 64 6 2 3" xfId="19269"/>
    <cellStyle name="Normal 64 6 2 3 2" xfId="39030"/>
    <cellStyle name="Normal 64 6 2 4" xfId="53146"/>
    <cellStyle name="Normal 64 6 2 5" xfId="33384"/>
    <cellStyle name="Normal 64 6 3" xfId="7977"/>
    <cellStyle name="Normal 64 6 3 2" xfId="22092"/>
    <cellStyle name="Normal 64 6 3 2 2" xfId="55969"/>
    <cellStyle name="Normal 64 6 3 3" xfId="41853"/>
    <cellStyle name="Normal 64 6 4" xfId="10800"/>
    <cellStyle name="Normal 64 6 4 2" xfId="24915"/>
    <cellStyle name="Normal 64 6 4 2 2" xfId="58792"/>
    <cellStyle name="Normal 64 6 4 3" xfId="44676"/>
    <cellStyle name="Normal 64 6 5" xfId="16446"/>
    <cellStyle name="Normal 64 6 5 2" xfId="36207"/>
    <cellStyle name="Normal 64 6 6" xfId="50323"/>
    <cellStyle name="Normal 64 6 7" xfId="30561"/>
    <cellStyle name="Normal 64 7" xfId="3740"/>
    <cellStyle name="Normal 64 7 2" xfId="12211"/>
    <cellStyle name="Normal 64 7 2 2" xfId="26326"/>
    <cellStyle name="Normal 64 7 2 2 2" xfId="60203"/>
    <cellStyle name="Normal 64 7 2 3" xfId="46087"/>
    <cellStyle name="Normal 64 7 3" xfId="17857"/>
    <cellStyle name="Normal 64 7 3 2" xfId="37618"/>
    <cellStyle name="Normal 64 7 4" xfId="51734"/>
    <cellStyle name="Normal 64 7 5" xfId="31972"/>
    <cellStyle name="Normal 64 8" xfId="6565"/>
    <cellStyle name="Normal 64 8 2" xfId="20680"/>
    <cellStyle name="Normal 64 8 2 2" xfId="54557"/>
    <cellStyle name="Normal 64 8 3" xfId="40441"/>
    <cellStyle name="Normal 64 9" xfId="9388"/>
    <cellStyle name="Normal 64 9 2" xfId="23503"/>
    <cellStyle name="Normal 64 9 2 2" xfId="57380"/>
    <cellStyle name="Normal 64 9 3" xfId="43264"/>
    <cellStyle name="Normal 65" xfId="768"/>
    <cellStyle name="Normal 65 10" xfId="15060"/>
    <cellStyle name="Normal 65 10 2" xfId="34821"/>
    <cellStyle name="Normal 65 11" xfId="48937"/>
    <cellStyle name="Normal 65 12" xfId="29175"/>
    <cellStyle name="Normal 65 2" xfId="1022"/>
    <cellStyle name="Normal 65 2 10" xfId="49024"/>
    <cellStyle name="Normal 65 2 11" xfId="29262"/>
    <cellStyle name="Normal 65 2 2" xfId="1202"/>
    <cellStyle name="Normal 65 2 2 10" xfId="29437"/>
    <cellStyle name="Normal 65 2 2 2" xfId="1556"/>
    <cellStyle name="Normal 65 2 2 2 2" xfId="2263"/>
    <cellStyle name="Normal 65 2 2 2 2 2" xfId="3676"/>
    <cellStyle name="Normal 65 2 2 2 2 2 2" xfId="6500"/>
    <cellStyle name="Normal 65 2 2 2 2 2 2 2" xfId="14970"/>
    <cellStyle name="Normal 65 2 2 2 2 2 2 2 2" xfId="29085"/>
    <cellStyle name="Normal 65 2 2 2 2 2 2 2 2 2" xfId="62962"/>
    <cellStyle name="Normal 65 2 2 2 2 2 2 2 3" xfId="48846"/>
    <cellStyle name="Normal 65 2 2 2 2 2 2 3" xfId="20616"/>
    <cellStyle name="Normal 65 2 2 2 2 2 2 3 2" xfId="40377"/>
    <cellStyle name="Normal 65 2 2 2 2 2 2 4" xfId="54493"/>
    <cellStyle name="Normal 65 2 2 2 2 2 2 5" xfId="34731"/>
    <cellStyle name="Normal 65 2 2 2 2 2 3" xfId="9324"/>
    <cellStyle name="Normal 65 2 2 2 2 2 3 2" xfId="23439"/>
    <cellStyle name="Normal 65 2 2 2 2 2 3 2 2" xfId="57316"/>
    <cellStyle name="Normal 65 2 2 2 2 2 3 3" xfId="43200"/>
    <cellStyle name="Normal 65 2 2 2 2 2 4" xfId="12147"/>
    <cellStyle name="Normal 65 2 2 2 2 2 4 2" xfId="26262"/>
    <cellStyle name="Normal 65 2 2 2 2 2 4 2 2" xfId="60139"/>
    <cellStyle name="Normal 65 2 2 2 2 2 4 3" xfId="46023"/>
    <cellStyle name="Normal 65 2 2 2 2 2 5" xfId="17793"/>
    <cellStyle name="Normal 65 2 2 2 2 2 5 2" xfId="37554"/>
    <cellStyle name="Normal 65 2 2 2 2 2 6" xfId="51670"/>
    <cellStyle name="Normal 65 2 2 2 2 2 7" xfId="31908"/>
    <cellStyle name="Normal 65 2 2 2 2 3" xfId="5087"/>
    <cellStyle name="Normal 65 2 2 2 2 3 2" xfId="13558"/>
    <cellStyle name="Normal 65 2 2 2 2 3 2 2" xfId="27673"/>
    <cellStyle name="Normal 65 2 2 2 2 3 2 2 2" xfId="61550"/>
    <cellStyle name="Normal 65 2 2 2 2 3 2 3" xfId="47434"/>
    <cellStyle name="Normal 65 2 2 2 2 3 3" xfId="19204"/>
    <cellStyle name="Normal 65 2 2 2 2 3 3 2" xfId="38965"/>
    <cellStyle name="Normal 65 2 2 2 2 3 4" xfId="53081"/>
    <cellStyle name="Normal 65 2 2 2 2 3 5" xfId="33319"/>
    <cellStyle name="Normal 65 2 2 2 2 4" xfId="7912"/>
    <cellStyle name="Normal 65 2 2 2 2 4 2" xfId="22027"/>
    <cellStyle name="Normal 65 2 2 2 2 4 2 2" xfId="55904"/>
    <cellStyle name="Normal 65 2 2 2 2 4 3" xfId="41788"/>
    <cellStyle name="Normal 65 2 2 2 2 5" xfId="10735"/>
    <cellStyle name="Normal 65 2 2 2 2 5 2" xfId="24850"/>
    <cellStyle name="Normal 65 2 2 2 2 5 2 2" xfId="58727"/>
    <cellStyle name="Normal 65 2 2 2 2 5 3" xfId="44611"/>
    <cellStyle name="Normal 65 2 2 2 2 6" xfId="16381"/>
    <cellStyle name="Normal 65 2 2 2 2 6 2" xfId="36142"/>
    <cellStyle name="Normal 65 2 2 2 2 7" xfId="50258"/>
    <cellStyle name="Normal 65 2 2 2 2 8" xfId="30496"/>
    <cellStyle name="Normal 65 2 2 2 3" xfId="2970"/>
    <cellStyle name="Normal 65 2 2 2 3 2" xfId="5794"/>
    <cellStyle name="Normal 65 2 2 2 3 2 2" xfId="14264"/>
    <cellStyle name="Normal 65 2 2 2 3 2 2 2" xfId="28379"/>
    <cellStyle name="Normal 65 2 2 2 3 2 2 2 2" xfId="62256"/>
    <cellStyle name="Normal 65 2 2 2 3 2 2 3" xfId="48140"/>
    <cellStyle name="Normal 65 2 2 2 3 2 3" xfId="19910"/>
    <cellStyle name="Normal 65 2 2 2 3 2 3 2" xfId="39671"/>
    <cellStyle name="Normal 65 2 2 2 3 2 4" xfId="53787"/>
    <cellStyle name="Normal 65 2 2 2 3 2 5" xfId="34025"/>
    <cellStyle name="Normal 65 2 2 2 3 3" xfId="8618"/>
    <cellStyle name="Normal 65 2 2 2 3 3 2" xfId="22733"/>
    <cellStyle name="Normal 65 2 2 2 3 3 2 2" xfId="56610"/>
    <cellStyle name="Normal 65 2 2 2 3 3 3" xfId="42494"/>
    <cellStyle name="Normal 65 2 2 2 3 4" xfId="11441"/>
    <cellStyle name="Normal 65 2 2 2 3 4 2" xfId="25556"/>
    <cellStyle name="Normal 65 2 2 2 3 4 2 2" xfId="59433"/>
    <cellStyle name="Normal 65 2 2 2 3 4 3" xfId="45317"/>
    <cellStyle name="Normal 65 2 2 2 3 5" xfId="17087"/>
    <cellStyle name="Normal 65 2 2 2 3 5 2" xfId="36848"/>
    <cellStyle name="Normal 65 2 2 2 3 6" xfId="50964"/>
    <cellStyle name="Normal 65 2 2 2 3 7" xfId="31202"/>
    <cellStyle name="Normal 65 2 2 2 4" xfId="4381"/>
    <cellStyle name="Normal 65 2 2 2 4 2" xfId="12852"/>
    <cellStyle name="Normal 65 2 2 2 4 2 2" xfId="26967"/>
    <cellStyle name="Normal 65 2 2 2 4 2 2 2" xfId="60844"/>
    <cellStyle name="Normal 65 2 2 2 4 2 3" xfId="46728"/>
    <cellStyle name="Normal 65 2 2 2 4 3" xfId="18498"/>
    <cellStyle name="Normal 65 2 2 2 4 3 2" xfId="38259"/>
    <cellStyle name="Normal 65 2 2 2 4 4" xfId="52375"/>
    <cellStyle name="Normal 65 2 2 2 4 5" xfId="32613"/>
    <cellStyle name="Normal 65 2 2 2 5" xfId="7206"/>
    <cellStyle name="Normal 65 2 2 2 5 2" xfId="21321"/>
    <cellStyle name="Normal 65 2 2 2 5 2 2" xfId="55198"/>
    <cellStyle name="Normal 65 2 2 2 5 3" xfId="41082"/>
    <cellStyle name="Normal 65 2 2 2 6" xfId="10029"/>
    <cellStyle name="Normal 65 2 2 2 6 2" xfId="24144"/>
    <cellStyle name="Normal 65 2 2 2 6 2 2" xfId="58021"/>
    <cellStyle name="Normal 65 2 2 2 6 3" xfId="43905"/>
    <cellStyle name="Normal 65 2 2 2 7" xfId="15675"/>
    <cellStyle name="Normal 65 2 2 2 7 2" xfId="35436"/>
    <cellStyle name="Normal 65 2 2 2 8" xfId="49552"/>
    <cellStyle name="Normal 65 2 2 2 9" xfId="29790"/>
    <cellStyle name="Normal 65 2 2 3" xfId="1910"/>
    <cellStyle name="Normal 65 2 2 3 2" xfId="3323"/>
    <cellStyle name="Normal 65 2 2 3 2 2" xfId="6147"/>
    <cellStyle name="Normal 65 2 2 3 2 2 2" xfId="14617"/>
    <cellStyle name="Normal 65 2 2 3 2 2 2 2" xfId="28732"/>
    <cellStyle name="Normal 65 2 2 3 2 2 2 2 2" xfId="62609"/>
    <cellStyle name="Normal 65 2 2 3 2 2 2 3" xfId="48493"/>
    <cellStyle name="Normal 65 2 2 3 2 2 3" xfId="20263"/>
    <cellStyle name="Normal 65 2 2 3 2 2 3 2" xfId="40024"/>
    <cellStyle name="Normal 65 2 2 3 2 2 4" xfId="54140"/>
    <cellStyle name="Normal 65 2 2 3 2 2 5" xfId="34378"/>
    <cellStyle name="Normal 65 2 2 3 2 3" xfId="8971"/>
    <cellStyle name="Normal 65 2 2 3 2 3 2" xfId="23086"/>
    <cellStyle name="Normal 65 2 2 3 2 3 2 2" xfId="56963"/>
    <cellStyle name="Normal 65 2 2 3 2 3 3" xfId="42847"/>
    <cellStyle name="Normal 65 2 2 3 2 4" xfId="11794"/>
    <cellStyle name="Normal 65 2 2 3 2 4 2" xfId="25909"/>
    <cellStyle name="Normal 65 2 2 3 2 4 2 2" xfId="59786"/>
    <cellStyle name="Normal 65 2 2 3 2 4 3" xfId="45670"/>
    <cellStyle name="Normal 65 2 2 3 2 5" xfId="17440"/>
    <cellStyle name="Normal 65 2 2 3 2 5 2" xfId="37201"/>
    <cellStyle name="Normal 65 2 2 3 2 6" xfId="51317"/>
    <cellStyle name="Normal 65 2 2 3 2 7" xfId="31555"/>
    <cellStyle name="Normal 65 2 2 3 3" xfId="4734"/>
    <cellStyle name="Normal 65 2 2 3 3 2" xfId="13205"/>
    <cellStyle name="Normal 65 2 2 3 3 2 2" xfId="27320"/>
    <cellStyle name="Normal 65 2 2 3 3 2 2 2" xfId="61197"/>
    <cellStyle name="Normal 65 2 2 3 3 2 3" xfId="47081"/>
    <cellStyle name="Normal 65 2 2 3 3 3" xfId="18851"/>
    <cellStyle name="Normal 65 2 2 3 3 3 2" xfId="38612"/>
    <cellStyle name="Normal 65 2 2 3 3 4" xfId="52728"/>
    <cellStyle name="Normal 65 2 2 3 3 5" xfId="32966"/>
    <cellStyle name="Normal 65 2 2 3 4" xfId="7559"/>
    <cellStyle name="Normal 65 2 2 3 4 2" xfId="21674"/>
    <cellStyle name="Normal 65 2 2 3 4 2 2" xfId="55551"/>
    <cellStyle name="Normal 65 2 2 3 4 3" xfId="41435"/>
    <cellStyle name="Normal 65 2 2 3 5" xfId="10382"/>
    <cellStyle name="Normal 65 2 2 3 5 2" xfId="24497"/>
    <cellStyle name="Normal 65 2 2 3 5 2 2" xfId="58374"/>
    <cellStyle name="Normal 65 2 2 3 5 3" xfId="44258"/>
    <cellStyle name="Normal 65 2 2 3 6" xfId="16028"/>
    <cellStyle name="Normal 65 2 2 3 6 2" xfId="35789"/>
    <cellStyle name="Normal 65 2 2 3 7" xfId="49905"/>
    <cellStyle name="Normal 65 2 2 3 8" xfId="30143"/>
    <cellStyle name="Normal 65 2 2 4" xfId="2617"/>
    <cellStyle name="Normal 65 2 2 4 2" xfId="5441"/>
    <cellStyle name="Normal 65 2 2 4 2 2" xfId="13911"/>
    <cellStyle name="Normal 65 2 2 4 2 2 2" xfId="28026"/>
    <cellStyle name="Normal 65 2 2 4 2 2 2 2" xfId="61903"/>
    <cellStyle name="Normal 65 2 2 4 2 2 3" xfId="47787"/>
    <cellStyle name="Normal 65 2 2 4 2 3" xfId="19557"/>
    <cellStyle name="Normal 65 2 2 4 2 3 2" xfId="39318"/>
    <cellStyle name="Normal 65 2 2 4 2 4" xfId="53434"/>
    <cellStyle name="Normal 65 2 2 4 2 5" xfId="33672"/>
    <cellStyle name="Normal 65 2 2 4 3" xfId="8265"/>
    <cellStyle name="Normal 65 2 2 4 3 2" xfId="22380"/>
    <cellStyle name="Normal 65 2 2 4 3 2 2" xfId="56257"/>
    <cellStyle name="Normal 65 2 2 4 3 3" xfId="42141"/>
    <cellStyle name="Normal 65 2 2 4 4" xfId="11088"/>
    <cellStyle name="Normal 65 2 2 4 4 2" xfId="25203"/>
    <cellStyle name="Normal 65 2 2 4 4 2 2" xfId="59080"/>
    <cellStyle name="Normal 65 2 2 4 4 3" xfId="44964"/>
    <cellStyle name="Normal 65 2 2 4 5" xfId="16734"/>
    <cellStyle name="Normal 65 2 2 4 5 2" xfId="36495"/>
    <cellStyle name="Normal 65 2 2 4 6" xfId="50611"/>
    <cellStyle name="Normal 65 2 2 4 7" xfId="30849"/>
    <cellStyle name="Normal 65 2 2 5" xfId="4028"/>
    <cellStyle name="Normal 65 2 2 5 2" xfId="12499"/>
    <cellStyle name="Normal 65 2 2 5 2 2" xfId="26614"/>
    <cellStyle name="Normal 65 2 2 5 2 2 2" xfId="60491"/>
    <cellStyle name="Normal 65 2 2 5 2 3" xfId="46375"/>
    <cellStyle name="Normal 65 2 2 5 3" xfId="18145"/>
    <cellStyle name="Normal 65 2 2 5 3 2" xfId="37906"/>
    <cellStyle name="Normal 65 2 2 5 4" xfId="52022"/>
    <cellStyle name="Normal 65 2 2 5 5" xfId="32260"/>
    <cellStyle name="Normal 65 2 2 6" xfId="6853"/>
    <cellStyle name="Normal 65 2 2 6 2" xfId="20968"/>
    <cellStyle name="Normal 65 2 2 6 2 2" xfId="54845"/>
    <cellStyle name="Normal 65 2 2 6 3" xfId="40729"/>
    <cellStyle name="Normal 65 2 2 7" xfId="9676"/>
    <cellStyle name="Normal 65 2 2 7 2" xfId="23791"/>
    <cellStyle name="Normal 65 2 2 7 2 2" xfId="57668"/>
    <cellStyle name="Normal 65 2 2 7 3" xfId="43552"/>
    <cellStyle name="Normal 65 2 2 8" xfId="15322"/>
    <cellStyle name="Normal 65 2 2 8 2" xfId="35083"/>
    <cellStyle name="Normal 65 2 2 9" xfId="49199"/>
    <cellStyle name="Normal 65 2 3" xfId="1381"/>
    <cellStyle name="Normal 65 2 3 2" xfId="2088"/>
    <cellStyle name="Normal 65 2 3 2 2" xfId="3501"/>
    <cellStyle name="Normal 65 2 3 2 2 2" xfId="6325"/>
    <cellStyle name="Normal 65 2 3 2 2 2 2" xfId="14795"/>
    <cellStyle name="Normal 65 2 3 2 2 2 2 2" xfId="28910"/>
    <cellStyle name="Normal 65 2 3 2 2 2 2 2 2" xfId="62787"/>
    <cellStyle name="Normal 65 2 3 2 2 2 2 3" xfId="48671"/>
    <cellStyle name="Normal 65 2 3 2 2 2 3" xfId="20441"/>
    <cellStyle name="Normal 65 2 3 2 2 2 3 2" xfId="40202"/>
    <cellStyle name="Normal 65 2 3 2 2 2 4" xfId="54318"/>
    <cellStyle name="Normal 65 2 3 2 2 2 5" xfId="34556"/>
    <cellStyle name="Normal 65 2 3 2 2 3" xfId="9149"/>
    <cellStyle name="Normal 65 2 3 2 2 3 2" xfId="23264"/>
    <cellStyle name="Normal 65 2 3 2 2 3 2 2" xfId="57141"/>
    <cellStyle name="Normal 65 2 3 2 2 3 3" xfId="43025"/>
    <cellStyle name="Normal 65 2 3 2 2 4" xfId="11972"/>
    <cellStyle name="Normal 65 2 3 2 2 4 2" xfId="26087"/>
    <cellStyle name="Normal 65 2 3 2 2 4 2 2" xfId="59964"/>
    <cellStyle name="Normal 65 2 3 2 2 4 3" xfId="45848"/>
    <cellStyle name="Normal 65 2 3 2 2 5" xfId="17618"/>
    <cellStyle name="Normal 65 2 3 2 2 5 2" xfId="37379"/>
    <cellStyle name="Normal 65 2 3 2 2 6" xfId="51495"/>
    <cellStyle name="Normal 65 2 3 2 2 7" xfId="31733"/>
    <cellStyle name="Normal 65 2 3 2 3" xfId="4912"/>
    <cellStyle name="Normal 65 2 3 2 3 2" xfId="13383"/>
    <cellStyle name="Normal 65 2 3 2 3 2 2" xfId="27498"/>
    <cellStyle name="Normal 65 2 3 2 3 2 2 2" xfId="61375"/>
    <cellStyle name="Normal 65 2 3 2 3 2 3" xfId="47259"/>
    <cellStyle name="Normal 65 2 3 2 3 3" xfId="19029"/>
    <cellStyle name="Normal 65 2 3 2 3 3 2" xfId="38790"/>
    <cellStyle name="Normal 65 2 3 2 3 4" xfId="52906"/>
    <cellStyle name="Normal 65 2 3 2 3 5" xfId="33144"/>
    <cellStyle name="Normal 65 2 3 2 4" xfId="7737"/>
    <cellStyle name="Normal 65 2 3 2 4 2" xfId="21852"/>
    <cellStyle name="Normal 65 2 3 2 4 2 2" xfId="55729"/>
    <cellStyle name="Normal 65 2 3 2 4 3" xfId="41613"/>
    <cellStyle name="Normal 65 2 3 2 5" xfId="10560"/>
    <cellStyle name="Normal 65 2 3 2 5 2" xfId="24675"/>
    <cellStyle name="Normal 65 2 3 2 5 2 2" xfId="58552"/>
    <cellStyle name="Normal 65 2 3 2 5 3" xfId="44436"/>
    <cellStyle name="Normal 65 2 3 2 6" xfId="16206"/>
    <cellStyle name="Normal 65 2 3 2 6 2" xfId="35967"/>
    <cellStyle name="Normal 65 2 3 2 7" xfId="50083"/>
    <cellStyle name="Normal 65 2 3 2 8" xfId="30321"/>
    <cellStyle name="Normal 65 2 3 3" xfId="2795"/>
    <cellStyle name="Normal 65 2 3 3 2" xfId="5619"/>
    <cellStyle name="Normal 65 2 3 3 2 2" xfId="14089"/>
    <cellStyle name="Normal 65 2 3 3 2 2 2" xfId="28204"/>
    <cellStyle name="Normal 65 2 3 3 2 2 2 2" xfId="62081"/>
    <cellStyle name="Normal 65 2 3 3 2 2 3" xfId="47965"/>
    <cellStyle name="Normal 65 2 3 3 2 3" xfId="19735"/>
    <cellStyle name="Normal 65 2 3 3 2 3 2" xfId="39496"/>
    <cellStyle name="Normal 65 2 3 3 2 4" xfId="53612"/>
    <cellStyle name="Normal 65 2 3 3 2 5" xfId="33850"/>
    <cellStyle name="Normal 65 2 3 3 3" xfId="8443"/>
    <cellStyle name="Normal 65 2 3 3 3 2" xfId="22558"/>
    <cellStyle name="Normal 65 2 3 3 3 2 2" xfId="56435"/>
    <cellStyle name="Normal 65 2 3 3 3 3" xfId="42319"/>
    <cellStyle name="Normal 65 2 3 3 4" xfId="11266"/>
    <cellStyle name="Normal 65 2 3 3 4 2" xfId="25381"/>
    <cellStyle name="Normal 65 2 3 3 4 2 2" xfId="59258"/>
    <cellStyle name="Normal 65 2 3 3 4 3" xfId="45142"/>
    <cellStyle name="Normal 65 2 3 3 5" xfId="16912"/>
    <cellStyle name="Normal 65 2 3 3 5 2" xfId="36673"/>
    <cellStyle name="Normal 65 2 3 3 6" xfId="50789"/>
    <cellStyle name="Normal 65 2 3 3 7" xfId="31027"/>
    <cellStyle name="Normal 65 2 3 4" xfId="4206"/>
    <cellStyle name="Normal 65 2 3 4 2" xfId="12677"/>
    <cellStyle name="Normal 65 2 3 4 2 2" xfId="26792"/>
    <cellStyle name="Normal 65 2 3 4 2 2 2" xfId="60669"/>
    <cellStyle name="Normal 65 2 3 4 2 3" xfId="46553"/>
    <cellStyle name="Normal 65 2 3 4 3" xfId="18323"/>
    <cellStyle name="Normal 65 2 3 4 3 2" xfId="38084"/>
    <cellStyle name="Normal 65 2 3 4 4" xfId="52200"/>
    <cellStyle name="Normal 65 2 3 4 5" xfId="32438"/>
    <cellStyle name="Normal 65 2 3 5" xfId="7031"/>
    <cellStyle name="Normal 65 2 3 5 2" xfId="21146"/>
    <cellStyle name="Normal 65 2 3 5 2 2" xfId="55023"/>
    <cellStyle name="Normal 65 2 3 5 3" xfId="40907"/>
    <cellStyle name="Normal 65 2 3 6" xfId="9854"/>
    <cellStyle name="Normal 65 2 3 6 2" xfId="23969"/>
    <cellStyle name="Normal 65 2 3 6 2 2" xfId="57846"/>
    <cellStyle name="Normal 65 2 3 6 3" xfId="43730"/>
    <cellStyle name="Normal 65 2 3 7" xfId="15500"/>
    <cellStyle name="Normal 65 2 3 7 2" xfId="35261"/>
    <cellStyle name="Normal 65 2 3 8" xfId="49377"/>
    <cellStyle name="Normal 65 2 3 9" xfId="29615"/>
    <cellStyle name="Normal 65 2 4" xfId="1735"/>
    <cellStyle name="Normal 65 2 4 2" xfId="3148"/>
    <cellStyle name="Normal 65 2 4 2 2" xfId="5972"/>
    <cellStyle name="Normal 65 2 4 2 2 2" xfId="14442"/>
    <cellStyle name="Normal 65 2 4 2 2 2 2" xfId="28557"/>
    <cellStyle name="Normal 65 2 4 2 2 2 2 2" xfId="62434"/>
    <cellStyle name="Normal 65 2 4 2 2 2 3" xfId="48318"/>
    <cellStyle name="Normal 65 2 4 2 2 3" xfId="20088"/>
    <cellStyle name="Normal 65 2 4 2 2 3 2" xfId="39849"/>
    <cellStyle name="Normal 65 2 4 2 2 4" xfId="53965"/>
    <cellStyle name="Normal 65 2 4 2 2 5" xfId="34203"/>
    <cellStyle name="Normal 65 2 4 2 3" xfId="8796"/>
    <cellStyle name="Normal 65 2 4 2 3 2" xfId="22911"/>
    <cellStyle name="Normal 65 2 4 2 3 2 2" xfId="56788"/>
    <cellStyle name="Normal 65 2 4 2 3 3" xfId="42672"/>
    <cellStyle name="Normal 65 2 4 2 4" xfId="11619"/>
    <cellStyle name="Normal 65 2 4 2 4 2" xfId="25734"/>
    <cellStyle name="Normal 65 2 4 2 4 2 2" xfId="59611"/>
    <cellStyle name="Normal 65 2 4 2 4 3" xfId="45495"/>
    <cellStyle name="Normal 65 2 4 2 5" xfId="17265"/>
    <cellStyle name="Normal 65 2 4 2 5 2" xfId="37026"/>
    <cellStyle name="Normal 65 2 4 2 6" xfId="51142"/>
    <cellStyle name="Normal 65 2 4 2 7" xfId="31380"/>
    <cellStyle name="Normal 65 2 4 3" xfId="4559"/>
    <cellStyle name="Normal 65 2 4 3 2" xfId="13030"/>
    <cellStyle name="Normal 65 2 4 3 2 2" xfId="27145"/>
    <cellStyle name="Normal 65 2 4 3 2 2 2" xfId="61022"/>
    <cellStyle name="Normal 65 2 4 3 2 3" xfId="46906"/>
    <cellStyle name="Normal 65 2 4 3 3" xfId="18676"/>
    <cellStyle name="Normal 65 2 4 3 3 2" xfId="38437"/>
    <cellStyle name="Normal 65 2 4 3 4" xfId="52553"/>
    <cellStyle name="Normal 65 2 4 3 5" xfId="32791"/>
    <cellStyle name="Normal 65 2 4 4" xfId="7384"/>
    <cellStyle name="Normal 65 2 4 4 2" xfId="21499"/>
    <cellStyle name="Normal 65 2 4 4 2 2" xfId="55376"/>
    <cellStyle name="Normal 65 2 4 4 3" xfId="41260"/>
    <cellStyle name="Normal 65 2 4 5" xfId="10207"/>
    <cellStyle name="Normal 65 2 4 5 2" xfId="24322"/>
    <cellStyle name="Normal 65 2 4 5 2 2" xfId="58199"/>
    <cellStyle name="Normal 65 2 4 5 3" xfId="44083"/>
    <cellStyle name="Normal 65 2 4 6" xfId="15853"/>
    <cellStyle name="Normal 65 2 4 6 2" xfId="35614"/>
    <cellStyle name="Normal 65 2 4 7" xfId="49730"/>
    <cellStyle name="Normal 65 2 4 8" xfId="29968"/>
    <cellStyle name="Normal 65 2 5" xfId="2442"/>
    <cellStyle name="Normal 65 2 5 2" xfId="5266"/>
    <cellStyle name="Normal 65 2 5 2 2" xfId="13736"/>
    <cellStyle name="Normal 65 2 5 2 2 2" xfId="27851"/>
    <cellStyle name="Normal 65 2 5 2 2 2 2" xfId="61728"/>
    <cellStyle name="Normal 65 2 5 2 2 3" xfId="47612"/>
    <cellStyle name="Normal 65 2 5 2 3" xfId="19382"/>
    <cellStyle name="Normal 65 2 5 2 3 2" xfId="39143"/>
    <cellStyle name="Normal 65 2 5 2 4" xfId="53259"/>
    <cellStyle name="Normal 65 2 5 2 5" xfId="33497"/>
    <cellStyle name="Normal 65 2 5 3" xfId="8090"/>
    <cellStyle name="Normal 65 2 5 3 2" xfId="22205"/>
    <cellStyle name="Normal 65 2 5 3 2 2" xfId="56082"/>
    <cellStyle name="Normal 65 2 5 3 3" xfId="41966"/>
    <cellStyle name="Normal 65 2 5 4" xfId="10913"/>
    <cellStyle name="Normal 65 2 5 4 2" xfId="25028"/>
    <cellStyle name="Normal 65 2 5 4 2 2" xfId="58905"/>
    <cellStyle name="Normal 65 2 5 4 3" xfId="44789"/>
    <cellStyle name="Normal 65 2 5 5" xfId="16559"/>
    <cellStyle name="Normal 65 2 5 5 2" xfId="36320"/>
    <cellStyle name="Normal 65 2 5 6" xfId="50436"/>
    <cellStyle name="Normal 65 2 5 7" xfId="30674"/>
    <cellStyle name="Normal 65 2 6" xfId="3853"/>
    <cellStyle name="Normal 65 2 6 2" xfId="12324"/>
    <cellStyle name="Normal 65 2 6 2 2" xfId="26439"/>
    <cellStyle name="Normal 65 2 6 2 2 2" xfId="60316"/>
    <cellStyle name="Normal 65 2 6 2 3" xfId="46200"/>
    <cellStyle name="Normal 65 2 6 3" xfId="17970"/>
    <cellStyle name="Normal 65 2 6 3 2" xfId="37731"/>
    <cellStyle name="Normal 65 2 6 4" xfId="51847"/>
    <cellStyle name="Normal 65 2 6 5" xfId="32085"/>
    <cellStyle name="Normal 65 2 7" xfId="6678"/>
    <cellStyle name="Normal 65 2 7 2" xfId="20793"/>
    <cellStyle name="Normal 65 2 7 2 2" xfId="54670"/>
    <cellStyle name="Normal 65 2 7 3" xfId="40554"/>
    <cellStyle name="Normal 65 2 8" xfId="9501"/>
    <cellStyle name="Normal 65 2 8 2" xfId="23616"/>
    <cellStyle name="Normal 65 2 8 2 2" xfId="57493"/>
    <cellStyle name="Normal 65 2 8 3" xfId="43377"/>
    <cellStyle name="Normal 65 2 9" xfId="15147"/>
    <cellStyle name="Normal 65 2 9 2" xfId="34908"/>
    <cellStyle name="Normal 65 3" xfId="1114"/>
    <cellStyle name="Normal 65 3 10" xfId="29350"/>
    <cellStyle name="Normal 65 3 2" xfId="1469"/>
    <cellStyle name="Normal 65 3 2 2" xfId="2176"/>
    <cellStyle name="Normal 65 3 2 2 2" xfId="3589"/>
    <cellStyle name="Normal 65 3 2 2 2 2" xfId="6413"/>
    <cellStyle name="Normal 65 3 2 2 2 2 2" xfId="14883"/>
    <cellStyle name="Normal 65 3 2 2 2 2 2 2" xfId="28998"/>
    <cellStyle name="Normal 65 3 2 2 2 2 2 2 2" xfId="62875"/>
    <cellStyle name="Normal 65 3 2 2 2 2 2 3" xfId="48759"/>
    <cellStyle name="Normal 65 3 2 2 2 2 3" xfId="20529"/>
    <cellStyle name="Normal 65 3 2 2 2 2 3 2" xfId="40290"/>
    <cellStyle name="Normal 65 3 2 2 2 2 4" xfId="54406"/>
    <cellStyle name="Normal 65 3 2 2 2 2 5" xfId="34644"/>
    <cellStyle name="Normal 65 3 2 2 2 3" xfId="9237"/>
    <cellStyle name="Normal 65 3 2 2 2 3 2" xfId="23352"/>
    <cellStyle name="Normal 65 3 2 2 2 3 2 2" xfId="57229"/>
    <cellStyle name="Normal 65 3 2 2 2 3 3" xfId="43113"/>
    <cellStyle name="Normal 65 3 2 2 2 4" xfId="12060"/>
    <cellStyle name="Normal 65 3 2 2 2 4 2" xfId="26175"/>
    <cellStyle name="Normal 65 3 2 2 2 4 2 2" xfId="60052"/>
    <cellStyle name="Normal 65 3 2 2 2 4 3" xfId="45936"/>
    <cellStyle name="Normal 65 3 2 2 2 5" xfId="17706"/>
    <cellStyle name="Normal 65 3 2 2 2 5 2" xfId="37467"/>
    <cellStyle name="Normal 65 3 2 2 2 6" xfId="51583"/>
    <cellStyle name="Normal 65 3 2 2 2 7" xfId="31821"/>
    <cellStyle name="Normal 65 3 2 2 3" xfId="5000"/>
    <cellStyle name="Normal 65 3 2 2 3 2" xfId="13471"/>
    <cellStyle name="Normal 65 3 2 2 3 2 2" xfId="27586"/>
    <cellStyle name="Normal 65 3 2 2 3 2 2 2" xfId="61463"/>
    <cellStyle name="Normal 65 3 2 2 3 2 3" xfId="47347"/>
    <cellStyle name="Normal 65 3 2 2 3 3" xfId="19117"/>
    <cellStyle name="Normal 65 3 2 2 3 3 2" xfId="38878"/>
    <cellStyle name="Normal 65 3 2 2 3 4" xfId="52994"/>
    <cellStyle name="Normal 65 3 2 2 3 5" xfId="33232"/>
    <cellStyle name="Normal 65 3 2 2 4" xfId="7825"/>
    <cellStyle name="Normal 65 3 2 2 4 2" xfId="21940"/>
    <cellStyle name="Normal 65 3 2 2 4 2 2" xfId="55817"/>
    <cellStyle name="Normal 65 3 2 2 4 3" xfId="41701"/>
    <cellStyle name="Normal 65 3 2 2 5" xfId="10648"/>
    <cellStyle name="Normal 65 3 2 2 5 2" xfId="24763"/>
    <cellStyle name="Normal 65 3 2 2 5 2 2" xfId="58640"/>
    <cellStyle name="Normal 65 3 2 2 5 3" xfId="44524"/>
    <cellStyle name="Normal 65 3 2 2 6" xfId="16294"/>
    <cellStyle name="Normal 65 3 2 2 6 2" xfId="36055"/>
    <cellStyle name="Normal 65 3 2 2 7" xfId="50171"/>
    <cellStyle name="Normal 65 3 2 2 8" xfId="30409"/>
    <cellStyle name="Normal 65 3 2 3" xfId="2883"/>
    <cellStyle name="Normal 65 3 2 3 2" xfId="5707"/>
    <cellStyle name="Normal 65 3 2 3 2 2" xfId="14177"/>
    <cellStyle name="Normal 65 3 2 3 2 2 2" xfId="28292"/>
    <cellStyle name="Normal 65 3 2 3 2 2 2 2" xfId="62169"/>
    <cellStyle name="Normal 65 3 2 3 2 2 3" xfId="48053"/>
    <cellStyle name="Normal 65 3 2 3 2 3" xfId="19823"/>
    <cellStyle name="Normal 65 3 2 3 2 3 2" xfId="39584"/>
    <cellStyle name="Normal 65 3 2 3 2 4" xfId="53700"/>
    <cellStyle name="Normal 65 3 2 3 2 5" xfId="33938"/>
    <cellStyle name="Normal 65 3 2 3 3" xfId="8531"/>
    <cellStyle name="Normal 65 3 2 3 3 2" xfId="22646"/>
    <cellStyle name="Normal 65 3 2 3 3 2 2" xfId="56523"/>
    <cellStyle name="Normal 65 3 2 3 3 3" xfId="42407"/>
    <cellStyle name="Normal 65 3 2 3 4" xfId="11354"/>
    <cellStyle name="Normal 65 3 2 3 4 2" xfId="25469"/>
    <cellStyle name="Normal 65 3 2 3 4 2 2" xfId="59346"/>
    <cellStyle name="Normal 65 3 2 3 4 3" xfId="45230"/>
    <cellStyle name="Normal 65 3 2 3 5" xfId="17000"/>
    <cellStyle name="Normal 65 3 2 3 5 2" xfId="36761"/>
    <cellStyle name="Normal 65 3 2 3 6" xfId="50877"/>
    <cellStyle name="Normal 65 3 2 3 7" xfId="31115"/>
    <cellStyle name="Normal 65 3 2 4" xfId="4294"/>
    <cellStyle name="Normal 65 3 2 4 2" xfId="12765"/>
    <cellStyle name="Normal 65 3 2 4 2 2" xfId="26880"/>
    <cellStyle name="Normal 65 3 2 4 2 2 2" xfId="60757"/>
    <cellStyle name="Normal 65 3 2 4 2 3" xfId="46641"/>
    <cellStyle name="Normal 65 3 2 4 3" xfId="18411"/>
    <cellStyle name="Normal 65 3 2 4 3 2" xfId="38172"/>
    <cellStyle name="Normal 65 3 2 4 4" xfId="52288"/>
    <cellStyle name="Normal 65 3 2 4 5" xfId="32526"/>
    <cellStyle name="Normal 65 3 2 5" xfId="7119"/>
    <cellStyle name="Normal 65 3 2 5 2" xfId="21234"/>
    <cellStyle name="Normal 65 3 2 5 2 2" xfId="55111"/>
    <cellStyle name="Normal 65 3 2 5 3" xfId="40995"/>
    <cellStyle name="Normal 65 3 2 6" xfId="9942"/>
    <cellStyle name="Normal 65 3 2 6 2" xfId="24057"/>
    <cellStyle name="Normal 65 3 2 6 2 2" xfId="57934"/>
    <cellStyle name="Normal 65 3 2 6 3" xfId="43818"/>
    <cellStyle name="Normal 65 3 2 7" xfId="15588"/>
    <cellStyle name="Normal 65 3 2 7 2" xfId="35349"/>
    <cellStyle name="Normal 65 3 2 8" xfId="49465"/>
    <cellStyle name="Normal 65 3 2 9" xfId="29703"/>
    <cellStyle name="Normal 65 3 3" xfId="1823"/>
    <cellStyle name="Normal 65 3 3 2" xfId="3236"/>
    <cellStyle name="Normal 65 3 3 2 2" xfId="6060"/>
    <cellStyle name="Normal 65 3 3 2 2 2" xfId="14530"/>
    <cellStyle name="Normal 65 3 3 2 2 2 2" xfId="28645"/>
    <cellStyle name="Normal 65 3 3 2 2 2 2 2" xfId="62522"/>
    <cellStyle name="Normal 65 3 3 2 2 2 3" xfId="48406"/>
    <cellStyle name="Normal 65 3 3 2 2 3" xfId="20176"/>
    <cellStyle name="Normal 65 3 3 2 2 3 2" xfId="39937"/>
    <cellStyle name="Normal 65 3 3 2 2 4" xfId="54053"/>
    <cellStyle name="Normal 65 3 3 2 2 5" xfId="34291"/>
    <cellStyle name="Normal 65 3 3 2 3" xfId="8884"/>
    <cellStyle name="Normal 65 3 3 2 3 2" xfId="22999"/>
    <cellStyle name="Normal 65 3 3 2 3 2 2" xfId="56876"/>
    <cellStyle name="Normal 65 3 3 2 3 3" xfId="42760"/>
    <cellStyle name="Normal 65 3 3 2 4" xfId="11707"/>
    <cellStyle name="Normal 65 3 3 2 4 2" xfId="25822"/>
    <cellStyle name="Normal 65 3 3 2 4 2 2" xfId="59699"/>
    <cellStyle name="Normal 65 3 3 2 4 3" xfId="45583"/>
    <cellStyle name="Normal 65 3 3 2 5" xfId="17353"/>
    <cellStyle name="Normal 65 3 3 2 5 2" xfId="37114"/>
    <cellStyle name="Normal 65 3 3 2 6" xfId="51230"/>
    <cellStyle name="Normal 65 3 3 2 7" xfId="31468"/>
    <cellStyle name="Normal 65 3 3 3" xfId="4647"/>
    <cellStyle name="Normal 65 3 3 3 2" xfId="13118"/>
    <cellStyle name="Normal 65 3 3 3 2 2" xfId="27233"/>
    <cellStyle name="Normal 65 3 3 3 2 2 2" xfId="61110"/>
    <cellStyle name="Normal 65 3 3 3 2 3" xfId="46994"/>
    <cellStyle name="Normal 65 3 3 3 3" xfId="18764"/>
    <cellStyle name="Normal 65 3 3 3 3 2" xfId="38525"/>
    <cellStyle name="Normal 65 3 3 3 4" xfId="52641"/>
    <cellStyle name="Normal 65 3 3 3 5" xfId="32879"/>
    <cellStyle name="Normal 65 3 3 4" xfId="7472"/>
    <cellStyle name="Normal 65 3 3 4 2" xfId="21587"/>
    <cellStyle name="Normal 65 3 3 4 2 2" xfId="55464"/>
    <cellStyle name="Normal 65 3 3 4 3" xfId="41348"/>
    <cellStyle name="Normal 65 3 3 5" xfId="10295"/>
    <cellStyle name="Normal 65 3 3 5 2" xfId="24410"/>
    <cellStyle name="Normal 65 3 3 5 2 2" xfId="58287"/>
    <cellStyle name="Normal 65 3 3 5 3" xfId="44171"/>
    <cellStyle name="Normal 65 3 3 6" xfId="15941"/>
    <cellStyle name="Normal 65 3 3 6 2" xfId="35702"/>
    <cellStyle name="Normal 65 3 3 7" xfId="49818"/>
    <cellStyle name="Normal 65 3 3 8" xfId="30056"/>
    <cellStyle name="Normal 65 3 4" xfId="2530"/>
    <cellStyle name="Normal 65 3 4 2" xfId="5354"/>
    <cellStyle name="Normal 65 3 4 2 2" xfId="13824"/>
    <cellStyle name="Normal 65 3 4 2 2 2" xfId="27939"/>
    <cellStyle name="Normal 65 3 4 2 2 2 2" xfId="61816"/>
    <cellStyle name="Normal 65 3 4 2 2 3" xfId="47700"/>
    <cellStyle name="Normal 65 3 4 2 3" xfId="19470"/>
    <cellStyle name="Normal 65 3 4 2 3 2" xfId="39231"/>
    <cellStyle name="Normal 65 3 4 2 4" xfId="53347"/>
    <cellStyle name="Normal 65 3 4 2 5" xfId="33585"/>
    <cellStyle name="Normal 65 3 4 3" xfId="8178"/>
    <cellStyle name="Normal 65 3 4 3 2" xfId="22293"/>
    <cellStyle name="Normal 65 3 4 3 2 2" xfId="56170"/>
    <cellStyle name="Normal 65 3 4 3 3" xfId="42054"/>
    <cellStyle name="Normal 65 3 4 4" xfId="11001"/>
    <cellStyle name="Normal 65 3 4 4 2" xfId="25116"/>
    <cellStyle name="Normal 65 3 4 4 2 2" xfId="58993"/>
    <cellStyle name="Normal 65 3 4 4 3" xfId="44877"/>
    <cellStyle name="Normal 65 3 4 5" xfId="16647"/>
    <cellStyle name="Normal 65 3 4 5 2" xfId="36408"/>
    <cellStyle name="Normal 65 3 4 6" xfId="50524"/>
    <cellStyle name="Normal 65 3 4 7" xfId="30762"/>
    <cellStyle name="Normal 65 3 5" xfId="3941"/>
    <cellStyle name="Normal 65 3 5 2" xfId="12412"/>
    <cellStyle name="Normal 65 3 5 2 2" xfId="26527"/>
    <cellStyle name="Normal 65 3 5 2 2 2" xfId="60404"/>
    <cellStyle name="Normal 65 3 5 2 3" xfId="46288"/>
    <cellStyle name="Normal 65 3 5 3" xfId="18058"/>
    <cellStyle name="Normal 65 3 5 3 2" xfId="37819"/>
    <cellStyle name="Normal 65 3 5 4" xfId="51935"/>
    <cellStyle name="Normal 65 3 5 5" xfId="32173"/>
    <cellStyle name="Normal 65 3 6" xfId="6766"/>
    <cellStyle name="Normal 65 3 6 2" xfId="20881"/>
    <cellStyle name="Normal 65 3 6 2 2" xfId="54758"/>
    <cellStyle name="Normal 65 3 6 3" xfId="40642"/>
    <cellStyle name="Normal 65 3 7" xfId="9589"/>
    <cellStyle name="Normal 65 3 7 2" xfId="23704"/>
    <cellStyle name="Normal 65 3 7 2 2" xfId="57581"/>
    <cellStyle name="Normal 65 3 7 3" xfId="43465"/>
    <cellStyle name="Normal 65 3 8" xfId="15235"/>
    <cellStyle name="Normal 65 3 8 2" xfId="34996"/>
    <cellStyle name="Normal 65 3 9" xfId="49112"/>
    <cellStyle name="Normal 65 4" xfId="1294"/>
    <cellStyle name="Normal 65 4 2" xfId="2001"/>
    <cellStyle name="Normal 65 4 2 2" xfId="3414"/>
    <cellStyle name="Normal 65 4 2 2 2" xfId="6238"/>
    <cellStyle name="Normal 65 4 2 2 2 2" xfId="14708"/>
    <cellStyle name="Normal 65 4 2 2 2 2 2" xfId="28823"/>
    <cellStyle name="Normal 65 4 2 2 2 2 2 2" xfId="62700"/>
    <cellStyle name="Normal 65 4 2 2 2 2 3" xfId="48584"/>
    <cellStyle name="Normal 65 4 2 2 2 3" xfId="20354"/>
    <cellStyle name="Normal 65 4 2 2 2 3 2" xfId="40115"/>
    <cellStyle name="Normal 65 4 2 2 2 4" xfId="54231"/>
    <cellStyle name="Normal 65 4 2 2 2 5" xfId="34469"/>
    <cellStyle name="Normal 65 4 2 2 3" xfId="9062"/>
    <cellStyle name="Normal 65 4 2 2 3 2" xfId="23177"/>
    <cellStyle name="Normal 65 4 2 2 3 2 2" xfId="57054"/>
    <cellStyle name="Normal 65 4 2 2 3 3" xfId="42938"/>
    <cellStyle name="Normal 65 4 2 2 4" xfId="11885"/>
    <cellStyle name="Normal 65 4 2 2 4 2" xfId="26000"/>
    <cellStyle name="Normal 65 4 2 2 4 2 2" xfId="59877"/>
    <cellStyle name="Normal 65 4 2 2 4 3" xfId="45761"/>
    <cellStyle name="Normal 65 4 2 2 5" xfId="17531"/>
    <cellStyle name="Normal 65 4 2 2 5 2" xfId="37292"/>
    <cellStyle name="Normal 65 4 2 2 6" xfId="51408"/>
    <cellStyle name="Normal 65 4 2 2 7" xfId="31646"/>
    <cellStyle name="Normal 65 4 2 3" xfId="4825"/>
    <cellStyle name="Normal 65 4 2 3 2" xfId="13296"/>
    <cellStyle name="Normal 65 4 2 3 2 2" xfId="27411"/>
    <cellStyle name="Normal 65 4 2 3 2 2 2" xfId="61288"/>
    <cellStyle name="Normal 65 4 2 3 2 3" xfId="47172"/>
    <cellStyle name="Normal 65 4 2 3 3" xfId="18942"/>
    <cellStyle name="Normal 65 4 2 3 3 2" xfId="38703"/>
    <cellStyle name="Normal 65 4 2 3 4" xfId="52819"/>
    <cellStyle name="Normal 65 4 2 3 5" xfId="33057"/>
    <cellStyle name="Normal 65 4 2 4" xfId="7650"/>
    <cellStyle name="Normal 65 4 2 4 2" xfId="21765"/>
    <cellStyle name="Normal 65 4 2 4 2 2" xfId="55642"/>
    <cellStyle name="Normal 65 4 2 4 3" xfId="41526"/>
    <cellStyle name="Normal 65 4 2 5" xfId="10473"/>
    <cellStyle name="Normal 65 4 2 5 2" xfId="24588"/>
    <cellStyle name="Normal 65 4 2 5 2 2" xfId="58465"/>
    <cellStyle name="Normal 65 4 2 5 3" xfId="44349"/>
    <cellStyle name="Normal 65 4 2 6" xfId="16119"/>
    <cellStyle name="Normal 65 4 2 6 2" xfId="35880"/>
    <cellStyle name="Normal 65 4 2 7" xfId="49996"/>
    <cellStyle name="Normal 65 4 2 8" xfId="30234"/>
    <cellStyle name="Normal 65 4 3" xfId="2708"/>
    <cellStyle name="Normal 65 4 3 2" xfId="5532"/>
    <cellStyle name="Normal 65 4 3 2 2" xfId="14002"/>
    <cellStyle name="Normal 65 4 3 2 2 2" xfId="28117"/>
    <cellStyle name="Normal 65 4 3 2 2 2 2" xfId="61994"/>
    <cellStyle name="Normal 65 4 3 2 2 3" xfId="47878"/>
    <cellStyle name="Normal 65 4 3 2 3" xfId="19648"/>
    <cellStyle name="Normal 65 4 3 2 3 2" xfId="39409"/>
    <cellStyle name="Normal 65 4 3 2 4" xfId="53525"/>
    <cellStyle name="Normal 65 4 3 2 5" xfId="33763"/>
    <cellStyle name="Normal 65 4 3 3" xfId="8356"/>
    <cellStyle name="Normal 65 4 3 3 2" xfId="22471"/>
    <cellStyle name="Normal 65 4 3 3 2 2" xfId="56348"/>
    <cellStyle name="Normal 65 4 3 3 3" xfId="42232"/>
    <cellStyle name="Normal 65 4 3 4" xfId="11179"/>
    <cellStyle name="Normal 65 4 3 4 2" xfId="25294"/>
    <cellStyle name="Normal 65 4 3 4 2 2" xfId="59171"/>
    <cellStyle name="Normal 65 4 3 4 3" xfId="45055"/>
    <cellStyle name="Normal 65 4 3 5" xfId="16825"/>
    <cellStyle name="Normal 65 4 3 5 2" xfId="36586"/>
    <cellStyle name="Normal 65 4 3 6" xfId="50702"/>
    <cellStyle name="Normal 65 4 3 7" xfId="30940"/>
    <cellStyle name="Normal 65 4 4" xfId="4119"/>
    <cellStyle name="Normal 65 4 4 2" xfId="12590"/>
    <cellStyle name="Normal 65 4 4 2 2" xfId="26705"/>
    <cellStyle name="Normal 65 4 4 2 2 2" xfId="60582"/>
    <cellStyle name="Normal 65 4 4 2 3" xfId="46466"/>
    <cellStyle name="Normal 65 4 4 3" xfId="18236"/>
    <cellStyle name="Normal 65 4 4 3 2" xfId="37997"/>
    <cellStyle name="Normal 65 4 4 4" xfId="52113"/>
    <cellStyle name="Normal 65 4 4 5" xfId="32351"/>
    <cellStyle name="Normal 65 4 5" xfId="6944"/>
    <cellStyle name="Normal 65 4 5 2" xfId="21059"/>
    <cellStyle name="Normal 65 4 5 2 2" xfId="54936"/>
    <cellStyle name="Normal 65 4 5 3" xfId="40820"/>
    <cellStyle name="Normal 65 4 6" xfId="9767"/>
    <cellStyle name="Normal 65 4 6 2" xfId="23882"/>
    <cellStyle name="Normal 65 4 6 2 2" xfId="57759"/>
    <cellStyle name="Normal 65 4 6 3" xfId="43643"/>
    <cellStyle name="Normal 65 4 7" xfId="15413"/>
    <cellStyle name="Normal 65 4 7 2" xfId="35174"/>
    <cellStyle name="Normal 65 4 8" xfId="49290"/>
    <cellStyle name="Normal 65 4 9" xfId="29528"/>
    <cellStyle name="Normal 65 5" xfId="1648"/>
    <cellStyle name="Normal 65 5 2" xfId="3061"/>
    <cellStyle name="Normal 65 5 2 2" xfId="5885"/>
    <cellStyle name="Normal 65 5 2 2 2" xfId="14355"/>
    <cellStyle name="Normal 65 5 2 2 2 2" xfId="28470"/>
    <cellStyle name="Normal 65 5 2 2 2 2 2" xfId="62347"/>
    <cellStyle name="Normal 65 5 2 2 2 3" xfId="48231"/>
    <cellStyle name="Normal 65 5 2 2 3" xfId="20001"/>
    <cellStyle name="Normal 65 5 2 2 3 2" xfId="39762"/>
    <cellStyle name="Normal 65 5 2 2 4" xfId="53878"/>
    <cellStyle name="Normal 65 5 2 2 5" xfId="34116"/>
    <cellStyle name="Normal 65 5 2 3" xfId="8709"/>
    <cellStyle name="Normal 65 5 2 3 2" xfId="22824"/>
    <cellStyle name="Normal 65 5 2 3 2 2" xfId="56701"/>
    <cellStyle name="Normal 65 5 2 3 3" xfId="42585"/>
    <cellStyle name="Normal 65 5 2 4" xfId="11532"/>
    <cellStyle name="Normal 65 5 2 4 2" xfId="25647"/>
    <cellStyle name="Normal 65 5 2 4 2 2" xfId="59524"/>
    <cellStyle name="Normal 65 5 2 4 3" xfId="45408"/>
    <cellStyle name="Normal 65 5 2 5" xfId="17178"/>
    <cellStyle name="Normal 65 5 2 5 2" xfId="36939"/>
    <cellStyle name="Normal 65 5 2 6" xfId="51055"/>
    <cellStyle name="Normal 65 5 2 7" xfId="31293"/>
    <cellStyle name="Normal 65 5 3" xfId="4472"/>
    <cellStyle name="Normal 65 5 3 2" xfId="12943"/>
    <cellStyle name="Normal 65 5 3 2 2" xfId="27058"/>
    <cellStyle name="Normal 65 5 3 2 2 2" xfId="60935"/>
    <cellStyle name="Normal 65 5 3 2 3" xfId="46819"/>
    <cellStyle name="Normal 65 5 3 3" xfId="18589"/>
    <cellStyle name="Normal 65 5 3 3 2" xfId="38350"/>
    <cellStyle name="Normal 65 5 3 4" xfId="52466"/>
    <cellStyle name="Normal 65 5 3 5" xfId="32704"/>
    <cellStyle name="Normal 65 5 4" xfId="7297"/>
    <cellStyle name="Normal 65 5 4 2" xfId="21412"/>
    <cellStyle name="Normal 65 5 4 2 2" xfId="55289"/>
    <cellStyle name="Normal 65 5 4 3" xfId="41173"/>
    <cellStyle name="Normal 65 5 5" xfId="10120"/>
    <cellStyle name="Normal 65 5 5 2" xfId="24235"/>
    <cellStyle name="Normal 65 5 5 2 2" xfId="58112"/>
    <cellStyle name="Normal 65 5 5 3" xfId="43996"/>
    <cellStyle name="Normal 65 5 6" xfId="15766"/>
    <cellStyle name="Normal 65 5 6 2" xfId="35527"/>
    <cellStyle name="Normal 65 5 7" xfId="49643"/>
    <cellStyle name="Normal 65 5 8" xfId="29881"/>
    <cellStyle name="Normal 65 6" xfId="2355"/>
    <cellStyle name="Normal 65 6 2" xfId="5179"/>
    <cellStyle name="Normal 65 6 2 2" xfId="13649"/>
    <cellStyle name="Normal 65 6 2 2 2" xfId="27764"/>
    <cellStyle name="Normal 65 6 2 2 2 2" xfId="61641"/>
    <cellStyle name="Normal 65 6 2 2 3" xfId="47525"/>
    <cellStyle name="Normal 65 6 2 3" xfId="19295"/>
    <cellStyle name="Normal 65 6 2 3 2" xfId="39056"/>
    <cellStyle name="Normal 65 6 2 4" xfId="53172"/>
    <cellStyle name="Normal 65 6 2 5" xfId="33410"/>
    <cellStyle name="Normal 65 6 3" xfId="8003"/>
    <cellStyle name="Normal 65 6 3 2" xfId="22118"/>
    <cellStyle name="Normal 65 6 3 2 2" xfId="55995"/>
    <cellStyle name="Normal 65 6 3 3" xfId="41879"/>
    <cellStyle name="Normal 65 6 4" xfId="10826"/>
    <cellStyle name="Normal 65 6 4 2" xfId="24941"/>
    <cellStyle name="Normal 65 6 4 2 2" xfId="58818"/>
    <cellStyle name="Normal 65 6 4 3" xfId="44702"/>
    <cellStyle name="Normal 65 6 5" xfId="16472"/>
    <cellStyle name="Normal 65 6 5 2" xfId="36233"/>
    <cellStyle name="Normal 65 6 6" xfId="50349"/>
    <cellStyle name="Normal 65 6 7" xfId="30587"/>
    <cellStyle name="Normal 65 7" xfId="3766"/>
    <cellStyle name="Normal 65 7 2" xfId="12237"/>
    <cellStyle name="Normal 65 7 2 2" xfId="26352"/>
    <cellStyle name="Normal 65 7 2 2 2" xfId="60229"/>
    <cellStyle name="Normal 65 7 2 3" xfId="46113"/>
    <cellStyle name="Normal 65 7 3" xfId="17883"/>
    <cellStyle name="Normal 65 7 3 2" xfId="37644"/>
    <cellStyle name="Normal 65 7 4" xfId="51760"/>
    <cellStyle name="Normal 65 7 5" xfId="31998"/>
    <cellStyle name="Normal 65 8" xfId="6591"/>
    <cellStyle name="Normal 65 8 2" xfId="20706"/>
    <cellStyle name="Normal 65 8 2 2" xfId="54583"/>
    <cellStyle name="Normal 65 8 3" xfId="40467"/>
    <cellStyle name="Normal 65 9" xfId="9414"/>
    <cellStyle name="Normal 65 9 2" xfId="23529"/>
    <cellStyle name="Normal 65 9 2 2" xfId="57406"/>
    <cellStyle name="Normal 65 9 3" xfId="43290"/>
    <cellStyle name="Normal 66" xfId="759"/>
    <cellStyle name="Normal 66 10" xfId="15051"/>
    <cellStyle name="Normal 66 10 2" xfId="34812"/>
    <cellStyle name="Normal 66 11" xfId="48928"/>
    <cellStyle name="Normal 66 12" xfId="29166"/>
    <cellStyle name="Normal 66 2" xfId="1013"/>
    <cellStyle name="Normal 66 2 10" xfId="49015"/>
    <cellStyle name="Normal 66 2 11" xfId="29253"/>
    <cellStyle name="Normal 66 2 2" xfId="1193"/>
    <cellStyle name="Normal 66 2 2 10" xfId="29428"/>
    <cellStyle name="Normal 66 2 2 2" xfId="1547"/>
    <cellStyle name="Normal 66 2 2 2 2" xfId="2254"/>
    <cellStyle name="Normal 66 2 2 2 2 2" xfId="3667"/>
    <cellStyle name="Normal 66 2 2 2 2 2 2" xfId="6491"/>
    <cellStyle name="Normal 66 2 2 2 2 2 2 2" xfId="14961"/>
    <cellStyle name="Normal 66 2 2 2 2 2 2 2 2" xfId="29076"/>
    <cellStyle name="Normal 66 2 2 2 2 2 2 2 2 2" xfId="62953"/>
    <cellStyle name="Normal 66 2 2 2 2 2 2 2 3" xfId="48837"/>
    <cellStyle name="Normal 66 2 2 2 2 2 2 3" xfId="20607"/>
    <cellStyle name="Normal 66 2 2 2 2 2 2 3 2" xfId="40368"/>
    <cellStyle name="Normal 66 2 2 2 2 2 2 4" xfId="54484"/>
    <cellStyle name="Normal 66 2 2 2 2 2 2 5" xfId="34722"/>
    <cellStyle name="Normal 66 2 2 2 2 2 3" xfId="9315"/>
    <cellStyle name="Normal 66 2 2 2 2 2 3 2" xfId="23430"/>
    <cellStyle name="Normal 66 2 2 2 2 2 3 2 2" xfId="57307"/>
    <cellStyle name="Normal 66 2 2 2 2 2 3 3" xfId="43191"/>
    <cellStyle name="Normal 66 2 2 2 2 2 4" xfId="12138"/>
    <cellStyle name="Normal 66 2 2 2 2 2 4 2" xfId="26253"/>
    <cellStyle name="Normal 66 2 2 2 2 2 4 2 2" xfId="60130"/>
    <cellStyle name="Normal 66 2 2 2 2 2 4 3" xfId="46014"/>
    <cellStyle name="Normal 66 2 2 2 2 2 5" xfId="17784"/>
    <cellStyle name="Normal 66 2 2 2 2 2 5 2" xfId="37545"/>
    <cellStyle name="Normal 66 2 2 2 2 2 6" xfId="51661"/>
    <cellStyle name="Normal 66 2 2 2 2 2 7" xfId="31899"/>
    <cellStyle name="Normal 66 2 2 2 2 3" xfId="5078"/>
    <cellStyle name="Normal 66 2 2 2 2 3 2" xfId="13549"/>
    <cellStyle name="Normal 66 2 2 2 2 3 2 2" xfId="27664"/>
    <cellStyle name="Normal 66 2 2 2 2 3 2 2 2" xfId="61541"/>
    <cellStyle name="Normal 66 2 2 2 2 3 2 3" xfId="47425"/>
    <cellStyle name="Normal 66 2 2 2 2 3 3" xfId="19195"/>
    <cellStyle name="Normal 66 2 2 2 2 3 3 2" xfId="38956"/>
    <cellStyle name="Normal 66 2 2 2 2 3 4" xfId="53072"/>
    <cellStyle name="Normal 66 2 2 2 2 3 5" xfId="33310"/>
    <cellStyle name="Normal 66 2 2 2 2 4" xfId="7903"/>
    <cellStyle name="Normal 66 2 2 2 2 4 2" xfId="22018"/>
    <cellStyle name="Normal 66 2 2 2 2 4 2 2" xfId="55895"/>
    <cellStyle name="Normal 66 2 2 2 2 4 3" xfId="41779"/>
    <cellStyle name="Normal 66 2 2 2 2 5" xfId="10726"/>
    <cellStyle name="Normal 66 2 2 2 2 5 2" xfId="24841"/>
    <cellStyle name="Normal 66 2 2 2 2 5 2 2" xfId="58718"/>
    <cellStyle name="Normal 66 2 2 2 2 5 3" xfId="44602"/>
    <cellStyle name="Normal 66 2 2 2 2 6" xfId="16372"/>
    <cellStyle name="Normal 66 2 2 2 2 6 2" xfId="36133"/>
    <cellStyle name="Normal 66 2 2 2 2 7" xfId="50249"/>
    <cellStyle name="Normal 66 2 2 2 2 8" xfId="30487"/>
    <cellStyle name="Normal 66 2 2 2 3" xfId="2961"/>
    <cellStyle name="Normal 66 2 2 2 3 2" xfId="5785"/>
    <cellStyle name="Normal 66 2 2 2 3 2 2" xfId="14255"/>
    <cellStyle name="Normal 66 2 2 2 3 2 2 2" xfId="28370"/>
    <cellStyle name="Normal 66 2 2 2 3 2 2 2 2" xfId="62247"/>
    <cellStyle name="Normal 66 2 2 2 3 2 2 3" xfId="48131"/>
    <cellStyle name="Normal 66 2 2 2 3 2 3" xfId="19901"/>
    <cellStyle name="Normal 66 2 2 2 3 2 3 2" xfId="39662"/>
    <cellStyle name="Normal 66 2 2 2 3 2 4" xfId="53778"/>
    <cellStyle name="Normal 66 2 2 2 3 2 5" xfId="34016"/>
    <cellStyle name="Normal 66 2 2 2 3 3" xfId="8609"/>
    <cellStyle name="Normal 66 2 2 2 3 3 2" xfId="22724"/>
    <cellStyle name="Normal 66 2 2 2 3 3 2 2" xfId="56601"/>
    <cellStyle name="Normal 66 2 2 2 3 3 3" xfId="42485"/>
    <cellStyle name="Normal 66 2 2 2 3 4" xfId="11432"/>
    <cellStyle name="Normal 66 2 2 2 3 4 2" xfId="25547"/>
    <cellStyle name="Normal 66 2 2 2 3 4 2 2" xfId="59424"/>
    <cellStyle name="Normal 66 2 2 2 3 4 3" xfId="45308"/>
    <cellStyle name="Normal 66 2 2 2 3 5" xfId="17078"/>
    <cellStyle name="Normal 66 2 2 2 3 5 2" xfId="36839"/>
    <cellStyle name="Normal 66 2 2 2 3 6" xfId="50955"/>
    <cellStyle name="Normal 66 2 2 2 3 7" xfId="31193"/>
    <cellStyle name="Normal 66 2 2 2 4" xfId="4372"/>
    <cellStyle name="Normal 66 2 2 2 4 2" xfId="12843"/>
    <cellStyle name="Normal 66 2 2 2 4 2 2" xfId="26958"/>
    <cellStyle name="Normal 66 2 2 2 4 2 2 2" xfId="60835"/>
    <cellStyle name="Normal 66 2 2 2 4 2 3" xfId="46719"/>
    <cellStyle name="Normal 66 2 2 2 4 3" xfId="18489"/>
    <cellStyle name="Normal 66 2 2 2 4 3 2" xfId="38250"/>
    <cellStyle name="Normal 66 2 2 2 4 4" xfId="52366"/>
    <cellStyle name="Normal 66 2 2 2 4 5" xfId="32604"/>
    <cellStyle name="Normal 66 2 2 2 5" xfId="7197"/>
    <cellStyle name="Normal 66 2 2 2 5 2" xfId="21312"/>
    <cellStyle name="Normal 66 2 2 2 5 2 2" xfId="55189"/>
    <cellStyle name="Normal 66 2 2 2 5 3" xfId="41073"/>
    <cellStyle name="Normal 66 2 2 2 6" xfId="10020"/>
    <cellStyle name="Normal 66 2 2 2 6 2" xfId="24135"/>
    <cellStyle name="Normal 66 2 2 2 6 2 2" xfId="58012"/>
    <cellStyle name="Normal 66 2 2 2 6 3" xfId="43896"/>
    <cellStyle name="Normal 66 2 2 2 7" xfId="15666"/>
    <cellStyle name="Normal 66 2 2 2 7 2" xfId="35427"/>
    <cellStyle name="Normal 66 2 2 2 8" xfId="49543"/>
    <cellStyle name="Normal 66 2 2 2 9" xfId="29781"/>
    <cellStyle name="Normal 66 2 2 3" xfId="1901"/>
    <cellStyle name="Normal 66 2 2 3 2" xfId="3314"/>
    <cellStyle name="Normal 66 2 2 3 2 2" xfId="6138"/>
    <cellStyle name="Normal 66 2 2 3 2 2 2" xfId="14608"/>
    <cellStyle name="Normal 66 2 2 3 2 2 2 2" xfId="28723"/>
    <cellStyle name="Normal 66 2 2 3 2 2 2 2 2" xfId="62600"/>
    <cellStyle name="Normal 66 2 2 3 2 2 2 3" xfId="48484"/>
    <cellStyle name="Normal 66 2 2 3 2 2 3" xfId="20254"/>
    <cellStyle name="Normal 66 2 2 3 2 2 3 2" xfId="40015"/>
    <cellStyle name="Normal 66 2 2 3 2 2 4" xfId="54131"/>
    <cellStyle name="Normal 66 2 2 3 2 2 5" xfId="34369"/>
    <cellStyle name="Normal 66 2 2 3 2 3" xfId="8962"/>
    <cellStyle name="Normal 66 2 2 3 2 3 2" xfId="23077"/>
    <cellStyle name="Normal 66 2 2 3 2 3 2 2" xfId="56954"/>
    <cellStyle name="Normal 66 2 2 3 2 3 3" xfId="42838"/>
    <cellStyle name="Normal 66 2 2 3 2 4" xfId="11785"/>
    <cellStyle name="Normal 66 2 2 3 2 4 2" xfId="25900"/>
    <cellStyle name="Normal 66 2 2 3 2 4 2 2" xfId="59777"/>
    <cellStyle name="Normal 66 2 2 3 2 4 3" xfId="45661"/>
    <cellStyle name="Normal 66 2 2 3 2 5" xfId="17431"/>
    <cellStyle name="Normal 66 2 2 3 2 5 2" xfId="37192"/>
    <cellStyle name="Normal 66 2 2 3 2 6" xfId="51308"/>
    <cellStyle name="Normal 66 2 2 3 2 7" xfId="31546"/>
    <cellStyle name="Normal 66 2 2 3 3" xfId="4725"/>
    <cellStyle name="Normal 66 2 2 3 3 2" xfId="13196"/>
    <cellStyle name="Normal 66 2 2 3 3 2 2" xfId="27311"/>
    <cellStyle name="Normal 66 2 2 3 3 2 2 2" xfId="61188"/>
    <cellStyle name="Normal 66 2 2 3 3 2 3" xfId="47072"/>
    <cellStyle name="Normal 66 2 2 3 3 3" xfId="18842"/>
    <cellStyle name="Normal 66 2 2 3 3 3 2" xfId="38603"/>
    <cellStyle name="Normal 66 2 2 3 3 4" xfId="52719"/>
    <cellStyle name="Normal 66 2 2 3 3 5" xfId="32957"/>
    <cellStyle name="Normal 66 2 2 3 4" xfId="7550"/>
    <cellStyle name="Normal 66 2 2 3 4 2" xfId="21665"/>
    <cellStyle name="Normal 66 2 2 3 4 2 2" xfId="55542"/>
    <cellStyle name="Normal 66 2 2 3 4 3" xfId="41426"/>
    <cellStyle name="Normal 66 2 2 3 5" xfId="10373"/>
    <cellStyle name="Normal 66 2 2 3 5 2" xfId="24488"/>
    <cellStyle name="Normal 66 2 2 3 5 2 2" xfId="58365"/>
    <cellStyle name="Normal 66 2 2 3 5 3" xfId="44249"/>
    <cellStyle name="Normal 66 2 2 3 6" xfId="16019"/>
    <cellStyle name="Normal 66 2 2 3 6 2" xfId="35780"/>
    <cellStyle name="Normal 66 2 2 3 7" xfId="49896"/>
    <cellStyle name="Normal 66 2 2 3 8" xfId="30134"/>
    <cellStyle name="Normal 66 2 2 4" xfId="2608"/>
    <cellStyle name="Normal 66 2 2 4 2" xfId="5432"/>
    <cellStyle name="Normal 66 2 2 4 2 2" xfId="13902"/>
    <cellStyle name="Normal 66 2 2 4 2 2 2" xfId="28017"/>
    <cellStyle name="Normal 66 2 2 4 2 2 2 2" xfId="61894"/>
    <cellStyle name="Normal 66 2 2 4 2 2 3" xfId="47778"/>
    <cellStyle name="Normal 66 2 2 4 2 3" xfId="19548"/>
    <cellStyle name="Normal 66 2 2 4 2 3 2" xfId="39309"/>
    <cellStyle name="Normal 66 2 2 4 2 4" xfId="53425"/>
    <cellStyle name="Normal 66 2 2 4 2 5" xfId="33663"/>
    <cellStyle name="Normal 66 2 2 4 3" xfId="8256"/>
    <cellStyle name="Normal 66 2 2 4 3 2" xfId="22371"/>
    <cellStyle name="Normal 66 2 2 4 3 2 2" xfId="56248"/>
    <cellStyle name="Normal 66 2 2 4 3 3" xfId="42132"/>
    <cellStyle name="Normal 66 2 2 4 4" xfId="11079"/>
    <cellStyle name="Normal 66 2 2 4 4 2" xfId="25194"/>
    <cellStyle name="Normal 66 2 2 4 4 2 2" xfId="59071"/>
    <cellStyle name="Normal 66 2 2 4 4 3" xfId="44955"/>
    <cellStyle name="Normal 66 2 2 4 5" xfId="16725"/>
    <cellStyle name="Normal 66 2 2 4 5 2" xfId="36486"/>
    <cellStyle name="Normal 66 2 2 4 6" xfId="50602"/>
    <cellStyle name="Normal 66 2 2 4 7" xfId="30840"/>
    <cellStyle name="Normal 66 2 2 5" xfId="4019"/>
    <cellStyle name="Normal 66 2 2 5 2" xfId="12490"/>
    <cellStyle name="Normal 66 2 2 5 2 2" xfId="26605"/>
    <cellStyle name="Normal 66 2 2 5 2 2 2" xfId="60482"/>
    <cellStyle name="Normal 66 2 2 5 2 3" xfId="46366"/>
    <cellStyle name="Normal 66 2 2 5 3" xfId="18136"/>
    <cellStyle name="Normal 66 2 2 5 3 2" xfId="37897"/>
    <cellStyle name="Normal 66 2 2 5 4" xfId="52013"/>
    <cellStyle name="Normal 66 2 2 5 5" xfId="32251"/>
    <cellStyle name="Normal 66 2 2 6" xfId="6844"/>
    <cellStyle name="Normal 66 2 2 6 2" xfId="20959"/>
    <cellStyle name="Normal 66 2 2 6 2 2" xfId="54836"/>
    <cellStyle name="Normal 66 2 2 6 3" xfId="40720"/>
    <cellStyle name="Normal 66 2 2 7" xfId="9667"/>
    <cellStyle name="Normal 66 2 2 7 2" xfId="23782"/>
    <cellStyle name="Normal 66 2 2 7 2 2" xfId="57659"/>
    <cellStyle name="Normal 66 2 2 7 3" xfId="43543"/>
    <cellStyle name="Normal 66 2 2 8" xfId="15313"/>
    <cellStyle name="Normal 66 2 2 8 2" xfId="35074"/>
    <cellStyle name="Normal 66 2 2 9" xfId="49190"/>
    <cellStyle name="Normal 66 2 3" xfId="1372"/>
    <cellStyle name="Normal 66 2 3 2" xfId="2079"/>
    <cellStyle name="Normal 66 2 3 2 2" xfId="3492"/>
    <cellStyle name="Normal 66 2 3 2 2 2" xfId="6316"/>
    <cellStyle name="Normal 66 2 3 2 2 2 2" xfId="14786"/>
    <cellStyle name="Normal 66 2 3 2 2 2 2 2" xfId="28901"/>
    <cellStyle name="Normal 66 2 3 2 2 2 2 2 2" xfId="62778"/>
    <cellStyle name="Normal 66 2 3 2 2 2 2 3" xfId="48662"/>
    <cellStyle name="Normal 66 2 3 2 2 2 3" xfId="20432"/>
    <cellStyle name="Normal 66 2 3 2 2 2 3 2" xfId="40193"/>
    <cellStyle name="Normal 66 2 3 2 2 2 4" xfId="54309"/>
    <cellStyle name="Normal 66 2 3 2 2 2 5" xfId="34547"/>
    <cellStyle name="Normal 66 2 3 2 2 3" xfId="9140"/>
    <cellStyle name="Normal 66 2 3 2 2 3 2" xfId="23255"/>
    <cellStyle name="Normal 66 2 3 2 2 3 2 2" xfId="57132"/>
    <cellStyle name="Normal 66 2 3 2 2 3 3" xfId="43016"/>
    <cellStyle name="Normal 66 2 3 2 2 4" xfId="11963"/>
    <cellStyle name="Normal 66 2 3 2 2 4 2" xfId="26078"/>
    <cellStyle name="Normal 66 2 3 2 2 4 2 2" xfId="59955"/>
    <cellStyle name="Normal 66 2 3 2 2 4 3" xfId="45839"/>
    <cellStyle name="Normal 66 2 3 2 2 5" xfId="17609"/>
    <cellStyle name="Normal 66 2 3 2 2 5 2" xfId="37370"/>
    <cellStyle name="Normal 66 2 3 2 2 6" xfId="51486"/>
    <cellStyle name="Normal 66 2 3 2 2 7" xfId="31724"/>
    <cellStyle name="Normal 66 2 3 2 3" xfId="4903"/>
    <cellStyle name="Normal 66 2 3 2 3 2" xfId="13374"/>
    <cellStyle name="Normal 66 2 3 2 3 2 2" xfId="27489"/>
    <cellStyle name="Normal 66 2 3 2 3 2 2 2" xfId="61366"/>
    <cellStyle name="Normal 66 2 3 2 3 2 3" xfId="47250"/>
    <cellStyle name="Normal 66 2 3 2 3 3" xfId="19020"/>
    <cellStyle name="Normal 66 2 3 2 3 3 2" xfId="38781"/>
    <cellStyle name="Normal 66 2 3 2 3 4" xfId="52897"/>
    <cellStyle name="Normal 66 2 3 2 3 5" xfId="33135"/>
    <cellStyle name="Normal 66 2 3 2 4" xfId="7728"/>
    <cellStyle name="Normal 66 2 3 2 4 2" xfId="21843"/>
    <cellStyle name="Normal 66 2 3 2 4 2 2" xfId="55720"/>
    <cellStyle name="Normal 66 2 3 2 4 3" xfId="41604"/>
    <cellStyle name="Normal 66 2 3 2 5" xfId="10551"/>
    <cellStyle name="Normal 66 2 3 2 5 2" xfId="24666"/>
    <cellStyle name="Normal 66 2 3 2 5 2 2" xfId="58543"/>
    <cellStyle name="Normal 66 2 3 2 5 3" xfId="44427"/>
    <cellStyle name="Normal 66 2 3 2 6" xfId="16197"/>
    <cellStyle name="Normal 66 2 3 2 6 2" xfId="35958"/>
    <cellStyle name="Normal 66 2 3 2 7" xfId="50074"/>
    <cellStyle name="Normal 66 2 3 2 8" xfId="30312"/>
    <cellStyle name="Normal 66 2 3 3" xfId="2786"/>
    <cellStyle name="Normal 66 2 3 3 2" xfId="5610"/>
    <cellStyle name="Normal 66 2 3 3 2 2" xfId="14080"/>
    <cellStyle name="Normal 66 2 3 3 2 2 2" xfId="28195"/>
    <cellStyle name="Normal 66 2 3 3 2 2 2 2" xfId="62072"/>
    <cellStyle name="Normal 66 2 3 3 2 2 3" xfId="47956"/>
    <cellStyle name="Normal 66 2 3 3 2 3" xfId="19726"/>
    <cellStyle name="Normal 66 2 3 3 2 3 2" xfId="39487"/>
    <cellStyle name="Normal 66 2 3 3 2 4" xfId="53603"/>
    <cellStyle name="Normal 66 2 3 3 2 5" xfId="33841"/>
    <cellStyle name="Normal 66 2 3 3 3" xfId="8434"/>
    <cellStyle name="Normal 66 2 3 3 3 2" xfId="22549"/>
    <cellStyle name="Normal 66 2 3 3 3 2 2" xfId="56426"/>
    <cellStyle name="Normal 66 2 3 3 3 3" xfId="42310"/>
    <cellStyle name="Normal 66 2 3 3 4" xfId="11257"/>
    <cellStyle name="Normal 66 2 3 3 4 2" xfId="25372"/>
    <cellStyle name="Normal 66 2 3 3 4 2 2" xfId="59249"/>
    <cellStyle name="Normal 66 2 3 3 4 3" xfId="45133"/>
    <cellStyle name="Normal 66 2 3 3 5" xfId="16903"/>
    <cellStyle name="Normal 66 2 3 3 5 2" xfId="36664"/>
    <cellStyle name="Normal 66 2 3 3 6" xfId="50780"/>
    <cellStyle name="Normal 66 2 3 3 7" xfId="31018"/>
    <cellStyle name="Normal 66 2 3 4" xfId="4197"/>
    <cellStyle name="Normal 66 2 3 4 2" xfId="12668"/>
    <cellStyle name="Normal 66 2 3 4 2 2" xfId="26783"/>
    <cellStyle name="Normal 66 2 3 4 2 2 2" xfId="60660"/>
    <cellStyle name="Normal 66 2 3 4 2 3" xfId="46544"/>
    <cellStyle name="Normal 66 2 3 4 3" xfId="18314"/>
    <cellStyle name="Normal 66 2 3 4 3 2" xfId="38075"/>
    <cellStyle name="Normal 66 2 3 4 4" xfId="52191"/>
    <cellStyle name="Normal 66 2 3 4 5" xfId="32429"/>
    <cellStyle name="Normal 66 2 3 5" xfId="7022"/>
    <cellStyle name="Normal 66 2 3 5 2" xfId="21137"/>
    <cellStyle name="Normal 66 2 3 5 2 2" xfId="55014"/>
    <cellStyle name="Normal 66 2 3 5 3" xfId="40898"/>
    <cellStyle name="Normal 66 2 3 6" xfId="9845"/>
    <cellStyle name="Normal 66 2 3 6 2" xfId="23960"/>
    <cellStyle name="Normal 66 2 3 6 2 2" xfId="57837"/>
    <cellStyle name="Normal 66 2 3 6 3" xfId="43721"/>
    <cellStyle name="Normal 66 2 3 7" xfId="15491"/>
    <cellStyle name="Normal 66 2 3 7 2" xfId="35252"/>
    <cellStyle name="Normal 66 2 3 8" xfId="49368"/>
    <cellStyle name="Normal 66 2 3 9" xfId="29606"/>
    <cellStyle name="Normal 66 2 4" xfId="1726"/>
    <cellStyle name="Normal 66 2 4 2" xfId="3139"/>
    <cellStyle name="Normal 66 2 4 2 2" xfId="5963"/>
    <cellStyle name="Normal 66 2 4 2 2 2" xfId="14433"/>
    <cellStyle name="Normal 66 2 4 2 2 2 2" xfId="28548"/>
    <cellStyle name="Normal 66 2 4 2 2 2 2 2" xfId="62425"/>
    <cellStyle name="Normal 66 2 4 2 2 2 3" xfId="48309"/>
    <cellStyle name="Normal 66 2 4 2 2 3" xfId="20079"/>
    <cellStyle name="Normal 66 2 4 2 2 3 2" xfId="39840"/>
    <cellStyle name="Normal 66 2 4 2 2 4" xfId="53956"/>
    <cellStyle name="Normal 66 2 4 2 2 5" xfId="34194"/>
    <cellStyle name="Normal 66 2 4 2 3" xfId="8787"/>
    <cellStyle name="Normal 66 2 4 2 3 2" xfId="22902"/>
    <cellStyle name="Normal 66 2 4 2 3 2 2" xfId="56779"/>
    <cellStyle name="Normal 66 2 4 2 3 3" xfId="42663"/>
    <cellStyle name="Normal 66 2 4 2 4" xfId="11610"/>
    <cellStyle name="Normal 66 2 4 2 4 2" xfId="25725"/>
    <cellStyle name="Normal 66 2 4 2 4 2 2" xfId="59602"/>
    <cellStyle name="Normal 66 2 4 2 4 3" xfId="45486"/>
    <cellStyle name="Normal 66 2 4 2 5" xfId="17256"/>
    <cellStyle name="Normal 66 2 4 2 5 2" xfId="37017"/>
    <cellStyle name="Normal 66 2 4 2 6" xfId="51133"/>
    <cellStyle name="Normal 66 2 4 2 7" xfId="31371"/>
    <cellStyle name="Normal 66 2 4 3" xfId="4550"/>
    <cellStyle name="Normal 66 2 4 3 2" xfId="13021"/>
    <cellStyle name="Normal 66 2 4 3 2 2" xfId="27136"/>
    <cellStyle name="Normal 66 2 4 3 2 2 2" xfId="61013"/>
    <cellStyle name="Normal 66 2 4 3 2 3" xfId="46897"/>
    <cellStyle name="Normal 66 2 4 3 3" xfId="18667"/>
    <cellStyle name="Normal 66 2 4 3 3 2" xfId="38428"/>
    <cellStyle name="Normal 66 2 4 3 4" xfId="52544"/>
    <cellStyle name="Normal 66 2 4 3 5" xfId="32782"/>
    <cellStyle name="Normal 66 2 4 4" xfId="7375"/>
    <cellStyle name="Normal 66 2 4 4 2" xfId="21490"/>
    <cellStyle name="Normal 66 2 4 4 2 2" xfId="55367"/>
    <cellStyle name="Normal 66 2 4 4 3" xfId="41251"/>
    <cellStyle name="Normal 66 2 4 5" xfId="10198"/>
    <cellStyle name="Normal 66 2 4 5 2" xfId="24313"/>
    <cellStyle name="Normal 66 2 4 5 2 2" xfId="58190"/>
    <cellStyle name="Normal 66 2 4 5 3" xfId="44074"/>
    <cellStyle name="Normal 66 2 4 6" xfId="15844"/>
    <cellStyle name="Normal 66 2 4 6 2" xfId="35605"/>
    <cellStyle name="Normal 66 2 4 7" xfId="49721"/>
    <cellStyle name="Normal 66 2 4 8" xfId="29959"/>
    <cellStyle name="Normal 66 2 5" xfId="2433"/>
    <cellStyle name="Normal 66 2 5 2" xfId="5257"/>
    <cellStyle name="Normal 66 2 5 2 2" xfId="13727"/>
    <cellStyle name="Normal 66 2 5 2 2 2" xfId="27842"/>
    <cellStyle name="Normal 66 2 5 2 2 2 2" xfId="61719"/>
    <cellStyle name="Normal 66 2 5 2 2 3" xfId="47603"/>
    <cellStyle name="Normal 66 2 5 2 3" xfId="19373"/>
    <cellStyle name="Normal 66 2 5 2 3 2" xfId="39134"/>
    <cellStyle name="Normal 66 2 5 2 4" xfId="53250"/>
    <cellStyle name="Normal 66 2 5 2 5" xfId="33488"/>
    <cellStyle name="Normal 66 2 5 3" xfId="8081"/>
    <cellStyle name="Normal 66 2 5 3 2" xfId="22196"/>
    <cellStyle name="Normal 66 2 5 3 2 2" xfId="56073"/>
    <cellStyle name="Normal 66 2 5 3 3" xfId="41957"/>
    <cellStyle name="Normal 66 2 5 4" xfId="10904"/>
    <cellStyle name="Normal 66 2 5 4 2" xfId="25019"/>
    <cellStyle name="Normal 66 2 5 4 2 2" xfId="58896"/>
    <cellStyle name="Normal 66 2 5 4 3" xfId="44780"/>
    <cellStyle name="Normal 66 2 5 5" xfId="16550"/>
    <cellStyle name="Normal 66 2 5 5 2" xfId="36311"/>
    <cellStyle name="Normal 66 2 5 6" xfId="50427"/>
    <cellStyle name="Normal 66 2 5 7" xfId="30665"/>
    <cellStyle name="Normal 66 2 6" xfId="3844"/>
    <cellStyle name="Normal 66 2 6 2" xfId="12315"/>
    <cellStyle name="Normal 66 2 6 2 2" xfId="26430"/>
    <cellStyle name="Normal 66 2 6 2 2 2" xfId="60307"/>
    <cellStyle name="Normal 66 2 6 2 3" xfId="46191"/>
    <cellStyle name="Normal 66 2 6 3" xfId="17961"/>
    <cellStyle name="Normal 66 2 6 3 2" xfId="37722"/>
    <cellStyle name="Normal 66 2 6 4" xfId="51838"/>
    <cellStyle name="Normal 66 2 6 5" xfId="32076"/>
    <cellStyle name="Normal 66 2 7" xfId="6669"/>
    <cellStyle name="Normal 66 2 7 2" xfId="20784"/>
    <cellStyle name="Normal 66 2 7 2 2" xfId="54661"/>
    <cellStyle name="Normal 66 2 7 3" xfId="40545"/>
    <cellStyle name="Normal 66 2 8" xfId="9492"/>
    <cellStyle name="Normal 66 2 8 2" xfId="23607"/>
    <cellStyle name="Normal 66 2 8 2 2" xfId="57484"/>
    <cellStyle name="Normal 66 2 8 3" xfId="43368"/>
    <cellStyle name="Normal 66 2 9" xfId="15138"/>
    <cellStyle name="Normal 66 2 9 2" xfId="34899"/>
    <cellStyle name="Normal 66 3" xfId="1105"/>
    <cellStyle name="Normal 66 3 10" xfId="29341"/>
    <cellStyle name="Normal 66 3 2" xfId="1460"/>
    <cellStyle name="Normal 66 3 2 2" xfId="2167"/>
    <cellStyle name="Normal 66 3 2 2 2" xfId="3580"/>
    <cellStyle name="Normal 66 3 2 2 2 2" xfId="6404"/>
    <cellStyle name="Normal 66 3 2 2 2 2 2" xfId="14874"/>
    <cellStyle name="Normal 66 3 2 2 2 2 2 2" xfId="28989"/>
    <cellStyle name="Normal 66 3 2 2 2 2 2 2 2" xfId="62866"/>
    <cellStyle name="Normal 66 3 2 2 2 2 2 3" xfId="48750"/>
    <cellStyle name="Normal 66 3 2 2 2 2 3" xfId="20520"/>
    <cellStyle name="Normal 66 3 2 2 2 2 3 2" xfId="40281"/>
    <cellStyle name="Normal 66 3 2 2 2 2 4" xfId="54397"/>
    <cellStyle name="Normal 66 3 2 2 2 2 5" xfId="34635"/>
    <cellStyle name="Normal 66 3 2 2 2 3" xfId="9228"/>
    <cellStyle name="Normal 66 3 2 2 2 3 2" xfId="23343"/>
    <cellStyle name="Normal 66 3 2 2 2 3 2 2" xfId="57220"/>
    <cellStyle name="Normal 66 3 2 2 2 3 3" xfId="43104"/>
    <cellStyle name="Normal 66 3 2 2 2 4" xfId="12051"/>
    <cellStyle name="Normal 66 3 2 2 2 4 2" xfId="26166"/>
    <cellStyle name="Normal 66 3 2 2 2 4 2 2" xfId="60043"/>
    <cellStyle name="Normal 66 3 2 2 2 4 3" xfId="45927"/>
    <cellStyle name="Normal 66 3 2 2 2 5" xfId="17697"/>
    <cellStyle name="Normal 66 3 2 2 2 5 2" xfId="37458"/>
    <cellStyle name="Normal 66 3 2 2 2 6" xfId="51574"/>
    <cellStyle name="Normal 66 3 2 2 2 7" xfId="31812"/>
    <cellStyle name="Normal 66 3 2 2 3" xfId="4991"/>
    <cellStyle name="Normal 66 3 2 2 3 2" xfId="13462"/>
    <cellStyle name="Normal 66 3 2 2 3 2 2" xfId="27577"/>
    <cellStyle name="Normal 66 3 2 2 3 2 2 2" xfId="61454"/>
    <cellStyle name="Normal 66 3 2 2 3 2 3" xfId="47338"/>
    <cellStyle name="Normal 66 3 2 2 3 3" xfId="19108"/>
    <cellStyle name="Normal 66 3 2 2 3 3 2" xfId="38869"/>
    <cellStyle name="Normal 66 3 2 2 3 4" xfId="52985"/>
    <cellStyle name="Normal 66 3 2 2 3 5" xfId="33223"/>
    <cellStyle name="Normal 66 3 2 2 4" xfId="7816"/>
    <cellStyle name="Normal 66 3 2 2 4 2" xfId="21931"/>
    <cellStyle name="Normal 66 3 2 2 4 2 2" xfId="55808"/>
    <cellStyle name="Normal 66 3 2 2 4 3" xfId="41692"/>
    <cellStyle name="Normal 66 3 2 2 5" xfId="10639"/>
    <cellStyle name="Normal 66 3 2 2 5 2" xfId="24754"/>
    <cellStyle name="Normal 66 3 2 2 5 2 2" xfId="58631"/>
    <cellStyle name="Normal 66 3 2 2 5 3" xfId="44515"/>
    <cellStyle name="Normal 66 3 2 2 6" xfId="16285"/>
    <cellStyle name="Normal 66 3 2 2 6 2" xfId="36046"/>
    <cellStyle name="Normal 66 3 2 2 7" xfId="50162"/>
    <cellStyle name="Normal 66 3 2 2 8" xfId="30400"/>
    <cellStyle name="Normal 66 3 2 3" xfId="2874"/>
    <cellStyle name="Normal 66 3 2 3 2" xfId="5698"/>
    <cellStyle name="Normal 66 3 2 3 2 2" xfId="14168"/>
    <cellStyle name="Normal 66 3 2 3 2 2 2" xfId="28283"/>
    <cellStyle name="Normal 66 3 2 3 2 2 2 2" xfId="62160"/>
    <cellStyle name="Normal 66 3 2 3 2 2 3" xfId="48044"/>
    <cellStyle name="Normal 66 3 2 3 2 3" xfId="19814"/>
    <cellStyle name="Normal 66 3 2 3 2 3 2" xfId="39575"/>
    <cellStyle name="Normal 66 3 2 3 2 4" xfId="53691"/>
    <cellStyle name="Normal 66 3 2 3 2 5" xfId="33929"/>
    <cellStyle name="Normal 66 3 2 3 3" xfId="8522"/>
    <cellStyle name="Normal 66 3 2 3 3 2" xfId="22637"/>
    <cellStyle name="Normal 66 3 2 3 3 2 2" xfId="56514"/>
    <cellStyle name="Normal 66 3 2 3 3 3" xfId="42398"/>
    <cellStyle name="Normal 66 3 2 3 4" xfId="11345"/>
    <cellStyle name="Normal 66 3 2 3 4 2" xfId="25460"/>
    <cellStyle name="Normal 66 3 2 3 4 2 2" xfId="59337"/>
    <cellStyle name="Normal 66 3 2 3 4 3" xfId="45221"/>
    <cellStyle name="Normal 66 3 2 3 5" xfId="16991"/>
    <cellStyle name="Normal 66 3 2 3 5 2" xfId="36752"/>
    <cellStyle name="Normal 66 3 2 3 6" xfId="50868"/>
    <cellStyle name="Normal 66 3 2 3 7" xfId="31106"/>
    <cellStyle name="Normal 66 3 2 4" xfId="4285"/>
    <cellStyle name="Normal 66 3 2 4 2" xfId="12756"/>
    <cellStyle name="Normal 66 3 2 4 2 2" xfId="26871"/>
    <cellStyle name="Normal 66 3 2 4 2 2 2" xfId="60748"/>
    <cellStyle name="Normal 66 3 2 4 2 3" xfId="46632"/>
    <cellStyle name="Normal 66 3 2 4 3" xfId="18402"/>
    <cellStyle name="Normal 66 3 2 4 3 2" xfId="38163"/>
    <cellStyle name="Normal 66 3 2 4 4" xfId="52279"/>
    <cellStyle name="Normal 66 3 2 4 5" xfId="32517"/>
    <cellStyle name="Normal 66 3 2 5" xfId="7110"/>
    <cellStyle name="Normal 66 3 2 5 2" xfId="21225"/>
    <cellStyle name="Normal 66 3 2 5 2 2" xfId="55102"/>
    <cellStyle name="Normal 66 3 2 5 3" xfId="40986"/>
    <cellStyle name="Normal 66 3 2 6" xfId="9933"/>
    <cellStyle name="Normal 66 3 2 6 2" xfId="24048"/>
    <cellStyle name="Normal 66 3 2 6 2 2" xfId="57925"/>
    <cellStyle name="Normal 66 3 2 6 3" xfId="43809"/>
    <cellStyle name="Normal 66 3 2 7" xfId="15579"/>
    <cellStyle name="Normal 66 3 2 7 2" xfId="35340"/>
    <cellStyle name="Normal 66 3 2 8" xfId="49456"/>
    <cellStyle name="Normal 66 3 2 9" xfId="29694"/>
    <cellStyle name="Normal 66 3 3" xfId="1814"/>
    <cellStyle name="Normal 66 3 3 2" xfId="3227"/>
    <cellStyle name="Normal 66 3 3 2 2" xfId="6051"/>
    <cellStyle name="Normal 66 3 3 2 2 2" xfId="14521"/>
    <cellStyle name="Normal 66 3 3 2 2 2 2" xfId="28636"/>
    <cellStyle name="Normal 66 3 3 2 2 2 2 2" xfId="62513"/>
    <cellStyle name="Normal 66 3 3 2 2 2 3" xfId="48397"/>
    <cellStyle name="Normal 66 3 3 2 2 3" xfId="20167"/>
    <cellStyle name="Normal 66 3 3 2 2 3 2" xfId="39928"/>
    <cellStyle name="Normal 66 3 3 2 2 4" xfId="54044"/>
    <cellStyle name="Normal 66 3 3 2 2 5" xfId="34282"/>
    <cellStyle name="Normal 66 3 3 2 3" xfId="8875"/>
    <cellStyle name="Normal 66 3 3 2 3 2" xfId="22990"/>
    <cellStyle name="Normal 66 3 3 2 3 2 2" xfId="56867"/>
    <cellStyle name="Normal 66 3 3 2 3 3" xfId="42751"/>
    <cellStyle name="Normal 66 3 3 2 4" xfId="11698"/>
    <cellStyle name="Normal 66 3 3 2 4 2" xfId="25813"/>
    <cellStyle name="Normal 66 3 3 2 4 2 2" xfId="59690"/>
    <cellStyle name="Normal 66 3 3 2 4 3" xfId="45574"/>
    <cellStyle name="Normal 66 3 3 2 5" xfId="17344"/>
    <cellStyle name="Normal 66 3 3 2 5 2" xfId="37105"/>
    <cellStyle name="Normal 66 3 3 2 6" xfId="51221"/>
    <cellStyle name="Normal 66 3 3 2 7" xfId="31459"/>
    <cellStyle name="Normal 66 3 3 3" xfId="4638"/>
    <cellStyle name="Normal 66 3 3 3 2" xfId="13109"/>
    <cellStyle name="Normal 66 3 3 3 2 2" xfId="27224"/>
    <cellStyle name="Normal 66 3 3 3 2 2 2" xfId="61101"/>
    <cellStyle name="Normal 66 3 3 3 2 3" xfId="46985"/>
    <cellStyle name="Normal 66 3 3 3 3" xfId="18755"/>
    <cellStyle name="Normal 66 3 3 3 3 2" xfId="38516"/>
    <cellStyle name="Normal 66 3 3 3 4" xfId="52632"/>
    <cellStyle name="Normal 66 3 3 3 5" xfId="32870"/>
    <cellStyle name="Normal 66 3 3 4" xfId="7463"/>
    <cellStyle name="Normal 66 3 3 4 2" xfId="21578"/>
    <cellStyle name="Normal 66 3 3 4 2 2" xfId="55455"/>
    <cellStyle name="Normal 66 3 3 4 3" xfId="41339"/>
    <cellStyle name="Normal 66 3 3 5" xfId="10286"/>
    <cellStyle name="Normal 66 3 3 5 2" xfId="24401"/>
    <cellStyle name="Normal 66 3 3 5 2 2" xfId="58278"/>
    <cellStyle name="Normal 66 3 3 5 3" xfId="44162"/>
    <cellStyle name="Normal 66 3 3 6" xfId="15932"/>
    <cellStyle name="Normal 66 3 3 6 2" xfId="35693"/>
    <cellStyle name="Normal 66 3 3 7" xfId="49809"/>
    <cellStyle name="Normal 66 3 3 8" xfId="30047"/>
    <cellStyle name="Normal 66 3 4" xfId="2521"/>
    <cellStyle name="Normal 66 3 4 2" xfId="5345"/>
    <cellStyle name="Normal 66 3 4 2 2" xfId="13815"/>
    <cellStyle name="Normal 66 3 4 2 2 2" xfId="27930"/>
    <cellStyle name="Normal 66 3 4 2 2 2 2" xfId="61807"/>
    <cellStyle name="Normal 66 3 4 2 2 3" xfId="47691"/>
    <cellStyle name="Normal 66 3 4 2 3" xfId="19461"/>
    <cellStyle name="Normal 66 3 4 2 3 2" xfId="39222"/>
    <cellStyle name="Normal 66 3 4 2 4" xfId="53338"/>
    <cellStyle name="Normal 66 3 4 2 5" xfId="33576"/>
    <cellStyle name="Normal 66 3 4 3" xfId="8169"/>
    <cellStyle name="Normal 66 3 4 3 2" xfId="22284"/>
    <cellStyle name="Normal 66 3 4 3 2 2" xfId="56161"/>
    <cellStyle name="Normal 66 3 4 3 3" xfId="42045"/>
    <cellStyle name="Normal 66 3 4 4" xfId="10992"/>
    <cellStyle name="Normal 66 3 4 4 2" xfId="25107"/>
    <cellStyle name="Normal 66 3 4 4 2 2" xfId="58984"/>
    <cellStyle name="Normal 66 3 4 4 3" xfId="44868"/>
    <cellStyle name="Normal 66 3 4 5" xfId="16638"/>
    <cellStyle name="Normal 66 3 4 5 2" xfId="36399"/>
    <cellStyle name="Normal 66 3 4 6" xfId="50515"/>
    <cellStyle name="Normal 66 3 4 7" xfId="30753"/>
    <cellStyle name="Normal 66 3 5" xfId="3932"/>
    <cellStyle name="Normal 66 3 5 2" xfId="12403"/>
    <cellStyle name="Normal 66 3 5 2 2" xfId="26518"/>
    <cellStyle name="Normal 66 3 5 2 2 2" xfId="60395"/>
    <cellStyle name="Normal 66 3 5 2 3" xfId="46279"/>
    <cellStyle name="Normal 66 3 5 3" xfId="18049"/>
    <cellStyle name="Normal 66 3 5 3 2" xfId="37810"/>
    <cellStyle name="Normal 66 3 5 4" xfId="51926"/>
    <cellStyle name="Normal 66 3 5 5" xfId="32164"/>
    <cellStyle name="Normal 66 3 6" xfId="6757"/>
    <cellStyle name="Normal 66 3 6 2" xfId="20872"/>
    <cellStyle name="Normal 66 3 6 2 2" xfId="54749"/>
    <cellStyle name="Normal 66 3 6 3" xfId="40633"/>
    <cellStyle name="Normal 66 3 7" xfId="9580"/>
    <cellStyle name="Normal 66 3 7 2" xfId="23695"/>
    <cellStyle name="Normal 66 3 7 2 2" xfId="57572"/>
    <cellStyle name="Normal 66 3 7 3" xfId="43456"/>
    <cellStyle name="Normal 66 3 8" xfId="15226"/>
    <cellStyle name="Normal 66 3 8 2" xfId="34987"/>
    <cellStyle name="Normal 66 3 9" xfId="49103"/>
    <cellStyle name="Normal 66 4" xfId="1285"/>
    <cellStyle name="Normal 66 4 2" xfId="1992"/>
    <cellStyle name="Normal 66 4 2 2" xfId="3405"/>
    <cellStyle name="Normal 66 4 2 2 2" xfId="6229"/>
    <cellStyle name="Normal 66 4 2 2 2 2" xfId="14699"/>
    <cellStyle name="Normal 66 4 2 2 2 2 2" xfId="28814"/>
    <cellStyle name="Normal 66 4 2 2 2 2 2 2" xfId="62691"/>
    <cellStyle name="Normal 66 4 2 2 2 2 3" xfId="48575"/>
    <cellStyle name="Normal 66 4 2 2 2 3" xfId="20345"/>
    <cellStyle name="Normal 66 4 2 2 2 3 2" xfId="40106"/>
    <cellStyle name="Normal 66 4 2 2 2 4" xfId="54222"/>
    <cellStyle name="Normal 66 4 2 2 2 5" xfId="34460"/>
    <cellStyle name="Normal 66 4 2 2 3" xfId="9053"/>
    <cellStyle name="Normal 66 4 2 2 3 2" xfId="23168"/>
    <cellStyle name="Normal 66 4 2 2 3 2 2" xfId="57045"/>
    <cellStyle name="Normal 66 4 2 2 3 3" xfId="42929"/>
    <cellStyle name="Normal 66 4 2 2 4" xfId="11876"/>
    <cellStyle name="Normal 66 4 2 2 4 2" xfId="25991"/>
    <cellStyle name="Normal 66 4 2 2 4 2 2" xfId="59868"/>
    <cellStyle name="Normal 66 4 2 2 4 3" xfId="45752"/>
    <cellStyle name="Normal 66 4 2 2 5" xfId="17522"/>
    <cellStyle name="Normal 66 4 2 2 5 2" xfId="37283"/>
    <cellStyle name="Normal 66 4 2 2 6" xfId="51399"/>
    <cellStyle name="Normal 66 4 2 2 7" xfId="31637"/>
    <cellStyle name="Normal 66 4 2 3" xfId="4816"/>
    <cellStyle name="Normal 66 4 2 3 2" xfId="13287"/>
    <cellStyle name="Normal 66 4 2 3 2 2" xfId="27402"/>
    <cellStyle name="Normal 66 4 2 3 2 2 2" xfId="61279"/>
    <cellStyle name="Normal 66 4 2 3 2 3" xfId="47163"/>
    <cellStyle name="Normal 66 4 2 3 3" xfId="18933"/>
    <cellStyle name="Normal 66 4 2 3 3 2" xfId="38694"/>
    <cellStyle name="Normal 66 4 2 3 4" xfId="52810"/>
    <cellStyle name="Normal 66 4 2 3 5" xfId="33048"/>
    <cellStyle name="Normal 66 4 2 4" xfId="7641"/>
    <cellStyle name="Normal 66 4 2 4 2" xfId="21756"/>
    <cellStyle name="Normal 66 4 2 4 2 2" xfId="55633"/>
    <cellStyle name="Normal 66 4 2 4 3" xfId="41517"/>
    <cellStyle name="Normal 66 4 2 5" xfId="10464"/>
    <cellStyle name="Normal 66 4 2 5 2" xfId="24579"/>
    <cellStyle name="Normal 66 4 2 5 2 2" xfId="58456"/>
    <cellStyle name="Normal 66 4 2 5 3" xfId="44340"/>
    <cellStyle name="Normal 66 4 2 6" xfId="16110"/>
    <cellStyle name="Normal 66 4 2 6 2" xfId="35871"/>
    <cellStyle name="Normal 66 4 2 7" xfId="49987"/>
    <cellStyle name="Normal 66 4 2 8" xfId="30225"/>
    <cellStyle name="Normal 66 4 3" xfId="2699"/>
    <cellStyle name="Normal 66 4 3 2" xfId="5523"/>
    <cellStyle name="Normal 66 4 3 2 2" xfId="13993"/>
    <cellStyle name="Normal 66 4 3 2 2 2" xfId="28108"/>
    <cellStyle name="Normal 66 4 3 2 2 2 2" xfId="61985"/>
    <cellStyle name="Normal 66 4 3 2 2 3" xfId="47869"/>
    <cellStyle name="Normal 66 4 3 2 3" xfId="19639"/>
    <cellStyle name="Normal 66 4 3 2 3 2" xfId="39400"/>
    <cellStyle name="Normal 66 4 3 2 4" xfId="53516"/>
    <cellStyle name="Normal 66 4 3 2 5" xfId="33754"/>
    <cellStyle name="Normal 66 4 3 3" xfId="8347"/>
    <cellStyle name="Normal 66 4 3 3 2" xfId="22462"/>
    <cellStyle name="Normal 66 4 3 3 2 2" xfId="56339"/>
    <cellStyle name="Normal 66 4 3 3 3" xfId="42223"/>
    <cellStyle name="Normal 66 4 3 4" xfId="11170"/>
    <cellStyle name="Normal 66 4 3 4 2" xfId="25285"/>
    <cellStyle name="Normal 66 4 3 4 2 2" xfId="59162"/>
    <cellStyle name="Normal 66 4 3 4 3" xfId="45046"/>
    <cellStyle name="Normal 66 4 3 5" xfId="16816"/>
    <cellStyle name="Normal 66 4 3 5 2" xfId="36577"/>
    <cellStyle name="Normal 66 4 3 6" xfId="50693"/>
    <cellStyle name="Normal 66 4 3 7" xfId="30931"/>
    <cellStyle name="Normal 66 4 4" xfId="4110"/>
    <cellStyle name="Normal 66 4 4 2" xfId="12581"/>
    <cellStyle name="Normal 66 4 4 2 2" xfId="26696"/>
    <cellStyle name="Normal 66 4 4 2 2 2" xfId="60573"/>
    <cellStyle name="Normal 66 4 4 2 3" xfId="46457"/>
    <cellStyle name="Normal 66 4 4 3" xfId="18227"/>
    <cellStyle name="Normal 66 4 4 3 2" xfId="37988"/>
    <cellStyle name="Normal 66 4 4 4" xfId="52104"/>
    <cellStyle name="Normal 66 4 4 5" xfId="32342"/>
    <cellStyle name="Normal 66 4 5" xfId="6935"/>
    <cellStyle name="Normal 66 4 5 2" xfId="21050"/>
    <cellStyle name="Normal 66 4 5 2 2" xfId="54927"/>
    <cellStyle name="Normal 66 4 5 3" xfId="40811"/>
    <cellStyle name="Normal 66 4 6" xfId="9758"/>
    <cellStyle name="Normal 66 4 6 2" xfId="23873"/>
    <cellStyle name="Normal 66 4 6 2 2" xfId="57750"/>
    <cellStyle name="Normal 66 4 6 3" xfId="43634"/>
    <cellStyle name="Normal 66 4 7" xfId="15404"/>
    <cellStyle name="Normal 66 4 7 2" xfId="35165"/>
    <cellStyle name="Normal 66 4 8" xfId="49281"/>
    <cellStyle name="Normal 66 4 9" xfId="29519"/>
    <cellStyle name="Normal 66 5" xfId="1639"/>
    <cellStyle name="Normal 66 5 2" xfId="3052"/>
    <cellStyle name="Normal 66 5 2 2" xfId="5876"/>
    <cellStyle name="Normal 66 5 2 2 2" xfId="14346"/>
    <cellStyle name="Normal 66 5 2 2 2 2" xfId="28461"/>
    <cellStyle name="Normal 66 5 2 2 2 2 2" xfId="62338"/>
    <cellStyle name="Normal 66 5 2 2 2 3" xfId="48222"/>
    <cellStyle name="Normal 66 5 2 2 3" xfId="19992"/>
    <cellStyle name="Normal 66 5 2 2 3 2" xfId="39753"/>
    <cellStyle name="Normal 66 5 2 2 4" xfId="53869"/>
    <cellStyle name="Normal 66 5 2 2 5" xfId="34107"/>
    <cellStyle name="Normal 66 5 2 3" xfId="8700"/>
    <cellStyle name="Normal 66 5 2 3 2" xfId="22815"/>
    <cellStyle name="Normal 66 5 2 3 2 2" xfId="56692"/>
    <cellStyle name="Normal 66 5 2 3 3" xfId="42576"/>
    <cellStyle name="Normal 66 5 2 4" xfId="11523"/>
    <cellStyle name="Normal 66 5 2 4 2" xfId="25638"/>
    <cellStyle name="Normal 66 5 2 4 2 2" xfId="59515"/>
    <cellStyle name="Normal 66 5 2 4 3" xfId="45399"/>
    <cellStyle name="Normal 66 5 2 5" xfId="17169"/>
    <cellStyle name="Normal 66 5 2 5 2" xfId="36930"/>
    <cellStyle name="Normal 66 5 2 6" xfId="51046"/>
    <cellStyle name="Normal 66 5 2 7" xfId="31284"/>
    <cellStyle name="Normal 66 5 3" xfId="4463"/>
    <cellStyle name="Normal 66 5 3 2" xfId="12934"/>
    <cellStyle name="Normal 66 5 3 2 2" xfId="27049"/>
    <cellStyle name="Normal 66 5 3 2 2 2" xfId="60926"/>
    <cellStyle name="Normal 66 5 3 2 3" xfId="46810"/>
    <cellStyle name="Normal 66 5 3 3" xfId="18580"/>
    <cellStyle name="Normal 66 5 3 3 2" xfId="38341"/>
    <cellStyle name="Normal 66 5 3 4" xfId="52457"/>
    <cellStyle name="Normal 66 5 3 5" xfId="32695"/>
    <cellStyle name="Normal 66 5 4" xfId="7288"/>
    <cellStyle name="Normal 66 5 4 2" xfId="21403"/>
    <cellStyle name="Normal 66 5 4 2 2" xfId="55280"/>
    <cellStyle name="Normal 66 5 4 3" xfId="41164"/>
    <cellStyle name="Normal 66 5 5" xfId="10111"/>
    <cellStyle name="Normal 66 5 5 2" xfId="24226"/>
    <cellStyle name="Normal 66 5 5 2 2" xfId="58103"/>
    <cellStyle name="Normal 66 5 5 3" xfId="43987"/>
    <cellStyle name="Normal 66 5 6" xfId="15757"/>
    <cellStyle name="Normal 66 5 6 2" xfId="35518"/>
    <cellStyle name="Normal 66 5 7" xfId="49634"/>
    <cellStyle name="Normal 66 5 8" xfId="29872"/>
    <cellStyle name="Normal 66 6" xfId="2346"/>
    <cellStyle name="Normal 66 6 2" xfId="5170"/>
    <cellStyle name="Normal 66 6 2 2" xfId="13640"/>
    <cellStyle name="Normal 66 6 2 2 2" xfId="27755"/>
    <cellStyle name="Normal 66 6 2 2 2 2" xfId="61632"/>
    <cellStyle name="Normal 66 6 2 2 3" xfId="47516"/>
    <cellStyle name="Normal 66 6 2 3" xfId="19286"/>
    <cellStyle name="Normal 66 6 2 3 2" xfId="39047"/>
    <cellStyle name="Normal 66 6 2 4" xfId="53163"/>
    <cellStyle name="Normal 66 6 2 5" xfId="33401"/>
    <cellStyle name="Normal 66 6 3" xfId="7994"/>
    <cellStyle name="Normal 66 6 3 2" xfId="22109"/>
    <cellStyle name="Normal 66 6 3 2 2" xfId="55986"/>
    <cellStyle name="Normal 66 6 3 3" xfId="41870"/>
    <cellStyle name="Normal 66 6 4" xfId="10817"/>
    <cellStyle name="Normal 66 6 4 2" xfId="24932"/>
    <cellStyle name="Normal 66 6 4 2 2" xfId="58809"/>
    <cellStyle name="Normal 66 6 4 3" xfId="44693"/>
    <cellStyle name="Normal 66 6 5" xfId="16463"/>
    <cellStyle name="Normal 66 6 5 2" xfId="36224"/>
    <cellStyle name="Normal 66 6 6" xfId="50340"/>
    <cellStyle name="Normal 66 6 7" xfId="30578"/>
    <cellStyle name="Normal 66 7" xfId="3757"/>
    <cellStyle name="Normal 66 7 2" xfId="12228"/>
    <cellStyle name="Normal 66 7 2 2" xfId="26343"/>
    <cellStyle name="Normal 66 7 2 2 2" xfId="60220"/>
    <cellStyle name="Normal 66 7 2 3" xfId="46104"/>
    <cellStyle name="Normal 66 7 3" xfId="17874"/>
    <cellStyle name="Normal 66 7 3 2" xfId="37635"/>
    <cellStyle name="Normal 66 7 4" xfId="51751"/>
    <cellStyle name="Normal 66 7 5" xfId="31989"/>
    <cellStyle name="Normal 66 8" xfId="6582"/>
    <cellStyle name="Normal 66 8 2" xfId="20697"/>
    <cellStyle name="Normal 66 8 2 2" xfId="54574"/>
    <cellStyle name="Normal 66 8 3" xfId="40458"/>
    <cellStyle name="Normal 66 9" xfId="9405"/>
    <cellStyle name="Normal 66 9 2" xfId="23520"/>
    <cellStyle name="Normal 66 9 2 2" xfId="57397"/>
    <cellStyle name="Normal 66 9 3" xfId="43281"/>
    <cellStyle name="Normal 67" xfId="777"/>
    <cellStyle name="Normal 67 10" xfId="15065"/>
    <cellStyle name="Normal 67 10 2" xfId="34826"/>
    <cellStyle name="Normal 67 11" xfId="48942"/>
    <cellStyle name="Normal 67 12" xfId="29180"/>
    <cellStyle name="Normal 67 2" xfId="1027"/>
    <cellStyle name="Normal 67 2 10" xfId="49029"/>
    <cellStyle name="Normal 67 2 11" xfId="29267"/>
    <cellStyle name="Normal 67 2 2" xfId="1207"/>
    <cellStyle name="Normal 67 2 2 10" xfId="29442"/>
    <cellStyle name="Normal 67 2 2 2" xfId="1561"/>
    <cellStyle name="Normal 67 2 2 2 2" xfId="2268"/>
    <cellStyle name="Normal 67 2 2 2 2 2" xfId="3681"/>
    <cellStyle name="Normal 67 2 2 2 2 2 2" xfId="6505"/>
    <cellStyle name="Normal 67 2 2 2 2 2 2 2" xfId="14975"/>
    <cellStyle name="Normal 67 2 2 2 2 2 2 2 2" xfId="29090"/>
    <cellStyle name="Normal 67 2 2 2 2 2 2 2 2 2" xfId="62967"/>
    <cellStyle name="Normal 67 2 2 2 2 2 2 2 3" xfId="48851"/>
    <cellStyle name="Normal 67 2 2 2 2 2 2 3" xfId="20621"/>
    <cellStyle name="Normal 67 2 2 2 2 2 2 3 2" xfId="40382"/>
    <cellStyle name="Normal 67 2 2 2 2 2 2 4" xfId="54498"/>
    <cellStyle name="Normal 67 2 2 2 2 2 2 5" xfId="34736"/>
    <cellStyle name="Normal 67 2 2 2 2 2 3" xfId="9329"/>
    <cellStyle name="Normal 67 2 2 2 2 2 3 2" xfId="23444"/>
    <cellStyle name="Normal 67 2 2 2 2 2 3 2 2" xfId="57321"/>
    <cellStyle name="Normal 67 2 2 2 2 2 3 3" xfId="43205"/>
    <cellStyle name="Normal 67 2 2 2 2 2 4" xfId="12152"/>
    <cellStyle name="Normal 67 2 2 2 2 2 4 2" xfId="26267"/>
    <cellStyle name="Normal 67 2 2 2 2 2 4 2 2" xfId="60144"/>
    <cellStyle name="Normal 67 2 2 2 2 2 4 3" xfId="46028"/>
    <cellStyle name="Normal 67 2 2 2 2 2 5" xfId="17798"/>
    <cellStyle name="Normal 67 2 2 2 2 2 5 2" xfId="37559"/>
    <cellStyle name="Normal 67 2 2 2 2 2 6" xfId="51675"/>
    <cellStyle name="Normal 67 2 2 2 2 2 7" xfId="31913"/>
    <cellStyle name="Normal 67 2 2 2 2 3" xfId="5092"/>
    <cellStyle name="Normal 67 2 2 2 2 3 2" xfId="13563"/>
    <cellStyle name="Normal 67 2 2 2 2 3 2 2" xfId="27678"/>
    <cellStyle name="Normal 67 2 2 2 2 3 2 2 2" xfId="61555"/>
    <cellStyle name="Normal 67 2 2 2 2 3 2 3" xfId="47439"/>
    <cellStyle name="Normal 67 2 2 2 2 3 3" xfId="19209"/>
    <cellStyle name="Normal 67 2 2 2 2 3 3 2" xfId="38970"/>
    <cellStyle name="Normal 67 2 2 2 2 3 4" xfId="53086"/>
    <cellStyle name="Normal 67 2 2 2 2 3 5" xfId="33324"/>
    <cellStyle name="Normal 67 2 2 2 2 4" xfId="7917"/>
    <cellStyle name="Normal 67 2 2 2 2 4 2" xfId="22032"/>
    <cellStyle name="Normal 67 2 2 2 2 4 2 2" xfId="55909"/>
    <cellStyle name="Normal 67 2 2 2 2 4 3" xfId="41793"/>
    <cellStyle name="Normal 67 2 2 2 2 5" xfId="10740"/>
    <cellStyle name="Normal 67 2 2 2 2 5 2" xfId="24855"/>
    <cellStyle name="Normal 67 2 2 2 2 5 2 2" xfId="58732"/>
    <cellStyle name="Normal 67 2 2 2 2 5 3" xfId="44616"/>
    <cellStyle name="Normal 67 2 2 2 2 6" xfId="16386"/>
    <cellStyle name="Normal 67 2 2 2 2 6 2" xfId="36147"/>
    <cellStyle name="Normal 67 2 2 2 2 7" xfId="50263"/>
    <cellStyle name="Normal 67 2 2 2 2 8" xfId="30501"/>
    <cellStyle name="Normal 67 2 2 2 3" xfId="2975"/>
    <cellStyle name="Normal 67 2 2 2 3 2" xfId="5799"/>
    <cellStyle name="Normal 67 2 2 2 3 2 2" xfId="14269"/>
    <cellStyle name="Normal 67 2 2 2 3 2 2 2" xfId="28384"/>
    <cellStyle name="Normal 67 2 2 2 3 2 2 2 2" xfId="62261"/>
    <cellStyle name="Normal 67 2 2 2 3 2 2 3" xfId="48145"/>
    <cellStyle name="Normal 67 2 2 2 3 2 3" xfId="19915"/>
    <cellStyle name="Normal 67 2 2 2 3 2 3 2" xfId="39676"/>
    <cellStyle name="Normal 67 2 2 2 3 2 4" xfId="53792"/>
    <cellStyle name="Normal 67 2 2 2 3 2 5" xfId="34030"/>
    <cellStyle name="Normal 67 2 2 2 3 3" xfId="8623"/>
    <cellStyle name="Normal 67 2 2 2 3 3 2" xfId="22738"/>
    <cellStyle name="Normal 67 2 2 2 3 3 2 2" xfId="56615"/>
    <cellStyle name="Normal 67 2 2 2 3 3 3" xfId="42499"/>
    <cellStyle name="Normal 67 2 2 2 3 4" xfId="11446"/>
    <cellStyle name="Normal 67 2 2 2 3 4 2" xfId="25561"/>
    <cellStyle name="Normal 67 2 2 2 3 4 2 2" xfId="59438"/>
    <cellStyle name="Normal 67 2 2 2 3 4 3" xfId="45322"/>
    <cellStyle name="Normal 67 2 2 2 3 5" xfId="17092"/>
    <cellStyle name="Normal 67 2 2 2 3 5 2" xfId="36853"/>
    <cellStyle name="Normal 67 2 2 2 3 6" xfId="50969"/>
    <cellStyle name="Normal 67 2 2 2 3 7" xfId="31207"/>
    <cellStyle name="Normal 67 2 2 2 4" xfId="4386"/>
    <cellStyle name="Normal 67 2 2 2 4 2" xfId="12857"/>
    <cellStyle name="Normal 67 2 2 2 4 2 2" xfId="26972"/>
    <cellStyle name="Normal 67 2 2 2 4 2 2 2" xfId="60849"/>
    <cellStyle name="Normal 67 2 2 2 4 2 3" xfId="46733"/>
    <cellStyle name="Normal 67 2 2 2 4 3" xfId="18503"/>
    <cellStyle name="Normal 67 2 2 2 4 3 2" xfId="38264"/>
    <cellStyle name="Normal 67 2 2 2 4 4" xfId="52380"/>
    <cellStyle name="Normal 67 2 2 2 4 5" xfId="32618"/>
    <cellStyle name="Normal 67 2 2 2 5" xfId="7211"/>
    <cellStyle name="Normal 67 2 2 2 5 2" xfId="21326"/>
    <cellStyle name="Normal 67 2 2 2 5 2 2" xfId="55203"/>
    <cellStyle name="Normal 67 2 2 2 5 3" xfId="41087"/>
    <cellStyle name="Normal 67 2 2 2 6" xfId="10034"/>
    <cellStyle name="Normal 67 2 2 2 6 2" xfId="24149"/>
    <cellStyle name="Normal 67 2 2 2 6 2 2" xfId="58026"/>
    <cellStyle name="Normal 67 2 2 2 6 3" xfId="43910"/>
    <cellStyle name="Normal 67 2 2 2 7" xfId="15680"/>
    <cellStyle name="Normal 67 2 2 2 7 2" xfId="35441"/>
    <cellStyle name="Normal 67 2 2 2 8" xfId="49557"/>
    <cellStyle name="Normal 67 2 2 2 9" xfId="29795"/>
    <cellStyle name="Normal 67 2 2 3" xfId="1915"/>
    <cellStyle name="Normal 67 2 2 3 2" xfId="3328"/>
    <cellStyle name="Normal 67 2 2 3 2 2" xfId="6152"/>
    <cellStyle name="Normal 67 2 2 3 2 2 2" xfId="14622"/>
    <cellStyle name="Normal 67 2 2 3 2 2 2 2" xfId="28737"/>
    <cellStyle name="Normal 67 2 2 3 2 2 2 2 2" xfId="62614"/>
    <cellStyle name="Normal 67 2 2 3 2 2 2 3" xfId="48498"/>
    <cellStyle name="Normal 67 2 2 3 2 2 3" xfId="20268"/>
    <cellStyle name="Normal 67 2 2 3 2 2 3 2" xfId="40029"/>
    <cellStyle name="Normal 67 2 2 3 2 2 4" xfId="54145"/>
    <cellStyle name="Normal 67 2 2 3 2 2 5" xfId="34383"/>
    <cellStyle name="Normal 67 2 2 3 2 3" xfId="8976"/>
    <cellStyle name="Normal 67 2 2 3 2 3 2" xfId="23091"/>
    <cellStyle name="Normal 67 2 2 3 2 3 2 2" xfId="56968"/>
    <cellStyle name="Normal 67 2 2 3 2 3 3" xfId="42852"/>
    <cellStyle name="Normal 67 2 2 3 2 4" xfId="11799"/>
    <cellStyle name="Normal 67 2 2 3 2 4 2" xfId="25914"/>
    <cellStyle name="Normal 67 2 2 3 2 4 2 2" xfId="59791"/>
    <cellStyle name="Normal 67 2 2 3 2 4 3" xfId="45675"/>
    <cellStyle name="Normal 67 2 2 3 2 5" xfId="17445"/>
    <cellStyle name="Normal 67 2 2 3 2 5 2" xfId="37206"/>
    <cellStyle name="Normal 67 2 2 3 2 6" xfId="51322"/>
    <cellStyle name="Normal 67 2 2 3 2 7" xfId="31560"/>
    <cellStyle name="Normal 67 2 2 3 3" xfId="4739"/>
    <cellStyle name="Normal 67 2 2 3 3 2" xfId="13210"/>
    <cellStyle name="Normal 67 2 2 3 3 2 2" xfId="27325"/>
    <cellStyle name="Normal 67 2 2 3 3 2 2 2" xfId="61202"/>
    <cellStyle name="Normal 67 2 2 3 3 2 3" xfId="47086"/>
    <cellStyle name="Normal 67 2 2 3 3 3" xfId="18856"/>
    <cellStyle name="Normal 67 2 2 3 3 3 2" xfId="38617"/>
    <cellStyle name="Normal 67 2 2 3 3 4" xfId="52733"/>
    <cellStyle name="Normal 67 2 2 3 3 5" xfId="32971"/>
    <cellStyle name="Normal 67 2 2 3 4" xfId="7564"/>
    <cellStyle name="Normal 67 2 2 3 4 2" xfId="21679"/>
    <cellStyle name="Normal 67 2 2 3 4 2 2" xfId="55556"/>
    <cellStyle name="Normal 67 2 2 3 4 3" xfId="41440"/>
    <cellStyle name="Normal 67 2 2 3 5" xfId="10387"/>
    <cellStyle name="Normal 67 2 2 3 5 2" xfId="24502"/>
    <cellStyle name="Normal 67 2 2 3 5 2 2" xfId="58379"/>
    <cellStyle name="Normal 67 2 2 3 5 3" xfId="44263"/>
    <cellStyle name="Normal 67 2 2 3 6" xfId="16033"/>
    <cellStyle name="Normal 67 2 2 3 6 2" xfId="35794"/>
    <cellStyle name="Normal 67 2 2 3 7" xfId="49910"/>
    <cellStyle name="Normal 67 2 2 3 8" xfId="30148"/>
    <cellStyle name="Normal 67 2 2 4" xfId="2622"/>
    <cellStyle name="Normal 67 2 2 4 2" xfId="5446"/>
    <cellStyle name="Normal 67 2 2 4 2 2" xfId="13916"/>
    <cellStyle name="Normal 67 2 2 4 2 2 2" xfId="28031"/>
    <cellStyle name="Normal 67 2 2 4 2 2 2 2" xfId="61908"/>
    <cellStyle name="Normal 67 2 2 4 2 2 3" xfId="47792"/>
    <cellStyle name="Normal 67 2 2 4 2 3" xfId="19562"/>
    <cellStyle name="Normal 67 2 2 4 2 3 2" xfId="39323"/>
    <cellStyle name="Normal 67 2 2 4 2 4" xfId="53439"/>
    <cellStyle name="Normal 67 2 2 4 2 5" xfId="33677"/>
    <cellStyle name="Normal 67 2 2 4 3" xfId="8270"/>
    <cellStyle name="Normal 67 2 2 4 3 2" xfId="22385"/>
    <cellStyle name="Normal 67 2 2 4 3 2 2" xfId="56262"/>
    <cellStyle name="Normal 67 2 2 4 3 3" xfId="42146"/>
    <cellStyle name="Normal 67 2 2 4 4" xfId="11093"/>
    <cellStyle name="Normal 67 2 2 4 4 2" xfId="25208"/>
    <cellStyle name="Normal 67 2 2 4 4 2 2" xfId="59085"/>
    <cellStyle name="Normal 67 2 2 4 4 3" xfId="44969"/>
    <cellStyle name="Normal 67 2 2 4 5" xfId="16739"/>
    <cellStyle name="Normal 67 2 2 4 5 2" xfId="36500"/>
    <cellStyle name="Normal 67 2 2 4 6" xfId="50616"/>
    <cellStyle name="Normal 67 2 2 4 7" xfId="30854"/>
    <cellStyle name="Normal 67 2 2 5" xfId="4033"/>
    <cellStyle name="Normal 67 2 2 5 2" xfId="12504"/>
    <cellStyle name="Normal 67 2 2 5 2 2" xfId="26619"/>
    <cellStyle name="Normal 67 2 2 5 2 2 2" xfId="60496"/>
    <cellStyle name="Normal 67 2 2 5 2 3" xfId="46380"/>
    <cellStyle name="Normal 67 2 2 5 3" xfId="18150"/>
    <cellStyle name="Normal 67 2 2 5 3 2" xfId="37911"/>
    <cellStyle name="Normal 67 2 2 5 4" xfId="52027"/>
    <cellStyle name="Normal 67 2 2 5 5" xfId="32265"/>
    <cellStyle name="Normal 67 2 2 6" xfId="6858"/>
    <cellStyle name="Normal 67 2 2 6 2" xfId="20973"/>
    <cellStyle name="Normal 67 2 2 6 2 2" xfId="54850"/>
    <cellStyle name="Normal 67 2 2 6 3" xfId="40734"/>
    <cellStyle name="Normal 67 2 2 7" xfId="9681"/>
    <cellStyle name="Normal 67 2 2 7 2" xfId="23796"/>
    <cellStyle name="Normal 67 2 2 7 2 2" xfId="57673"/>
    <cellStyle name="Normal 67 2 2 7 3" xfId="43557"/>
    <cellStyle name="Normal 67 2 2 8" xfId="15327"/>
    <cellStyle name="Normal 67 2 2 8 2" xfId="35088"/>
    <cellStyle name="Normal 67 2 2 9" xfId="49204"/>
    <cellStyle name="Normal 67 2 3" xfId="1386"/>
    <cellStyle name="Normal 67 2 3 2" xfId="2093"/>
    <cellStyle name="Normal 67 2 3 2 2" xfId="3506"/>
    <cellStyle name="Normal 67 2 3 2 2 2" xfId="6330"/>
    <cellStyle name="Normal 67 2 3 2 2 2 2" xfId="14800"/>
    <cellStyle name="Normal 67 2 3 2 2 2 2 2" xfId="28915"/>
    <cellStyle name="Normal 67 2 3 2 2 2 2 2 2" xfId="62792"/>
    <cellStyle name="Normal 67 2 3 2 2 2 2 3" xfId="48676"/>
    <cellStyle name="Normal 67 2 3 2 2 2 3" xfId="20446"/>
    <cellStyle name="Normal 67 2 3 2 2 2 3 2" xfId="40207"/>
    <cellStyle name="Normal 67 2 3 2 2 2 4" xfId="54323"/>
    <cellStyle name="Normal 67 2 3 2 2 2 5" xfId="34561"/>
    <cellStyle name="Normal 67 2 3 2 2 3" xfId="9154"/>
    <cellStyle name="Normal 67 2 3 2 2 3 2" xfId="23269"/>
    <cellStyle name="Normal 67 2 3 2 2 3 2 2" xfId="57146"/>
    <cellStyle name="Normal 67 2 3 2 2 3 3" xfId="43030"/>
    <cellStyle name="Normal 67 2 3 2 2 4" xfId="11977"/>
    <cellStyle name="Normal 67 2 3 2 2 4 2" xfId="26092"/>
    <cellStyle name="Normal 67 2 3 2 2 4 2 2" xfId="59969"/>
    <cellStyle name="Normal 67 2 3 2 2 4 3" xfId="45853"/>
    <cellStyle name="Normal 67 2 3 2 2 5" xfId="17623"/>
    <cellStyle name="Normal 67 2 3 2 2 5 2" xfId="37384"/>
    <cellStyle name="Normal 67 2 3 2 2 6" xfId="51500"/>
    <cellStyle name="Normal 67 2 3 2 2 7" xfId="31738"/>
    <cellStyle name="Normal 67 2 3 2 3" xfId="4917"/>
    <cellStyle name="Normal 67 2 3 2 3 2" xfId="13388"/>
    <cellStyle name="Normal 67 2 3 2 3 2 2" xfId="27503"/>
    <cellStyle name="Normal 67 2 3 2 3 2 2 2" xfId="61380"/>
    <cellStyle name="Normal 67 2 3 2 3 2 3" xfId="47264"/>
    <cellStyle name="Normal 67 2 3 2 3 3" xfId="19034"/>
    <cellStyle name="Normal 67 2 3 2 3 3 2" xfId="38795"/>
    <cellStyle name="Normal 67 2 3 2 3 4" xfId="52911"/>
    <cellStyle name="Normal 67 2 3 2 3 5" xfId="33149"/>
    <cellStyle name="Normal 67 2 3 2 4" xfId="7742"/>
    <cellStyle name="Normal 67 2 3 2 4 2" xfId="21857"/>
    <cellStyle name="Normal 67 2 3 2 4 2 2" xfId="55734"/>
    <cellStyle name="Normal 67 2 3 2 4 3" xfId="41618"/>
    <cellStyle name="Normal 67 2 3 2 5" xfId="10565"/>
    <cellStyle name="Normal 67 2 3 2 5 2" xfId="24680"/>
    <cellStyle name="Normal 67 2 3 2 5 2 2" xfId="58557"/>
    <cellStyle name="Normal 67 2 3 2 5 3" xfId="44441"/>
    <cellStyle name="Normal 67 2 3 2 6" xfId="16211"/>
    <cellStyle name="Normal 67 2 3 2 6 2" xfId="35972"/>
    <cellStyle name="Normal 67 2 3 2 7" xfId="50088"/>
    <cellStyle name="Normal 67 2 3 2 8" xfId="30326"/>
    <cellStyle name="Normal 67 2 3 3" xfId="2800"/>
    <cellStyle name="Normal 67 2 3 3 2" xfId="5624"/>
    <cellStyle name="Normal 67 2 3 3 2 2" xfId="14094"/>
    <cellStyle name="Normal 67 2 3 3 2 2 2" xfId="28209"/>
    <cellStyle name="Normal 67 2 3 3 2 2 2 2" xfId="62086"/>
    <cellStyle name="Normal 67 2 3 3 2 2 3" xfId="47970"/>
    <cellStyle name="Normal 67 2 3 3 2 3" xfId="19740"/>
    <cellStyle name="Normal 67 2 3 3 2 3 2" xfId="39501"/>
    <cellStyle name="Normal 67 2 3 3 2 4" xfId="53617"/>
    <cellStyle name="Normal 67 2 3 3 2 5" xfId="33855"/>
    <cellStyle name="Normal 67 2 3 3 3" xfId="8448"/>
    <cellStyle name="Normal 67 2 3 3 3 2" xfId="22563"/>
    <cellStyle name="Normal 67 2 3 3 3 2 2" xfId="56440"/>
    <cellStyle name="Normal 67 2 3 3 3 3" xfId="42324"/>
    <cellStyle name="Normal 67 2 3 3 4" xfId="11271"/>
    <cellStyle name="Normal 67 2 3 3 4 2" xfId="25386"/>
    <cellStyle name="Normal 67 2 3 3 4 2 2" xfId="59263"/>
    <cellStyle name="Normal 67 2 3 3 4 3" xfId="45147"/>
    <cellStyle name="Normal 67 2 3 3 5" xfId="16917"/>
    <cellStyle name="Normal 67 2 3 3 5 2" xfId="36678"/>
    <cellStyle name="Normal 67 2 3 3 6" xfId="50794"/>
    <cellStyle name="Normal 67 2 3 3 7" xfId="31032"/>
    <cellStyle name="Normal 67 2 3 4" xfId="4211"/>
    <cellStyle name="Normal 67 2 3 4 2" xfId="12682"/>
    <cellStyle name="Normal 67 2 3 4 2 2" xfId="26797"/>
    <cellStyle name="Normal 67 2 3 4 2 2 2" xfId="60674"/>
    <cellStyle name="Normal 67 2 3 4 2 3" xfId="46558"/>
    <cellStyle name="Normal 67 2 3 4 3" xfId="18328"/>
    <cellStyle name="Normal 67 2 3 4 3 2" xfId="38089"/>
    <cellStyle name="Normal 67 2 3 4 4" xfId="52205"/>
    <cellStyle name="Normal 67 2 3 4 5" xfId="32443"/>
    <cellStyle name="Normal 67 2 3 5" xfId="7036"/>
    <cellStyle name="Normal 67 2 3 5 2" xfId="21151"/>
    <cellStyle name="Normal 67 2 3 5 2 2" xfId="55028"/>
    <cellStyle name="Normal 67 2 3 5 3" xfId="40912"/>
    <cellStyle name="Normal 67 2 3 6" xfId="9859"/>
    <cellStyle name="Normal 67 2 3 6 2" xfId="23974"/>
    <cellStyle name="Normal 67 2 3 6 2 2" xfId="57851"/>
    <cellStyle name="Normal 67 2 3 6 3" xfId="43735"/>
    <cellStyle name="Normal 67 2 3 7" xfId="15505"/>
    <cellStyle name="Normal 67 2 3 7 2" xfId="35266"/>
    <cellStyle name="Normal 67 2 3 8" xfId="49382"/>
    <cellStyle name="Normal 67 2 3 9" xfId="29620"/>
    <cellStyle name="Normal 67 2 4" xfId="1740"/>
    <cellStyle name="Normal 67 2 4 2" xfId="3153"/>
    <cellStyle name="Normal 67 2 4 2 2" xfId="5977"/>
    <cellStyle name="Normal 67 2 4 2 2 2" xfId="14447"/>
    <cellStyle name="Normal 67 2 4 2 2 2 2" xfId="28562"/>
    <cellStyle name="Normal 67 2 4 2 2 2 2 2" xfId="62439"/>
    <cellStyle name="Normal 67 2 4 2 2 2 3" xfId="48323"/>
    <cellStyle name="Normal 67 2 4 2 2 3" xfId="20093"/>
    <cellStyle name="Normal 67 2 4 2 2 3 2" xfId="39854"/>
    <cellStyle name="Normal 67 2 4 2 2 4" xfId="53970"/>
    <cellStyle name="Normal 67 2 4 2 2 5" xfId="34208"/>
    <cellStyle name="Normal 67 2 4 2 3" xfId="8801"/>
    <cellStyle name="Normal 67 2 4 2 3 2" xfId="22916"/>
    <cellStyle name="Normal 67 2 4 2 3 2 2" xfId="56793"/>
    <cellStyle name="Normal 67 2 4 2 3 3" xfId="42677"/>
    <cellStyle name="Normal 67 2 4 2 4" xfId="11624"/>
    <cellStyle name="Normal 67 2 4 2 4 2" xfId="25739"/>
    <cellStyle name="Normal 67 2 4 2 4 2 2" xfId="59616"/>
    <cellStyle name="Normal 67 2 4 2 4 3" xfId="45500"/>
    <cellStyle name="Normal 67 2 4 2 5" xfId="17270"/>
    <cellStyle name="Normal 67 2 4 2 5 2" xfId="37031"/>
    <cellStyle name="Normal 67 2 4 2 6" xfId="51147"/>
    <cellStyle name="Normal 67 2 4 2 7" xfId="31385"/>
    <cellStyle name="Normal 67 2 4 3" xfId="4564"/>
    <cellStyle name="Normal 67 2 4 3 2" xfId="13035"/>
    <cellStyle name="Normal 67 2 4 3 2 2" xfId="27150"/>
    <cellStyle name="Normal 67 2 4 3 2 2 2" xfId="61027"/>
    <cellStyle name="Normal 67 2 4 3 2 3" xfId="46911"/>
    <cellStyle name="Normal 67 2 4 3 3" xfId="18681"/>
    <cellStyle name="Normal 67 2 4 3 3 2" xfId="38442"/>
    <cellStyle name="Normal 67 2 4 3 4" xfId="52558"/>
    <cellStyle name="Normal 67 2 4 3 5" xfId="32796"/>
    <cellStyle name="Normal 67 2 4 4" xfId="7389"/>
    <cellStyle name="Normal 67 2 4 4 2" xfId="21504"/>
    <cellStyle name="Normal 67 2 4 4 2 2" xfId="55381"/>
    <cellStyle name="Normal 67 2 4 4 3" xfId="41265"/>
    <cellStyle name="Normal 67 2 4 5" xfId="10212"/>
    <cellStyle name="Normal 67 2 4 5 2" xfId="24327"/>
    <cellStyle name="Normal 67 2 4 5 2 2" xfId="58204"/>
    <cellStyle name="Normal 67 2 4 5 3" xfId="44088"/>
    <cellStyle name="Normal 67 2 4 6" xfId="15858"/>
    <cellStyle name="Normal 67 2 4 6 2" xfId="35619"/>
    <cellStyle name="Normal 67 2 4 7" xfId="49735"/>
    <cellStyle name="Normal 67 2 4 8" xfId="29973"/>
    <cellStyle name="Normal 67 2 5" xfId="2447"/>
    <cellStyle name="Normal 67 2 5 2" xfId="5271"/>
    <cellStyle name="Normal 67 2 5 2 2" xfId="13741"/>
    <cellStyle name="Normal 67 2 5 2 2 2" xfId="27856"/>
    <cellStyle name="Normal 67 2 5 2 2 2 2" xfId="61733"/>
    <cellStyle name="Normal 67 2 5 2 2 3" xfId="47617"/>
    <cellStyle name="Normal 67 2 5 2 3" xfId="19387"/>
    <cellStyle name="Normal 67 2 5 2 3 2" xfId="39148"/>
    <cellStyle name="Normal 67 2 5 2 4" xfId="53264"/>
    <cellStyle name="Normal 67 2 5 2 5" xfId="33502"/>
    <cellStyle name="Normal 67 2 5 3" xfId="8095"/>
    <cellStyle name="Normal 67 2 5 3 2" xfId="22210"/>
    <cellStyle name="Normal 67 2 5 3 2 2" xfId="56087"/>
    <cellStyle name="Normal 67 2 5 3 3" xfId="41971"/>
    <cellStyle name="Normal 67 2 5 4" xfId="10918"/>
    <cellStyle name="Normal 67 2 5 4 2" xfId="25033"/>
    <cellStyle name="Normal 67 2 5 4 2 2" xfId="58910"/>
    <cellStyle name="Normal 67 2 5 4 3" xfId="44794"/>
    <cellStyle name="Normal 67 2 5 5" xfId="16564"/>
    <cellStyle name="Normal 67 2 5 5 2" xfId="36325"/>
    <cellStyle name="Normal 67 2 5 6" xfId="50441"/>
    <cellStyle name="Normal 67 2 5 7" xfId="30679"/>
    <cellStyle name="Normal 67 2 6" xfId="3858"/>
    <cellStyle name="Normal 67 2 6 2" xfId="12329"/>
    <cellStyle name="Normal 67 2 6 2 2" xfId="26444"/>
    <cellStyle name="Normal 67 2 6 2 2 2" xfId="60321"/>
    <cellStyle name="Normal 67 2 6 2 3" xfId="46205"/>
    <cellStyle name="Normal 67 2 6 3" xfId="17975"/>
    <cellStyle name="Normal 67 2 6 3 2" xfId="37736"/>
    <cellStyle name="Normal 67 2 6 4" xfId="51852"/>
    <cellStyle name="Normal 67 2 6 5" xfId="32090"/>
    <cellStyle name="Normal 67 2 7" xfId="6683"/>
    <cellStyle name="Normal 67 2 7 2" xfId="20798"/>
    <cellStyle name="Normal 67 2 7 2 2" xfId="54675"/>
    <cellStyle name="Normal 67 2 7 3" xfId="40559"/>
    <cellStyle name="Normal 67 2 8" xfId="9506"/>
    <cellStyle name="Normal 67 2 8 2" xfId="23621"/>
    <cellStyle name="Normal 67 2 8 2 2" xfId="57498"/>
    <cellStyle name="Normal 67 2 8 3" xfId="43382"/>
    <cellStyle name="Normal 67 2 9" xfId="15152"/>
    <cellStyle name="Normal 67 2 9 2" xfId="34913"/>
    <cellStyle name="Normal 67 3" xfId="1119"/>
    <cellStyle name="Normal 67 3 10" xfId="29355"/>
    <cellStyle name="Normal 67 3 2" xfId="1474"/>
    <cellStyle name="Normal 67 3 2 2" xfId="2181"/>
    <cellStyle name="Normal 67 3 2 2 2" xfId="3594"/>
    <cellStyle name="Normal 67 3 2 2 2 2" xfId="6418"/>
    <cellStyle name="Normal 67 3 2 2 2 2 2" xfId="14888"/>
    <cellStyle name="Normal 67 3 2 2 2 2 2 2" xfId="29003"/>
    <cellStyle name="Normal 67 3 2 2 2 2 2 2 2" xfId="62880"/>
    <cellStyle name="Normal 67 3 2 2 2 2 2 3" xfId="48764"/>
    <cellStyle name="Normal 67 3 2 2 2 2 3" xfId="20534"/>
    <cellStyle name="Normal 67 3 2 2 2 2 3 2" xfId="40295"/>
    <cellStyle name="Normal 67 3 2 2 2 2 4" xfId="54411"/>
    <cellStyle name="Normal 67 3 2 2 2 2 5" xfId="34649"/>
    <cellStyle name="Normal 67 3 2 2 2 3" xfId="9242"/>
    <cellStyle name="Normal 67 3 2 2 2 3 2" xfId="23357"/>
    <cellStyle name="Normal 67 3 2 2 2 3 2 2" xfId="57234"/>
    <cellStyle name="Normal 67 3 2 2 2 3 3" xfId="43118"/>
    <cellStyle name="Normal 67 3 2 2 2 4" xfId="12065"/>
    <cellStyle name="Normal 67 3 2 2 2 4 2" xfId="26180"/>
    <cellStyle name="Normal 67 3 2 2 2 4 2 2" xfId="60057"/>
    <cellStyle name="Normal 67 3 2 2 2 4 3" xfId="45941"/>
    <cellStyle name="Normal 67 3 2 2 2 5" xfId="17711"/>
    <cellStyle name="Normal 67 3 2 2 2 5 2" xfId="37472"/>
    <cellStyle name="Normal 67 3 2 2 2 6" xfId="51588"/>
    <cellStyle name="Normal 67 3 2 2 2 7" xfId="31826"/>
    <cellStyle name="Normal 67 3 2 2 3" xfId="5005"/>
    <cellStyle name="Normal 67 3 2 2 3 2" xfId="13476"/>
    <cellStyle name="Normal 67 3 2 2 3 2 2" xfId="27591"/>
    <cellStyle name="Normal 67 3 2 2 3 2 2 2" xfId="61468"/>
    <cellStyle name="Normal 67 3 2 2 3 2 3" xfId="47352"/>
    <cellStyle name="Normal 67 3 2 2 3 3" xfId="19122"/>
    <cellStyle name="Normal 67 3 2 2 3 3 2" xfId="38883"/>
    <cellStyle name="Normal 67 3 2 2 3 4" xfId="52999"/>
    <cellStyle name="Normal 67 3 2 2 3 5" xfId="33237"/>
    <cellStyle name="Normal 67 3 2 2 4" xfId="7830"/>
    <cellStyle name="Normal 67 3 2 2 4 2" xfId="21945"/>
    <cellStyle name="Normal 67 3 2 2 4 2 2" xfId="55822"/>
    <cellStyle name="Normal 67 3 2 2 4 3" xfId="41706"/>
    <cellStyle name="Normal 67 3 2 2 5" xfId="10653"/>
    <cellStyle name="Normal 67 3 2 2 5 2" xfId="24768"/>
    <cellStyle name="Normal 67 3 2 2 5 2 2" xfId="58645"/>
    <cellStyle name="Normal 67 3 2 2 5 3" xfId="44529"/>
    <cellStyle name="Normal 67 3 2 2 6" xfId="16299"/>
    <cellStyle name="Normal 67 3 2 2 6 2" xfId="36060"/>
    <cellStyle name="Normal 67 3 2 2 7" xfId="50176"/>
    <cellStyle name="Normal 67 3 2 2 8" xfId="30414"/>
    <cellStyle name="Normal 67 3 2 3" xfId="2888"/>
    <cellStyle name="Normal 67 3 2 3 2" xfId="5712"/>
    <cellStyle name="Normal 67 3 2 3 2 2" xfId="14182"/>
    <cellStyle name="Normal 67 3 2 3 2 2 2" xfId="28297"/>
    <cellStyle name="Normal 67 3 2 3 2 2 2 2" xfId="62174"/>
    <cellStyle name="Normal 67 3 2 3 2 2 3" xfId="48058"/>
    <cellStyle name="Normal 67 3 2 3 2 3" xfId="19828"/>
    <cellStyle name="Normal 67 3 2 3 2 3 2" xfId="39589"/>
    <cellStyle name="Normal 67 3 2 3 2 4" xfId="53705"/>
    <cellStyle name="Normal 67 3 2 3 2 5" xfId="33943"/>
    <cellStyle name="Normal 67 3 2 3 3" xfId="8536"/>
    <cellStyle name="Normal 67 3 2 3 3 2" xfId="22651"/>
    <cellStyle name="Normal 67 3 2 3 3 2 2" xfId="56528"/>
    <cellStyle name="Normal 67 3 2 3 3 3" xfId="42412"/>
    <cellStyle name="Normal 67 3 2 3 4" xfId="11359"/>
    <cellStyle name="Normal 67 3 2 3 4 2" xfId="25474"/>
    <cellStyle name="Normal 67 3 2 3 4 2 2" xfId="59351"/>
    <cellStyle name="Normal 67 3 2 3 4 3" xfId="45235"/>
    <cellStyle name="Normal 67 3 2 3 5" xfId="17005"/>
    <cellStyle name="Normal 67 3 2 3 5 2" xfId="36766"/>
    <cellStyle name="Normal 67 3 2 3 6" xfId="50882"/>
    <cellStyle name="Normal 67 3 2 3 7" xfId="31120"/>
    <cellStyle name="Normal 67 3 2 4" xfId="4299"/>
    <cellStyle name="Normal 67 3 2 4 2" xfId="12770"/>
    <cellStyle name="Normal 67 3 2 4 2 2" xfId="26885"/>
    <cellStyle name="Normal 67 3 2 4 2 2 2" xfId="60762"/>
    <cellStyle name="Normal 67 3 2 4 2 3" xfId="46646"/>
    <cellStyle name="Normal 67 3 2 4 3" xfId="18416"/>
    <cellStyle name="Normal 67 3 2 4 3 2" xfId="38177"/>
    <cellStyle name="Normal 67 3 2 4 4" xfId="52293"/>
    <cellStyle name="Normal 67 3 2 4 5" xfId="32531"/>
    <cellStyle name="Normal 67 3 2 5" xfId="7124"/>
    <cellStyle name="Normal 67 3 2 5 2" xfId="21239"/>
    <cellStyle name="Normal 67 3 2 5 2 2" xfId="55116"/>
    <cellStyle name="Normal 67 3 2 5 3" xfId="41000"/>
    <cellStyle name="Normal 67 3 2 6" xfId="9947"/>
    <cellStyle name="Normal 67 3 2 6 2" xfId="24062"/>
    <cellStyle name="Normal 67 3 2 6 2 2" xfId="57939"/>
    <cellStyle name="Normal 67 3 2 6 3" xfId="43823"/>
    <cellStyle name="Normal 67 3 2 7" xfId="15593"/>
    <cellStyle name="Normal 67 3 2 7 2" xfId="35354"/>
    <cellStyle name="Normal 67 3 2 8" xfId="49470"/>
    <cellStyle name="Normal 67 3 2 9" xfId="29708"/>
    <cellStyle name="Normal 67 3 3" xfId="1828"/>
    <cellStyle name="Normal 67 3 3 2" xfId="3241"/>
    <cellStyle name="Normal 67 3 3 2 2" xfId="6065"/>
    <cellStyle name="Normal 67 3 3 2 2 2" xfId="14535"/>
    <cellStyle name="Normal 67 3 3 2 2 2 2" xfId="28650"/>
    <cellStyle name="Normal 67 3 3 2 2 2 2 2" xfId="62527"/>
    <cellStyle name="Normal 67 3 3 2 2 2 3" xfId="48411"/>
    <cellStyle name="Normal 67 3 3 2 2 3" xfId="20181"/>
    <cellStyle name="Normal 67 3 3 2 2 3 2" xfId="39942"/>
    <cellStyle name="Normal 67 3 3 2 2 4" xfId="54058"/>
    <cellStyle name="Normal 67 3 3 2 2 5" xfId="34296"/>
    <cellStyle name="Normal 67 3 3 2 3" xfId="8889"/>
    <cellStyle name="Normal 67 3 3 2 3 2" xfId="23004"/>
    <cellStyle name="Normal 67 3 3 2 3 2 2" xfId="56881"/>
    <cellStyle name="Normal 67 3 3 2 3 3" xfId="42765"/>
    <cellStyle name="Normal 67 3 3 2 4" xfId="11712"/>
    <cellStyle name="Normal 67 3 3 2 4 2" xfId="25827"/>
    <cellStyle name="Normal 67 3 3 2 4 2 2" xfId="59704"/>
    <cellStyle name="Normal 67 3 3 2 4 3" xfId="45588"/>
    <cellStyle name="Normal 67 3 3 2 5" xfId="17358"/>
    <cellStyle name="Normal 67 3 3 2 5 2" xfId="37119"/>
    <cellStyle name="Normal 67 3 3 2 6" xfId="51235"/>
    <cellStyle name="Normal 67 3 3 2 7" xfId="31473"/>
    <cellStyle name="Normal 67 3 3 3" xfId="4652"/>
    <cellStyle name="Normal 67 3 3 3 2" xfId="13123"/>
    <cellStyle name="Normal 67 3 3 3 2 2" xfId="27238"/>
    <cellStyle name="Normal 67 3 3 3 2 2 2" xfId="61115"/>
    <cellStyle name="Normal 67 3 3 3 2 3" xfId="46999"/>
    <cellStyle name="Normal 67 3 3 3 3" xfId="18769"/>
    <cellStyle name="Normal 67 3 3 3 3 2" xfId="38530"/>
    <cellStyle name="Normal 67 3 3 3 4" xfId="52646"/>
    <cellStyle name="Normal 67 3 3 3 5" xfId="32884"/>
    <cellStyle name="Normal 67 3 3 4" xfId="7477"/>
    <cellStyle name="Normal 67 3 3 4 2" xfId="21592"/>
    <cellStyle name="Normal 67 3 3 4 2 2" xfId="55469"/>
    <cellStyle name="Normal 67 3 3 4 3" xfId="41353"/>
    <cellStyle name="Normal 67 3 3 5" xfId="10300"/>
    <cellStyle name="Normal 67 3 3 5 2" xfId="24415"/>
    <cellStyle name="Normal 67 3 3 5 2 2" xfId="58292"/>
    <cellStyle name="Normal 67 3 3 5 3" xfId="44176"/>
    <cellStyle name="Normal 67 3 3 6" xfId="15946"/>
    <cellStyle name="Normal 67 3 3 6 2" xfId="35707"/>
    <cellStyle name="Normal 67 3 3 7" xfId="49823"/>
    <cellStyle name="Normal 67 3 3 8" xfId="30061"/>
    <cellStyle name="Normal 67 3 4" xfId="2535"/>
    <cellStyle name="Normal 67 3 4 2" xfId="5359"/>
    <cellStyle name="Normal 67 3 4 2 2" xfId="13829"/>
    <cellStyle name="Normal 67 3 4 2 2 2" xfId="27944"/>
    <cellStyle name="Normal 67 3 4 2 2 2 2" xfId="61821"/>
    <cellStyle name="Normal 67 3 4 2 2 3" xfId="47705"/>
    <cellStyle name="Normal 67 3 4 2 3" xfId="19475"/>
    <cellStyle name="Normal 67 3 4 2 3 2" xfId="39236"/>
    <cellStyle name="Normal 67 3 4 2 4" xfId="53352"/>
    <cellStyle name="Normal 67 3 4 2 5" xfId="33590"/>
    <cellStyle name="Normal 67 3 4 3" xfId="8183"/>
    <cellStyle name="Normal 67 3 4 3 2" xfId="22298"/>
    <cellStyle name="Normal 67 3 4 3 2 2" xfId="56175"/>
    <cellStyle name="Normal 67 3 4 3 3" xfId="42059"/>
    <cellStyle name="Normal 67 3 4 4" xfId="11006"/>
    <cellStyle name="Normal 67 3 4 4 2" xfId="25121"/>
    <cellStyle name="Normal 67 3 4 4 2 2" xfId="58998"/>
    <cellStyle name="Normal 67 3 4 4 3" xfId="44882"/>
    <cellStyle name="Normal 67 3 4 5" xfId="16652"/>
    <cellStyle name="Normal 67 3 4 5 2" xfId="36413"/>
    <cellStyle name="Normal 67 3 4 6" xfId="50529"/>
    <cellStyle name="Normal 67 3 4 7" xfId="30767"/>
    <cellStyle name="Normal 67 3 5" xfId="3946"/>
    <cellStyle name="Normal 67 3 5 2" xfId="12417"/>
    <cellStyle name="Normal 67 3 5 2 2" xfId="26532"/>
    <cellStyle name="Normal 67 3 5 2 2 2" xfId="60409"/>
    <cellStyle name="Normal 67 3 5 2 3" xfId="46293"/>
    <cellStyle name="Normal 67 3 5 3" xfId="18063"/>
    <cellStyle name="Normal 67 3 5 3 2" xfId="37824"/>
    <cellStyle name="Normal 67 3 5 4" xfId="51940"/>
    <cellStyle name="Normal 67 3 5 5" xfId="32178"/>
    <cellStyle name="Normal 67 3 6" xfId="6771"/>
    <cellStyle name="Normal 67 3 6 2" xfId="20886"/>
    <cellStyle name="Normal 67 3 6 2 2" xfId="54763"/>
    <cellStyle name="Normal 67 3 6 3" xfId="40647"/>
    <cellStyle name="Normal 67 3 7" xfId="9594"/>
    <cellStyle name="Normal 67 3 7 2" xfId="23709"/>
    <cellStyle name="Normal 67 3 7 2 2" xfId="57586"/>
    <cellStyle name="Normal 67 3 7 3" xfId="43470"/>
    <cellStyle name="Normal 67 3 8" xfId="15240"/>
    <cellStyle name="Normal 67 3 8 2" xfId="35001"/>
    <cellStyle name="Normal 67 3 9" xfId="49117"/>
    <cellStyle name="Normal 67 4" xfId="1299"/>
    <cellStyle name="Normal 67 4 2" xfId="2006"/>
    <cellStyle name="Normal 67 4 2 2" xfId="3419"/>
    <cellStyle name="Normal 67 4 2 2 2" xfId="6243"/>
    <cellStyle name="Normal 67 4 2 2 2 2" xfId="14713"/>
    <cellStyle name="Normal 67 4 2 2 2 2 2" xfId="28828"/>
    <cellStyle name="Normal 67 4 2 2 2 2 2 2" xfId="62705"/>
    <cellStyle name="Normal 67 4 2 2 2 2 3" xfId="48589"/>
    <cellStyle name="Normal 67 4 2 2 2 3" xfId="20359"/>
    <cellStyle name="Normal 67 4 2 2 2 3 2" xfId="40120"/>
    <cellStyle name="Normal 67 4 2 2 2 4" xfId="54236"/>
    <cellStyle name="Normal 67 4 2 2 2 5" xfId="34474"/>
    <cellStyle name="Normal 67 4 2 2 3" xfId="9067"/>
    <cellStyle name="Normal 67 4 2 2 3 2" xfId="23182"/>
    <cellStyle name="Normal 67 4 2 2 3 2 2" xfId="57059"/>
    <cellStyle name="Normal 67 4 2 2 3 3" xfId="42943"/>
    <cellStyle name="Normal 67 4 2 2 4" xfId="11890"/>
    <cellStyle name="Normal 67 4 2 2 4 2" xfId="26005"/>
    <cellStyle name="Normal 67 4 2 2 4 2 2" xfId="59882"/>
    <cellStyle name="Normal 67 4 2 2 4 3" xfId="45766"/>
    <cellStyle name="Normal 67 4 2 2 5" xfId="17536"/>
    <cellStyle name="Normal 67 4 2 2 5 2" xfId="37297"/>
    <cellStyle name="Normal 67 4 2 2 6" xfId="51413"/>
    <cellStyle name="Normal 67 4 2 2 7" xfId="31651"/>
    <cellStyle name="Normal 67 4 2 3" xfId="4830"/>
    <cellStyle name="Normal 67 4 2 3 2" xfId="13301"/>
    <cellStyle name="Normal 67 4 2 3 2 2" xfId="27416"/>
    <cellStyle name="Normal 67 4 2 3 2 2 2" xfId="61293"/>
    <cellStyle name="Normal 67 4 2 3 2 3" xfId="47177"/>
    <cellStyle name="Normal 67 4 2 3 3" xfId="18947"/>
    <cellStyle name="Normal 67 4 2 3 3 2" xfId="38708"/>
    <cellStyle name="Normal 67 4 2 3 4" xfId="52824"/>
    <cellStyle name="Normal 67 4 2 3 5" xfId="33062"/>
    <cellStyle name="Normal 67 4 2 4" xfId="7655"/>
    <cellStyle name="Normal 67 4 2 4 2" xfId="21770"/>
    <cellStyle name="Normal 67 4 2 4 2 2" xfId="55647"/>
    <cellStyle name="Normal 67 4 2 4 3" xfId="41531"/>
    <cellStyle name="Normal 67 4 2 5" xfId="10478"/>
    <cellStyle name="Normal 67 4 2 5 2" xfId="24593"/>
    <cellStyle name="Normal 67 4 2 5 2 2" xfId="58470"/>
    <cellStyle name="Normal 67 4 2 5 3" xfId="44354"/>
    <cellStyle name="Normal 67 4 2 6" xfId="16124"/>
    <cellStyle name="Normal 67 4 2 6 2" xfId="35885"/>
    <cellStyle name="Normal 67 4 2 7" xfId="50001"/>
    <cellStyle name="Normal 67 4 2 8" xfId="30239"/>
    <cellStyle name="Normal 67 4 3" xfId="2713"/>
    <cellStyle name="Normal 67 4 3 2" xfId="5537"/>
    <cellStyle name="Normal 67 4 3 2 2" xfId="14007"/>
    <cellStyle name="Normal 67 4 3 2 2 2" xfId="28122"/>
    <cellStyle name="Normal 67 4 3 2 2 2 2" xfId="61999"/>
    <cellStyle name="Normal 67 4 3 2 2 3" xfId="47883"/>
    <cellStyle name="Normal 67 4 3 2 3" xfId="19653"/>
    <cellStyle name="Normal 67 4 3 2 3 2" xfId="39414"/>
    <cellStyle name="Normal 67 4 3 2 4" xfId="53530"/>
    <cellStyle name="Normal 67 4 3 2 5" xfId="33768"/>
    <cellStyle name="Normal 67 4 3 3" xfId="8361"/>
    <cellStyle name="Normal 67 4 3 3 2" xfId="22476"/>
    <cellStyle name="Normal 67 4 3 3 2 2" xfId="56353"/>
    <cellStyle name="Normal 67 4 3 3 3" xfId="42237"/>
    <cellStyle name="Normal 67 4 3 4" xfId="11184"/>
    <cellStyle name="Normal 67 4 3 4 2" xfId="25299"/>
    <cellStyle name="Normal 67 4 3 4 2 2" xfId="59176"/>
    <cellStyle name="Normal 67 4 3 4 3" xfId="45060"/>
    <cellStyle name="Normal 67 4 3 5" xfId="16830"/>
    <cellStyle name="Normal 67 4 3 5 2" xfId="36591"/>
    <cellStyle name="Normal 67 4 3 6" xfId="50707"/>
    <cellStyle name="Normal 67 4 3 7" xfId="30945"/>
    <cellStyle name="Normal 67 4 4" xfId="4124"/>
    <cellStyle name="Normal 67 4 4 2" xfId="12595"/>
    <cellStyle name="Normal 67 4 4 2 2" xfId="26710"/>
    <cellStyle name="Normal 67 4 4 2 2 2" xfId="60587"/>
    <cellStyle name="Normal 67 4 4 2 3" xfId="46471"/>
    <cellStyle name="Normal 67 4 4 3" xfId="18241"/>
    <cellStyle name="Normal 67 4 4 3 2" xfId="38002"/>
    <cellStyle name="Normal 67 4 4 4" xfId="52118"/>
    <cellStyle name="Normal 67 4 4 5" xfId="32356"/>
    <cellStyle name="Normal 67 4 5" xfId="6949"/>
    <cellStyle name="Normal 67 4 5 2" xfId="21064"/>
    <cellStyle name="Normal 67 4 5 2 2" xfId="54941"/>
    <cellStyle name="Normal 67 4 5 3" xfId="40825"/>
    <cellStyle name="Normal 67 4 6" xfId="9772"/>
    <cellStyle name="Normal 67 4 6 2" xfId="23887"/>
    <cellStyle name="Normal 67 4 6 2 2" xfId="57764"/>
    <cellStyle name="Normal 67 4 6 3" xfId="43648"/>
    <cellStyle name="Normal 67 4 7" xfId="15418"/>
    <cellStyle name="Normal 67 4 7 2" xfId="35179"/>
    <cellStyle name="Normal 67 4 8" xfId="49295"/>
    <cellStyle name="Normal 67 4 9" xfId="29533"/>
    <cellStyle name="Normal 67 5" xfId="1653"/>
    <cellStyle name="Normal 67 5 2" xfId="3066"/>
    <cellStyle name="Normal 67 5 2 2" xfId="5890"/>
    <cellStyle name="Normal 67 5 2 2 2" xfId="14360"/>
    <cellStyle name="Normal 67 5 2 2 2 2" xfId="28475"/>
    <cellStyle name="Normal 67 5 2 2 2 2 2" xfId="62352"/>
    <cellStyle name="Normal 67 5 2 2 2 3" xfId="48236"/>
    <cellStyle name="Normal 67 5 2 2 3" xfId="20006"/>
    <cellStyle name="Normal 67 5 2 2 3 2" xfId="39767"/>
    <cellStyle name="Normal 67 5 2 2 4" xfId="53883"/>
    <cellStyle name="Normal 67 5 2 2 5" xfId="34121"/>
    <cellStyle name="Normal 67 5 2 3" xfId="8714"/>
    <cellStyle name="Normal 67 5 2 3 2" xfId="22829"/>
    <cellStyle name="Normal 67 5 2 3 2 2" xfId="56706"/>
    <cellStyle name="Normal 67 5 2 3 3" xfId="42590"/>
    <cellStyle name="Normal 67 5 2 4" xfId="11537"/>
    <cellStyle name="Normal 67 5 2 4 2" xfId="25652"/>
    <cellStyle name="Normal 67 5 2 4 2 2" xfId="59529"/>
    <cellStyle name="Normal 67 5 2 4 3" xfId="45413"/>
    <cellStyle name="Normal 67 5 2 5" xfId="17183"/>
    <cellStyle name="Normal 67 5 2 5 2" xfId="36944"/>
    <cellStyle name="Normal 67 5 2 6" xfId="51060"/>
    <cellStyle name="Normal 67 5 2 7" xfId="31298"/>
    <cellStyle name="Normal 67 5 3" xfId="4477"/>
    <cellStyle name="Normal 67 5 3 2" xfId="12948"/>
    <cellStyle name="Normal 67 5 3 2 2" xfId="27063"/>
    <cellStyle name="Normal 67 5 3 2 2 2" xfId="60940"/>
    <cellStyle name="Normal 67 5 3 2 3" xfId="46824"/>
    <cellStyle name="Normal 67 5 3 3" xfId="18594"/>
    <cellStyle name="Normal 67 5 3 3 2" xfId="38355"/>
    <cellStyle name="Normal 67 5 3 4" xfId="52471"/>
    <cellStyle name="Normal 67 5 3 5" xfId="32709"/>
    <cellStyle name="Normal 67 5 4" xfId="7302"/>
    <cellStyle name="Normal 67 5 4 2" xfId="21417"/>
    <cellStyle name="Normal 67 5 4 2 2" xfId="55294"/>
    <cellStyle name="Normal 67 5 4 3" xfId="41178"/>
    <cellStyle name="Normal 67 5 5" xfId="10125"/>
    <cellStyle name="Normal 67 5 5 2" xfId="24240"/>
    <cellStyle name="Normal 67 5 5 2 2" xfId="58117"/>
    <cellStyle name="Normal 67 5 5 3" xfId="44001"/>
    <cellStyle name="Normal 67 5 6" xfId="15771"/>
    <cellStyle name="Normal 67 5 6 2" xfId="35532"/>
    <cellStyle name="Normal 67 5 7" xfId="49648"/>
    <cellStyle name="Normal 67 5 8" xfId="29886"/>
    <cellStyle name="Normal 67 6" xfId="2360"/>
    <cellStyle name="Normal 67 6 2" xfId="5184"/>
    <cellStyle name="Normal 67 6 2 2" xfId="13654"/>
    <cellStyle name="Normal 67 6 2 2 2" xfId="27769"/>
    <cellStyle name="Normal 67 6 2 2 2 2" xfId="61646"/>
    <cellStyle name="Normal 67 6 2 2 3" xfId="47530"/>
    <cellStyle name="Normal 67 6 2 3" xfId="19300"/>
    <cellStyle name="Normal 67 6 2 3 2" xfId="39061"/>
    <cellStyle name="Normal 67 6 2 4" xfId="53177"/>
    <cellStyle name="Normal 67 6 2 5" xfId="33415"/>
    <cellStyle name="Normal 67 6 3" xfId="8008"/>
    <cellStyle name="Normal 67 6 3 2" xfId="22123"/>
    <cellStyle name="Normal 67 6 3 2 2" xfId="56000"/>
    <cellStyle name="Normal 67 6 3 3" xfId="41884"/>
    <cellStyle name="Normal 67 6 4" xfId="10831"/>
    <cellStyle name="Normal 67 6 4 2" xfId="24946"/>
    <cellStyle name="Normal 67 6 4 2 2" xfId="58823"/>
    <cellStyle name="Normal 67 6 4 3" xfId="44707"/>
    <cellStyle name="Normal 67 6 5" xfId="16477"/>
    <cellStyle name="Normal 67 6 5 2" xfId="36238"/>
    <cellStyle name="Normal 67 6 6" xfId="50354"/>
    <cellStyle name="Normal 67 6 7" xfId="30592"/>
    <cellStyle name="Normal 67 7" xfId="3771"/>
    <cellStyle name="Normal 67 7 2" xfId="12242"/>
    <cellStyle name="Normal 67 7 2 2" xfId="26357"/>
    <cellStyle name="Normal 67 7 2 2 2" xfId="60234"/>
    <cellStyle name="Normal 67 7 2 3" xfId="46118"/>
    <cellStyle name="Normal 67 7 3" xfId="17888"/>
    <cellStyle name="Normal 67 7 3 2" xfId="37649"/>
    <cellStyle name="Normal 67 7 4" xfId="51765"/>
    <cellStyle name="Normal 67 7 5" xfId="32003"/>
    <cellStyle name="Normal 67 8" xfId="6596"/>
    <cellStyle name="Normal 67 8 2" xfId="20711"/>
    <cellStyle name="Normal 67 8 2 2" xfId="54588"/>
    <cellStyle name="Normal 67 8 3" xfId="40472"/>
    <cellStyle name="Normal 67 9" xfId="9419"/>
    <cellStyle name="Normal 67 9 2" xfId="23534"/>
    <cellStyle name="Normal 67 9 2 2" xfId="57411"/>
    <cellStyle name="Normal 67 9 3" xfId="43295"/>
    <cellStyle name="Normal 68" xfId="751"/>
    <cellStyle name="Normal 68 10" xfId="15043"/>
    <cellStyle name="Normal 68 10 2" xfId="34804"/>
    <cellStyle name="Normal 68 11" xfId="48920"/>
    <cellStyle name="Normal 68 12" xfId="29158"/>
    <cellStyle name="Normal 68 2" xfId="1005"/>
    <cellStyle name="Normal 68 2 10" xfId="49007"/>
    <cellStyle name="Normal 68 2 11" xfId="29245"/>
    <cellStyle name="Normal 68 2 2" xfId="1185"/>
    <cellStyle name="Normal 68 2 2 10" xfId="29420"/>
    <cellStyle name="Normal 68 2 2 2" xfId="1539"/>
    <cellStyle name="Normal 68 2 2 2 2" xfId="2246"/>
    <cellStyle name="Normal 68 2 2 2 2 2" xfId="3659"/>
    <cellStyle name="Normal 68 2 2 2 2 2 2" xfId="6483"/>
    <cellStyle name="Normal 68 2 2 2 2 2 2 2" xfId="14953"/>
    <cellStyle name="Normal 68 2 2 2 2 2 2 2 2" xfId="29068"/>
    <cellStyle name="Normal 68 2 2 2 2 2 2 2 2 2" xfId="62945"/>
    <cellStyle name="Normal 68 2 2 2 2 2 2 2 3" xfId="48829"/>
    <cellStyle name="Normal 68 2 2 2 2 2 2 3" xfId="20599"/>
    <cellStyle name="Normal 68 2 2 2 2 2 2 3 2" xfId="40360"/>
    <cellStyle name="Normal 68 2 2 2 2 2 2 4" xfId="54476"/>
    <cellStyle name="Normal 68 2 2 2 2 2 2 5" xfId="34714"/>
    <cellStyle name="Normal 68 2 2 2 2 2 3" xfId="9307"/>
    <cellStyle name="Normal 68 2 2 2 2 2 3 2" xfId="23422"/>
    <cellStyle name="Normal 68 2 2 2 2 2 3 2 2" xfId="57299"/>
    <cellStyle name="Normal 68 2 2 2 2 2 3 3" xfId="43183"/>
    <cellStyle name="Normal 68 2 2 2 2 2 4" xfId="12130"/>
    <cellStyle name="Normal 68 2 2 2 2 2 4 2" xfId="26245"/>
    <cellStyle name="Normal 68 2 2 2 2 2 4 2 2" xfId="60122"/>
    <cellStyle name="Normal 68 2 2 2 2 2 4 3" xfId="46006"/>
    <cellStyle name="Normal 68 2 2 2 2 2 5" xfId="17776"/>
    <cellStyle name="Normal 68 2 2 2 2 2 5 2" xfId="37537"/>
    <cellStyle name="Normal 68 2 2 2 2 2 6" xfId="51653"/>
    <cellStyle name="Normal 68 2 2 2 2 2 7" xfId="31891"/>
    <cellStyle name="Normal 68 2 2 2 2 3" xfId="5070"/>
    <cellStyle name="Normal 68 2 2 2 2 3 2" xfId="13541"/>
    <cellStyle name="Normal 68 2 2 2 2 3 2 2" xfId="27656"/>
    <cellStyle name="Normal 68 2 2 2 2 3 2 2 2" xfId="61533"/>
    <cellStyle name="Normal 68 2 2 2 2 3 2 3" xfId="47417"/>
    <cellStyle name="Normal 68 2 2 2 2 3 3" xfId="19187"/>
    <cellStyle name="Normal 68 2 2 2 2 3 3 2" xfId="38948"/>
    <cellStyle name="Normal 68 2 2 2 2 3 4" xfId="53064"/>
    <cellStyle name="Normal 68 2 2 2 2 3 5" xfId="33302"/>
    <cellStyle name="Normal 68 2 2 2 2 4" xfId="7895"/>
    <cellStyle name="Normal 68 2 2 2 2 4 2" xfId="22010"/>
    <cellStyle name="Normal 68 2 2 2 2 4 2 2" xfId="55887"/>
    <cellStyle name="Normal 68 2 2 2 2 4 3" xfId="41771"/>
    <cellStyle name="Normal 68 2 2 2 2 5" xfId="10718"/>
    <cellStyle name="Normal 68 2 2 2 2 5 2" xfId="24833"/>
    <cellStyle name="Normal 68 2 2 2 2 5 2 2" xfId="58710"/>
    <cellStyle name="Normal 68 2 2 2 2 5 3" xfId="44594"/>
    <cellStyle name="Normal 68 2 2 2 2 6" xfId="16364"/>
    <cellStyle name="Normal 68 2 2 2 2 6 2" xfId="36125"/>
    <cellStyle name="Normal 68 2 2 2 2 7" xfId="50241"/>
    <cellStyle name="Normal 68 2 2 2 2 8" xfId="30479"/>
    <cellStyle name="Normal 68 2 2 2 3" xfId="2953"/>
    <cellStyle name="Normal 68 2 2 2 3 2" xfId="5777"/>
    <cellStyle name="Normal 68 2 2 2 3 2 2" xfId="14247"/>
    <cellStyle name="Normal 68 2 2 2 3 2 2 2" xfId="28362"/>
    <cellStyle name="Normal 68 2 2 2 3 2 2 2 2" xfId="62239"/>
    <cellStyle name="Normal 68 2 2 2 3 2 2 3" xfId="48123"/>
    <cellStyle name="Normal 68 2 2 2 3 2 3" xfId="19893"/>
    <cellStyle name="Normal 68 2 2 2 3 2 3 2" xfId="39654"/>
    <cellStyle name="Normal 68 2 2 2 3 2 4" xfId="53770"/>
    <cellStyle name="Normal 68 2 2 2 3 2 5" xfId="34008"/>
    <cellStyle name="Normal 68 2 2 2 3 3" xfId="8601"/>
    <cellStyle name="Normal 68 2 2 2 3 3 2" xfId="22716"/>
    <cellStyle name="Normal 68 2 2 2 3 3 2 2" xfId="56593"/>
    <cellStyle name="Normal 68 2 2 2 3 3 3" xfId="42477"/>
    <cellStyle name="Normal 68 2 2 2 3 4" xfId="11424"/>
    <cellStyle name="Normal 68 2 2 2 3 4 2" xfId="25539"/>
    <cellStyle name="Normal 68 2 2 2 3 4 2 2" xfId="59416"/>
    <cellStyle name="Normal 68 2 2 2 3 4 3" xfId="45300"/>
    <cellStyle name="Normal 68 2 2 2 3 5" xfId="17070"/>
    <cellStyle name="Normal 68 2 2 2 3 5 2" xfId="36831"/>
    <cellStyle name="Normal 68 2 2 2 3 6" xfId="50947"/>
    <cellStyle name="Normal 68 2 2 2 3 7" xfId="31185"/>
    <cellStyle name="Normal 68 2 2 2 4" xfId="4364"/>
    <cellStyle name="Normal 68 2 2 2 4 2" xfId="12835"/>
    <cellStyle name="Normal 68 2 2 2 4 2 2" xfId="26950"/>
    <cellStyle name="Normal 68 2 2 2 4 2 2 2" xfId="60827"/>
    <cellStyle name="Normal 68 2 2 2 4 2 3" xfId="46711"/>
    <cellStyle name="Normal 68 2 2 2 4 3" xfId="18481"/>
    <cellStyle name="Normal 68 2 2 2 4 3 2" xfId="38242"/>
    <cellStyle name="Normal 68 2 2 2 4 4" xfId="52358"/>
    <cellStyle name="Normal 68 2 2 2 4 5" xfId="32596"/>
    <cellStyle name="Normal 68 2 2 2 5" xfId="7189"/>
    <cellStyle name="Normal 68 2 2 2 5 2" xfId="21304"/>
    <cellStyle name="Normal 68 2 2 2 5 2 2" xfId="55181"/>
    <cellStyle name="Normal 68 2 2 2 5 3" xfId="41065"/>
    <cellStyle name="Normal 68 2 2 2 6" xfId="10012"/>
    <cellStyle name="Normal 68 2 2 2 6 2" xfId="24127"/>
    <cellStyle name="Normal 68 2 2 2 6 2 2" xfId="58004"/>
    <cellStyle name="Normal 68 2 2 2 6 3" xfId="43888"/>
    <cellStyle name="Normal 68 2 2 2 7" xfId="15658"/>
    <cellStyle name="Normal 68 2 2 2 7 2" xfId="35419"/>
    <cellStyle name="Normal 68 2 2 2 8" xfId="49535"/>
    <cellStyle name="Normal 68 2 2 2 9" xfId="29773"/>
    <cellStyle name="Normal 68 2 2 3" xfId="1893"/>
    <cellStyle name="Normal 68 2 2 3 2" xfId="3306"/>
    <cellStyle name="Normal 68 2 2 3 2 2" xfId="6130"/>
    <cellStyle name="Normal 68 2 2 3 2 2 2" xfId="14600"/>
    <cellStyle name="Normal 68 2 2 3 2 2 2 2" xfId="28715"/>
    <cellStyle name="Normal 68 2 2 3 2 2 2 2 2" xfId="62592"/>
    <cellStyle name="Normal 68 2 2 3 2 2 2 3" xfId="48476"/>
    <cellStyle name="Normal 68 2 2 3 2 2 3" xfId="20246"/>
    <cellStyle name="Normal 68 2 2 3 2 2 3 2" xfId="40007"/>
    <cellStyle name="Normal 68 2 2 3 2 2 4" xfId="54123"/>
    <cellStyle name="Normal 68 2 2 3 2 2 5" xfId="34361"/>
    <cellStyle name="Normal 68 2 2 3 2 3" xfId="8954"/>
    <cellStyle name="Normal 68 2 2 3 2 3 2" xfId="23069"/>
    <cellStyle name="Normal 68 2 2 3 2 3 2 2" xfId="56946"/>
    <cellStyle name="Normal 68 2 2 3 2 3 3" xfId="42830"/>
    <cellStyle name="Normal 68 2 2 3 2 4" xfId="11777"/>
    <cellStyle name="Normal 68 2 2 3 2 4 2" xfId="25892"/>
    <cellStyle name="Normal 68 2 2 3 2 4 2 2" xfId="59769"/>
    <cellStyle name="Normal 68 2 2 3 2 4 3" xfId="45653"/>
    <cellStyle name="Normal 68 2 2 3 2 5" xfId="17423"/>
    <cellStyle name="Normal 68 2 2 3 2 5 2" xfId="37184"/>
    <cellStyle name="Normal 68 2 2 3 2 6" xfId="51300"/>
    <cellStyle name="Normal 68 2 2 3 2 7" xfId="31538"/>
    <cellStyle name="Normal 68 2 2 3 3" xfId="4717"/>
    <cellStyle name="Normal 68 2 2 3 3 2" xfId="13188"/>
    <cellStyle name="Normal 68 2 2 3 3 2 2" xfId="27303"/>
    <cellStyle name="Normal 68 2 2 3 3 2 2 2" xfId="61180"/>
    <cellStyle name="Normal 68 2 2 3 3 2 3" xfId="47064"/>
    <cellStyle name="Normal 68 2 2 3 3 3" xfId="18834"/>
    <cellStyle name="Normal 68 2 2 3 3 3 2" xfId="38595"/>
    <cellStyle name="Normal 68 2 2 3 3 4" xfId="52711"/>
    <cellStyle name="Normal 68 2 2 3 3 5" xfId="32949"/>
    <cellStyle name="Normal 68 2 2 3 4" xfId="7542"/>
    <cellStyle name="Normal 68 2 2 3 4 2" xfId="21657"/>
    <cellStyle name="Normal 68 2 2 3 4 2 2" xfId="55534"/>
    <cellStyle name="Normal 68 2 2 3 4 3" xfId="41418"/>
    <cellStyle name="Normal 68 2 2 3 5" xfId="10365"/>
    <cellStyle name="Normal 68 2 2 3 5 2" xfId="24480"/>
    <cellStyle name="Normal 68 2 2 3 5 2 2" xfId="58357"/>
    <cellStyle name="Normal 68 2 2 3 5 3" xfId="44241"/>
    <cellStyle name="Normal 68 2 2 3 6" xfId="16011"/>
    <cellStyle name="Normal 68 2 2 3 6 2" xfId="35772"/>
    <cellStyle name="Normal 68 2 2 3 7" xfId="49888"/>
    <cellStyle name="Normal 68 2 2 3 8" xfId="30126"/>
    <cellStyle name="Normal 68 2 2 4" xfId="2600"/>
    <cellStyle name="Normal 68 2 2 4 2" xfId="5424"/>
    <cellStyle name="Normal 68 2 2 4 2 2" xfId="13894"/>
    <cellStyle name="Normal 68 2 2 4 2 2 2" xfId="28009"/>
    <cellStyle name="Normal 68 2 2 4 2 2 2 2" xfId="61886"/>
    <cellStyle name="Normal 68 2 2 4 2 2 3" xfId="47770"/>
    <cellStyle name="Normal 68 2 2 4 2 3" xfId="19540"/>
    <cellStyle name="Normal 68 2 2 4 2 3 2" xfId="39301"/>
    <cellStyle name="Normal 68 2 2 4 2 4" xfId="53417"/>
    <cellStyle name="Normal 68 2 2 4 2 5" xfId="33655"/>
    <cellStyle name="Normal 68 2 2 4 3" xfId="8248"/>
    <cellStyle name="Normal 68 2 2 4 3 2" xfId="22363"/>
    <cellStyle name="Normal 68 2 2 4 3 2 2" xfId="56240"/>
    <cellStyle name="Normal 68 2 2 4 3 3" xfId="42124"/>
    <cellStyle name="Normal 68 2 2 4 4" xfId="11071"/>
    <cellStyle name="Normal 68 2 2 4 4 2" xfId="25186"/>
    <cellStyle name="Normal 68 2 2 4 4 2 2" xfId="59063"/>
    <cellStyle name="Normal 68 2 2 4 4 3" xfId="44947"/>
    <cellStyle name="Normal 68 2 2 4 5" xfId="16717"/>
    <cellStyle name="Normal 68 2 2 4 5 2" xfId="36478"/>
    <cellStyle name="Normal 68 2 2 4 6" xfId="50594"/>
    <cellStyle name="Normal 68 2 2 4 7" xfId="30832"/>
    <cellStyle name="Normal 68 2 2 5" xfId="4011"/>
    <cellStyle name="Normal 68 2 2 5 2" xfId="12482"/>
    <cellStyle name="Normal 68 2 2 5 2 2" xfId="26597"/>
    <cellStyle name="Normal 68 2 2 5 2 2 2" xfId="60474"/>
    <cellStyle name="Normal 68 2 2 5 2 3" xfId="46358"/>
    <cellStyle name="Normal 68 2 2 5 3" xfId="18128"/>
    <cellStyle name="Normal 68 2 2 5 3 2" xfId="37889"/>
    <cellStyle name="Normal 68 2 2 5 4" xfId="52005"/>
    <cellStyle name="Normal 68 2 2 5 5" xfId="32243"/>
    <cellStyle name="Normal 68 2 2 6" xfId="6836"/>
    <cellStyle name="Normal 68 2 2 6 2" xfId="20951"/>
    <cellStyle name="Normal 68 2 2 6 2 2" xfId="54828"/>
    <cellStyle name="Normal 68 2 2 6 3" xfId="40712"/>
    <cellStyle name="Normal 68 2 2 7" xfId="9659"/>
    <cellStyle name="Normal 68 2 2 7 2" xfId="23774"/>
    <cellStyle name="Normal 68 2 2 7 2 2" xfId="57651"/>
    <cellStyle name="Normal 68 2 2 7 3" xfId="43535"/>
    <cellStyle name="Normal 68 2 2 8" xfId="15305"/>
    <cellStyle name="Normal 68 2 2 8 2" xfId="35066"/>
    <cellStyle name="Normal 68 2 2 9" xfId="49182"/>
    <cellStyle name="Normal 68 2 3" xfId="1364"/>
    <cellStyle name="Normal 68 2 3 2" xfId="2071"/>
    <cellStyle name="Normal 68 2 3 2 2" xfId="3484"/>
    <cellStyle name="Normal 68 2 3 2 2 2" xfId="6308"/>
    <cellStyle name="Normal 68 2 3 2 2 2 2" xfId="14778"/>
    <cellStyle name="Normal 68 2 3 2 2 2 2 2" xfId="28893"/>
    <cellStyle name="Normal 68 2 3 2 2 2 2 2 2" xfId="62770"/>
    <cellStyle name="Normal 68 2 3 2 2 2 2 3" xfId="48654"/>
    <cellStyle name="Normal 68 2 3 2 2 2 3" xfId="20424"/>
    <cellStyle name="Normal 68 2 3 2 2 2 3 2" xfId="40185"/>
    <cellStyle name="Normal 68 2 3 2 2 2 4" xfId="54301"/>
    <cellStyle name="Normal 68 2 3 2 2 2 5" xfId="34539"/>
    <cellStyle name="Normal 68 2 3 2 2 3" xfId="9132"/>
    <cellStyle name="Normal 68 2 3 2 2 3 2" xfId="23247"/>
    <cellStyle name="Normal 68 2 3 2 2 3 2 2" xfId="57124"/>
    <cellStyle name="Normal 68 2 3 2 2 3 3" xfId="43008"/>
    <cellStyle name="Normal 68 2 3 2 2 4" xfId="11955"/>
    <cellStyle name="Normal 68 2 3 2 2 4 2" xfId="26070"/>
    <cellStyle name="Normal 68 2 3 2 2 4 2 2" xfId="59947"/>
    <cellStyle name="Normal 68 2 3 2 2 4 3" xfId="45831"/>
    <cellStyle name="Normal 68 2 3 2 2 5" xfId="17601"/>
    <cellStyle name="Normal 68 2 3 2 2 5 2" xfId="37362"/>
    <cellStyle name="Normal 68 2 3 2 2 6" xfId="51478"/>
    <cellStyle name="Normal 68 2 3 2 2 7" xfId="31716"/>
    <cellStyle name="Normal 68 2 3 2 3" xfId="4895"/>
    <cellStyle name="Normal 68 2 3 2 3 2" xfId="13366"/>
    <cellStyle name="Normal 68 2 3 2 3 2 2" xfId="27481"/>
    <cellStyle name="Normal 68 2 3 2 3 2 2 2" xfId="61358"/>
    <cellStyle name="Normal 68 2 3 2 3 2 3" xfId="47242"/>
    <cellStyle name="Normal 68 2 3 2 3 3" xfId="19012"/>
    <cellStyle name="Normal 68 2 3 2 3 3 2" xfId="38773"/>
    <cellStyle name="Normal 68 2 3 2 3 4" xfId="52889"/>
    <cellStyle name="Normal 68 2 3 2 3 5" xfId="33127"/>
    <cellStyle name="Normal 68 2 3 2 4" xfId="7720"/>
    <cellStyle name="Normal 68 2 3 2 4 2" xfId="21835"/>
    <cellStyle name="Normal 68 2 3 2 4 2 2" xfId="55712"/>
    <cellStyle name="Normal 68 2 3 2 4 3" xfId="41596"/>
    <cellStyle name="Normal 68 2 3 2 5" xfId="10543"/>
    <cellStyle name="Normal 68 2 3 2 5 2" xfId="24658"/>
    <cellStyle name="Normal 68 2 3 2 5 2 2" xfId="58535"/>
    <cellStyle name="Normal 68 2 3 2 5 3" xfId="44419"/>
    <cellStyle name="Normal 68 2 3 2 6" xfId="16189"/>
    <cellStyle name="Normal 68 2 3 2 6 2" xfId="35950"/>
    <cellStyle name="Normal 68 2 3 2 7" xfId="50066"/>
    <cellStyle name="Normal 68 2 3 2 8" xfId="30304"/>
    <cellStyle name="Normal 68 2 3 3" xfId="2778"/>
    <cellStyle name="Normal 68 2 3 3 2" xfId="5602"/>
    <cellStyle name="Normal 68 2 3 3 2 2" xfId="14072"/>
    <cellStyle name="Normal 68 2 3 3 2 2 2" xfId="28187"/>
    <cellStyle name="Normal 68 2 3 3 2 2 2 2" xfId="62064"/>
    <cellStyle name="Normal 68 2 3 3 2 2 3" xfId="47948"/>
    <cellStyle name="Normal 68 2 3 3 2 3" xfId="19718"/>
    <cellStyle name="Normal 68 2 3 3 2 3 2" xfId="39479"/>
    <cellStyle name="Normal 68 2 3 3 2 4" xfId="53595"/>
    <cellStyle name="Normal 68 2 3 3 2 5" xfId="33833"/>
    <cellStyle name="Normal 68 2 3 3 3" xfId="8426"/>
    <cellStyle name="Normal 68 2 3 3 3 2" xfId="22541"/>
    <cellStyle name="Normal 68 2 3 3 3 2 2" xfId="56418"/>
    <cellStyle name="Normal 68 2 3 3 3 3" xfId="42302"/>
    <cellStyle name="Normal 68 2 3 3 4" xfId="11249"/>
    <cellStyle name="Normal 68 2 3 3 4 2" xfId="25364"/>
    <cellStyle name="Normal 68 2 3 3 4 2 2" xfId="59241"/>
    <cellStyle name="Normal 68 2 3 3 4 3" xfId="45125"/>
    <cellStyle name="Normal 68 2 3 3 5" xfId="16895"/>
    <cellStyle name="Normal 68 2 3 3 5 2" xfId="36656"/>
    <cellStyle name="Normal 68 2 3 3 6" xfId="50772"/>
    <cellStyle name="Normal 68 2 3 3 7" xfId="31010"/>
    <cellStyle name="Normal 68 2 3 4" xfId="4189"/>
    <cellStyle name="Normal 68 2 3 4 2" xfId="12660"/>
    <cellStyle name="Normal 68 2 3 4 2 2" xfId="26775"/>
    <cellStyle name="Normal 68 2 3 4 2 2 2" xfId="60652"/>
    <cellStyle name="Normal 68 2 3 4 2 3" xfId="46536"/>
    <cellStyle name="Normal 68 2 3 4 3" xfId="18306"/>
    <cellStyle name="Normal 68 2 3 4 3 2" xfId="38067"/>
    <cellStyle name="Normal 68 2 3 4 4" xfId="52183"/>
    <cellStyle name="Normal 68 2 3 4 5" xfId="32421"/>
    <cellStyle name="Normal 68 2 3 5" xfId="7014"/>
    <cellStyle name="Normal 68 2 3 5 2" xfId="21129"/>
    <cellStyle name="Normal 68 2 3 5 2 2" xfId="55006"/>
    <cellStyle name="Normal 68 2 3 5 3" xfId="40890"/>
    <cellStyle name="Normal 68 2 3 6" xfId="9837"/>
    <cellStyle name="Normal 68 2 3 6 2" xfId="23952"/>
    <cellStyle name="Normal 68 2 3 6 2 2" xfId="57829"/>
    <cellStyle name="Normal 68 2 3 6 3" xfId="43713"/>
    <cellStyle name="Normal 68 2 3 7" xfId="15483"/>
    <cellStyle name="Normal 68 2 3 7 2" xfId="35244"/>
    <cellStyle name="Normal 68 2 3 8" xfId="49360"/>
    <cellStyle name="Normal 68 2 3 9" xfId="29598"/>
    <cellStyle name="Normal 68 2 4" xfId="1718"/>
    <cellStyle name="Normal 68 2 4 2" xfId="3131"/>
    <cellStyle name="Normal 68 2 4 2 2" xfId="5955"/>
    <cellStyle name="Normal 68 2 4 2 2 2" xfId="14425"/>
    <cellStyle name="Normal 68 2 4 2 2 2 2" xfId="28540"/>
    <cellStyle name="Normal 68 2 4 2 2 2 2 2" xfId="62417"/>
    <cellStyle name="Normal 68 2 4 2 2 2 3" xfId="48301"/>
    <cellStyle name="Normal 68 2 4 2 2 3" xfId="20071"/>
    <cellStyle name="Normal 68 2 4 2 2 3 2" xfId="39832"/>
    <cellStyle name="Normal 68 2 4 2 2 4" xfId="53948"/>
    <cellStyle name="Normal 68 2 4 2 2 5" xfId="34186"/>
    <cellStyle name="Normal 68 2 4 2 3" xfId="8779"/>
    <cellStyle name="Normal 68 2 4 2 3 2" xfId="22894"/>
    <cellStyle name="Normal 68 2 4 2 3 2 2" xfId="56771"/>
    <cellStyle name="Normal 68 2 4 2 3 3" xfId="42655"/>
    <cellStyle name="Normal 68 2 4 2 4" xfId="11602"/>
    <cellStyle name="Normal 68 2 4 2 4 2" xfId="25717"/>
    <cellStyle name="Normal 68 2 4 2 4 2 2" xfId="59594"/>
    <cellStyle name="Normal 68 2 4 2 4 3" xfId="45478"/>
    <cellStyle name="Normal 68 2 4 2 5" xfId="17248"/>
    <cellStyle name="Normal 68 2 4 2 5 2" xfId="37009"/>
    <cellStyle name="Normal 68 2 4 2 6" xfId="51125"/>
    <cellStyle name="Normal 68 2 4 2 7" xfId="31363"/>
    <cellStyle name="Normal 68 2 4 3" xfId="4542"/>
    <cellStyle name="Normal 68 2 4 3 2" xfId="13013"/>
    <cellStyle name="Normal 68 2 4 3 2 2" xfId="27128"/>
    <cellStyle name="Normal 68 2 4 3 2 2 2" xfId="61005"/>
    <cellStyle name="Normal 68 2 4 3 2 3" xfId="46889"/>
    <cellStyle name="Normal 68 2 4 3 3" xfId="18659"/>
    <cellStyle name="Normal 68 2 4 3 3 2" xfId="38420"/>
    <cellStyle name="Normal 68 2 4 3 4" xfId="52536"/>
    <cellStyle name="Normal 68 2 4 3 5" xfId="32774"/>
    <cellStyle name="Normal 68 2 4 4" xfId="7367"/>
    <cellStyle name="Normal 68 2 4 4 2" xfId="21482"/>
    <cellStyle name="Normal 68 2 4 4 2 2" xfId="55359"/>
    <cellStyle name="Normal 68 2 4 4 3" xfId="41243"/>
    <cellStyle name="Normal 68 2 4 5" xfId="10190"/>
    <cellStyle name="Normal 68 2 4 5 2" xfId="24305"/>
    <cellStyle name="Normal 68 2 4 5 2 2" xfId="58182"/>
    <cellStyle name="Normal 68 2 4 5 3" xfId="44066"/>
    <cellStyle name="Normal 68 2 4 6" xfId="15836"/>
    <cellStyle name="Normal 68 2 4 6 2" xfId="35597"/>
    <cellStyle name="Normal 68 2 4 7" xfId="49713"/>
    <cellStyle name="Normal 68 2 4 8" xfId="29951"/>
    <cellStyle name="Normal 68 2 5" xfId="2425"/>
    <cellStyle name="Normal 68 2 5 2" xfId="5249"/>
    <cellStyle name="Normal 68 2 5 2 2" xfId="13719"/>
    <cellStyle name="Normal 68 2 5 2 2 2" xfId="27834"/>
    <cellStyle name="Normal 68 2 5 2 2 2 2" xfId="61711"/>
    <cellStyle name="Normal 68 2 5 2 2 3" xfId="47595"/>
    <cellStyle name="Normal 68 2 5 2 3" xfId="19365"/>
    <cellStyle name="Normal 68 2 5 2 3 2" xfId="39126"/>
    <cellStyle name="Normal 68 2 5 2 4" xfId="53242"/>
    <cellStyle name="Normal 68 2 5 2 5" xfId="33480"/>
    <cellStyle name="Normal 68 2 5 3" xfId="8073"/>
    <cellStyle name="Normal 68 2 5 3 2" xfId="22188"/>
    <cellStyle name="Normal 68 2 5 3 2 2" xfId="56065"/>
    <cellStyle name="Normal 68 2 5 3 3" xfId="41949"/>
    <cellStyle name="Normal 68 2 5 4" xfId="10896"/>
    <cellStyle name="Normal 68 2 5 4 2" xfId="25011"/>
    <cellStyle name="Normal 68 2 5 4 2 2" xfId="58888"/>
    <cellStyle name="Normal 68 2 5 4 3" xfId="44772"/>
    <cellStyle name="Normal 68 2 5 5" xfId="16542"/>
    <cellStyle name="Normal 68 2 5 5 2" xfId="36303"/>
    <cellStyle name="Normal 68 2 5 6" xfId="50419"/>
    <cellStyle name="Normal 68 2 5 7" xfId="30657"/>
    <cellStyle name="Normal 68 2 6" xfId="3836"/>
    <cellStyle name="Normal 68 2 6 2" xfId="12307"/>
    <cellStyle name="Normal 68 2 6 2 2" xfId="26422"/>
    <cellStyle name="Normal 68 2 6 2 2 2" xfId="60299"/>
    <cellStyle name="Normal 68 2 6 2 3" xfId="46183"/>
    <cellStyle name="Normal 68 2 6 3" xfId="17953"/>
    <cellStyle name="Normal 68 2 6 3 2" xfId="37714"/>
    <cellStyle name="Normal 68 2 6 4" xfId="51830"/>
    <cellStyle name="Normal 68 2 6 5" xfId="32068"/>
    <cellStyle name="Normal 68 2 7" xfId="6661"/>
    <cellStyle name="Normal 68 2 7 2" xfId="20776"/>
    <cellStyle name="Normal 68 2 7 2 2" xfId="54653"/>
    <cellStyle name="Normal 68 2 7 3" xfId="40537"/>
    <cellStyle name="Normal 68 2 8" xfId="9484"/>
    <cellStyle name="Normal 68 2 8 2" xfId="23599"/>
    <cellStyle name="Normal 68 2 8 2 2" xfId="57476"/>
    <cellStyle name="Normal 68 2 8 3" xfId="43360"/>
    <cellStyle name="Normal 68 2 9" xfId="15130"/>
    <cellStyle name="Normal 68 2 9 2" xfId="34891"/>
    <cellStyle name="Normal 68 3" xfId="1097"/>
    <cellStyle name="Normal 68 3 10" xfId="29333"/>
    <cellStyle name="Normal 68 3 2" xfId="1452"/>
    <cellStyle name="Normal 68 3 2 2" xfId="2159"/>
    <cellStyle name="Normal 68 3 2 2 2" xfId="3572"/>
    <cellStyle name="Normal 68 3 2 2 2 2" xfId="6396"/>
    <cellStyle name="Normal 68 3 2 2 2 2 2" xfId="14866"/>
    <cellStyle name="Normal 68 3 2 2 2 2 2 2" xfId="28981"/>
    <cellStyle name="Normal 68 3 2 2 2 2 2 2 2" xfId="62858"/>
    <cellStyle name="Normal 68 3 2 2 2 2 2 3" xfId="48742"/>
    <cellStyle name="Normal 68 3 2 2 2 2 3" xfId="20512"/>
    <cellStyle name="Normal 68 3 2 2 2 2 3 2" xfId="40273"/>
    <cellStyle name="Normal 68 3 2 2 2 2 4" xfId="54389"/>
    <cellStyle name="Normal 68 3 2 2 2 2 5" xfId="34627"/>
    <cellStyle name="Normal 68 3 2 2 2 3" xfId="9220"/>
    <cellStyle name="Normal 68 3 2 2 2 3 2" xfId="23335"/>
    <cellStyle name="Normal 68 3 2 2 2 3 2 2" xfId="57212"/>
    <cellStyle name="Normal 68 3 2 2 2 3 3" xfId="43096"/>
    <cellStyle name="Normal 68 3 2 2 2 4" xfId="12043"/>
    <cellStyle name="Normal 68 3 2 2 2 4 2" xfId="26158"/>
    <cellStyle name="Normal 68 3 2 2 2 4 2 2" xfId="60035"/>
    <cellStyle name="Normal 68 3 2 2 2 4 3" xfId="45919"/>
    <cellStyle name="Normal 68 3 2 2 2 5" xfId="17689"/>
    <cellStyle name="Normal 68 3 2 2 2 5 2" xfId="37450"/>
    <cellStyle name="Normal 68 3 2 2 2 6" xfId="51566"/>
    <cellStyle name="Normal 68 3 2 2 2 7" xfId="31804"/>
    <cellStyle name="Normal 68 3 2 2 3" xfId="4983"/>
    <cellStyle name="Normal 68 3 2 2 3 2" xfId="13454"/>
    <cellStyle name="Normal 68 3 2 2 3 2 2" xfId="27569"/>
    <cellStyle name="Normal 68 3 2 2 3 2 2 2" xfId="61446"/>
    <cellStyle name="Normal 68 3 2 2 3 2 3" xfId="47330"/>
    <cellStyle name="Normal 68 3 2 2 3 3" xfId="19100"/>
    <cellStyle name="Normal 68 3 2 2 3 3 2" xfId="38861"/>
    <cellStyle name="Normal 68 3 2 2 3 4" xfId="52977"/>
    <cellStyle name="Normal 68 3 2 2 3 5" xfId="33215"/>
    <cellStyle name="Normal 68 3 2 2 4" xfId="7808"/>
    <cellStyle name="Normal 68 3 2 2 4 2" xfId="21923"/>
    <cellStyle name="Normal 68 3 2 2 4 2 2" xfId="55800"/>
    <cellStyle name="Normal 68 3 2 2 4 3" xfId="41684"/>
    <cellStyle name="Normal 68 3 2 2 5" xfId="10631"/>
    <cellStyle name="Normal 68 3 2 2 5 2" xfId="24746"/>
    <cellStyle name="Normal 68 3 2 2 5 2 2" xfId="58623"/>
    <cellStyle name="Normal 68 3 2 2 5 3" xfId="44507"/>
    <cellStyle name="Normal 68 3 2 2 6" xfId="16277"/>
    <cellStyle name="Normal 68 3 2 2 6 2" xfId="36038"/>
    <cellStyle name="Normal 68 3 2 2 7" xfId="50154"/>
    <cellStyle name="Normal 68 3 2 2 8" xfId="30392"/>
    <cellStyle name="Normal 68 3 2 3" xfId="2866"/>
    <cellStyle name="Normal 68 3 2 3 2" xfId="5690"/>
    <cellStyle name="Normal 68 3 2 3 2 2" xfId="14160"/>
    <cellStyle name="Normal 68 3 2 3 2 2 2" xfId="28275"/>
    <cellStyle name="Normal 68 3 2 3 2 2 2 2" xfId="62152"/>
    <cellStyle name="Normal 68 3 2 3 2 2 3" xfId="48036"/>
    <cellStyle name="Normal 68 3 2 3 2 3" xfId="19806"/>
    <cellStyle name="Normal 68 3 2 3 2 3 2" xfId="39567"/>
    <cellStyle name="Normal 68 3 2 3 2 4" xfId="53683"/>
    <cellStyle name="Normal 68 3 2 3 2 5" xfId="33921"/>
    <cellStyle name="Normal 68 3 2 3 3" xfId="8514"/>
    <cellStyle name="Normal 68 3 2 3 3 2" xfId="22629"/>
    <cellStyle name="Normal 68 3 2 3 3 2 2" xfId="56506"/>
    <cellStyle name="Normal 68 3 2 3 3 3" xfId="42390"/>
    <cellStyle name="Normal 68 3 2 3 4" xfId="11337"/>
    <cellStyle name="Normal 68 3 2 3 4 2" xfId="25452"/>
    <cellStyle name="Normal 68 3 2 3 4 2 2" xfId="59329"/>
    <cellStyle name="Normal 68 3 2 3 4 3" xfId="45213"/>
    <cellStyle name="Normal 68 3 2 3 5" xfId="16983"/>
    <cellStyle name="Normal 68 3 2 3 5 2" xfId="36744"/>
    <cellStyle name="Normal 68 3 2 3 6" xfId="50860"/>
    <cellStyle name="Normal 68 3 2 3 7" xfId="31098"/>
    <cellStyle name="Normal 68 3 2 4" xfId="4277"/>
    <cellStyle name="Normal 68 3 2 4 2" xfId="12748"/>
    <cellStyle name="Normal 68 3 2 4 2 2" xfId="26863"/>
    <cellStyle name="Normal 68 3 2 4 2 2 2" xfId="60740"/>
    <cellStyle name="Normal 68 3 2 4 2 3" xfId="46624"/>
    <cellStyle name="Normal 68 3 2 4 3" xfId="18394"/>
    <cellStyle name="Normal 68 3 2 4 3 2" xfId="38155"/>
    <cellStyle name="Normal 68 3 2 4 4" xfId="52271"/>
    <cellStyle name="Normal 68 3 2 4 5" xfId="32509"/>
    <cellStyle name="Normal 68 3 2 5" xfId="7102"/>
    <cellStyle name="Normal 68 3 2 5 2" xfId="21217"/>
    <cellStyle name="Normal 68 3 2 5 2 2" xfId="55094"/>
    <cellStyle name="Normal 68 3 2 5 3" xfId="40978"/>
    <cellStyle name="Normal 68 3 2 6" xfId="9925"/>
    <cellStyle name="Normal 68 3 2 6 2" xfId="24040"/>
    <cellStyle name="Normal 68 3 2 6 2 2" xfId="57917"/>
    <cellStyle name="Normal 68 3 2 6 3" xfId="43801"/>
    <cellStyle name="Normal 68 3 2 7" xfId="15571"/>
    <cellStyle name="Normal 68 3 2 7 2" xfId="35332"/>
    <cellStyle name="Normal 68 3 2 8" xfId="49448"/>
    <cellStyle name="Normal 68 3 2 9" xfId="29686"/>
    <cellStyle name="Normal 68 3 3" xfId="1806"/>
    <cellStyle name="Normal 68 3 3 2" xfId="3219"/>
    <cellStyle name="Normal 68 3 3 2 2" xfId="6043"/>
    <cellStyle name="Normal 68 3 3 2 2 2" xfId="14513"/>
    <cellStyle name="Normal 68 3 3 2 2 2 2" xfId="28628"/>
    <cellStyle name="Normal 68 3 3 2 2 2 2 2" xfId="62505"/>
    <cellStyle name="Normal 68 3 3 2 2 2 3" xfId="48389"/>
    <cellStyle name="Normal 68 3 3 2 2 3" xfId="20159"/>
    <cellStyle name="Normal 68 3 3 2 2 3 2" xfId="39920"/>
    <cellStyle name="Normal 68 3 3 2 2 4" xfId="54036"/>
    <cellStyle name="Normal 68 3 3 2 2 5" xfId="34274"/>
    <cellStyle name="Normal 68 3 3 2 3" xfId="8867"/>
    <cellStyle name="Normal 68 3 3 2 3 2" xfId="22982"/>
    <cellStyle name="Normal 68 3 3 2 3 2 2" xfId="56859"/>
    <cellStyle name="Normal 68 3 3 2 3 3" xfId="42743"/>
    <cellStyle name="Normal 68 3 3 2 4" xfId="11690"/>
    <cellStyle name="Normal 68 3 3 2 4 2" xfId="25805"/>
    <cellStyle name="Normal 68 3 3 2 4 2 2" xfId="59682"/>
    <cellStyle name="Normal 68 3 3 2 4 3" xfId="45566"/>
    <cellStyle name="Normal 68 3 3 2 5" xfId="17336"/>
    <cellStyle name="Normal 68 3 3 2 5 2" xfId="37097"/>
    <cellStyle name="Normal 68 3 3 2 6" xfId="51213"/>
    <cellStyle name="Normal 68 3 3 2 7" xfId="31451"/>
    <cellStyle name="Normal 68 3 3 3" xfId="4630"/>
    <cellStyle name="Normal 68 3 3 3 2" xfId="13101"/>
    <cellStyle name="Normal 68 3 3 3 2 2" xfId="27216"/>
    <cellStyle name="Normal 68 3 3 3 2 2 2" xfId="61093"/>
    <cellStyle name="Normal 68 3 3 3 2 3" xfId="46977"/>
    <cellStyle name="Normal 68 3 3 3 3" xfId="18747"/>
    <cellStyle name="Normal 68 3 3 3 3 2" xfId="38508"/>
    <cellStyle name="Normal 68 3 3 3 4" xfId="52624"/>
    <cellStyle name="Normal 68 3 3 3 5" xfId="32862"/>
    <cellStyle name="Normal 68 3 3 4" xfId="7455"/>
    <cellStyle name="Normal 68 3 3 4 2" xfId="21570"/>
    <cellStyle name="Normal 68 3 3 4 2 2" xfId="55447"/>
    <cellStyle name="Normal 68 3 3 4 3" xfId="41331"/>
    <cellStyle name="Normal 68 3 3 5" xfId="10278"/>
    <cellStyle name="Normal 68 3 3 5 2" xfId="24393"/>
    <cellStyle name="Normal 68 3 3 5 2 2" xfId="58270"/>
    <cellStyle name="Normal 68 3 3 5 3" xfId="44154"/>
    <cellStyle name="Normal 68 3 3 6" xfId="15924"/>
    <cellStyle name="Normal 68 3 3 6 2" xfId="35685"/>
    <cellStyle name="Normal 68 3 3 7" xfId="49801"/>
    <cellStyle name="Normal 68 3 3 8" xfId="30039"/>
    <cellStyle name="Normal 68 3 4" xfId="2513"/>
    <cellStyle name="Normal 68 3 4 2" xfId="5337"/>
    <cellStyle name="Normal 68 3 4 2 2" xfId="13807"/>
    <cellStyle name="Normal 68 3 4 2 2 2" xfId="27922"/>
    <cellStyle name="Normal 68 3 4 2 2 2 2" xfId="61799"/>
    <cellStyle name="Normal 68 3 4 2 2 3" xfId="47683"/>
    <cellStyle name="Normal 68 3 4 2 3" xfId="19453"/>
    <cellStyle name="Normal 68 3 4 2 3 2" xfId="39214"/>
    <cellStyle name="Normal 68 3 4 2 4" xfId="53330"/>
    <cellStyle name="Normal 68 3 4 2 5" xfId="33568"/>
    <cellStyle name="Normal 68 3 4 3" xfId="8161"/>
    <cellStyle name="Normal 68 3 4 3 2" xfId="22276"/>
    <cellStyle name="Normal 68 3 4 3 2 2" xfId="56153"/>
    <cellStyle name="Normal 68 3 4 3 3" xfId="42037"/>
    <cellStyle name="Normal 68 3 4 4" xfId="10984"/>
    <cellStyle name="Normal 68 3 4 4 2" xfId="25099"/>
    <cellStyle name="Normal 68 3 4 4 2 2" xfId="58976"/>
    <cellStyle name="Normal 68 3 4 4 3" xfId="44860"/>
    <cellStyle name="Normal 68 3 4 5" xfId="16630"/>
    <cellStyle name="Normal 68 3 4 5 2" xfId="36391"/>
    <cellStyle name="Normal 68 3 4 6" xfId="50507"/>
    <cellStyle name="Normal 68 3 4 7" xfId="30745"/>
    <cellStyle name="Normal 68 3 5" xfId="3924"/>
    <cellStyle name="Normal 68 3 5 2" xfId="12395"/>
    <cellStyle name="Normal 68 3 5 2 2" xfId="26510"/>
    <cellStyle name="Normal 68 3 5 2 2 2" xfId="60387"/>
    <cellStyle name="Normal 68 3 5 2 3" xfId="46271"/>
    <cellStyle name="Normal 68 3 5 3" xfId="18041"/>
    <cellStyle name="Normal 68 3 5 3 2" xfId="37802"/>
    <cellStyle name="Normal 68 3 5 4" xfId="51918"/>
    <cellStyle name="Normal 68 3 5 5" xfId="32156"/>
    <cellStyle name="Normal 68 3 6" xfId="6749"/>
    <cellStyle name="Normal 68 3 6 2" xfId="20864"/>
    <cellStyle name="Normal 68 3 6 2 2" xfId="54741"/>
    <cellStyle name="Normal 68 3 6 3" xfId="40625"/>
    <cellStyle name="Normal 68 3 7" xfId="9572"/>
    <cellStyle name="Normal 68 3 7 2" xfId="23687"/>
    <cellStyle name="Normal 68 3 7 2 2" xfId="57564"/>
    <cellStyle name="Normal 68 3 7 3" xfId="43448"/>
    <cellStyle name="Normal 68 3 8" xfId="15218"/>
    <cellStyle name="Normal 68 3 8 2" xfId="34979"/>
    <cellStyle name="Normal 68 3 9" xfId="49095"/>
    <cellStyle name="Normal 68 4" xfId="1277"/>
    <cellStyle name="Normal 68 4 2" xfId="1984"/>
    <cellStyle name="Normal 68 4 2 2" xfId="3397"/>
    <cellStyle name="Normal 68 4 2 2 2" xfId="6221"/>
    <cellStyle name="Normal 68 4 2 2 2 2" xfId="14691"/>
    <cellStyle name="Normal 68 4 2 2 2 2 2" xfId="28806"/>
    <cellStyle name="Normal 68 4 2 2 2 2 2 2" xfId="62683"/>
    <cellStyle name="Normal 68 4 2 2 2 2 3" xfId="48567"/>
    <cellStyle name="Normal 68 4 2 2 2 3" xfId="20337"/>
    <cellStyle name="Normal 68 4 2 2 2 3 2" xfId="40098"/>
    <cellStyle name="Normal 68 4 2 2 2 4" xfId="54214"/>
    <cellStyle name="Normal 68 4 2 2 2 5" xfId="34452"/>
    <cellStyle name="Normal 68 4 2 2 3" xfId="9045"/>
    <cellStyle name="Normal 68 4 2 2 3 2" xfId="23160"/>
    <cellStyle name="Normal 68 4 2 2 3 2 2" xfId="57037"/>
    <cellStyle name="Normal 68 4 2 2 3 3" xfId="42921"/>
    <cellStyle name="Normal 68 4 2 2 4" xfId="11868"/>
    <cellStyle name="Normal 68 4 2 2 4 2" xfId="25983"/>
    <cellStyle name="Normal 68 4 2 2 4 2 2" xfId="59860"/>
    <cellStyle name="Normal 68 4 2 2 4 3" xfId="45744"/>
    <cellStyle name="Normal 68 4 2 2 5" xfId="17514"/>
    <cellStyle name="Normal 68 4 2 2 5 2" xfId="37275"/>
    <cellStyle name="Normal 68 4 2 2 6" xfId="51391"/>
    <cellStyle name="Normal 68 4 2 2 7" xfId="31629"/>
    <cellStyle name="Normal 68 4 2 3" xfId="4808"/>
    <cellStyle name="Normal 68 4 2 3 2" xfId="13279"/>
    <cellStyle name="Normal 68 4 2 3 2 2" xfId="27394"/>
    <cellStyle name="Normal 68 4 2 3 2 2 2" xfId="61271"/>
    <cellStyle name="Normal 68 4 2 3 2 3" xfId="47155"/>
    <cellStyle name="Normal 68 4 2 3 3" xfId="18925"/>
    <cellStyle name="Normal 68 4 2 3 3 2" xfId="38686"/>
    <cellStyle name="Normal 68 4 2 3 4" xfId="52802"/>
    <cellStyle name="Normal 68 4 2 3 5" xfId="33040"/>
    <cellStyle name="Normal 68 4 2 4" xfId="7633"/>
    <cellStyle name="Normal 68 4 2 4 2" xfId="21748"/>
    <cellStyle name="Normal 68 4 2 4 2 2" xfId="55625"/>
    <cellStyle name="Normal 68 4 2 4 3" xfId="41509"/>
    <cellStyle name="Normal 68 4 2 5" xfId="10456"/>
    <cellStyle name="Normal 68 4 2 5 2" xfId="24571"/>
    <cellStyle name="Normal 68 4 2 5 2 2" xfId="58448"/>
    <cellStyle name="Normal 68 4 2 5 3" xfId="44332"/>
    <cellStyle name="Normal 68 4 2 6" xfId="16102"/>
    <cellStyle name="Normal 68 4 2 6 2" xfId="35863"/>
    <cellStyle name="Normal 68 4 2 7" xfId="49979"/>
    <cellStyle name="Normal 68 4 2 8" xfId="30217"/>
    <cellStyle name="Normal 68 4 3" xfId="2691"/>
    <cellStyle name="Normal 68 4 3 2" xfId="5515"/>
    <cellStyle name="Normal 68 4 3 2 2" xfId="13985"/>
    <cellStyle name="Normal 68 4 3 2 2 2" xfId="28100"/>
    <cellStyle name="Normal 68 4 3 2 2 2 2" xfId="61977"/>
    <cellStyle name="Normal 68 4 3 2 2 3" xfId="47861"/>
    <cellStyle name="Normal 68 4 3 2 3" xfId="19631"/>
    <cellStyle name="Normal 68 4 3 2 3 2" xfId="39392"/>
    <cellStyle name="Normal 68 4 3 2 4" xfId="53508"/>
    <cellStyle name="Normal 68 4 3 2 5" xfId="33746"/>
    <cellStyle name="Normal 68 4 3 3" xfId="8339"/>
    <cellStyle name="Normal 68 4 3 3 2" xfId="22454"/>
    <cellStyle name="Normal 68 4 3 3 2 2" xfId="56331"/>
    <cellStyle name="Normal 68 4 3 3 3" xfId="42215"/>
    <cellStyle name="Normal 68 4 3 4" xfId="11162"/>
    <cellStyle name="Normal 68 4 3 4 2" xfId="25277"/>
    <cellStyle name="Normal 68 4 3 4 2 2" xfId="59154"/>
    <cellStyle name="Normal 68 4 3 4 3" xfId="45038"/>
    <cellStyle name="Normal 68 4 3 5" xfId="16808"/>
    <cellStyle name="Normal 68 4 3 5 2" xfId="36569"/>
    <cellStyle name="Normal 68 4 3 6" xfId="50685"/>
    <cellStyle name="Normal 68 4 3 7" xfId="30923"/>
    <cellStyle name="Normal 68 4 4" xfId="4102"/>
    <cellStyle name="Normal 68 4 4 2" xfId="12573"/>
    <cellStyle name="Normal 68 4 4 2 2" xfId="26688"/>
    <cellStyle name="Normal 68 4 4 2 2 2" xfId="60565"/>
    <cellStyle name="Normal 68 4 4 2 3" xfId="46449"/>
    <cellStyle name="Normal 68 4 4 3" xfId="18219"/>
    <cellStyle name="Normal 68 4 4 3 2" xfId="37980"/>
    <cellStyle name="Normal 68 4 4 4" xfId="52096"/>
    <cellStyle name="Normal 68 4 4 5" xfId="32334"/>
    <cellStyle name="Normal 68 4 5" xfId="6927"/>
    <cellStyle name="Normal 68 4 5 2" xfId="21042"/>
    <cellStyle name="Normal 68 4 5 2 2" xfId="54919"/>
    <cellStyle name="Normal 68 4 5 3" xfId="40803"/>
    <cellStyle name="Normal 68 4 6" xfId="9750"/>
    <cellStyle name="Normal 68 4 6 2" xfId="23865"/>
    <cellStyle name="Normal 68 4 6 2 2" xfId="57742"/>
    <cellStyle name="Normal 68 4 6 3" xfId="43626"/>
    <cellStyle name="Normal 68 4 7" xfId="15396"/>
    <cellStyle name="Normal 68 4 7 2" xfId="35157"/>
    <cellStyle name="Normal 68 4 8" xfId="49273"/>
    <cellStyle name="Normal 68 4 9" xfId="29511"/>
    <cellStyle name="Normal 68 5" xfId="1631"/>
    <cellStyle name="Normal 68 5 2" xfId="3044"/>
    <cellStyle name="Normal 68 5 2 2" xfId="5868"/>
    <cellStyle name="Normal 68 5 2 2 2" xfId="14338"/>
    <cellStyle name="Normal 68 5 2 2 2 2" xfId="28453"/>
    <cellStyle name="Normal 68 5 2 2 2 2 2" xfId="62330"/>
    <cellStyle name="Normal 68 5 2 2 2 3" xfId="48214"/>
    <cellStyle name="Normal 68 5 2 2 3" xfId="19984"/>
    <cellStyle name="Normal 68 5 2 2 3 2" xfId="39745"/>
    <cellStyle name="Normal 68 5 2 2 4" xfId="53861"/>
    <cellStyle name="Normal 68 5 2 2 5" xfId="34099"/>
    <cellStyle name="Normal 68 5 2 3" xfId="8692"/>
    <cellStyle name="Normal 68 5 2 3 2" xfId="22807"/>
    <cellStyle name="Normal 68 5 2 3 2 2" xfId="56684"/>
    <cellStyle name="Normal 68 5 2 3 3" xfId="42568"/>
    <cellStyle name="Normal 68 5 2 4" xfId="11515"/>
    <cellStyle name="Normal 68 5 2 4 2" xfId="25630"/>
    <cellStyle name="Normal 68 5 2 4 2 2" xfId="59507"/>
    <cellStyle name="Normal 68 5 2 4 3" xfId="45391"/>
    <cellStyle name="Normal 68 5 2 5" xfId="17161"/>
    <cellStyle name="Normal 68 5 2 5 2" xfId="36922"/>
    <cellStyle name="Normal 68 5 2 6" xfId="51038"/>
    <cellStyle name="Normal 68 5 2 7" xfId="31276"/>
    <cellStyle name="Normal 68 5 3" xfId="4455"/>
    <cellStyle name="Normal 68 5 3 2" xfId="12926"/>
    <cellStyle name="Normal 68 5 3 2 2" xfId="27041"/>
    <cellStyle name="Normal 68 5 3 2 2 2" xfId="60918"/>
    <cellStyle name="Normal 68 5 3 2 3" xfId="46802"/>
    <cellStyle name="Normal 68 5 3 3" xfId="18572"/>
    <cellStyle name="Normal 68 5 3 3 2" xfId="38333"/>
    <cellStyle name="Normal 68 5 3 4" xfId="52449"/>
    <cellStyle name="Normal 68 5 3 5" xfId="32687"/>
    <cellStyle name="Normal 68 5 4" xfId="7280"/>
    <cellStyle name="Normal 68 5 4 2" xfId="21395"/>
    <cellStyle name="Normal 68 5 4 2 2" xfId="55272"/>
    <cellStyle name="Normal 68 5 4 3" xfId="41156"/>
    <cellStyle name="Normal 68 5 5" xfId="10103"/>
    <cellStyle name="Normal 68 5 5 2" xfId="24218"/>
    <cellStyle name="Normal 68 5 5 2 2" xfId="58095"/>
    <cellStyle name="Normal 68 5 5 3" xfId="43979"/>
    <cellStyle name="Normal 68 5 6" xfId="15749"/>
    <cellStyle name="Normal 68 5 6 2" xfId="35510"/>
    <cellStyle name="Normal 68 5 7" xfId="49626"/>
    <cellStyle name="Normal 68 5 8" xfId="29864"/>
    <cellStyle name="Normal 68 6" xfId="2338"/>
    <cellStyle name="Normal 68 6 2" xfId="5162"/>
    <cellStyle name="Normal 68 6 2 2" xfId="13632"/>
    <cellStyle name="Normal 68 6 2 2 2" xfId="27747"/>
    <cellStyle name="Normal 68 6 2 2 2 2" xfId="61624"/>
    <cellStyle name="Normal 68 6 2 2 3" xfId="47508"/>
    <cellStyle name="Normal 68 6 2 3" xfId="19278"/>
    <cellStyle name="Normal 68 6 2 3 2" xfId="39039"/>
    <cellStyle name="Normal 68 6 2 4" xfId="53155"/>
    <cellStyle name="Normal 68 6 2 5" xfId="33393"/>
    <cellStyle name="Normal 68 6 3" xfId="7986"/>
    <cellStyle name="Normal 68 6 3 2" xfId="22101"/>
    <cellStyle name="Normal 68 6 3 2 2" xfId="55978"/>
    <cellStyle name="Normal 68 6 3 3" xfId="41862"/>
    <cellStyle name="Normal 68 6 4" xfId="10809"/>
    <cellStyle name="Normal 68 6 4 2" xfId="24924"/>
    <cellStyle name="Normal 68 6 4 2 2" xfId="58801"/>
    <cellStyle name="Normal 68 6 4 3" xfId="44685"/>
    <cellStyle name="Normal 68 6 5" xfId="16455"/>
    <cellStyle name="Normal 68 6 5 2" xfId="36216"/>
    <cellStyle name="Normal 68 6 6" xfId="50332"/>
    <cellStyle name="Normal 68 6 7" xfId="30570"/>
    <cellStyle name="Normal 68 7" xfId="3749"/>
    <cellStyle name="Normal 68 7 2" xfId="12220"/>
    <cellStyle name="Normal 68 7 2 2" xfId="26335"/>
    <cellStyle name="Normal 68 7 2 2 2" xfId="60212"/>
    <cellStyle name="Normal 68 7 2 3" xfId="46096"/>
    <cellStyle name="Normal 68 7 3" xfId="17866"/>
    <cellStyle name="Normal 68 7 3 2" xfId="37627"/>
    <cellStyle name="Normal 68 7 4" xfId="51743"/>
    <cellStyle name="Normal 68 7 5" xfId="31981"/>
    <cellStyle name="Normal 68 8" xfId="6574"/>
    <cellStyle name="Normal 68 8 2" xfId="20689"/>
    <cellStyle name="Normal 68 8 2 2" xfId="54566"/>
    <cellStyle name="Normal 68 8 3" xfId="40450"/>
    <cellStyle name="Normal 68 9" xfId="9397"/>
    <cellStyle name="Normal 68 9 2" xfId="23512"/>
    <cellStyle name="Normal 68 9 2 2" xfId="57389"/>
    <cellStyle name="Normal 68 9 3" xfId="43273"/>
    <cellStyle name="Normal 69" xfId="723"/>
    <cellStyle name="Normal 69 10" xfId="15018"/>
    <cellStyle name="Normal 69 10 2" xfId="34779"/>
    <cellStyle name="Normal 69 11" xfId="48895"/>
    <cellStyle name="Normal 69 12" xfId="29133"/>
    <cellStyle name="Normal 69 2" xfId="980"/>
    <cellStyle name="Normal 69 2 10" xfId="48982"/>
    <cellStyle name="Normal 69 2 11" xfId="29220"/>
    <cellStyle name="Normal 69 2 2" xfId="1160"/>
    <cellStyle name="Normal 69 2 2 10" xfId="29395"/>
    <cellStyle name="Normal 69 2 2 2" xfId="1514"/>
    <cellStyle name="Normal 69 2 2 2 2" xfId="2221"/>
    <cellStyle name="Normal 69 2 2 2 2 2" xfId="3634"/>
    <cellStyle name="Normal 69 2 2 2 2 2 2" xfId="6458"/>
    <cellStyle name="Normal 69 2 2 2 2 2 2 2" xfId="14928"/>
    <cellStyle name="Normal 69 2 2 2 2 2 2 2 2" xfId="29043"/>
    <cellStyle name="Normal 69 2 2 2 2 2 2 2 2 2" xfId="62920"/>
    <cellStyle name="Normal 69 2 2 2 2 2 2 2 3" xfId="48804"/>
    <cellStyle name="Normal 69 2 2 2 2 2 2 3" xfId="20574"/>
    <cellStyle name="Normal 69 2 2 2 2 2 2 3 2" xfId="40335"/>
    <cellStyle name="Normal 69 2 2 2 2 2 2 4" xfId="54451"/>
    <cellStyle name="Normal 69 2 2 2 2 2 2 5" xfId="34689"/>
    <cellStyle name="Normal 69 2 2 2 2 2 3" xfId="9282"/>
    <cellStyle name="Normal 69 2 2 2 2 2 3 2" xfId="23397"/>
    <cellStyle name="Normal 69 2 2 2 2 2 3 2 2" xfId="57274"/>
    <cellStyle name="Normal 69 2 2 2 2 2 3 3" xfId="43158"/>
    <cellStyle name="Normal 69 2 2 2 2 2 4" xfId="12105"/>
    <cellStyle name="Normal 69 2 2 2 2 2 4 2" xfId="26220"/>
    <cellStyle name="Normal 69 2 2 2 2 2 4 2 2" xfId="60097"/>
    <cellStyle name="Normal 69 2 2 2 2 2 4 3" xfId="45981"/>
    <cellStyle name="Normal 69 2 2 2 2 2 5" xfId="17751"/>
    <cellStyle name="Normal 69 2 2 2 2 2 5 2" xfId="37512"/>
    <cellStyle name="Normal 69 2 2 2 2 2 6" xfId="51628"/>
    <cellStyle name="Normal 69 2 2 2 2 2 7" xfId="31866"/>
    <cellStyle name="Normal 69 2 2 2 2 3" xfId="5045"/>
    <cellStyle name="Normal 69 2 2 2 2 3 2" xfId="13516"/>
    <cellStyle name="Normal 69 2 2 2 2 3 2 2" xfId="27631"/>
    <cellStyle name="Normal 69 2 2 2 2 3 2 2 2" xfId="61508"/>
    <cellStyle name="Normal 69 2 2 2 2 3 2 3" xfId="47392"/>
    <cellStyle name="Normal 69 2 2 2 2 3 3" xfId="19162"/>
    <cellStyle name="Normal 69 2 2 2 2 3 3 2" xfId="38923"/>
    <cellStyle name="Normal 69 2 2 2 2 3 4" xfId="53039"/>
    <cellStyle name="Normal 69 2 2 2 2 3 5" xfId="33277"/>
    <cellStyle name="Normal 69 2 2 2 2 4" xfId="7870"/>
    <cellStyle name="Normal 69 2 2 2 2 4 2" xfId="21985"/>
    <cellStyle name="Normal 69 2 2 2 2 4 2 2" xfId="55862"/>
    <cellStyle name="Normal 69 2 2 2 2 4 3" xfId="41746"/>
    <cellStyle name="Normal 69 2 2 2 2 5" xfId="10693"/>
    <cellStyle name="Normal 69 2 2 2 2 5 2" xfId="24808"/>
    <cellStyle name="Normal 69 2 2 2 2 5 2 2" xfId="58685"/>
    <cellStyle name="Normal 69 2 2 2 2 5 3" xfId="44569"/>
    <cellStyle name="Normal 69 2 2 2 2 6" xfId="16339"/>
    <cellStyle name="Normal 69 2 2 2 2 6 2" xfId="36100"/>
    <cellStyle name="Normal 69 2 2 2 2 7" xfId="50216"/>
    <cellStyle name="Normal 69 2 2 2 2 8" xfId="30454"/>
    <cellStyle name="Normal 69 2 2 2 3" xfId="2928"/>
    <cellStyle name="Normal 69 2 2 2 3 2" xfId="5752"/>
    <cellStyle name="Normal 69 2 2 2 3 2 2" xfId="14222"/>
    <cellStyle name="Normal 69 2 2 2 3 2 2 2" xfId="28337"/>
    <cellStyle name="Normal 69 2 2 2 3 2 2 2 2" xfId="62214"/>
    <cellStyle name="Normal 69 2 2 2 3 2 2 3" xfId="48098"/>
    <cellStyle name="Normal 69 2 2 2 3 2 3" xfId="19868"/>
    <cellStyle name="Normal 69 2 2 2 3 2 3 2" xfId="39629"/>
    <cellStyle name="Normal 69 2 2 2 3 2 4" xfId="53745"/>
    <cellStyle name="Normal 69 2 2 2 3 2 5" xfId="33983"/>
    <cellStyle name="Normal 69 2 2 2 3 3" xfId="8576"/>
    <cellStyle name="Normal 69 2 2 2 3 3 2" xfId="22691"/>
    <cellStyle name="Normal 69 2 2 2 3 3 2 2" xfId="56568"/>
    <cellStyle name="Normal 69 2 2 2 3 3 3" xfId="42452"/>
    <cellStyle name="Normal 69 2 2 2 3 4" xfId="11399"/>
    <cellStyle name="Normal 69 2 2 2 3 4 2" xfId="25514"/>
    <cellStyle name="Normal 69 2 2 2 3 4 2 2" xfId="59391"/>
    <cellStyle name="Normal 69 2 2 2 3 4 3" xfId="45275"/>
    <cellStyle name="Normal 69 2 2 2 3 5" xfId="17045"/>
    <cellStyle name="Normal 69 2 2 2 3 5 2" xfId="36806"/>
    <cellStyle name="Normal 69 2 2 2 3 6" xfId="50922"/>
    <cellStyle name="Normal 69 2 2 2 3 7" xfId="31160"/>
    <cellStyle name="Normal 69 2 2 2 4" xfId="4339"/>
    <cellStyle name="Normal 69 2 2 2 4 2" xfId="12810"/>
    <cellStyle name="Normal 69 2 2 2 4 2 2" xfId="26925"/>
    <cellStyle name="Normal 69 2 2 2 4 2 2 2" xfId="60802"/>
    <cellStyle name="Normal 69 2 2 2 4 2 3" xfId="46686"/>
    <cellStyle name="Normal 69 2 2 2 4 3" xfId="18456"/>
    <cellStyle name="Normal 69 2 2 2 4 3 2" xfId="38217"/>
    <cellStyle name="Normal 69 2 2 2 4 4" xfId="52333"/>
    <cellStyle name="Normal 69 2 2 2 4 5" xfId="32571"/>
    <cellStyle name="Normal 69 2 2 2 5" xfId="7164"/>
    <cellStyle name="Normal 69 2 2 2 5 2" xfId="21279"/>
    <cellStyle name="Normal 69 2 2 2 5 2 2" xfId="55156"/>
    <cellStyle name="Normal 69 2 2 2 5 3" xfId="41040"/>
    <cellStyle name="Normal 69 2 2 2 6" xfId="9987"/>
    <cellStyle name="Normal 69 2 2 2 6 2" xfId="24102"/>
    <cellStyle name="Normal 69 2 2 2 6 2 2" xfId="57979"/>
    <cellStyle name="Normal 69 2 2 2 6 3" xfId="43863"/>
    <cellStyle name="Normal 69 2 2 2 7" xfId="15633"/>
    <cellStyle name="Normal 69 2 2 2 7 2" xfId="35394"/>
    <cellStyle name="Normal 69 2 2 2 8" xfId="49510"/>
    <cellStyle name="Normal 69 2 2 2 9" xfId="29748"/>
    <cellStyle name="Normal 69 2 2 3" xfId="1868"/>
    <cellStyle name="Normal 69 2 2 3 2" xfId="3281"/>
    <cellStyle name="Normal 69 2 2 3 2 2" xfId="6105"/>
    <cellStyle name="Normal 69 2 2 3 2 2 2" xfId="14575"/>
    <cellStyle name="Normal 69 2 2 3 2 2 2 2" xfId="28690"/>
    <cellStyle name="Normal 69 2 2 3 2 2 2 2 2" xfId="62567"/>
    <cellStyle name="Normal 69 2 2 3 2 2 2 3" xfId="48451"/>
    <cellStyle name="Normal 69 2 2 3 2 2 3" xfId="20221"/>
    <cellStyle name="Normal 69 2 2 3 2 2 3 2" xfId="39982"/>
    <cellStyle name="Normal 69 2 2 3 2 2 4" xfId="54098"/>
    <cellStyle name="Normal 69 2 2 3 2 2 5" xfId="34336"/>
    <cellStyle name="Normal 69 2 2 3 2 3" xfId="8929"/>
    <cellStyle name="Normal 69 2 2 3 2 3 2" xfId="23044"/>
    <cellStyle name="Normal 69 2 2 3 2 3 2 2" xfId="56921"/>
    <cellStyle name="Normal 69 2 2 3 2 3 3" xfId="42805"/>
    <cellStyle name="Normal 69 2 2 3 2 4" xfId="11752"/>
    <cellStyle name="Normal 69 2 2 3 2 4 2" xfId="25867"/>
    <cellStyle name="Normal 69 2 2 3 2 4 2 2" xfId="59744"/>
    <cellStyle name="Normal 69 2 2 3 2 4 3" xfId="45628"/>
    <cellStyle name="Normal 69 2 2 3 2 5" xfId="17398"/>
    <cellStyle name="Normal 69 2 2 3 2 5 2" xfId="37159"/>
    <cellStyle name="Normal 69 2 2 3 2 6" xfId="51275"/>
    <cellStyle name="Normal 69 2 2 3 2 7" xfId="31513"/>
    <cellStyle name="Normal 69 2 2 3 3" xfId="4692"/>
    <cellStyle name="Normal 69 2 2 3 3 2" xfId="13163"/>
    <cellStyle name="Normal 69 2 2 3 3 2 2" xfId="27278"/>
    <cellStyle name="Normal 69 2 2 3 3 2 2 2" xfId="61155"/>
    <cellStyle name="Normal 69 2 2 3 3 2 3" xfId="47039"/>
    <cellStyle name="Normal 69 2 2 3 3 3" xfId="18809"/>
    <cellStyle name="Normal 69 2 2 3 3 3 2" xfId="38570"/>
    <cellStyle name="Normal 69 2 2 3 3 4" xfId="52686"/>
    <cellStyle name="Normal 69 2 2 3 3 5" xfId="32924"/>
    <cellStyle name="Normal 69 2 2 3 4" xfId="7517"/>
    <cellStyle name="Normal 69 2 2 3 4 2" xfId="21632"/>
    <cellStyle name="Normal 69 2 2 3 4 2 2" xfId="55509"/>
    <cellStyle name="Normal 69 2 2 3 4 3" xfId="41393"/>
    <cellStyle name="Normal 69 2 2 3 5" xfId="10340"/>
    <cellStyle name="Normal 69 2 2 3 5 2" xfId="24455"/>
    <cellStyle name="Normal 69 2 2 3 5 2 2" xfId="58332"/>
    <cellStyle name="Normal 69 2 2 3 5 3" xfId="44216"/>
    <cellStyle name="Normal 69 2 2 3 6" xfId="15986"/>
    <cellStyle name="Normal 69 2 2 3 6 2" xfId="35747"/>
    <cellStyle name="Normal 69 2 2 3 7" xfId="49863"/>
    <cellStyle name="Normal 69 2 2 3 8" xfId="30101"/>
    <cellStyle name="Normal 69 2 2 4" xfId="2575"/>
    <cellStyle name="Normal 69 2 2 4 2" xfId="5399"/>
    <cellStyle name="Normal 69 2 2 4 2 2" xfId="13869"/>
    <cellStyle name="Normal 69 2 2 4 2 2 2" xfId="27984"/>
    <cellStyle name="Normal 69 2 2 4 2 2 2 2" xfId="61861"/>
    <cellStyle name="Normal 69 2 2 4 2 2 3" xfId="47745"/>
    <cellStyle name="Normal 69 2 2 4 2 3" xfId="19515"/>
    <cellStyle name="Normal 69 2 2 4 2 3 2" xfId="39276"/>
    <cellStyle name="Normal 69 2 2 4 2 4" xfId="53392"/>
    <cellStyle name="Normal 69 2 2 4 2 5" xfId="33630"/>
    <cellStyle name="Normal 69 2 2 4 3" xfId="8223"/>
    <cellStyle name="Normal 69 2 2 4 3 2" xfId="22338"/>
    <cellStyle name="Normal 69 2 2 4 3 2 2" xfId="56215"/>
    <cellStyle name="Normal 69 2 2 4 3 3" xfId="42099"/>
    <cellStyle name="Normal 69 2 2 4 4" xfId="11046"/>
    <cellStyle name="Normal 69 2 2 4 4 2" xfId="25161"/>
    <cellStyle name="Normal 69 2 2 4 4 2 2" xfId="59038"/>
    <cellStyle name="Normal 69 2 2 4 4 3" xfId="44922"/>
    <cellStyle name="Normal 69 2 2 4 5" xfId="16692"/>
    <cellStyle name="Normal 69 2 2 4 5 2" xfId="36453"/>
    <cellStyle name="Normal 69 2 2 4 6" xfId="50569"/>
    <cellStyle name="Normal 69 2 2 4 7" xfId="30807"/>
    <cellStyle name="Normal 69 2 2 5" xfId="3986"/>
    <cellStyle name="Normal 69 2 2 5 2" xfId="12457"/>
    <cellStyle name="Normal 69 2 2 5 2 2" xfId="26572"/>
    <cellStyle name="Normal 69 2 2 5 2 2 2" xfId="60449"/>
    <cellStyle name="Normal 69 2 2 5 2 3" xfId="46333"/>
    <cellStyle name="Normal 69 2 2 5 3" xfId="18103"/>
    <cellStyle name="Normal 69 2 2 5 3 2" xfId="37864"/>
    <cellStyle name="Normal 69 2 2 5 4" xfId="51980"/>
    <cellStyle name="Normal 69 2 2 5 5" xfId="32218"/>
    <cellStyle name="Normal 69 2 2 6" xfId="6811"/>
    <cellStyle name="Normal 69 2 2 6 2" xfId="20926"/>
    <cellStyle name="Normal 69 2 2 6 2 2" xfId="54803"/>
    <cellStyle name="Normal 69 2 2 6 3" xfId="40687"/>
    <cellStyle name="Normal 69 2 2 7" xfId="9634"/>
    <cellStyle name="Normal 69 2 2 7 2" xfId="23749"/>
    <cellStyle name="Normal 69 2 2 7 2 2" xfId="57626"/>
    <cellStyle name="Normal 69 2 2 7 3" xfId="43510"/>
    <cellStyle name="Normal 69 2 2 8" xfId="15280"/>
    <cellStyle name="Normal 69 2 2 8 2" xfId="35041"/>
    <cellStyle name="Normal 69 2 2 9" xfId="49157"/>
    <cellStyle name="Normal 69 2 3" xfId="1339"/>
    <cellStyle name="Normal 69 2 3 2" xfId="2046"/>
    <cellStyle name="Normal 69 2 3 2 2" xfId="3459"/>
    <cellStyle name="Normal 69 2 3 2 2 2" xfId="6283"/>
    <cellStyle name="Normal 69 2 3 2 2 2 2" xfId="14753"/>
    <cellStyle name="Normal 69 2 3 2 2 2 2 2" xfId="28868"/>
    <cellStyle name="Normal 69 2 3 2 2 2 2 2 2" xfId="62745"/>
    <cellStyle name="Normal 69 2 3 2 2 2 2 3" xfId="48629"/>
    <cellStyle name="Normal 69 2 3 2 2 2 3" xfId="20399"/>
    <cellStyle name="Normal 69 2 3 2 2 2 3 2" xfId="40160"/>
    <cellStyle name="Normal 69 2 3 2 2 2 4" xfId="54276"/>
    <cellStyle name="Normal 69 2 3 2 2 2 5" xfId="34514"/>
    <cellStyle name="Normal 69 2 3 2 2 3" xfId="9107"/>
    <cellStyle name="Normal 69 2 3 2 2 3 2" xfId="23222"/>
    <cellStyle name="Normal 69 2 3 2 2 3 2 2" xfId="57099"/>
    <cellStyle name="Normal 69 2 3 2 2 3 3" xfId="42983"/>
    <cellStyle name="Normal 69 2 3 2 2 4" xfId="11930"/>
    <cellStyle name="Normal 69 2 3 2 2 4 2" xfId="26045"/>
    <cellStyle name="Normal 69 2 3 2 2 4 2 2" xfId="59922"/>
    <cellStyle name="Normal 69 2 3 2 2 4 3" xfId="45806"/>
    <cellStyle name="Normal 69 2 3 2 2 5" xfId="17576"/>
    <cellStyle name="Normal 69 2 3 2 2 5 2" xfId="37337"/>
    <cellStyle name="Normal 69 2 3 2 2 6" xfId="51453"/>
    <cellStyle name="Normal 69 2 3 2 2 7" xfId="31691"/>
    <cellStyle name="Normal 69 2 3 2 3" xfId="4870"/>
    <cellStyle name="Normal 69 2 3 2 3 2" xfId="13341"/>
    <cellStyle name="Normal 69 2 3 2 3 2 2" xfId="27456"/>
    <cellStyle name="Normal 69 2 3 2 3 2 2 2" xfId="61333"/>
    <cellStyle name="Normal 69 2 3 2 3 2 3" xfId="47217"/>
    <cellStyle name="Normal 69 2 3 2 3 3" xfId="18987"/>
    <cellStyle name="Normal 69 2 3 2 3 3 2" xfId="38748"/>
    <cellStyle name="Normal 69 2 3 2 3 4" xfId="52864"/>
    <cellStyle name="Normal 69 2 3 2 3 5" xfId="33102"/>
    <cellStyle name="Normal 69 2 3 2 4" xfId="7695"/>
    <cellStyle name="Normal 69 2 3 2 4 2" xfId="21810"/>
    <cellStyle name="Normal 69 2 3 2 4 2 2" xfId="55687"/>
    <cellStyle name="Normal 69 2 3 2 4 3" xfId="41571"/>
    <cellStyle name="Normal 69 2 3 2 5" xfId="10518"/>
    <cellStyle name="Normal 69 2 3 2 5 2" xfId="24633"/>
    <cellStyle name="Normal 69 2 3 2 5 2 2" xfId="58510"/>
    <cellStyle name="Normal 69 2 3 2 5 3" xfId="44394"/>
    <cellStyle name="Normal 69 2 3 2 6" xfId="16164"/>
    <cellStyle name="Normal 69 2 3 2 6 2" xfId="35925"/>
    <cellStyle name="Normal 69 2 3 2 7" xfId="50041"/>
    <cellStyle name="Normal 69 2 3 2 8" xfId="30279"/>
    <cellStyle name="Normal 69 2 3 3" xfId="2753"/>
    <cellStyle name="Normal 69 2 3 3 2" xfId="5577"/>
    <cellStyle name="Normal 69 2 3 3 2 2" xfId="14047"/>
    <cellStyle name="Normal 69 2 3 3 2 2 2" xfId="28162"/>
    <cellStyle name="Normal 69 2 3 3 2 2 2 2" xfId="62039"/>
    <cellStyle name="Normal 69 2 3 3 2 2 3" xfId="47923"/>
    <cellStyle name="Normal 69 2 3 3 2 3" xfId="19693"/>
    <cellStyle name="Normal 69 2 3 3 2 3 2" xfId="39454"/>
    <cellStyle name="Normal 69 2 3 3 2 4" xfId="53570"/>
    <cellStyle name="Normal 69 2 3 3 2 5" xfId="33808"/>
    <cellStyle name="Normal 69 2 3 3 3" xfId="8401"/>
    <cellStyle name="Normal 69 2 3 3 3 2" xfId="22516"/>
    <cellStyle name="Normal 69 2 3 3 3 2 2" xfId="56393"/>
    <cellStyle name="Normal 69 2 3 3 3 3" xfId="42277"/>
    <cellStyle name="Normal 69 2 3 3 4" xfId="11224"/>
    <cellStyle name="Normal 69 2 3 3 4 2" xfId="25339"/>
    <cellStyle name="Normal 69 2 3 3 4 2 2" xfId="59216"/>
    <cellStyle name="Normal 69 2 3 3 4 3" xfId="45100"/>
    <cellStyle name="Normal 69 2 3 3 5" xfId="16870"/>
    <cellStyle name="Normal 69 2 3 3 5 2" xfId="36631"/>
    <cellStyle name="Normal 69 2 3 3 6" xfId="50747"/>
    <cellStyle name="Normal 69 2 3 3 7" xfId="30985"/>
    <cellStyle name="Normal 69 2 3 4" xfId="4164"/>
    <cellStyle name="Normal 69 2 3 4 2" xfId="12635"/>
    <cellStyle name="Normal 69 2 3 4 2 2" xfId="26750"/>
    <cellStyle name="Normal 69 2 3 4 2 2 2" xfId="60627"/>
    <cellStyle name="Normal 69 2 3 4 2 3" xfId="46511"/>
    <cellStyle name="Normal 69 2 3 4 3" xfId="18281"/>
    <cellStyle name="Normal 69 2 3 4 3 2" xfId="38042"/>
    <cellStyle name="Normal 69 2 3 4 4" xfId="52158"/>
    <cellStyle name="Normal 69 2 3 4 5" xfId="32396"/>
    <cellStyle name="Normal 69 2 3 5" xfId="6989"/>
    <cellStyle name="Normal 69 2 3 5 2" xfId="21104"/>
    <cellStyle name="Normal 69 2 3 5 2 2" xfId="54981"/>
    <cellStyle name="Normal 69 2 3 5 3" xfId="40865"/>
    <cellStyle name="Normal 69 2 3 6" xfId="9812"/>
    <cellStyle name="Normal 69 2 3 6 2" xfId="23927"/>
    <cellStyle name="Normal 69 2 3 6 2 2" xfId="57804"/>
    <cellStyle name="Normal 69 2 3 6 3" xfId="43688"/>
    <cellStyle name="Normal 69 2 3 7" xfId="15458"/>
    <cellStyle name="Normal 69 2 3 7 2" xfId="35219"/>
    <cellStyle name="Normal 69 2 3 8" xfId="49335"/>
    <cellStyle name="Normal 69 2 3 9" xfId="29573"/>
    <cellStyle name="Normal 69 2 4" xfId="1693"/>
    <cellStyle name="Normal 69 2 4 2" xfId="3106"/>
    <cellStyle name="Normal 69 2 4 2 2" xfId="5930"/>
    <cellStyle name="Normal 69 2 4 2 2 2" xfId="14400"/>
    <cellStyle name="Normal 69 2 4 2 2 2 2" xfId="28515"/>
    <cellStyle name="Normal 69 2 4 2 2 2 2 2" xfId="62392"/>
    <cellStyle name="Normal 69 2 4 2 2 2 3" xfId="48276"/>
    <cellStyle name="Normal 69 2 4 2 2 3" xfId="20046"/>
    <cellStyle name="Normal 69 2 4 2 2 3 2" xfId="39807"/>
    <cellStyle name="Normal 69 2 4 2 2 4" xfId="53923"/>
    <cellStyle name="Normal 69 2 4 2 2 5" xfId="34161"/>
    <cellStyle name="Normal 69 2 4 2 3" xfId="8754"/>
    <cellStyle name="Normal 69 2 4 2 3 2" xfId="22869"/>
    <cellStyle name="Normal 69 2 4 2 3 2 2" xfId="56746"/>
    <cellStyle name="Normal 69 2 4 2 3 3" xfId="42630"/>
    <cellStyle name="Normal 69 2 4 2 4" xfId="11577"/>
    <cellStyle name="Normal 69 2 4 2 4 2" xfId="25692"/>
    <cellStyle name="Normal 69 2 4 2 4 2 2" xfId="59569"/>
    <cellStyle name="Normal 69 2 4 2 4 3" xfId="45453"/>
    <cellStyle name="Normal 69 2 4 2 5" xfId="17223"/>
    <cellStyle name="Normal 69 2 4 2 5 2" xfId="36984"/>
    <cellStyle name="Normal 69 2 4 2 6" xfId="51100"/>
    <cellStyle name="Normal 69 2 4 2 7" xfId="31338"/>
    <cellStyle name="Normal 69 2 4 3" xfId="4517"/>
    <cellStyle name="Normal 69 2 4 3 2" xfId="12988"/>
    <cellStyle name="Normal 69 2 4 3 2 2" xfId="27103"/>
    <cellStyle name="Normal 69 2 4 3 2 2 2" xfId="60980"/>
    <cellStyle name="Normal 69 2 4 3 2 3" xfId="46864"/>
    <cellStyle name="Normal 69 2 4 3 3" xfId="18634"/>
    <cellStyle name="Normal 69 2 4 3 3 2" xfId="38395"/>
    <cellStyle name="Normal 69 2 4 3 4" xfId="52511"/>
    <cellStyle name="Normal 69 2 4 3 5" xfId="32749"/>
    <cellStyle name="Normal 69 2 4 4" xfId="7342"/>
    <cellStyle name="Normal 69 2 4 4 2" xfId="21457"/>
    <cellStyle name="Normal 69 2 4 4 2 2" xfId="55334"/>
    <cellStyle name="Normal 69 2 4 4 3" xfId="41218"/>
    <cellStyle name="Normal 69 2 4 5" xfId="10165"/>
    <cellStyle name="Normal 69 2 4 5 2" xfId="24280"/>
    <cellStyle name="Normal 69 2 4 5 2 2" xfId="58157"/>
    <cellStyle name="Normal 69 2 4 5 3" xfId="44041"/>
    <cellStyle name="Normal 69 2 4 6" xfId="15811"/>
    <cellStyle name="Normal 69 2 4 6 2" xfId="35572"/>
    <cellStyle name="Normal 69 2 4 7" xfId="49688"/>
    <cellStyle name="Normal 69 2 4 8" xfId="29926"/>
    <cellStyle name="Normal 69 2 5" xfId="2400"/>
    <cellStyle name="Normal 69 2 5 2" xfId="5224"/>
    <cellStyle name="Normal 69 2 5 2 2" xfId="13694"/>
    <cellStyle name="Normal 69 2 5 2 2 2" xfId="27809"/>
    <cellStyle name="Normal 69 2 5 2 2 2 2" xfId="61686"/>
    <cellStyle name="Normal 69 2 5 2 2 3" xfId="47570"/>
    <cellStyle name="Normal 69 2 5 2 3" xfId="19340"/>
    <cellStyle name="Normal 69 2 5 2 3 2" xfId="39101"/>
    <cellStyle name="Normal 69 2 5 2 4" xfId="53217"/>
    <cellStyle name="Normal 69 2 5 2 5" xfId="33455"/>
    <cellStyle name="Normal 69 2 5 3" xfId="8048"/>
    <cellStyle name="Normal 69 2 5 3 2" xfId="22163"/>
    <cellStyle name="Normal 69 2 5 3 2 2" xfId="56040"/>
    <cellStyle name="Normal 69 2 5 3 3" xfId="41924"/>
    <cellStyle name="Normal 69 2 5 4" xfId="10871"/>
    <cellStyle name="Normal 69 2 5 4 2" xfId="24986"/>
    <cellStyle name="Normal 69 2 5 4 2 2" xfId="58863"/>
    <cellStyle name="Normal 69 2 5 4 3" xfId="44747"/>
    <cellStyle name="Normal 69 2 5 5" xfId="16517"/>
    <cellStyle name="Normal 69 2 5 5 2" xfId="36278"/>
    <cellStyle name="Normal 69 2 5 6" xfId="50394"/>
    <cellStyle name="Normal 69 2 5 7" xfId="30632"/>
    <cellStyle name="Normal 69 2 6" xfId="3811"/>
    <cellStyle name="Normal 69 2 6 2" xfId="12282"/>
    <cellStyle name="Normal 69 2 6 2 2" xfId="26397"/>
    <cellStyle name="Normal 69 2 6 2 2 2" xfId="60274"/>
    <cellStyle name="Normal 69 2 6 2 3" xfId="46158"/>
    <cellStyle name="Normal 69 2 6 3" xfId="17928"/>
    <cellStyle name="Normal 69 2 6 3 2" xfId="37689"/>
    <cellStyle name="Normal 69 2 6 4" xfId="51805"/>
    <cellStyle name="Normal 69 2 6 5" xfId="32043"/>
    <cellStyle name="Normal 69 2 7" xfId="6636"/>
    <cellStyle name="Normal 69 2 7 2" xfId="20751"/>
    <cellStyle name="Normal 69 2 7 2 2" xfId="54628"/>
    <cellStyle name="Normal 69 2 7 3" xfId="40512"/>
    <cellStyle name="Normal 69 2 8" xfId="9459"/>
    <cellStyle name="Normal 69 2 8 2" xfId="23574"/>
    <cellStyle name="Normal 69 2 8 2 2" xfId="57451"/>
    <cellStyle name="Normal 69 2 8 3" xfId="43335"/>
    <cellStyle name="Normal 69 2 9" xfId="15105"/>
    <cellStyle name="Normal 69 2 9 2" xfId="34866"/>
    <cellStyle name="Normal 69 3" xfId="1072"/>
    <cellStyle name="Normal 69 3 10" xfId="29308"/>
    <cellStyle name="Normal 69 3 2" xfId="1427"/>
    <cellStyle name="Normal 69 3 2 2" xfId="2134"/>
    <cellStyle name="Normal 69 3 2 2 2" xfId="3547"/>
    <cellStyle name="Normal 69 3 2 2 2 2" xfId="6371"/>
    <cellStyle name="Normal 69 3 2 2 2 2 2" xfId="14841"/>
    <cellStyle name="Normal 69 3 2 2 2 2 2 2" xfId="28956"/>
    <cellStyle name="Normal 69 3 2 2 2 2 2 2 2" xfId="62833"/>
    <cellStyle name="Normal 69 3 2 2 2 2 2 3" xfId="48717"/>
    <cellStyle name="Normal 69 3 2 2 2 2 3" xfId="20487"/>
    <cellStyle name="Normal 69 3 2 2 2 2 3 2" xfId="40248"/>
    <cellStyle name="Normal 69 3 2 2 2 2 4" xfId="54364"/>
    <cellStyle name="Normal 69 3 2 2 2 2 5" xfId="34602"/>
    <cellStyle name="Normal 69 3 2 2 2 3" xfId="9195"/>
    <cellStyle name="Normal 69 3 2 2 2 3 2" xfId="23310"/>
    <cellStyle name="Normal 69 3 2 2 2 3 2 2" xfId="57187"/>
    <cellStyle name="Normal 69 3 2 2 2 3 3" xfId="43071"/>
    <cellStyle name="Normal 69 3 2 2 2 4" xfId="12018"/>
    <cellStyle name="Normal 69 3 2 2 2 4 2" xfId="26133"/>
    <cellStyle name="Normal 69 3 2 2 2 4 2 2" xfId="60010"/>
    <cellStyle name="Normal 69 3 2 2 2 4 3" xfId="45894"/>
    <cellStyle name="Normal 69 3 2 2 2 5" xfId="17664"/>
    <cellStyle name="Normal 69 3 2 2 2 5 2" xfId="37425"/>
    <cellStyle name="Normal 69 3 2 2 2 6" xfId="51541"/>
    <cellStyle name="Normal 69 3 2 2 2 7" xfId="31779"/>
    <cellStyle name="Normal 69 3 2 2 3" xfId="4958"/>
    <cellStyle name="Normal 69 3 2 2 3 2" xfId="13429"/>
    <cellStyle name="Normal 69 3 2 2 3 2 2" xfId="27544"/>
    <cellStyle name="Normal 69 3 2 2 3 2 2 2" xfId="61421"/>
    <cellStyle name="Normal 69 3 2 2 3 2 3" xfId="47305"/>
    <cellStyle name="Normal 69 3 2 2 3 3" xfId="19075"/>
    <cellStyle name="Normal 69 3 2 2 3 3 2" xfId="38836"/>
    <cellStyle name="Normal 69 3 2 2 3 4" xfId="52952"/>
    <cellStyle name="Normal 69 3 2 2 3 5" xfId="33190"/>
    <cellStyle name="Normal 69 3 2 2 4" xfId="7783"/>
    <cellStyle name="Normal 69 3 2 2 4 2" xfId="21898"/>
    <cellStyle name="Normal 69 3 2 2 4 2 2" xfId="55775"/>
    <cellStyle name="Normal 69 3 2 2 4 3" xfId="41659"/>
    <cellStyle name="Normal 69 3 2 2 5" xfId="10606"/>
    <cellStyle name="Normal 69 3 2 2 5 2" xfId="24721"/>
    <cellStyle name="Normal 69 3 2 2 5 2 2" xfId="58598"/>
    <cellStyle name="Normal 69 3 2 2 5 3" xfId="44482"/>
    <cellStyle name="Normal 69 3 2 2 6" xfId="16252"/>
    <cellStyle name="Normal 69 3 2 2 6 2" xfId="36013"/>
    <cellStyle name="Normal 69 3 2 2 7" xfId="50129"/>
    <cellStyle name="Normal 69 3 2 2 8" xfId="30367"/>
    <cellStyle name="Normal 69 3 2 3" xfId="2841"/>
    <cellStyle name="Normal 69 3 2 3 2" xfId="5665"/>
    <cellStyle name="Normal 69 3 2 3 2 2" xfId="14135"/>
    <cellStyle name="Normal 69 3 2 3 2 2 2" xfId="28250"/>
    <cellStyle name="Normal 69 3 2 3 2 2 2 2" xfId="62127"/>
    <cellStyle name="Normal 69 3 2 3 2 2 3" xfId="48011"/>
    <cellStyle name="Normal 69 3 2 3 2 3" xfId="19781"/>
    <cellStyle name="Normal 69 3 2 3 2 3 2" xfId="39542"/>
    <cellStyle name="Normal 69 3 2 3 2 4" xfId="53658"/>
    <cellStyle name="Normal 69 3 2 3 2 5" xfId="33896"/>
    <cellStyle name="Normal 69 3 2 3 3" xfId="8489"/>
    <cellStyle name="Normal 69 3 2 3 3 2" xfId="22604"/>
    <cellStyle name="Normal 69 3 2 3 3 2 2" xfId="56481"/>
    <cellStyle name="Normal 69 3 2 3 3 3" xfId="42365"/>
    <cellStyle name="Normal 69 3 2 3 4" xfId="11312"/>
    <cellStyle name="Normal 69 3 2 3 4 2" xfId="25427"/>
    <cellStyle name="Normal 69 3 2 3 4 2 2" xfId="59304"/>
    <cellStyle name="Normal 69 3 2 3 4 3" xfId="45188"/>
    <cellStyle name="Normal 69 3 2 3 5" xfId="16958"/>
    <cellStyle name="Normal 69 3 2 3 5 2" xfId="36719"/>
    <cellStyle name="Normal 69 3 2 3 6" xfId="50835"/>
    <cellStyle name="Normal 69 3 2 3 7" xfId="31073"/>
    <cellStyle name="Normal 69 3 2 4" xfId="4252"/>
    <cellStyle name="Normal 69 3 2 4 2" xfId="12723"/>
    <cellStyle name="Normal 69 3 2 4 2 2" xfId="26838"/>
    <cellStyle name="Normal 69 3 2 4 2 2 2" xfId="60715"/>
    <cellStyle name="Normal 69 3 2 4 2 3" xfId="46599"/>
    <cellStyle name="Normal 69 3 2 4 3" xfId="18369"/>
    <cellStyle name="Normal 69 3 2 4 3 2" xfId="38130"/>
    <cellStyle name="Normal 69 3 2 4 4" xfId="52246"/>
    <cellStyle name="Normal 69 3 2 4 5" xfId="32484"/>
    <cellStyle name="Normal 69 3 2 5" xfId="7077"/>
    <cellStyle name="Normal 69 3 2 5 2" xfId="21192"/>
    <cellStyle name="Normal 69 3 2 5 2 2" xfId="55069"/>
    <cellStyle name="Normal 69 3 2 5 3" xfId="40953"/>
    <cellStyle name="Normal 69 3 2 6" xfId="9900"/>
    <cellStyle name="Normal 69 3 2 6 2" xfId="24015"/>
    <cellStyle name="Normal 69 3 2 6 2 2" xfId="57892"/>
    <cellStyle name="Normal 69 3 2 6 3" xfId="43776"/>
    <cellStyle name="Normal 69 3 2 7" xfId="15546"/>
    <cellStyle name="Normal 69 3 2 7 2" xfId="35307"/>
    <cellStyle name="Normal 69 3 2 8" xfId="49423"/>
    <cellStyle name="Normal 69 3 2 9" xfId="29661"/>
    <cellStyle name="Normal 69 3 3" xfId="1781"/>
    <cellStyle name="Normal 69 3 3 2" xfId="3194"/>
    <cellStyle name="Normal 69 3 3 2 2" xfId="6018"/>
    <cellStyle name="Normal 69 3 3 2 2 2" xfId="14488"/>
    <cellStyle name="Normal 69 3 3 2 2 2 2" xfId="28603"/>
    <cellStyle name="Normal 69 3 3 2 2 2 2 2" xfId="62480"/>
    <cellStyle name="Normal 69 3 3 2 2 2 3" xfId="48364"/>
    <cellStyle name="Normal 69 3 3 2 2 3" xfId="20134"/>
    <cellStyle name="Normal 69 3 3 2 2 3 2" xfId="39895"/>
    <cellStyle name="Normal 69 3 3 2 2 4" xfId="54011"/>
    <cellStyle name="Normal 69 3 3 2 2 5" xfId="34249"/>
    <cellStyle name="Normal 69 3 3 2 3" xfId="8842"/>
    <cellStyle name="Normal 69 3 3 2 3 2" xfId="22957"/>
    <cellStyle name="Normal 69 3 3 2 3 2 2" xfId="56834"/>
    <cellStyle name="Normal 69 3 3 2 3 3" xfId="42718"/>
    <cellStyle name="Normal 69 3 3 2 4" xfId="11665"/>
    <cellStyle name="Normal 69 3 3 2 4 2" xfId="25780"/>
    <cellStyle name="Normal 69 3 3 2 4 2 2" xfId="59657"/>
    <cellStyle name="Normal 69 3 3 2 4 3" xfId="45541"/>
    <cellStyle name="Normal 69 3 3 2 5" xfId="17311"/>
    <cellStyle name="Normal 69 3 3 2 5 2" xfId="37072"/>
    <cellStyle name="Normal 69 3 3 2 6" xfId="51188"/>
    <cellStyle name="Normal 69 3 3 2 7" xfId="31426"/>
    <cellStyle name="Normal 69 3 3 3" xfId="4605"/>
    <cellStyle name="Normal 69 3 3 3 2" xfId="13076"/>
    <cellStyle name="Normal 69 3 3 3 2 2" xfId="27191"/>
    <cellStyle name="Normal 69 3 3 3 2 2 2" xfId="61068"/>
    <cellStyle name="Normal 69 3 3 3 2 3" xfId="46952"/>
    <cellStyle name="Normal 69 3 3 3 3" xfId="18722"/>
    <cellStyle name="Normal 69 3 3 3 3 2" xfId="38483"/>
    <cellStyle name="Normal 69 3 3 3 4" xfId="52599"/>
    <cellStyle name="Normal 69 3 3 3 5" xfId="32837"/>
    <cellStyle name="Normal 69 3 3 4" xfId="7430"/>
    <cellStyle name="Normal 69 3 3 4 2" xfId="21545"/>
    <cellStyle name="Normal 69 3 3 4 2 2" xfId="55422"/>
    <cellStyle name="Normal 69 3 3 4 3" xfId="41306"/>
    <cellStyle name="Normal 69 3 3 5" xfId="10253"/>
    <cellStyle name="Normal 69 3 3 5 2" xfId="24368"/>
    <cellStyle name="Normal 69 3 3 5 2 2" xfId="58245"/>
    <cellStyle name="Normal 69 3 3 5 3" xfId="44129"/>
    <cellStyle name="Normal 69 3 3 6" xfId="15899"/>
    <cellStyle name="Normal 69 3 3 6 2" xfId="35660"/>
    <cellStyle name="Normal 69 3 3 7" xfId="49776"/>
    <cellStyle name="Normal 69 3 3 8" xfId="30014"/>
    <cellStyle name="Normal 69 3 4" xfId="2488"/>
    <cellStyle name="Normal 69 3 4 2" xfId="5312"/>
    <cellStyle name="Normal 69 3 4 2 2" xfId="13782"/>
    <cellStyle name="Normal 69 3 4 2 2 2" xfId="27897"/>
    <cellStyle name="Normal 69 3 4 2 2 2 2" xfId="61774"/>
    <cellStyle name="Normal 69 3 4 2 2 3" xfId="47658"/>
    <cellStyle name="Normal 69 3 4 2 3" xfId="19428"/>
    <cellStyle name="Normal 69 3 4 2 3 2" xfId="39189"/>
    <cellStyle name="Normal 69 3 4 2 4" xfId="53305"/>
    <cellStyle name="Normal 69 3 4 2 5" xfId="33543"/>
    <cellStyle name="Normal 69 3 4 3" xfId="8136"/>
    <cellStyle name="Normal 69 3 4 3 2" xfId="22251"/>
    <cellStyle name="Normal 69 3 4 3 2 2" xfId="56128"/>
    <cellStyle name="Normal 69 3 4 3 3" xfId="42012"/>
    <cellStyle name="Normal 69 3 4 4" xfId="10959"/>
    <cellStyle name="Normal 69 3 4 4 2" xfId="25074"/>
    <cellStyle name="Normal 69 3 4 4 2 2" xfId="58951"/>
    <cellStyle name="Normal 69 3 4 4 3" xfId="44835"/>
    <cellStyle name="Normal 69 3 4 5" xfId="16605"/>
    <cellStyle name="Normal 69 3 4 5 2" xfId="36366"/>
    <cellStyle name="Normal 69 3 4 6" xfId="50482"/>
    <cellStyle name="Normal 69 3 4 7" xfId="30720"/>
    <cellStyle name="Normal 69 3 5" xfId="3899"/>
    <cellStyle name="Normal 69 3 5 2" xfId="12370"/>
    <cellStyle name="Normal 69 3 5 2 2" xfId="26485"/>
    <cellStyle name="Normal 69 3 5 2 2 2" xfId="60362"/>
    <cellStyle name="Normal 69 3 5 2 3" xfId="46246"/>
    <cellStyle name="Normal 69 3 5 3" xfId="18016"/>
    <cellStyle name="Normal 69 3 5 3 2" xfId="37777"/>
    <cellStyle name="Normal 69 3 5 4" xfId="51893"/>
    <cellStyle name="Normal 69 3 5 5" xfId="32131"/>
    <cellStyle name="Normal 69 3 6" xfId="6724"/>
    <cellStyle name="Normal 69 3 6 2" xfId="20839"/>
    <cellStyle name="Normal 69 3 6 2 2" xfId="54716"/>
    <cellStyle name="Normal 69 3 6 3" xfId="40600"/>
    <cellStyle name="Normal 69 3 7" xfId="9547"/>
    <cellStyle name="Normal 69 3 7 2" xfId="23662"/>
    <cellStyle name="Normal 69 3 7 2 2" xfId="57539"/>
    <cellStyle name="Normal 69 3 7 3" xfId="43423"/>
    <cellStyle name="Normal 69 3 8" xfId="15193"/>
    <cellStyle name="Normal 69 3 8 2" xfId="34954"/>
    <cellStyle name="Normal 69 3 9" xfId="49070"/>
    <cellStyle name="Normal 69 4" xfId="1252"/>
    <cellStyle name="Normal 69 4 2" xfId="1959"/>
    <cellStyle name="Normal 69 4 2 2" xfId="3372"/>
    <cellStyle name="Normal 69 4 2 2 2" xfId="6196"/>
    <cellStyle name="Normal 69 4 2 2 2 2" xfId="14666"/>
    <cellStyle name="Normal 69 4 2 2 2 2 2" xfId="28781"/>
    <cellStyle name="Normal 69 4 2 2 2 2 2 2" xfId="62658"/>
    <cellStyle name="Normal 69 4 2 2 2 2 3" xfId="48542"/>
    <cellStyle name="Normal 69 4 2 2 2 3" xfId="20312"/>
    <cellStyle name="Normal 69 4 2 2 2 3 2" xfId="40073"/>
    <cellStyle name="Normal 69 4 2 2 2 4" xfId="54189"/>
    <cellStyle name="Normal 69 4 2 2 2 5" xfId="34427"/>
    <cellStyle name="Normal 69 4 2 2 3" xfId="9020"/>
    <cellStyle name="Normal 69 4 2 2 3 2" xfId="23135"/>
    <cellStyle name="Normal 69 4 2 2 3 2 2" xfId="57012"/>
    <cellStyle name="Normal 69 4 2 2 3 3" xfId="42896"/>
    <cellStyle name="Normal 69 4 2 2 4" xfId="11843"/>
    <cellStyle name="Normal 69 4 2 2 4 2" xfId="25958"/>
    <cellStyle name="Normal 69 4 2 2 4 2 2" xfId="59835"/>
    <cellStyle name="Normal 69 4 2 2 4 3" xfId="45719"/>
    <cellStyle name="Normal 69 4 2 2 5" xfId="17489"/>
    <cellStyle name="Normal 69 4 2 2 5 2" xfId="37250"/>
    <cellStyle name="Normal 69 4 2 2 6" xfId="51366"/>
    <cellStyle name="Normal 69 4 2 2 7" xfId="31604"/>
    <cellStyle name="Normal 69 4 2 3" xfId="4783"/>
    <cellStyle name="Normal 69 4 2 3 2" xfId="13254"/>
    <cellStyle name="Normal 69 4 2 3 2 2" xfId="27369"/>
    <cellStyle name="Normal 69 4 2 3 2 2 2" xfId="61246"/>
    <cellStyle name="Normal 69 4 2 3 2 3" xfId="47130"/>
    <cellStyle name="Normal 69 4 2 3 3" xfId="18900"/>
    <cellStyle name="Normal 69 4 2 3 3 2" xfId="38661"/>
    <cellStyle name="Normal 69 4 2 3 4" xfId="52777"/>
    <cellStyle name="Normal 69 4 2 3 5" xfId="33015"/>
    <cellStyle name="Normal 69 4 2 4" xfId="7608"/>
    <cellStyle name="Normal 69 4 2 4 2" xfId="21723"/>
    <cellStyle name="Normal 69 4 2 4 2 2" xfId="55600"/>
    <cellStyle name="Normal 69 4 2 4 3" xfId="41484"/>
    <cellStyle name="Normal 69 4 2 5" xfId="10431"/>
    <cellStyle name="Normal 69 4 2 5 2" xfId="24546"/>
    <cellStyle name="Normal 69 4 2 5 2 2" xfId="58423"/>
    <cellStyle name="Normal 69 4 2 5 3" xfId="44307"/>
    <cellStyle name="Normal 69 4 2 6" xfId="16077"/>
    <cellStyle name="Normal 69 4 2 6 2" xfId="35838"/>
    <cellStyle name="Normal 69 4 2 7" xfId="49954"/>
    <cellStyle name="Normal 69 4 2 8" xfId="30192"/>
    <cellStyle name="Normal 69 4 3" xfId="2666"/>
    <cellStyle name="Normal 69 4 3 2" xfId="5490"/>
    <cellStyle name="Normal 69 4 3 2 2" xfId="13960"/>
    <cellStyle name="Normal 69 4 3 2 2 2" xfId="28075"/>
    <cellStyle name="Normal 69 4 3 2 2 2 2" xfId="61952"/>
    <cellStyle name="Normal 69 4 3 2 2 3" xfId="47836"/>
    <cellStyle name="Normal 69 4 3 2 3" xfId="19606"/>
    <cellStyle name="Normal 69 4 3 2 3 2" xfId="39367"/>
    <cellStyle name="Normal 69 4 3 2 4" xfId="53483"/>
    <cellStyle name="Normal 69 4 3 2 5" xfId="33721"/>
    <cellStyle name="Normal 69 4 3 3" xfId="8314"/>
    <cellStyle name="Normal 69 4 3 3 2" xfId="22429"/>
    <cellStyle name="Normal 69 4 3 3 2 2" xfId="56306"/>
    <cellStyle name="Normal 69 4 3 3 3" xfId="42190"/>
    <cellStyle name="Normal 69 4 3 4" xfId="11137"/>
    <cellStyle name="Normal 69 4 3 4 2" xfId="25252"/>
    <cellStyle name="Normal 69 4 3 4 2 2" xfId="59129"/>
    <cellStyle name="Normal 69 4 3 4 3" xfId="45013"/>
    <cellStyle name="Normal 69 4 3 5" xfId="16783"/>
    <cellStyle name="Normal 69 4 3 5 2" xfId="36544"/>
    <cellStyle name="Normal 69 4 3 6" xfId="50660"/>
    <cellStyle name="Normal 69 4 3 7" xfId="30898"/>
    <cellStyle name="Normal 69 4 4" xfId="4077"/>
    <cellStyle name="Normal 69 4 4 2" xfId="12548"/>
    <cellStyle name="Normal 69 4 4 2 2" xfId="26663"/>
    <cellStyle name="Normal 69 4 4 2 2 2" xfId="60540"/>
    <cellStyle name="Normal 69 4 4 2 3" xfId="46424"/>
    <cellStyle name="Normal 69 4 4 3" xfId="18194"/>
    <cellStyle name="Normal 69 4 4 3 2" xfId="37955"/>
    <cellStyle name="Normal 69 4 4 4" xfId="52071"/>
    <cellStyle name="Normal 69 4 4 5" xfId="32309"/>
    <cellStyle name="Normal 69 4 5" xfId="6902"/>
    <cellStyle name="Normal 69 4 5 2" xfId="21017"/>
    <cellStyle name="Normal 69 4 5 2 2" xfId="54894"/>
    <cellStyle name="Normal 69 4 5 3" xfId="40778"/>
    <cellStyle name="Normal 69 4 6" xfId="9725"/>
    <cellStyle name="Normal 69 4 6 2" xfId="23840"/>
    <cellStyle name="Normal 69 4 6 2 2" xfId="57717"/>
    <cellStyle name="Normal 69 4 6 3" xfId="43601"/>
    <cellStyle name="Normal 69 4 7" xfId="15371"/>
    <cellStyle name="Normal 69 4 7 2" xfId="35132"/>
    <cellStyle name="Normal 69 4 8" xfId="49248"/>
    <cellStyle name="Normal 69 4 9" xfId="29486"/>
    <cellStyle name="Normal 69 5" xfId="1606"/>
    <cellStyle name="Normal 69 5 2" xfId="3019"/>
    <cellStyle name="Normal 69 5 2 2" xfId="5843"/>
    <cellStyle name="Normal 69 5 2 2 2" xfId="14313"/>
    <cellStyle name="Normal 69 5 2 2 2 2" xfId="28428"/>
    <cellStyle name="Normal 69 5 2 2 2 2 2" xfId="62305"/>
    <cellStyle name="Normal 69 5 2 2 2 3" xfId="48189"/>
    <cellStyle name="Normal 69 5 2 2 3" xfId="19959"/>
    <cellStyle name="Normal 69 5 2 2 3 2" xfId="39720"/>
    <cellStyle name="Normal 69 5 2 2 4" xfId="53836"/>
    <cellStyle name="Normal 69 5 2 2 5" xfId="34074"/>
    <cellStyle name="Normal 69 5 2 3" xfId="8667"/>
    <cellStyle name="Normal 69 5 2 3 2" xfId="22782"/>
    <cellStyle name="Normal 69 5 2 3 2 2" xfId="56659"/>
    <cellStyle name="Normal 69 5 2 3 3" xfId="42543"/>
    <cellStyle name="Normal 69 5 2 4" xfId="11490"/>
    <cellStyle name="Normal 69 5 2 4 2" xfId="25605"/>
    <cellStyle name="Normal 69 5 2 4 2 2" xfId="59482"/>
    <cellStyle name="Normal 69 5 2 4 3" xfId="45366"/>
    <cellStyle name="Normal 69 5 2 5" xfId="17136"/>
    <cellStyle name="Normal 69 5 2 5 2" xfId="36897"/>
    <cellStyle name="Normal 69 5 2 6" xfId="51013"/>
    <cellStyle name="Normal 69 5 2 7" xfId="31251"/>
    <cellStyle name="Normal 69 5 3" xfId="4430"/>
    <cellStyle name="Normal 69 5 3 2" xfId="12901"/>
    <cellStyle name="Normal 69 5 3 2 2" xfId="27016"/>
    <cellStyle name="Normal 69 5 3 2 2 2" xfId="60893"/>
    <cellStyle name="Normal 69 5 3 2 3" xfId="46777"/>
    <cellStyle name="Normal 69 5 3 3" xfId="18547"/>
    <cellStyle name="Normal 69 5 3 3 2" xfId="38308"/>
    <cellStyle name="Normal 69 5 3 4" xfId="52424"/>
    <cellStyle name="Normal 69 5 3 5" xfId="32662"/>
    <cellStyle name="Normal 69 5 4" xfId="7255"/>
    <cellStyle name="Normal 69 5 4 2" xfId="21370"/>
    <cellStyle name="Normal 69 5 4 2 2" xfId="55247"/>
    <cellStyle name="Normal 69 5 4 3" xfId="41131"/>
    <cellStyle name="Normal 69 5 5" xfId="10078"/>
    <cellStyle name="Normal 69 5 5 2" xfId="24193"/>
    <cellStyle name="Normal 69 5 5 2 2" xfId="58070"/>
    <cellStyle name="Normal 69 5 5 3" xfId="43954"/>
    <cellStyle name="Normal 69 5 6" xfId="15724"/>
    <cellStyle name="Normal 69 5 6 2" xfId="35485"/>
    <cellStyle name="Normal 69 5 7" xfId="49601"/>
    <cellStyle name="Normal 69 5 8" xfId="29839"/>
    <cellStyle name="Normal 69 6" xfId="2313"/>
    <cellStyle name="Normal 69 6 2" xfId="5137"/>
    <cellStyle name="Normal 69 6 2 2" xfId="13607"/>
    <cellStyle name="Normal 69 6 2 2 2" xfId="27722"/>
    <cellStyle name="Normal 69 6 2 2 2 2" xfId="61599"/>
    <cellStyle name="Normal 69 6 2 2 3" xfId="47483"/>
    <cellStyle name="Normal 69 6 2 3" xfId="19253"/>
    <cellStyle name="Normal 69 6 2 3 2" xfId="39014"/>
    <cellStyle name="Normal 69 6 2 4" xfId="53130"/>
    <cellStyle name="Normal 69 6 2 5" xfId="33368"/>
    <cellStyle name="Normal 69 6 3" xfId="7961"/>
    <cellStyle name="Normal 69 6 3 2" xfId="22076"/>
    <cellStyle name="Normal 69 6 3 2 2" xfId="55953"/>
    <cellStyle name="Normal 69 6 3 3" xfId="41837"/>
    <cellStyle name="Normal 69 6 4" xfId="10784"/>
    <cellStyle name="Normal 69 6 4 2" xfId="24899"/>
    <cellStyle name="Normal 69 6 4 2 2" xfId="58776"/>
    <cellStyle name="Normal 69 6 4 3" xfId="44660"/>
    <cellStyle name="Normal 69 6 5" xfId="16430"/>
    <cellStyle name="Normal 69 6 5 2" xfId="36191"/>
    <cellStyle name="Normal 69 6 6" xfId="50307"/>
    <cellStyle name="Normal 69 6 7" xfId="30545"/>
    <cellStyle name="Normal 69 7" xfId="3724"/>
    <cellStyle name="Normal 69 7 2" xfId="12195"/>
    <cellStyle name="Normal 69 7 2 2" xfId="26310"/>
    <cellStyle name="Normal 69 7 2 2 2" xfId="60187"/>
    <cellStyle name="Normal 69 7 2 3" xfId="46071"/>
    <cellStyle name="Normal 69 7 3" xfId="17841"/>
    <cellStyle name="Normal 69 7 3 2" xfId="37602"/>
    <cellStyle name="Normal 69 7 4" xfId="51718"/>
    <cellStyle name="Normal 69 7 5" xfId="31956"/>
    <cellStyle name="Normal 69 8" xfId="6549"/>
    <cellStyle name="Normal 69 8 2" xfId="20664"/>
    <cellStyle name="Normal 69 8 2 2" xfId="54541"/>
    <cellStyle name="Normal 69 8 3" xfId="40425"/>
    <cellStyle name="Normal 69 9" xfId="9372"/>
    <cellStyle name="Normal 69 9 2" xfId="23487"/>
    <cellStyle name="Normal 69 9 2 2" xfId="57364"/>
    <cellStyle name="Normal 69 9 3" xfId="43248"/>
    <cellStyle name="Normal 7" xfId="15"/>
    <cellStyle name="Normal 7 10" xfId="3709"/>
    <cellStyle name="Normal 7 10 2" xfId="12180"/>
    <cellStyle name="Normal 7 10 2 2" xfId="26295"/>
    <cellStyle name="Normal 7 10 2 2 2" xfId="60172"/>
    <cellStyle name="Normal 7 10 2 3" xfId="46056"/>
    <cellStyle name="Normal 7 10 3" xfId="17826"/>
    <cellStyle name="Normal 7 10 3 2" xfId="37587"/>
    <cellStyle name="Normal 7 10 4" xfId="51703"/>
    <cellStyle name="Normal 7 10 5" xfId="31941"/>
    <cellStyle name="Normal 7 11" xfId="6534"/>
    <cellStyle name="Normal 7 11 2" xfId="20649"/>
    <cellStyle name="Normal 7 11 2 2" xfId="54526"/>
    <cellStyle name="Normal 7 11 3" xfId="40410"/>
    <cellStyle name="Normal 7 12" xfId="9357"/>
    <cellStyle name="Normal 7 12 2" xfId="23472"/>
    <cellStyle name="Normal 7 12 2 2" xfId="57349"/>
    <cellStyle name="Normal 7 12 3" xfId="43233"/>
    <cellStyle name="Normal 7 13" xfId="15003"/>
    <cellStyle name="Normal 7 13 2" xfId="34764"/>
    <cellStyle name="Normal 7 14" xfId="48880"/>
    <cellStyle name="Normal 7 15" xfId="29118"/>
    <cellStyle name="Normal 7 16" xfId="474"/>
    <cellStyle name="Normal 7 2" xfId="108"/>
    <cellStyle name="Normal 7 2 10" xfId="6540"/>
    <cellStyle name="Normal 7 2 10 2" xfId="20655"/>
    <cellStyle name="Normal 7 2 10 2 2" xfId="54532"/>
    <cellStyle name="Normal 7 2 10 3" xfId="40416"/>
    <cellStyle name="Normal 7 2 11" xfId="9363"/>
    <cellStyle name="Normal 7 2 11 2" xfId="23478"/>
    <cellStyle name="Normal 7 2 11 2 2" xfId="57355"/>
    <cellStyle name="Normal 7 2 11 3" xfId="43239"/>
    <cellStyle name="Normal 7 2 12" xfId="15009"/>
    <cellStyle name="Normal 7 2 12 2" xfId="34770"/>
    <cellStyle name="Normal 7 2 13" xfId="48886"/>
    <cellStyle name="Normal 7 2 14" xfId="29124"/>
    <cellStyle name="Normal 7 2 15" xfId="682"/>
    <cellStyle name="Normal 7 2 2" xfId="404"/>
    <cellStyle name="Normal 7 2 2 10" xfId="15054"/>
    <cellStyle name="Normal 7 2 2 10 2" xfId="34815"/>
    <cellStyle name="Normal 7 2 2 11" xfId="48931"/>
    <cellStyle name="Normal 7 2 2 12" xfId="29169"/>
    <cellStyle name="Normal 7 2 2 13" xfId="762"/>
    <cellStyle name="Normal 7 2 2 2" xfId="1016"/>
    <cellStyle name="Normal 7 2 2 2 10" xfId="49018"/>
    <cellStyle name="Normal 7 2 2 2 11" xfId="29256"/>
    <cellStyle name="Normal 7 2 2 2 2" xfId="1196"/>
    <cellStyle name="Normal 7 2 2 2 2 10" xfId="29431"/>
    <cellStyle name="Normal 7 2 2 2 2 2" xfId="1550"/>
    <cellStyle name="Normal 7 2 2 2 2 2 2" xfId="2257"/>
    <cellStyle name="Normal 7 2 2 2 2 2 2 2" xfId="3670"/>
    <cellStyle name="Normal 7 2 2 2 2 2 2 2 2" xfId="6494"/>
    <cellStyle name="Normal 7 2 2 2 2 2 2 2 2 2" xfId="14964"/>
    <cellStyle name="Normal 7 2 2 2 2 2 2 2 2 2 2" xfId="29079"/>
    <cellStyle name="Normal 7 2 2 2 2 2 2 2 2 2 2 2" xfId="62956"/>
    <cellStyle name="Normal 7 2 2 2 2 2 2 2 2 2 3" xfId="48840"/>
    <cellStyle name="Normal 7 2 2 2 2 2 2 2 2 3" xfId="20610"/>
    <cellStyle name="Normal 7 2 2 2 2 2 2 2 2 3 2" xfId="40371"/>
    <cellStyle name="Normal 7 2 2 2 2 2 2 2 2 4" xfId="54487"/>
    <cellStyle name="Normal 7 2 2 2 2 2 2 2 2 5" xfId="34725"/>
    <cellStyle name="Normal 7 2 2 2 2 2 2 2 3" xfId="9318"/>
    <cellStyle name="Normal 7 2 2 2 2 2 2 2 3 2" xfId="23433"/>
    <cellStyle name="Normal 7 2 2 2 2 2 2 2 3 2 2" xfId="57310"/>
    <cellStyle name="Normal 7 2 2 2 2 2 2 2 3 3" xfId="43194"/>
    <cellStyle name="Normal 7 2 2 2 2 2 2 2 4" xfId="12141"/>
    <cellStyle name="Normal 7 2 2 2 2 2 2 2 4 2" xfId="26256"/>
    <cellStyle name="Normal 7 2 2 2 2 2 2 2 4 2 2" xfId="60133"/>
    <cellStyle name="Normal 7 2 2 2 2 2 2 2 4 3" xfId="46017"/>
    <cellStyle name="Normal 7 2 2 2 2 2 2 2 5" xfId="17787"/>
    <cellStyle name="Normal 7 2 2 2 2 2 2 2 5 2" xfId="37548"/>
    <cellStyle name="Normal 7 2 2 2 2 2 2 2 6" xfId="51664"/>
    <cellStyle name="Normal 7 2 2 2 2 2 2 2 7" xfId="31902"/>
    <cellStyle name="Normal 7 2 2 2 2 2 2 3" xfId="5081"/>
    <cellStyle name="Normal 7 2 2 2 2 2 2 3 2" xfId="13552"/>
    <cellStyle name="Normal 7 2 2 2 2 2 2 3 2 2" xfId="27667"/>
    <cellStyle name="Normal 7 2 2 2 2 2 2 3 2 2 2" xfId="61544"/>
    <cellStyle name="Normal 7 2 2 2 2 2 2 3 2 3" xfId="47428"/>
    <cellStyle name="Normal 7 2 2 2 2 2 2 3 3" xfId="19198"/>
    <cellStyle name="Normal 7 2 2 2 2 2 2 3 3 2" xfId="38959"/>
    <cellStyle name="Normal 7 2 2 2 2 2 2 3 4" xfId="53075"/>
    <cellStyle name="Normal 7 2 2 2 2 2 2 3 5" xfId="33313"/>
    <cellStyle name="Normal 7 2 2 2 2 2 2 4" xfId="7906"/>
    <cellStyle name="Normal 7 2 2 2 2 2 2 4 2" xfId="22021"/>
    <cellStyle name="Normal 7 2 2 2 2 2 2 4 2 2" xfId="55898"/>
    <cellStyle name="Normal 7 2 2 2 2 2 2 4 3" xfId="41782"/>
    <cellStyle name="Normal 7 2 2 2 2 2 2 5" xfId="10729"/>
    <cellStyle name="Normal 7 2 2 2 2 2 2 5 2" xfId="24844"/>
    <cellStyle name="Normal 7 2 2 2 2 2 2 5 2 2" xfId="58721"/>
    <cellStyle name="Normal 7 2 2 2 2 2 2 5 3" xfId="44605"/>
    <cellStyle name="Normal 7 2 2 2 2 2 2 6" xfId="16375"/>
    <cellStyle name="Normal 7 2 2 2 2 2 2 6 2" xfId="36136"/>
    <cellStyle name="Normal 7 2 2 2 2 2 2 7" xfId="50252"/>
    <cellStyle name="Normal 7 2 2 2 2 2 2 8" xfId="30490"/>
    <cellStyle name="Normal 7 2 2 2 2 2 3" xfId="2964"/>
    <cellStyle name="Normal 7 2 2 2 2 2 3 2" xfId="5788"/>
    <cellStyle name="Normal 7 2 2 2 2 2 3 2 2" xfId="14258"/>
    <cellStyle name="Normal 7 2 2 2 2 2 3 2 2 2" xfId="28373"/>
    <cellStyle name="Normal 7 2 2 2 2 2 3 2 2 2 2" xfId="62250"/>
    <cellStyle name="Normal 7 2 2 2 2 2 3 2 2 3" xfId="48134"/>
    <cellStyle name="Normal 7 2 2 2 2 2 3 2 3" xfId="19904"/>
    <cellStyle name="Normal 7 2 2 2 2 2 3 2 3 2" xfId="39665"/>
    <cellStyle name="Normal 7 2 2 2 2 2 3 2 4" xfId="53781"/>
    <cellStyle name="Normal 7 2 2 2 2 2 3 2 5" xfId="34019"/>
    <cellStyle name="Normal 7 2 2 2 2 2 3 3" xfId="8612"/>
    <cellStyle name="Normal 7 2 2 2 2 2 3 3 2" xfId="22727"/>
    <cellStyle name="Normal 7 2 2 2 2 2 3 3 2 2" xfId="56604"/>
    <cellStyle name="Normal 7 2 2 2 2 2 3 3 3" xfId="42488"/>
    <cellStyle name="Normal 7 2 2 2 2 2 3 4" xfId="11435"/>
    <cellStyle name="Normal 7 2 2 2 2 2 3 4 2" xfId="25550"/>
    <cellStyle name="Normal 7 2 2 2 2 2 3 4 2 2" xfId="59427"/>
    <cellStyle name="Normal 7 2 2 2 2 2 3 4 3" xfId="45311"/>
    <cellStyle name="Normal 7 2 2 2 2 2 3 5" xfId="17081"/>
    <cellStyle name="Normal 7 2 2 2 2 2 3 5 2" xfId="36842"/>
    <cellStyle name="Normal 7 2 2 2 2 2 3 6" xfId="50958"/>
    <cellStyle name="Normal 7 2 2 2 2 2 3 7" xfId="31196"/>
    <cellStyle name="Normal 7 2 2 2 2 2 4" xfId="4375"/>
    <cellStyle name="Normal 7 2 2 2 2 2 4 2" xfId="12846"/>
    <cellStyle name="Normal 7 2 2 2 2 2 4 2 2" xfId="26961"/>
    <cellStyle name="Normal 7 2 2 2 2 2 4 2 2 2" xfId="60838"/>
    <cellStyle name="Normal 7 2 2 2 2 2 4 2 3" xfId="46722"/>
    <cellStyle name="Normal 7 2 2 2 2 2 4 3" xfId="18492"/>
    <cellStyle name="Normal 7 2 2 2 2 2 4 3 2" xfId="38253"/>
    <cellStyle name="Normal 7 2 2 2 2 2 4 4" xfId="52369"/>
    <cellStyle name="Normal 7 2 2 2 2 2 4 5" xfId="32607"/>
    <cellStyle name="Normal 7 2 2 2 2 2 5" xfId="7200"/>
    <cellStyle name="Normal 7 2 2 2 2 2 5 2" xfId="21315"/>
    <cellStyle name="Normal 7 2 2 2 2 2 5 2 2" xfId="55192"/>
    <cellStyle name="Normal 7 2 2 2 2 2 5 3" xfId="41076"/>
    <cellStyle name="Normal 7 2 2 2 2 2 6" xfId="10023"/>
    <cellStyle name="Normal 7 2 2 2 2 2 6 2" xfId="24138"/>
    <cellStyle name="Normal 7 2 2 2 2 2 6 2 2" xfId="58015"/>
    <cellStyle name="Normal 7 2 2 2 2 2 6 3" xfId="43899"/>
    <cellStyle name="Normal 7 2 2 2 2 2 7" xfId="15669"/>
    <cellStyle name="Normal 7 2 2 2 2 2 7 2" xfId="35430"/>
    <cellStyle name="Normal 7 2 2 2 2 2 8" xfId="49546"/>
    <cellStyle name="Normal 7 2 2 2 2 2 9" xfId="29784"/>
    <cellStyle name="Normal 7 2 2 2 2 3" xfId="1904"/>
    <cellStyle name="Normal 7 2 2 2 2 3 2" xfId="3317"/>
    <cellStyle name="Normal 7 2 2 2 2 3 2 2" xfId="6141"/>
    <cellStyle name="Normal 7 2 2 2 2 3 2 2 2" xfId="14611"/>
    <cellStyle name="Normal 7 2 2 2 2 3 2 2 2 2" xfId="28726"/>
    <cellStyle name="Normal 7 2 2 2 2 3 2 2 2 2 2" xfId="62603"/>
    <cellStyle name="Normal 7 2 2 2 2 3 2 2 2 3" xfId="48487"/>
    <cellStyle name="Normal 7 2 2 2 2 3 2 2 3" xfId="20257"/>
    <cellStyle name="Normal 7 2 2 2 2 3 2 2 3 2" xfId="40018"/>
    <cellStyle name="Normal 7 2 2 2 2 3 2 2 4" xfId="54134"/>
    <cellStyle name="Normal 7 2 2 2 2 3 2 2 5" xfId="34372"/>
    <cellStyle name="Normal 7 2 2 2 2 3 2 3" xfId="8965"/>
    <cellStyle name="Normal 7 2 2 2 2 3 2 3 2" xfId="23080"/>
    <cellStyle name="Normal 7 2 2 2 2 3 2 3 2 2" xfId="56957"/>
    <cellStyle name="Normal 7 2 2 2 2 3 2 3 3" xfId="42841"/>
    <cellStyle name="Normal 7 2 2 2 2 3 2 4" xfId="11788"/>
    <cellStyle name="Normal 7 2 2 2 2 3 2 4 2" xfId="25903"/>
    <cellStyle name="Normal 7 2 2 2 2 3 2 4 2 2" xfId="59780"/>
    <cellStyle name="Normal 7 2 2 2 2 3 2 4 3" xfId="45664"/>
    <cellStyle name="Normal 7 2 2 2 2 3 2 5" xfId="17434"/>
    <cellStyle name="Normal 7 2 2 2 2 3 2 5 2" xfId="37195"/>
    <cellStyle name="Normal 7 2 2 2 2 3 2 6" xfId="51311"/>
    <cellStyle name="Normal 7 2 2 2 2 3 2 7" xfId="31549"/>
    <cellStyle name="Normal 7 2 2 2 2 3 3" xfId="4728"/>
    <cellStyle name="Normal 7 2 2 2 2 3 3 2" xfId="13199"/>
    <cellStyle name="Normal 7 2 2 2 2 3 3 2 2" xfId="27314"/>
    <cellStyle name="Normal 7 2 2 2 2 3 3 2 2 2" xfId="61191"/>
    <cellStyle name="Normal 7 2 2 2 2 3 3 2 3" xfId="47075"/>
    <cellStyle name="Normal 7 2 2 2 2 3 3 3" xfId="18845"/>
    <cellStyle name="Normal 7 2 2 2 2 3 3 3 2" xfId="38606"/>
    <cellStyle name="Normal 7 2 2 2 2 3 3 4" xfId="52722"/>
    <cellStyle name="Normal 7 2 2 2 2 3 3 5" xfId="32960"/>
    <cellStyle name="Normal 7 2 2 2 2 3 4" xfId="7553"/>
    <cellStyle name="Normal 7 2 2 2 2 3 4 2" xfId="21668"/>
    <cellStyle name="Normal 7 2 2 2 2 3 4 2 2" xfId="55545"/>
    <cellStyle name="Normal 7 2 2 2 2 3 4 3" xfId="41429"/>
    <cellStyle name="Normal 7 2 2 2 2 3 5" xfId="10376"/>
    <cellStyle name="Normal 7 2 2 2 2 3 5 2" xfId="24491"/>
    <cellStyle name="Normal 7 2 2 2 2 3 5 2 2" xfId="58368"/>
    <cellStyle name="Normal 7 2 2 2 2 3 5 3" xfId="44252"/>
    <cellStyle name="Normal 7 2 2 2 2 3 6" xfId="16022"/>
    <cellStyle name="Normal 7 2 2 2 2 3 6 2" xfId="35783"/>
    <cellStyle name="Normal 7 2 2 2 2 3 7" xfId="49899"/>
    <cellStyle name="Normal 7 2 2 2 2 3 8" xfId="30137"/>
    <cellStyle name="Normal 7 2 2 2 2 4" xfId="2611"/>
    <cellStyle name="Normal 7 2 2 2 2 4 2" xfId="5435"/>
    <cellStyle name="Normal 7 2 2 2 2 4 2 2" xfId="13905"/>
    <cellStyle name="Normal 7 2 2 2 2 4 2 2 2" xfId="28020"/>
    <cellStyle name="Normal 7 2 2 2 2 4 2 2 2 2" xfId="61897"/>
    <cellStyle name="Normal 7 2 2 2 2 4 2 2 3" xfId="47781"/>
    <cellStyle name="Normal 7 2 2 2 2 4 2 3" xfId="19551"/>
    <cellStyle name="Normal 7 2 2 2 2 4 2 3 2" xfId="39312"/>
    <cellStyle name="Normal 7 2 2 2 2 4 2 4" xfId="53428"/>
    <cellStyle name="Normal 7 2 2 2 2 4 2 5" xfId="33666"/>
    <cellStyle name="Normal 7 2 2 2 2 4 3" xfId="8259"/>
    <cellStyle name="Normal 7 2 2 2 2 4 3 2" xfId="22374"/>
    <cellStyle name="Normal 7 2 2 2 2 4 3 2 2" xfId="56251"/>
    <cellStyle name="Normal 7 2 2 2 2 4 3 3" xfId="42135"/>
    <cellStyle name="Normal 7 2 2 2 2 4 4" xfId="11082"/>
    <cellStyle name="Normal 7 2 2 2 2 4 4 2" xfId="25197"/>
    <cellStyle name="Normal 7 2 2 2 2 4 4 2 2" xfId="59074"/>
    <cellStyle name="Normal 7 2 2 2 2 4 4 3" xfId="44958"/>
    <cellStyle name="Normal 7 2 2 2 2 4 5" xfId="16728"/>
    <cellStyle name="Normal 7 2 2 2 2 4 5 2" xfId="36489"/>
    <cellStyle name="Normal 7 2 2 2 2 4 6" xfId="50605"/>
    <cellStyle name="Normal 7 2 2 2 2 4 7" xfId="30843"/>
    <cellStyle name="Normal 7 2 2 2 2 5" xfId="4022"/>
    <cellStyle name="Normal 7 2 2 2 2 5 2" xfId="12493"/>
    <cellStyle name="Normal 7 2 2 2 2 5 2 2" xfId="26608"/>
    <cellStyle name="Normal 7 2 2 2 2 5 2 2 2" xfId="60485"/>
    <cellStyle name="Normal 7 2 2 2 2 5 2 3" xfId="46369"/>
    <cellStyle name="Normal 7 2 2 2 2 5 3" xfId="18139"/>
    <cellStyle name="Normal 7 2 2 2 2 5 3 2" xfId="37900"/>
    <cellStyle name="Normal 7 2 2 2 2 5 4" xfId="52016"/>
    <cellStyle name="Normal 7 2 2 2 2 5 5" xfId="32254"/>
    <cellStyle name="Normal 7 2 2 2 2 6" xfId="6847"/>
    <cellStyle name="Normal 7 2 2 2 2 6 2" xfId="20962"/>
    <cellStyle name="Normal 7 2 2 2 2 6 2 2" xfId="54839"/>
    <cellStyle name="Normal 7 2 2 2 2 6 3" xfId="40723"/>
    <cellStyle name="Normal 7 2 2 2 2 7" xfId="9670"/>
    <cellStyle name="Normal 7 2 2 2 2 7 2" xfId="23785"/>
    <cellStyle name="Normal 7 2 2 2 2 7 2 2" xfId="57662"/>
    <cellStyle name="Normal 7 2 2 2 2 7 3" xfId="43546"/>
    <cellStyle name="Normal 7 2 2 2 2 8" xfId="15316"/>
    <cellStyle name="Normal 7 2 2 2 2 8 2" xfId="35077"/>
    <cellStyle name="Normal 7 2 2 2 2 9" xfId="49193"/>
    <cellStyle name="Normal 7 2 2 2 3" xfId="1375"/>
    <cellStyle name="Normal 7 2 2 2 3 2" xfId="2082"/>
    <cellStyle name="Normal 7 2 2 2 3 2 2" xfId="3495"/>
    <cellStyle name="Normal 7 2 2 2 3 2 2 2" xfId="6319"/>
    <cellStyle name="Normal 7 2 2 2 3 2 2 2 2" xfId="14789"/>
    <cellStyle name="Normal 7 2 2 2 3 2 2 2 2 2" xfId="28904"/>
    <cellStyle name="Normal 7 2 2 2 3 2 2 2 2 2 2" xfId="62781"/>
    <cellStyle name="Normal 7 2 2 2 3 2 2 2 2 3" xfId="48665"/>
    <cellStyle name="Normal 7 2 2 2 3 2 2 2 3" xfId="20435"/>
    <cellStyle name="Normal 7 2 2 2 3 2 2 2 3 2" xfId="40196"/>
    <cellStyle name="Normal 7 2 2 2 3 2 2 2 4" xfId="54312"/>
    <cellStyle name="Normal 7 2 2 2 3 2 2 2 5" xfId="34550"/>
    <cellStyle name="Normal 7 2 2 2 3 2 2 3" xfId="9143"/>
    <cellStyle name="Normal 7 2 2 2 3 2 2 3 2" xfId="23258"/>
    <cellStyle name="Normal 7 2 2 2 3 2 2 3 2 2" xfId="57135"/>
    <cellStyle name="Normal 7 2 2 2 3 2 2 3 3" xfId="43019"/>
    <cellStyle name="Normal 7 2 2 2 3 2 2 4" xfId="11966"/>
    <cellStyle name="Normal 7 2 2 2 3 2 2 4 2" xfId="26081"/>
    <cellStyle name="Normal 7 2 2 2 3 2 2 4 2 2" xfId="59958"/>
    <cellStyle name="Normal 7 2 2 2 3 2 2 4 3" xfId="45842"/>
    <cellStyle name="Normal 7 2 2 2 3 2 2 5" xfId="17612"/>
    <cellStyle name="Normal 7 2 2 2 3 2 2 5 2" xfId="37373"/>
    <cellStyle name="Normal 7 2 2 2 3 2 2 6" xfId="51489"/>
    <cellStyle name="Normal 7 2 2 2 3 2 2 7" xfId="31727"/>
    <cellStyle name="Normal 7 2 2 2 3 2 3" xfId="4906"/>
    <cellStyle name="Normal 7 2 2 2 3 2 3 2" xfId="13377"/>
    <cellStyle name="Normal 7 2 2 2 3 2 3 2 2" xfId="27492"/>
    <cellStyle name="Normal 7 2 2 2 3 2 3 2 2 2" xfId="61369"/>
    <cellStyle name="Normal 7 2 2 2 3 2 3 2 3" xfId="47253"/>
    <cellStyle name="Normal 7 2 2 2 3 2 3 3" xfId="19023"/>
    <cellStyle name="Normal 7 2 2 2 3 2 3 3 2" xfId="38784"/>
    <cellStyle name="Normal 7 2 2 2 3 2 3 4" xfId="52900"/>
    <cellStyle name="Normal 7 2 2 2 3 2 3 5" xfId="33138"/>
    <cellStyle name="Normal 7 2 2 2 3 2 4" xfId="7731"/>
    <cellStyle name="Normal 7 2 2 2 3 2 4 2" xfId="21846"/>
    <cellStyle name="Normal 7 2 2 2 3 2 4 2 2" xfId="55723"/>
    <cellStyle name="Normal 7 2 2 2 3 2 4 3" xfId="41607"/>
    <cellStyle name="Normal 7 2 2 2 3 2 5" xfId="10554"/>
    <cellStyle name="Normal 7 2 2 2 3 2 5 2" xfId="24669"/>
    <cellStyle name="Normal 7 2 2 2 3 2 5 2 2" xfId="58546"/>
    <cellStyle name="Normal 7 2 2 2 3 2 5 3" xfId="44430"/>
    <cellStyle name="Normal 7 2 2 2 3 2 6" xfId="16200"/>
    <cellStyle name="Normal 7 2 2 2 3 2 6 2" xfId="35961"/>
    <cellStyle name="Normal 7 2 2 2 3 2 7" xfId="50077"/>
    <cellStyle name="Normal 7 2 2 2 3 2 8" xfId="30315"/>
    <cellStyle name="Normal 7 2 2 2 3 3" xfId="2789"/>
    <cellStyle name="Normal 7 2 2 2 3 3 2" xfId="5613"/>
    <cellStyle name="Normal 7 2 2 2 3 3 2 2" xfId="14083"/>
    <cellStyle name="Normal 7 2 2 2 3 3 2 2 2" xfId="28198"/>
    <cellStyle name="Normal 7 2 2 2 3 3 2 2 2 2" xfId="62075"/>
    <cellStyle name="Normal 7 2 2 2 3 3 2 2 3" xfId="47959"/>
    <cellStyle name="Normal 7 2 2 2 3 3 2 3" xfId="19729"/>
    <cellStyle name="Normal 7 2 2 2 3 3 2 3 2" xfId="39490"/>
    <cellStyle name="Normal 7 2 2 2 3 3 2 4" xfId="53606"/>
    <cellStyle name="Normal 7 2 2 2 3 3 2 5" xfId="33844"/>
    <cellStyle name="Normal 7 2 2 2 3 3 3" xfId="8437"/>
    <cellStyle name="Normal 7 2 2 2 3 3 3 2" xfId="22552"/>
    <cellStyle name="Normal 7 2 2 2 3 3 3 2 2" xfId="56429"/>
    <cellStyle name="Normal 7 2 2 2 3 3 3 3" xfId="42313"/>
    <cellStyle name="Normal 7 2 2 2 3 3 4" xfId="11260"/>
    <cellStyle name="Normal 7 2 2 2 3 3 4 2" xfId="25375"/>
    <cellStyle name="Normal 7 2 2 2 3 3 4 2 2" xfId="59252"/>
    <cellStyle name="Normal 7 2 2 2 3 3 4 3" xfId="45136"/>
    <cellStyle name="Normal 7 2 2 2 3 3 5" xfId="16906"/>
    <cellStyle name="Normal 7 2 2 2 3 3 5 2" xfId="36667"/>
    <cellStyle name="Normal 7 2 2 2 3 3 6" xfId="50783"/>
    <cellStyle name="Normal 7 2 2 2 3 3 7" xfId="31021"/>
    <cellStyle name="Normal 7 2 2 2 3 4" xfId="4200"/>
    <cellStyle name="Normal 7 2 2 2 3 4 2" xfId="12671"/>
    <cellStyle name="Normal 7 2 2 2 3 4 2 2" xfId="26786"/>
    <cellStyle name="Normal 7 2 2 2 3 4 2 2 2" xfId="60663"/>
    <cellStyle name="Normal 7 2 2 2 3 4 2 3" xfId="46547"/>
    <cellStyle name="Normal 7 2 2 2 3 4 3" xfId="18317"/>
    <cellStyle name="Normal 7 2 2 2 3 4 3 2" xfId="38078"/>
    <cellStyle name="Normal 7 2 2 2 3 4 4" xfId="52194"/>
    <cellStyle name="Normal 7 2 2 2 3 4 5" xfId="32432"/>
    <cellStyle name="Normal 7 2 2 2 3 5" xfId="7025"/>
    <cellStyle name="Normal 7 2 2 2 3 5 2" xfId="21140"/>
    <cellStyle name="Normal 7 2 2 2 3 5 2 2" xfId="55017"/>
    <cellStyle name="Normal 7 2 2 2 3 5 3" xfId="40901"/>
    <cellStyle name="Normal 7 2 2 2 3 6" xfId="9848"/>
    <cellStyle name="Normal 7 2 2 2 3 6 2" xfId="23963"/>
    <cellStyle name="Normal 7 2 2 2 3 6 2 2" xfId="57840"/>
    <cellStyle name="Normal 7 2 2 2 3 6 3" xfId="43724"/>
    <cellStyle name="Normal 7 2 2 2 3 7" xfId="15494"/>
    <cellStyle name="Normal 7 2 2 2 3 7 2" xfId="35255"/>
    <cellStyle name="Normal 7 2 2 2 3 8" xfId="49371"/>
    <cellStyle name="Normal 7 2 2 2 3 9" xfId="29609"/>
    <cellStyle name="Normal 7 2 2 2 4" xfId="1729"/>
    <cellStyle name="Normal 7 2 2 2 4 2" xfId="3142"/>
    <cellStyle name="Normal 7 2 2 2 4 2 2" xfId="5966"/>
    <cellStyle name="Normal 7 2 2 2 4 2 2 2" xfId="14436"/>
    <cellStyle name="Normal 7 2 2 2 4 2 2 2 2" xfId="28551"/>
    <cellStyle name="Normal 7 2 2 2 4 2 2 2 2 2" xfId="62428"/>
    <cellStyle name="Normal 7 2 2 2 4 2 2 2 3" xfId="48312"/>
    <cellStyle name="Normal 7 2 2 2 4 2 2 3" xfId="20082"/>
    <cellStyle name="Normal 7 2 2 2 4 2 2 3 2" xfId="39843"/>
    <cellStyle name="Normal 7 2 2 2 4 2 2 4" xfId="53959"/>
    <cellStyle name="Normal 7 2 2 2 4 2 2 5" xfId="34197"/>
    <cellStyle name="Normal 7 2 2 2 4 2 3" xfId="8790"/>
    <cellStyle name="Normal 7 2 2 2 4 2 3 2" xfId="22905"/>
    <cellStyle name="Normal 7 2 2 2 4 2 3 2 2" xfId="56782"/>
    <cellStyle name="Normal 7 2 2 2 4 2 3 3" xfId="42666"/>
    <cellStyle name="Normal 7 2 2 2 4 2 4" xfId="11613"/>
    <cellStyle name="Normal 7 2 2 2 4 2 4 2" xfId="25728"/>
    <cellStyle name="Normal 7 2 2 2 4 2 4 2 2" xfId="59605"/>
    <cellStyle name="Normal 7 2 2 2 4 2 4 3" xfId="45489"/>
    <cellStyle name="Normal 7 2 2 2 4 2 5" xfId="17259"/>
    <cellStyle name="Normal 7 2 2 2 4 2 5 2" xfId="37020"/>
    <cellStyle name="Normal 7 2 2 2 4 2 6" xfId="51136"/>
    <cellStyle name="Normal 7 2 2 2 4 2 7" xfId="31374"/>
    <cellStyle name="Normal 7 2 2 2 4 3" xfId="4553"/>
    <cellStyle name="Normal 7 2 2 2 4 3 2" xfId="13024"/>
    <cellStyle name="Normal 7 2 2 2 4 3 2 2" xfId="27139"/>
    <cellStyle name="Normal 7 2 2 2 4 3 2 2 2" xfId="61016"/>
    <cellStyle name="Normal 7 2 2 2 4 3 2 3" xfId="46900"/>
    <cellStyle name="Normal 7 2 2 2 4 3 3" xfId="18670"/>
    <cellStyle name="Normal 7 2 2 2 4 3 3 2" xfId="38431"/>
    <cellStyle name="Normal 7 2 2 2 4 3 4" xfId="52547"/>
    <cellStyle name="Normal 7 2 2 2 4 3 5" xfId="32785"/>
    <cellStyle name="Normal 7 2 2 2 4 4" xfId="7378"/>
    <cellStyle name="Normal 7 2 2 2 4 4 2" xfId="21493"/>
    <cellStyle name="Normal 7 2 2 2 4 4 2 2" xfId="55370"/>
    <cellStyle name="Normal 7 2 2 2 4 4 3" xfId="41254"/>
    <cellStyle name="Normal 7 2 2 2 4 5" xfId="10201"/>
    <cellStyle name="Normal 7 2 2 2 4 5 2" xfId="24316"/>
    <cellStyle name="Normal 7 2 2 2 4 5 2 2" xfId="58193"/>
    <cellStyle name="Normal 7 2 2 2 4 5 3" xfId="44077"/>
    <cellStyle name="Normal 7 2 2 2 4 6" xfId="15847"/>
    <cellStyle name="Normal 7 2 2 2 4 6 2" xfId="35608"/>
    <cellStyle name="Normal 7 2 2 2 4 7" xfId="49724"/>
    <cellStyle name="Normal 7 2 2 2 4 8" xfId="29962"/>
    <cellStyle name="Normal 7 2 2 2 5" xfId="2436"/>
    <cellStyle name="Normal 7 2 2 2 5 2" xfId="5260"/>
    <cellStyle name="Normal 7 2 2 2 5 2 2" xfId="13730"/>
    <cellStyle name="Normal 7 2 2 2 5 2 2 2" xfId="27845"/>
    <cellStyle name="Normal 7 2 2 2 5 2 2 2 2" xfId="61722"/>
    <cellStyle name="Normal 7 2 2 2 5 2 2 3" xfId="47606"/>
    <cellStyle name="Normal 7 2 2 2 5 2 3" xfId="19376"/>
    <cellStyle name="Normal 7 2 2 2 5 2 3 2" xfId="39137"/>
    <cellStyle name="Normal 7 2 2 2 5 2 4" xfId="53253"/>
    <cellStyle name="Normal 7 2 2 2 5 2 5" xfId="33491"/>
    <cellStyle name="Normal 7 2 2 2 5 3" xfId="8084"/>
    <cellStyle name="Normal 7 2 2 2 5 3 2" xfId="22199"/>
    <cellStyle name="Normal 7 2 2 2 5 3 2 2" xfId="56076"/>
    <cellStyle name="Normal 7 2 2 2 5 3 3" xfId="41960"/>
    <cellStyle name="Normal 7 2 2 2 5 4" xfId="10907"/>
    <cellStyle name="Normal 7 2 2 2 5 4 2" xfId="25022"/>
    <cellStyle name="Normal 7 2 2 2 5 4 2 2" xfId="58899"/>
    <cellStyle name="Normal 7 2 2 2 5 4 3" xfId="44783"/>
    <cellStyle name="Normal 7 2 2 2 5 5" xfId="16553"/>
    <cellStyle name="Normal 7 2 2 2 5 5 2" xfId="36314"/>
    <cellStyle name="Normal 7 2 2 2 5 6" xfId="50430"/>
    <cellStyle name="Normal 7 2 2 2 5 7" xfId="30668"/>
    <cellStyle name="Normal 7 2 2 2 6" xfId="3847"/>
    <cellStyle name="Normal 7 2 2 2 6 2" xfId="12318"/>
    <cellStyle name="Normal 7 2 2 2 6 2 2" xfId="26433"/>
    <cellStyle name="Normal 7 2 2 2 6 2 2 2" xfId="60310"/>
    <cellStyle name="Normal 7 2 2 2 6 2 3" xfId="46194"/>
    <cellStyle name="Normal 7 2 2 2 6 3" xfId="17964"/>
    <cellStyle name="Normal 7 2 2 2 6 3 2" xfId="37725"/>
    <cellStyle name="Normal 7 2 2 2 6 4" xfId="51841"/>
    <cellStyle name="Normal 7 2 2 2 6 5" xfId="32079"/>
    <cellStyle name="Normal 7 2 2 2 7" xfId="6672"/>
    <cellStyle name="Normal 7 2 2 2 7 2" xfId="20787"/>
    <cellStyle name="Normal 7 2 2 2 7 2 2" xfId="54664"/>
    <cellStyle name="Normal 7 2 2 2 7 3" xfId="40548"/>
    <cellStyle name="Normal 7 2 2 2 8" xfId="9495"/>
    <cellStyle name="Normal 7 2 2 2 8 2" xfId="23610"/>
    <cellStyle name="Normal 7 2 2 2 8 2 2" xfId="57487"/>
    <cellStyle name="Normal 7 2 2 2 8 3" xfId="43371"/>
    <cellStyle name="Normal 7 2 2 2 9" xfId="15141"/>
    <cellStyle name="Normal 7 2 2 2 9 2" xfId="34902"/>
    <cellStyle name="Normal 7 2 2 3" xfId="1108"/>
    <cellStyle name="Normal 7 2 2 3 10" xfId="29344"/>
    <cellStyle name="Normal 7 2 2 3 2" xfId="1463"/>
    <cellStyle name="Normal 7 2 2 3 2 2" xfId="2170"/>
    <cellStyle name="Normal 7 2 2 3 2 2 2" xfId="3583"/>
    <cellStyle name="Normal 7 2 2 3 2 2 2 2" xfId="6407"/>
    <cellStyle name="Normal 7 2 2 3 2 2 2 2 2" xfId="14877"/>
    <cellStyle name="Normal 7 2 2 3 2 2 2 2 2 2" xfId="28992"/>
    <cellStyle name="Normal 7 2 2 3 2 2 2 2 2 2 2" xfId="62869"/>
    <cellStyle name="Normal 7 2 2 3 2 2 2 2 2 3" xfId="48753"/>
    <cellStyle name="Normal 7 2 2 3 2 2 2 2 3" xfId="20523"/>
    <cellStyle name="Normal 7 2 2 3 2 2 2 2 3 2" xfId="40284"/>
    <cellStyle name="Normal 7 2 2 3 2 2 2 2 4" xfId="54400"/>
    <cellStyle name="Normal 7 2 2 3 2 2 2 2 5" xfId="34638"/>
    <cellStyle name="Normal 7 2 2 3 2 2 2 3" xfId="9231"/>
    <cellStyle name="Normal 7 2 2 3 2 2 2 3 2" xfId="23346"/>
    <cellStyle name="Normal 7 2 2 3 2 2 2 3 2 2" xfId="57223"/>
    <cellStyle name="Normal 7 2 2 3 2 2 2 3 3" xfId="43107"/>
    <cellStyle name="Normal 7 2 2 3 2 2 2 4" xfId="12054"/>
    <cellStyle name="Normal 7 2 2 3 2 2 2 4 2" xfId="26169"/>
    <cellStyle name="Normal 7 2 2 3 2 2 2 4 2 2" xfId="60046"/>
    <cellStyle name="Normal 7 2 2 3 2 2 2 4 3" xfId="45930"/>
    <cellStyle name="Normal 7 2 2 3 2 2 2 5" xfId="17700"/>
    <cellStyle name="Normal 7 2 2 3 2 2 2 5 2" xfId="37461"/>
    <cellStyle name="Normal 7 2 2 3 2 2 2 6" xfId="51577"/>
    <cellStyle name="Normal 7 2 2 3 2 2 2 7" xfId="31815"/>
    <cellStyle name="Normal 7 2 2 3 2 2 3" xfId="4994"/>
    <cellStyle name="Normal 7 2 2 3 2 2 3 2" xfId="13465"/>
    <cellStyle name="Normal 7 2 2 3 2 2 3 2 2" xfId="27580"/>
    <cellStyle name="Normal 7 2 2 3 2 2 3 2 2 2" xfId="61457"/>
    <cellStyle name="Normal 7 2 2 3 2 2 3 2 3" xfId="47341"/>
    <cellStyle name="Normal 7 2 2 3 2 2 3 3" xfId="19111"/>
    <cellStyle name="Normal 7 2 2 3 2 2 3 3 2" xfId="38872"/>
    <cellStyle name="Normal 7 2 2 3 2 2 3 4" xfId="52988"/>
    <cellStyle name="Normal 7 2 2 3 2 2 3 5" xfId="33226"/>
    <cellStyle name="Normal 7 2 2 3 2 2 4" xfId="7819"/>
    <cellStyle name="Normal 7 2 2 3 2 2 4 2" xfId="21934"/>
    <cellStyle name="Normal 7 2 2 3 2 2 4 2 2" xfId="55811"/>
    <cellStyle name="Normal 7 2 2 3 2 2 4 3" xfId="41695"/>
    <cellStyle name="Normal 7 2 2 3 2 2 5" xfId="10642"/>
    <cellStyle name="Normal 7 2 2 3 2 2 5 2" xfId="24757"/>
    <cellStyle name="Normal 7 2 2 3 2 2 5 2 2" xfId="58634"/>
    <cellStyle name="Normal 7 2 2 3 2 2 5 3" xfId="44518"/>
    <cellStyle name="Normal 7 2 2 3 2 2 6" xfId="16288"/>
    <cellStyle name="Normal 7 2 2 3 2 2 6 2" xfId="36049"/>
    <cellStyle name="Normal 7 2 2 3 2 2 7" xfId="50165"/>
    <cellStyle name="Normal 7 2 2 3 2 2 8" xfId="30403"/>
    <cellStyle name="Normal 7 2 2 3 2 3" xfId="2877"/>
    <cellStyle name="Normal 7 2 2 3 2 3 2" xfId="5701"/>
    <cellStyle name="Normal 7 2 2 3 2 3 2 2" xfId="14171"/>
    <cellStyle name="Normal 7 2 2 3 2 3 2 2 2" xfId="28286"/>
    <cellStyle name="Normal 7 2 2 3 2 3 2 2 2 2" xfId="62163"/>
    <cellStyle name="Normal 7 2 2 3 2 3 2 2 3" xfId="48047"/>
    <cellStyle name="Normal 7 2 2 3 2 3 2 3" xfId="19817"/>
    <cellStyle name="Normal 7 2 2 3 2 3 2 3 2" xfId="39578"/>
    <cellStyle name="Normal 7 2 2 3 2 3 2 4" xfId="53694"/>
    <cellStyle name="Normal 7 2 2 3 2 3 2 5" xfId="33932"/>
    <cellStyle name="Normal 7 2 2 3 2 3 3" xfId="8525"/>
    <cellStyle name="Normal 7 2 2 3 2 3 3 2" xfId="22640"/>
    <cellStyle name="Normal 7 2 2 3 2 3 3 2 2" xfId="56517"/>
    <cellStyle name="Normal 7 2 2 3 2 3 3 3" xfId="42401"/>
    <cellStyle name="Normal 7 2 2 3 2 3 4" xfId="11348"/>
    <cellStyle name="Normal 7 2 2 3 2 3 4 2" xfId="25463"/>
    <cellStyle name="Normal 7 2 2 3 2 3 4 2 2" xfId="59340"/>
    <cellStyle name="Normal 7 2 2 3 2 3 4 3" xfId="45224"/>
    <cellStyle name="Normal 7 2 2 3 2 3 5" xfId="16994"/>
    <cellStyle name="Normal 7 2 2 3 2 3 5 2" xfId="36755"/>
    <cellStyle name="Normal 7 2 2 3 2 3 6" xfId="50871"/>
    <cellStyle name="Normal 7 2 2 3 2 3 7" xfId="31109"/>
    <cellStyle name="Normal 7 2 2 3 2 4" xfId="4288"/>
    <cellStyle name="Normal 7 2 2 3 2 4 2" xfId="12759"/>
    <cellStyle name="Normal 7 2 2 3 2 4 2 2" xfId="26874"/>
    <cellStyle name="Normal 7 2 2 3 2 4 2 2 2" xfId="60751"/>
    <cellStyle name="Normal 7 2 2 3 2 4 2 3" xfId="46635"/>
    <cellStyle name="Normal 7 2 2 3 2 4 3" xfId="18405"/>
    <cellStyle name="Normal 7 2 2 3 2 4 3 2" xfId="38166"/>
    <cellStyle name="Normal 7 2 2 3 2 4 4" xfId="52282"/>
    <cellStyle name="Normal 7 2 2 3 2 4 5" xfId="32520"/>
    <cellStyle name="Normal 7 2 2 3 2 5" xfId="7113"/>
    <cellStyle name="Normal 7 2 2 3 2 5 2" xfId="21228"/>
    <cellStyle name="Normal 7 2 2 3 2 5 2 2" xfId="55105"/>
    <cellStyle name="Normal 7 2 2 3 2 5 3" xfId="40989"/>
    <cellStyle name="Normal 7 2 2 3 2 6" xfId="9936"/>
    <cellStyle name="Normal 7 2 2 3 2 6 2" xfId="24051"/>
    <cellStyle name="Normal 7 2 2 3 2 6 2 2" xfId="57928"/>
    <cellStyle name="Normal 7 2 2 3 2 6 3" xfId="43812"/>
    <cellStyle name="Normal 7 2 2 3 2 7" xfId="15582"/>
    <cellStyle name="Normal 7 2 2 3 2 7 2" xfId="35343"/>
    <cellStyle name="Normal 7 2 2 3 2 8" xfId="49459"/>
    <cellStyle name="Normal 7 2 2 3 2 9" xfId="29697"/>
    <cellStyle name="Normal 7 2 2 3 3" xfId="1817"/>
    <cellStyle name="Normal 7 2 2 3 3 2" xfId="3230"/>
    <cellStyle name="Normal 7 2 2 3 3 2 2" xfId="6054"/>
    <cellStyle name="Normal 7 2 2 3 3 2 2 2" xfId="14524"/>
    <cellStyle name="Normal 7 2 2 3 3 2 2 2 2" xfId="28639"/>
    <cellStyle name="Normal 7 2 2 3 3 2 2 2 2 2" xfId="62516"/>
    <cellStyle name="Normal 7 2 2 3 3 2 2 2 3" xfId="48400"/>
    <cellStyle name="Normal 7 2 2 3 3 2 2 3" xfId="20170"/>
    <cellStyle name="Normal 7 2 2 3 3 2 2 3 2" xfId="39931"/>
    <cellStyle name="Normal 7 2 2 3 3 2 2 4" xfId="54047"/>
    <cellStyle name="Normal 7 2 2 3 3 2 2 5" xfId="34285"/>
    <cellStyle name="Normal 7 2 2 3 3 2 3" xfId="8878"/>
    <cellStyle name="Normal 7 2 2 3 3 2 3 2" xfId="22993"/>
    <cellStyle name="Normal 7 2 2 3 3 2 3 2 2" xfId="56870"/>
    <cellStyle name="Normal 7 2 2 3 3 2 3 3" xfId="42754"/>
    <cellStyle name="Normal 7 2 2 3 3 2 4" xfId="11701"/>
    <cellStyle name="Normal 7 2 2 3 3 2 4 2" xfId="25816"/>
    <cellStyle name="Normal 7 2 2 3 3 2 4 2 2" xfId="59693"/>
    <cellStyle name="Normal 7 2 2 3 3 2 4 3" xfId="45577"/>
    <cellStyle name="Normal 7 2 2 3 3 2 5" xfId="17347"/>
    <cellStyle name="Normal 7 2 2 3 3 2 5 2" xfId="37108"/>
    <cellStyle name="Normal 7 2 2 3 3 2 6" xfId="51224"/>
    <cellStyle name="Normal 7 2 2 3 3 2 7" xfId="31462"/>
    <cellStyle name="Normal 7 2 2 3 3 3" xfId="4641"/>
    <cellStyle name="Normal 7 2 2 3 3 3 2" xfId="13112"/>
    <cellStyle name="Normal 7 2 2 3 3 3 2 2" xfId="27227"/>
    <cellStyle name="Normal 7 2 2 3 3 3 2 2 2" xfId="61104"/>
    <cellStyle name="Normal 7 2 2 3 3 3 2 3" xfId="46988"/>
    <cellStyle name="Normal 7 2 2 3 3 3 3" xfId="18758"/>
    <cellStyle name="Normal 7 2 2 3 3 3 3 2" xfId="38519"/>
    <cellStyle name="Normal 7 2 2 3 3 3 4" xfId="52635"/>
    <cellStyle name="Normal 7 2 2 3 3 3 5" xfId="32873"/>
    <cellStyle name="Normal 7 2 2 3 3 4" xfId="7466"/>
    <cellStyle name="Normal 7 2 2 3 3 4 2" xfId="21581"/>
    <cellStyle name="Normal 7 2 2 3 3 4 2 2" xfId="55458"/>
    <cellStyle name="Normal 7 2 2 3 3 4 3" xfId="41342"/>
    <cellStyle name="Normal 7 2 2 3 3 5" xfId="10289"/>
    <cellStyle name="Normal 7 2 2 3 3 5 2" xfId="24404"/>
    <cellStyle name="Normal 7 2 2 3 3 5 2 2" xfId="58281"/>
    <cellStyle name="Normal 7 2 2 3 3 5 3" xfId="44165"/>
    <cellStyle name="Normal 7 2 2 3 3 6" xfId="15935"/>
    <cellStyle name="Normal 7 2 2 3 3 6 2" xfId="35696"/>
    <cellStyle name="Normal 7 2 2 3 3 7" xfId="49812"/>
    <cellStyle name="Normal 7 2 2 3 3 8" xfId="30050"/>
    <cellStyle name="Normal 7 2 2 3 4" xfId="2524"/>
    <cellStyle name="Normal 7 2 2 3 4 2" xfId="5348"/>
    <cellStyle name="Normal 7 2 2 3 4 2 2" xfId="13818"/>
    <cellStyle name="Normal 7 2 2 3 4 2 2 2" xfId="27933"/>
    <cellStyle name="Normal 7 2 2 3 4 2 2 2 2" xfId="61810"/>
    <cellStyle name="Normal 7 2 2 3 4 2 2 3" xfId="47694"/>
    <cellStyle name="Normal 7 2 2 3 4 2 3" xfId="19464"/>
    <cellStyle name="Normal 7 2 2 3 4 2 3 2" xfId="39225"/>
    <cellStyle name="Normal 7 2 2 3 4 2 4" xfId="53341"/>
    <cellStyle name="Normal 7 2 2 3 4 2 5" xfId="33579"/>
    <cellStyle name="Normal 7 2 2 3 4 3" xfId="8172"/>
    <cellStyle name="Normal 7 2 2 3 4 3 2" xfId="22287"/>
    <cellStyle name="Normal 7 2 2 3 4 3 2 2" xfId="56164"/>
    <cellStyle name="Normal 7 2 2 3 4 3 3" xfId="42048"/>
    <cellStyle name="Normal 7 2 2 3 4 4" xfId="10995"/>
    <cellStyle name="Normal 7 2 2 3 4 4 2" xfId="25110"/>
    <cellStyle name="Normal 7 2 2 3 4 4 2 2" xfId="58987"/>
    <cellStyle name="Normal 7 2 2 3 4 4 3" xfId="44871"/>
    <cellStyle name="Normal 7 2 2 3 4 5" xfId="16641"/>
    <cellStyle name="Normal 7 2 2 3 4 5 2" xfId="36402"/>
    <cellStyle name="Normal 7 2 2 3 4 6" xfId="50518"/>
    <cellStyle name="Normal 7 2 2 3 4 7" xfId="30756"/>
    <cellStyle name="Normal 7 2 2 3 5" xfId="3935"/>
    <cellStyle name="Normal 7 2 2 3 5 2" xfId="12406"/>
    <cellStyle name="Normal 7 2 2 3 5 2 2" xfId="26521"/>
    <cellStyle name="Normal 7 2 2 3 5 2 2 2" xfId="60398"/>
    <cellStyle name="Normal 7 2 2 3 5 2 3" xfId="46282"/>
    <cellStyle name="Normal 7 2 2 3 5 3" xfId="18052"/>
    <cellStyle name="Normal 7 2 2 3 5 3 2" xfId="37813"/>
    <cellStyle name="Normal 7 2 2 3 5 4" xfId="51929"/>
    <cellStyle name="Normal 7 2 2 3 5 5" xfId="32167"/>
    <cellStyle name="Normal 7 2 2 3 6" xfId="6760"/>
    <cellStyle name="Normal 7 2 2 3 6 2" xfId="20875"/>
    <cellStyle name="Normal 7 2 2 3 6 2 2" xfId="54752"/>
    <cellStyle name="Normal 7 2 2 3 6 3" xfId="40636"/>
    <cellStyle name="Normal 7 2 2 3 7" xfId="9583"/>
    <cellStyle name="Normal 7 2 2 3 7 2" xfId="23698"/>
    <cellStyle name="Normal 7 2 2 3 7 2 2" xfId="57575"/>
    <cellStyle name="Normal 7 2 2 3 7 3" xfId="43459"/>
    <cellStyle name="Normal 7 2 2 3 8" xfId="15229"/>
    <cellStyle name="Normal 7 2 2 3 8 2" xfId="34990"/>
    <cellStyle name="Normal 7 2 2 3 9" xfId="49106"/>
    <cellStyle name="Normal 7 2 2 4" xfId="1288"/>
    <cellStyle name="Normal 7 2 2 4 2" xfId="1995"/>
    <cellStyle name="Normal 7 2 2 4 2 2" xfId="3408"/>
    <cellStyle name="Normal 7 2 2 4 2 2 2" xfId="6232"/>
    <cellStyle name="Normal 7 2 2 4 2 2 2 2" xfId="14702"/>
    <cellStyle name="Normal 7 2 2 4 2 2 2 2 2" xfId="28817"/>
    <cellStyle name="Normal 7 2 2 4 2 2 2 2 2 2" xfId="62694"/>
    <cellStyle name="Normal 7 2 2 4 2 2 2 2 3" xfId="48578"/>
    <cellStyle name="Normal 7 2 2 4 2 2 2 3" xfId="20348"/>
    <cellStyle name="Normal 7 2 2 4 2 2 2 3 2" xfId="40109"/>
    <cellStyle name="Normal 7 2 2 4 2 2 2 4" xfId="54225"/>
    <cellStyle name="Normal 7 2 2 4 2 2 2 5" xfId="34463"/>
    <cellStyle name="Normal 7 2 2 4 2 2 3" xfId="9056"/>
    <cellStyle name="Normal 7 2 2 4 2 2 3 2" xfId="23171"/>
    <cellStyle name="Normal 7 2 2 4 2 2 3 2 2" xfId="57048"/>
    <cellStyle name="Normal 7 2 2 4 2 2 3 3" xfId="42932"/>
    <cellStyle name="Normal 7 2 2 4 2 2 4" xfId="11879"/>
    <cellStyle name="Normal 7 2 2 4 2 2 4 2" xfId="25994"/>
    <cellStyle name="Normal 7 2 2 4 2 2 4 2 2" xfId="59871"/>
    <cellStyle name="Normal 7 2 2 4 2 2 4 3" xfId="45755"/>
    <cellStyle name="Normal 7 2 2 4 2 2 5" xfId="17525"/>
    <cellStyle name="Normal 7 2 2 4 2 2 5 2" xfId="37286"/>
    <cellStyle name="Normal 7 2 2 4 2 2 6" xfId="51402"/>
    <cellStyle name="Normal 7 2 2 4 2 2 7" xfId="31640"/>
    <cellStyle name="Normal 7 2 2 4 2 3" xfId="4819"/>
    <cellStyle name="Normal 7 2 2 4 2 3 2" xfId="13290"/>
    <cellStyle name="Normal 7 2 2 4 2 3 2 2" xfId="27405"/>
    <cellStyle name="Normal 7 2 2 4 2 3 2 2 2" xfId="61282"/>
    <cellStyle name="Normal 7 2 2 4 2 3 2 3" xfId="47166"/>
    <cellStyle name="Normal 7 2 2 4 2 3 3" xfId="18936"/>
    <cellStyle name="Normal 7 2 2 4 2 3 3 2" xfId="38697"/>
    <cellStyle name="Normal 7 2 2 4 2 3 4" xfId="52813"/>
    <cellStyle name="Normal 7 2 2 4 2 3 5" xfId="33051"/>
    <cellStyle name="Normal 7 2 2 4 2 4" xfId="7644"/>
    <cellStyle name="Normal 7 2 2 4 2 4 2" xfId="21759"/>
    <cellStyle name="Normal 7 2 2 4 2 4 2 2" xfId="55636"/>
    <cellStyle name="Normal 7 2 2 4 2 4 3" xfId="41520"/>
    <cellStyle name="Normal 7 2 2 4 2 5" xfId="10467"/>
    <cellStyle name="Normal 7 2 2 4 2 5 2" xfId="24582"/>
    <cellStyle name="Normal 7 2 2 4 2 5 2 2" xfId="58459"/>
    <cellStyle name="Normal 7 2 2 4 2 5 3" xfId="44343"/>
    <cellStyle name="Normal 7 2 2 4 2 6" xfId="16113"/>
    <cellStyle name="Normal 7 2 2 4 2 6 2" xfId="35874"/>
    <cellStyle name="Normal 7 2 2 4 2 7" xfId="49990"/>
    <cellStyle name="Normal 7 2 2 4 2 8" xfId="30228"/>
    <cellStyle name="Normal 7 2 2 4 3" xfId="2702"/>
    <cellStyle name="Normal 7 2 2 4 3 2" xfId="5526"/>
    <cellStyle name="Normal 7 2 2 4 3 2 2" xfId="13996"/>
    <cellStyle name="Normal 7 2 2 4 3 2 2 2" xfId="28111"/>
    <cellStyle name="Normal 7 2 2 4 3 2 2 2 2" xfId="61988"/>
    <cellStyle name="Normal 7 2 2 4 3 2 2 3" xfId="47872"/>
    <cellStyle name="Normal 7 2 2 4 3 2 3" xfId="19642"/>
    <cellStyle name="Normal 7 2 2 4 3 2 3 2" xfId="39403"/>
    <cellStyle name="Normal 7 2 2 4 3 2 4" xfId="53519"/>
    <cellStyle name="Normal 7 2 2 4 3 2 5" xfId="33757"/>
    <cellStyle name="Normal 7 2 2 4 3 3" xfId="8350"/>
    <cellStyle name="Normal 7 2 2 4 3 3 2" xfId="22465"/>
    <cellStyle name="Normal 7 2 2 4 3 3 2 2" xfId="56342"/>
    <cellStyle name="Normal 7 2 2 4 3 3 3" xfId="42226"/>
    <cellStyle name="Normal 7 2 2 4 3 4" xfId="11173"/>
    <cellStyle name="Normal 7 2 2 4 3 4 2" xfId="25288"/>
    <cellStyle name="Normal 7 2 2 4 3 4 2 2" xfId="59165"/>
    <cellStyle name="Normal 7 2 2 4 3 4 3" xfId="45049"/>
    <cellStyle name="Normal 7 2 2 4 3 5" xfId="16819"/>
    <cellStyle name="Normal 7 2 2 4 3 5 2" xfId="36580"/>
    <cellStyle name="Normal 7 2 2 4 3 6" xfId="50696"/>
    <cellStyle name="Normal 7 2 2 4 3 7" xfId="30934"/>
    <cellStyle name="Normal 7 2 2 4 4" xfId="4113"/>
    <cellStyle name="Normal 7 2 2 4 4 2" xfId="12584"/>
    <cellStyle name="Normal 7 2 2 4 4 2 2" xfId="26699"/>
    <cellStyle name="Normal 7 2 2 4 4 2 2 2" xfId="60576"/>
    <cellStyle name="Normal 7 2 2 4 4 2 3" xfId="46460"/>
    <cellStyle name="Normal 7 2 2 4 4 3" xfId="18230"/>
    <cellStyle name="Normal 7 2 2 4 4 3 2" xfId="37991"/>
    <cellStyle name="Normal 7 2 2 4 4 4" xfId="52107"/>
    <cellStyle name="Normal 7 2 2 4 4 5" xfId="32345"/>
    <cellStyle name="Normal 7 2 2 4 5" xfId="6938"/>
    <cellStyle name="Normal 7 2 2 4 5 2" xfId="21053"/>
    <cellStyle name="Normal 7 2 2 4 5 2 2" xfId="54930"/>
    <cellStyle name="Normal 7 2 2 4 5 3" xfId="40814"/>
    <cellStyle name="Normal 7 2 2 4 6" xfId="9761"/>
    <cellStyle name="Normal 7 2 2 4 6 2" xfId="23876"/>
    <cellStyle name="Normal 7 2 2 4 6 2 2" xfId="57753"/>
    <cellStyle name="Normal 7 2 2 4 6 3" xfId="43637"/>
    <cellStyle name="Normal 7 2 2 4 7" xfId="15407"/>
    <cellStyle name="Normal 7 2 2 4 7 2" xfId="35168"/>
    <cellStyle name="Normal 7 2 2 4 8" xfId="49284"/>
    <cellStyle name="Normal 7 2 2 4 9" xfId="29522"/>
    <cellStyle name="Normal 7 2 2 5" xfId="1642"/>
    <cellStyle name="Normal 7 2 2 5 2" xfId="3055"/>
    <cellStyle name="Normal 7 2 2 5 2 2" xfId="5879"/>
    <cellStyle name="Normal 7 2 2 5 2 2 2" xfId="14349"/>
    <cellStyle name="Normal 7 2 2 5 2 2 2 2" xfId="28464"/>
    <cellStyle name="Normal 7 2 2 5 2 2 2 2 2" xfId="62341"/>
    <cellStyle name="Normal 7 2 2 5 2 2 2 3" xfId="48225"/>
    <cellStyle name="Normal 7 2 2 5 2 2 3" xfId="19995"/>
    <cellStyle name="Normal 7 2 2 5 2 2 3 2" xfId="39756"/>
    <cellStyle name="Normal 7 2 2 5 2 2 4" xfId="53872"/>
    <cellStyle name="Normal 7 2 2 5 2 2 5" xfId="34110"/>
    <cellStyle name="Normal 7 2 2 5 2 3" xfId="8703"/>
    <cellStyle name="Normal 7 2 2 5 2 3 2" xfId="22818"/>
    <cellStyle name="Normal 7 2 2 5 2 3 2 2" xfId="56695"/>
    <cellStyle name="Normal 7 2 2 5 2 3 3" xfId="42579"/>
    <cellStyle name="Normal 7 2 2 5 2 4" xfId="11526"/>
    <cellStyle name="Normal 7 2 2 5 2 4 2" xfId="25641"/>
    <cellStyle name="Normal 7 2 2 5 2 4 2 2" xfId="59518"/>
    <cellStyle name="Normal 7 2 2 5 2 4 3" xfId="45402"/>
    <cellStyle name="Normal 7 2 2 5 2 5" xfId="17172"/>
    <cellStyle name="Normal 7 2 2 5 2 5 2" xfId="36933"/>
    <cellStyle name="Normal 7 2 2 5 2 6" xfId="51049"/>
    <cellStyle name="Normal 7 2 2 5 2 7" xfId="31287"/>
    <cellStyle name="Normal 7 2 2 5 3" xfId="4466"/>
    <cellStyle name="Normal 7 2 2 5 3 2" xfId="12937"/>
    <cellStyle name="Normal 7 2 2 5 3 2 2" xfId="27052"/>
    <cellStyle name="Normal 7 2 2 5 3 2 2 2" xfId="60929"/>
    <cellStyle name="Normal 7 2 2 5 3 2 3" xfId="46813"/>
    <cellStyle name="Normal 7 2 2 5 3 3" xfId="18583"/>
    <cellStyle name="Normal 7 2 2 5 3 3 2" xfId="38344"/>
    <cellStyle name="Normal 7 2 2 5 3 4" xfId="52460"/>
    <cellStyle name="Normal 7 2 2 5 3 5" xfId="32698"/>
    <cellStyle name="Normal 7 2 2 5 4" xfId="7291"/>
    <cellStyle name="Normal 7 2 2 5 4 2" xfId="21406"/>
    <cellStyle name="Normal 7 2 2 5 4 2 2" xfId="55283"/>
    <cellStyle name="Normal 7 2 2 5 4 3" xfId="41167"/>
    <cellStyle name="Normal 7 2 2 5 5" xfId="10114"/>
    <cellStyle name="Normal 7 2 2 5 5 2" xfId="24229"/>
    <cellStyle name="Normal 7 2 2 5 5 2 2" xfId="58106"/>
    <cellStyle name="Normal 7 2 2 5 5 3" xfId="43990"/>
    <cellStyle name="Normal 7 2 2 5 6" xfId="15760"/>
    <cellStyle name="Normal 7 2 2 5 6 2" xfId="35521"/>
    <cellStyle name="Normal 7 2 2 5 7" xfId="49637"/>
    <cellStyle name="Normal 7 2 2 5 8" xfId="29875"/>
    <cellStyle name="Normal 7 2 2 6" xfId="2349"/>
    <cellStyle name="Normal 7 2 2 6 2" xfId="5173"/>
    <cellStyle name="Normal 7 2 2 6 2 2" xfId="13643"/>
    <cellStyle name="Normal 7 2 2 6 2 2 2" xfId="27758"/>
    <cellStyle name="Normal 7 2 2 6 2 2 2 2" xfId="61635"/>
    <cellStyle name="Normal 7 2 2 6 2 2 3" xfId="47519"/>
    <cellStyle name="Normal 7 2 2 6 2 3" xfId="19289"/>
    <cellStyle name="Normal 7 2 2 6 2 3 2" xfId="39050"/>
    <cellStyle name="Normal 7 2 2 6 2 4" xfId="53166"/>
    <cellStyle name="Normal 7 2 2 6 2 5" xfId="33404"/>
    <cellStyle name="Normal 7 2 2 6 3" xfId="7997"/>
    <cellStyle name="Normal 7 2 2 6 3 2" xfId="22112"/>
    <cellStyle name="Normal 7 2 2 6 3 2 2" xfId="55989"/>
    <cellStyle name="Normal 7 2 2 6 3 3" xfId="41873"/>
    <cellStyle name="Normal 7 2 2 6 4" xfId="10820"/>
    <cellStyle name="Normal 7 2 2 6 4 2" xfId="24935"/>
    <cellStyle name="Normal 7 2 2 6 4 2 2" xfId="58812"/>
    <cellStyle name="Normal 7 2 2 6 4 3" xfId="44696"/>
    <cellStyle name="Normal 7 2 2 6 5" xfId="16466"/>
    <cellStyle name="Normal 7 2 2 6 5 2" xfId="36227"/>
    <cellStyle name="Normal 7 2 2 6 6" xfId="50343"/>
    <cellStyle name="Normal 7 2 2 6 7" xfId="30581"/>
    <cellStyle name="Normal 7 2 2 7" xfId="3760"/>
    <cellStyle name="Normal 7 2 2 7 2" xfId="12231"/>
    <cellStyle name="Normal 7 2 2 7 2 2" xfId="26346"/>
    <cellStyle name="Normal 7 2 2 7 2 2 2" xfId="60223"/>
    <cellStyle name="Normal 7 2 2 7 2 3" xfId="46107"/>
    <cellStyle name="Normal 7 2 2 7 3" xfId="17877"/>
    <cellStyle name="Normal 7 2 2 7 3 2" xfId="37638"/>
    <cellStyle name="Normal 7 2 2 7 4" xfId="51754"/>
    <cellStyle name="Normal 7 2 2 7 5" xfId="31992"/>
    <cellStyle name="Normal 7 2 2 8" xfId="6585"/>
    <cellStyle name="Normal 7 2 2 8 2" xfId="20700"/>
    <cellStyle name="Normal 7 2 2 8 2 2" xfId="54577"/>
    <cellStyle name="Normal 7 2 2 8 3" xfId="40461"/>
    <cellStyle name="Normal 7 2 2 9" xfId="9408"/>
    <cellStyle name="Normal 7 2 2 9 2" xfId="23523"/>
    <cellStyle name="Normal 7 2 2 9 2 2" xfId="57400"/>
    <cellStyle name="Normal 7 2 2 9 3" xfId="43284"/>
    <cellStyle name="Normal 7 2 3" xfId="950"/>
    <cellStyle name="Normal 7 2 3 10" xfId="15083"/>
    <cellStyle name="Normal 7 2 3 10 2" xfId="34844"/>
    <cellStyle name="Normal 7 2 3 11" xfId="48960"/>
    <cellStyle name="Normal 7 2 3 12" xfId="29198"/>
    <cellStyle name="Normal 7 2 3 2" xfId="1047"/>
    <cellStyle name="Normal 7 2 3 2 10" xfId="49047"/>
    <cellStyle name="Normal 7 2 3 2 11" xfId="29285"/>
    <cellStyle name="Normal 7 2 3 2 2" xfId="1225"/>
    <cellStyle name="Normal 7 2 3 2 2 10" xfId="29460"/>
    <cellStyle name="Normal 7 2 3 2 2 2" xfId="1579"/>
    <cellStyle name="Normal 7 2 3 2 2 2 2" xfId="2286"/>
    <cellStyle name="Normal 7 2 3 2 2 2 2 2" xfId="3699"/>
    <cellStyle name="Normal 7 2 3 2 2 2 2 2 2" xfId="6523"/>
    <cellStyle name="Normal 7 2 3 2 2 2 2 2 2 2" xfId="14993"/>
    <cellStyle name="Normal 7 2 3 2 2 2 2 2 2 2 2" xfId="29108"/>
    <cellStyle name="Normal 7 2 3 2 2 2 2 2 2 2 2 2" xfId="62985"/>
    <cellStyle name="Normal 7 2 3 2 2 2 2 2 2 2 3" xfId="48869"/>
    <cellStyle name="Normal 7 2 3 2 2 2 2 2 2 3" xfId="20639"/>
    <cellStyle name="Normal 7 2 3 2 2 2 2 2 2 3 2" xfId="40400"/>
    <cellStyle name="Normal 7 2 3 2 2 2 2 2 2 4" xfId="54516"/>
    <cellStyle name="Normal 7 2 3 2 2 2 2 2 2 5" xfId="34754"/>
    <cellStyle name="Normal 7 2 3 2 2 2 2 2 3" xfId="9347"/>
    <cellStyle name="Normal 7 2 3 2 2 2 2 2 3 2" xfId="23462"/>
    <cellStyle name="Normal 7 2 3 2 2 2 2 2 3 2 2" xfId="57339"/>
    <cellStyle name="Normal 7 2 3 2 2 2 2 2 3 3" xfId="43223"/>
    <cellStyle name="Normal 7 2 3 2 2 2 2 2 4" xfId="12170"/>
    <cellStyle name="Normal 7 2 3 2 2 2 2 2 4 2" xfId="26285"/>
    <cellStyle name="Normal 7 2 3 2 2 2 2 2 4 2 2" xfId="60162"/>
    <cellStyle name="Normal 7 2 3 2 2 2 2 2 4 3" xfId="46046"/>
    <cellStyle name="Normal 7 2 3 2 2 2 2 2 5" xfId="17816"/>
    <cellStyle name="Normal 7 2 3 2 2 2 2 2 5 2" xfId="37577"/>
    <cellStyle name="Normal 7 2 3 2 2 2 2 2 6" xfId="51693"/>
    <cellStyle name="Normal 7 2 3 2 2 2 2 2 7" xfId="31931"/>
    <cellStyle name="Normal 7 2 3 2 2 2 2 3" xfId="5110"/>
    <cellStyle name="Normal 7 2 3 2 2 2 2 3 2" xfId="13581"/>
    <cellStyle name="Normal 7 2 3 2 2 2 2 3 2 2" xfId="27696"/>
    <cellStyle name="Normal 7 2 3 2 2 2 2 3 2 2 2" xfId="61573"/>
    <cellStyle name="Normal 7 2 3 2 2 2 2 3 2 3" xfId="47457"/>
    <cellStyle name="Normal 7 2 3 2 2 2 2 3 3" xfId="19227"/>
    <cellStyle name="Normal 7 2 3 2 2 2 2 3 3 2" xfId="38988"/>
    <cellStyle name="Normal 7 2 3 2 2 2 2 3 4" xfId="53104"/>
    <cellStyle name="Normal 7 2 3 2 2 2 2 3 5" xfId="33342"/>
    <cellStyle name="Normal 7 2 3 2 2 2 2 4" xfId="7935"/>
    <cellStyle name="Normal 7 2 3 2 2 2 2 4 2" xfId="22050"/>
    <cellStyle name="Normal 7 2 3 2 2 2 2 4 2 2" xfId="55927"/>
    <cellStyle name="Normal 7 2 3 2 2 2 2 4 3" xfId="41811"/>
    <cellStyle name="Normal 7 2 3 2 2 2 2 5" xfId="10758"/>
    <cellStyle name="Normal 7 2 3 2 2 2 2 5 2" xfId="24873"/>
    <cellStyle name="Normal 7 2 3 2 2 2 2 5 2 2" xfId="58750"/>
    <cellStyle name="Normal 7 2 3 2 2 2 2 5 3" xfId="44634"/>
    <cellStyle name="Normal 7 2 3 2 2 2 2 6" xfId="16404"/>
    <cellStyle name="Normal 7 2 3 2 2 2 2 6 2" xfId="36165"/>
    <cellStyle name="Normal 7 2 3 2 2 2 2 7" xfId="50281"/>
    <cellStyle name="Normal 7 2 3 2 2 2 2 8" xfId="30519"/>
    <cellStyle name="Normal 7 2 3 2 2 2 3" xfId="2993"/>
    <cellStyle name="Normal 7 2 3 2 2 2 3 2" xfId="5817"/>
    <cellStyle name="Normal 7 2 3 2 2 2 3 2 2" xfId="14287"/>
    <cellStyle name="Normal 7 2 3 2 2 2 3 2 2 2" xfId="28402"/>
    <cellStyle name="Normal 7 2 3 2 2 2 3 2 2 2 2" xfId="62279"/>
    <cellStyle name="Normal 7 2 3 2 2 2 3 2 2 3" xfId="48163"/>
    <cellStyle name="Normal 7 2 3 2 2 2 3 2 3" xfId="19933"/>
    <cellStyle name="Normal 7 2 3 2 2 2 3 2 3 2" xfId="39694"/>
    <cellStyle name="Normal 7 2 3 2 2 2 3 2 4" xfId="53810"/>
    <cellStyle name="Normal 7 2 3 2 2 2 3 2 5" xfId="34048"/>
    <cellStyle name="Normal 7 2 3 2 2 2 3 3" xfId="8641"/>
    <cellStyle name="Normal 7 2 3 2 2 2 3 3 2" xfId="22756"/>
    <cellStyle name="Normal 7 2 3 2 2 2 3 3 2 2" xfId="56633"/>
    <cellStyle name="Normal 7 2 3 2 2 2 3 3 3" xfId="42517"/>
    <cellStyle name="Normal 7 2 3 2 2 2 3 4" xfId="11464"/>
    <cellStyle name="Normal 7 2 3 2 2 2 3 4 2" xfId="25579"/>
    <cellStyle name="Normal 7 2 3 2 2 2 3 4 2 2" xfId="59456"/>
    <cellStyle name="Normal 7 2 3 2 2 2 3 4 3" xfId="45340"/>
    <cellStyle name="Normal 7 2 3 2 2 2 3 5" xfId="17110"/>
    <cellStyle name="Normal 7 2 3 2 2 2 3 5 2" xfId="36871"/>
    <cellStyle name="Normal 7 2 3 2 2 2 3 6" xfId="50987"/>
    <cellStyle name="Normal 7 2 3 2 2 2 3 7" xfId="31225"/>
    <cellStyle name="Normal 7 2 3 2 2 2 4" xfId="4404"/>
    <cellStyle name="Normal 7 2 3 2 2 2 4 2" xfId="12875"/>
    <cellStyle name="Normal 7 2 3 2 2 2 4 2 2" xfId="26990"/>
    <cellStyle name="Normal 7 2 3 2 2 2 4 2 2 2" xfId="60867"/>
    <cellStyle name="Normal 7 2 3 2 2 2 4 2 3" xfId="46751"/>
    <cellStyle name="Normal 7 2 3 2 2 2 4 3" xfId="18521"/>
    <cellStyle name="Normal 7 2 3 2 2 2 4 3 2" xfId="38282"/>
    <cellStyle name="Normal 7 2 3 2 2 2 4 4" xfId="52398"/>
    <cellStyle name="Normal 7 2 3 2 2 2 4 5" xfId="32636"/>
    <cellStyle name="Normal 7 2 3 2 2 2 5" xfId="7229"/>
    <cellStyle name="Normal 7 2 3 2 2 2 5 2" xfId="21344"/>
    <cellStyle name="Normal 7 2 3 2 2 2 5 2 2" xfId="55221"/>
    <cellStyle name="Normal 7 2 3 2 2 2 5 3" xfId="41105"/>
    <cellStyle name="Normal 7 2 3 2 2 2 6" xfId="10052"/>
    <cellStyle name="Normal 7 2 3 2 2 2 6 2" xfId="24167"/>
    <cellStyle name="Normal 7 2 3 2 2 2 6 2 2" xfId="58044"/>
    <cellStyle name="Normal 7 2 3 2 2 2 6 3" xfId="43928"/>
    <cellStyle name="Normal 7 2 3 2 2 2 7" xfId="15698"/>
    <cellStyle name="Normal 7 2 3 2 2 2 7 2" xfId="35459"/>
    <cellStyle name="Normal 7 2 3 2 2 2 8" xfId="49575"/>
    <cellStyle name="Normal 7 2 3 2 2 2 9" xfId="29813"/>
    <cellStyle name="Normal 7 2 3 2 2 3" xfId="1933"/>
    <cellStyle name="Normal 7 2 3 2 2 3 2" xfId="3346"/>
    <cellStyle name="Normal 7 2 3 2 2 3 2 2" xfId="6170"/>
    <cellStyle name="Normal 7 2 3 2 2 3 2 2 2" xfId="14640"/>
    <cellStyle name="Normal 7 2 3 2 2 3 2 2 2 2" xfId="28755"/>
    <cellStyle name="Normal 7 2 3 2 2 3 2 2 2 2 2" xfId="62632"/>
    <cellStyle name="Normal 7 2 3 2 2 3 2 2 2 3" xfId="48516"/>
    <cellStyle name="Normal 7 2 3 2 2 3 2 2 3" xfId="20286"/>
    <cellStyle name="Normal 7 2 3 2 2 3 2 2 3 2" xfId="40047"/>
    <cellStyle name="Normal 7 2 3 2 2 3 2 2 4" xfId="54163"/>
    <cellStyle name="Normal 7 2 3 2 2 3 2 2 5" xfId="34401"/>
    <cellStyle name="Normal 7 2 3 2 2 3 2 3" xfId="8994"/>
    <cellStyle name="Normal 7 2 3 2 2 3 2 3 2" xfId="23109"/>
    <cellStyle name="Normal 7 2 3 2 2 3 2 3 2 2" xfId="56986"/>
    <cellStyle name="Normal 7 2 3 2 2 3 2 3 3" xfId="42870"/>
    <cellStyle name="Normal 7 2 3 2 2 3 2 4" xfId="11817"/>
    <cellStyle name="Normal 7 2 3 2 2 3 2 4 2" xfId="25932"/>
    <cellStyle name="Normal 7 2 3 2 2 3 2 4 2 2" xfId="59809"/>
    <cellStyle name="Normal 7 2 3 2 2 3 2 4 3" xfId="45693"/>
    <cellStyle name="Normal 7 2 3 2 2 3 2 5" xfId="17463"/>
    <cellStyle name="Normal 7 2 3 2 2 3 2 5 2" xfId="37224"/>
    <cellStyle name="Normal 7 2 3 2 2 3 2 6" xfId="51340"/>
    <cellStyle name="Normal 7 2 3 2 2 3 2 7" xfId="31578"/>
    <cellStyle name="Normal 7 2 3 2 2 3 3" xfId="4757"/>
    <cellStyle name="Normal 7 2 3 2 2 3 3 2" xfId="13228"/>
    <cellStyle name="Normal 7 2 3 2 2 3 3 2 2" xfId="27343"/>
    <cellStyle name="Normal 7 2 3 2 2 3 3 2 2 2" xfId="61220"/>
    <cellStyle name="Normal 7 2 3 2 2 3 3 2 3" xfId="47104"/>
    <cellStyle name="Normal 7 2 3 2 2 3 3 3" xfId="18874"/>
    <cellStyle name="Normal 7 2 3 2 2 3 3 3 2" xfId="38635"/>
    <cellStyle name="Normal 7 2 3 2 2 3 3 4" xfId="52751"/>
    <cellStyle name="Normal 7 2 3 2 2 3 3 5" xfId="32989"/>
    <cellStyle name="Normal 7 2 3 2 2 3 4" xfId="7582"/>
    <cellStyle name="Normal 7 2 3 2 2 3 4 2" xfId="21697"/>
    <cellStyle name="Normal 7 2 3 2 2 3 4 2 2" xfId="55574"/>
    <cellStyle name="Normal 7 2 3 2 2 3 4 3" xfId="41458"/>
    <cellStyle name="Normal 7 2 3 2 2 3 5" xfId="10405"/>
    <cellStyle name="Normal 7 2 3 2 2 3 5 2" xfId="24520"/>
    <cellStyle name="Normal 7 2 3 2 2 3 5 2 2" xfId="58397"/>
    <cellStyle name="Normal 7 2 3 2 2 3 5 3" xfId="44281"/>
    <cellStyle name="Normal 7 2 3 2 2 3 6" xfId="16051"/>
    <cellStyle name="Normal 7 2 3 2 2 3 6 2" xfId="35812"/>
    <cellStyle name="Normal 7 2 3 2 2 3 7" xfId="49928"/>
    <cellStyle name="Normal 7 2 3 2 2 3 8" xfId="30166"/>
    <cellStyle name="Normal 7 2 3 2 2 4" xfId="2640"/>
    <cellStyle name="Normal 7 2 3 2 2 4 2" xfId="5464"/>
    <cellStyle name="Normal 7 2 3 2 2 4 2 2" xfId="13934"/>
    <cellStyle name="Normal 7 2 3 2 2 4 2 2 2" xfId="28049"/>
    <cellStyle name="Normal 7 2 3 2 2 4 2 2 2 2" xfId="61926"/>
    <cellStyle name="Normal 7 2 3 2 2 4 2 2 3" xfId="47810"/>
    <cellStyle name="Normal 7 2 3 2 2 4 2 3" xfId="19580"/>
    <cellStyle name="Normal 7 2 3 2 2 4 2 3 2" xfId="39341"/>
    <cellStyle name="Normal 7 2 3 2 2 4 2 4" xfId="53457"/>
    <cellStyle name="Normal 7 2 3 2 2 4 2 5" xfId="33695"/>
    <cellStyle name="Normal 7 2 3 2 2 4 3" xfId="8288"/>
    <cellStyle name="Normal 7 2 3 2 2 4 3 2" xfId="22403"/>
    <cellStyle name="Normal 7 2 3 2 2 4 3 2 2" xfId="56280"/>
    <cellStyle name="Normal 7 2 3 2 2 4 3 3" xfId="42164"/>
    <cellStyle name="Normal 7 2 3 2 2 4 4" xfId="11111"/>
    <cellStyle name="Normal 7 2 3 2 2 4 4 2" xfId="25226"/>
    <cellStyle name="Normal 7 2 3 2 2 4 4 2 2" xfId="59103"/>
    <cellStyle name="Normal 7 2 3 2 2 4 4 3" xfId="44987"/>
    <cellStyle name="Normal 7 2 3 2 2 4 5" xfId="16757"/>
    <cellStyle name="Normal 7 2 3 2 2 4 5 2" xfId="36518"/>
    <cellStyle name="Normal 7 2 3 2 2 4 6" xfId="50634"/>
    <cellStyle name="Normal 7 2 3 2 2 4 7" xfId="30872"/>
    <cellStyle name="Normal 7 2 3 2 2 5" xfId="4051"/>
    <cellStyle name="Normal 7 2 3 2 2 5 2" xfId="12522"/>
    <cellStyle name="Normal 7 2 3 2 2 5 2 2" xfId="26637"/>
    <cellStyle name="Normal 7 2 3 2 2 5 2 2 2" xfId="60514"/>
    <cellStyle name="Normal 7 2 3 2 2 5 2 3" xfId="46398"/>
    <cellStyle name="Normal 7 2 3 2 2 5 3" xfId="18168"/>
    <cellStyle name="Normal 7 2 3 2 2 5 3 2" xfId="37929"/>
    <cellStyle name="Normal 7 2 3 2 2 5 4" xfId="52045"/>
    <cellStyle name="Normal 7 2 3 2 2 5 5" xfId="32283"/>
    <cellStyle name="Normal 7 2 3 2 2 6" xfId="6876"/>
    <cellStyle name="Normal 7 2 3 2 2 6 2" xfId="20991"/>
    <cellStyle name="Normal 7 2 3 2 2 6 2 2" xfId="54868"/>
    <cellStyle name="Normal 7 2 3 2 2 6 3" xfId="40752"/>
    <cellStyle name="Normal 7 2 3 2 2 7" xfId="9699"/>
    <cellStyle name="Normal 7 2 3 2 2 7 2" xfId="23814"/>
    <cellStyle name="Normal 7 2 3 2 2 7 2 2" xfId="57691"/>
    <cellStyle name="Normal 7 2 3 2 2 7 3" xfId="43575"/>
    <cellStyle name="Normal 7 2 3 2 2 8" xfId="15345"/>
    <cellStyle name="Normal 7 2 3 2 2 8 2" xfId="35106"/>
    <cellStyle name="Normal 7 2 3 2 2 9" xfId="49222"/>
    <cellStyle name="Normal 7 2 3 2 3" xfId="1404"/>
    <cellStyle name="Normal 7 2 3 2 3 2" xfId="2111"/>
    <cellStyle name="Normal 7 2 3 2 3 2 2" xfId="3524"/>
    <cellStyle name="Normal 7 2 3 2 3 2 2 2" xfId="6348"/>
    <cellStyle name="Normal 7 2 3 2 3 2 2 2 2" xfId="14818"/>
    <cellStyle name="Normal 7 2 3 2 3 2 2 2 2 2" xfId="28933"/>
    <cellStyle name="Normal 7 2 3 2 3 2 2 2 2 2 2" xfId="62810"/>
    <cellStyle name="Normal 7 2 3 2 3 2 2 2 2 3" xfId="48694"/>
    <cellStyle name="Normal 7 2 3 2 3 2 2 2 3" xfId="20464"/>
    <cellStyle name="Normal 7 2 3 2 3 2 2 2 3 2" xfId="40225"/>
    <cellStyle name="Normal 7 2 3 2 3 2 2 2 4" xfId="54341"/>
    <cellStyle name="Normal 7 2 3 2 3 2 2 2 5" xfId="34579"/>
    <cellStyle name="Normal 7 2 3 2 3 2 2 3" xfId="9172"/>
    <cellStyle name="Normal 7 2 3 2 3 2 2 3 2" xfId="23287"/>
    <cellStyle name="Normal 7 2 3 2 3 2 2 3 2 2" xfId="57164"/>
    <cellStyle name="Normal 7 2 3 2 3 2 2 3 3" xfId="43048"/>
    <cellStyle name="Normal 7 2 3 2 3 2 2 4" xfId="11995"/>
    <cellStyle name="Normal 7 2 3 2 3 2 2 4 2" xfId="26110"/>
    <cellStyle name="Normal 7 2 3 2 3 2 2 4 2 2" xfId="59987"/>
    <cellStyle name="Normal 7 2 3 2 3 2 2 4 3" xfId="45871"/>
    <cellStyle name="Normal 7 2 3 2 3 2 2 5" xfId="17641"/>
    <cellStyle name="Normal 7 2 3 2 3 2 2 5 2" xfId="37402"/>
    <cellStyle name="Normal 7 2 3 2 3 2 2 6" xfId="51518"/>
    <cellStyle name="Normal 7 2 3 2 3 2 2 7" xfId="31756"/>
    <cellStyle name="Normal 7 2 3 2 3 2 3" xfId="4935"/>
    <cellStyle name="Normal 7 2 3 2 3 2 3 2" xfId="13406"/>
    <cellStyle name="Normal 7 2 3 2 3 2 3 2 2" xfId="27521"/>
    <cellStyle name="Normal 7 2 3 2 3 2 3 2 2 2" xfId="61398"/>
    <cellStyle name="Normal 7 2 3 2 3 2 3 2 3" xfId="47282"/>
    <cellStyle name="Normal 7 2 3 2 3 2 3 3" xfId="19052"/>
    <cellStyle name="Normal 7 2 3 2 3 2 3 3 2" xfId="38813"/>
    <cellStyle name="Normal 7 2 3 2 3 2 3 4" xfId="52929"/>
    <cellStyle name="Normal 7 2 3 2 3 2 3 5" xfId="33167"/>
    <cellStyle name="Normal 7 2 3 2 3 2 4" xfId="7760"/>
    <cellStyle name="Normal 7 2 3 2 3 2 4 2" xfId="21875"/>
    <cellStyle name="Normal 7 2 3 2 3 2 4 2 2" xfId="55752"/>
    <cellStyle name="Normal 7 2 3 2 3 2 4 3" xfId="41636"/>
    <cellStyle name="Normal 7 2 3 2 3 2 5" xfId="10583"/>
    <cellStyle name="Normal 7 2 3 2 3 2 5 2" xfId="24698"/>
    <cellStyle name="Normal 7 2 3 2 3 2 5 2 2" xfId="58575"/>
    <cellStyle name="Normal 7 2 3 2 3 2 5 3" xfId="44459"/>
    <cellStyle name="Normal 7 2 3 2 3 2 6" xfId="16229"/>
    <cellStyle name="Normal 7 2 3 2 3 2 6 2" xfId="35990"/>
    <cellStyle name="Normal 7 2 3 2 3 2 7" xfId="50106"/>
    <cellStyle name="Normal 7 2 3 2 3 2 8" xfId="30344"/>
    <cellStyle name="Normal 7 2 3 2 3 3" xfId="2818"/>
    <cellStyle name="Normal 7 2 3 2 3 3 2" xfId="5642"/>
    <cellStyle name="Normal 7 2 3 2 3 3 2 2" xfId="14112"/>
    <cellStyle name="Normal 7 2 3 2 3 3 2 2 2" xfId="28227"/>
    <cellStyle name="Normal 7 2 3 2 3 3 2 2 2 2" xfId="62104"/>
    <cellStyle name="Normal 7 2 3 2 3 3 2 2 3" xfId="47988"/>
    <cellStyle name="Normal 7 2 3 2 3 3 2 3" xfId="19758"/>
    <cellStyle name="Normal 7 2 3 2 3 3 2 3 2" xfId="39519"/>
    <cellStyle name="Normal 7 2 3 2 3 3 2 4" xfId="53635"/>
    <cellStyle name="Normal 7 2 3 2 3 3 2 5" xfId="33873"/>
    <cellStyle name="Normal 7 2 3 2 3 3 3" xfId="8466"/>
    <cellStyle name="Normal 7 2 3 2 3 3 3 2" xfId="22581"/>
    <cellStyle name="Normal 7 2 3 2 3 3 3 2 2" xfId="56458"/>
    <cellStyle name="Normal 7 2 3 2 3 3 3 3" xfId="42342"/>
    <cellStyle name="Normal 7 2 3 2 3 3 4" xfId="11289"/>
    <cellStyle name="Normal 7 2 3 2 3 3 4 2" xfId="25404"/>
    <cellStyle name="Normal 7 2 3 2 3 3 4 2 2" xfId="59281"/>
    <cellStyle name="Normal 7 2 3 2 3 3 4 3" xfId="45165"/>
    <cellStyle name="Normal 7 2 3 2 3 3 5" xfId="16935"/>
    <cellStyle name="Normal 7 2 3 2 3 3 5 2" xfId="36696"/>
    <cellStyle name="Normal 7 2 3 2 3 3 6" xfId="50812"/>
    <cellStyle name="Normal 7 2 3 2 3 3 7" xfId="31050"/>
    <cellStyle name="Normal 7 2 3 2 3 4" xfId="4229"/>
    <cellStyle name="Normal 7 2 3 2 3 4 2" xfId="12700"/>
    <cellStyle name="Normal 7 2 3 2 3 4 2 2" xfId="26815"/>
    <cellStyle name="Normal 7 2 3 2 3 4 2 2 2" xfId="60692"/>
    <cellStyle name="Normal 7 2 3 2 3 4 2 3" xfId="46576"/>
    <cellStyle name="Normal 7 2 3 2 3 4 3" xfId="18346"/>
    <cellStyle name="Normal 7 2 3 2 3 4 3 2" xfId="38107"/>
    <cellStyle name="Normal 7 2 3 2 3 4 4" xfId="52223"/>
    <cellStyle name="Normal 7 2 3 2 3 4 5" xfId="32461"/>
    <cellStyle name="Normal 7 2 3 2 3 5" xfId="7054"/>
    <cellStyle name="Normal 7 2 3 2 3 5 2" xfId="21169"/>
    <cellStyle name="Normal 7 2 3 2 3 5 2 2" xfId="55046"/>
    <cellStyle name="Normal 7 2 3 2 3 5 3" xfId="40930"/>
    <cellStyle name="Normal 7 2 3 2 3 6" xfId="9877"/>
    <cellStyle name="Normal 7 2 3 2 3 6 2" xfId="23992"/>
    <cellStyle name="Normal 7 2 3 2 3 6 2 2" xfId="57869"/>
    <cellStyle name="Normal 7 2 3 2 3 6 3" xfId="43753"/>
    <cellStyle name="Normal 7 2 3 2 3 7" xfId="15523"/>
    <cellStyle name="Normal 7 2 3 2 3 7 2" xfId="35284"/>
    <cellStyle name="Normal 7 2 3 2 3 8" xfId="49400"/>
    <cellStyle name="Normal 7 2 3 2 3 9" xfId="29638"/>
    <cellStyle name="Normal 7 2 3 2 4" xfId="1758"/>
    <cellStyle name="Normal 7 2 3 2 4 2" xfId="3171"/>
    <cellStyle name="Normal 7 2 3 2 4 2 2" xfId="5995"/>
    <cellStyle name="Normal 7 2 3 2 4 2 2 2" xfId="14465"/>
    <cellStyle name="Normal 7 2 3 2 4 2 2 2 2" xfId="28580"/>
    <cellStyle name="Normal 7 2 3 2 4 2 2 2 2 2" xfId="62457"/>
    <cellStyle name="Normal 7 2 3 2 4 2 2 2 3" xfId="48341"/>
    <cellStyle name="Normal 7 2 3 2 4 2 2 3" xfId="20111"/>
    <cellStyle name="Normal 7 2 3 2 4 2 2 3 2" xfId="39872"/>
    <cellStyle name="Normal 7 2 3 2 4 2 2 4" xfId="53988"/>
    <cellStyle name="Normal 7 2 3 2 4 2 2 5" xfId="34226"/>
    <cellStyle name="Normal 7 2 3 2 4 2 3" xfId="8819"/>
    <cellStyle name="Normal 7 2 3 2 4 2 3 2" xfId="22934"/>
    <cellStyle name="Normal 7 2 3 2 4 2 3 2 2" xfId="56811"/>
    <cellStyle name="Normal 7 2 3 2 4 2 3 3" xfId="42695"/>
    <cellStyle name="Normal 7 2 3 2 4 2 4" xfId="11642"/>
    <cellStyle name="Normal 7 2 3 2 4 2 4 2" xfId="25757"/>
    <cellStyle name="Normal 7 2 3 2 4 2 4 2 2" xfId="59634"/>
    <cellStyle name="Normal 7 2 3 2 4 2 4 3" xfId="45518"/>
    <cellStyle name="Normal 7 2 3 2 4 2 5" xfId="17288"/>
    <cellStyle name="Normal 7 2 3 2 4 2 5 2" xfId="37049"/>
    <cellStyle name="Normal 7 2 3 2 4 2 6" xfId="51165"/>
    <cellStyle name="Normal 7 2 3 2 4 2 7" xfId="31403"/>
    <cellStyle name="Normal 7 2 3 2 4 3" xfId="4582"/>
    <cellStyle name="Normal 7 2 3 2 4 3 2" xfId="13053"/>
    <cellStyle name="Normal 7 2 3 2 4 3 2 2" xfId="27168"/>
    <cellStyle name="Normal 7 2 3 2 4 3 2 2 2" xfId="61045"/>
    <cellStyle name="Normal 7 2 3 2 4 3 2 3" xfId="46929"/>
    <cellStyle name="Normal 7 2 3 2 4 3 3" xfId="18699"/>
    <cellStyle name="Normal 7 2 3 2 4 3 3 2" xfId="38460"/>
    <cellStyle name="Normal 7 2 3 2 4 3 4" xfId="52576"/>
    <cellStyle name="Normal 7 2 3 2 4 3 5" xfId="32814"/>
    <cellStyle name="Normal 7 2 3 2 4 4" xfId="7407"/>
    <cellStyle name="Normal 7 2 3 2 4 4 2" xfId="21522"/>
    <cellStyle name="Normal 7 2 3 2 4 4 2 2" xfId="55399"/>
    <cellStyle name="Normal 7 2 3 2 4 4 3" xfId="41283"/>
    <cellStyle name="Normal 7 2 3 2 4 5" xfId="10230"/>
    <cellStyle name="Normal 7 2 3 2 4 5 2" xfId="24345"/>
    <cellStyle name="Normal 7 2 3 2 4 5 2 2" xfId="58222"/>
    <cellStyle name="Normal 7 2 3 2 4 5 3" xfId="44106"/>
    <cellStyle name="Normal 7 2 3 2 4 6" xfId="15876"/>
    <cellStyle name="Normal 7 2 3 2 4 6 2" xfId="35637"/>
    <cellStyle name="Normal 7 2 3 2 4 7" xfId="49753"/>
    <cellStyle name="Normal 7 2 3 2 4 8" xfId="29991"/>
    <cellStyle name="Normal 7 2 3 2 5" xfId="2465"/>
    <cellStyle name="Normal 7 2 3 2 5 2" xfId="5289"/>
    <cellStyle name="Normal 7 2 3 2 5 2 2" xfId="13759"/>
    <cellStyle name="Normal 7 2 3 2 5 2 2 2" xfId="27874"/>
    <cellStyle name="Normal 7 2 3 2 5 2 2 2 2" xfId="61751"/>
    <cellStyle name="Normal 7 2 3 2 5 2 2 3" xfId="47635"/>
    <cellStyle name="Normal 7 2 3 2 5 2 3" xfId="19405"/>
    <cellStyle name="Normal 7 2 3 2 5 2 3 2" xfId="39166"/>
    <cellStyle name="Normal 7 2 3 2 5 2 4" xfId="53282"/>
    <cellStyle name="Normal 7 2 3 2 5 2 5" xfId="33520"/>
    <cellStyle name="Normal 7 2 3 2 5 3" xfId="8113"/>
    <cellStyle name="Normal 7 2 3 2 5 3 2" xfId="22228"/>
    <cellStyle name="Normal 7 2 3 2 5 3 2 2" xfId="56105"/>
    <cellStyle name="Normal 7 2 3 2 5 3 3" xfId="41989"/>
    <cellStyle name="Normal 7 2 3 2 5 4" xfId="10936"/>
    <cellStyle name="Normal 7 2 3 2 5 4 2" xfId="25051"/>
    <cellStyle name="Normal 7 2 3 2 5 4 2 2" xfId="58928"/>
    <cellStyle name="Normal 7 2 3 2 5 4 3" xfId="44812"/>
    <cellStyle name="Normal 7 2 3 2 5 5" xfId="16582"/>
    <cellStyle name="Normal 7 2 3 2 5 5 2" xfId="36343"/>
    <cellStyle name="Normal 7 2 3 2 5 6" xfId="50459"/>
    <cellStyle name="Normal 7 2 3 2 5 7" xfId="30697"/>
    <cellStyle name="Normal 7 2 3 2 6" xfId="3876"/>
    <cellStyle name="Normal 7 2 3 2 6 2" xfId="12347"/>
    <cellStyle name="Normal 7 2 3 2 6 2 2" xfId="26462"/>
    <cellStyle name="Normal 7 2 3 2 6 2 2 2" xfId="60339"/>
    <cellStyle name="Normal 7 2 3 2 6 2 3" xfId="46223"/>
    <cellStyle name="Normal 7 2 3 2 6 3" xfId="17993"/>
    <cellStyle name="Normal 7 2 3 2 6 3 2" xfId="37754"/>
    <cellStyle name="Normal 7 2 3 2 6 4" xfId="51870"/>
    <cellStyle name="Normal 7 2 3 2 6 5" xfId="32108"/>
    <cellStyle name="Normal 7 2 3 2 7" xfId="6701"/>
    <cellStyle name="Normal 7 2 3 2 7 2" xfId="20816"/>
    <cellStyle name="Normal 7 2 3 2 7 2 2" xfId="54693"/>
    <cellStyle name="Normal 7 2 3 2 7 3" xfId="40577"/>
    <cellStyle name="Normal 7 2 3 2 8" xfId="9524"/>
    <cellStyle name="Normal 7 2 3 2 8 2" xfId="23639"/>
    <cellStyle name="Normal 7 2 3 2 8 2 2" xfId="57516"/>
    <cellStyle name="Normal 7 2 3 2 8 3" xfId="43400"/>
    <cellStyle name="Normal 7 2 3 2 9" xfId="15170"/>
    <cellStyle name="Normal 7 2 3 2 9 2" xfId="34931"/>
    <cellStyle name="Normal 7 2 3 3" xfId="1138"/>
    <cellStyle name="Normal 7 2 3 3 10" xfId="29373"/>
    <cellStyle name="Normal 7 2 3 3 2" xfId="1492"/>
    <cellStyle name="Normal 7 2 3 3 2 2" xfId="2199"/>
    <cellStyle name="Normal 7 2 3 3 2 2 2" xfId="3612"/>
    <cellStyle name="Normal 7 2 3 3 2 2 2 2" xfId="6436"/>
    <cellStyle name="Normal 7 2 3 3 2 2 2 2 2" xfId="14906"/>
    <cellStyle name="Normal 7 2 3 3 2 2 2 2 2 2" xfId="29021"/>
    <cellStyle name="Normal 7 2 3 3 2 2 2 2 2 2 2" xfId="62898"/>
    <cellStyle name="Normal 7 2 3 3 2 2 2 2 2 3" xfId="48782"/>
    <cellStyle name="Normal 7 2 3 3 2 2 2 2 3" xfId="20552"/>
    <cellStyle name="Normal 7 2 3 3 2 2 2 2 3 2" xfId="40313"/>
    <cellStyle name="Normal 7 2 3 3 2 2 2 2 4" xfId="54429"/>
    <cellStyle name="Normal 7 2 3 3 2 2 2 2 5" xfId="34667"/>
    <cellStyle name="Normal 7 2 3 3 2 2 2 3" xfId="9260"/>
    <cellStyle name="Normal 7 2 3 3 2 2 2 3 2" xfId="23375"/>
    <cellStyle name="Normal 7 2 3 3 2 2 2 3 2 2" xfId="57252"/>
    <cellStyle name="Normal 7 2 3 3 2 2 2 3 3" xfId="43136"/>
    <cellStyle name="Normal 7 2 3 3 2 2 2 4" xfId="12083"/>
    <cellStyle name="Normal 7 2 3 3 2 2 2 4 2" xfId="26198"/>
    <cellStyle name="Normal 7 2 3 3 2 2 2 4 2 2" xfId="60075"/>
    <cellStyle name="Normal 7 2 3 3 2 2 2 4 3" xfId="45959"/>
    <cellStyle name="Normal 7 2 3 3 2 2 2 5" xfId="17729"/>
    <cellStyle name="Normal 7 2 3 3 2 2 2 5 2" xfId="37490"/>
    <cellStyle name="Normal 7 2 3 3 2 2 2 6" xfId="51606"/>
    <cellStyle name="Normal 7 2 3 3 2 2 2 7" xfId="31844"/>
    <cellStyle name="Normal 7 2 3 3 2 2 3" xfId="5023"/>
    <cellStyle name="Normal 7 2 3 3 2 2 3 2" xfId="13494"/>
    <cellStyle name="Normal 7 2 3 3 2 2 3 2 2" xfId="27609"/>
    <cellStyle name="Normal 7 2 3 3 2 2 3 2 2 2" xfId="61486"/>
    <cellStyle name="Normal 7 2 3 3 2 2 3 2 3" xfId="47370"/>
    <cellStyle name="Normal 7 2 3 3 2 2 3 3" xfId="19140"/>
    <cellStyle name="Normal 7 2 3 3 2 2 3 3 2" xfId="38901"/>
    <cellStyle name="Normal 7 2 3 3 2 2 3 4" xfId="53017"/>
    <cellStyle name="Normal 7 2 3 3 2 2 3 5" xfId="33255"/>
    <cellStyle name="Normal 7 2 3 3 2 2 4" xfId="7848"/>
    <cellStyle name="Normal 7 2 3 3 2 2 4 2" xfId="21963"/>
    <cellStyle name="Normal 7 2 3 3 2 2 4 2 2" xfId="55840"/>
    <cellStyle name="Normal 7 2 3 3 2 2 4 3" xfId="41724"/>
    <cellStyle name="Normal 7 2 3 3 2 2 5" xfId="10671"/>
    <cellStyle name="Normal 7 2 3 3 2 2 5 2" xfId="24786"/>
    <cellStyle name="Normal 7 2 3 3 2 2 5 2 2" xfId="58663"/>
    <cellStyle name="Normal 7 2 3 3 2 2 5 3" xfId="44547"/>
    <cellStyle name="Normal 7 2 3 3 2 2 6" xfId="16317"/>
    <cellStyle name="Normal 7 2 3 3 2 2 6 2" xfId="36078"/>
    <cellStyle name="Normal 7 2 3 3 2 2 7" xfId="50194"/>
    <cellStyle name="Normal 7 2 3 3 2 2 8" xfId="30432"/>
    <cellStyle name="Normal 7 2 3 3 2 3" xfId="2906"/>
    <cellStyle name="Normal 7 2 3 3 2 3 2" xfId="5730"/>
    <cellStyle name="Normal 7 2 3 3 2 3 2 2" xfId="14200"/>
    <cellStyle name="Normal 7 2 3 3 2 3 2 2 2" xfId="28315"/>
    <cellStyle name="Normal 7 2 3 3 2 3 2 2 2 2" xfId="62192"/>
    <cellStyle name="Normal 7 2 3 3 2 3 2 2 3" xfId="48076"/>
    <cellStyle name="Normal 7 2 3 3 2 3 2 3" xfId="19846"/>
    <cellStyle name="Normal 7 2 3 3 2 3 2 3 2" xfId="39607"/>
    <cellStyle name="Normal 7 2 3 3 2 3 2 4" xfId="53723"/>
    <cellStyle name="Normal 7 2 3 3 2 3 2 5" xfId="33961"/>
    <cellStyle name="Normal 7 2 3 3 2 3 3" xfId="8554"/>
    <cellStyle name="Normal 7 2 3 3 2 3 3 2" xfId="22669"/>
    <cellStyle name="Normal 7 2 3 3 2 3 3 2 2" xfId="56546"/>
    <cellStyle name="Normal 7 2 3 3 2 3 3 3" xfId="42430"/>
    <cellStyle name="Normal 7 2 3 3 2 3 4" xfId="11377"/>
    <cellStyle name="Normal 7 2 3 3 2 3 4 2" xfId="25492"/>
    <cellStyle name="Normal 7 2 3 3 2 3 4 2 2" xfId="59369"/>
    <cellStyle name="Normal 7 2 3 3 2 3 4 3" xfId="45253"/>
    <cellStyle name="Normal 7 2 3 3 2 3 5" xfId="17023"/>
    <cellStyle name="Normal 7 2 3 3 2 3 5 2" xfId="36784"/>
    <cellStyle name="Normal 7 2 3 3 2 3 6" xfId="50900"/>
    <cellStyle name="Normal 7 2 3 3 2 3 7" xfId="31138"/>
    <cellStyle name="Normal 7 2 3 3 2 4" xfId="4317"/>
    <cellStyle name="Normal 7 2 3 3 2 4 2" xfId="12788"/>
    <cellStyle name="Normal 7 2 3 3 2 4 2 2" xfId="26903"/>
    <cellStyle name="Normal 7 2 3 3 2 4 2 2 2" xfId="60780"/>
    <cellStyle name="Normal 7 2 3 3 2 4 2 3" xfId="46664"/>
    <cellStyle name="Normal 7 2 3 3 2 4 3" xfId="18434"/>
    <cellStyle name="Normal 7 2 3 3 2 4 3 2" xfId="38195"/>
    <cellStyle name="Normal 7 2 3 3 2 4 4" xfId="52311"/>
    <cellStyle name="Normal 7 2 3 3 2 4 5" xfId="32549"/>
    <cellStyle name="Normal 7 2 3 3 2 5" xfId="7142"/>
    <cellStyle name="Normal 7 2 3 3 2 5 2" xfId="21257"/>
    <cellStyle name="Normal 7 2 3 3 2 5 2 2" xfId="55134"/>
    <cellStyle name="Normal 7 2 3 3 2 5 3" xfId="41018"/>
    <cellStyle name="Normal 7 2 3 3 2 6" xfId="9965"/>
    <cellStyle name="Normal 7 2 3 3 2 6 2" xfId="24080"/>
    <cellStyle name="Normal 7 2 3 3 2 6 2 2" xfId="57957"/>
    <cellStyle name="Normal 7 2 3 3 2 6 3" xfId="43841"/>
    <cellStyle name="Normal 7 2 3 3 2 7" xfId="15611"/>
    <cellStyle name="Normal 7 2 3 3 2 7 2" xfId="35372"/>
    <cellStyle name="Normal 7 2 3 3 2 8" xfId="49488"/>
    <cellStyle name="Normal 7 2 3 3 2 9" xfId="29726"/>
    <cellStyle name="Normal 7 2 3 3 3" xfId="1846"/>
    <cellStyle name="Normal 7 2 3 3 3 2" xfId="3259"/>
    <cellStyle name="Normal 7 2 3 3 3 2 2" xfId="6083"/>
    <cellStyle name="Normal 7 2 3 3 3 2 2 2" xfId="14553"/>
    <cellStyle name="Normal 7 2 3 3 3 2 2 2 2" xfId="28668"/>
    <cellStyle name="Normal 7 2 3 3 3 2 2 2 2 2" xfId="62545"/>
    <cellStyle name="Normal 7 2 3 3 3 2 2 2 3" xfId="48429"/>
    <cellStyle name="Normal 7 2 3 3 3 2 2 3" xfId="20199"/>
    <cellStyle name="Normal 7 2 3 3 3 2 2 3 2" xfId="39960"/>
    <cellStyle name="Normal 7 2 3 3 3 2 2 4" xfId="54076"/>
    <cellStyle name="Normal 7 2 3 3 3 2 2 5" xfId="34314"/>
    <cellStyle name="Normal 7 2 3 3 3 2 3" xfId="8907"/>
    <cellStyle name="Normal 7 2 3 3 3 2 3 2" xfId="23022"/>
    <cellStyle name="Normal 7 2 3 3 3 2 3 2 2" xfId="56899"/>
    <cellStyle name="Normal 7 2 3 3 3 2 3 3" xfId="42783"/>
    <cellStyle name="Normal 7 2 3 3 3 2 4" xfId="11730"/>
    <cellStyle name="Normal 7 2 3 3 3 2 4 2" xfId="25845"/>
    <cellStyle name="Normal 7 2 3 3 3 2 4 2 2" xfId="59722"/>
    <cellStyle name="Normal 7 2 3 3 3 2 4 3" xfId="45606"/>
    <cellStyle name="Normal 7 2 3 3 3 2 5" xfId="17376"/>
    <cellStyle name="Normal 7 2 3 3 3 2 5 2" xfId="37137"/>
    <cellStyle name="Normal 7 2 3 3 3 2 6" xfId="51253"/>
    <cellStyle name="Normal 7 2 3 3 3 2 7" xfId="31491"/>
    <cellStyle name="Normal 7 2 3 3 3 3" xfId="4670"/>
    <cellStyle name="Normal 7 2 3 3 3 3 2" xfId="13141"/>
    <cellStyle name="Normal 7 2 3 3 3 3 2 2" xfId="27256"/>
    <cellStyle name="Normal 7 2 3 3 3 3 2 2 2" xfId="61133"/>
    <cellStyle name="Normal 7 2 3 3 3 3 2 3" xfId="47017"/>
    <cellStyle name="Normal 7 2 3 3 3 3 3" xfId="18787"/>
    <cellStyle name="Normal 7 2 3 3 3 3 3 2" xfId="38548"/>
    <cellStyle name="Normal 7 2 3 3 3 3 4" xfId="52664"/>
    <cellStyle name="Normal 7 2 3 3 3 3 5" xfId="32902"/>
    <cellStyle name="Normal 7 2 3 3 3 4" xfId="7495"/>
    <cellStyle name="Normal 7 2 3 3 3 4 2" xfId="21610"/>
    <cellStyle name="Normal 7 2 3 3 3 4 2 2" xfId="55487"/>
    <cellStyle name="Normal 7 2 3 3 3 4 3" xfId="41371"/>
    <cellStyle name="Normal 7 2 3 3 3 5" xfId="10318"/>
    <cellStyle name="Normal 7 2 3 3 3 5 2" xfId="24433"/>
    <cellStyle name="Normal 7 2 3 3 3 5 2 2" xfId="58310"/>
    <cellStyle name="Normal 7 2 3 3 3 5 3" xfId="44194"/>
    <cellStyle name="Normal 7 2 3 3 3 6" xfId="15964"/>
    <cellStyle name="Normal 7 2 3 3 3 6 2" xfId="35725"/>
    <cellStyle name="Normal 7 2 3 3 3 7" xfId="49841"/>
    <cellStyle name="Normal 7 2 3 3 3 8" xfId="30079"/>
    <cellStyle name="Normal 7 2 3 3 4" xfId="2553"/>
    <cellStyle name="Normal 7 2 3 3 4 2" xfId="5377"/>
    <cellStyle name="Normal 7 2 3 3 4 2 2" xfId="13847"/>
    <cellStyle name="Normal 7 2 3 3 4 2 2 2" xfId="27962"/>
    <cellStyle name="Normal 7 2 3 3 4 2 2 2 2" xfId="61839"/>
    <cellStyle name="Normal 7 2 3 3 4 2 2 3" xfId="47723"/>
    <cellStyle name="Normal 7 2 3 3 4 2 3" xfId="19493"/>
    <cellStyle name="Normal 7 2 3 3 4 2 3 2" xfId="39254"/>
    <cellStyle name="Normal 7 2 3 3 4 2 4" xfId="53370"/>
    <cellStyle name="Normal 7 2 3 3 4 2 5" xfId="33608"/>
    <cellStyle name="Normal 7 2 3 3 4 3" xfId="8201"/>
    <cellStyle name="Normal 7 2 3 3 4 3 2" xfId="22316"/>
    <cellStyle name="Normal 7 2 3 3 4 3 2 2" xfId="56193"/>
    <cellStyle name="Normal 7 2 3 3 4 3 3" xfId="42077"/>
    <cellStyle name="Normal 7 2 3 3 4 4" xfId="11024"/>
    <cellStyle name="Normal 7 2 3 3 4 4 2" xfId="25139"/>
    <cellStyle name="Normal 7 2 3 3 4 4 2 2" xfId="59016"/>
    <cellStyle name="Normal 7 2 3 3 4 4 3" xfId="44900"/>
    <cellStyle name="Normal 7 2 3 3 4 5" xfId="16670"/>
    <cellStyle name="Normal 7 2 3 3 4 5 2" xfId="36431"/>
    <cellStyle name="Normal 7 2 3 3 4 6" xfId="50547"/>
    <cellStyle name="Normal 7 2 3 3 4 7" xfId="30785"/>
    <cellStyle name="Normal 7 2 3 3 5" xfId="3964"/>
    <cellStyle name="Normal 7 2 3 3 5 2" xfId="12435"/>
    <cellStyle name="Normal 7 2 3 3 5 2 2" xfId="26550"/>
    <cellStyle name="Normal 7 2 3 3 5 2 2 2" xfId="60427"/>
    <cellStyle name="Normal 7 2 3 3 5 2 3" xfId="46311"/>
    <cellStyle name="Normal 7 2 3 3 5 3" xfId="18081"/>
    <cellStyle name="Normal 7 2 3 3 5 3 2" xfId="37842"/>
    <cellStyle name="Normal 7 2 3 3 5 4" xfId="51958"/>
    <cellStyle name="Normal 7 2 3 3 5 5" xfId="32196"/>
    <cellStyle name="Normal 7 2 3 3 6" xfId="6789"/>
    <cellStyle name="Normal 7 2 3 3 6 2" xfId="20904"/>
    <cellStyle name="Normal 7 2 3 3 6 2 2" xfId="54781"/>
    <cellStyle name="Normal 7 2 3 3 6 3" xfId="40665"/>
    <cellStyle name="Normal 7 2 3 3 7" xfId="9612"/>
    <cellStyle name="Normal 7 2 3 3 7 2" xfId="23727"/>
    <cellStyle name="Normal 7 2 3 3 7 2 2" xfId="57604"/>
    <cellStyle name="Normal 7 2 3 3 7 3" xfId="43488"/>
    <cellStyle name="Normal 7 2 3 3 8" xfId="15258"/>
    <cellStyle name="Normal 7 2 3 3 8 2" xfId="35019"/>
    <cellStyle name="Normal 7 2 3 3 9" xfId="49135"/>
    <cellStyle name="Normal 7 2 3 4" xfId="1317"/>
    <cellStyle name="Normal 7 2 3 4 2" xfId="2024"/>
    <cellStyle name="Normal 7 2 3 4 2 2" xfId="3437"/>
    <cellStyle name="Normal 7 2 3 4 2 2 2" xfId="6261"/>
    <cellStyle name="Normal 7 2 3 4 2 2 2 2" xfId="14731"/>
    <cellStyle name="Normal 7 2 3 4 2 2 2 2 2" xfId="28846"/>
    <cellStyle name="Normal 7 2 3 4 2 2 2 2 2 2" xfId="62723"/>
    <cellStyle name="Normal 7 2 3 4 2 2 2 2 3" xfId="48607"/>
    <cellStyle name="Normal 7 2 3 4 2 2 2 3" xfId="20377"/>
    <cellStyle name="Normal 7 2 3 4 2 2 2 3 2" xfId="40138"/>
    <cellStyle name="Normal 7 2 3 4 2 2 2 4" xfId="54254"/>
    <cellStyle name="Normal 7 2 3 4 2 2 2 5" xfId="34492"/>
    <cellStyle name="Normal 7 2 3 4 2 2 3" xfId="9085"/>
    <cellStyle name="Normal 7 2 3 4 2 2 3 2" xfId="23200"/>
    <cellStyle name="Normal 7 2 3 4 2 2 3 2 2" xfId="57077"/>
    <cellStyle name="Normal 7 2 3 4 2 2 3 3" xfId="42961"/>
    <cellStyle name="Normal 7 2 3 4 2 2 4" xfId="11908"/>
    <cellStyle name="Normal 7 2 3 4 2 2 4 2" xfId="26023"/>
    <cellStyle name="Normal 7 2 3 4 2 2 4 2 2" xfId="59900"/>
    <cellStyle name="Normal 7 2 3 4 2 2 4 3" xfId="45784"/>
    <cellStyle name="Normal 7 2 3 4 2 2 5" xfId="17554"/>
    <cellStyle name="Normal 7 2 3 4 2 2 5 2" xfId="37315"/>
    <cellStyle name="Normal 7 2 3 4 2 2 6" xfId="51431"/>
    <cellStyle name="Normal 7 2 3 4 2 2 7" xfId="31669"/>
    <cellStyle name="Normal 7 2 3 4 2 3" xfId="4848"/>
    <cellStyle name="Normal 7 2 3 4 2 3 2" xfId="13319"/>
    <cellStyle name="Normal 7 2 3 4 2 3 2 2" xfId="27434"/>
    <cellStyle name="Normal 7 2 3 4 2 3 2 2 2" xfId="61311"/>
    <cellStyle name="Normal 7 2 3 4 2 3 2 3" xfId="47195"/>
    <cellStyle name="Normal 7 2 3 4 2 3 3" xfId="18965"/>
    <cellStyle name="Normal 7 2 3 4 2 3 3 2" xfId="38726"/>
    <cellStyle name="Normal 7 2 3 4 2 3 4" xfId="52842"/>
    <cellStyle name="Normal 7 2 3 4 2 3 5" xfId="33080"/>
    <cellStyle name="Normal 7 2 3 4 2 4" xfId="7673"/>
    <cellStyle name="Normal 7 2 3 4 2 4 2" xfId="21788"/>
    <cellStyle name="Normal 7 2 3 4 2 4 2 2" xfId="55665"/>
    <cellStyle name="Normal 7 2 3 4 2 4 3" xfId="41549"/>
    <cellStyle name="Normal 7 2 3 4 2 5" xfId="10496"/>
    <cellStyle name="Normal 7 2 3 4 2 5 2" xfId="24611"/>
    <cellStyle name="Normal 7 2 3 4 2 5 2 2" xfId="58488"/>
    <cellStyle name="Normal 7 2 3 4 2 5 3" xfId="44372"/>
    <cellStyle name="Normal 7 2 3 4 2 6" xfId="16142"/>
    <cellStyle name="Normal 7 2 3 4 2 6 2" xfId="35903"/>
    <cellStyle name="Normal 7 2 3 4 2 7" xfId="50019"/>
    <cellStyle name="Normal 7 2 3 4 2 8" xfId="30257"/>
    <cellStyle name="Normal 7 2 3 4 3" xfId="2731"/>
    <cellStyle name="Normal 7 2 3 4 3 2" xfId="5555"/>
    <cellStyle name="Normal 7 2 3 4 3 2 2" xfId="14025"/>
    <cellStyle name="Normal 7 2 3 4 3 2 2 2" xfId="28140"/>
    <cellStyle name="Normal 7 2 3 4 3 2 2 2 2" xfId="62017"/>
    <cellStyle name="Normal 7 2 3 4 3 2 2 3" xfId="47901"/>
    <cellStyle name="Normal 7 2 3 4 3 2 3" xfId="19671"/>
    <cellStyle name="Normal 7 2 3 4 3 2 3 2" xfId="39432"/>
    <cellStyle name="Normal 7 2 3 4 3 2 4" xfId="53548"/>
    <cellStyle name="Normal 7 2 3 4 3 2 5" xfId="33786"/>
    <cellStyle name="Normal 7 2 3 4 3 3" xfId="8379"/>
    <cellStyle name="Normal 7 2 3 4 3 3 2" xfId="22494"/>
    <cellStyle name="Normal 7 2 3 4 3 3 2 2" xfId="56371"/>
    <cellStyle name="Normal 7 2 3 4 3 3 3" xfId="42255"/>
    <cellStyle name="Normal 7 2 3 4 3 4" xfId="11202"/>
    <cellStyle name="Normal 7 2 3 4 3 4 2" xfId="25317"/>
    <cellStyle name="Normal 7 2 3 4 3 4 2 2" xfId="59194"/>
    <cellStyle name="Normal 7 2 3 4 3 4 3" xfId="45078"/>
    <cellStyle name="Normal 7 2 3 4 3 5" xfId="16848"/>
    <cellStyle name="Normal 7 2 3 4 3 5 2" xfId="36609"/>
    <cellStyle name="Normal 7 2 3 4 3 6" xfId="50725"/>
    <cellStyle name="Normal 7 2 3 4 3 7" xfId="30963"/>
    <cellStyle name="Normal 7 2 3 4 4" xfId="4142"/>
    <cellStyle name="Normal 7 2 3 4 4 2" xfId="12613"/>
    <cellStyle name="Normal 7 2 3 4 4 2 2" xfId="26728"/>
    <cellStyle name="Normal 7 2 3 4 4 2 2 2" xfId="60605"/>
    <cellStyle name="Normal 7 2 3 4 4 2 3" xfId="46489"/>
    <cellStyle name="Normal 7 2 3 4 4 3" xfId="18259"/>
    <cellStyle name="Normal 7 2 3 4 4 3 2" xfId="38020"/>
    <cellStyle name="Normal 7 2 3 4 4 4" xfId="52136"/>
    <cellStyle name="Normal 7 2 3 4 4 5" xfId="32374"/>
    <cellStyle name="Normal 7 2 3 4 5" xfId="6967"/>
    <cellStyle name="Normal 7 2 3 4 5 2" xfId="21082"/>
    <cellStyle name="Normal 7 2 3 4 5 2 2" xfId="54959"/>
    <cellStyle name="Normal 7 2 3 4 5 3" xfId="40843"/>
    <cellStyle name="Normal 7 2 3 4 6" xfId="9790"/>
    <cellStyle name="Normal 7 2 3 4 6 2" xfId="23905"/>
    <cellStyle name="Normal 7 2 3 4 6 2 2" xfId="57782"/>
    <cellStyle name="Normal 7 2 3 4 6 3" xfId="43666"/>
    <cellStyle name="Normal 7 2 3 4 7" xfId="15436"/>
    <cellStyle name="Normal 7 2 3 4 7 2" xfId="35197"/>
    <cellStyle name="Normal 7 2 3 4 8" xfId="49313"/>
    <cellStyle name="Normal 7 2 3 4 9" xfId="29551"/>
    <cellStyle name="Normal 7 2 3 5" xfId="1671"/>
    <cellStyle name="Normal 7 2 3 5 2" xfId="3084"/>
    <cellStyle name="Normal 7 2 3 5 2 2" xfId="5908"/>
    <cellStyle name="Normal 7 2 3 5 2 2 2" xfId="14378"/>
    <cellStyle name="Normal 7 2 3 5 2 2 2 2" xfId="28493"/>
    <cellStyle name="Normal 7 2 3 5 2 2 2 2 2" xfId="62370"/>
    <cellStyle name="Normal 7 2 3 5 2 2 2 3" xfId="48254"/>
    <cellStyle name="Normal 7 2 3 5 2 2 3" xfId="20024"/>
    <cellStyle name="Normal 7 2 3 5 2 2 3 2" xfId="39785"/>
    <cellStyle name="Normal 7 2 3 5 2 2 4" xfId="53901"/>
    <cellStyle name="Normal 7 2 3 5 2 2 5" xfId="34139"/>
    <cellStyle name="Normal 7 2 3 5 2 3" xfId="8732"/>
    <cellStyle name="Normal 7 2 3 5 2 3 2" xfId="22847"/>
    <cellStyle name="Normal 7 2 3 5 2 3 2 2" xfId="56724"/>
    <cellStyle name="Normal 7 2 3 5 2 3 3" xfId="42608"/>
    <cellStyle name="Normal 7 2 3 5 2 4" xfId="11555"/>
    <cellStyle name="Normal 7 2 3 5 2 4 2" xfId="25670"/>
    <cellStyle name="Normal 7 2 3 5 2 4 2 2" xfId="59547"/>
    <cellStyle name="Normal 7 2 3 5 2 4 3" xfId="45431"/>
    <cellStyle name="Normal 7 2 3 5 2 5" xfId="17201"/>
    <cellStyle name="Normal 7 2 3 5 2 5 2" xfId="36962"/>
    <cellStyle name="Normal 7 2 3 5 2 6" xfId="51078"/>
    <cellStyle name="Normal 7 2 3 5 2 7" xfId="31316"/>
    <cellStyle name="Normal 7 2 3 5 3" xfId="4495"/>
    <cellStyle name="Normal 7 2 3 5 3 2" xfId="12966"/>
    <cellStyle name="Normal 7 2 3 5 3 2 2" xfId="27081"/>
    <cellStyle name="Normal 7 2 3 5 3 2 2 2" xfId="60958"/>
    <cellStyle name="Normal 7 2 3 5 3 2 3" xfId="46842"/>
    <cellStyle name="Normal 7 2 3 5 3 3" xfId="18612"/>
    <cellStyle name="Normal 7 2 3 5 3 3 2" xfId="38373"/>
    <cellStyle name="Normal 7 2 3 5 3 4" xfId="52489"/>
    <cellStyle name="Normal 7 2 3 5 3 5" xfId="32727"/>
    <cellStyle name="Normal 7 2 3 5 4" xfId="7320"/>
    <cellStyle name="Normal 7 2 3 5 4 2" xfId="21435"/>
    <cellStyle name="Normal 7 2 3 5 4 2 2" xfId="55312"/>
    <cellStyle name="Normal 7 2 3 5 4 3" xfId="41196"/>
    <cellStyle name="Normal 7 2 3 5 5" xfId="10143"/>
    <cellStyle name="Normal 7 2 3 5 5 2" xfId="24258"/>
    <cellStyle name="Normal 7 2 3 5 5 2 2" xfId="58135"/>
    <cellStyle name="Normal 7 2 3 5 5 3" xfId="44019"/>
    <cellStyle name="Normal 7 2 3 5 6" xfId="15789"/>
    <cellStyle name="Normal 7 2 3 5 6 2" xfId="35550"/>
    <cellStyle name="Normal 7 2 3 5 7" xfId="49666"/>
    <cellStyle name="Normal 7 2 3 5 8" xfId="29904"/>
    <cellStyle name="Normal 7 2 3 6" xfId="2378"/>
    <cellStyle name="Normal 7 2 3 6 2" xfId="5202"/>
    <cellStyle name="Normal 7 2 3 6 2 2" xfId="13672"/>
    <cellStyle name="Normal 7 2 3 6 2 2 2" xfId="27787"/>
    <cellStyle name="Normal 7 2 3 6 2 2 2 2" xfId="61664"/>
    <cellStyle name="Normal 7 2 3 6 2 2 3" xfId="47548"/>
    <cellStyle name="Normal 7 2 3 6 2 3" xfId="19318"/>
    <cellStyle name="Normal 7 2 3 6 2 3 2" xfId="39079"/>
    <cellStyle name="Normal 7 2 3 6 2 4" xfId="53195"/>
    <cellStyle name="Normal 7 2 3 6 2 5" xfId="33433"/>
    <cellStyle name="Normal 7 2 3 6 3" xfId="8026"/>
    <cellStyle name="Normal 7 2 3 6 3 2" xfId="22141"/>
    <cellStyle name="Normal 7 2 3 6 3 2 2" xfId="56018"/>
    <cellStyle name="Normal 7 2 3 6 3 3" xfId="41902"/>
    <cellStyle name="Normal 7 2 3 6 4" xfId="10849"/>
    <cellStyle name="Normal 7 2 3 6 4 2" xfId="24964"/>
    <cellStyle name="Normal 7 2 3 6 4 2 2" xfId="58841"/>
    <cellStyle name="Normal 7 2 3 6 4 3" xfId="44725"/>
    <cellStyle name="Normal 7 2 3 6 5" xfId="16495"/>
    <cellStyle name="Normal 7 2 3 6 5 2" xfId="36256"/>
    <cellStyle name="Normal 7 2 3 6 6" xfId="50372"/>
    <cellStyle name="Normal 7 2 3 6 7" xfId="30610"/>
    <cellStyle name="Normal 7 2 3 7" xfId="3789"/>
    <cellStyle name="Normal 7 2 3 7 2" xfId="12260"/>
    <cellStyle name="Normal 7 2 3 7 2 2" xfId="26375"/>
    <cellStyle name="Normal 7 2 3 7 2 2 2" xfId="60252"/>
    <cellStyle name="Normal 7 2 3 7 2 3" xfId="46136"/>
    <cellStyle name="Normal 7 2 3 7 3" xfId="17906"/>
    <cellStyle name="Normal 7 2 3 7 3 2" xfId="37667"/>
    <cellStyle name="Normal 7 2 3 7 4" xfId="51783"/>
    <cellStyle name="Normal 7 2 3 7 5" xfId="32021"/>
    <cellStyle name="Normal 7 2 3 8" xfId="6614"/>
    <cellStyle name="Normal 7 2 3 8 2" xfId="20729"/>
    <cellStyle name="Normal 7 2 3 8 2 2" xfId="54606"/>
    <cellStyle name="Normal 7 2 3 8 3" xfId="40490"/>
    <cellStyle name="Normal 7 2 3 9" xfId="9437"/>
    <cellStyle name="Normal 7 2 3 9 2" xfId="23552"/>
    <cellStyle name="Normal 7 2 3 9 2 2" xfId="57429"/>
    <cellStyle name="Normal 7 2 3 9 3" xfId="43313"/>
    <cellStyle name="Normal 7 2 4" xfId="971"/>
    <cellStyle name="Normal 7 2 4 10" xfId="48973"/>
    <cellStyle name="Normal 7 2 4 11" xfId="29211"/>
    <cellStyle name="Normal 7 2 4 2" xfId="1151"/>
    <cellStyle name="Normal 7 2 4 2 10" xfId="29386"/>
    <cellStyle name="Normal 7 2 4 2 2" xfId="1505"/>
    <cellStyle name="Normal 7 2 4 2 2 2" xfId="2212"/>
    <cellStyle name="Normal 7 2 4 2 2 2 2" xfId="3625"/>
    <cellStyle name="Normal 7 2 4 2 2 2 2 2" xfId="6449"/>
    <cellStyle name="Normal 7 2 4 2 2 2 2 2 2" xfId="14919"/>
    <cellStyle name="Normal 7 2 4 2 2 2 2 2 2 2" xfId="29034"/>
    <cellStyle name="Normal 7 2 4 2 2 2 2 2 2 2 2" xfId="62911"/>
    <cellStyle name="Normal 7 2 4 2 2 2 2 2 2 3" xfId="48795"/>
    <cellStyle name="Normal 7 2 4 2 2 2 2 2 3" xfId="20565"/>
    <cellStyle name="Normal 7 2 4 2 2 2 2 2 3 2" xfId="40326"/>
    <cellStyle name="Normal 7 2 4 2 2 2 2 2 4" xfId="54442"/>
    <cellStyle name="Normal 7 2 4 2 2 2 2 2 5" xfId="34680"/>
    <cellStyle name="Normal 7 2 4 2 2 2 2 3" xfId="9273"/>
    <cellStyle name="Normal 7 2 4 2 2 2 2 3 2" xfId="23388"/>
    <cellStyle name="Normal 7 2 4 2 2 2 2 3 2 2" xfId="57265"/>
    <cellStyle name="Normal 7 2 4 2 2 2 2 3 3" xfId="43149"/>
    <cellStyle name="Normal 7 2 4 2 2 2 2 4" xfId="12096"/>
    <cellStyle name="Normal 7 2 4 2 2 2 2 4 2" xfId="26211"/>
    <cellStyle name="Normal 7 2 4 2 2 2 2 4 2 2" xfId="60088"/>
    <cellStyle name="Normal 7 2 4 2 2 2 2 4 3" xfId="45972"/>
    <cellStyle name="Normal 7 2 4 2 2 2 2 5" xfId="17742"/>
    <cellStyle name="Normal 7 2 4 2 2 2 2 5 2" xfId="37503"/>
    <cellStyle name="Normal 7 2 4 2 2 2 2 6" xfId="51619"/>
    <cellStyle name="Normal 7 2 4 2 2 2 2 7" xfId="31857"/>
    <cellStyle name="Normal 7 2 4 2 2 2 3" xfId="5036"/>
    <cellStyle name="Normal 7 2 4 2 2 2 3 2" xfId="13507"/>
    <cellStyle name="Normal 7 2 4 2 2 2 3 2 2" xfId="27622"/>
    <cellStyle name="Normal 7 2 4 2 2 2 3 2 2 2" xfId="61499"/>
    <cellStyle name="Normal 7 2 4 2 2 2 3 2 3" xfId="47383"/>
    <cellStyle name="Normal 7 2 4 2 2 2 3 3" xfId="19153"/>
    <cellStyle name="Normal 7 2 4 2 2 2 3 3 2" xfId="38914"/>
    <cellStyle name="Normal 7 2 4 2 2 2 3 4" xfId="53030"/>
    <cellStyle name="Normal 7 2 4 2 2 2 3 5" xfId="33268"/>
    <cellStyle name="Normal 7 2 4 2 2 2 4" xfId="7861"/>
    <cellStyle name="Normal 7 2 4 2 2 2 4 2" xfId="21976"/>
    <cellStyle name="Normal 7 2 4 2 2 2 4 2 2" xfId="55853"/>
    <cellStyle name="Normal 7 2 4 2 2 2 4 3" xfId="41737"/>
    <cellStyle name="Normal 7 2 4 2 2 2 5" xfId="10684"/>
    <cellStyle name="Normal 7 2 4 2 2 2 5 2" xfId="24799"/>
    <cellStyle name="Normal 7 2 4 2 2 2 5 2 2" xfId="58676"/>
    <cellStyle name="Normal 7 2 4 2 2 2 5 3" xfId="44560"/>
    <cellStyle name="Normal 7 2 4 2 2 2 6" xfId="16330"/>
    <cellStyle name="Normal 7 2 4 2 2 2 6 2" xfId="36091"/>
    <cellStyle name="Normal 7 2 4 2 2 2 7" xfId="50207"/>
    <cellStyle name="Normal 7 2 4 2 2 2 8" xfId="30445"/>
    <cellStyle name="Normal 7 2 4 2 2 3" xfId="2919"/>
    <cellStyle name="Normal 7 2 4 2 2 3 2" xfId="5743"/>
    <cellStyle name="Normal 7 2 4 2 2 3 2 2" xfId="14213"/>
    <cellStyle name="Normal 7 2 4 2 2 3 2 2 2" xfId="28328"/>
    <cellStyle name="Normal 7 2 4 2 2 3 2 2 2 2" xfId="62205"/>
    <cellStyle name="Normal 7 2 4 2 2 3 2 2 3" xfId="48089"/>
    <cellStyle name="Normal 7 2 4 2 2 3 2 3" xfId="19859"/>
    <cellStyle name="Normal 7 2 4 2 2 3 2 3 2" xfId="39620"/>
    <cellStyle name="Normal 7 2 4 2 2 3 2 4" xfId="53736"/>
    <cellStyle name="Normal 7 2 4 2 2 3 2 5" xfId="33974"/>
    <cellStyle name="Normal 7 2 4 2 2 3 3" xfId="8567"/>
    <cellStyle name="Normal 7 2 4 2 2 3 3 2" xfId="22682"/>
    <cellStyle name="Normal 7 2 4 2 2 3 3 2 2" xfId="56559"/>
    <cellStyle name="Normal 7 2 4 2 2 3 3 3" xfId="42443"/>
    <cellStyle name="Normal 7 2 4 2 2 3 4" xfId="11390"/>
    <cellStyle name="Normal 7 2 4 2 2 3 4 2" xfId="25505"/>
    <cellStyle name="Normal 7 2 4 2 2 3 4 2 2" xfId="59382"/>
    <cellStyle name="Normal 7 2 4 2 2 3 4 3" xfId="45266"/>
    <cellStyle name="Normal 7 2 4 2 2 3 5" xfId="17036"/>
    <cellStyle name="Normal 7 2 4 2 2 3 5 2" xfId="36797"/>
    <cellStyle name="Normal 7 2 4 2 2 3 6" xfId="50913"/>
    <cellStyle name="Normal 7 2 4 2 2 3 7" xfId="31151"/>
    <cellStyle name="Normal 7 2 4 2 2 4" xfId="4330"/>
    <cellStyle name="Normal 7 2 4 2 2 4 2" xfId="12801"/>
    <cellStyle name="Normal 7 2 4 2 2 4 2 2" xfId="26916"/>
    <cellStyle name="Normal 7 2 4 2 2 4 2 2 2" xfId="60793"/>
    <cellStyle name="Normal 7 2 4 2 2 4 2 3" xfId="46677"/>
    <cellStyle name="Normal 7 2 4 2 2 4 3" xfId="18447"/>
    <cellStyle name="Normal 7 2 4 2 2 4 3 2" xfId="38208"/>
    <cellStyle name="Normal 7 2 4 2 2 4 4" xfId="52324"/>
    <cellStyle name="Normal 7 2 4 2 2 4 5" xfId="32562"/>
    <cellStyle name="Normal 7 2 4 2 2 5" xfId="7155"/>
    <cellStyle name="Normal 7 2 4 2 2 5 2" xfId="21270"/>
    <cellStyle name="Normal 7 2 4 2 2 5 2 2" xfId="55147"/>
    <cellStyle name="Normal 7 2 4 2 2 5 3" xfId="41031"/>
    <cellStyle name="Normal 7 2 4 2 2 6" xfId="9978"/>
    <cellStyle name="Normal 7 2 4 2 2 6 2" xfId="24093"/>
    <cellStyle name="Normal 7 2 4 2 2 6 2 2" xfId="57970"/>
    <cellStyle name="Normal 7 2 4 2 2 6 3" xfId="43854"/>
    <cellStyle name="Normal 7 2 4 2 2 7" xfId="15624"/>
    <cellStyle name="Normal 7 2 4 2 2 7 2" xfId="35385"/>
    <cellStyle name="Normal 7 2 4 2 2 8" xfId="49501"/>
    <cellStyle name="Normal 7 2 4 2 2 9" xfId="29739"/>
    <cellStyle name="Normal 7 2 4 2 3" xfId="1859"/>
    <cellStyle name="Normal 7 2 4 2 3 2" xfId="3272"/>
    <cellStyle name="Normal 7 2 4 2 3 2 2" xfId="6096"/>
    <cellStyle name="Normal 7 2 4 2 3 2 2 2" xfId="14566"/>
    <cellStyle name="Normal 7 2 4 2 3 2 2 2 2" xfId="28681"/>
    <cellStyle name="Normal 7 2 4 2 3 2 2 2 2 2" xfId="62558"/>
    <cellStyle name="Normal 7 2 4 2 3 2 2 2 3" xfId="48442"/>
    <cellStyle name="Normal 7 2 4 2 3 2 2 3" xfId="20212"/>
    <cellStyle name="Normal 7 2 4 2 3 2 2 3 2" xfId="39973"/>
    <cellStyle name="Normal 7 2 4 2 3 2 2 4" xfId="54089"/>
    <cellStyle name="Normal 7 2 4 2 3 2 2 5" xfId="34327"/>
    <cellStyle name="Normal 7 2 4 2 3 2 3" xfId="8920"/>
    <cellStyle name="Normal 7 2 4 2 3 2 3 2" xfId="23035"/>
    <cellStyle name="Normal 7 2 4 2 3 2 3 2 2" xfId="56912"/>
    <cellStyle name="Normal 7 2 4 2 3 2 3 3" xfId="42796"/>
    <cellStyle name="Normal 7 2 4 2 3 2 4" xfId="11743"/>
    <cellStyle name="Normal 7 2 4 2 3 2 4 2" xfId="25858"/>
    <cellStyle name="Normal 7 2 4 2 3 2 4 2 2" xfId="59735"/>
    <cellStyle name="Normal 7 2 4 2 3 2 4 3" xfId="45619"/>
    <cellStyle name="Normal 7 2 4 2 3 2 5" xfId="17389"/>
    <cellStyle name="Normal 7 2 4 2 3 2 5 2" xfId="37150"/>
    <cellStyle name="Normal 7 2 4 2 3 2 6" xfId="51266"/>
    <cellStyle name="Normal 7 2 4 2 3 2 7" xfId="31504"/>
    <cellStyle name="Normal 7 2 4 2 3 3" xfId="4683"/>
    <cellStyle name="Normal 7 2 4 2 3 3 2" xfId="13154"/>
    <cellStyle name="Normal 7 2 4 2 3 3 2 2" xfId="27269"/>
    <cellStyle name="Normal 7 2 4 2 3 3 2 2 2" xfId="61146"/>
    <cellStyle name="Normal 7 2 4 2 3 3 2 3" xfId="47030"/>
    <cellStyle name="Normal 7 2 4 2 3 3 3" xfId="18800"/>
    <cellStyle name="Normal 7 2 4 2 3 3 3 2" xfId="38561"/>
    <cellStyle name="Normal 7 2 4 2 3 3 4" xfId="52677"/>
    <cellStyle name="Normal 7 2 4 2 3 3 5" xfId="32915"/>
    <cellStyle name="Normal 7 2 4 2 3 4" xfId="7508"/>
    <cellStyle name="Normal 7 2 4 2 3 4 2" xfId="21623"/>
    <cellStyle name="Normal 7 2 4 2 3 4 2 2" xfId="55500"/>
    <cellStyle name="Normal 7 2 4 2 3 4 3" xfId="41384"/>
    <cellStyle name="Normal 7 2 4 2 3 5" xfId="10331"/>
    <cellStyle name="Normal 7 2 4 2 3 5 2" xfId="24446"/>
    <cellStyle name="Normal 7 2 4 2 3 5 2 2" xfId="58323"/>
    <cellStyle name="Normal 7 2 4 2 3 5 3" xfId="44207"/>
    <cellStyle name="Normal 7 2 4 2 3 6" xfId="15977"/>
    <cellStyle name="Normal 7 2 4 2 3 6 2" xfId="35738"/>
    <cellStyle name="Normal 7 2 4 2 3 7" xfId="49854"/>
    <cellStyle name="Normal 7 2 4 2 3 8" xfId="30092"/>
    <cellStyle name="Normal 7 2 4 2 4" xfId="2566"/>
    <cellStyle name="Normal 7 2 4 2 4 2" xfId="5390"/>
    <cellStyle name="Normal 7 2 4 2 4 2 2" xfId="13860"/>
    <cellStyle name="Normal 7 2 4 2 4 2 2 2" xfId="27975"/>
    <cellStyle name="Normal 7 2 4 2 4 2 2 2 2" xfId="61852"/>
    <cellStyle name="Normal 7 2 4 2 4 2 2 3" xfId="47736"/>
    <cellStyle name="Normal 7 2 4 2 4 2 3" xfId="19506"/>
    <cellStyle name="Normal 7 2 4 2 4 2 3 2" xfId="39267"/>
    <cellStyle name="Normal 7 2 4 2 4 2 4" xfId="53383"/>
    <cellStyle name="Normal 7 2 4 2 4 2 5" xfId="33621"/>
    <cellStyle name="Normal 7 2 4 2 4 3" xfId="8214"/>
    <cellStyle name="Normal 7 2 4 2 4 3 2" xfId="22329"/>
    <cellStyle name="Normal 7 2 4 2 4 3 2 2" xfId="56206"/>
    <cellStyle name="Normal 7 2 4 2 4 3 3" xfId="42090"/>
    <cellStyle name="Normal 7 2 4 2 4 4" xfId="11037"/>
    <cellStyle name="Normal 7 2 4 2 4 4 2" xfId="25152"/>
    <cellStyle name="Normal 7 2 4 2 4 4 2 2" xfId="59029"/>
    <cellStyle name="Normal 7 2 4 2 4 4 3" xfId="44913"/>
    <cellStyle name="Normal 7 2 4 2 4 5" xfId="16683"/>
    <cellStyle name="Normal 7 2 4 2 4 5 2" xfId="36444"/>
    <cellStyle name="Normal 7 2 4 2 4 6" xfId="50560"/>
    <cellStyle name="Normal 7 2 4 2 4 7" xfId="30798"/>
    <cellStyle name="Normal 7 2 4 2 5" xfId="3977"/>
    <cellStyle name="Normal 7 2 4 2 5 2" xfId="12448"/>
    <cellStyle name="Normal 7 2 4 2 5 2 2" xfId="26563"/>
    <cellStyle name="Normal 7 2 4 2 5 2 2 2" xfId="60440"/>
    <cellStyle name="Normal 7 2 4 2 5 2 3" xfId="46324"/>
    <cellStyle name="Normal 7 2 4 2 5 3" xfId="18094"/>
    <cellStyle name="Normal 7 2 4 2 5 3 2" xfId="37855"/>
    <cellStyle name="Normal 7 2 4 2 5 4" xfId="51971"/>
    <cellStyle name="Normal 7 2 4 2 5 5" xfId="32209"/>
    <cellStyle name="Normal 7 2 4 2 6" xfId="6802"/>
    <cellStyle name="Normal 7 2 4 2 6 2" xfId="20917"/>
    <cellStyle name="Normal 7 2 4 2 6 2 2" xfId="54794"/>
    <cellStyle name="Normal 7 2 4 2 6 3" xfId="40678"/>
    <cellStyle name="Normal 7 2 4 2 7" xfId="9625"/>
    <cellStyle name="Normal 7 2 4 2 7 2" xfId="23740"/>
    <cellStyle name="Normal 7 2 4 2 7 2 2" xfId="57617"/>
    <cellStyle name="Normal 7 2 4 2 7 3" xfId="43501"/>
    <cellStyle name="Normal 7 2 4 2 8" xfId="15271"/>
    <cellStyle name="Normal 7 2 4 2 8 2" xfId="35032"/>
    <cellStyle name="Normal 7 2 4 2 9" xfId="49148"/>
    <cellStyle name="Normal 7 2 4 3" xfId="1330"/>
    <cellStyle name="Normal 7 2 4 3 2" xfId="2037"/>
    <cellStyle name="Normal 7 2 4 3 2 2" xfId="3450"/>
    <cellStyle name="Normal 7 2 4 3 2 2 2" xfId="6274"/>
    <cellStyle name="Normal 7 2 4 3 2 2 2 2" xfId="14744"/>
    <cellStyle name="Normal 7 2 4 3 2 2 2 2 2" xfId="28859"/>
    <cellStyle name="Normal 7 2 4 3 2 2 2 2 2 2" xfId="62736"/>
    <cellStyle name="Normal 7 2 4 3 2 2 2 2 3" xfId="48620"/>
    <cellStyle name="Normal 7 2 4 3 2 2 2 3" xfId="20390"/>
    <cellStyle name="Normal 7 2 4 3 2 2 2 3 2" xfId="40151"/>
    <cellStyle name="Normal 7 2 4 3 2 2 2 4" xfId="54267"/>
    <cellStyle name="Normal 7 2 4 3 2 2 2 5" xfId="34505"/>
    <cellStyle name="Normal 7 2 4 3 2 2 3" xfId="9098"/>
    <cellStyle name="Normal 7 2 4 3 2 2 3 2" xfId="23213"/>
    <cellStyle name="Normal 7 2 4 3 2 2 3 2 2" xfId="57090"/>
    <cellStyle name="Normal 7 2 4 3 2 2 3 3" xfId="42974"/>
    <cellStyle name="Normal 7 2 4 3 2 2 4" xfId="11921"/>
    <cellStyle name="Normal 7 2 4 3 2 2 4 2" xfId="26036"/>
    <cellStyle name="Normal 7 2 4 3 2 2 4 2 2" xfId="59913"/>
    <cellStyle name="Normal 7 2 4 3 2 2 4 3" xfId="45797"/>
    <cellStyle name="Normal 7 2 4 3 2 2 5" xfId="17567"/>
    <cellStyle name="Normal 7 2 4 3 2 2 5 2" xfId="37328"/>
    <cellStyle name="Normal 7 2 4 3 2 2 6" xfId="51444"/>
    <cellStyle name="Normal 7 2 4 3 2 2 7" xfId="31682"/>
    <cellStyle name="Normal 7 2 4 3 2 3" xfId="4861"/>
    <cellStyle name="Normal 7 2 4 3 2 3 2" xfId="13332"/>
    <cellStyle name="Normal 7 2 4 3 2 3 2 2" xfId="27447"/>
    <cellStyle name="Normal 7 2 4 3 2 3 2 2 2" xfId="61324"/>
    <cellStyle name="Normal 7 2 4 3 2 3 2 3" xfId="47208"/>
    <cellStyle name="Normal 7 2 4 3 2 3 3" xfId="18978"/>
    <cellStyle name="Normal 7 2 4 3 2 3 3 2" xfId="38739"/>
    <cellStyle name="Normal 7 2 4 3 2 3 4" xfId="52855"/>
    <cellStyle name="Normal 7 2 4 3 2 3 5" xfId="33093"/>
    <cellStyle name="Normal 7 2 4 3 2 4" xfId="7686"/>
    <cellStyle name="Normal 7 2 4 3 2 4 2" xfId="21801"/>
    <cellStyle name="Normal 7 2 4 3 2 4 2 2" xfId="55678"/>
    <cellStyle name="Normal 7 2 4 3 2 4 3" xfId="41562"/>
    <cellStyle name="Normal 7 2 4 3 2 5" xfId="10509"/>
    <cellStyle name="Normal 7 2 4 3 2 5 2" xfId="24624"/>
    <cellStyle name="Normal 7 2 4 3 2 5 2 2" xfId="58501"/>
    <cellStyle name="Normal 7 2 4 3 2 5 3" xfId="44385"/>
    <cellStyle name="Normal 7 2 4 3 2 6" xfId="16155"/>
    <cellStyle name="Normal 7 2 4 3 2 6 2" xfId="35916"/>
    <cellStyle name="Normal 7 2 4 3 2 7" xfId="50032"/>
    <cellStyle name="Normal 7 2 4 3 2 8" xfId="30270"/>
    <cellStyle name="Normal 7 2 4 3 3" xfId="2744"/>
    <cellStyle name="Normal 7 2 4 3 3 2" xfId="5568"/>
    <cellStyle name="Normal 7 2 4 3 3 2 2" xfId="14038"/>
    <cellStyle name="Normal 7 2 4 3 3 2 2 2" xfId="28153"/>
    <cellStyle name="Normal 7 2 4 3 3 2 2 2 2" xfId="62030"/>
    <cellStyle name="Normal 7 2 4 3 3 2 2 3" xfId="47914"/>
    <cellStyle name="Normal 7 2 4 3 3 2 3" xfId="19684"/>
    <cellStyle name="Normal 7 2 4 3 3 2 3 2" xfId="39445"/>
    <cellStyle name="Normal 7 2 4 3 3 2 4" xfId="53561"/>
    <cellStyle name="Normal 7 2 4 3 3 2 5" xfId="33799"/>
    <cellStyle name="Normal 7 2 4 3 3 3" xfId="8392"/>
    <cellStyle name="Normal 7 2 4 3 3 3 2" xfId="22507"/>
    <cellStyle name="Normal 7 2 4 3 3 3 2 2" xfId="56384"/>
    <cellStyle name="Normal 7 2 4 3 3 3 3" xfId="42268"/>
    <cellStyle name="Normal 7 2 4 3 3 4" xfId="11215"/>
    <cellStyle name="Normal 7 2 4 3 3 4 2" xfId="25330"/>
    <cellStyle name="Normal 7 2 4 3 3 4 2 2" xfId="59207"/>
    <cellStyle name="Normal 7 2 4 3 3 4 3" xfId="45091"/>
    <cellStyle name="Normal 7 2 4 3 3 5" xfId="16861"/>
    <cellStyle name="Normal 7 2 4 3 3 5 2" xfId="36622"/>
    <cellStyle name="Normal 7 2 4 3 3 6" xfId="50738"/>
    <cellStyle name="Normal 7 2 4 3 3 7" xfId="30976"/>
    <cellStyle name="Normal 7 2 4 3 4" xfId="4155"/>
    <cellStyle name="Normal 7 2 4 3 4 2" xfId="12626"/>
    <cellStyle name="Normal 7 2 4 3 4 2 2" xfId="26741"/>
    <cellStyle name="Normal 7 2 4 3 4 2 2 2" xfId="60618"/>
    <cellStyle name="Normal 7 2 4 3 4 2 3" xfId="46502"/>
    <cellStyle name="Normal 7 2 4 3 4 3" xfId="18272"/>
    <cellStyle name="Normal 7 2 4 3 4 3 2" xfId="38033"/>
    <cellStyle name="Normal 7 2 4 3 4 4" xfId="52149"/>
    <cellStyle name="Normal 7 2 4 3 4 5" xfId="32387"/>
    <cellStyle name="Normal 7 2 4 3 5" xfId="6980"/>
    <cellStyle name="Normal 7 2 4 3 5 2" xfId="21095"/>
    <cellStyle name="Normal 7 2 4 3 5 2 2" xfId="54972"/>
    <cellStyle name="Normal 7 2 4 3 5 3" xfId="40856"/>
    <cellStyle name="Normal 7 2 4 3 6" xfId="9803"/>
    <cellStyle name="Normal 7 2 4 3 6 2" xfId="23918"/>
    <cellStyle name="Normal 7 2 4 3 6 2 2" xfId="57795"/>
    <cellStyle name="Normal 7 2 4 3 6 3" xfId="43679"/>
    <cellStyle name="Normal 7 2 4 3 7" xfId="15449"/>
    <cellStyle name="Normal 7 2 4 3 7 2" xfId="35210"/>
    <cellStyle name="Normal 7 2 4 3 8" xfId="49326"/>
    <cellStyle name="Normal 7 2 4 3 9" xfId="29564"/>
    <cellStyle name="Normal 7 2 4 4" xfId="1684"/>
    <cellStyle name="Normal 7 2 4 4 2" xfId="3097"/>
    <cellStyle name="Normal 7 2 4 4 2 2" xfId="5921"/>
    <cellStyle name="Normal 7 2 4 4 2 2 2" xfId="14391"/>
    <cellStyle name="Normal 7 2 4 4 2 2 2 2" xfId="28506"/>
    <cellStyle name="Normal 7 2 4 4 2 2 2 2 2" xfId="62383"/>
    <cellStyle name="Normal 7 2 4 4 2 2 2 3" xfId="48267"/>
    <cellStyle name="Normal 7 2 4 4 2 2 3" xfId="20037"/>
    <cellStyle name="Normal 7 2 4 4 2 2 3 2" xfId="39798"/>
    <cellStyle name="Normal 7 2 4 4 2 2 4" xfId="53914"/>
    <cellStyle name="Normal 7 2 4 4 2 2 5" xfId="34152"/>
    <cellStyle name="Normal 7 2 4 4 2 3" xfId="8745"/>
    <cellStyle name="Normal 7 2 4 4 2 3 2" xfId="22860"/>
    <cellStyle name="Normal 7 2 4 4 2 3 2 2" xfId="56737"/>
    <cellStyle name="Normal 7 2 4 4 2 3 3" xfId="42621"/>
    <cellStyle name="Normal 7 2 4 4 2 4" xfId="11568"/>
    <cellStyle name="Normal 7 2 4 4 2 4 2" xfId="25683"/>
    <cellStyle name="Normal 7 2 4 4 2 4 2 2" xfId="59560"/>
    <cellStyle name="Normal 7 2 4 4 2 4 3" xfId="45444"/>
    <cellStyle name="Normal 7 2 4 4 2 5" xfId="17214"/>
    <cellStyle name="Normal 7 2 4 4 2 5 2" xfId="36975"/>
    <cellStyle name="Normal 7 2 4 4 2 6" xfId="51091"/>
    <cellStyle name="Normal 7 2 4 4 2 7" xfId="31329"/>
    <cellStyle name="Normal 7 2 4 4 3" xfId="4508"/>
    <cellStyle name="Normal 7 2 4 4 3 2" xfId="12979"/>
    <cellStyle name="Normal 7 2 4 4 3 2 2" xfId="27094"/>
    <cellStyle name="Normal 7 2 4 4 3 2 2 2" xfId="60971"/>
    <cellStyle name="Normal 7 2 4 4 3 2 3" xfId="46855"/>
    <cellStyle name="Normal 7 2 4 4 3 3" xfId="18625"/>
    <cellStyle name="Normal 7 2 4 4 3 3 2" xfId="38386"/>
    <cellStyle name="Normal 7 2 4 4 3 4" xfId="52502"/>
    <cellStyle name="Normal 7 2 4 4 3 5" xfId="32740"/>
    <cellStyle name="Normal 7 2 4 4 4" xfId="7333"/>
    <cellStyle name="Normal 7 2 4 4 4 2" xfId="21448"/>
    <cellStyle name="Normal 7 2 4 4 4 2 2" xfId="55325"/>
    <cellStyle name="Normal 7 2 4 4 4 3" xfId="41209"/>
    <cellStyle name="Normal 7 2 4 4 5" xfId="10156"/>
    <cellStyle name="Normal 7 2 4 4 5 2" xfId="24271"/>
    <cellStyle name="Normal 7 2 4 4 5 2 2" xfId="58148"/>
    <cellStyle name="Normal 7 2 4 4 5 3" xfId="44032"/>
    <cellStyle name="Normal 7 2 4 4 6" xfId="15802"/>
    <cellStyle name="Normal 7 2 4 4 6 2" xfId="35563"/>
    <cellStyle name="Normal 7 2 4 4 7" xfId="49679"/>
    <cellStyle name="Normal 7 2 4 4 8" xfId="29917"/>
    <cellStyle name="Normal 7 2 4 5" xfId="2391"/>
    <cellStyle name="Normal 7 2 4 5 2" xfId="5215"/>
    <cellStyle name="Normal 7 2 4 5 2 2" xfId="13685"/>
    <cellStyle name="Normal 7 2 4 5 2 2 2" xfId="27800"/>
    <cellStyle name="Normal 7 2 4 5 2 2 2 2" xfId="61677"/>
    <cellStyle name="Normal 7 2 4 5 2 2 3" xfId="47561"/>
    <cellStyle name="Normal 7 2 4 5 2 3" xfId="19331"/>
    <cellStyle name="Normal 7 2 4 5 2 3 2" xfId="39092"/>
    <cellStyle name="Normal 7 2 4 5 2 4" xfId="53208"/>
    <cellStyle name="Normal 7 2 4 5 2 5" xfId="33446"/>
    <cellStyle name="Normal 7 2 4 5 3" xfId="8039"/>
    <cellStyle name="Normal 7 2 4 5 3 2" xfId="22154"/>
    <cellStyle name="Normal 7 2 4 5 3 2 2" xfId="56031"/>
    <cellStyle name="Normal 7 2 4 5 3 3" xfId="41915"/>
    <cellStyle name="Normal 7 2 4 5 4" xfId="10862"/>
    <cellStyle name="Normal 7 2 4 5 4 2" xfId="24977"/>
    <cellStyle name="Normal 7 2 4 5 4 2 2" xfId="58854"/>
    <cellStyle name="Normal 7 2 4 5 4 3" xfId="44738"/>
    <cellStyle name="Normal 7 2 4 5 5" xfId="16508"/>
    <cellStyle name="Normal 7 2 4 5 5 2" xfId="36269"/>
    <cellStyle name="Normal 7 2 4 5 6" xfId="50385"/>
    <cellStyle name="Normal 7 2 4 5 7" xfId="30623"/>
    <cellStyle name="Normal 7 2 4 6" xfId="3802"/>
    <cellStyle name="Normal 7 2 4 6 2" xfId="12273"/>
    <cellStyle name="Normal 7 2 4 6 2 2" xfId="26388"/>
    <cellStyle name="Normal 7 2 4 6 2 2 2" xfId="60265"/>
    <cellStyle name="Normal 7 2 4 6 2 3" xfId="46149"/>
    <cellStyle name="Normal 7 2 4 6 3" xfId="17919"/>
    <cellStyle name="Normal 7 2 4 6 3 2" xfId="37680"/>
    <cellStyle name="Normal 7 2 4 6 4" xfId="51796"/>
    <cellStyle name="Normal 7 2 4 6 5" xfId="32034"/>
    <cellStyle name="Normal 7 2 4 7" xfId="6627"/>
    <cellStyle name="Normal 7 2 4 7 2" xfId="20742"/>
    <cellStyle name="Normal 7 2 4 7 2 2" xfId="54619"/>
    <cellStyle name="Normal 7 2 4 7 3" xfId="40503"/>
    <cellStyle name="Normal 7 2 4 8" xfId="9450"/>
    <cellStyle name="Normal 7 2 4 8 2" xfId="23565"/>
    <cellStyle name="Normal 7 2 4 8 2 2" xfId="57442"/>
    <cellStyle name="Normal 7 2 4 8 3" xfId="43326"/>
    <cellStyle name="Normal 7 2 4 9" xfId="15096"/>
    <cellStyle name="Normal 7 2 4 9 2" xfId="34857"/>
    <cellStyle name="Normal 7 2 5" xfId="1063"/>
    <cellStyle name="Normal 7 2 5 10" xfId="29299"/>
    <cellStyle name="Normal 7 2 5 2" xfId="1418"/>
    <cellStyle name="Normal 7 2 5 2 2" xfId="2125"/>
    <cellStyle name="Normal 7 2 5 2 2 2" xfId="3538"/>
    <cellStyle name="Normal 7 2 5 2 2 2 2" xfId="6362"/>
    <cellStyle name="Normal 7 2 5 2 2 2 2 2" xfId="14832"/>
    <cellStyle name="Normal 7 2 5 2 2 2 2 2 2" xfId="28947"/>
    <cellStyle name="Normal 7 2 5 2 2 2 2 2 2 2" xfId="62824"/>
    <cellStyle name="Normal 7 2 5 2 2 2 2 2 3" xfId="48708"/>
    <cellStyle name="Normal 7 2 5 2 2 2 2 3" xfId="20478"/>
    <cellStyle name="Normal 7 2 5 2 2 2 2 3 2" xfId="40239"/>
    <cellStyle name="Normal 7 2 5 2 2 2 2 4" xfId="54355"/>
    <cellStyle name="Normal 7 2 5 2 2 2 2 5" xfId="34593"/>
    <cellStyle name="Normal 7 2 5 2 2 2 3" xfId="9186"/>
    <cellStyle name="Normal 7 2 5 2 2 2 3 2" xfId="23301"/>
    <cellStyle name="Normal 7 2 5 2 2 2 3 2 2" xfId="57178"/>
    <cellStyle name="Normal 7 2 5 2 2 2 3 3" xfId="43062"/>
    <cellStyle name="Normal 7 2 5 2 2 2 4" xfId="12009"/>
    <cellStyle name="Normal 7 2 5 2 2 2 4 2" xfId="26124"/>
    <cellStyle name="Normal 7 2 5 2 2 2 4 2 2" xfId="60001"/>
    <cellStyle name="Normal 7 2 5 2 2 2 4 3" xfId="45885"/>
    <cellStyle name="Normal 7 2 5 2 2 2 5" xfId="17655"/>
    <cellStyle name="Normal 7 2 5 2 2 2 5 2" xfId="37416"/>
    <cellStyle name="Normal 7 2 5 2 2 2 6" xfId="51532"/>
    <cellStyle name="Normal 7 2 5 2 2 2 7" xfId="31770"/>
    <cellStyle name="Normal 7 2 5 2 2 3" xfId="4949"/>
    <cellStyle name="Normal 7 2 5 2 2 3 2" xfId="13420"/>
    <cellStyle name="Normal 7 2 5 2 2 3 2 2" xfId="27535"/>
    <cellStyle name="Normal 7 2 5 2 2 3 2 2 2" xfId="61412"/>
    <cellStyle name="Normal 7 2 5 2 2 3 2 3" xfId="47296"/>
    <cellStyle name="Normal 7 2 5 2 2 3 3" xfId="19066"/>
    <cellStyle name="Normal 7 2 5 2 2 3 3 2" xfId="38827"/>
    <cellStyle name="Normal 7 2 5 2 2 3 4" xfId="52943"/>
    <cellStyle name="Normal 7 2 5 2 2 3 5" xfId="33181"/>
    <cellStyle name="Normal 7 2 5 2 2 4" xfId="7774"/>
    <cellStyle name="Normal 7 2 5 2 2 4 2" xfId="21889"/>
    <cellStyle name="Normal 7 2 5 2 2 4 2 2" xfId="55766"/>
    <cellStyle name="Normal 7 2 5 2 2 4 3" xfId="41650"/>
    <cellStyle name="Normal 7 2 5 2 2 5" xfId="10597"/>
    <cellStyle name="Normal 7 2 5 2 2 5 2" xfId="24712"/>
    <cellStyle name="Normal 7 2 5 2 2 5 2 2" xfId="58589"/>
    <cellStyle name="Normal 7 2 5 2 2 5 3" xfId="44473"/>
    <cellStyle name="Normal 7 2 5 2 2 6" xfId="16243"/>
    <cellStyle name="Normal 7 2 5 2 2 6 2" xfId="36004"/>
    <cellStyle name="Normal 7 2 5 2 2 7" xfId="50120"/>
    <cellStyle name="Normal 7 2 5 2 2 8" xfId="30358"/>
    <cellStyle name="Normal 7 2 5 2 3" xfId="2832"/>
    <cellStyle name="Normal 7 2 5 2 3 2" xfId="5656"/>
    <cellStyle name="Normal 7 2 5 2 3 2 2" xfId="14126"/>
    <cellStyle name="Normal 7 2 5 2 3 2 2 2" xfId="28241"/>
    <cellStyle name="Normal 7 2 5 2 3 2 2 2 2" xfId="62118"/>
    <cellStyle name="Normal 7 2 5 2 3 2 2 3" xfId="48002"/>
    <cellStyle name="Normal 7 2 5 2 3 2 3" xfId="19772"/>
    <cellStyle name="Normal 7 2 5 2 3 2 3 2" xfId="39533"/>
    <cellStyle name="Normal 7 2 5 2 3 2 4" xfId="53649"/>
    <cellStyle name="Normal 7 2 5 2 3 2 5" xfId="33887"/>
    <cellStyle name="Normal 7 2 5 2 3 3" xfId="8480"/>
    <cellStyle name="Normal 7 2 5 2 3 3 2" xfId="22595"/>
    <cellStyle name="Normal 7 2 5 2 3 3 2 2" xfId="56472"/>
    <cellStyle name="Normal 7 2 5 2 3 3 3" xfId="42356"/>
    <cellStyle name="Normal 7 2 5 2 3 4" xfId="11303"/>
    <cellStyle name="Normal 7 2 5 2 3 4 2" xfId="25418"/>
    <cellStyle name="Normal 7 2 5 2 3 4 2 2" xfId="59295"/>
    <cellStyle name="Normal 7 2 5 2 3 4 3" xfId="45179"/>
    <cellStyle name="Normal 7 2 5 2 3 5" xfId="16949"/>
    <cellStyle name="Normal 7 2 5 2 3 5 2" xfId="36710"/>
    <cellStyle name="Normal 7 2 5 2 3 6" xfId="50826"/>
    <cellStyle name="Normal 7 2 5 2 3 7" xfId="31064"/>
    <cellStyle name="Normal 7 2 5 2 4" xfId="4243"/>
    <cellStyle name="Normal 7 2 5 2 4 2" xfId="12714"/>
    <cellStyle name="Normal 7 2 5 2 4 2 2" xfId="26829"/>
    <cellStyle name="Normal 7 2 5 2 4 2 2 2" xfId="60706"/>
    <cellStyle name="Normal 7 2 5 2 4 2 3" xfId="46590"/>
    <cellStyle name="Normal 7 2 5 2 4 3" xfId="18360"/>
    <cellStyle name="Normal 7 2 5 2 4 3 2" xfId="38121"/>
    <cellStyle name="Normal 7 2 5 2 4 4" xfId="52237"/>
    <cellStyle name="Normal 7 2 5 2 4 5" xfId="32475"/>
    <cellStyle name="Normal 7 2 5 2 5" xfId="7068"/>
    <cellStyle name="Normal 7 2 5 2 5 2" xfId="21183"/>
    <cellStyle name="Normal 7 2 5 2 5 2 2" xfId="55060"/>
    <cellStyle name="Normal 7 2 5 2 5 3" xfId="40944"/>
    <cellStyle name="Normal 7 2 5 2 6" xfId="9891"/>
    <cellStyle name="Normal 7 2 5 2 6 2" xfId="24006"/>
    <cellStyle name="Normal 7 2 5 2 6 2 2" xfId="57883"/>
    <cellStyle name="Normal 7 2 5 2 6 3" xfId="43767"/>
    <cellStyle name="Normal 7 2 5 2 7" xfId="15537"/>
    <cellStyle name="Normal 7 2 5 2 7 2" xfId="35298"/>
    <cellStyle name="Normal 7 2 5 2 8" xfId="49414"/>
    <cellStyle name="Normal 7 2 5 2 9" xfId="29652"/>
    <cellStyle name="Normal 7 2 5 3" xfId="1772"/>
    <cellStyle name="Normal 7 2 5 3 2" xfId="3185"/>
    <cellStyle name="Normal 7 2 5 3 2 2" xfId="6009"/>
    <cellStyle name="Normal 7 2 5 3 2 2 2" xfId="14479"/>
    <cellStyle name="Normal 7 2 5 3 2 2 2 2" xfId="28594"/>
    <cellStyle name="Normal 7 2 5 3 2 2 2 2 2" xfId="62471"/>
    <cellStyle name="Normal 7 2 5 3 2 2 2 3" xfId="48355"/>
    <cellStyle name="Normal 7 2 5 3 2 2 3" xfId="20125"/>
    <cellStyle name="Normal 7 2 5 3 2 2 3 2" xfId="39886"/>
    <cellStyle name="Normal 7 2 5 3 2 2 4" xfId="54002"/>
    <cellStyle name="Normal 7 2 5 3 2 2 5" xfId="34240"/>
    <cellStyle name="Normal 7 2 5 3 2 3" xfId="8833"/>
    <cellStyle name="Normal 7 2 5 3 2 3 2" xfId="22948"/>
    <cellStyle name="Normal 7 2 5 3 2 3 2 2" xfId="56825"/>
    <cellStyle name="Normal 7 2 5 3 2 3 3" xfId="42709"/>
    <cellStyle name="Normal 7 2 5 3 2 4" xfId="11656"/>
    <cellStyle name="Normal 7 2 5 3 2 4 2" xfId="25771"/>
    <cellStyle name="Normal 7 2 5 3 2 4 2 2" xfId="59648"/>
    <cellStyle name="Normal 7 2 5 3 2 4 3" xfId="45532"/>
    <cellStyle name="Normal 7 2 5 3 2 5" xfId="17302"/>
    <cellStyle name="Normal 7 2 5 3 2 5 2" xfId="37063"/>
    <cellStyle name="Normal 7 2 5 3 2 6" xfId="51179"/>
    <cellStyle name="Normal 7 2 5 3 2 7" xfId="31417"/>
    <cellStyle name="Normal 7 2 5 3 3" xfId="4596"/>
    <cellStyle name="Normal 7 2 5 3 3 2" xfId="13067"/>
    <cellStyle name="Normal 7 2 5 3 3 2 2" xfId="27182"/>
    <cellStyle name="Normal 7 2 5 3 3 2 2 2" xfId="61059"/>
    <cellStyle name="Normal 7 2 5 3 3 2 3" xfId="46943"/>
    <cellStyle name="Normal 7 2 5 3 3 3" xfId="18713"/>
    <cellStyle name="Normal 7 2 5 3 3 3 2" xfId="38474"/>
    <cellStyle name="Normal 7 2 5 3 3 4" xfId="52590"/>
    <cellStyle name="Normal 7 2 5 3 3 5" xfId="32828"/>
    <cellStyle name="Normal 7 2 5 3 4" xfId="7421"/>
    <cellStyle name="Normal 7 2 5 3 4 2" xfId="21536"/>
    <cellStyle name="Normal 7 2 5 3 4 2 2" xfId="55413"/>
    <cellStyle name="Normal 7 2 5 3 4 3" xfId="41297"/>
    <cellStyle name="Normal 7 2 5 3 5" xfId="10244"/>
    <cellStyle name="Normal 7 2 5 3 5 2" xfId="24359"/>
    <cellStyle name="Normal 7 2 5 3 5 2 2" xfId="58236"/>
    <cellStyle name="Normal 7 2 5 3 5 3" xfId="44120"/>
    <cellStyle name="Normal 7 2 5 3 6" xfId="15890"/>
    <cellStyle name="Normal 7 2 5 3 6 2" xfId="35651"/>
    <cellStyle name="Normal 7 2 5 3 7" xfId="49767"/>
    <cellStyle name="Normal 7 2 5 3 8" xfId="30005"/>
    <cellStyle name="Normal 7 2 5 4" xfId="2479"/>
    <cellStyle name="Normal 7 2 5 4 2" xfId="5303"/>
    <cellStyle name="Normal 7 2 5 4 2 2" xfId="13773"/>
    <cellStyle name="Normal 7 2 5 4 2 2 2" xfId="27888"/>
    <cellStyle name="Normal 7 2 5 4 2 2 2 2" xfId="61765"/>
    <cellStyle name="Normal 7 2 5 4 2 2 3" xfId="47649"/>
    <cellStyle name="Normal 7 2 5 4 2 3" xfId="19419"/>
    <cellStyle name="Normal 7 2 5 4 2 3 2" xfId="39180"/>
    <cellStyle name="Normal 7 2 5 4 2 4" xfId="53296"/>
    <cellStyle name="Normal 7 2 5 4 2 5" xfId="33534"/>
    <cellStyle name="Normal 7 2 5 4 3" xfId="8127"/>
    <cellStyle name="Normal 7 2 5 4 3 2" xfId="22242"/>
    <cellStyle name="Normal 7 2 5 4 3 2 2" xfId="56119"/>
    <cellStyle name="Normal 7 2 5 4 3 3" xfId="42003"/>
    <cellStyle name="Normal 7 2 5 4 4" xfId="10950"/>
    <cellStyle name="Normal 7 2 5 4 4 2" xfId="25065"/>
    <cellStyle name="Normal 7 2 5 4 4 2 2" xfId="58942"/>
    <cellStyle name="Normal 7 2 5 4 4 3" xfId="44826"/>
    <cellStyle name="Normal 7 2 5 4 5" xfId="16596"/>
    <cellStyle name="Normal 7 2 5 4 5 2" xfId="36357"/>
    <cellStyle name="Normal 7 2 5 4 6" xfId="50473"/>
    <cellStyle name="Normal 7 2 5 4 7" xfId="30711"/>
    <cellStyle name="Normal 7 2 5 5" xfId="3890"/>
    <cellStyle name="Normal 7 2 5 5 2" xfId="12361"/>
    <cellStyle name="Normal 7 2 5 5 2 2" xfId="26476"/>
    <cellStyle name="Normal 7 2 5 5 2 2 2" xfId="60353"/>
    <cellStyle name="Normal 7 2 5 5 2 3" xfId="46237"/>
    <cellStyle name="Normal 7 2 5 5 3" xfId="18007"/>
    <cellStyle name="Normal 7 2 5 5 3 2" xfId="37768"/>
    <cellStyle name="Normal 7 2 5 5 4" xfId="51884"/>
    <cellStyle name="Normal 7 2 5 5 5" xfId="32122"/>
    <cellStyle name="Normal 7 2 5 6" xfId="6715"/>
    <cellStyle name="Normal 7 2 5 6 2" xfId="20830"/>
    <cellStyle name="Normal 7 2 5 6 2 2" xfId="54707"/>
    <cellStyle name="Normal 7 2 5 6 3" xfId="40591"/>
    <cellStyle name="Normal 7 2 5 7" xfId="9538"/>
    <cellStyle name="Normal 7 2 5 7 2" xfId="23653"/>
    <cellStyle name="Normal 7 2 5 7 2 2" xfId="57530"/>
    <cellStyle name="Normal 7 2 5 7 3" xfId="43414"/>
    <cellStyle name="Normal 7 2 5 8" xfId="15184"/>
    <cellStyle name="Normal 7 2 5 8 2" xfId="34945"/>
    <cellStyle name="Normal 7 2 5 9" xfId="49061"/>
    <cellStyle name="Normal 7 2 6" xfId="1243"/>
    <cellStyle name="Normal 7 2 6 2" xfId="1950"/>
    <cellStyle name="Normal 7 2 6 2 2" xfId="3363"/>
    <cellStyle name="Normal 7 2 6 2 2 2" xfId="6187"/>
    <cellStyle name="Normal 7 2 6 2 2 2 2" xfId="14657"/>
    <cellStyle name="Normal 7 2 6 2 2 2 2 2" xfId="28772"/>
    <cellStyle name="Normal 7 2 6 2 2 2 2 2 2" xfId="62649"/>
    <cellStyle name="Normal 7 2 6 2 2 2 2 3" xfId="48533"/>
    <cellStyle name="Normal 7 2 6 2 2 2 3" xfId="20303"/>
    <cellStyle name="Normal 7 2 6 2 2 2 3 2" xfId="40064"/>
    <cellStyle name="Normal 7 2 6 2 2 2 4" xfId="54180"/>
    <cellStyle name="Normal 7 2 6 2 2 2 5" xfId="34418"/>
    <cellStyle name="Normal 7 2 6 2 2 3" xfId="9011"/>
    <cellStyle name="Normal 7 2 6 2 2 3 2" xfId="23126"/>
    <cellStyle name="Normal 7 2 6 2 2 3 2 2" xfId="57003"/>
    <cellStyle name="Normal 7 2 6 2 2 3 3" xfId="42887"/>
    <cellStyle name="Normal 7 2 6 2 2 4" xfId="11834"/>
    <cellStyle name="Normal 7 2 6 2 2 4 2" xfId="25949"/>
    <cellStyle name="Normal 7 2 6 2 2 4 2 2" xfId="59826"/>
    <cellStyle name="Normal 7 2 6 2 2 4 3" xfId="45710"/>
    <cellStyle name="Normal 7 2 6 2 2 5" xfId="17480"/>
    <cellStyle name="Normal 7 2 6 2 2 5 2" xfId="37241"/>
    <cellStyle name="Normal 7 2 6 2 2 6" xfId="51357"/>
    <cellStyle name="Normal 7 2 6 2 2 7" xfId="31595"/>
    <cellStyle name="Normal 7 2 6 2 3" xfId="4774"/>
    <cellStyle name="Normal 7 2 6 2 3 2" xfId="13245"/>
    <cellStyle name="Normal 7 2 6 2 3 2 2" xfId="27360"/>
    <cellStyle name="Normal 7 2 6 2 3 2 2 2" xfId="61237"/>
    <cellStyle name="Normal 7 2 6 2 3 2 3" xfId="47121"/>
    <cellStyle name="Normal 7 2 6 2 3 3" xfId="18891"/>
    <cellStyle name="Normal 7 2 6 2 3 3 2" xfId="38652"/>
    <cellStyle name="Normal 7 2 6 2 3 4" xfId="52768"/>
    <cellStyle name="Normal 7 2 6 2 3 5" xfId="33006"/>
    <cellStyle name="Normal 7 2 6 2 4" xfId="7599"/>
    <cellStyle name="Normal 7 2 6 2 4 2" xfId="21714"/>
    <cellStyle name="Normal 7 2 6 2 4 2 2" xfId="55591"/>
    <cellStyle name="Normal 7 2 6 2 4 3" xfId="41475"/>
    <cellStyle name="Normal 7 2 6 2 5" xfId="10422"/>
    <cellStyle name="Normal 7 2 6 2 5 2" xfId="24537"/>
    <cellStyle name="Normal 7 2 6 2 5 2 2" xfId="58414"/>
    <cellStyle name="Normal 7 2 6 2 5 3" xfId="44298"/>
    <cellStyle name="Normal 7 2 6 2 6" xfId="16068"/>
    <cellStyle name="Normal 7 2 6 2 6 2" xfId="35829"/>
    <cellStyle name="Normal 7 2 6 2 7" xfId="49945"/>
    <cellStyle name="Normal 7 2 6 2 8" xfId="30183"/>
    <cellStyle name="Normal 7 2 6 3" xfId="2657"/>
    <cellStyle name="Normal 7 2 6 3 2" xfId="5481"/>
    <cellStyle name="Normal 7 2 6 3 2 2" xfId="13951"/>
    <cellStyle name="Normal 7 2 6 3 2 2 2" xfId="28066"/>
    <cellStyle name="Normal 7 2 6 3 2 2 2 2" xfId="61943"/>
    <cellStyle name="Normal 7 2 6 3 2 2 3" xfId="47827"/>
    <cellStyle name="Normal 7 2 6 3 2 3" xfId="19597"/>
    <cellStyle name="Normal 7 2 6 3 2 3 2" xfId="39358"/>
    <cellStyle name="Normal 7 2 6 3 2 4" xfId="53474"/>
    <cellStyle name="Normal 7 2 6 3 2 5" xfId="33712"/>
    <cellStyle name="Normal 7 2 6 3 3" xfId="8305"/>
    <cellStyle name="Normal 7 2 6 3 3 2" xfId="22420"/>
    <cellStyle name="Normal 7 2 6 3 3 2 2" xfId="56297"/>
    <cellStyle name="Normal 7 2 6 3 3 3" xfId="42181"/>
    <cellStyle name="Normal 7 2 6 3 4" xfId="11128"/>
    <cellStyle name="Normal 7 2 6 3 4 2" xfId="25243"/>
    <cellStyle name="Normal 7 2 6 3 4 2 2" xfId="59120"/>
    <cellStyle name="Normal 7 2 6 3 4 3" xfId="45004"/>
    <cellStyle name="Normal 7 2 6 3 5" xfId="16774"/>
    <cellStyle name="Normal 7 2 6 3 5 2" xfId="36535"/>
    <cellStyle name="Normal 7 2 6 3 6" xfId="50651"/>
    <cellStyle name="Normal 7 2 6 3 7" xfId="30889"/>
    <cellStyle name="Normal 7 2 6 4" xfId="4068"/>
    <cellStyle name="Normal 7 2 6 4 2" xfId="12539"/>
    <cellStyle name="Normal 7 2 6 4 2 2" xfId="26654"/>
    <cellStyle name="Normal 7 2 6 4 2 2 2" xfId="60531"/>
    <cellStyle name="Normal 7 2 6 4 2 3" xfId="46415"/>
    <cellStyle name="Normal 7 2 6 4 3" xfId="18185"/>
    <cellStyle name="Normal 7 2 6 4 3 2" xfId="37946"/>
    <cellStyle name="Normal 7 2 6 4 4" xfId="52062"/>
    <cellStyle name="Normal 7 2 6 4 5" xfId="32300"/>
    <cellStyle name="Normal 7 2 6 5" xfId="6893"/>
    <cellStyle name="Normal 7 2 6 5 2" xfId="21008"/>
    <cellStyle name="Normal 7 2 6 5 2 2" xfId="54885"/>
    <cellStyle name="Normal 7 2 6 5 3" xfId="40769"/>
    <cellStyle name="Normal 7 2 6 6" xfId="9716"/>
    <cellStyle name="Normal 7 2 6 6 2" xfId="23831"/>
    <cellStyle name="Normal 7 2 6 6 2 2" xfId="57708"/>
    <cellStyle name="Normal 7 2 6 6 3" xfId="43592"/>
    <cellStyle name="Normal 7 2 6 7" xfId="15362"/>
    <cellStyle name="Normal 7 2 6 7 2" xfId="35123"/>
    <cellStyle name="Normal 7 2 6 8" xfId="49239"/>
    <cellStyle name="Normal 7 2 6 9" xfId="29477"/>
    <cellStyle name="Normal 7 2 7" xfId="1597"/>
    <cellStyle name="Normal 7 2 7 2" xfId="3010"/>
    <cellStyle name="Normal 7 2 7 2 2" xfId="5834"/>
    <cellStyle name="Normal 7 2 7 2 2 2" xfId="14304"/>
    <cellStyle name="Normal 7 2 7 2 2 2 2" xfId="28419"/>
    <cellStyle name="Normal 7 2 7 2 2 2 2 2" xfId="62296"/>
    <cellStyle name="Normal 7 2 7 2 2 2 3" xfId="48180"/>
    <cellStyle name="Normal 7 2 7 2 2 3" xfId="19950"/>
    <cellStyle name="Normal 7 2 7 2 2 3 2" xfId="39711"/>
    <cellStyle name="Normal 7 2 7 2 2 4" xfId="53827"/>
    <cellStyle name="Normal 7 2 7 2 2 5" xfId="34065"/>
    <cellStyle name="Normal 7 2 7 2 3" xfId="8658"/>
    <cellStyle name="Normal 7 2 7 2 3 2" xfId="22773"/>
    <cellStyle name="Normal 7 2 7 2 3 2 2" xfId="56650"/>
    <cellStyle name="Normal 7 2 7 2 3 3" xfId="42534"/>
    <cellStyle name="Normal 7 2 7 2 4" xfId="11481"/>
    <cellStyle name="Normal 7 2 7 2 4 2" xfId="25596"/>
    <cellStyle name="Normal 7 2 7 2 4 2 2" xfId="59473"/>
    <cellStyle name="Normal 7 2 7 2 4 3" xfId="45357"/>
    <cellStyle name="Normal 7 2 7 2 5" xfId="17127"/>
    <cellStyle name="Normal 7 2 7 2 5 2" xfId="36888"/>
    <cellStyle name="Normal 7 2 7 2 6" xfId="51004"/>
    <cellStyle name="Normal 7 2 7 2 7" xfId="31242"/>
    <cellStyle name="Normal 7 2 7 3" xfId="4421"/>
    <cellStyle name="Normal 7 2 7 3 2" xfId="12892"/>
    <cellStyle name="Normal 7 2 7 3 2 2" xfId="27007"/>
    <cellStyle name="Normal 7 2 7 3 2 2 2" xfId="60884"/>
    <cellStyle name="Normal 7 2 7 3 2 3" xfId="46768"/>
    <cellStyle name="Normal 7 2 7 3 3" xfId="18538"/>
    <cellStyle name="Normal 7 2 7 3 3 2" xfId="38299"/>
    <cellStyle name="Normal 7 2 7 3 4" xfId="52415"/>
    <cellStyle name="Normal 7 2 7 3 5" xfId="32653"/>
    <cellStyle name="Normal 7 2 7 4" xfId="7246"/>
    <cellStyle name="Normal 7 2 7 4 2" xfId="21361"/>
    <cellStyle name="Normal 7 2 7 4 2 2" xfId="55238"/>
    <cellStyle name="Normal 7 2 7 4 3" xfId="41122"/>
    <cellStyle name="Normal 7 2 7 5" xfId="10069"/>
    <cellStyle name="Normal 7 2 7 5 2" xfId="24184"/>
    <cellStyle name="Normal 7 2 7 5 2 2" xfId="58061"/>
    <cellStyle name="Normal 7 2 7 5 3" xfId="43945"/>
    <cellStyle name="Normal 7 2 7 6" xfId="15715"/>
    <cellStyle name="Normal 7 2 7 6 2" xfId="35476"/>
    <cellStyle name="Normal 7 2 7 7" xfId="49592"/>
    <cellStyle name="Normal 7 2 7 8" xfId="29830"/>
    <cellStyle name="Normal 7 2 8" xfId="2304"/>
    <cellStyle name="Normal 7 2 8 2" xfId="5128"/>
    <cellStyle name="Normal 7 2 8 2 2" xfId="13598"/>
    <cellStyle name="Normal 7 2 8 2 2 2" xfId="27713"/>
    <cellStyle name="Normal 7 2 8 2 2 2 2" xfId="61590"/>
    <cellStyle name="Normal 7 2 8 2 2 3" xfId="47474"/>
    <cellStyle name="Normal 7 2 8 2 3" xfId="19244"/>
    <cellStyle name="Normal 7 2 8 2 3 2" xfId="39005"/>
    <cellStyle name="Normal 7 2 8 2 4" xfId="53121"/>
    <cellStyle name="Normal 7 2 8 2 5" xfId="33359"/>
    <cellStyle name="Normal 7 2 8 3" xfId="7952"/>
    <cellStyle name="Normal 7 2 8 3 2" xfId="22067"/>
    <cellStyle name="Normal 7 2 8 3 2 2" xfId="55944"/>
    <cellStyle name="Normal 7 2 8 3 3" xfId="41828"/>
    <cellStyle name="Normal 7 2 8 4" xfId="10775"/>
    <cellStyle name="Normal 7 2 8 4 2" xfId="24890"/>
    <cellStyle name="Normal 7 2 8 4 2 2" xfId="58767"/>
    <cellStyle name="Normal 7 2 8 4 3" xfId="44651"/>
    <cellStyle name="Normal 7 2 8 5" xfId="16421"/>
    <cellStyle name="Normal 7 2 8 5 2" xfId="36182"/>
    <cellStyle name="Normal 7 2 8 6" xfId="50298"/>
    <cellStyle name="Normal 7 2 8 7" xfId="30536"/>
    <cellStyle name="Normal 7 2 9" xfId="3715"/>
    <cellStyle name="Normal 7 2 9 2" xfId="12186"/>
    <cellStyle name="Normal 7 2 9 2 2" xfId="26301"/>
    <cellStyle name="Normal 7 2 9 2 2 2" xfId="60178"/>
    <cellStyle name="Normal 7 2 9 2 3" xfId="46062"/>
    <cellStyle name="Normal 7 2 9 3" xfId="17832"/>
    <cellStyle name="Normal 7 2 9 3 2" xfId="37593"/>
    <cellStyle name="Normal 7 2 9 4" xfId="51709"/>
    <cellStyle name="Normal 7 2 9 5" xfId="31947"/>
    <cellStyle name="Normal 7 3" xfId="82"/>
    <cellStyle name="Normal 7 3 10" xfId="15019"/>
    <cellStyle name="Normal 7 3 10 2" xfId="34780"/>
    <cellStyle name="Normal 7 3 11" xfId="48896"/>
    <cellStyle name="Normal 7 3 12" xfId="29134"/>
    <cellStyle name="Normal 7 3 13" xfId="724"/>
    <cellStyle name="Normal 7 3 2" xfId="406"/>
    <cellStyle name="Normal 7 3 2 10" xfId="48983"/>
    <cellStyle name="Normal 7 3 2 11" xfId="29221"/>
    <cellStyle name="Normal 7 3 2 12" xfId="981"/>
    <cellStyle name="Normal 7 3 2 2" xfId="1161"/>
    <cellStyle name="Normal 7 3 2 2 10" xfId="29396"/>
    <cellStyle name="Normal 7 3 2 2 2" xfId="1515"/>
    <cellStyle name="Normal 7 3 2 2 2 2" xfId="2222"/>
    <cellStyle name="Normal 7 3 2 2 2 2 2" xfId="3635"/>
    <cellStyle name="Normal 7 3 2 2 2 2 2 2" xfId="6459"/>
    <cellStyle name="Normal 7 3 2 2 2 2 2 2 2" xfId="14929"/>
    <cellStyle name="Normal 7 3 2 2 2 2 2 2 2 2" xfId="29044"/>
    <cellStyle name="Normal 7 3 2 2 2 2 2 2 2 2 2" xfId="62921"/>
    <cellStyle name="Normal 7 3 2 2 2 2 2 2 2 3" xfId="48805"/>
    <cellStyle name="Normal 7 3 2 2 2 2 2 2 3" xfId="20575"/>
    <cellStyle name="Normal 7 3 2 2 2 2 2 2 3 2" xfId="40336"/>
    <cellStyle name="Normal 7 3 2 2 2 2 2 2 4" xfId="54452"/>
    <cellStyle name="Normal 7 3 2 2 2 2 2 2 5" xfId="34690"/>
    <cellStyle name="Normal 7 3 2 2 2 2 2 3" xfId="9283"/>
    <cellStyle name="Normal 7 3 2 2 2 2 2 3 2" xfId="23398"/>
    <cellStyle name="Normal 7 3 2 2 2 2 2 3 2 2" xfId="57275"/>
    <cellStyle name="Normal 7 3 2 2 2 2 2 3 3" xfId="43159"/>
    <cellStyle name="Normal 7 3 2 2 2 2 2 4" xfId="12106"/>
    <cellStyle name="Normal 7 3 2 2 2 2 2 4 2" xfId="26221"/>
    <cellStyle name="Normal 7 3 2 2 2 2 2 4 2 2" xfId="60098"/>
    <cellStyle name="Normal 7 3 2 2 2 2 2 4 3" xfId="45982"/>
    <cellStyle name="Normal 7 3 2 2 2 2 2 5" xfId="17752"/>
    <cellStyle name="Normal 7 3 2 2 2 2 2 5 2" xfId="37513"/>
    <cellStyle name="Normal 7 3 2 2 2 2 2 6" xfId="51629"/>
    <cellStyle name="Normal 7 3 2 2 2 2 2 7" xfId="31867"/>
    <cellStyle name="Normal 7 3 2 2 2 2 3" xfId="5046"/>
    <cellStyle name="Normal 7 3 2 2 2 2 3 2" xfId="13517"/>
    <cellStyle name="Normal 7 3 2 2 2 2 3 2 2" xfId="27632"/>
    <cellStyle name="Normal 7 3 2 2 2 2 3 2 2 2" xfId="61509"/>
    <cellStyle name="Normal 7 3 2 2 2 2 3 2 3" xfId="47393"/>
    <cellStyle name="Normal 7 3 2 2 2 2 3 3" xfId="19163"/>
    <cellStyle name="Normal 7 3 2 2 2 2 3 3 2" xfId="38924"/>
    <cellStyle name="Normal 7 3 2 2 2 2 3 4" xfId="53040"/>
    <cellStyle name="Normal 7 3 2 2 2 2 3 5" xfId="33278"/>
    <cellStyle name="Normal 7 3 2 2 2 2 4" xfId="7871"/>
    <cellStyle name="Normal 7 3 2 2 2 2 4 2" xfId="21986"/>
    <cellStyle name="Normal 7 3 2 2 2 2 4 2 2" xfId="55863"/>
    <cellStyle name="Normal 7 3 2 2 2 2 4 3" xfId="41747"/>
    <cellStyle name="Normal 7 3 2 2 2 2 5" xfId="10694"/>
    <cellStyle name="Normal 7 3 2 2 2 2 5 2" xfId="24809"/>
    <cellStyle name="Normal 7 3 2 2 2 2 5 2 2" xfId="58686"/>
    <cellStyle name="Normal 7 3 2 2 2 2 5 3" xfId="44570"/>
    <cellStyle name="Normal 7 3 2 2 2 2 6" xfId="16340"/>
    <cellStyle name="Normal 7 3 2 2 2 2 6 2" xfId="36101"/>
    <cellStyle name="Normal 7 3 2 2 2 2 7" xfId="50217"/>
    <cellStyle name="Normal 7 3 2 2 2 2 8" xfId="30455"/>
    <cellStyle name="Normal 7 3 2 2 2 3" xfId="2929"/>
    <cellStyle name="Normal 7 3 2 2 2 3 2" xfId="5753"/>
    <cellStyle name="Normal 7 3 2 2 2 3 2 2" xfId="14223"/>
    <cellStyle name="Normal 7 3 2 2 2 3 2 2 2" xfId="28338"/>
    <cellStyle name="Normal 7 3 2 2 2 3 2 2 2 2" xfId="62215"/>
    <cellStyle name="Normal 7 3 2 2 2 3 2 2 3" xfId="48099"/>
    <cellStyle name="Normal 7 3 2 2 2 3 2 3" xfId="19869"/>
    <cellStyle name="Normal 7 3 2 2 2 3 2 3 2" xfId="39630"/>
    <cellStyle name="Normal 7 3 2 2 2 3 2 4" xfId="53746"/>
    <cellStyle name="Normal 7 3 2 2 2 3 2 5" xfId="33984"/>
    <cellStyle name="Normal 7 3 2 2 2 3 3" xfId="8577"/>
    <cellStyle name="Normal 7 3 2 2 2 3 3 2" xfId="22692"/>
    <cellStyle name="Normal 7 3 2 2 2 3 3 2 2" xfId="56569"/>
    <cellStyle name="Normal 7 3 2 2 2 3 3 3" xfId="42453"/>
    <cellStyle name="Normal 7 3 2 2 2 3 4" xfId="11400"/>
    <cellStyle name="Normal 7 3 2 2 2 3 4 2" xfId="25515"/>
    <cellStyle name="Normal 7 3 2 2 2 3 4 2 2" xfId="59392"/>
    <cellStyle name="Normal 7 3 2 2 2 3 4 3" xfId="45276"/>
    <cellStyle name="Normal 7 3 2 2 2 3 5" xfId="17046"/>
    <cellStyle name="Normal 7 3 2 2 2 3 5 2" xfId="36807"/>
    <cellStyle name="Normal 7 3 2 2 2 3 6" xfId="50923"/>
    <cellStyle name="Normal 7 3 2 2 2 3 7" xfId="31161"/>
    <cellStyle name="Normal 7 3 2 2 2 4" xfId="4340"/>
    <cellStyle name="Normal 7 3 2 2 2 4 2" xfId="12811"/>
    <cellStyle name="Normal 7 3 2 2 2 4 2 2" xfId="26926"/>
    <cellStyle name="Normal 7 3 2 2 2 4 2 2 2" xfId="60803"/>
    <cellStyle name="Normal 7 3 2 2 2 4 2 3" xfId="46687"/>
    <cellStyle name="Normal 7 3 2 2 2 4 3" xfId="18457"/>
    <cellStyle name="Normal 7 3 2 2 2 4 3 2" xfId="38218"/>
    <cellStyle name="Normal 7 3 2 2 2 4 4" xfId="52334"/>
    <cellStyle name="Normal 7 3 2 2 2 4 5" xfId="32572"/>
    <cellStyle name="Normal 7 3 2 2 2 5" xfId="7165"/>
    <cellStyle name="Normal 7 3 2 2 2 5 2" xfId="21280"/>
    <cellStyle name="Normal 7 3 2 2 2 5 2 2" xfId="55157"/>
    <cellStyle name="Normal 7 3 2 2 2 5 3" xfId="41041"/>
    <cellStyle name="Normal 7 3 2 2 2 6" xfId="9988"/>
    <cellStyle name="Normal 7 3 2 2 2 6 2" xfId="24103"/>
    <cellStyle name="Normal 7 3 2 2 2 6 2 2" xfId="57980"/>
    <cellStyle name="Normal 7 3 2 2 2 6 3" xfId="43864"/>
    <cellStyle name="Normal 7 3 2 2 2 7" xfId="15634"/>
    <cellStyle name="Normal 7 3 2 2 2 7 2" xfId="35395"/>
    <cellStyle name="Normal 7 3 2 2 2 8" xfId="49511"/>
    <cellStyle name="Normal 7 3 2 2 2 9" xfId="29749"/>
    <cellStyle name="Normal 7 3 2 2 3" xfId="1869"/>
    <cellStyle name="Normal 7 3 2 2 3 2" xfId="3282"/>
    <cellStyle name="Normal 7 3 2 2 3 2 2" xfId="6106"/>
    <cellStyle name="Normal 7 3 2 2 3 2 2 2" xfId="14576"/>
    <cellStyle name="Normal 7 3 2 2 3 2 2 2 2" xfId="28691"/>
    <cellStyle name="Normal 7 3 2 2 3 2 2 2 2 2" xfId="62568"/>
    <cellStyle name="Normal 7 3 2 2 3 2 2 2 3" xfId="48452"/>
    <cellStyle name="Normal 7 3 2 2 3 2 2 3" xfId="20222"/>
    <cellStyle name="Normal 7 3 2 2 3 2 2 3 2" xfId="39983"/>
    <cellStyle name="Normal 7 3 2 2 3 2 2 4" xfId="54099"/>
    <cellStyle name="Normal 7 3 2 2 3 2 2 5" xfId="34337"/>
    <cellStyle name="Normal 7 3 2 2 3 2 3" xfId="8930"/>
    <cellStyle name="Normal 7 3 2 2 3 2 3 2" xfId="23045"/>
    <cellStyle name="Normal 7 3 2 2 3 2 3 2 2" xfId="56922"/>
    <cellStyle name="Normal 7 3 2 2 3 2 3 3" xfId="42806"/>
    <cellStyle name="Normal 7 3 2 2 3 2 4" xfId="11753"/>
    <cellStyle name="Normal 7 3 2 2 3 2 4 2" xfId="25868"/>
    <cellStyle name="Normal 7 3 2 2 3 2 4 2 2" xfId="59745"/>
    <cellStyle name="Normal 7 3 2 2 3 2 4 3" xfId="45629"/>
    <cellStyle name="Normal 7 3 2 2 3 2 5" xfId="17399"/>
    <cellStyle name="Normal 7 3 2 2 3 2 5 2" xfId="37160"/>
    <cellStyle name="Normal 7 3 2 2 3 2 6" xfId="51276"/>
    <cellStyle name="Normal 7 3 2 2 3 2 7" xfId="31514"/>
    <cellStyle name="Normal 7 3 2 2 3 3" xfId="4693"/>
    <cellStyle name="Normal 7 3 2 2 3 3 2" xfId="13164"/>
    <cellStyle name="Normal 7 3 2 2 3 3 2 2" xfId="27279"/>
    <cellStyle name="Normal 7 3 2 2 3 3 2 2 2" xfId="61156"/>
    <cellStyle name="Normal 7 3 2 2 3 3 2 3" xfId="47040"/>
    <cellStyle name="Normal 7 3 2 2 3 3 3" xfId="18810"/>
    <cellStyle name="Normal 7 3 2 2 3 3 3 2" xfId="38571"/>
    <cellStyle name="Normal 7 3 2 2 3 3 4" xfId="52687"/>
    <cellStyle name="Normal 7 3 2 2 3 3 5" xfId="32925"/>
    <cellStyle name="Normal 7 3 2 2 3 4" xfId="7518"/>
    <cellStyle name="Normal 7 3 2 2 3 4 2" xfId="21633"/>
    <cellStyle name="Normal 7 3 2 2 3 4 2 2" xfId="55510"/>
    <cellStyle name="Normal 7 3 2 2 3 4 3" xfId="41394"/>
    <cellStyle name="Normal 7 3 2 2 3 5" xfId="10341"/>
    <cellStyle name="Normal 7 3 2 2 3 5 2" xfId="24456"/>
    <cellStyle name="Normal 7 3 2 2 3 5 2 2" xfId="58333"/>
    <cellStyle name="Normal 7 3 2 2 3 5 3" xfId="44217"/>
    <cellStyle name="Normal 7 3 2 2 3 6" xfId="15987"/>
    <cellStyle name="Normal 7 3 2 2 3 6 2" xfId="35748"/>
    <cellStyle name="Normal 7 3 2 2 3 7" xfId="49864"/>
    <cellStyle name="Normal 7 3 2 2 3 8" xfId="30102"/>
    <cellStyle name="Normal 7 3 2 2 4" xfId="2576"/>
    <cellStyle name="Normal 7 3 2 2 4 2" xfId="5400"/>
    <cellStyle name="Normal 7 3 2 2 4 2 2" xfId="13870"/>
    <cellStyle name="Normal 7 3 2 2 4 2 2 2" xfId="27985"/>
    <cellStyle name="Normal 7 3 2 2 4 2 2 2 2" xfId="61862"/>
    <cellStyle name="Normal 7 3 2 2 4 2 2 3" xfId="47746"/>
    <cellStyle name="Normal 7 3 2 2 4 2 3" xfId="19516"/>
    <cellStyle name="Normal 7 3 2 2 4 2 3 2" xfId="39277"/>
    <cellStyle name="Normal 7 3 2 2 4 2 4" xfId="53393"/>
    <cellStyle name="Normal 7 3 2 2 4 2 5" xfId="33631"/>
    <cellStyle name="Normal 7 3 2 2 4 3" xfId="8224"/>
    <cellStyle name="Normal 7 3 2 2 4 3 2" xfId="22339"/>
    <cellStyle name="Normal 7 3 2 2 4 3 2 2" xfId="56216"/>
    <cellStyle name="Normal 7 3 2 2 4 3 3" xfId="42100"/>
    <cellStyle name="Normal 7 3 2 2 4 4" xfId="11047"/>
    <cellStyle name="Normal 7 3 2 2 4 4 2" xfId="25162"/>
    <cellStyle name="Normal 7 3 2 2 4 4 2 2" xfId="59039"/>
    <cellStyle name="Normal 7 3 2 2 4 4 3" xfId="44923"/>
    <cellStyle name="Normal 7 3 2 2 4 5" xfId="16693"/>
    <cellStyle name="Normal 7 3 2 2 4 5 2" xfId="36454"/>
    <cellStyle name="Normal 7 3 2 2 4 6" xfId="50570"/>
    <cellStyle name="Normal 7 3 2 2 4 7" xfId="30808"/>
    <cellStyle name="Normal 7 3 2 2 5" xfId="3987"/>
    <cellStyle name="Normal 7 3 2 2 5 2" xfId="12458"/>
    <cellStyle name="Normal 7 3 2 2 5 2 2" xfId="26573"/>
    <cellStyle name="Normal 7 3 2 2 5 2 2 2" xfId="60450"/>
    <cellStyle name="Normal 7 3 2 2 5 2 3" xfId="46334"/>
    <cellStyle name="Normal 7 3 2 2 5 3" xfId="18104"/>
    <cellStyle name="Normal 7 3 2 2 5 3 2" xfId="37865"/>
    <cellStyle name="Normal 7 3 2 2 5 4" xfId="51981"/>
    <cellStyle name="Normal 7 3 2 2 5 5" xfId="32219"/>
    <cellStyle name="Normal 7 3 2 2 6" xfId="6812"/>
    <cellStyle name="Normal 7 3 2 2 6 2" xfId="20927"/>
    <cellStyle name="Normal 7 3 2 2 6 2 2" xfId="54804"/>
    <cellStyle name="Normal 7 3 2 2 6 3" xfId="40688"/>
    <cellStyle name="Normal 7 3 2 2 7" xfId="9635"/>
    <cellStyle name="Normal 7 3 2 2 7 2" xfId="23750"/>
    <cellStyle name="Normal 7 3 2 2 7 2 2" xfId="57627"/>
    <cellStyle name="Normal 7 3 2 2 7 3" xfId="43511"/>
    <cellStyle name="Normal 7 3 2 2 8" xfId="15281"/>
    <cellStyle name="Normal 7 3 2 2 8 2" xfId="35042"/>
    <cellStyle name="Normal 7 3 2 2 9" xfId="49158"/>
    <cellStyle name="Normal 7 3 2 3" xfId="1340"/>
    <cellStyle name="Normal 7 3 2 3 2" xfId="2047"/>
    <cellStyle name="Normal 7 3 2 3 2 2" xfId="3460"/>
    <cellStyle name="Normal 7 3 2 3 2 2 2" xfId="6284"/>
    <cellStyle name="Normal 7 3 2 3 2 2 2 2" xfId="14754"/>
    <cellStyle name="Normal 7 3 2 3 2 2 2 2 2" xfId="28869"/>
    <cellStyle name="Normal 7 3 2 3 2 2 2 2 2 2" xfId="62746"/>
    <cellStyle name="Normal 7 3 2 3 2 2 2 2 3" xfId="48630"/>
    <cellStyle name="Normal 7 3 2 3 2 2 2 3" xfId="20400"/>
    <cellStyle name="Normal 7 3 2 3 2 2 2 3 2" xfId="40161"/>
    <cellStyle name="Normal 7 3 2 3 2 2 2 4" xfId="54277"/>
    <cellStyle name="Normal 7 3 2 3 2 2 2 5" xfId="34515"/>
    <cellStyle name="Normal 7 3 2 3 2 2 3" xfId="9108"/>
    <cellStyle name="Normal 7 3 2 3 2 2 3 2" xfId="23223"/>
    <cellStyle name="Normal 7 3 2 3 2 2 3 2 2" xfId="57100"/>
    <cellStyle name="Normal 7 3 2 3 2 2 3 3" xfId="42984"/>
    <cellStyle name="Normal 7 3 2 3 2 2 4" xfId="11931"/>
    <cellStyle name="Normal 7 3 2 3 2 2 4 2" xfId="26046"/>
    <cellStyle name="Normal 7 3 2 3 2 2 4 2 2" xfId="59923"/>
    <cellStyle name="Normal 7 3 2 3 2 2 4 3" xfId="45807"/>
    <cellStyle name="Normal 7 3 2 3 2 2 5" xfId="17577"/>
    <cellStyle name="Normal 7 3 2 3 2 2 5 2" xfId="37338"/>
    <cellStyle name="Normal 7 3 2 3 2 2 6" xfId="51454"/>
    <cellStyle name="Normal 7 3 2 3 2 2 7" xfId="31692"/>
    <cellStyle name="Normal 7 3 2 3 2 3" xfId="4871"/>
    <cellStyle name="Normal 7 3 2 3 2 3 2" xfId="13342"/>
    <cellStyle name="Normal 7 3 2 3 2 3 2 2" xfId="27457"/>
    <cellStyle name="Normal 7 3 2 3 2 3 2 2 2" xfId="61334"/>
    <cellStyle name="Normal 7 3 2 3 2 3 2 3" xfId="47218"/>
    <cellStyle name="Normal 7 3 2 3 2 3 3" xfId="18988"/>
    <cellStyle name="Normal 7 3 2 3 2 3 3 2" xfId="38749"/>
    <cellStyle name="Normal 7 3 2 3 2 3 4" xfId="52865"/>
    <cellStyle name="Normal 7 3 2 3 2 3 5" xfId="33103"/>
    <cellStyle name="Normal 7 3 2 3 2 4" xfId="7696"/>
    <cellStyle name="Normal 7 3 2 3 2 4 2" xfId="21811"/>
    <cellStyle name="Normal 7 3 2 3 2 4 2 2" xfId="55688"/>
    <cellStyle name="Normal 7 3 2 3 2 4 3" xfId="41572"/>
    <cellStyle name="Normal 7 3 2 3 2 5" xfId="10519"/>
    <cellStyle name="Normal 7 3 2 3 2 5 2" xfId="24634"/>
    <cellStyle name="Normal 7 3 2 3 2 5 2 2" xfId="58511"/>
    <cellStyle name="Normal 7 3 2 3 2 5 3" xfId="44395"/>
    <cellStyle name="Normal 7 3 2 3 2 6" xfId="16165"/>
    <cellStyle name="Normal 7 3 2 3 2 6 2" xfId="35926"/>
    <cellStyle name="Normal 7 3 2 3 2 7" xfId="50042"/>
    <cellStyle name="Normal 7 3 2 3 2 8" xfId="30280"/>
    <cellStyle name="Normal 7 3 2 3 3" xfId="2754"/>
    <cellStyle name="Normal 7 3 2 3 3 2" xfId="5578"/>
    <cellStyle name="Normal 7 3 2 3 3 2 2" xfId="14048"/>
    <cellStyle name="Normal 7 3 2 3 3 2 2 2" xfId="28163"/>
    <cellStyle name="Normal 7 3 2 3 3 2 2 2 2" xfId="62040"/>
    <cellStyle name="Normal 7 3 2 3 3 2 2 3" xfId="47924"/>
    <cellStyle name="Normal 7 3 2 3 3 2 3" xfId="19694"/>
    <cellStyle name="Normal 7 3 2 3 3 2 3 2" xfId="39455"/>
    <cellStyle name="Normal 7 3 2 3 3 2 4" xfId="53571"/>
    <cellStyle name="Normal 7 3 2 3 3 2 5" xfId="33809"/>
    <cellStyle name="Normal 7 3 2 3 3 3" xfId="8402"/>
    <cellStyle name="Normal 7 3 2 3 3 3 2" xfId="22517"/>
    <cellStyle name="Normal 7 3 2 3 3 3 2 2" xfId="56394"/>
    <cellStyle name="Normal 7 3 2 3 3 3 3" xfId="42278"/>
    <cellStyle name="Normal 7 3 2 3 3 4" xfId="11225"/>
    <cellStyle name="Normal 7 3 2 3 3 4 2" xfId="25340"/>
    <cellStyle name="Normal 7 3 2 3 3 4 2 2" xfId="59217"/>
    <cellStyle name="Normal 7 3 2 3 3 4 3" xfId="45101"/>
    <cellStyle name="Normal 7 3 2 3 3 5" xfId="16871"/>
    <cellStyle name="Normal 7 3 2 3 3 5 2" xfId="36632"/>
    <cellStyle name="Normal 7 3 2 3 3 6" xfId="50748"/>
    <cellStyle name="Normal 7 3 2 3 3 7" xfId="30986"/>
    <cellStyle name="Normal 7 3 2 3 4" xfId="4165"/>
    <cellStyle name="Normal 7 3 2 3 4 2" xfId="12636"/>
    <cellStyle name="Normal 7 3 2 3 4 2 2" xfId="26751"/>
    <cellStyle name="Normal 7 3 2 3 4 2 2 2" xfId="60628"/>
    <cellStyle name="Normal 7 3 2 3 4 2 3" xfId="46512"/>
    <cellStyle name="Normal 7 3 2 3 4 3" xfId="18282"/>
    <cellStyle name="Normal 7 3 2 3 4 3 2" xfId="38043"/>
    <cellStyle name="Normal 7 3 2 3 4 4" xfId="52159"/>
    <cellStyle name="Normal 7 3 2 3 4 5" xfId="32397"/>
    <cellStyle name="Normal 7 3 2 3 5" xfId="6990"/>
    <cellStyle name="Normal 7 3 2 3 5 2" xfId="21105"/>
    <cellStyle name="Normal 7 3 2 3 5 2 2" xfId="54982"/>
    <cellStyle name="Normal 7 3 2 3 5 3" xfId="40866"/>
    <cellStyle name="Normal 7 3 2 3 6" xfId="9813"/>
    <cellStyle name="Normal 7 3 2 3 6 2" xfId="23928"/>
    <cellStyle name="Normal 7 3 2 3 6 2 2" xfId="57805"/>
    <cellStyle name="Normal 7 3 2 3 6 3" xfId="43689"/>
    <cellStyle name="Normal 7 3 2 3 7" xfId="15459"/>
    <cellStyle name="Normal 7 3 2 3 7 2" xfId="35220"/>
    <cellStyle name="Normal 7 3 2 3 8" xfId="49336"/>
    <cellStyle name="Normal 7 3 2 3 9" xfId="29574"/>
    <cellStyle name="Normal 7 3 2 4" xfId="1694"/>
    <cellStyle name="Normal 7 3 2 4 2" xfId="3107"/>
    <cellStyle name="Normal 7 3 2 4 2 2" xfId="5931"/>
    <cellStyle name="Normal 7 3 2 4 2 2 2" xfId="14401"/>
    <cellStyle name="Normal 7 3 2 4 2 2 2 2" xfId="28516"/>
    <cellStyle name="Normal 7 3 2 4 2 2 2 2 2" xfId="62393"/>
    <cellStyle name="Normal 7 3 2 4 2 2 2 3" xfId="48277"/>
    <cellStyle name="Normal 7 3 2 4 2 2 3" xfId="20047"/>
    <cellStyle name="Normal 7 3 2 4 2 2 3 2" xfId="39808"/>
    <cellStyle name="Normal 7 3 2 4 2 2 4" xfId="53924"/>
    <cellStyle name="Normal 7 3 2 4 2 2 5" xfId="34162"/>
    <cellStyle name="Normal 7 3 2 4 2 3" xfId="8755"/>
    <cellStyle name="Normal 7 3 2 4 2 3 2" xfId="22870"/>
    <cellStyle name="Normal 7 3 2 4 2 3 2 2" xfId="56747"/>
    <cellStyle name="Normal 7 3 2 4 2 3 3" xfId="42631"/>
    <cellStyle name="Normal 7 3 2 4 2 4" xfId="11578"/>
    <cellStyle name="Normal 7 3 2 4 2 4 2" xfId="25693"/>
    <cellStyle name="Normal 7 3 2 4 2 4 2 2" xfId="59570"/>
    <cellStyle name="Normal 7 3 2 4 2 4 3" xfId="45454"/>
    <cellStyle name="Normal 7 3 2 4 2 5" xfId="17224"/>
    <cellStyle name="Normal 7 3 2 4 2 5 2" xfId="36985"/>
    <cellStyle name="Normal 7 3 2 4 2 6" xfId="51101"/>
    <cellStyle name="Normal 7 3 2 4 2 7" xfId="31339"/>
    <cellStyle name="Normal 7 3 2 4 3" xfId="4518"/>
    <cellStyle name="Normal 7 3 2 4 3 2" xfId="12989"/>
    <cellStyle name="Normal 7 3 2 4 3 2 2" xfId="27104"/>
    <cellStyle name="Normal 7 3 2 4 3 2 2 2" xfId="60981"/>
    <cellStyle name="Normal 7 3 2 4 3 2 3" xfId="46865"/>
    <cellStyle name="Normal 7 3 2 4 3 3" xfId="18635"/>
    <cellStyle name="Normal 7 3 2 4 3 3 2" xfId="38396"/>
    <cellStyle name="Normal 7 3 2 4 3 4" xfId="52512"/>
    <cellStyle name="Normal 7 3 2 4 3 5" xfId="32750"/>
    <cellStyle name="Normal 7 3 2 4 4" xfId="7343"/>
    <cellStyle name="Normal 7 3 2 4 4 2" xfId="21458"/>
    <cellStyle name="Normal 7 3 2 4 4 2 2" xfId="55335"/>
    <cellStyle name="Normal 7 3 2 4 4 3" xfId="41219"/>
    <cellStyle name="Normal 7 3 2 4 5" xfId="10166"/>
    <cellStyle name="Normal 7 3 2 4 5 2" xfId="24281"/>
    <cellStyle name="Normal 7 3 2 4 5 2 2" xfId="58158"/>
    <cellStyle name="Normal 7 3 2 4 5 3" xfId="44042"/>
    <cellStyle name="Normal 7 3 2 4 6" xfId="15812"/>
    <cellStyle name="Normal 7 3 2 4 6 2" xfId="35573"/>
    <cellStyle name="Normal 7 3 2 4 7" xfId="49689"/>
    <cellStyle name="Normal 7 3 2 4 8" xfId="29927"/>
    <cellStyle name="Normal 7 3 2 5" xfId="2401"/>
    <cellStyle name="Normal 7 3 2 5 2" xfId="5225"/>
    <cellStyle name="Normal 7 3 2 5 2 2" xfId="13695"/>
    <cellStyle name="Normal 7 3 2 5 2 2 2" xfId="27810"/>
    <cellStyle name="Normal 7 3 2 5 2 2 2 2" xfId="61687"/>
    <cellStyle name="Normal 7 3 2 5 2 2 3" xfId="47571"/>
    <cellStyle name="Normal 7 3 2 5 2 3" xfId="19341"/>
    <cellStyle name="Normal 7 3 2 5 2 3 2" xfId="39102"/>
    <cellStyle name="Normal 7 3 2 5 2 4" xfId="53218"/>
    <cellStyle name="Normal 7 3 2 5 2 5" xfId="33456"/>
    <cellStyle name="Normal 7 3 2 5 3" xfId="8049"/>
    <cellStyle name="Normal 7 3 2 5 3 2" xfId="22164"/>
    <cellStyle name="Normal 7 3 2 5 3 2 2" xfId="56041"/>
    <cellStyle name="Normal 7 3 2 5 3 3" xfId="41925"/>
    <cellStyle name="Normal 7 3 2 5 4" xfId="10872"/>
    <cellStyle name="Normal 7 3 2 5 4 2" xfId="24987"/>
    <cellStyle name="Normal 7 3 2 5 4 2 2" xfId="58864"/>
    <cellStyle name="Normal 7 3 2 5 4 3" xfId="44748"/>
    <cellStyle name="Normal 7 3 2 5 5" xfId="16518"/>
    <cellStyle name="Normal 7 3 2 5 5 2" xfId="36279"/>
    <cellStyle name="Normal 7 3 2 5 6" xfId="50395"/>
    <cellStyle name="Normal 7 3 2 5 7" xfId="30633"/>
    <cellStyle name="Normal 7 3 2 6" xfId="3812"/>
    <cellStyle name="Normal 7 3 2 6 2" xfId="12283"/>
    <cellStyle name="Normal 7 3 2 6 2 2" xfId="26398"/>
    <cellStyle name="Normal 7 3 2 6 2 2 2" xfId="60275"/>
    <cellStyle name="Normal 7 3 2 6 2 3" xfId="46159"/>
    <cellStyle name="Normal 7 3 2 6 3" xfId="17929"/>
    <cellStyle name="Normal 7 3 2 6 3 2" xfId="37690"/>
    <cellStyle name="Normal 7 3 2 6 4" xfId="51806"/>
    <cellStyle name="Normal 7 3 2 6 5" xfId="32044"/>
    <cellStyle name="Normal 7 3 2 7" xfId="6637"/>
    <cellStyle name="Normal 7 3 2 7 2" xfId="20752"/>
    <cellStyle name="Normal 7 3 2 7 2 2" xfId="54629"/>
    <cellStyle name="Normal 7 3 2 7 3" xfId="40513"/>
    <cellStyle name="Normal 7 3 2 8" xfId="9460"/>
    <cellStyle name="Normal 7 3 2 8 2" xfId="23575"/>
    <cellStyle name="Normal 7 3 2 8 2 2" xfId="57452"/>
    <cellStyle name="Normal 7 3 2 8 3" xfId="43336"/>
    <cellStyle name="Normal 7 3 2 9" xfId="15106"/>
    <cellStyle name="Normal 7 3 2 9 2" xfId="34867"/>
    <cellStyle name="Normal 7 3 3" xfId="1073"/>
    <cellStyle name="Normal 7 3 3 10" xfId="29309"/>
    <cellStyle name="Normal 7 3 3 2" xfId="1428"/>
    <cellStyle name="Normal 7 3 3 2 2" xfId="2135"/>
    <cellStyle name="Normal 7 3 3 2 2 2" xfId="3548"/>
    <cellStyle name="Normal 7 3 3 2 2 2 2" xfId="6372"/>
    <cellStyle name="Normal 7 3 3 2 2 2 2 2" xfId="14842"/>
    <cellStyle name="Normal 7 3 3 2 2 2 2 2 2" xfId="28957"/>
    <cellStyle name="Normal 7 3 3 2 2 2 2 2 2 2" xfId="62834"/>
    <cellStyle name="Normal 7 3 3 2 2 2 2 2 3" xfId="48718"/>
    <cellStyle name="Normal 7 3 3 2 2 2 2 3" xfId="20488"/>
    <cellStyle name="Normal 7 3 3 2 2 2 2 3 2" xfId="40249"/>
    <cellStyle name="Normal 7 3 3 2 2 2 2 4" xfId="54365"/>
    <cellStyle name="Normal 7 3 3 2 2 2 2 5" xfId="34603"/>
    <cellStyle name="Normal 7 3 3 2 2 2 3" xfId="9196"/>
    <cellStyle name="Normal 7 3 3 2 2 2 3 2" xfId="23311"/>
    <cellStyle name="Normal 7 3 3 2 2 2 3 2 2" xfId="57188"/>
    <cellStyle name="Normal 7 3 3 2 2 2 3 3" xfId="43072"/>
    <cellStyle name="Normal 7 3 3 2 2 2 4" xfId="12019"/>
    <cellStyle name="Normal 7 3 3 2 2 2 4 2" xfId="26134"/>
    <cellStyle name="Normal 7 3 3 2 2 2 4 2 2" xfId="60011"/>
    <cellStyle name="Normal 7 3 3 2 2 2 4 3" xfId="45895"/>
    <cellStyle name="Normal 7 3 3 2 2 2 5" xfId="17665"/>
    <cellStyle name="Normal 7 3 3 2 2 2 5 2" xfId="37426"/>
    <cellStyle name="Normal 7 3 3 2 2 2 6" xfId="51542"/>
    <cellStyle name="Normal 7 3 3 2 2 2 7" xfId="31780"/>
    <cellStyle name="Normal 7 3 3 2 2 3" xfId="4959"/>
    <cellStyle name="Normal 7 3 3 2 2 3 2" xfId="13430"/>
    <cellStyle name="Normal 7 3 3 2 2 3 2 2" xfId="27545"/>
    <cellStyle name="Normal 7 3 3 2 2 3 2 2 2" xfId="61422"/>
    <cellStyle name="Normal 7 3 3 2 2 3 2 3" xfId="47306"/>
    <cellStyle name="Normal 7 3 3 2 2 3 3" xfId="19076"/>
    <cellStyle name="Normal 7 3 3 2 2 3 3 2" xfId="38837"/>
    <cellStyle name="Normal 7 3 3 2 2 3 4" xfId="52953"/>
    <cellStyle name="Normal 7 3 3 2 2 3 5" xfId="33191"/>
    <cellStyle name="Normal 7 3 3 2 2 4" xfId="7784"/>
    <cellStyle name="Normal 7 3 3 2 2 4 2" xfId="21899"/>
    <cellStyle name="Normal 7 3 3 2 2 4 2 2" xfId="55776"/>
    <cellStyle name="Normal 7 3 3 2 2 4 3" xfId="41660"/>
    <cellStyle name="Normal 7 3 3 2 2 5" xfId="10607"/>
    <cellStyle name="Normal 7 3 3 2 2 5 2" xfId="24722"/>
    <cellStyle name="Normal 7 3 3 2 2 5 2 2" xfId="58599"/>
    <cellStyle name="Normal 7 3 3 2 2 5 3" xfId="44483"/>
    <cellStyle name="Normal 7 3 3 2 2 6" xfId="16253"/>
    <cellStyle name="Normal 7 3 3 2 2 6 2" xfId="36014"/>
    <cellStyle name="Normal 7 3 3 2 2 7" xfId="50130"/>
    <cellStyle name="Normal 7 3 3 2 2 8" xfId="30368"/>
    <cellStyle name="Normal 7 3 3 2 3" xfId="2842"/>
    <cellStyle name="Normal 7 3 3 2 3 2" xfId="5666"/>
    <cellStyle name="Normal 7 3 3 2 3 2 2" xfId="14136"/>
    <cellStyle name="Normal 7 3 3 2 3 2 2 2" xfId="28251"/>
    <cellStyle name="Normal 7 3 3 2 3 2 2 2 2" xfId="62128"/>
    <cellStyle name="Normal 7 3 3 2 3 2 2 3" xfId="48012"/>
    <cellStyle name="Normal 7 3 3 2 3 2 3" xfId="19782"/>
    <cellStyle name="Normal 7 3 3 2 3 2 3 2" xfId="39543"/>
    <cellStyle name="Normal 7 3 3 2 3 2 4" xfId="53659"/>
    <cellStyle name="Normal 7 3 3 2 3 2 5" xfId="33897"/>
    <cellStyle name="Normal 7 3 3 2 3 3" xfId="8490"/>
    <cellStyle name="Normal 7 3 3 2 3 3 2" xfId="22605"/>
    <cellStyle name="Normal 7 3 3 2 3 3 2 2" xfId="56482"/>
    <cellStyle name="Normal 7 3 3 2 3 3 3" xfId="42366"/>
    <cellStyle name="Normal 7 3 3 2 3 4" xfId="11313"/>
    <cellStyle name="Normal 7 3 3 2 3 4 2" xfId="25428"/>
    <cellStyle name="Normal 7 3 3 2 3 4 2 2" xfId="59305"/>
    <cellStyle name="Normal 7 3 3 2 3 4 3" xfId="45189"/>
    <cellStyle name="Normal 7 3 3 2 3 5" xfId="16959"/>
    <cellStyle name="Normal 7 3 3 2 3 5 2" xfId="36720"/>
    <cellStyle name="Normal 7 3 3 2 3 6" xfId="50836"/>
    <cellStyle name="Normal 7 3 3 2 3 7" xfId="31074"/>
    <cellStyle name="Normal 7 3 3 2 4" xfId="4253"/>
    <cellStyle name="Normal 7 3 3 2 4 2" xfId="12724"/>
    <cellStyle name="Normal 7 3 3 2 4 2 2" xfId="26839"/>
    <cellStyle name="Normal 7 3 3 2 4 2 2 2" xfId="60716"/>
    <cellStyle name="Normal 7 3 3 2 4 2 3" xfId="46600"/>
    <cellStyle name="Normal 7 3 3 2 4 3" xfId="18370"/>
    <cellStyle name="Normal 7 3 3 2 4 3 2" xfId="38131"/>
    <cellStyle name="Normal 7 3 3 2 4 4" xfId="52247"/>
    <cellStyle name="Normal 7 3 3 2 4 5" xfId="32485"/>
    <cellStyle name="Normal 7 3 3 2 5" xfId="7078"/>
    <cellStyle name="Normal 7 3 3 2 5 2" xfId="21193"/>
    <cellStyle name="Normal 7 3 3 2 5 2 2" xfId="55070"/>
    <cellStyle name="Normal 7 3 3 2 5 3" xfId="40954"/>
    <cellStyle name="Normal 7 3 3 2 6" xfId="9901"/>
    <cellStyle name="Normal 7 3 3 2 6 2" xfId="24016"/>
    <cellStyle name="Normal 7 3 3 2 6 2 2" xfId="57893"/>
    <cellStyle name="Normal 7 3 3 2 6 3" xfId="43777"/>
    <cellStyle name="Normal 7 3 3 2 7" xfId="15547"/>
    <cellStyle name="Normal 7 3 3 2 7 2" xfId="35308"/>
    <cellStyle name="Normal 7 3 3 2 8" xfId="49424"/>
    <cellStyle name="Normal 7 3 3 2 9" xfId="29662"/>
    <cellStyle name="Normal 7 3 3 3" xfId="1782"/>
    <cellStyle name="Normal 7 3 3 3 2" xfId="3195"/>
    <cellStyle name="Normal 7 3 3 3 2 2" xfId="6019"/>
    <cellStyle name="Normal 7 3 3 3 2 2 2" xfId="14489"/>
    <cellStyle name="Normal 7 3 3 3 2 2 2 2" xfId="28604"/>
    <cellStyle name="Normal 7 3 3 3 2 2 2 2 2" xfId="62481"/>
    <cellStyle name="Normal 7 3 3 3 2 2 2 3" xfId="48365"/>
    <cellStyle name="Normal 7 3 3 3 2 2 3" xfId="20135"/>
    <cellStyle name="Normal 7 3 3 3 2 2 3 2" xfId="39896"/>
    <cellStyle name="Normal 7 3 3 3 2 2 4" xfId="54012"/>
    <cellStyle name="Normal 7 3 3 3 2 2 5" xfId="34250"/>
    <cellStyle name="Normal 7 3 3 3 2 3" xfId="8843"/>
    <cellStyle name="Normal 7 3 3 3 2 3 2" xfId="22958"/>
    <cellStyle name="Normal 7 3 3 3 2 3 2 2" xfId="56835"/>
    <cellStyle name="Normal 7 3 3 3 2 3 3" xfId="42719"/>
    <cellStyle name="Normal 7 3 3 3 2 4" xfId="11666"/>
    <cellStyle name="Normal 7 3 3 3 2 4 2" xfId="25781"/>
    <cellStyle name="Normal 7 3 3 3 2 4 2 2" xfId="59658"/>
    <cellStyle name="Normal 7 3 3 3 2 4 3" xfId="45542"/>
    <cellStyle name="Normal 7 3 3 3 2 5" xfId="17312"/>
    <cellStyle name="Normal 7 3 3 3 2 5 2" xfId="37073"/>
    <cellStyle name="Normal 7 3 3 3 2 6" xfId="51189"/>
    <cellStyle name="Normal 7 3 3 3 2 7" xfId="31427"/>
    <cellStyle name="Normal 7 3 3 3 3" xfId="4606"/>
    <cellStyle name="Normal 7 3 3 3 3 2" xfId="13077"/>
    <cellStyle name="Normal 7 3 3 3 3 2 2" xfId="27192"/>
    <cellStyle name="Normal 7 3 3 3 3 2 2 2" xfId="61069"/>
    <cellStyle name="Normal 7 3 3 3 3 2 3" xfId="46953"/>
    <cellStyle name="Normal 7 3 3 3 3 3" xfId="18723"/>
    <cellStyle name="Normal 7 3 3 3 3 3 2" xfId="38484"/>
    <cellStyle name="Normal 7 3 3 3 3 4" xfId="52600"/>
    <cellStyle name="Normal 7 3 3 3 3 5" xfId="32838"/>
    <cellStyle name="Normal 7 3 3 3 4" xfId="7431"/>
    <cellStyle name="Normal 7 3 3 3 4 2" xfId="21546"/>
    <cellStyle name="Normal 7 3 3 3 4 2 2" xfId="55423"/>
    <cellStyle name="Normal 7 3 3 3 4 3" xfId="41307"/>
    <cellStyle name="Normal 7 3 3 3 5" xfId="10254"/>
    <cellStyle name="Normal 7 3 3 3 5 2" xfId="24369"/>
    <cellStyle name="Normal 7 3 3 3 5 2 2" xfId="58246"/>
    <cellStyle name="Normal 7 3 3 3 5 3" xfId="44130"/>
    <cellStyle name="Normal 7 3 3 3 6" xfId="15900"/>
    <cellStyle name="Normal 7 3 3 3 6 2" xfId="35661"/>
    <cellStyle name="Normal 7 3 3 3 7" xfId="49777"/>
    <cellStyle name="Normal 7 3 3 3 8" xfId="30015"/>
    <cellStyle name="Normal 7 3 3 4" xfId="2489"/>
    <cellStyle name="Normal 7 3 3 4 2" xfId="5313"/>
    <cellStyle name="Normal 7 3 3 4 2 2" xfId="13783"/>
    <cellStyle name="Normal 7 3 3 4 2 2 2" xfId="27898"/>
    <cellStyle name="Normal 7 3 3 4 2 2 2 2" xfId="61775"/>
    <cellStyle name="Normal 7 3 3 4 2 2 3" xfId="47659"/>
    <cellStyle name="Normal 7 3 3 4 2 3" xfId="19429"/>
    <cellStyle name="Normal 7 3 3 4 2 3 2" xfId="39190"/>
    <cellStyle name="Normal 7 3 3 4 2 4" xfId="53306"/>
    <cellStyle name="Normal 7 3 3 4 2 5" xfId="33544"/>
    <cellStyle name="Normal 7 3 3 4 3" xfId="8137"/>
    <cellStyle name="Normal 7 3 3 4 3 2" xfId="22252"/>
    <cellStyle name="Normal 7 3 3 4 3 2 2" xfId="56129"/>
    <cellStyle name="Normal 7 3 3 4 3 3" xfId="42013"/>
    <cellStyle name="Normal 7 3 3 4 4" xfId="10960"/>
    <cellStyle name="Normal 7 3 3 4 4 2" xfId="25075"/>
    <cellStyle name="Normal 7 3 3 4 4 2 2" xfId="58952"/>
    <cellStyle name="Normal 7 3 3 4 4 3" xfId="44836"/>
    <cellStyle name="Normal 7 3 3 4 5" xfId="16606"/>
    <cellStyle name="Normal 7 3 3 4 5 2" xfId="36367"/>
    <cellStyle name="Normal 7 3 3 4 6" xfId="50483"/>
    <cellStyle name="Normal 7 3 3 4 7" xfId="30721"/>
    <cellStyle name="Normal 7 3 3 5" xfId="3900"/>
    <cellStyle name="Normal 7 3 3 5 2" xfId="12371"/>
    <cellStyle name="Normal 7 3 3 5 2 2" xfId="26486"/>
    <cellStyle name="Normal 7 3 3 5 2 2 2" xfId="60363"/>
    <cellStyle name="Normal 7 3 3 5 2 3" xfId="46247"/>
    <cellStyle name="Normal 7 3 3 5 3" xfId="18017"/>
    <cellStyle name="Normal 7 3 3 5 3 2" xfId="37778"/>
    <cellStyle name="Normal 7 3 3 5 4" xfId="51894"/>
    <cellStyle name="Normal 7 3 3 5 5" xfId="32132"/>
    <cellStyle name="Normal 7 3 3 6" xfId="6725"/>
    <cellStyle name="Normal 7 3 3 6 2" xfId="20840"/>
    <cellStyle name="Normal 7 3 3 6 2 2" xfId="54717"/>
    <cellStyle name="Normal 7 3 3 6 3" xfId="40601"/>
    <cellStyle name="Normal 7 3 3 7" xfId="9548"/>
    <cellStyle name="Normal 7 3 3 7 2" xfId="23663"/>
    <cellStyle name="Normal 7 3 3 7 2 2" xfId="57540"/>
    <cellStyle name="Normal 7 3 3 7 3" xfId="43424"/>
    <cellStyle name="Normal 7 3 3 8" xfId="15194"/>
    <cellStyle name="Normal 7 3 3 8 2" xfId="34955"/>
    <cellStyle name="Normal 7 3 3 9" xfId="49071"/>
    <cellStyle name="Normal 7 3 4" xfId="1253"/>
    <cellStyle name="Normal 7 3 4 2" xfId="1960"/>
    <cellStyle name="Normal 7 3 4 2 2" xfId="3373"/>
    <cellStyle name="Normal 7 3 4 2 2 2" xfId="6197"/>
    <cellStyle name="Normal 7 3 4 2 2 2 2" xfId="14667"/>
    <cellStyle name="Normal 7 3 4 2 2 2 2 2" xfId="28782"/>
    <cellStyle name="Normal 7 3 4 2 2 2 2 2 2" xfId="62659"/>
    <cellStyle name="Normal 7 3 4 2 2 2 2 3" xfId="48543"/>
    <cellStyle name="Normal 7 3 4 2 2 2 3" xfId="20313"/>
    <cellStyle name="Normal 7 3 4 2 2 2 3 2" xfId="40074"/>
    <cellStyle name="Normal 7 3 4 2 2 2 4" xfId="54190"/>
    <cellStyle name="Normal 7 3 4 2 2 2 5" xfId="34428"/>
    <cellStyle name="Normal 7 3 4 2 2 3" xfId="9021"/>
    <cellStyle name="Normal 7 3 4 2 2 3 2" xfId="23136"/>
    <cellStyle name="Normal 7 3 4 2 2 3 2 2" xfId="57013"/>
    <cellStyle name="Normal 7 3 4 2 2 3 3" xfId="42897"/>
    <cellStyle name="Normal 7 3 4 2 2 4" xfId="11844"/>
    <cellStyle name="Normal 7 3 4 2 2 4 2" xfId="25959"/>
    <cellStyle name="Normal 7 3 4 2 2 4 2 2" xfId="59836"/>
    <cellStyle name="Normal 7 3 4 2 2 4 3" xfId="45720"/>
    <cellStyle name="Normal 7 3 4 2 2 5" xfId="17490"/>
    <cellStyle name="Normal 7 3 4 2 2 5 2" xfId="37251"/>
    <cellStyle name="Normal 7 3 4 2 2 6" xfId="51367"/>
    <cellStyle name="Normal 7 3 4 2 2 7" xfId="31605"/>
    <cellStyle name="Normal 7 3 4 2 3" xfId="4784"/>
    <cellStyle name="Normal 7 3 4 2 3 2" xfId="13255"/>
    <cellStyle name="Normal 7 3 4 2 3 2 2" xfId="27370"/>
    <cellStyle name="Normal 7 3 4 2 3 2 2 2" xfId="61247"/>
    <cellStyle name="Normal 7 3 4 2 3 2 3" xfId="47131"/>
    <cellStyle name="Normal 7 3 4 2 3 3" xfId="18901"/>
    <cellStyle name="Normal 7 3 4 2 3 3 2" xfId="38662"/>
    <cellStyle name="Normal 7 3 4 2 3 4" xfId="52778"/>
    <cellStyle name="Normal 7 3 4 2 3 5" xfId="33016"/>
    <cellStyle name="Normal 7 3 4 2 4" xfId="7609"/>
    <cellStyle name="Normal 7 3 4 2 4 2" xfId="21724"/>
    <cellStyle name="Normal 7 3 4 2 4 2 2" xfId="55601"/>
    <cellStyle name="Normal 7 3 4 2 4 3" xfId="41485"/>
    <cellStyle name="Normal 7 3 4 2 5" xfId="10432"/>
    <cellStyle name="Normal 7 3 4 2 5 2" xfId="24547"/>
    <cellStyle name="Normal 7 3 4 2 5 2 2" xfId="58424"/>
    <cellStyle name="Normal 7 3 4 2 5 3" xfId="44308"/>
    <cellStyle name="Normal 7 3 4 2 6" xfId="16078"/>
    <cellStyle name="Normal 7 3 4 2 6 2" xfId="35839"/>
    <cellStyle name="Normal 7 3 4 2 7" xfId="49955"/>
    <cellStyle name="Normal 7 3 4 2 8" xfId="30193"/>
    <cellStyle name="Normal 7 3 4 3" xfId="2667"/>
    <cellStyle name="Normal 7 3 4 3 2" xfId="5491"/>
    <cellStyle name="Normal 7 3 4 3 2 2" xfId="13961"/>
    <cellStyle name="Normal 7 3 4 3 2 2 2" xfId="28076"/>
    <cellStyle name="Normal 7 3 4 3 2 2 2 2" xfId="61953"/>
    <cellStyle name="Normal 7 3 4 3 2 2 3" xfId="47837"/>
    <cellStyle name="Normal 7 3 4 3 2 3" xfId="19607"/>
    <cellStyle name="Normal 7 3 4 3 2 3 2" xfId="39368"/>
    <cellStyle name="Normal 7 3 4 3 2 4" xfId="53484"/>
    <cellStyle name="Normal 7 3 4 3 2 5" xfId="33722"/>
    <cellStyle name="Normal 7 3 4 3 3" xfId="8315"/>
    <cellStyle name="Normal 7 3 4 3 3 2" xfId="22430"/>
    <cellStyle name="Normal 7 3 4 3 3 2 2" xfId="56307"/>
    <cellStyle name="Normal 7 3 4 3 3 3" xfId="42191"/>
    <cellStyle name="Normal 7 3 4 3 4" xfId="11138"/>
    <cellStyle name="Normal 7 3 4 3 4 2" xfId="25253"/>
    <cellStyle name="Normal 7 3 4 3 4 2 2" xfId="59130"/>
    <cellStyle name="Normal 7 3 4 3 4 3" xfId="45014"/>
    <cellStyle name="Normal 7 3 4 3 5" xfId="16784"/>
    <cellStyle name="Normal 7 3 4 3 5 2" xfId="36545"/>
    <cellStyle name="Normal 7 3 4 3 6" xfId="50661"/>
    <cellStyle name="Normal 7 3 4 3 7" xfId="30899"/>
    <cellStyle name="Normal 7 3 4 4" xfId="4078"/>
    <cellStyle name="Normal 7 3 4 4 2" xfId="12549"/>
    <cellStyle name="Normal 7 3 4 4 2 2" xfId="26664"/>
    <cellStyle name="Normal 7 3 4 4 2 2 2" xfId="60541"/>
    <cellStyle name="Normal 7 3 4 4 2 3" xfId="46425"/>
    <cellStyle name="Normal 7 3 4 4 3" xfId="18195"/>
    <cellStyle name="Normal 7 3 4 4 3 2" xfId="37956"/>
    <cellStyle name="Normal 7 3 4 4 4" xfId="52072"/>
    <cellStyle name="Normal 7 3 4 4 5" xfId="32310"/>
    <cellStyle name="Normal 7 3 4 5" xfId="6903"/>
    <cellStyle name="Normal 7 3 4 5 2" xfId="21018"/>
    <cellStyle name="Normal 7 3 4 5 2 2" xfId="54895"/>
    <cellStyle name="Normal 7 3 4 5 3" xfId="40779"/>
    <cellStyle name="Normal 7 3 4 6" xfId="9726"/>
    <cellStyle name="Normal 7 3 4 6 2" xfId="23841"/>
    <cellStyle name="Normal 7 3 4 6 2 2" xfId="57718"/>
    <cellStyle name="Normal 7 3 4 6 3" xfId="43602"/>
    <cellStyle name="Normal 7 3 4 7" xfId="15372"/>
    <cellStyle name="Normal 7 3 4 7 2" xfId="35133"/>
    <cellStyle name="Normal 7 3 4 8" xfId="49249"/>
    <cellStyle name="Normal 7 3 4 9" xfId="29487"/>
    <cellStyle name="Normal 7 3 5" xfId="1607"/>
    <cellStyle name="Normal 7 3 5 2" xfId="3020"/>
    <cellStyle name="Normal 7 3 5 2 2" xfId="5844"/>
    <cellStyle name="Normal 7 3 5 2 2 2" xfId="14314"/>
    <cellStyle name="Normal 7 3 5 2 2 2 2" xfId="28429"/>
    <cellStyle name="Normal 7 3 5 2 2 2 2 2" xfId="62306"/>
    <cellStyle name="Normal 7 3 5 2 2 2 3" xfId="48190"/>
    <cellStyle name="Normal 7 3 5 2 2 3" xfId="19960"/>
    <cellStyle name="Normal 7 3 5 2 2 3 2" xfId="39721"/>
    <cellStyle name="Normal 7 3 5 2 2 4" xfId="53837"/>
    <cellStyle name="Normal 7 3 5 2 2 5" xfId="34075"/>
    <cellStyle name="Normal 7 3 5 2 3" xfId="8668"/>
    <cellStyle name="Normal 7 3 5 2 3 2" xfId="22783"/>
    <cellStyle name="Normal 7 3 5 2 3 2 2" xfId="56660"/>
    <cellStyle name="Normal 7 3 5 2 3 3" xfId="42544"/>
    <cellStyle name="Normal 7 3 5 2 4" xfId="11491"/>
    <cellStyle name="Normal 7 3 5 2 4 2" xfId="25606"/>
    <cellStyle name="Normal 7 3 5 2 4 2 2" xfId="59483"/>
    <cellStyle name="Normal 7 3 5 2 4 3" xfId="45367"/>
    <cellStyle name="Normal 7 3 5 2 5" xfId="17137"/>
    <cellStyle name="Normal 7 3 5 2 5 2" xfId="36898"/>
    <cellStyle name="Normal 7 3 5 2 6" xfId="51014"/>
    <cellStyle name="Normal 7 3 5 2 7" xfId="31252"/>
    <cellStyle name="Normal 7 3 5 3" xfId="4431"/>
    <cellStyle name="Normal 7 3 5 3 2" xfId="12902"/>
    <cellStyle name="Normal 7 3 5 3 2 2" xfId="27017"/>
    <cellStyle name="Normal 7 3 5 3 2 2 2" xfId="60894"/>
    <cellStyle name="Normal 7 3 5 3 2 3" xfId="46778"/>
    <cellStyle name="Normal 7 3 5 3 3" xfId="18548"/>
    <cellStyle name="Normal 7 3 5 3 3 2" xfId="38309"/>
    <cellStyle name="Normal 7 3 5 3 4" xfId="52425"/>
    <cellStyle name="Normal 7 3 5 3 5" xfId="32663"/>
    <cellStyle name="Normal 7 3 5 4" xfId="7256"/>
    <cellStyle name="Normal 7 3 5 4 2" xfId="21371"/>
    <cellStyle name="Normal 7 3 5 4 2 2" xfId="55248"/>
    <cellStyle name="Normal 7 3 5 4 3" xfId="41132"/>
    <cellStyle name="Normal 7 3 5 5" xfId="10079"/>
    <cellStyle name="Normal 7 3 5 5 2" xfId="24194"/>
    <cellStyle name="Normal 7 3 5 5 2 2" xfId="58071"/>
    <cellStyle name="Normal 7 3 5 5 3" xfId="43955"/>
    <cellStyle name="Normal 7 3 5 6" xfId="15725"/>
    <cellStyle name="Normal 7 3 5 6 2" xfId="35486"/>
    <cellStyle name="Normal 7 3 5 7" xfId="49602"/>
    <cellStyle name="Normal 7 3 5 8" xfId="29840"/>
    <cellStyle name="Normal 7 3 6" xfId="2314"/>
    <cellStyle name="Normal 7 3 6 2" xfId="5138"/>
    <cellStyle name="Normal 7 3 6 2 2" xfId="13608"/>
    <cellStyle name="Normal 7 3 6 2 2 2" xfId="27723"/>
    <cellStyle name="Normal 7 3 6 2 2 2 2" xfId="61600"/>
    <cellStyle name="Normal 7 3 6 2 2 3" xfId="47484"/>
    <cellStyle name="Normal 7 3 6 2 3" xfId="19254"/>
    <cellStyle name="Normal 7 3 6 2 3 2" xfId="39015"/>
    <cellStyle name="Normal 7 3 6 2 4" xfId="53131"/>
    <cellStyle name="Normal 7 3 6 2 5" xfId="33369"/>
    <cellStyle name="Normal 7 3 6 3" xfId="7962"/>
    <cellStyle name="Normal 7 3 6 3 2" xfId="22077"/>
    <cellStyle name="Normal 7 3 6 3 2 2" xfId="55954"/>
    <cellStyle name="Normal 7 3 6 3 3" xfId="41838"/>
    <cellStyle name="Normal 7 3 6 4" xfId="10785"/>
    <cellStyle name="Normal 7 3 6 4 2" xfId="24900"/>
    <cellStyle name="Normal 7 3 6 4 2 2" xfId="58777"/>
    <cellStyle name="Normal 7 3 6 4 3" xfId="44661"/>
    <cellStyle name="Normal 7 3 6 5" xfId="16431"/>
    <cellStyle name="Normal 7 3 6 5 2" xfId="36192"/>
    <cellStyle name="Normal 7 3 6 6" xfId="50308"/>
    <cellStyle name="Normal 7 3 6 7" xfId="30546"/>
    <cellStyle name="Normal 7 3 7" xfId="3725"/>
    <cellStyle name="Normal 7 3 7 2" xfId="12196"/>
    <cellStyle name="Normal 7 3 7 2 2" xfId="26311"/>
    <cellStyle name="Normal 7 3 7 2 2 2" xfId="60188"/>
    <cellStyle name="Normal 7 3 7 2 3" xfId="46072"/>
    <cellStyle name="Normal 7 3 7 3" xfId="17842"/>
    <cellStyle name="Normal 7 3 7 3 2" xfId="37603"/>
    <cellStyle name="Normal 7 3 7 4" xfId="51719"/>
    <cellStyle name="Normal 7 3 7 5" xfId="31957"/>
    <cellStyle name="Normal 7 3 8" xfId="6550"/>
    <cellStyle name="Normal 7 3 8 2" xfId="20665"/>
    <cellStyle name="Normal 7 3 8 2 2" xfId="54542"/>
    <cellStyle name="Normal 7 3 8 3" xfId="40426"/>
    <cellStyle name="Normal 7 3 9" xfId="9373"/>
    <cellStyle name="Normal 7 3 9 2" xfId="23488"/>
    <cellStyle name="Normal 7 3 9 2 2" xfId="57365"/>
    <cellStyle name="Normal 7 3 9 3" xfId="43249"/>
    <cellStyle name="Normal 7 4" xfId="276"/>
    <cellStyle name="Normal 7 4 10" xfId="15077"/>
    <cellStyle name="Normal 7 4 10 2" xfId="34838"/>
    <cellStyle name="Normal 7 4 11" xfId="48954"/>
    <cellStyle name="Normal 7 4 12" xfId="29192"/>
    <cellStyle name="Normal 7 4 13" xfId="878"/>
    <cellStyle name="Normal 7 4 2" xfId="1040"/>
    <cellStyle name="Normal 7 4 2 10" xfId="49041"/>
    <cellStyle name="Normal 7 4 2 11" xfId="29279"/>
    <cellStyle name="Normal 7 4 2 2" xfId="1219"/>
    <cellStyle name="Normal 7 4 2 2 10" xfId="29454"/>
    <cellStyle name="Normal 7 4 2 2 2" xfId="1573"/>
    <cellStyle name="Normal 7 4 2 2 2 2" xfId="2280"/>
    <cellStyle name="Normal 7 4 2 2 2 2 2" xfId="3693"/>
    <cellStyle name="Normal 7 4 2 2 2 2 2 2" xfId="6517"/>
    <cellStyle name="Normal 7 4 2 2 2 2 2 2 2" xfId="14987"/>
    <cellStyle name="Normal 7 4 2 2 2 2 2 2 2 2" xfId="29102"/>
    <cellStyle name="Normal 7 4 2 2 2 2 2 2 2 2 2" xfId="62979"/>
    <cellStyle name="Normal 7 4 2 2 2 2 2 2 2 3" xfId="48863"/>
    <cellStyle name="Normal 7 4 2 2 2 2 2 2 3" xfId="20633"/>
    <cellStyle name="Normal 7 4 2 2 2 2 2 2 3 2" xfId="40394"/>
    <cellStyle name="Normal 7 4 2 2 2 2 2 2 4" xfId="54510"/>
    <cellStyle name="Normal 7 4 2 2 2 2 2 2 5" xfId="34748"/>
    <cellStyle name="Normal 7 4 2 2 2 2 2 3" xfId="9341"/>
    <cellStyle name="Normal 7 4 2 2 2 2 2 3 2" xfId="23456"/>
    <cellStyle name="Normal 7 4 2 2 2 2 2 3 2 2" xfId="57333"/>
    <cellStyle name="Normal 7 4 2 2 2 2 2 3 3" xfId="43217"/>
    <cellStyle name="Normal 7 4 2 2 2 2 2 4" xfId="12164"/>
    <cellStyle name="Normal 7 4 2 2 2 2 2 4 2" xfId="26279"/>
    <cellStyle name="Normal 7 4 2 2 2 2 2 4 2 2" xfId="60156"/>
    <cellStyle name="Normal 7 4 2 2 2 2 2 4 3" xfId="46040"/>
    <cellStyle name="Normal 7 4 2 2 2 2 2 5" xfId="17810"/>
    <cellStyle name="Normal 7 4 2 2 2 2 2 5 2" xfId="37571"/>
    <cellStyle name="Normal 7 4 2 2 2 2 2 6" xfId="51687"/>
    <cellStyle name="Normal 7 4 2 2 2 2 2 7" xfId="31925"/>
    <cellStyle name="Normal 7 4 2 2 2 2 3" xfId="5104"/>
    <cellStyle name="Normal 7 4 2 2 2 2 3 2" xfId="13575"/>
    <cellStyle name="Normal 7 4 2 2 2 2 3 2 2" xfId="27690"/>
    <cellStyle name="Normal 7 4 2 2 2 2 3 2 2 2" xfId="61567"/>
    <cellStyle name="Normal 7 4 2 2 2 2 3 2 3" xfId="47451"/>
    <cellStyle name="Normal 7 4 2 2 2 2 3 3" xfId="19221"/>
    <cellStyle name="Normal 7 4 2 2 2 2 3 3 2" xfId="38982"/>
    <cellStyle name="Normal 7 4 2 2 2 2 3 4" xfId="53098"/>
    <cellStyle name="Normal 7 4 2 2 2 2 3 5" xfId="33336"/>
    <cellStyle name="Normal 7 4 2 2 2 2 4" xfId="7929"/>
    <cellStyle name="Normal 7 4 2 2 2 2 4 2" xfId="22044"/>
    <cellStyle name="Normal 7 4 2 2 2 2 4 2 2" xfId="55921"/>
    <cellStyle name="Normal 7 4 2 2 2 2 4 3" xfId="41805"/>
    <cellStyle name="Normal 7 4 2 2 2 2 5" xfId="10752"/>
    <cellStyle name="Normal 7 4 2 2 2 2 5 2" xfId="24867"/>
    <cellStyle name="Normal 7 4 2 2 2 2 5 2 2" xfId="58744"/>
    <cellStyle name="Normal 7 4 2 2 2 2 5 3" xfId="44628"/>
    <cellStyle name="Normal 7 4 2 2 2 2 6" xfId="16398"/>
    <cellStyle name="Normal 7 4 2 2 2 2 6 2" xfId="36159"/>
    <cellStyle name="Normal 7 4 2 2 2 2 7" xfId="50275"/>
    <cellStyle name="Normal 7 4 2 2 2 2 8" xfId="30513"/>
    <cellStyle name="Normal 7 4 2 2 2 3" xfId="2987"/>
    <cellStyle name="Normal 7 4 2 2 2 3 2" xfId="5811"/>
    <cellStyle name="Normal 7 4 2 2 2 3 2 2" xfId="14281"/>
    <cellStyle name="Normal 7 4 2 2 2 3 2 2 2" xfId="28396"/>
    <cellStyle name="Normal 7 4 2 2 2 3 2 2 2 2" xfId="62273"/>
    <cellStyle name="Normal 7 4 2 2 2 3 2 2 3" xfId="48157"/>
    <cellStyle name="Normal 7 4 2 2 2 3 2 3" xfId="19927"/>
    <cellStyle name="Normal 7 4 2 2 2 3 2 3 2" xfId="39688"/>
    <cellStyle name="Normal 7 4 2 2 2 3 2 4" xfId="53804"/>
    <cellStyle name="Normal 7 4 2 2 2 3 2 5" xfId="34042"/>
    <cellStyle name="Normal 7 4 2 2 2 3 3" xfId="8635"/>
    <cellStyle name="Normal 7 4 2 2 2 3 3 2" xfId="22750"/>
    <cellStyle name="Normal 7 4 2 2 2 3 3 2 2" xfId="56627"/>
    <cellStyle name="Normal 7 4 2 2 2 3 3 3" xfId="42511"/>
    <cellStyle name="Normal 7 4 2 2 2 3 4" xfId="11458"/>
    <cellStyle name="Normal 7 4 2 2 2 3 4 2" xfId="25573"/>
    <cellStyle name="Normal 7 4 2 2 2 3 4 2 2" xfId="59450"/>
    <cellStyle name="Normal 7 4 2 2 2 3 4 3" xfId="45334"/>
    <cellStyle name="Normal 7 4 2 2 2 3 5" xfId="17104"/>
    <cellStyle name="Normal 7 4 2 2 2 3 5 2" xfId="36865"/>
    <cellStyle name="Normal 7 4 2 2 2 3 6" xfId="50981"/>
    <cellStyle name="Normal 7 4 2 2 2 3 7" xfId="31219"/>
    <cellStyle name="Normal 7 4 2 2 2 4" xfId="4398"/>
    <cellStyle name="Normal 7 4 2 2 2 4 2" xfId="12869"/>
    <cellStyle name="Normal 7 4 2 2 2 4 2 2" xfId="26984"/>
    <cellStyle name="Normal 7 4 2 2 2 4 2 2 2" xfId="60861"/>
    <cellStyle name="Normal 7 4 2 2 2 4 2 3" xfId="46745"/>
    <cellStyle name="Normal 7 4 2 2 2 4 3" xfId="18515"/>
    <cellStyle name="Normal 7 4 2 2 2 4 3 2" xfId="38276"/>
    <cellStyle name="Normal 7 4 2 2 2 4 4" xfId="52392"/>
    <cellStyle name="Normal 7 4 2 2 2 4 5" xfId="32630"/>
    <cellStyle name="Normal 7 4 2 2 2 5" xfId="7223"/>
    <cellStyle name="Normal 7 4 2 2 2 5 2" xfId="21338"/>
    <cellStyle name="Normal 7 4 2 2 2 5 2 2" xfId="55215"/>
    <cellStyle name="Normal 7 4 2 2 2 5 3" xfId="41099"/>
    <cellStyle name="Normal 7 4 2 2 2 6" xfId="10046"/>
    <cellStyle name="Normal 7 4 2 2 2 6 2" xfId="24161"/>
    <cellStyle name="Normal 7 4 2 2 2 6 2 2" xfId="58038"/>
    <cellStyle name="Normal 7 4 2 2 2 6 3" xfId="43922"/>
    <cellStyle name="Normal 7 4 2 2 2 7" xfId="15692"/>
    <cellStyle name="Normal 7 4 2 2 2 7 2" xfId="35453"/>
    <cellStyle name="Normal 7 4 2 2 2 8" xfId="49569"/>
    <cellStyle name="Normal 7 4 2 2 2 9" xfId="29807"/>
    <cellStyle name="Normal 7 4 2 2 3" xfId="1927"/>
    <cellStyle name="Normal 7 4 2 2 3 2" xfId="3340"/>
    <cellStyle name="Normal 7 4 2 2 3 2 2" xfId="6164"/>
    <cellStyle name="Normal 7 4 2 2 3 2 2 2" xfId="14634"/>
    <cellStyle name="Normal 7 4 2 2 3 2 2 2 2" xfId="28749"/>
    <cellStyle name="Normal 7 4 2 2 3 2 2 2 2 2" xfId="62626"/>
    <cellStyle name="Normal 7 4 2 2 3 2 2 2 3" xfId="48510"/>
    <cellStyle name="Normal 7 4 2 2 3 2 2 3" xfId="20280"/>
    <cellStyle name="Normal 7 4 2 2 3 2 2 3 2" xfId="40041"/>
    <cellStyle name="Normal 7 4 2 2 3 2 2 4" xfId="54157"/>
    <cellStyle name="Normal 7 4 2 2 3 2 2 5" xfId="34395"/>
    <cellStyle name="Normal 7 4 2 2 3 2 3" xfId="8988"/>
    <cellStyle name="Normal 7 4 2 2 3 2 3 2" xfId="23103"/>
    <cellStyle name="Normal 7 4 2 2 3 2 3 2 2" xfId="56980"/>
    <cellStyle name="Normal 7 4 2 2 3 2 3 3" xfId="42864"/>
    <cellStyle name="Normal 7 4 2 2 3 2 4" xfId="11811"/>
    <cellStyle name="Normal 7 4 2 2 3 2 4 2" xfId="25926"/>
    <cellStyle name="Normal 7 4 2 2 3 2 4 2 2" xfId="59803"/>
    <cellStyle name="Normal 7 4 2 2 3 2 4 3" xfId="45687"/>
    <cellStyle name="Normal 7 4 2 2 3 2 5" xfId="17457"/>
    <cellStyle name="Normal 7 4 2 2 3 2 5 2" xfId="37218"/>
    <cellStyle name="Normal 7 4 2 2 3 2 6" xfId="51334"/>
    <cellStyle name="Normal 7 4 2 2 3 2 7" xfId="31572"/>
    <cellStyle name="Normal 7 4 2 2 3 3" xfId="4751"/>
    <cellStyle name="Normal 7 4 2 2 3 3 2" xfId="13222"/>
    <cellStyle name="Normal 7 4 2 2 3 3 2 2" xfId="27337"/>
    <cellStyle name="Normal 7 4 2 2 3 3 2 2 2" xfId="61214"/>
    <cellStyle name="Normal 7 4 2 2 3 3 2 3" xfId="47098"/>
    <cellStyle name="Normal 7 4 2 2 3 3 3" xfId="18868"/>
    <cellStyle name="Normal 7 4 2 2 3 3 3 2" xfId="38629"/>
    <cellStyle name="Normal 7 4 2 2 3 3 4" xfId="52745"/>
    <cellStyle name="Normal 7 4 2 2 3 3 5" xfId="32983"/>
    <cellStyle name="Normal 7 4 2 2 3 4" xfId="7576"/>
    <cellStyle name="Normal 7 4 2 2 3 4 2" xfId="21691"/>
    <cellStyle name="Normal 7 4 2 2 3 4 2 2" xfId="55568"/>
    <cellStyle name="Normal 7 4 2 2 3 4 3" xfId="41452"/>
    <cellStyle name="Normal 7 4 2 2 3 5" xfId="10399"/>
    <cellStyle name="Normal 7 4 2 2 3 5 2" xfId="24514"/>
    <cellStyle name="Normal 7 4 2 2 3 5 2 2" xfId="58391"/>
    <cellStyle name="Normal 7 4 2 2 3 5 3" xfId="44275"/>
    <cellStyle name="Normal 7 4 2 2 3 6" xfId="16045"/>
    <cellStyle name="Normal 7 4 2 2 3 6 2" xfId="35806"/>
    <cellStyle name="Normal 7 4 2 2 3 7" xfId="49922"/>
    <cellStyle name="Normal 7 4 2 2 3 8" xfId="30160"/>
    <cellStyle name="Normal 7 4 2 2 4" xfId="2634"/>
    <cellStyle name="Normal 7 4 2 2 4 2" xfId="5458"/>
    <cellStyle name="Normal 7 4 2 2 4 2 2" xfId="13928"/>
    <cellStyle name="Normal 7 4 2 2 4 2 2 2" xfId="28043"/>
    <cellStyle name="Normal 7 4 2 2 4 2 2 2 2" xfId="61920"/>
    <cellStyle name="Normal 7 4 2 2 4 2 2 3" xfId="47804"/>
    <cellStyle name="Normal 7 4 2 2 4 2 3" xfId="19574"/>
    <cellStyle name="Normal 7 4 2 2 4 2 3 2" xfId="39335"/>
    <cellStyle name="Normal 7 4 2 2 4 2 4" xfId="53451"/>
    <cellStyle name="Normal 7 4 2 2 4 2 5" xfId="33689"/>
    <cellStyle name="Normal 7 4 2 2 4 3" xfId="8282"/>
    <cellStyle name="Normal 7 4 2 2 4 3 2" xfId="22397"/>
    <cellStyle name="Normal 7 4 2 2 4 3 2 2" xfId="56274"/>
    <cellStyle name="Normal 7 4 2 2 4 3 3" xfId="42158"/>
    <cellStyle name="Normal 7 4 2 2 4 4" xfId="11105"/>
    <cellStyle name="Normal 7 4 2 2 4 4 2" xfId="25220"/>
    <cellStyle name="Normal 7 4 2 2 4 4 2 2" xfId="59097"/>
    <cellStyle name="Normal 7 4 2 2 4 4 3" xfId="44981"/>
    <cellStyle name="Normal 7 4 2 2 4 5" xfId="16751"/>
    <cellStyle name="Normal 7 4 2 2 4 5 2" xfId="36512"/>
    <cellStyle name="Normal 7 4 2 2 4 6" xfId="50628"/>
    <cellStyle name="Normal 7 4 2 2 4 7" xfId="30866"/>
    <cellStyle name="Normal 7 4 2 2 5" xfId="4045"/>
    <cellStyle name="Normal 7 4 2 2 5 2" xfId="12516"/>
    <cellStyle name="Normal 7 4 2 2 5 2 2" xfId="26631"/>
    <cellStyle name="Normal 7 4 2 2 5 2 2 2" xfId="60508"/>
    <cellStyle name="Normal 7 4 2 2 5 2 3" xfId="46392"/>
    <cellStyle name="Normal 7 4 2 2 5 3" xfId="18162"/>
    <cellStyle name="Normal 7 4 2 2 5 3 2" xfId="37923"/>
    <cellStyle name="Normal 7 4 2 2 5 4" xfId="52039"/>
    <cellStyle name="Normal 7 4 2 2 5 5" xfId="32277"/>
    <cellStyle name="Normal 7 4 2 2 6" xfId="6870"/>
    <cellStyle name="Normal 7 4 2 2 6 2" xfId="20985"/>
    <cellStyle name="Normal 7 4 2 2 6 2 2" xfId="54862"/>
    <cellStyle name="Normal 7 4 2 2 6 3" xfId="40746"/>
    <cellStyle name="Normal 7 4 2 2 7" xfId="9693"/>
    <cellStyle name="Normal 7 4 2 2 7 2" xfId="23808"/>
    <cellStyle name="Normal 7 4 2 2 7 2 2" xfId="57685"/>
    <cellStyle name="Normal 7 4 2 2 7 3" xfId="43569"/>
    <cellStyle name="Normal 7 4 2 2 8" xfId="15339"/>
    <cellStyle name="Normal 7 4 2 2 8 2" xfId="35100"/>
    <cellStyle name="Normal 7 4 2 2 9" xfId="49216"/>
    <cellStyle name="Normal 7 4 2 3" xfId="1398"/>
    <cellStyle name="Normal 7 4 2 3 2" xfId="2105"/>
    <cellStyle name="Normal 7 4 2 3 2 2" xfId="3518"/>
    <cellStyle name="Normal 7 4 2 3 2 2 2" xfId="6342"/>
    <cellStyle name="Normal 7 4 2 3 2 2 2 2" xfId="14812"/>
    <cellStyle name="Normal 7 4 2 3 2 2 2 2 2" xfId="28927"/>
    <cellStyle name="Normal 7 4 2 3 2 2 2 2 2 2" xfId="62804"/>
    <cellStyle name="Normal 7 4 2 3 2 2 2 2 3" xfId="48688"/>
    <cellStyle name="Normal 7 4 2 3 2 2 2 3" xfId="20458"/>
    <cellStyle name="Normal 7 4 2 3 2 2 2 3 2" xfId="40219"/>
    <cellStyle name="Normal 7 4 2 3 2 2 2 4" xfId="54335"/>
    <cellStyle name="Normal 7 4 2 3 2 2 2 5" xfId="34573"/>
    <cellStyle name="Normal 7 4 2 3 2 2 3" xfId="9166"/>
    <cellStyle name="Normal 7 4 2 3 2 2 3 2" xfId="23281"/>
    <cellStyle name="Normal 7 4 2 3 2 2 3 2 2" xfId="57158"/>
    <cellStyle name="Normal 7 4 2 3 2 2 3 3" xfId="43042"/>
    <cellStyle name="Normal 7 4 2 3 2 2 4" xfId="11989"/>
    <cellStyle name="Normal 7 4 2 3 2 2 4 2" xfId="26104"/>
    <cellStyle name="Normal 7 4 2 3 2 2 4 2 2" xfId="59981"/>
    <cellStyle name="Normal 7 4 2 3 2 2 4 3" xfId="45865"/>
    <cellStyle name="Normal 7 4 2 3 2 2 5" xfId="17635"/>
    <cellStyle name="Normal 7 4 2 3 2 2 5 2" xfId="37396"/>
    <cellStyle name="Normal 7 4 2 3 2 2 6" xfId="51512"/>
    <cellStyle name="Normal 7 4 2 3 2 2 7" xfId="31750"/>
    <cellStyle name="Normal 7 4 2 3 2 3" xfId="4929"/>
    <cellStyle name="Normal 7 4 2 3 2 3 2" xfId="13400"/>
    <cellStyle name="Normal 7 4 2 3 2 3 2 2" xfId="27515"/>
    <cellStyle name="Normal 7 4 2 3 2 3 2 2 2" xfId="61392"/>
    <cellStyle name="Normal 7 4 2 3 2 3 2 3" xfId="47276"/>
    <cellStyle name="Normal 7 4 2 3 2 3 3" xfId="19046"/>
    <cellStyle name="Normal 7 4 2 3 2 3 3 2" xfId="38807"/>
    <cellStyle name="Normal 7 4 2 3 2 3 4" xfId="52923"/>
    <cellStyle name="Normal 7 4 2 3 2 3 5" xfId="33161"/>
    <cellStyle name="Normal 7 4 2 3 2 4" xfId="7754"/>
    <cellStyle name="Normal 7 4 2 3 2 4 2" xfId="21869"/>
    <cellStyle name="Normal 7 4 2 3 2 4 2 2" xfId="55746"/>
    <cellStyle name="Normal 7 4 2 3 2 4 3" xfId="41630"/>
    <cellStyle name="Normal 7 4 2 3 2 5" xfId="10577"/>
    <cellStyle name="Normal 7 4 2 3 2 5 2" xfId="24692"/>
    <cellStyle name="Normal 7 4 2 3 2 5 2 2" xfId="58569"/>
    <cellStyle name="Normal 7 4 2 3 2 5 3" xfId="44453"/>
    <cellStyle name="Normal 7 4 2 3 2 6" xfId="16223"/>
    <cellStyle name="Normal 7 4 2 3 2 6 2" xfId="35984"/>
    <cellStyle name="Normal 7 4 2 3 2 7" xfId="50100"/>
    <cellStyle name="Normal 7 4 2 3 2 8" xfId="30338"/>
    <cellStyle name="Normal 7 4 2 3 3" xfId="2812"/>
    <cellStyle name="Normal 7 4 2 3 3 2" xfId="5636"/>
    <cellStyle name="Normal 7 4 2 3 3 2 2" xfId="14106"/>
    <cellStyle name="Normal 7 4 2 3 3 2 2 2" xfId="28221"/>
    <cellStyle name="Normal 7 4 2 3 3 2 2 2 2" xfId="62098"/>
    <cellStyle name="Normal 7 4 2 3 3 2 2 3" xfId="47982"/>
    <cellStyle name="Normal 7 4 2 3 3 2 3" xfId="19752"/>
    <cellStyle name="Normal 7 4 2 3 3 2 3 2" xfId="39513"/>
    <cellStyle name="Normal 7 4 2 3 3 2 4" xfId="53629"/>
    <cellStyle name="Normal 7 4 2 3 3 2 5" xfId="33867"/>
    <cellStyle name="Normal 7 4 2 3 3 3" xfId="8460"/>
    <cellStyle name="Normal 7 4 2 3 3 3 2" xfId="22575"/>
    <cellStyle name="Normal 7 4 2 3 3 3 2 2" xfId="56452"/>
    <cellStyle name="Normal 7 4 2 3 3 3 3" xfId="42336"/>
    <cellStyle name="Normal 7 4 2 3 3 4" xfId="11283"/>
    <cellStyle name="Normal 7 4 2 3 3 4 2" xfId="25398"/>
    <cellStyle name="Normal 7 4 2 3 3 4 2 2" xfId="59275"/>
    <cellStyle name="Normal 7 4 2 3 3 4 3" xfId="45159"/>
    <cellStyle name="Normal 7 4 2 3 3 5" xfId="16929"/>
    <cellStyle name="Normal 7 4 2 3 3 5 2" xfId="36690"/>
    <cellStyle name="Normal 7 4 2 3 3 6" xfId="50806"/>
    <cellStyle name="Normal 7 4 2 3 3 7" xfId="31044"/>
    <cellStyle name="Normal 7 4 2 3 4" xfId="4223"/>
    <cellStyle name="Normal 7 4 2 3 4 2" xfId="12694"/>
    <cellStyle name="Normal 7 4 2 3 4 2 2" xfId="26809"/>
    <cellStyle name="Normal 7 4 2 3 4 2 2 2" xfId="60686"/>
    <cellStyle name="Normal 7 4 2 3 4 2 3" xfId="46570"/>
    <cellStyle name="Normal 7 4 2 3 4 3" xfId="18340"/>
    <cellStyle name="Normal 7 4 2 3 4 3 2" xfId="38101"/>
    <cellStyle name="Normal 7 4 2 3 4 4" xfId="52217"/>
    <cellStyle name="Normal 7 4 2 3 4 5" xfId="32455"/>
    <cellStyle name="Normal 7 4 2 3 5" xfId="7048"/>
    <cellStyle name="Normal 7 4 2 3 5 2" xfId="21163"/>
    <cellStyle name="Normal 7 4 2 3 5 2 2" xfId="55040"/>
    <cellStyle name="Normal 7 4 2 3 5 3" xfId="40924"/>
    <cellStyle name="Normal 7 4 2 3 6" xfId="9871"/>
    <cellStyle name="Normal 7 4 2 3 6 2" xfId="23986"/>
    <cellStyle name="Normal 7 4 2 3 6 2 2" xfId="57863"/>
    <cellStyle name="Normal 7 4 2 3 6 3" xfId="43747"/>
    <cellStyle name="Normal 7 4 2 3 7" xfId="15517"/>
    <cellStyle name="Normal 7 4 2 3 7 2" xfId="35278"/>
    <cellStyle name="Normal 7 4 2 3 8" xfId="49394"/>
    <cellStyle name="Normal 7 4 2 3 9" xfId="29632"/>
    <cellStyle name="Normal 7 4 2 4" xfId="1752"/>
    <cellStyle name="Normal 7 4 2 4 2" xfId="3165"/>
    <cellStyle name="Normal 7 4 2 4 2 2" xfId="5989"/>
    <cellStyle name="Normal 7 4 2 4 2 2 2" xfId="14459"/>
    <cellStyle name="Normal 7 4 2 4 2 2 2 2" xfId="28574"/>
    <cellStyle name="Normal 7 4 2 4 2 2 2 2 2" xfId="62451"/>
    <cellStyle name="Normal 7 4 2 4 2 2 2 3" xfId="48335"/>
    <cellStyle name="Normal 7 4 2 4 2 2 3" xfId="20105"/>
    <cellStyle name="Normal 7 4 2 4 2 2 3 2" xfId="39866"/>
    <cellStyle name="Normal 7 4 2 4 2 2 4" xfId="53982"/>
    <cellStyle name="Normal 7 4 2 4 2 2 5" xfId="34220"/>
    <cellStyle name="Normal 7 4 2 4 2 3" xfId="8813"/>
    <cellStyle name="Normal 7 4 2 4 2 3 2" xfId="22928"/>
    <cellStyle name="Normal 7 4 2 4 2 3 2 2" xfId="56805"/>
    <cellStyle name="Normal 7 4 2 4 2 3 3" xfId="42689"/>
    <cellStyle name="Normal 7 4 2 4 2 4" xfId="11636"/>
    <cellStyle name="Normal 7 4 2 4 2 4 2" xfId="25751"/>
    <cellStyle name="Normal 7 4 2 4 2 4 2 2" xfId="59628"/>
    <cellStyle name="Normal 7 4 2 4 2 4 3" xfId="45512"/>
    <cellStyle name="Normal 7 4 2 4 2 5" xfId="17282"/>
    <cellStyle name="Normal 7 4 2 4 2 5 2" xfId="37043"/>
    <cellStyle name="Normal 7 4 2 4 2 6" xfId="51159"/>
    <cellStyle name="Normal 7 4 2 4 2 7" xfId="31397"/>
    <cellStyle name="Normal 7 4 2 4 3" xfId="4576"/>
    <cellStyle name="Normal 7 4 2 4 3 2" xfId="13047"/>
    <cellStyle name="Normal 7 4 2 4 3 2 2" xfId="27162"/>
    <cellStyle name="Normal 7 4 2 4 3 2 2 2" xfId="61039"/>
    <cellStyle name="Normal 7 4 2 4 3 2 3" xfId="46923"/>
    <cellStyle name="Normal 7 4 2 4 3 3" xfId="18693"/>
    <cellStyle name="Normal 7 4 2 4 3 3 2" xfId="38454"/>
    <cellStyle name="Normal 7 4 2 4 3 4" xfId="52570"/>
    <cellStyle name="Normal 7 4 2 4 3 5" xfId="32808"/>
    <cellStyle name="Normal 7 4 2 4 4" xfId="7401"/>
    <cellStyle name="Normal 7 4 2 4 4 2" xfId="21516"/>
    <cellStyle name="Normal 7 4 2 4 4 2 2" xfId="55393"/>
    <cellStyle name="Normal 7 4 2 4 4 3" xfId="41277"/>
    <cellStyle name="Normal 7 4 2 4 5" xfId="10224"/>
    <cellStyle name="Normal 7 4 2 4 5 2" xfId="24339"/>
    <cellStyle name="Normal 7 4 2 4 5 2 2" xfId="58216"/>
    <cellStyle name="Normal 7 4 2 4 5 3" xfId="44100"/>
    <cellStyle name="Normal 7 4 2 4 6" xfId="15870"/>
    <cellStyle name="Normal 7 4 2 4 6 2" xfId="35631"/>
    <cellStyle name="Normal 7 4 2 4 7" xfId="49747"/>
    <cellStyle name="Normal 7 4 2 4 8" xfId="29985"/>
    <cellStyle name="Normal 7 4 2 5" xfId="2459"/>
    <cellStyle name="Normal 7 4 2 5 2" xfId="5283"/>
    <cellStyle name="Normal 7 4 2 5 2 2" xfId="13753"/>
    <cellStyle name="Normal 7 4 2 5 2 2 2" xfId="27868"/>
    <cellStyle name="Normal 7 4 2 5 2 2 2 2" xfId="61745"/>
    <cellStyle name="Normal 7 4 2 5 2 2 3" xfId="47629"/>
    <cellStyle name="Normal 7 4 2 5 2 3" xfId="19399"/>
    <cellStyle name="Normal 7 4 2 5 2 3 2" xfId="39160"/>
    <cellStyle name="Normal 7 4 2 5 2 4" xfId="53276"/>
    <cellStyle name="Normal 7 4 2 5 2 5" xfId="33514"/>
    <cellStyle name="Normal 7 4 2 5 3" xfId="8107"/>
    <cellStyle name="Normal 7 4 2 5 3 2" xfId="22222"/>
    <cellStyle name="Normal 7 4 2 5 3 2 2" xfId="56099"/>
    <cellStyle name="Normal 7 4 2 5 3 3" xfId="41983"/>
    <cellStyle name="Normal 7 4 2 5 4" xfId="10930"/>
    <cellStyle name="Normal 7 4 2 5 4 2" xfId="25045"/>
    <cellStyle name="Normal 7 4 2 5 4 2 2" xfId="58922"/>
    <cellStyle name="Normal 7 4 2 5 4 3" xfId="44806"/>
    <cellStyle name="Normal 7 4 2 5 5" xfId="16576"/>
    <cellStyle name="Normal 7 4 2 5 5 2" xfId="36337"/>
    <cellStyle name="Normal 7 4 2 5 6" xfId="50453"/>
    <cellStyle name="Normal 7 4 2 5 7" xfId="30691"/>
    <cellStyle name="Normal 7 4 2 6" xfId="3870"/>
    <cellStyle name="Normal 7 4 2 6 2" xfId="12341"/>
    <cellStyle name="Normal 7 4 2 6 2 2" xfId="26456"/>
    <cellStyle name="Normal 7 4 2 6 2 2 2" xfId="60333"/>
    <cellStyle name="Normal 7 4 2 6 2 3" xfId="46217"/>
    <cellStyle name="Normal 7 4 2 6 3" xfId="17987"/>
    <cellStyle name="Normal 7 4 2 6 3 2" xfId="37748"/>
    <cellStyle name="Normal 7 4 2 6 4" xfId="51864"/>
    <cellStyle name="Normal 7 4 2 6 5" xfId="32102"/>
    <cellStyle name="Normal 7 4 2 7" xfId="6695"/>
    <cellStyle name="Normal 7 4 2 7 2" xfId="20810"/>
    <cellStyle name="Normal 7 4 2 7 2 2" xfId="54687"/>
    <cellStyle name="Normal 7 4 2 7 3" xfId="40571"/>
    <cellStyle name="Normal 7 4 2 8" xfId="9518"/>
    <cellStyle name="Normal 7 4 2 8 2" xfId="23633"/>
    <cellStyle name="Normal 7 4 2 8 2 2" xfId="57510"/>
    <cellStyle name="Normal 7 4 2 8 3" xfId="43394"/>
    <cellStyle name="Normal 7 4 2 9" xfId="15164"/>
    <cellStyle name="Normal 7 4 2 9 2" xfId="34925"/>
    <cellStyle name="Normal 7 4 3" xfId="1132"/>
    <cellStyle name="Normal 7 4 3 10" xfId="29367"/>
    <cellStyle name="Normal 7 4 3 2" xfId="1486"/>
    <cellStyle name="Normal 7 4 3 2 2" xfId="2193"/>
    <cellStyle name="Normal 7 4 3 2 2 2" xfId="3606"/>
    <cellStyle name="Normal 7 4 3 2 2 2 2" xfId="6430"/>
    <cellStyle name="Normal 7 4 3 2 2 2 2 2" xfId="14900"/>
    <cellStyle name="Normal 7 4 3 2 2 2 2 2 2" xfId="29015"/>
    <cellStyle name="Normal 7 4 3 2 2 2 2 2 2 2" xfId="62892"/>
    <cellStyle name="Normal 7 4 3 2 2 2 2 2 3" xfId="48776"/>
    <cellStyle name="Normal 7 4 3 2 2 2 2 3" xfId="20546"/>
    <cellStyle name="Normal 7 4 3 2 2 2 2 3 2" xfId="40307"/>
    <cellStyle name="Normal 7 4 3 2 2 2 2 4" xfId="54423"/>
    <cellStyle name="Normal 7 4 3 2 2 2 2 5" xfId="34661"/>
    <cellStyle name="Normal 7 4 3 2 2 2 3" xfId="9254"/>
    <cellStyle name="Normal 7 4 3 2 2 2 3 2" xfId="23369"/>
    <cellStyle name="Normal 7 4 3 2 2 2 3 2 2" xfId="57246"/>
    <cellStyle name="Normal 7 4 3 2 2 2 3 3" xfId="43130"/>
    <cellStyle name="Normal 7 4 3 2 2 2 4" xfId="12077"/>
    <cellStyle name="Normal 7 4 3 2 2 2 4 2" xfId="26192"/>
    <cellStyle name="Normal 7 4 3 2 2 2 4 2 2" xfId="60069"/>
    <cellStyle name="Normal 7 4 3 2 2 2 4 3" xfId="45953"/>
    <cellStyle name="Normal 7 4 3 2 2 2 5" xfId="17723"/>
    <cellStyle name="Normal 7 4 3 2 2 2 5 2" xfId="37484"/>
    <cellStyle name="Normal 7 4 3 2 2 2 6" xfId="51600"/>
    <cellStyle name="Normal 7 4 3 2 2 2 7" xfId="31838"/>
    <cellStyle name="Normal 7 4 3 2 2 3" xfId="5017"/>
    <cellStyle name="Normal 7 4 3 2 2 3 2" xfId="13488"/>
    <cellStyle name="Normal 7 4 3 2 2 3 2 2" xfId="27603"/>
    <cellStyle name="Normal 7 4 3 2 2 3 2 2 2" xfId="61480"/>
    <cellStyle name="Normal 7 4 3 2 2 3 2 3" xfId="47364"/>
    <cellStyle name="Normal 7 4 3 2 2 3 3" xfId="19134"/>
    <cellStyle name="Normal 7 4 3 2 2 3 3 2" xfId="38895"/>
    <cellStyle name="Normal 7 4 3 2 2 3 4" xfId="53011"/>
    <cellStyle name="Normal 7 4 3 2 2 3 5" xfId="33249"/>
    <cellStyle name="Normal 7 4 3 2 2 4" xfId="7842"/>
    <cellStyle name="Normal 7 4 3 2 2 4 2" xfId="21957"/>
    <cellStyle name="Normal 7 4 3 2 2 4 2 2" xfId="55834"/>
    <cellStyle name="Normal 7 4 3 2 2 4 3" xfId="41718"/>
    <cellStyle name="Normal 7 4 3 2 2 5" xfId="10665"/>
    <cellStyle name="Normal 7 4 3 2 2 5 2" xfId="24780"/>
    <cellStyle name="Normal 7 4 3 2 2 5 2 2" xfId="58657"/>
    <cellStyle name="Normal 7 4 3 2 2 5 3" xfId="44541"/>
    <cellStyle name="Normal 7 4 3 2 2 6" xfId="16311"/>
    <cellStyle name="Normal 7 4 3 2 2 6 2" xfId="36072"/>
    <cellStyle name="Normal 7 4 3 2 2 7" xfId="50188"/>
    <cellStyle name="Normal 7 4 3 2 2 8" xfId="30426"/>
    <cellStyle name="Normal 7 4 3 2 3" xfId="2900"/>
    <cellStyle name="Normal 7 4 3 2 3 2" xfId="5724"/>
    <cellStyle name="Normal 7 4 3 2 3 2 2" xfId="14194"/>
    <cellStyle name="Normal 7 4 3 2 3 2 2 2" xfId="28309"/>
    <cellStyle name="Normal 7 4 3 2 3 2 2 2 2" xfId="62186"/>
    <cellStyle name="Normal 7 4 3 2 3 2 2 3" xfId="48070"/>
    <cellStyle name="Normal 7 4 3 2 3 2 3" xfId="19840"/>
    <cellStyle name="Normal 7 4 3 2 3 2 3 2" xfId="39601"/>
    <cellStyle name="Normal 7 4 3 2 3 2 4" xfId="53717"/>
    <cellStyle name="Normal 7 4 3 2 3 2 5" xfId="33955"/>
    <cellStyle name="Normal 7 4 3 2 3 3" xfId="8548"/>
    <cellStyle name="Normal 7 4 3 2 3 3 2" xfId="22663"/>
    <cellStyle name="Normal 7 4 3 2 3 3 2 2" xfId="56540"/>
    <cellStyle name="Normal 7 4 3 2 3 3 3" xfId="42424"/>
    <cellStyle name="Normal 7 4 3 2 3 4" xfId="11371"/>
    <cellStyle name="Normal 7 4 3 2 3 4 2" xfId="25486"/>
    <cellStyle name="Normal 7 4 3 2 3 4 2 2" xfId="59363"/>
    <cellStyle name="Normal 7 4 3 2 3 4 3" xfId="45247"/>
    <cellStyle name="Normal 7 4 3 2 3 5" xfId="17017"/>
    <cellStyle name="Normal 7 4 3 2 3 5 2" xfId="36778"/>
    <cellStyle name="Normal 7 4 3 2 3 6" xfId="50894"/>
    <cellStyle name="Normal 7 4 3 2 3 7" xfId="31132"/>
    <cellStyle name="Normal 7 4 3 2 4" xfId="4311"/>
    <cellStyle name="Normal 7 4 3 2 4 2" xfId="12782"/>
    <cellStyle name="Normal 7 4 3 2 4 2 2" xfId="26897"/>
    <cellStyle name="Normal 7 4 3 2 4 2 2 2" xfId="60774"/>
    <cellStyle name="Normal 7 4 3 2 4 2 3" xfId="46658"/>
    <cellStyle name="Normal 7 4 3 2 4 3" xfId="18428"/>
    <cellStyle name="Normal 7 4 3 2 4 3 2" xfId="38189"/>
    <cellStyle name="Normal 7 4 3 2 4 4" xfId="52305"/>
    <cellStyle name="Normal 7 4 3 2 4 5" xfId="32543"/>
    <cellStyle name="Normal 7 4 3 2 5" xfId="7136"/>
    <cellStyle name="Normal 7 4 3 2 5 2" xfId="21251"/>
    <cellStyle name="Normal 7 4 3 2 5 2 2" xfId="55128"/>
    <cellStyle name="Normal 7 4 3 2 5 3" xfId="41012"/>
    <cellStyle name="Normal 7 4 3 2 6" xfId="9959"/>
    <cellStyle name="Normal 7 4 3 2 6 2" xfId="24074"/>
    <cellStyle name="Normal 7 4 3 2 6 2 2" xfId="57951"/>
    <cellStyle name="Normal 7 4 3 2 6 3" xfId="43835"/>
    <cellStyle name="Normal 7 4 3 2 7" xfId="15605"/>
    <cellStyle name="Normal 7 4 3 2 7 2" xfId="35366"/>
    <cellStyle name="Normal 7 4 3 2 8" xfId="49482"/>
    <cellStyle name="Normal 7 4 3 2 9" xfId="29720"/>
    <cellStyle name="Normal 7 4 3 3" xfId="1840"/>
    <cellStyle name="Normal 7 4 3 3 2" xfId="3253"/>
    <cellStyle name="Normal 7 4 3 3 2 2" xfId="6077"/>
    <cellStyle name="Normal 7 4 3 3 2 2 2" xfId="14547"/>
    <cellStyle name="Normal 7 4 3 3 2 2 2 2" xfId="28662"/>
    <cellStyle name="Normal 7 4 3 3 2 2 2 2 2" xfId="62539"/>
    <cellStyle name="Normal 7 4 3 3 2 2 2 3" xfId="48423"/>
    <cellStyle name="Normal 7 4 3 3 2 2 3" xfId="20193"/>
    <cellStyle name="Normal 7 4 3 3 2 2 3 2" xfId="39954"/>
    <cellStyle name="Normal 7 4 3 3 2 2 4" xfId="54070"/>
    <cellStyle name="Normal 7 4 3 3 2 2 5" xfId="34308"/>
    <cellStyle name="Normal 7 4 3 3 2 3" xfId="8901"/>
    <cellStyle name="Normal 7 4 3 3 2 3 2" xfId="23016"/>
    <cellStyle name="Normal 7 4 3 3 2 3 2 2" xfId="56893"/>
    <cellStyle name="Normal 7 4 3 3 2 3 3" xfId="42777"/>
    <cellStyle name="Normal 7 4 3 3 2 4" xfId="11724"/>
    <cellStyle name="Normal 7 4 3 3 2 4 2" xfId="25839"/>
    <cellStyle name="Normal 7 4 3 3 2 4 2 2" xfId="59716"/>
    <cellStyle name="Normal 7 4 3 3 2 4 3" xfId="45600"/>
    <cellStyle name="Normal 7 4 3 3 2 5" xfId="17370"/>
    <cellStyle name="Normal 7 4 3 3 2 5 2" xfId="37131"/>
    <cellStyle name="Normal 7 4 3 3 2 6" xfId="51247"/>
    <cellStyle name="Normal 7 4 3 3 2 7" xfId="31485"/>
    <cellStyle name="Normal 7 4 3 3 3" xfId="4664"/>
    <cellStyle name="Normal 7 4 3 3 3 2" xfId="13135"/>
    <cellStyle name="Normal 7 4 3 3 3 2 2" xfId="27250"/>
    <cellStyle name="Normal 7 4 3 3 3 2 2 2" xfId="61127"/>
    <cellStyle name="Normal 7 4 3 3 3 2 3" xfId="47011"/>
    <cellStyle name="Normal 7 4 3 3 3 3" xfId="18781"/>
    <cellStyle name="Normal 7 4 3 3 3 3 2" xfId="38542"/>
    <cellStyle name="Normal 7 4 3 3 3 4" xfId="52658"/>
    <cellStyle name="Normal 7 4 3 3 3 5" xfId="32896"/>
    <cellStyle name="Normal 7 4 3 3 4" xfId="7489"/>
    <cellStyle name="Normal 7 4 3 3 4 2" xfId="21604"/>
    <cellStyle name="Normal 7 4 3 3 4 2 2" xfId="55481"/>
    <cellStyle name="Normal 7 4 3 3 4 3" xfId="41365"/>
    <cellStyle name="Normal 7 4 3 3 5" xfId="10312"/>
    <cellStyle name="Normal 7 4 3 3 5 2" xfId="24427"/>
    <cellStyle name="Normal 7 4 3 3 5 2 2" xfId="58304"/>
    <cellStyle name="Normal 7 4 3 3 5 3" xfId="44188"/>
    <cellStyle name="Normal 7 4 3 3 6" xfId="15958"/>
    <cellStyle name="Normal 7 4 3 3 6 2" xfId="35719"/>
    <cellStyle name="Normal 7 4 3 3 7" xfId="49835"/>
    <cellStyle name="Normal 7 4 3 3 8" xfId="30073"/>
    <cellStyle name="Normal 7 4 3 4" xfId="2547"/>
    <cellStyle name="Normal 7 4 3 4 2" xfId="5371"/>
    <cellStyle name="Normal 7 4 3 4 2 2" xfId="13841"/>
    <cellStyle name="Normal 7 4 3 4 2 2 2" xfId="27956"/>
    <cellStyle name="Normal 7 4 3 4 2 2 2 2" xfId="61833"/>
    <cellStyle name="Normal 7 4 3 4 2 2 3" xfId="47717"/>
    <cellStyle name="Normal 7 4 3 4 2 3" xfId="19487"/>
    <cellStyle name="Normal 7 4 3 4 2 3 2" xfId="39248"/>
    <cellStyle name="Normal 7 4 3 4 2 4" xfId="53364"/>
    <cellStyle name="Normal 7 4 3 4 2 5" xfId="33602"/>
    <cellStyle name="Normal 7 4 3 4 3" xfId="8195"/>
    <cellStyle name="Normal 7 4 3 4 3 2" xfId="22310"/>
    <cellStyle name="Normal 7 4 3 4 3 2 2" xfId="56187"/>
    <cellStyle name="Normal 7 4 3 4 3 3" xfId="42071"/>
    <cellStyle name="Normal 7 4 3 4 4" xfId="11018"/>
    <cellStyle name="Normal 7 4 3 4 4 2" xfId="25133"/>
    <cellStyle name="Normal 7 4 3 4 4 2 2" xfId="59010"/>
    <cellStyle name="Normal 7 4 3 4 4 3" xfId="44894"/>
    <cellStyle name="Normal 7 4 3 4 5" xfId="16664"/>
    <cellStyle name="Normal 7 4 3 4 5 2" xfId="36425"/>
    <cellStyle name="Normal 7 4 3 4 6" xfId="50541"/>
    <cellStyle name="Normal 7 4 3 4 7" xfId="30779"/>
    <cellStyle name="Normal 7 4 3 5" xfId="3958"/>
    <cellStyle name="Normal 7 4 3 5 2" xfId="12429"/>
    <cellStyle name="Normal 7 4 3 5 2 2" xfId="26544"/>
    <cellStyle name="Normal 7 4 3 5 2 2 2" xfId="60421"/>
    <cellStyle name="Normal 7 4 3 5 2 3" xfId="46305"/>
    <cellStyle name="Normal 7 4 3 5 3" xfId="18075"/>
    <cellStyle name="Normal 7 4 3 5 3 2" xfId="37836"/>
    <cellStyle name="Normal 7 4 3 5 4" xfId="51952"/>
    <cellStyle name="Normal 7 4 3 5 5" xfId="32190"/>
    <cellStyle name="Normal 7 4 3 6" xfId="6783"/>
    <cellStyle name="Normal 7 4 3 6 2" xfId="20898"/>
    <cellStyle name="Normal 7 4 3 6 2 2" xfId="54775"/>
    <cellStyle name="Normal 7 4 3 6 3" xfId="40659"/>
    <cellStyle name="Normal 7 4 3 7" xfId="9606"/>
    <cellStyle name="Normal 7 4 3 7 2" xfId="23721"/>
    <cellStyle name="Normal 7 4 3 7 2 2" xfId="57598"/>
    <cellStyle name="Normal 7 4 3 7 3" xfId="43482"/>
    <cellStyle name="Normal 7 4 3 8" xfId="15252"/>
    <cellStyle name="Normal 7 4 3 8 2" xfId="35013"/>
    <cellStyle name="Normal 7 4 3 9" xfId="49129"/>
    <cellStyle name="Normal 7 4 4" xfId="1311"/>
    <cellStyle name="Normal 7 4 4 2" xfId="2018"/>
    <cellStyle name="Normal 7 4 4 2 2" xfId="3431"/>
    <cellStyle name="Normal 7 4 4 2 2 2" xfId="6255"/>
    <cellStyle name="Normal 7 4 4 2 2 2 2" xfId="14725"/>
    <cellStyle name="Normal 7 4 4 2 2 2 2 2" xfId="28840"/>
    <cellStyle name="Normal 7 4 4 2 2 2 2 2 2" xfId="62717"/>
    <cellStyle name="Normal 7 4 4 2 2 2 2 3" xfId="48601"/>
    <cellStyle name="Normal 7 4 4 2 2 2 3" xfId="20371"/>
    <cellStyle name="Normal 7 4 4 2 2 2 3 2" xfId="40132"/>
    <cellStyle name="Normal 7 4 4 2 2 2 4" xfId="54248"/>
    <cellStyle name="Normal 7 4 4 2 2 2 5" xfId="34486"/>
    <cellStyle name="Normal 7 4 4 2 2 3" xfId="9079"/>
    <cellStyle name="Normal 7 4 4 2 2 3 2" xfId="23194"/>
    <cellStyle name="Normal 7 4 4 2 2 3 2 2" xfId="57071"/>
    <cellStyle name="Normal 7 4 4 2 2 3 3" xfId="42955"/>
    <cellStyle name="Normal 7 4 4 2 2 4" xfId="11902"/>
    <cellStyle name="Normal 7 4 4 2 2 4 2" xfId="26017"/>
    <cellStyle name="Normal 7 4 4 2 2 4 2 2" xfId="59894"/>
    <cellStyle name="Normal 7 4 4 2 2 4 3" xfId="45778"/>
    <cellStyle name="Normal 7 4 4 2 2 5" xfId="17548"/>
    <cellStyle name="Normal 7 4 4 2 2 5 2" xfId="37309"/>
    <cellStyle name="Normal 7 4 4 2 2 6" xfId="51425"/>
    <cellStyle name="Normal 7 4 4 2 2 7" xfId="31663"/>
    <cellStyle name="Normal 7 4 4 2 3" xfId="4842"/>
    <cellStyle name="Normal 7 4 4 2 3 2" xfId="13313"/>
    <cellStyle name="Normal 7 4 4 2 3 2 2" xfId="27428"/>
    <cellStyle name="Normal 7 4 4 2 3 2 2 2" xfId="61305"/>
    <cellStyle name="Normal 7 4 4 2 3 2 3" xfId="47189"/>
    <cellStyle name="Normal 7 4 4 2 3 3" xfId="18959"/>
    <cellStyle name="Normal 7 4 4 2 3 3 2" xfId="38720"/>
    <cellStyle name="Normal 7 4 4 2 3 4" xfId="52836"/>
    <cellStyle name="Normal 7 4 4 2 3 5" xfId="33074"/>
    <cellStyle name="Normal 7 4 4 2 4" xfId="7667"/>
    <cellStyle name="Normal 7 4 4 2 4 2" xfId="21782"/>
    <cellStyle name="Normal 7 4 4 2 4 2 2" xfId="55659"/>
    <cellStyle name="Normal 7 4 4 2 4 3" xfId="41543"/>
    <cellStyle name="Normal 7 4 4 2 5" xfId="10490"/>
    <cellStyle name="Normal 7 4 4 2 5 2" xfId="24605"/>
    <cellStyle name="Normal 7 4 4 2 5 2 2" xfId="58482"/>
    <cellStyle name="Normal 7 4 4 2 5 3" xfId="44366"/>
    <cellStyle name="Normal 7 4 4 2 6" xfId="16136"/>
    <cellStyle name="Normal 7 4 4 2 6 2" xfId="35897"/>
    <cellStyle name="Normal 7 4 4 2 7" xfId="50013"/>
    <cellStyle name="Normal 7 4 4 2 8" xfId="30251"/>
    <cellStyle name="Normal 7 4 4 3" xfId="2725"/>
    <cellStyle name="Normal 7 4 4 3 2" xfId="5549"/>
    <cellStyle name="Normal 7 4 4 3 2 2" xfId="14019"/>
    <cellStyle name="Normal 7 4 4 3 2 2 2" xfId="28134"/>
    <cellStyle name="Normal 7 4 4 3 2 2 2 2" xfId="62011"/>
    <cellStyle name="Normal 7 4 4 3 2 2 3" xfId="47895"/>
    <cellStyle name="Normal 7 4 4 3 2 3" xfId="19665"/>
    <cellStyle name="Normal 7 4 4 3 2 3 2" xfId="39426"/>
    <cellStyle name="Normal 7 4 4 3 2 4" xfId="53542"/>
    <cellStyle name="Normal 7 4 4 3 2 5" xfId="33780"/>
    <cellStyle name="Normal 7 4 4 3 3" xfId="8373"/>
    <cellStyle name="Normal 7 4 4 3 3 2" xfId="22488"/>
    <cellStyle name="Normal 7 4 4 3 3 2 2" xfId="56365"/>
    <cellStyle name="Normal 7 4 4 3 3 3" xfId="42249"/>
    <cellStyle name="Normal 7 4 4 3 4" xfId="11196"/>
    <cellStyle name="Normal 7 4 4 3 4 2" xfId="25311"/>
    <cellStyle name="Normal 7 4 4 3 4 2 2" xfId="59188"/>
    <cellStyle name="Normal 7 4 4 3 4 3" xfId="45072"/>
    <cellStyle name="Normal 7 4 4 3 5" xfId="16842"/>
    <cellStyle name="Normal 7 4 4 3 5 2" xfId="36603"/>
    <cellStyle name="Normal 7 4 4 3 6" xfId="50719"/>
    <cellStyle name="Normal 7 4 4 3 7" xfId="30957"/>
    <cellStyle name="Normal 7 4 4 4" xfId="4136"/>
    <cellStyle name="Normal 7 4 4 4 2" xfId="12607"/>
    <cellStyle name="Normal 7 4 4 4 2 2" xfId="26722"/>
    <cellStyle name="Normal 7 4 4 4 2 2 2" xfId="60599"/>
    <cellStyle name="Normal 7 4 4 4 2 3" xfId="46483"/>
    <cellStyle name="Normal 7 4 4 4 3" xfId="18253"/>
    <cellStyle name="Normal 7 4 4 4 3 2" xfId="38014"/>
    <cellStyle name="Normal 7 4 4 4 4" xfId="52130"/>
    <cellStyle name="Normal 7 4 4 4 5" xfId="32368"/>
    <cellStyle name="Normal 7 4 4 5" xfId="6961"/>
    <cellStyle name="Normal 7 4 4 5 2" xfId="21076"/>
    <cellStyle name="Normal 7 4 4 5 2 2" xfId="54953"/>
    <cellStyle name="Normal 7 4 4 5 3" xfId="40837"/>
    <cellStyle name="Normal 7 4 4 6" xfId="9784"/>
    <cellStyle name="Normal 7 4 4 6 2" xfId="23899"/>
    <cellStyle name="Normal 7 4 4 6 2 2" xfId="57776"/>
    <cellStyle name="Normal 7 4 4 6 3" xfId="43660"/>
    <cellStyle name="Normal 7 4 4 7" xfId="15430"/>
    <cellStyle name="Normal 7 4 4 7 2" xfId="35191"/>
    <cellStyle name="Normal 7 4 4 8" xfId="49307"/>
    <cellStyle name="Normal 7 4 4 9" xfId="29545"/>
    <cellStyle name="Normal 7 4 5" xfId="1665"/>
    <cellStyle name="Normal 7 4 5 2" xfId="3078"/>
    <cellStyle name="Normal 7 4 5 2 2" xfId="5902"/>
    <cellStyle name="Normal 7 4 5 2 2 2" xfId="14372"/>
    <cellStyle name="Normal 7 4 5 2 2 2 2" xfId="28487"/>
    <cellStyle name="Normal 7 4 5 2 2 2 2 2" xfId="62364"/>
    <cellStyle name="Normal 7 4 5 2 2 2 3" xfId="48248"/>
    <cellStyle name="Normal 7 4 5 2 2 3" xfId="20018"/>
    <cellStyle name="Normal 7 4 5 2 2 3 2" xfId="39779"/>
    <cellStyle name="Normal 7 4 5 2 2 4" xfId="53895"/>
    <cellStyle name="Normal 7 4 5 2 2 5" xfId="34133"/>
    <cellStyle name="Normal 7 4 5 2 3" xfId="8726"/>
    <cellStyle name="Normal 7 4 5 2 3 2" xfId="22841"/>
    <cellStyle name="Normal 7 4 5 2 3 2 2" xfId="56718"/>
    <cellStyle name="Normal 7 4 5 2 3 3" xfId="42602"/>
    <cellStyle name="Normal 7 4 5 2 4" xfId="11549"/>
    <cellStyle name="Normal 7 4 5 2 4 2" xfId="25664"/>
    <cellStyle name="Normal 7 4 5 2 4 2 2" xfId="59541"/>
    <cellStyle name="Normal 7 4 5 2 4 3" xfId="45425"/>
    <cellStyle name="Normal 7 4 5 2 5" xfId="17195"/>
    <cellStyle name="Normal 7 4 5 2 5 2" xfId="36956"/>
    <cellStyle name="Normal 7 4 5 2 6" xfId="51072"/>
    <cellStyle name="Normal 7 4 5 2 7" xfId="31310"/>
    <cellStyle name="Normal 7 4 5 3" xfId="4489"/>
    <cellStyle name="Normal 7 4 5 3 2" xfId="12960"/>
    <cellStyle name="Normal 7 4 5 3 2 2" xfId="27075"/>
    <cellStyle name="Normal 7 4 5 3 2 2 2" xfId="60952"/>
    <cellStyle name="Normal 7 4 5 3 2 3" xfId="46836"/>
    <cellStyle name="Normal 7 4 5 3 3" xfId="18606"/>
    <cellStyle name="Normal 7 4 5 3 3 2" xfId="38367"/>
    <cellStyle name="Normal 7 4 5 3 4" xfId="52483"/>
    <cellStyle name="Normal 7 4 5 3 5" xfId="32721"/>
    <cellStyle name="Normal 7 4 5 4" xfId="7314"/>
    <cellStyle name="Normal 7 4 5 4 2" xfId="21429"/>
    <cellStyle name="Normal 7 4 5 4 2 2" xfId="55306"/>
    <cellStyle name="Normal 7 4 5 4 3" xfId="41190"/>
    <cellStyle name="Normal 7 4 5 5" xfId="10137"/>
    <cellStyle name="Normal 7 4 5 5 2" xfId="24252"/>
    <cellStyle name="Normal 7 4 5 5 2 2" xfId="58129"/>
    <cellStyle name="Normal 7 4 5 5 3" xfId="44013"/>
    <cellStyle name="Normal 7 4 5 6" xfId="15783"/>
    <cellStyle name="Normal 7 4 5 6 2" xfId="35544"/>
    <cellStyle name="Normal 7 4 5 7" xfId="49660"/>
    <cellStyle name="Normal 7 4 5 8" xfId="29898"/>
    <cellStyle name="Normal 7 4 6" xfId="2372"/>
    <cellStyle name="Normal 7 4 6 2" xfId="5196"/>
    <cellStyle name="Normal 7 4 6 2 2" xfId="13666"/>
    <cellStyle name="Normal 7 4 6 2 2 2" xfId="27781"/>
    <cellStyle name="Normal 7 4 6 2 2 2 2" xfId="61658"/>
    <cellStyle name="Normal 7 4 6 2 2 3" xfId="47542"/>
    <cellStyle name="Normal 7 4 6 2 3" xfId="19312"/>
    <cellStyle name="Normal 7 4 6 2 3 2" xfId="39073"/>
    <cellStyle name="Normal 7 4 6 2 4" xfId="53189"/>
    <cellStyle name="Normal 7 4 6 2 5" xfId="33427"/>
    <cellStyle name="Normal 7 4 6 3" xfId="8020"/>
    <cellStyle name="Normal 7 4 6 3 2" xfId="22135"/>
    <cellStyle name="Normal 7 4 6 3 2 2" xfId="56012"/>
    <cellStyle name="Normal 7 4 6 3 3" xfId="41896"/>
    <cellStyle name="Normal 7 4 6 4" xfId="10843"/>
    <cellStyle name="Normal 7 4 6 4 2" xfId="24958"/>
    <cellStyle name="Normal 7 4 6 4 2 2" xfId="58835"/>
    <cellStyle name="Normal 7 4 6 4 3" xfId="44719"/>
    <cellStyle name="Normal 7 4 6 5" xfId="16489"/>
    <cellStyle name="Normal 7 4 6 5 2" xfId="36250"/>
    <cellStyle name="Normal 7 4 6 6" xfId="50366"/>
    <cellStyle name="Normal 7 4 6 7" xfId="30604"/>
    <cellStyle name="Normal 7 4 7" xfId="3783"/>
    <cellStyle name="Normal 7 4 7 2" xfId="12254"/>
    <cellStyle name="Normal 7 4 7 2 2" xfId="26369"/>
    <cellStyle name="Normal 7 4 7 2 2 2" xfId="60246"/>
    <cellStyle name="Normal 7 4 7 2 3" xfId="46130"/>
    <cellStyle name="Normal 7 4 7 3" xfId="17900"/>
    <cellStyle name="Normal 7 4 7 3 2" xfId="37661"/>
    <cellStyle name="Normal 7 4 7 4" xfId="51777"/>
    <cellStyle name="Normal 7 4 7 5" xfId="32015"/>
    <cellStyle name="Normal 7 4 8" xfId="6608"/>
    <cellStyle name="Normal 7 4 8 2" xfId="20723"/>
    <cellStyle name="Normal 7 4 8 2 2" xfId="54600"/>
    <cellStyle name="Normal 7 4 8 3" xfId="40484"/>
    <cellStyle name="Normal 7 4 9" xfId="9431"/>
    <cellStyle name="Normal 7 4 9 2" xfId="23546"/>
    <cellStyle name="Normal 7 4 9 2 2" xfId="57423"/>
    <cellStyle name="Normal 7 4 9 3" xfId="43307"/>
    <cellStyle name="Normal 7 5" xfId="965"/>
    <cellStyle name="Normal 7 5 10" xfId="48967"/>
    <cellStyle name="Normal 7 5 11" xfId="29205"/>
    <cellStyle name="Normal 7 5 2" xfId="1145"/>
    <cellStyle name="Normal 7 5 2 10" xfId="29380"/>
    <cellStyle name="Normal 7 5 2 2" xfId="1499"/>
    <cellStyle name="Normal 7 5 2 2 2" xfId="2206"/>
    <cellStyle name="Normal 7 5 2 2 2 2" xfId="3619"/>
    <cellStyle name="Normal 7 5 2 2 2 2 2" xfId="6443"/>
    <cellStyle name="Normal 7 5 2 2 2 2 2 2" xfId="14913"/>
    <cellStyle name="Normal 7 5 2 2 2 2 2 2 2" xfId="29028"/>
    <cellStyle name="Normal 7 5 2 2 2 2 2 2 2 2" xfId="62905"/>
    <cellStyle name="Normal 7 5 2 2 2 2 2 2 3" xfId="48789"/>
    <cellStyle name="Normal 7 5 2 2 2 2 2 3" xfId="20559"/>
    <cellStyle name="Normal 7 5 2 2 2 2 2 3 2" xfId="40320"/>
    <cellStyle name="Normal 7 5 2 2 2 2 2 4" xfId="54436"/>
    <cellStyle name="Normal 7 5 2 2 2 2 2 5" xfId="34674"/>
    <cellStyle name="Normal 7 5 2 2 2 2 3" xfId="9267"/>
    <cellStyle name="Normal 7 5 2 2 2 2 3 2" xfId="23382"/>
    <cellStyle name="Normal 7 5 2 2 2 2 3 2 2" xfId="57259"/>
    <cellStyle name="Normal 7 5 2 2 2 2 3 3" xfId="43143"/>
    <cellStyle name="Normal 7 5 2 2 2 2 4" xfId="12090"/>
    <cellStyle name="Normal 7 5 2 2 2 2 4 2" xfId="26205"/>
    <cellStyle name="Normal 7 5 2 2 2 2 4 2 2" xfId="60082"/>
    <cellStyle name="Normal 7 5 2 2 2 2 4 3" xfId="45966"/>
    <cellStyle name="Normal 7 5 2 2 2 2 5" xfId="17736"/>
    <cellStyle name="Normal 7 5 2 2 2 2 5 2" xfId="37497"/>
    <cellStyle name="Normal 7 5 2 2 2 2 6" xfId="51613"/>
    <cellStyle name="Normal 7 5 2 2 2 2 7" xfId="31851"/>
    <cellStyle name="Normal 7 5 2 2 2 3" xfId="5030"/>
    <cellStyle name="Normal 7 5 2 2 2 3 2" xfId="13501"/>
    <cellStyle name="Normal 7 5 2 2 2 3 2 2" xfId="27616"/>
    <cellStyle name="Normal 7 5 2 2 2 3 2 2 2" xfId="61493"/>
    <cellStyle name="Normal 7 5 2 2 2 3 2 3" xfId="47377"/>
    <cellStyle name="Normal 7 5 2 2 2 3 3" xfId="19147"/>
    <cellStyle name="Normal 7 5 2 2 2 3 3 2" xfId="38908"/>
    <cellStyle name="Normal 7 5 2 2 2 3 4" xfId="53024"/>
    <cellStyle name="Normal 7 5 2 2 2 3 5" xfId="33262"/>
    <cellStyle name="Normal 7 5 2 2 2 4" xfId="7855"/>
    <cellStyle name="Normal 7 5 2 2 2 4 2" xfId="21970"/>
    <cellStyle name="Normal 7 5 2 2 2 4 2 2" xfId="55847"/>
    <cellStyle name="Normal 7 5 2 2 2 4 3" xfId="41731"/>
    <cellStyle name="Normal 7 5 2 2 2 5" xfId="10678"/>
    <cellStyle name="Normal 7 5 2 2 2 5 2" xfId="24793"/>
    <cellStyle name="Normal 7 5 2 2 2 5 2 2" xfId="58670"/>
    <cellStyle name="Normal 7 5 2 2 2 5 3" xfId="44554"/>
    <cellStyle name="Normal 7 5 2 2 2 6" xfId="16324"/>
    <cellStyle name="Normal 7 5 2 2 2 6 2" xfId="36085"/>
    <cellStyle name="Normal 7 5 2 2 2 7" xfId="50201"/>
    <cellStyle name="Normal 7 5 2 2 2 8" xfId="30439"/>
    <cellStyle name="Normal 7 5 2 2 3" xfId="2913"/>
    <cellStyle name="Normal 7 5 2 2 3 2" xfId="5737"/>
    <cellStyle name="Normal 7 5 2 2 3 2 2" xfId="14207"/>
    <cellStyle name="Normal 7 5 2 2 3 2 2 2" xfId="28322"/>
    <cellStyle name="Normal 7 5 2 2 3 2 2 2 2" xfId="62199"/>
    <cellStyle name="Normal 7 5 2 2 3 2 2 3" xfId="48083"/>
    <cellStyle name="Normal 7 5 2 2 3 2 3" xfId="19853"/>
    <cellStyle name="Normal 7 5 2 2 3 2 3 2" xfId="39614"/>
    <cellStyle name="Normal 7 5 2 2 3 2 4" xfId="53730"/>
    <cellStyle name="Normal 7 5 2 2 3 2 5" xfId="33968"/>
    <cellStyle name="Normal 7 5 2 2 3 3" xfId="8561"/>
    <cellStyle name="Normal 7 5 2 2 3 3 2" xfId="22676"/>
    <cellStyle name="Normal 7 5 2 2 3 3 2 2" xfId="56553"/>
    <cellStyle name="Normal 7 5 2 2 3 3 3" xfId="42437"/>
    <cellStyle name="Normal 7 5 2 2 3 4" xfId="11384"/>
    <cellStyle name="Normal 7 5 2 2 3 4 2" xfId="25499"/>
    <cellStyle name="Normal 7 5 2 2 3 4 2 2" xfId="59376"/>
    <cellStyle name="Normal 7 5 2 2 3 4 3" xfId="45260"/>
    <cellStyle name="Normal 7 5 2 2 3 5" xfId="17030"/>
    <cellStyle name="Normal 7 5 2 2 3 5 2" xfId="36791"/>
    <cellStyle name="Normal 7 5 2 2 3 6" xfId="50907"/>
    <cellStyle name="Normal 7 5 2 2 3 7" xfId="31145"/>
    <cellStyle name="Normal 7 5 2 2 4" xfId="4324"/>
    <cellStyle name="Normal 7 5 2 2 4 2" xfId="12795"/>
    <cellStyle name="Normal 7 5 2 2 4 2 2" xfId="26910"/>
    <cellStyle name="Normal 7 5 2 2 4 2 2 2" xfId="60787"/>
    <cellStyle name="Normal 7 5 2 2 4 2 3" xfId="46671"/>
    <cellStyle name="Normal 7 5 2 2 4 3" xfId="18441"/>
    <cellStyle name="Normal 7 5 2 2 4 3 2" xfId="38202"/>
    <cellStyle name="Normal 7 5 2 2 4 4" xfId="52318"/>
    <cellStyle name="Normal 7 5 2 2 4 5" xfId="32556"/>
    <cellStyle name="Normal 7 5 2 2 5" xfId="7149"/>
    <cellStyle name="Normal 7 5 2 2 5 2" xfId="21264"/>
    <cellStyle name="Normal 7 5 2 2 5 2 2" xfId="55141"/>
    <cellStyle name="Normal 7 5 2 2 5 3" xfId="41025"/>
    <cellStyle name="Normal 7 5 2 2 6" xfId="9972"/>
    <cellStyle name="Normal 7 5 2 2 6 2" xfId="24087"/>
    <cellStyle name="Normal 7 5 2 2 6 2 2" xfId="57964"/>
    <cellStyle name="Normal 7 5 2 2 6 3" xfId="43848"/>
    <cellStyle name="Normal 7 5 2 2 7" xfId="15618"/>
    <cellStyle name="Normal 7 5 2 2 7 2" xfId="35379"/>
    <cellStyle name="Normal 7 5 2 2 8" xfId="49495"/>
    <cellStyle name="Normal 7 5 2 2 9" xfId="29733"/>
    <cellStyle name="Normal 7 5 2 3" xfId="1853"/>
    <cellStyle name="Normal 7 5 2 3 2" xfId="3266"/>
    <cellStyle name="Normal 7 5 2 3 2 2" xfId="6090"/>
    <cellStyle name="Normal 7 5 2 3 2 2 2" xfId="14560"/>
    <cellStyle name="Normal 7 5 2 3 2 2 2 2" xfId="28675"/>
    <cellStyle name="Normal 7 5 2 3 2 2 2 2 2" xfId="62552"/>
    <cellStyle name="Normal 7 5 2 3 2 2 2 3" xfId="48436"/>
    <cellStyle name="Normal 7 5 2 3 2 2 3" xfId="20206"/>
    <cellStyle name="Normal 7 5 2 3 2 2 3 2" xfId="39967"/>
    <cellStyle name="Normal 7 5 2 3 2 2 4" xfId="54083"/>
    <cellStyle name="Normal 7 5 2 3 2 2 5" xfId="34321"/>
    <cellStyle name="Normal 7 5 2 3 2 3" xfId="8914"/>
    <cellStyle name="Normal 7 5 2 3 2 3 2" xfId="23029"/>
    <cellStyle name="Normal 7 5 2 3 2 3 2 2" xfId="56906"/>
    <cellStyle name="Normal 7 5 2 3 2 3 3" xfId="42790"/>
    <cellStyle name="Normal 7 5 2 3 2 4" xfId="11737"/>
    <cellStyle name="Normal 7 5 2 3 2 4 2" xfId="25852"/>
    <cellStyle name="Normal 7 5 2 3 2 4 2 2" xfId="59729"/>
    <cellStyle name="Normal 7 5 2 3 2 4 3" xfId="45613"/>
    <cellStyle name="Normal 7 5 2 3 2 5" xfId="17383"/>
    <cellStyle name="Normal 7 5 2 3 2 5 2" xfId="37144"/>
    <cellStyle name="Normal 7 5 2 3 2 6" xfId="51260"/>
    <cellStyle name="Normal 7 5 2 3 2 7" xfId="31498"/>
    <cellStyle name="Normal 7 5 2 3 3" xfId="4677"/>
    <cellStyle name="Normal 7 5 2 3 3 2" xfId="13148"/>
    <cellStyle name="Normal 7 5 2 3 3 2 2" xfId="27263"/>
    <cellStyle name="Normal 7 5 2 3 3 2 2 2" xfId="61140"/>
    <cellStyle name="Normal 7 5 2 3 3 2 3" xfId="47024"/>
    <cellStyle name="Normal 7 5 2 3 3 3" xfId="18794"/>
    <cellStyle name="Normal 7 5 2 3 3 3 2" xfId="38555"/>
    <cellStyle name="Normal 7 5 2 3 3 4" xfId="52671"/>
    <cellStyle name="Normal 7 5 2 3 3 5" xfId="32909"/>
    <cellStyle name="Normal 7 5 2 3 4" xfId="7502"/>
    <cellStyle name="Normal 7 5 2 3 4 2" xfId="21617"/>
    <cellStyle name="Normal 7 5 2 3 4 2 2" xfId="55494"/>
    <cellStyle name="Normal 7 5 2 3 4 3" xfId="41378"/>
    <cellStyle name="Normal 7 5 2 3 5" xfId="10325"/>
    <cellStyle name="Normal 7 5 2 3 5 2" xfId="24440"/>
    <cellStyle name="Normal 7 5 2 3 5 2 2" xfId="58317"/>
    <cellStyle name="Normal 7 5 2 3 5 3" xfId="44201"/>
    <cellStyle name="Normal 7 5 2 3 6" xfId="15971"/>
    <cellStyle name="Normal 7 5 2 3 6 2" xfId="35732"/>
    <cellStyle name="Normal 7 5 2 3 7" xfId="49848"/>
    <cellStyle name="Normal 7 5 2 3 8" xfId="30086"/>
    <cellStyle name="Normal 7 5 2 4" xfId="2560"/>
    <cellStyle name="Normal 7 5 2 4 2" xfId="5384"/>
    <cellStyle name="Normal 7 5 2 4 2 2" xfId="13854"/>
    <cellStyle name="Normal 7 5 2 4 2 2 2" xfId="27969"/>
    <cellStyle name="Normal 7 5 2 4 2 2 2 2" xfId="61846"/>
    <cellStyle name="Normal 7 5 2 4 2 2 3" xfId="47730"/>
    <cellStyle name="Normal 7 5 2 4 2 3" xfId="19500"/>
    <cellStyle name="Normal 7 5 2 4 2 3 2" xfId="39261"/>
    <cellStyle name="Normal 7 5 2 4 2 4" xfId="53377"/>
    <cellStyle name="Normal 7 5 2 4 2 5" xfId="33615"/>
    <cellStyle name="Normal 7 5 2 4 3" xfId="8208"/>
    <cellStyle name="Normal 7 5 2 4 3 2" xfId="22323"/>
    <cellStyle name="Normal 7 5 2 4 3 2 2" xfId="56200"/>
    <cellStyle name="Normal 7 5 2 4 3 3" xfId="42084"/>
    <cellStyle name="Normal 7 5 2 4 4" xfId="11031"/>
    <cellStyle name="Normal 7 5 2 4 4 2" xfId="25146"/>
    <cellStyle name="Normal 7 5 2 4 4 2 2" xfId="59023"/>
    <cellStyle name="Normal 7 5 2 4 4 3" xfId="44907"/>
    <cellStyle name="Normal 7 5 2 4 5" xfId="16677"/>
    <cellStyle name="Normal 7 5 2 4 5 2" xfId="36438"/>
    <cellStyle name="Normal 7 5 2 4 6" xfId="50554"/>
    <cellStyle name="Normal 7 5 2 4 7" xfId="30792"/>
    <cellStyle name="Normal 7 5 2 5" xfId="3971"/>
    <cellStyle name="Normal 7 5 2 5 2" xfId="12442"/>
    <cellStyle name="Normal 7 5 2 5 2 2" xfId="26557"/>
    <cellStyle name="Normal 7 5 2 5 2 2 2" xfId="60434"/>
    <cellStyle name="Normal 7 5 2 5 2 3" xfId="46318"/>
    <cellStyle name="Normal 7 5 2 5 3" xfId="18088"/>
    <cellStyle name="Normal 7 5 2 5 3 2" xfId="37849"/>
    <cellStyle name="Normal 7 5 2 5 4" xfId="51965"/>
    <cellStyle name="Normal 7 5 2 5 5" xfId="32203"/>
    <cellStyle name="Normal 7 5 2 6" xfId="6796"/>
    <cellStyle name="Normal 7 5 2 6 2" xfId="20911"/>
    <cellStyle name="Normal 7 5 2 6 2 2" xfId="54788"/>
    <cellStyle name="Normal 7 5 2 6 3" xfId="40672"/>
    <cellStyle name="Normal 7 5 2 7" xfId="9619"/>
    <cellStyle name="Normal 7 5 2 7 2" xfId="23734"/>
    <cellStyle name="Normal 7 5 2 7 2 2" xfId="57611"/>
    <cellStyle name="Normal 7 5 2 7 3" xfId="43495"/>
    <cellStyle name="Normal 7 5 2 8" xfId="15265"/>
    <cellStyle name="Normal 7 5 2 8 2" xfId="35026"/>
    <cellStyle name="Normal 7 5 2 9" xfId="49142"/>
    <cellStyle name="Normal 7 5 3" xfId="1324"/>
    <cellStyle name="Normal 7 5 3 2" xfId="2031"/>
    <cellStyle name="Normal 7 5 3 2 2" xfId="3444"/>
    <cellStyle name="Normal 7 5 3 2 2 2" xfId="6268"/>
    <cellStyle name="Normal 7 5 3 2 2 2 2" xfId="14738"/>
    <cellStyle name="Normal 7 5 3 2 2 2 2 2" xfId="28853"/>
    <cellStyle name="Normal 7 5 3 2 2 2 2 2 2" xfId="62730"/>
    <cellStyle name="Normal 7 5 3 2 2 2 2 3" xfId="48614"/>
    <cellStyle name="Normal 7 5 3 2 2 2 3" xfId="20384"/>
    <cellStyle name="Normal 7 5 3 2 2 2 3 2" xfId="40145"/>
    <cellStyle name="Normal 7 5 3 2 2 2 4" xfId="54261"/>
    <cellStyle name="Normal 7 5 3 2 2 2 5" xfId="34499"/>
    <cellStyle name="Normal 7 5 3 2 2 3" xfId="9092"/>
    <cellStyle name="Normal 7 5 3 2 2 3 2" xfId="23207"/>
    <cellStyle name="Normal 7 5 3 2 2 3 2 2" xfId="57084"/>
    <cellStyle name="Normal 7 5 3 2 2 3 3" xfId="42968"/>
    <cellStyle name="Normal 7 5 3 2 2 4" xfId="11915"/>
    <cellStyle name="Normal 7 5 3 2 2 4 2" xfId="26030"/>
    <cellStyle name="Normal 7 5 3 2 2 4 2 2" xfId="59907"/>
    <cellStyle name="Normal 7 5 3 2 2 4 3" xfId="45791"/>
    <cellStyle name="Normal 7 5 3 2 2 5" xfId="17561"/>
    <cellStyle name="Normal 7 5 3 2 2 5 2" xfId="37322"/>
    <cellStyle name="Normal 7 5 3 2 2 6" xfId="51438"/>
    <cellStyle name="Normal 7 5 3 2 2 7" xfId="31676"/>
    <cellStyle name="Normal 7 5 3 2 3" xfId="4855"/>
    <cellStyle name="Normal 7 5 3 2 3 2" xfId="13326"/>
    <cellStyle name="Normal 7 5 3 2 3 2 2" xfId="27441"/>
    <cellStyle name="Normal 7 5 3 2 3 2 2 2" xfId="61318"/>
    <cellStyle name="Normal 7 5 3 2 3 2 3" xfId="47202"/>
    <cellStyle name="Normal 7 5 3 2 3 3" xfId="18972"/>
    <cellStyle name="Normal 7 5 3 2 3 3 2" xfId="38733"/>
    <cellStyle name="Normal 7 5 3 2 3 4" xfId="52849"/>
    <cellStyle name="Normal 7 5 3 2 3 5" xfId="33087"/>
    <cellStyle name="Normal 7 5 3 2 4" xfId="7680"/>
    <cellStyle name="Normal 7 5 3 2 4 2" xfId="21795"/>
    <cellStyle name="Normal 7 5 3 2 4 2 2" xfId="55672"/>
    <cellStyle name="Normal 7 5 3 2 4 3" xfId="41556"/>
    <cellStyle name="Normal 7 5 3 2 5" xfId="10503"/>
    <cellStyle name="Normal 7 5 3 2 5 2" xfId="24618"/>
    <cellStyle name="Normal 7 5 3 2 5 2 2" xfId="58495"/>
    <cellStyle name="Normal 7 5 3 2 5 3" xfId="44379"/>
    <cellStyle name="Normal 7 5 3 2 6" xfId="16149"/>
    <cellStyle name="Normal 7 5 3 2 6 2" xfId="35910"/>
    <cellStyle name="Normal 7 5 3 2 7" xfId="50026"/>
    <cellStyle name="Normal 7 5 3 2 8" xfId="30264"/>
    <cellStyle name="Normal 7 5 3 3" xfId="2738"/>
    <cellStyle name="Normal 7 5 3 3 2" xfId="5562"/>
    <cellStyle name="Normal 7 5 3 3 2 2" xfId="14032"/>
    <cellStyle name="Normal 7 5 3 3 2 2 2" xfId="28147"/>
    <cellStyle name="Normal 7 5 3 3 2 2 2 2" xfId="62024"/>
    <cellStyle name="Normal 7 5 3 3 2 2 3" xfId="47908"/>
    <cellStyle name="Normal 7 5 3 3 2 3" xfId="19678"/>
    <cellStyle name="Normal 7 5 3 3 2 3 2" xfId="39439"/>
    <cellStyle name="Normal 7 5 3 3 2 4" xfId="53555"/>
    <cellStyle name="Normal 7 5 3 3 2 5" xfId="33793"/>
    <cellStyle name="Normal 7 5 3 3 3" xfId="8386"/>
    <cellStyle name="Normal 7 5 3 3 3 2" xfId="22501"/>
    <cellStyle name="Normal 7 5 3 3 3 2 2" xfId="56378"/>
    <cellStyle name="Normal 7 5 3 3 3 3" xfId="42262"/>
    <cellStyle name="Normal 7 5 3 3 4" xfId="11209"/>
    <cellStyle name="Normal 7 5 3 3 4 2" xfId="25324"/>
    <cellStyle name="Normal 7 5 3 3 4 2 2" xfId="59201"/>
    <cellStyle name="Normal 7 5 3 3 4 3" xfId="45085"/>
    <cellStyle name="Normal 7 5 3 3 5" xfId="16855"/>
    <cellStyle name="Normal 7 5 3 3 5 2" xfId="36616"/>
    <cellStyle name="Normal 7 5 3 3 6" xfId="50732"/>
    <cellStyle name="Normal 7 5 3 3 7" xfId="30970"/>
    <cellStyle name="Normal 7 5 3 4" xfId="4149"/>
    <cellStyle name="Normal 7 5 3 4 2" xfId="12620"/>
    <cellStyle name="Normal 7 5 3 4 2 2" xfId="26735"/>
    <cellStyle name="Normal 7 5 3 4 2 2 2" xfId="60612"/>
    <cellStyle name="Normal 7 5 3 4 2 3" xfId="46496"/>
    <cellStyle name="Normal 7 5 3 4 3" xfId="18266"/>
    <cellStyle name="Normal 7 5 3 4 3 2" xfId="38027"/>
    <cellStyle name="Normal 7 5 3 4 4" xfId="52143"/>
    <cellStyle name="Normal 7 5 3 4 5" xfId="32381"/>
    <cellStyle name="Normal 7 5 3 5" xfId="6974"/>
    <cellStyle name="Normal 7 5 3 5 2" xfId="21089"/>
    <cellStyle name="Normal 7 5 3 5 2 2" xfId="54966"/>
    <cellStyle name="Normal 7 5 3 5 3" xfId="40850"/>
    <cellStyle name="Normal 7 5 3 6" xfId="9797"/>
    <cellStyle name="Normal 7 5 3 6 2" xfId="23912"/>
    <cellStyle name="Normal 7 5 3 6 2 2" xfId="57789"/>
    <cellStyle name="Normal 7 5 3 6 3" xfId="43673"/>
    <cellStyle name="Normal 7 5 3 7" xfId="15443"/>
    <cellStyle name="Normal 7 5 3 7 2" xfId="35204"/>
    <cellStyle name="Normal 7 5 3 8" xfId="49320"/>
    <cellStyle name="Normal 7 5 3 9" xfId="29558"/>
    <cellStyle name="Normal 7 5 4" xfId="1678"/>
    <cellStyle name="Normal 7 5 4 2" xfId="3091"/>
    <cellStyle name="Normal 7 5 4 2 2" xfId="5915"/>
    <cellStyle name="Normal 7 5 4 2 2 2" xfId="14385"/>
    <cellStyle name="Normal 7 5 4 2 2 2 2" xfId="28500"/>
    <cellStyle name="Normal 7 5 4 2 2 2 2 2" xfId="62377"/>
    <cellStyle name="Normal 7 5 4 2 2 2 3" xfId="48261"/>
    <cellStyle name="Normal 7 5 4 2 2 3" xfId="20031"/>
    <cellStyle name="Normal 7 5 4 2 2 3 2" xfId="39792"/>
    <cellStyle name="Normal 7 5 4 2 2 4" xfId="53908"/>
    <cellStyle name="Normal 7 5 4 2 2 5" xfId="34146"/>
    <cellStyle name="Normal 7 5 4 2 3" xfId="8739"/>
    <cellStyle name="Normal 7 5 4 2 3 2" xfId="22854"/>
    <cellStyle name="Normal 7 5 4 2 3 2 2" xfId="56731"/>
    <cellStyle name="Normal 7 5 4 2 3 3" xfId="42615"/>
    <cellStyle name="Normal 7 5 4 2 4" xfId="11562"/>
    <cellStyle name="Normal 7 5 4 2 4 2" xfId="25677"/>
    <cellStyle name="Normal 7 5 4 2 4 2 2" xfId="59554"/>
    <cellStyle name="Normal 7 5 4 2 4 3" xfId="45438"/>
    <cellStyle name="Normal 7 5 4 2 5" xfId="17208"/>
    <cellStyle name="Normal 7 5 4 2 5 2" xfId="36969"/>
    <cellStyle name="Normal 7 5 4 2 6" xfId="51085"/>
    <cellStyle name="Normal 7 5 4 2 7" xfId="31323"/>
    <cellStyle name="Normal 7 5 4 3" xfId="4502"/>
    <cellStyle name="Normal 7 5 4 3 2" xfId="12973"/>
    <cellStyle name="Normal 7 5 4 3 2 2" xfId="27088"/>
    <cellStyle name="Normal 7 5 4 3 2 2 2" xfId="60965"/>
    <cellStyle name="Normal 7 5 4 3 2 3" xfId="46849"/>
    <cellStyle name="Normal 7 5 4 3 3" xfId="18619"/>
    <cellStyle name="Normal 7 5 4 3 3 2" xfId="38380"/>
    <cellStyle name="Normal 7 5 4 3 4" xfId="52496"/>
    <cellStyle name="Normal 7 5 4 3 5" xfId="32734"/>
    <cellStyle name="Normal 7 5 4 4" xfId="7327"/>
    <cellStyle name="Normal 7 5 4 4 2" xfId="21442"/>
    <cellStyle name="Normal 7 5 4 4 2 2" xfId="55319"/>
    <cellStyle name="Normal 7 5 4 4 3" xfId="41203"/>
    <cellStyle name="Normal 7 5 4 5" xfId="10150"/>
    <cellStyle name="Normal 7 5 4 5 2" xfId="24265"/>
    <cellStyle name="Normal 7 5 4 5 2 2" xfId="58142"/>
    <cellStyle name="Normal 7 5 4 5 3" xfId="44026"/>
    <cellStyle name="Normal 7 5 4 6" xfId="15796"/>
    <cellStyle name="Normal 7 5 4 6 2" xfId="35557"/>
    <cellStyle name="Normal 7 5 4 7" xfId="49673"/>
    <cellStyle name="Normal 7 5 4 8" xfId="29911"/>
    <cellStyle name="Normal 7 5 5" xfId="2385"/>
    <cellStyle name="Normal 7 5 5 2" xfId="5209"/>
    <cellStyle name="Normal 7 5 5 2 2" xfId="13679"/>
    <cellStyle name="Normal 7 5 5 2 2 2" xfId="27794"/>
    <cellStyle name="Normal 7 5 5 2 2 2 2" xfId="61671"/>
    <cellStyle name="Normal 7 5 5 2 2 3" xfId="47555"/>
    <cellStyle name="Normal 7 5 5 2 3" xfId="19325"/>
    <cellStyle name="Normal 7 5 5 2 3 2" xfId="39086"/>
    <cellStyle name="Normal 7 5 5 2 4" xfId="53202"/>
    <cellStyle name="Normal 7 5 5 2 5" xfId="33440"/>
    <cellStyle name="Normal 7 5 5 3" xfId="8033"/>
    <cellStyle name="Normal 7 5 5 3 2" xfId="22148"/>
    <cellStyle name="Normal 7 5 5 3 2 2" xfId="56025"/>
    <cellStyle name="Normal 7 5 5 3 3" xfId="41909"/>
    <cellStyle name="Normal 7 5 5 4" xfId="10856"/>
    <cellStyle name="Normal 7 5 5 4 2" xfId="24971"/>
    <cellStyle name="Normal 7 5 5 4 2 2" xfId="58848"/>
    <cellStyle name="Normal 7 5 5 4 3" xfId="44732"/>
    <cellStyle name="Normal 7 5 5 5" xfId="16502"/>
    <cellStyle name="Normal 7 5 5 5 2" xfId="36263"/>
    <cellStyle name="Normal 7 5 5 6" xfId="50379"/>
    <cellStyle name="Normal 7 5 5 7" xfId="30617"/>
    <cellStyle name="Normal 7 5 6" xfId="3796"/>
    <cellStyle name="Normal 7 5 6 2" xfId="12267"/>
    <cellStyle name="Normal 7 5 6 2 2" xfId="26382"/>
    <cellStyle name="Normal 7 5 6 2 2 2" xfId="60259"/>
    <cellStyle name="Normal 7 5 6 2 3" xfId="46143"/>
    <cellStyle name="Normal 7 5 6 3" xfId="17913"/>
    <cellStyle name="Normal 7 5 6 3 2" xfId="37674"/>
    <cellStyle name="Normal 7 5 6 4" xfId="51790"/>
    <cellStyle name="Normal 7 5 6 5" xfId="32028"/>
    <cellStyle name="Normal 7 5 7" xfId="6621"/>
    <cellStyle name="Normal 7 5 7 2" xfId="20736"/>
    <cellStyle name="Normal 7 5 7 2 2" xfId="54613"/>
    <cellStyle name="Normal 7 5 7 3" xfId="40497"/>
    <cellStyle name="Normal 7 5 8" xfId="9444"/>
    <cellStyle name="Normal 7 5 8 2" xfId="23559"/>
    <cellStyle name="Normal 7 5 8 2 2" xfId="57436"/>
    <cellStyle name="Normal 7 5 8 3" xfId="43320"/>
    <cellStyle name="Normal 7 5 9" xfId="15090"/>
    <cellStyle name="Normal 7 5 9 2" xfId="34851"/>
    <cellStyle name="Normal 7 6" xfId="1056"/>
    <cellStyle name="Normal 7 6 10" xfId="29293"/>
    <cellStyle name="Normal 7 6 2" xfId="1412"/>
    <cellStyle name="Normal 7 6 2 2" xfId="2119"/>
    <cellStyle name="Normal 7 6 2 2 2" xfId="3532"/>
    <cellStyle name="Normal 7 6 2 2 2 2" xfId="6356"/>
    <cellStyle name="Normal 7 6 2 2 2 2 2" xfId="14826"/>
    <cellStyle name="Normal 7 6 2 2 2 2 2 2" xfId="28941"/>
    <cellStyle name="Normal 7 6 2 2 2 2 2 2 2" xfId="62818"/>
    <cellStyle name="Normal 7 6 2 2 2 2 2 3" xfId="48702"/>
    <cellStyle name="Normal 7 6 2 2 2 2 3" xfId="20472"/>
    <cellStyle name="Normal 7 6 2 2 2 2 3 2" xfId="40233"/>
    <cellStyle name="Normal 7 6 2 2 2 2 4" xfId="54349"/>
    <cellStyle name="Normal 7 6 2 2 2 2 5" xfId="34587"/>
    <cellStyle name="Normal 7 6 2 2 2 3" xfId="9180"/>
    <cellStyle name="Normal 7 6 2 2 2 3 2" xfId="23295"/>
    <cellStyle name="Normal 7 6 2 2 2 3 2 2" xfId="57172"/>
    <cellStyle name="Normal 7 6 2 2 2 3 3" xfId="43056"/>
    <cellStyle name="Normal 7 6 2 2 2 4" xfId="12003"/>
    <cellStyle name="Normal 7 6 2 2 2 4 2" xfId="26118"/>
    <cellStyle name="Normal 7 6 2 2 2 4 2 2" xfId="59995"/>
    <cellStyle name="Normal 7 6 2 2 2 4 3" xfId="45879"/>
    <cellStyle name="Normal 7 6 2 2 2 5" xfId="17649"/>
    <cellStyle name="Normal 7 6 2 2 2 5 2" xfId="37410"/>
    <cellStyle name="Normal 7 6 2 2 2 6" xfId="51526"/>
    <cellStyle name="Normal 7 6 2 2 2 7" xfId="31764"/>
    <cellStyle name="Normal 7 6 2 2 3" xfId="4943"/>
    <cellStyle name="Normal 7 6 2 2 3 2" xfId="13414"/>
    <cellStyle name="Normal 7 6 2 2 3 2 2" xfId="27529"/>
    <cellStyle name="Normal 7 6 2 2 3 2 2 2" xfId="61406"/>
    <cellStyle name="Normal 7 6 2 2 3 2 3" xfId="47290"/>
    <cellStyle name="Normal 7 6 2 2 3 3" xfId="19060"/>
    <cellStyle name="Normal 7 6 2 2 3 3 2" xfId="38821"/>
    <cellStyle name="Normal 7 6 2 2 3 4" xfId="52937"/>
    <cellStyle name="Normal 7 6 2 2 3 5" xfId="33175"/>
    <cellStyle name="Normal 7 6 2 2 4" xfId="7768"/>
    <cellStyle name="Normal 7 6 2 2 4 2" xfId="21883"/>
    <cellStyle name="Normal 7 6 2 2 4 2 2" xfId="55760"/>
    <cellStyle name="Normal 7 6 2 2 4 3" xfId="41644"/>
    <cellStyle name="Normal 7 6 2 2 5" xfId="10591"/>
    <cellStyle name="Normal 7 6 2 2 5 2" xfId="24706"/>
    <cellStyle name="Normal 7 6 2 2 5 2 2" xfId="58583"/>
    <cellStyle name="Normal 7 6 2 2 5 3" xfId="44467"/>
    <cellStyle name="Normal 7 6 2 2 6" xfId="16237"/>
    <cellStyle name="Normal 7 6 2 2 6 2" xfId="35998"/>
    <cellStyle name="Normal 7 6 2 2 7" xfId="50114"/>
    <cellStyle name="Normal 7 6 2 2 8" xfId="30352"/>
    <cellStyle name="Normal 7 6 2 3" xfId="2826"/>
    <cellStyle name="Normal 7 6 2 3 2" xfId="5650"/>
    <cellStyle name="Normal 7 6 2 3 2 2" xfId="14120"/>
    <cellStyle name="Normal 7 6 2 3 2 2 2" xfId="28235"/>
    <cellStyle name="Normal 7 6 2 3 2 2 2 2" xfId="62112"/>
    <cellStyle name="Normal 7 6 2 3 2 2 3" xfId="47996"/>
    <cellStyle name="Normal 7 6 2 3 2 3" xfId="19766"/>
    <cellStyle name="Normal 7 6 2 3 2 3 2" xfId="39527"/>
    <cellStyle name="Normal 7 6 2 3 2 4" xfId="53643"/>
    <cellStyle name="Normal 7 6 2 3 2 5" xfId="33881"/>
    <cellStyle name="Normal 7 6 2 3 3" xfId="8474"/>
    <cellStyle name="Normal 7 6 2 3 3 2" xfId="22589"/>
    <cellStyle name="Normal 7 6 2 3 3 2 2" xfId="56466"/>
    <cellStyle name="Normal 7 6 2 3 3 3" xfId="42350"/>
    <cellStyle name="Normal 7 6 2 3 4" xfId="11297"/>
    <cellStyle name="Normal 7 6 2 3 4 2" xfId="25412"/>
    <cellStyle name="Normal 7 6 2 3 4 2 2" xfId="59289"/>
    <cellStyle name="Normal 7 6 2 3 4 3" xfId="45173"/>
    <cellStyle name="Normal 7 6 2 3 5" xfId="16943"/>
    <cellStyle name="Normal 7 6 2 3 5 2" xfId="36704"/>
    <cellStyle name="Normal 7 6 2 3 6" xfId="50820"/>
    <cellStyle name="Normal 7 6 2 3 7" xfId="31058"/>
    <cellStyle name="Normal 7 6 2 4" xfId="4237"/>
    <cellStyle name="Normal 7 6 2 4 2" xfId="12708"/>
    <cellStyle name="Normal 7 6 2 4 2 2" xfId="26823"/>
    <cellStyle name="Normal 7 6 2 4 2 2 2" xfId="60700"/>
    <cellStyle name="Normal 7 6 2 4 2 3" xfId="46584"/>
    <cellStyle name="Normal 7 6 2 4 3" xfId="18354"/>
    <cellStyle name="Normal 7 6 2 4 3 2" xfId="38115"/>
    <cellStyle name="Normal 7 6 2 4 4" xfId="52231"/>
    <cellStyle name="Normal 7 6 2 4 5" xfId="32469"/>
    <cellStyle name="Normal 7 6 2 5" xfId="7062"/>
    <cellStyle name="Normal 7 6 2 5 2" xfId="21177"/>
    <cellStyle name="Normal 7 6 2 5 2 2" xfId="55054"/>
    <cellStyle name="Normal 7 6 2 5 3" xfId="40938"/>
    <cellStyle name="Normal 7 6 2 6" xfId="9885"/>
    <cellStyle name="Normal 7 6 2 6 2" xfId="24000"/>
    <cellStyle name="Normal 7 6 2 6 2 2" xfId="57877"/>
    <cellStyle name="Normal 7 6 2 6 3" xfId="43761"/>
    <cellStyle name="Normal 7 6 2 7" xfId="15531"/>
    <cellStyle name="Normal 7 6 2 7 2" xfId="35292"/>
    <cellStyle name="Normal 7 6 2 8" xfId="49408"/>
    <cellStyle name="Normal 7 6 2 9" xfId="29646"/>
    <cellStyle name="Normal 7 6 3" xfId="1766"/>
    <cellStyle name="Normal 7 6 3 2" xfId="3179"/>
    <cellStyle name="Normal 7 6 3 2 2" xfId="6003"/>
    <cellStyle name="Normal 7 6 3 2 2 2" xfId="14473"/>
    <cellStyle name="Normal 7 6 3 2 2 2 2" xfId="28588"/>
    <cellStyle name="Normal 7 6 3 2 2 2 2 2" xfId="62465"/>
    <cellStyle name="Normal 7 6 3 2 2 2 3" xfId="48349"/>
    <cellStyle name="Normal 7 6 3 2 2 3" xfId="20119"/>
    <cellStyle name="Normal 7 6 3 2 2 3 2" xfId="39880"/>
    <cellStyle name="Normal 7 6 3 2 2 4" xfId="53996"/>
    <cellStyle name="Normal 7 6 3 2 2 5" xfId="34234"/>
    <cellStyle name="Normal 7 6 3 2 3" xfId="8827"/>
    <cellStyle name="Normal 7 6 3 2 3 2" xfId="22942"/>
    <cellStyle name="Normal 7 6 3 2 3 2 2" xfId="56819"/>
    <cellStyle name="Normal 7 6 3 2 3 3" xfId="42703"/>
    <cellStyle name="Normal 7 6 3 2 4" xfId="11650"/>
    <cellStyle name="Normal 7 6 3 2 4 2" xfId="25765"/>
    <cellStyle name="Normal 7 6 3 2 4 2 2" xfId="59642"/>
    <cellStyle name="Normal 7 6 3 2 4 3" xfId="45526"/>
    <cellStyle name="Normal 7 6 3 2 5" xfId="17296"/>
    <cellStyle name="Normal 7 6 3 2 5 2" xfId="37057"/>
    <cellStyle name="Normal 7 6 3 2 6" xfId="51173"/>
    <cellStyle name="Normal 7 6 3 2 7" xfId="31411"/>
    <cellStyle name="Normal 7 6 3 3" xfId="4590"/>
    <cellStyle name="Normal 7 6 3 3 2" xfId="13061"/>
    <cellStyle name="Normal 7 6 3 3 2 2" xfId="27176"/>
    <cellStyle name="Normal 7 6 3 3 2 2 2" xfId="61053"/>
    <cellStyle name="Normal 7 6 3 3 2 3" xfId="46937"/>
    <cellStyle name="Normal 7 6 3 3 3" xfId="18707"/>
    <cellStyle name="Normal 7 6 3 3 3 2" xfId="38468"/>
    <cellStyle name="Normal 7 6 3 3 4" xfId="52584"/>
    <cellStyle name="Normal 7 6 3 3 5" xfId="32822"/>
    <cellStyle name="Normal 7 6 3 4" xfId="7415"/>
    <cellStyle name="Normal 7 6 3 4 2" xfId="21530"/>
    <cellStyle name="Normal 7 6 3 4 2 2" xfId="55407"/>
    <cellStyle name="Normal 7 6 3 4 3" xfId="41291"/>
    <cellStyle name="Normal 7 6 3 5" xfId="10238"/>
    <cellStyle name="Normal 7 6 3 5 2" xfId="24353"/>
    <cellStyle name="Normal 7 6 3 5 2 2" xfId="58230"/>
    <cellStyle name="Normal 7 6 3 5 3" xfId="44114"/>
    <cellStyle name="Normal 7 6 3 6" xfId="15884"/>
    <cellStyle name="Normal 7 6 3 6 2" xfId="35645"/>
    <cellStyle name="Normal 7 6 3 7" xfId="49761"/>
    <cellStyle name="Normal 7 6 3 8" xfId="29999"/>
    <cellStyle name="Normal 7 6 4" xfId="2473"/>
    <cellStyle name="Normal 7 6 4 2" xfId="5297"/>
    <cellStyle name="Normal 7 6 4 2 2" xfId="13767"/>
    <cellStyle name="Normal 7 6 4 2 2 2" xfId="27882"/>
    <cellStyle name="Normal 7 6 4 2 2 2 2" xfId="61759"/>
    <cellStyle name="Normal 7 6 4 2 2 3" xfId="47643"/>
    <cellStyle name="Normal 7 6 4 2 3" xfId="19413"/>
    <cellStyle name="Normal 7 6 4 2 3 2" xfId="39174"/>
    <cellStyle name="Normal 7 6 4 2 4" xfId="53290"/>
    <cellStyle name="Normal 7 6 4 2 5" xfId="33528"/>
    <cellStyle name="Normal 7 6 4 3" xfId="8121"/>
    <cellStyle name="Normal 7 6 4 3 2" xfId="22236"/>
    <cellStyle name="Normal 7 6 4 3 2 2" xfId="56113"/>
    <cellStyle name="Normal 7 6 4 3 3" xfId="41997"/>
    <cellStyle name="Normal 7 6 4 4" xfId="10944"/>
    <cellStyle name="Normal 7 6 4 4 2" xfId="25059"/>
    <cellStyle name="Normal 7 6 4 4 2 2" xfId="58936"/>
    <cellStyle name="Normal 7 6 4 4 3" xfId="44820"/>
    <cellStyle name="Normal 7 6 4 5" xfId="16590"/>
    <cellStyle name="Normal 7 6 4 5 2" xfId="36351"/>
    <cellStyle name="Normal 7 6 4 6" xfId="50467"/>
    <cellStyle name="Normal 7 6 4 7" xfId="30705"/>
    <cellStyle name="Normal 7 6 5" xfId="3884"/>
    <cellStyle name="Normal 7 6 5 2" xfId="12355"/>
    <cellStyle name="Normal 7 6 5 2 2" xfId="26470"/>
    <cellStyle name="Normal 7 6 5 2 2 2" xfId="60347"/>
    <cellStyle name="Normal 7 6 5 2 3" xfId="46231"/>
    <cellStyle name="Normal 7 6 5 3" xfId="18001"/>
    <cellStyle name="Normal 7 6 5 3 2" xfId="37762"/>
    <cellStyle name="Normal 7 6 5 4" xfId="51878"/>
    <cellStyle name="Normal 7 6 5 5" xfId="32116"/>
    <cellStyle name="Normal 7 6 6" xfId="6709"/>
    <cellStyle name="Normal 7 6 6 2" xfId="20824"/>
    <cellStyle name="Normal 7 6 6 2 2" xfId="54701"/>
    <cellStyle name="Normal 7 6 6 3" xfId="40585"/>
    <cellStyle name="Normal 7 6 7" xfId="9532"/>
    <cellStyle name="Normal 7 6 7 2" xfId="23647"/>
    <cellStyle name="Normal 7 6 7 2 2" xfId="57524"/>
    <cellStyle name="Normal 7 6 7 3" xfId="43408"/>
    <cellStyle name="Normal 7 6 8" xfId="15178"/>
    <cellStyle name="Normal 7 6 8 2" xfId="34939"/>
    <cellStyle name="Normal 7 6 9" xfId="49055"/>
    <cellStyle name="Normal 7 7" xfId="1237"/>
    <cellStyle name="Normal 7 7 2" xfId="1944"/>
    <cellStyle name="Normal 7 7 2 2" xfId="3357"/>
    <cellStyle name="Normal 7 7 2 2 2" xfId="6181"/>
    <cellStyle name="Normal 7 7 2 2 2 2" xfId="14651"/>
    <cellStyle name="Normal 7 7 2 2 2 2 2" xfId="28766"/>
    <cellStyle name="Normal 7 7 2 2 2 2 2 2" xfId="62643"/>
    <cellStyle name="Normal 7 7 2 2 2 2 3" xfId="48527"/>
    <cellStyle name="Normal 7 7 2 2 2 3" xfId="20297"/>
    <cellStyle name="Normal 7 7 2 2 2 3 2" xfId="40058"/>
    <cellStyle name="Normal 7 7 2 2 2 4" xfId="54174"/>
    <cellStyle name="Normal 7 7 2 2 2 5" xfId="34412"/>
    <cellStyle name="Normal 7 7 2 2 3" xfId="9005"/>
    <cellStyle name="Normal 7 7 2 2 3 2" xfId="23120"/>
    <cellStyle name="Normal 7 7 2 2 3 2 2" xfId="56997"/>
    <cellStyle name="Normal 7 7 2 2 3 3" xfId="42881"/>
    <cellStyle name="Normal 7 7 2 2 4" xfId="11828"/>
    <cellStyle name="Normal 7 7 2 2 4 2" xfId="25943"/>
    <cellStyle name="Normal 7 7 2 2 4 2 2" xfId="59820"/>
    <cellStyle name="Normal 7 7 2 2 4 3" xfId="45704"/>
    <cellStyle name="Normal 7 7 2 2 5" xfId="17474"/>
    <cellStyle name="Normal 7 7 2 2 5 2" xfId="37235"/>
    <cellStyle name="Normal 7 7 2 2 6" xfId="51351"/>
    <cellStyle name="Normal 7 7 2 2 7" xfId="31589"/>
    <cellStyle name="Normal 7 7 2 3" xfId="4768"/>
    <cellStyle name="Normal 7 7 2 3 2" xfId="13239"/>
    <cellStyle name="Normal 7 7 2 3 2 2" xfId="27354"/>
    <cellStyle name="Normal 7 7 2 3 2 2 2" xfId="61231"/>
    <cellStyle name="Normal 7 7 2 3 2 3" xfId="47115"/>
    <cellStyle name="Normal 7 7 2 3 3" xfId="18885"/>
    <cellStyle name="Normal 7 7 2 3 3 2" xfId="38646"/>
    <cellStyle name="Normal 7 7 2 3 4" xfId="52762"/>
    <cellStyle name="Normal 7 7 2 3 5" xfId="33000"/>
    <cellStyle name="Normal 7 7 2 4" xfId="7593"/>
    <cellStyle name="Normal 7 7 2 4 2" xfId="21708"/>
    <cellStyle name="Normal 7 7 2 4 2 2" xfId="55585"/>
    <cellStyle name="Normal 7 7 2 4 3" xfId="41469"/>
    <cellStyle name="Normal 7 7 2 5" xfId="10416"/>
    <cellStyle name="Normal 7 7 2 5 2" xfId="24531"/>
    <cellStyle name="Normal 7 7 2 5 2 2" xfId="58408"/>
    <cellStyle name="Normal 7 7 2 5 3" xfId="44292"/>
    <cellStyle name="Normal 7 7 2 6" xfId="16062"/>
    <cellStyle name="Normal 7 7 2 6 2" xfId="35823"/>
    <cellStyle name="Normal 7 7 2 7" xfId="49939"/>
    <cellStyle name="Normal 7 7 2 8" xfId="30177"/>
    <cellStyle name="Normal 7 7 3" xfId="2651"/>
    <cellStyle name="Normal 7 7 3 2" xfId="5475"/>
    <cellStyle name="Normal 7 7 3 2 2" xfId="13945"/>
    <cellStyle name="Normal 7 7 3 2 2 2" xfId="28060"/>
    <cellStyle name="Normal 7 7 3 2 2 2 2" xfId="61937"/>
    <cellStyle name="Normal 7 7 3 2 2 3" xfId="47821"/>
    <cellStyle name="Normal 7 7 3 2 3" xfId="19591"/>
    <cellStyle name="Normal 7 7 3 2 3 2" xfId="39352"/>
    <cellStyle name="Normal 7 7 3 2 4" xfId="53468"/>
    <cellStyle name="Normal 7 7 3 2 5" xfId="33706"/>
    <cellStyle name="Normal 7 7 3 3" xfId="8299"/>
    <cellStyle name="Normal 7 7 3 3 2" xfId="22414"/>
    <cellStyle name="Normal 7 7 3 3 2 2" xfId="56291"/>
    <cellStyle name="Normal 7 7 3 3 3" xfId="42175"/>
    <cellStyle name="Normal 7 7 3 4" xfId="11122"/>
    <cellStyle name="Normal 7 7 3 4 2" xfId="25237"/>
    <cellStyle name="Normal 7 7 3 4 2 2" xfId="59114"/>
    <cellStyle name="Normal 7 7 3 4 3" xfId="44998"/>
    <cellStyle name="Normal 7 7 3 5" xfId="16768"/>
    <cellStyle name="Normal 7 7 3 5 2" xfId="36529"/>
    <cellStyle name="Normal 7 7 3 6" xfId="50645"/>
    <cellStyle name="Normal 7 7 3 7" xfId="30883"/>
    <cellStyle name="Normal 7 7 4" xfId="4062"/>
    <cellStyle name="Normal 7 7 4 2" xfId="12533"/>
    <cellStyle name="Normal 7 7 4 2 2" xfId="26648"/>
    <cellStyle name="Normal 7 7 4 2 2 2" xfId="60525"/>
    <cellStyle name="Normal 7 7 4 2 3" xfId="46409"/>
    <cellStyle name="Normal 7 7 4 3" xfId="18179"/>
    <cellStyle name="Normal 7 7 4 3 2" xfId="37940"/>
    <cellStyle name="Normal 7 7 4 4" xfId="52056"/>
    <cellStyle name="Normal 7 7 4 5" xfId="32294"/>
    <cellStyle name="Normal 7 7 5" xfId="6887"/>
    <cellStyle name="Normal 7 7 5 2" xfId="21002"/>
    <cellStyle name="Normal 7 7 5 2 2" xfId="54879"/>
    <cellStyle name="Normal 7 7 5 3" xfId="40763"/>
    <cellStyle name="Normal 7 7 6" xfId="9710"/>
    <cellStyle name="Normal 7 7 6 2" xfId="23825"/>
    <cellStyle name="Normal 7 7 6 2 2" xfId="57702"/>
    <cellStyle name="Normal 7 7 6 3" xfId="43586"/>
    <cellStyle name="Normal 7 7 7" xfId="15356"/>
    <cellStyle name="Normal 7 7 7 2" xfId="35117"/>
    <cellStyle name="Normal 7 7 8" xfId="49233"/>
    <cellStyle name="Normal 7 7 9" xfId="29471"/>
    <cellStyle name="Normal 7 8" xfId="1591"/>
    <cellStyle name="Normal 7 8 2" xfId="3004"/>
    <cellStyle name="Normal 7 8 2 2" xfId="5828"/>
    <cellStyle name="Normal 7 8 2 2 2" xfId="14298"/>
    <cellStyle name="Normal 7 8 2 2 2 2" xfId="28413"/>
    <cellStyle name="Normal 7 8 2 2 2 2 2" xfId="62290"/>
    <cellStyle name="Normal 7 8 2 2 2 3" xfId="48174"/>
    <cellStyle name="Normal 7 8 2 2 3" xfId="19944"/>
    <cellStyle name="Normal 7 8 2 2 3 2" xfId="39705"/>
    <cellStyle name="Normal 7 8 2 2 4" xfId="53821"/>
    <cellStyle name="Normal 7 8 2 2 5" xfId="34059"/>
    <cellStyle name="Normal 7 8 2 3" xfId="8652"/>
    <cellStyle name="Normal 7 8 2 3 2" xfId="22767"/>
    <cellStyle name="Normal 7 8 2 3 2 2" xfId="56644"/>
    <cellStyle name="Normal 7 8 2 3 3" xfId="42528"/>
    <cellStyle name="Normal 7 8 2 4" xfId="11475"/>
    <cellStyle name="Normal 7 8 2 4 2" xfId="25590"/>
    <cellStyle name="Normal 7 8 2 4 2 2" xfId="59467"/>
    <cellStyle name="Normal 7 8 2 4 3" xfId="45351"/>
    <cellStyle name="Normal 7 8 2 5" xfId="17121"/>
    <cellStyle name="Normal 7 8 2 5 2" xfId="36882"/>
    <cellStyle name="Normal 7 8 2 6" xfId="50998"/>
    <cellStyle name="Normal 7 8 2 7" xfId="31236"/>
    <cellStyle name="Normal 7 8 3" xfId="4415"/>
    <cellStyle name="Normal 7 8 3 2" xfId="12886"/>
    <cellStyle name="Normal 7 8 3 2 2" xfId="27001"/>
    <cellStyle name="Normal 7 8 3 2 2 2" xfId="60878"/>
    <cellStyle name="Normal 7 8 3 2 3" xfId="46762"/>
    <cellStyle name="Normal 7 8 3 3" xfId="18532"/>
    <cellStyle name="Normal 7 8 3 3 2" xfId="38293"/>
    <cellStyle name="Normal 7 8 3 4" xfId="52409"/>
    <cellStyle name="Normal 7 8 3 5" xfId="32647"/>
    <cellStyle name="Normal 7 8 4" xfId="7240"/>
    <cellStyle name="Normal 7 8 4 2" xfId="21355"/>
    <cellStyle name="Normal 7 8 4 2 2" xfId="55232"/>
    <cellStyle name="Normal 7 8 4 3" xfId="41116"/>
    <cellStyle name="Normal 7 8 5" xfId="10063"/>
    <cellStyle name="Normal 7 8 5 2" xfId="24178"/>
    <cellStyle name="Normal 7 8 5 2 2" xfId="58055"/>
    <cellStyle name="Normal 7 8 5 3" xfId="43939"/>
    <cellStyle name="Normal 7 8 6" xfId="15709"/>
    <cellStyle name="Normal 7 8 6 2" xfId="35470"/>
    <cellStyle name="Normal 7 8 7" xfId="49586"/>
    <cellStyle name="Normal 7 8 8" xfId="29824"/>
    <cellStyle name="Normal 7 9" xfId="2298"/>
    <cellStyle name="Normal 7 9 2" xfId="5122"/>
    <cellStyle name="Normal 7 9 2 2" xfId="13592"/>
    <cellStyle name="Normal 7 9 2 2 2" xfId="27707"/>
    <cellStyle name="Normal 7 9 2 2 2 2" xfId="61584"/>
    <cellStyle name="Normal 7 9 2 2 3" xfId="47468"/>
    <cellStyle name="Normal 7 9 2 3" xfId="19238"/>
    <cellStyle name="Normal 7 9 2 3 2" xfId="38999"/>
    <cellStyle name="Normal 7 9 2 4" xfId="53115"/>
    <cellStyle name="Normal 7 9 2 5" xfId="33353"/>
    <cellStyle name="Normal 7 9 3" xfId="7946"/>
    <cellStyle name="Normal 7 9 3 2" xfId="22061"/>
    <cellStyle name="Normal 7 9 3 2 2" xfId="55938"/>
    <cellStyle name="Normal 7 9 3 3" xfId="41822"/>
    <cellStyle name="Normal 7 9 4" xfId="10769"/>
    <cellStyle name="Normal 7 9 4 2" xfId="24884"/>
    <cellStyle name="Normal 7 9 4 2 2" xfId="58761"/>
    <cellStyle name="Normal 7 9 4 3" xfId="44645"/>
    <cellStyle name="Normal 7 9 5" xfId="16415"/>
    <cellStyle name="Normal 7 9 5 2" xfId="36176"/>
    <cellStyle name="Normal 7 9 6" xfId="50292"/>
    <cellStyle name="Normal 7 9 7" xfId="30530"/>
    <cellStyle name="Normal 70" xfId="781"/>
    <cellStyle name="Normal 70 10" xfId="15069"/>
    <cellStyle name="Normal 70 10 2" xfId="34830"/>
    <cellStyle name="Normal 70 11" xfId="48946"/>
    <cellStyle name="Normal 70 12" xfId="29184"/>
    <cellStyle name="Normal 70 2" xfId="1031"/>
    <cellStyle name="Normal 70 2 10" xfId="49033"/>
    <cellStyle name="Normal 70 2 11" xfId="29271"/>
    <cellStyle name="Normal 70 2 2" xfId="1211"/>
    <cellStyle name="Normal 70 2 2 10" xfId="29446"/>
    <cellStyle name="Normal 70 2 2 2" xfId="1565"/>
    <cellStyle name="Normal 70 2 2 2 2" xfId="2272"/>
    <cellStyle name="Normal 70 2 2 2 2 2" xfId="3685"/>
    <cellStyle name="Normal 70 2 2 2 2 2 2" xfId="6509"/>
    <cellStyle name="Normal 70 2 2 2 2 2 2 2" xfId="14979"/>
    <cellStyle name="Normal 70 2 2 2 2 2 2 2 2" xfId="29094"/>
    <cellStyle name="Normal 70 2 2 2 2 2 2 2 2 2" xfId="62971"/>
    <cellStyle name="Normal 70 2 2 2 2 2 2 2 3" xfId="48855"/>
    <cellStyle name="Normal 70 2 2 2 2 2 2 3" xfId="20625"/>
    <cellStyle name="Normal 70 2 2 2 2 2 2 3 2" xfId="40386"/>
    <cellStyle name="Normal 70 2 2 2 2 2 2 4" xfId="54502"/>
    <cellStyle name="Normal 70 2 2 2 2 2 2 5" xfId="34740"/>
    <cellStyle name="Normal 70 2 2 2 2 2 3" xfId="9333"/>
    <cellStyle name="Normal 70 2 2 2 2 2 3 2" xfId="23448"/>
    <cellStyle name="Normal 70 2 2 2 2 2 3 2 2" xfId="57325"/>
    <cellStyle name="Normal 70 2 2 2 2 2 3 3" xfId="43209"/>
    <cellStyle name="Normal 70 2 2 2 2 2 4" xfId="12156"/>
    <cellStyle name="Normal 70 2 2 2 2 2 4 2" xfId="26271"/>
    <cellStyle name="Normal 70 2 2 2 2 2 4 2 2" xfId="60148"/>
    <cellStyle name="Normal 70 2 2 2 2 2 4 3" xfId="46032"/>
    <cellStyle name="Normal 70 2 2 2 2 2 5" xfId="17802"/>
    <cellStyle name="Normal 70 2 2 2 2 2 5 2" xfId="37563"/>
    <cellStyle name="Normal 70 2 2 2 2 2 6" xfId="51679"/>
    <cellStyle name="Normal 70 2 2 2 2 2 7" xfId="31917"/>
    <cellStyle name="Normal 70 2 2 2 2 3" xfId="5096"/>
    <cellStyle name="Normal 70 2 2 2 2 3 2" xfId="13567"/>
    <cellStyle name="Normal 70 2 2 2 2 3 2 2" xfId="27682"/>
    <cellStyle name="Normal 70 2 2 2 2 3 2 2 2" xfId="61559"/>
    <cellStyle name="Normal 70 2 2 2 2 3 2 3" xfId="47443"/>
    <cellStyle name="Normal 70 2 2 2 2 3 3" xfId="19213"/>
    <cellStyle name="Normal 70 2 2 2 2 3 3 2" xfId="38974"/>
    <cellStyle name="Normal 70 2 2 2 2 3 4" xfId="53090"/>
    <cellStyle name="Normal 70 2 2 2 2 3 5" xfId="33328"/>
    <cellStyle name="Normal 70 2 2 2 2 4" xfId="7921"/>
    <cellStyle name="Normal 70 2 2 2 2 4 2" xfId="22036"/>
    <cellStyle name="Normal 70 2 2 2 2 4 2 2" xfId="55913"/>
    <cellStyle name="Normal 70 2 2 2 2 4 3" xfId="41797"/>
    <cellStyle name="Normal 70 2 2 2 2 5" xfId="10744"/>
    <cellStyle name="Normal 70 2 2 2 2 5 2" xfId="24859"/>
    <cellStyle name="Normal 70 2 2 2 2 5 2 2" xfId="58736"/>
    <cellStyle name="Normal 70 2 2 2 2 5 3" xfId="44620"/>
    <cellStyle name="Normal 70 2 2 2 2 6" xfId="16390"/>
    <cellStyle name="Normal 70 2 2 2 2 6 2" xfId="36151"/>
    <cellStyle name="Normal 70 2 2 2 2 7" xfId="50267"/>
    <cellStyle name="Normal 70 2 2 2 2 8" xfId="30505"/>
    <cellStyle name="Normal 70 2 2 2 3" xfId="2979"/>
    <cellStyle name="Normal 70 2 2 2 3 2" xfId="5803"/>
    <cellStyle name="Normal 70 2 2 2 3 2 2" xfId="14273"/>
    <cellStyle name="Normal 70 2 2 2 3 2 2 2" xfId="28388"/>
    <cellStyle name="Normal 70 2 2 2 3 2 2 2 2" xfId="62265"/>
    <cellStyle name="Normal 70 2 2 2 3 2 2 3" xfId="48149"/>
    <cellStyle name="Normal 70 2 2 2 3 2 3" xfId="19919"/>
    <cellStyle name="Normal 70 2 2 2 3 2 3 2" xfId="39680"/>
    <cellStyle name="Normal 70 2 2 2 3 2 4" xfId="53796"/>
    <cellStyle name="Normal 70 2 2 2 3 2 5" xfId="34034"/>
    <cellStyle name="Normal 70 2 2 2 3 3" xfId="8627"/>
    <cellStyle name="Normal 70 2 2 2 3 3 2" xfId="22742"/>
    <cellStyle name="Normal 70 2 2 2 3 3 2 2" xfId="56619"/>
    <cellStyle name="Normal 70 2 2 2 3 3 3" xfId="42503"/>
    <cellStyle name="Normal 70 2 2 2 3 4" xfId="11450"/>
    <cellStyle name="Normal 70 2 2 2 3 4 2" xfId="25565"/>
    <cellStyle name="Normal 70 2 2 2 3 4 2 2" xfId="59442"/>
    <cellStyle name="Normal 70 2 2 2 3 4 3" xfId="45326"/>
    <cellStyle name="Normal 70 2 2 2 3 5" xfId="17096"/>
    <cellStyle name="Normal 70 2 2 2 3 5 2" xfId="36857"/>
    <cellStyle name="Normal 70 2 2 2 3 6" xfId="50973"/>
    <cellStyle name="Normal 70 2 2 2 3 7" xfId="31211"/>
    <cellStyle name="Normal 70 2 2 2 4" xfId="4390"/>
    <cellStyle name="Normal 70 2 2 2 4 2" xfId="12861"/>
    <cellStyle name="Normal 70 2 2 2 4 2 2" xfId="26976"/>
    <cellStyle name="Normal 70 2 2 2 4 2 2 2" xfId="60853"/>
    <cellStyle name="Normal 70 2 2 2 4 2 3" xfId="46737"/>
    <cellStyle name="Normal 70 2 2 2 4 3" xfId="18507"/>
    <cellStyle name="Normal 70 2 2 2 4 3 2" xfId="38268"/>
    <cellStyle name="Normal 70 2 2 2 4 4" xfId="52384"/>
    <cellStyle name="Normal 70 2 2 2 4 5" xfId="32622"/>
    <cellStyle name="Normal 70 2 2 2 5" xfId="7215"/>
    <cellStyle name="Normal 70 2 2 2 5 2" xfId="21330"/>
    <cellStyle name="Normal 70 2 2 2 5 2 2" xfId="55207"/>
    <cellStyle name="Normal 70 2 2 2 5 3" xfId="41091"/>
    <cellStyle name="Normal 70 2 2 2 6" xfId="10038"/>
    <cellStyle name="Normal 70 2 2 2 6 2" xfId="24153"/>
    <cellStyle name="Normal 70 2 2 2 6 2 2" xfId="58030"/>
    <cellStyle name="Normal 70 2 2 2 6 3" xfId="43914"/>
    <cellStyle name="Normal 70 2 2 2 7" xfId="15684"/>
    <cellStyle name="Normal 70 2 2 2 7 2" xfId="35445"/>
    <cellStyle name="Normal 70 2 2 2 8" xfId="49561"/>
    <cellStyle name="Normal 70 2 2 2 9" xfId="29799"/>
    <cellStyle name="Normal 70 2 2 3" xfId="1919"/>
    <cellStyle name="Normal 70 2 2 3 2" xfId="3332"/>
    <cellStyle name="Normal 70 2 2 3 2 2" xfId="6156"/>
    <cellStyle name="Normal 70 2 2 3 2 2 2" xfId="14626"/>
    <cellStyle name="Normal 70 2 2 3 2 2 2 2" xfId="28741"/>
    <cellStyle name="Normal 70 2 2 3 2 2 2 2 2" xfId="62618"/>
    <cellStyle name="Normal 70 2 2 3 2 2 2 3" xfId="48502"/>
    <cellStyle name="Normal 70 2 2 3 2 2 3" xfId="20272"/>
    <cellStyle name="Normal 70 2 2 3 2 2 3 2" xfId="40033"/>
    <cellStyle name="Normal 70 2 2 3 2 2 4" xfId="54149"/>
    <cellStyle name="Normal 70 2 2 3 2 2 5" xfId="34387"/>
    <cellStyle name="Normal 70 2 2 3 2 3" xfId="8980"/>
    <cellStyle name="Normal 70 2 2 3 2 3 2" xfId="23095"/>
    <cellStyle name="Normal 70 2 2 3 2 3 2 2" xfId="56972"/>
    <cellStyle name="Normal 70 2 2 3 2 3 3" xfId="42856"/>
    <cellStyle name="Normal 70 2 2 3 2 4" xfId="11803"/>
    <cellStyle name="Normal 70 2 2 3 2 4 2" xfId="25918"/>
    <cellStyle name="Normal 70 2 2 3 2 4 2 2" xfId="59795"/>
    <cellStyle name="Normal 70 2 2 3 2 4 3" xfId="45679"/>
    <cellStyle name="Normal 70 2 2 3 2 5" xfId="17449"/>
    <cellStyle name="Normal 70 2 2 3 2 5 2" xfId="37210"/>
    <cellStyle name="Normal 70 2 2 3 2 6" xfId="51326"/>
    <cellStyle name="Normal 70 2 2 3 2 7" xfId="31564"/>
    <cellStyle name="Normal 70 2 2 3 3" xfId="4743"/>
    <cellStyle name="Normal 70 2 2 3 3 2" xfId="13214"/>
    <cellStyle name="Normal 70 2 2 3 3 2 2" xfId="27329"/>
    <cellStyle name="Normal 70 2 2 3 3 2 2 2" xfId="61206"/>
    <cellStyle name="Normal 70 2 2 3 3 2 3" xfId="47090"/>
    <cellStyle name="Normal 70 2 2 3 3 3" xfId="18860"/>
    <cellStyle name="Normal 70 2 2 3 3 3 2" xfId="38621"/>
    <cellStyle name="Normal 70 2 2 3 3 4" xfId="52737"/>
    <cellStyle name="Normal 70 2 2 3 3 5" xfId="32975"/>
    <cellStyle name="Normal 70 2 2 3 4" xfId="7568"/>
    <cellStyle name="Normal 70 2 2 3 4 2" xfId="21683"/>
    <cellStyle name="Normal 70 2 2 3 4 2 2" xfId="55560"/>
    <cellStyle name="Normal 70 2 2 3 4 3" xfId="41444"/>
    <cellStyle name="Normal 70 2 2 3 5" xfId="10391"/>
    <cellStyle name="Normal 70 2 2 3 5 2" xfId="24506"/>
    <cellStyle name="Normal 70 2 2 3 5 2 2" xfId="58383"/>
    <cellStyle name="Normal 70 2 2 3 5 3" xfId="44267"/>
    <cellStyle name="Normal 70 2 2 3 6" xfId="16037"/>
    <cellStyle name="Normal 70 2 2 3 6 2" xfId="35798"/>
    <cellStyle name="Normal 70 2 2 3 7" xfId="49914"/>
    <cellStyle name="Normal 70 2 2 3 8" xfId="30152"/>
    <cellStyle name="Normal 70 2 2 4" xfId="2626"/>
    <cellStyle name="Normal 70 2 2 4 2" xfId="5450"/>
    <cellStyle name="Normal 70 2 2 4 2 2" xfId="13920"/>
    <cellStyle name="Normal 70 2 2 4 2 2 2" xfId="28035"/>
    <cellStyle name="Normal 70 2 2 4 2 2 2 2" xfId="61912"/>
    <cellStyle name="Normal 70 2 2 4 2 2 3" xfId="47796"/>
    <cellStyle name="Normal 70 2 2 4 2 3" xfId="19566"/>
    <cellStyle name="Normal 70 2 2 4 2 3 2" xfId="39327"/>
    <cellStyle name="Normal 70 2 2 4 2 4" xfId="53443"/>
    <cellStyle name="Normal 70 2 2 4 2 5" xfId="33681"/>
    <cellStyle name="Normal 70 2 2 4 3" xfId="8274"/>
    <cellStyle name="Normal 70 2 2 4 3 2" xfId="22389"/>
    <cellStyle name="Normal 70 2 2 4 3 2 2" xfId="56266"/>
    <cellStyle name="Normal 70 2 2 4 3 3" xfId="42150"/>
    <cellStyle name="Normal 70 2 2 4 4" xfId="11097"/>
    <cellStyle name="Normal 70 2 2 4 4 2" xfId="25212"/>
    <cellStyle name="Normal 70 2 2 4 4 2 2" xfId="59089"/>
    <cellStyle name="Normal 70 2 2 4 4 3" xfId="44973"/>
    <cellStyle name="Normal 70 2 2 4 5" xfId="16743"/>
    <cellStyle name="Normal 70 2 2 4 5 2" xfId="36504"/>
    <cellStyle name="Normal 70 2 2 4 6" xfId="50620"/>
    <cellStyle name="Normal 70 2 2 4 7" xfId="30858"/>
    <cellStyle name="Normal 70 2 2 5" xfId="4037"/>
    <cellStyle name="Normal 70 2 2 5 2" xfId="12508"/>
    <cellStyle name="Normal 70 2 2 5 2 2" xfId="26623"/>
    <cellStyle name="Normal 70 2 2 5 2 2 2" xfId="60500"/>
    <cellStyle name="Normal 70 2 2 5 2 3" xfId="46384"/>
    <cellStyle name="Normal 70 2 2 5 3" xfId="18154"/>
    <cellStyle name="Normal 70 2 2 5 3 2" xfId="37915"/>
    <cellStyle name="Normal 70 2 2 5 4" xfId="52031"/>
    <cellStyle name="Normal 70 2 2 5 5" xfId="32269"/>
    <cellStyle name="Normal 70 2 2 6" xfId="6862"/>
    <cellStyle name="Normal 70 2 2 6 2" xfId="20977"/>
    <cellStyle name="Normal 70 2 2 6 2 2" xfId="54854"/>
    <cellStyle name="Normal 70 2 2 6 3" xfId="40738"/>
    <cellStyle name="Normal 70 2 2 7" xfId="9685"/>
    <cellStyle name="Normal 70 2 2 7 2" xfId="23800"/>
    <cellStyle name="Normal 70 2 2 7 2 2" xfId="57677"/>
    <cellStyle name="Normal 70 2 2 7 3" xfId="43561"/>
    <cellStyle name="Normal 70 2 2 8" xfId="15331"/>
    <cellStyle name="Normal 70 2 2 8 2" xfId="35092"/>
    <cellStyle name="Normal 70 2 2 9" xfId="49208"/>
    <cellStyle name="Normal 70 2 3" xfId="1390"/>
    <cellStyle name="Normal 70 2 3 2" xfId="2097"/>
    <cellStyle name="Normal 70 2 3 2 2" xfId="3510"/>
    <cellStyle name="Normal 70 2 3 2 2 2" xfId="6334"/>
    <cellStyle name="Normal 70 2 3 2 2 2 2" xfId="14804"/>
    <cellStyle name="Normal 70 2 3 2 2 2 2 2" xfId="28919"/>
    <cellStyle name="Normal 70 2 3 2 2 2 2 2 2" xfId="62796"/>
    <cellStyle name="Normal 70 2 3 2 2 2 2 3" xfId="48680"/>
    <cellStyle name="Normal 70 2 3 2 2 2 3" xfId="20450"/>
    <cellStyle name="Normal 70 2 3 2 2 2 3 2" xfId="40211"/>
    <cellStyle name="Normal 70 2 3 2 2 2 4" xfId="54327"/>
    <cellStyle name="Normal 70 2 3 2 2 2 5" xfId="34565"/>
    <cellStyle name="Normal 70 2 3 2 2 3" xfId="9158"/>
    <cellStyle name="Normal 70 2 3 2 2 3 2" xfId="23273"/>
    <cellStyle name="Normal 70 2 3 2 2 3 2 2" xfId="57150"/>
    <cellStyle name="Normal 70 2 3 2 2 3 3" xfId="43034"/>
    <cellStyle name="Normal 70 2 3 2 2 4" xfId="11981"/>
    <cellStyle name="Normal 70 2 3 2 2 4 2" xfId="26096"/>
    <cellStyle name="Normal 70 2 3 2 2 4 2 2" xfId="59973"/>
    <cellStyle name="Normal 70 2 3 2 2 4 3" xfId="45857"/>
    <cellStyle name="Normal 70 2 3 2 2 5" xfId="17627"/>
    <cellStyle name="Normal 70 2 3 2 2 5 2" xfId="37388"/>
    <cellStyle name="Normal 70 2 3 2 2 6" xfId="51504"/>
    <cellStyle name="Normal 70 2 3 2 2 7" xfId="31742"/>
    <cellStyle name="Normal 70 2 3 2 3" xfId="4921"/>
    <cellStyle name="Normal 70 2 3 2 3 2" xfId="13392"/>
    <cellStyle name="Normal 70 2 3 2 3 2 2" xfId="27507"/>
    <cellStyle name="Normal 70 2 3 2 3 2 2 2" xfId="61384"/>
    <cellStyle name="Normal 70 2 3 2 3 2 3" xfId="47268"/>
    <cellStyle name="Normal 70 2 3 2 3 3" xfId="19038"/>
    <cellStyle name="Normal 70 2 3 2 3 3 2" xfId="38799"/>
    <cellStyle name="Normal 70 2 3 2 3 4" xfId="52915"/>
    <cellStyle name="Normal 70 2 3 2 3 5" xfId="33153"/>
    <cellStyle name="Normal 70 2 3 2 4" xfId="7746"/>
    <cellStyle name="Normal 70 2 3 2 4 2" xfId="21861"/>
    <cellStyle name="Normal 70 2 3 2 4 2 2" xfId="55738"/>
    <cellStyle name="Normal 70 2 3 2 4 3" xfId="41622"/>
    <cellStyle name="Normal 70 2 3 2 5" xfId="10569"/>
    <cellStyle name="Normal 70 2 3 2 5 2" xfId="24684"/>
    <cellStyle name="Normal 70 2 3 2 5 2 2" xfId="58561"/>
    <cellStyle name="Normal 70 2 3 2 5 3" xfId="44445"/>
    <cellStyle name="Normal 70 2 3 2 6" xfId="16215"/>
    <cellStyle name="Normal 70 2 3 2 6 2" xfId="35976"/>
    <cellStyle name="Normal 70 2 3 2 7" xfId="50092"/>
    <cellStyle name="Normal 70 2 3 2 8" xfId="30330"/>
    <cellStyle name="Normal 70 2 3 3" xfId="2804"/>
    <cellStyle name="Normal 70 2 3 3 2" xfId="5628"/>
    <cellStyle name="Normal 70 2 3 3 2 2" xfId="14098"/>
    <cellStyle name="Normal 70 2 3 3 2 2 2" xfId="28213"/>
    <cellStyle name="Normal 70 2 3 3 2 2 2 2" xfId="62090"/>
    <cellStyle name="Normal 70 2 3 3 2 2 3" xfId="47974"/>
    <cellStyle name="Normal 70 2 3 3 2 3" xfId="19744"/>
    <cellStyle name="Normal 70 2 3 3 2 3 2" xfId="39505"/>
    <cellStyle name="Normal 70 2 3 3 2 4" xfId="53621"/>
    <cellStyle name="Normal 70 2 3 3 2 5" xfId="33859"/>
    <cellStyle name="Normal 70 2 3 3 3" xfId="8452"/>
    <cellStyle name="Normal 70 2 3 3 3 2" xfId="22567"/>
    <cellStyle name="Normal 70 2 3 3 3 2 2" xfId="56444"/>
    <cellStyle name="Normal 70 2 3 3 3 3" xfId="42328"/>
    <cellStyle name="Normal 70 2 3 3 4" xfId="11275"/>
    <cellStyle name="Normal 70 2 3 3 4 2" xfId="25390"/>
    <cellStyle name="Normal 70 2 3 3 4 2 2" xfId="59267"/>
    <cellStyle name="Normal 70 2 3 3 4 3" xfId="45151"/>
    <cellStyle name="Normal 70 2 3 3 5" xfId="16921"/>
    <cellStyle name="Normal 70 2 3 3 5 2" xfId="36682"/>
    <cellStyle name="Normal 70 2 3 3 6" xfId="50798"/>
    <cellStyle name="Normal 70 2 3 3 7" xfId="31036"/>
    <cellStyle name="Normal 70 2 3 4" xfId="4215"/>
    <cellStyle name="Normal 70 2 3 4 2" xfId="12686"/>
    <cellStyle name="Normal 70 2 3 4 2 2" xfId="26801"/>
    <cellStyle name="Normal 70 2 3 4 2 2 2" xfId="60678"/>
    <cellStyle name="Normal 70 2 3 4 2 3" xfId="46562"/>
    <cellStyle name="Normal 70 2 3 4 3" xfId="18332"/>
    <cellStyle name="Normal 70 2 3 4 3 2" xfId="38093"/>
    <cellStyle name="Normal 70 2 3 4 4" xfId="52209"/>
    <cellStyle name="Normal 70 2 3 4 5" xfId="32447"/>
    <cellStyle name="Normal 70 2 3 5" xfId="7040"/>
    <cellStyle name="Normal 70 2 3 5 2" xfId="21155"/>
    <cellStyle name="Normal 70 2 3 5 2 2" xfId="55032"/>
    <cellStyle name="Normal 70 2 3 5 3" xfId="40916"/>
    <cellStyle name="Normal 70 2 3 6" xfId="9863"/>
    <cellStyle name="Normal 70 2 3 6 2" xfId="23978"/>
    <cellStyle name="Normal 70 2 3 6 2 2" xfId="57855"/>
    <cellStyle name="Normal 70 2 3 6 3" xfId="43739"/>
    <cellStyle name="Normal 70 2 3 7" xfId="15509"/>
    <cellStyle name="Normal 70 2 3 7 2" xfId="35270"/>
    <cellStyle name="Normal 70 2 3 8" xfId="49386"/>
    <cellStyle name="Normal 70 2 3 9" xfId="29624"/>
    <cellStyle name="Normal 70 2 4" xfId="1744"/>
    <cellStyle name="Normal 70 2 4 2" xfId="3157"/>
    <cellStyle name="Normal 70 2 4 2 2" xfId="5981"/>
    <cellStyle name="Normal 70 2 4 2 2 2" xfId="14451"/>
    <cellStyle name="Normal 70 2 4 2 2 2 2" xfId="28566"/>
    <cellStyle name="Normal 70 2 4 2 2 2 2 2" xfId="62443"/>
    <cellStyle name="Normal 70 2 4 2 2 2 3" xfId="48327"/>
    <cellStyle name="Normal 70 2 4 2 2 3" xfId="20097"/>
    <cellStyle name="Normal 70 2 4 2 2 3 2" xfId="39858"/>
    <cellStyle name="Normal 70 2 4 2 2 4" xfId="53974"/>
    <cellStyle name="Normal 70 2 4 2 2 5" xfId="34212"/>
    <cellStyle name="Normal 70 2 4 2 3" xfId="8805"/>
    <cellStyle name="Normal 70 2 4 2 3 2" xfId="22920"/>
    <cellStyle name="Normal 70 2 4 2 3 2 2" xfId="56797"/>
    <cellStyle name="Normal 70 2 4 2 3 3" xfId="42681"/>
    <cellStyle name="Normal 70 2 4 2 4" xfId="11628"/>
    <cellStyle name="Normal 70 2 4 2 4 2" xfId="25743"/>
    <cellStyle name="Normal 70 2 4 2 4 2 2" xfId="59620"/>
    <cellStyle name="Normal 70 2 4 2 4 3" xfId="45504"/>
    <cellStyle name="Normal 70 2 4 2 5" xfId="17274"/>
    <cellStyle name="Normal 70 2 4 2 5 2" xfId="37035"/>
    <cellStyle name="Normal 70 2 4 2 6" xfId="51151"/>
    <cellStyle name="Normal 70 2 4 2 7" xfId="31389"/>
    <cellStyle name="Normal 70 2 4 3" xfId="4568"/>
    <cellStyle name="Normal 70 2 4 3 2" xfId="13039"/>
    <cellStyle name="Normal 70 2 4 3 2 2" xfId="27154"/>
    <cellStyle name="Normal 70 2 4 3 2 2 2" xfId="61031"/>
    <cellStyle name="Normal 70 2 4 3 2 3" xfId="46915"/>
    <cellStyle name="Normal 70 2 4 3 3" xfId="18685"/>
    <cellStyle name="Normal 70 2 4 3 3 2" xfId="38446"/>
    <cellStyle name="Normal 70 2 4 3 4" xfId="52562"/>
    <cellStyle name="Normal 70 2 4 3 5" xfId="32800"/>
    <cellStyle name="Normal 70 2 4 4" xfId="7393"/>
    <cellStyle name="Normal 70 2 4 4 2" xfId="21508"/>
    <cellStyle name="Normal 70 2 4 4 2 2" xfId="55385"/>
    <cellStyle name="Normal 70 2 4 4 3" xfId="41269"/>
    <cellStyle name="Normal 70 2 4 5" xfId="10216"/>
    <cellStyle name="Normal 70 2 4 5 2" xfId="24331"/>
    <cellStyle name="Normal 70 2 4 5 2 2" xfId="58208"/>
    <cellStyle name="Normal 70 2 4 5 3" xfId="44092"/>
    <cellStyle name="Normal 70 2 4 6" xfId="15862"/>
    <cellStyle name="Normal 70 2 4 6 2" xfId="35623"/>
    <cellStyle name="Normal 70 2 4 7" xfId="49739"/>
    <cellStyle name="Normal 70 2 4 8" xfId="29977"/>
    <cellStyle name="Normal 70 2 5" xfId="2451"/>
    <cellStyle name="Normal 70 2 5 2" xfId="5275"/>
    <cellStyle name="Normal 70 2 5 2 2" xfId="13745"/>
    <cellStyle name="Normal 70 2 5 2 2 2" xfId="27860"/>
    <cellStyle name="Normal 70 2 5 2 2 2 2" xfId="61737"/>
    <cellStyle name="Normal 70 2 5 2 2 3" xfId="47621"/>
    <cellStyle name="Normal 70 2 5 2 3" xfId="19391"/>
    <cellStyle name="Normal 70 2 5 2 3 2" xfId="39152"/>
    <cellStyle name="Normal 70 2 5 2 4" xfId="53268"/>
    <cellStyle name="Normal 70 2 5 2 5" xfId="33506"/>
    <cellStyle name="Normal 70 2 5 3" xfId="8099"/>
    <cellStyle name="Normal 70 2 5 3 2" xfId="22214"/>
    <cellStyle name="Normal 70 2 5 3 2 2" xfId="56091"/>
    <cellStyle name="Normal 70 2 5 3 3" xfId="41975"/>
    <cellStyle name="Normal 70 2 5 4" xfId="10922"/>
    <cellStyle name="Normal 70 2 5 4 2" xfId="25037"/>
    <cellStyle name="Normal 70 2 5 4 2 2" xfId="58914"/>
    <cellStyle name="Normal 70 2 5 4 3" xfId="44798"/>
    <cellStyle name="Normal 70 2 5 5" xfId="16568"/>
    <cellStyle name="Normal 70 2 5 5 2" xfId="36329"/>
    <cellStyle name="Normal 70 2 5 6" xfId="50445"/>
    <cellStyle name="Normal 70 2 5 7" xfId="30683"/>
    <cellStyle name="Normal 70 2 6" xfId="3862"/>
    <cellStyle name="Normal 70 2 6 2" xfId="12333"/>
    <cellStyle name="Normal 70 2 6 2 2" xfId="26448"/>
    <cellStyle name="Normal 70 2 6 2 2 2" xfId="60325"/>
    <cellStyle name="Normal 70 2 6 2 3" xfId="46209"/>
    <cellStyle name="Normal 70 2 6 3" xfId="17979"/>
    <cellStyle name="Normal 70 2 6 3 2" xfId="37740"/>
    <cellStyle name="Normal 70 2 6 4" xfId="51856"/>
    <cellStyle name="Normal 70 2 6 5" xfId="32094"/>
    <cellStyle name="Normal 70 2 7" xfId="6687"/>
    <cellStyle name="Normal 70 2 7 2" xfId="20802"/>
    <cellStyle name="Normal 70 2 7 2 2" xfId="54679"/>
    <cellStyle name="Normal 70 2 7 3" xfId="40563"/>
    <cellStyle name="Normal 70 2 8" xfId="9510"/>
    <cellStyle name="Normal 70 2 8 2" xfId="23625"/>
    <cellStyle name="Normal 70 2 8 2 2" xfId="57502"/>
    <cellStyle name="Normal 70 2 8 3" xfId="43386"/>
    <cellStyle name="Normal 70 2 9" xfId="15156"/>
    <cellStyle name="Normal 70 2 9 2" xfId="34917"/>
    <cellStyle name="Normal 70 3" xfId="1123"/>
    <cellStyle name="Normal 70 3 10" xfId="29359"/>
    <cellStyle name="Normal 70 3 2" xfId="1478"/>
    <cellStyle name="Normal 70 3 2 2" xfId="2185"/>
    <cellStyle name="Normal 70 3 2 2 2" xfId="3598"/>
    <cellStyle name="Normal 70 3 2 2 2 2" xfId="6422"/>
    <cellStyle name="Normal 70 3 2 2 2 2 2" xfId="14892"/>
    <cellStyle name="Normal 70 3 2 2 2 2 2 2" xfId="29007"/>
    <cellStyle name="Normal 70 3 2 2 2 2 2 2 2" xfId="62884"/>
    <cellStyle name="Normal 70 3 2 2 2 2 2 3" xfId="48768"/>
    <cellStyle name="Normal 70 3 2 2 2 2 3" xfId="20538"/>
    <cellStyle name="Normal 70 3 2 2 2 2 3 2" xfId="40299"/>
    <cellStyle name="Normal 70 3 2 2 2 2 4" xfId="54415"/>
    <cellStyle name="Normal 70 3 2 2 2 2 5" xfId="34653"/>
    <cellStyle name="Normal 70 3 2 2 2 3" xfId="9246"/>
    <cellStyle name="Normal 70 3 2 2 2 3 2" xfId="23361"/>
    <cellStyle name="Normal 70 3 2 2 2 3 2 2" xfId="57238"/>
    <cellStyle name="Normal 70 3 2 2 2 3 3" xfId="43122"/>
    <cellStyle name="Normal 70 3 2 2 2 4" xfId="12069"/>
    <cellStyle name="Normal 70 3 2 2 2 4 2" xfId="26184"/>
    <cellStyle name="Normal 70 3 2 2 2 4 2 2" xfId="60061"/>
    <cellStyle name="Normal 70 3 2 2 2 4 3" xfId="45945"/>
    <cellStyle name="Normal 70 3 2 2 2 5" xfId="17715"/>
    <cellStyle name="Normal 70 3 2 2 2 5 2" xfId="37476"/>
    <cellStyle name="Normal 70 3 2 2 2 6" xfId="51592"/>
    <cellStyle name="Normal 70 3 2 2 2 7" xfId="31830"/>
    <cellStyle name="Normal 70 3 2 2 3" xfId="5009"/>
    <cellStyle name="Normal 70 3 2 2 3 2" xfId="13480"/>
    <cellStyle name="Normal 70 3 2 2 3 2 2" xfId="27595"/>
    <cellStyle name="Normal 70 3 2 2 3 2 2 2" xfId="61472"/>
    <cellStyle name="Normal 70 3 2 2 3 2 3" xfId="47356"/>
    <cellStyle name="Normal 70 3 2 2 3 3" xfId="19126"/>
    <cellStyle name="Normal 70 3 2 2 3 3 2" xfId="38887"/>
    <cellStyle name="Normal 70 3 2 2 3 4" xfId="53003"/>
    <cellStyle name="Normal 70 3 2 2 3 5" xfId="33241"/>
    <cellStyle name="Normal 70 3 2 2 4" xfId="7834"/>
    <cellStyle name="Normal 70 3 2 2 4 2" xfId="21949"/>
    <cellStyle name="Normal 70 3 2 2 4 2 2" xfId="55826"/>
    <cellStyle name="Normal 70 3 2 2 4 3" xfId="41710"/>
    <cellStyle name="Normal 70 3 2 2 5" xfId="10657"/>
    <cellStyle name="Normal 70 3 2 2 5 2" xfId="24772"/>
    <cellStyle name="Normal 70 3 2 2 5 2 2" xfId="58649"/>
    <cellStyle name="Normal 70 3 2 2 5 3" xfId="44533"/>
    <cellStyle name="Normal 70 3 2 2 6" xfId="16303"/>
    <cellStyle name="Normal 70 3 2 2 6 2" xfId="36064"/>
    <cellStyle name="Normal 70 3 2 2 7" xfId="50180"/>
    <cellStyle name="Normal 70 3 2 2 8" xfId="30418"/>
    <cellStyle name="Normal 70 3 2 3" xfId="2892"/>
    <cellStyle name="Normal 70 3 2 3 2" xfId="5716"/>
    <cellStyle name="Normal 70 3 2 3 2 2" xfId="14186"/>
    <cellStyle name="Normal 70 3 2 3 2 2 2" xfId="28301"/>
    <cellStyle name="Normal 70 3 2 3 2 2 2 2" xfId="62178"/>
    <cellStyle name="Normal 70 3 2 3 2 2 3" xfId="48062"/>
    <cellStyle name="Normal 70 3 2 3 2 3" xfId="19832"/>
    <cellStyle name="Normal 70 3 2 3 2 3 2" xfId="39593"/>
    <cellStyle name="Normal 70 3 2 3 2 4" xfId="53709"/>
    <cellStyle name="Normal 70 3 2 3 2 5" xfId="33947"/>
    <cellStyle name="Normal 70 3 2 3 3" xfId="8540"/>
    <cellStyle name="Normal 70 3 2 3 3 2" xfId="22655"/>
    <cellStyle name="Normal 70 3 2 3 3 2 2" xfId="56532"/>
    <cellStyle name="Normal 70 3 2 3 3 3" xfId="42416"/>
    <cellStyle name="Normal 70 3 2 3 4" xfId="11363"/>
    <cellStyle name="Normal 70 3 2 3 4 2" xfId="25478"/>
    <cellStyle name="Normal 70 3 2 3 4 2 2" xfId="59355"/>
    <cellStyle name="Normal 70 3 2 3 4 3" xfId="45239"/>
    <cellStyle name="Normal 70 3 2 3 5" xfId="17009"/>
    <cellStyle name="Normal 70 3 2 3 5 2" xfId="36770"/>
    <cellStyle name="Normal 70 3 2 3 6" xfId="50886"/>
    <cellStyle name="Normal 70 3 2 3 7" xfId="31124"/>
    <cellStyle name="Normal 70 3 2 4" xfId="4303"/>
    <cellStyle name="Normal 70 3 2 4 2" xfId="12774"/>
    <cellStyle name="Normal 70 3 2 4 2 2" xfId="26889"/>
    <cellStyle name="Normal 70 3 2 4 2 2 2" xfId="60766"/>
    <cellStyle name="Normal 70 3 2 4 2 3" xfId="46650"/>
    <cellStyle name="Normal 70 3 2 4 3" xfId="18420"/>
    <cellStyle name="Normal 70 3 2 4 3 2" xfId="38181"/>
    <cellStyle name="Normal 70 3 2 4 4" xfId="52297"/>
    <cellStyle name="Normal 70 3 2 4 5" xfId="32535"/>
    <cellStyle name="Normal 70 3 2 5" xfId="7128"/>
    <cellStyle name="Normal 70 3 2 5 2" xfId="21243"/>
    <cellStyle name="Normal 70 3 2 5 2 2" xfId="55120"/>
    <cellStyle name="Normal 70 3 2 5 3" xfId="41004"/>
    <cellStyle name="Normal 70 3 2 6" xfId="9951"/>
    <cellStyle name="Normal 70 3 2 6 2" xfId="24066"/>
    <cellStyle name="Normal 70 3 2 6 2 2" xfId="57943"/>
    <cellStyle name="Normal 70 3 2 6 3" xfId="43827"/>
    <cellStyle name="Normal 70 3 2 7" xfId="15597"/>
    <cellStyle name="Normal 70 3 2 7 2" xfId="35358"/>
    <cellStyle name="Normal 70 3 2 8" xfId="49474"/>
    <cellStyle name="Normal 70 3 2 9" xfId="29712"/>
    <cellStyle name="Normal 70 3 3" xfId="1832"/>
    <cellStyle name="Normal 70 3 3 2" xfId="3245"/>
    <cellStyle name="Normal 70 3 3 2 2" xfId="6069"/>
    <cellStyle name="Normal 70 3 3 2 2 2" xfId="14539"/>
    <cellStyle name="Normal 70 3 3 2 2 2 2" xfId="28654"/>
    <cellStyle name="Normal 70 3 3 2 2 2 2 2" xfId="62531"/>
    <cellStyle name="Normal 70 3 3 2 2 2 3" xfId="48415"/>
    <cellStyle name="Normal 70 3 3 2 2 3" xfId="20185"/>
    <cellStyle name="Normal 70 3 3 2 2 3 2" xfId="39946"/>
    <cellStyle name="Normal 70 3 3 2 2 4" xfId="54062"/>
    <cellStyle name="Normal 70 3 3 2 2 5" xfId="34300"/>
    <cellStyle name="Normal 70 3 3 2 3" xfId="8893"/>
    <cellStyle name="Normal 70 3 3 2 3 2" xfId="23008"/>
    <cellStyle name="Normal 70 3 3 2 3 2 2" xfId="56885"/>
    <cellStyle name="Normal 70 3 3 2 3 3" xfId="42769"/>
    <cellStyle name="Normal 70 3 3 2 4" xfId="11716"/>
    <cellStyle name="Normal 70 3 3 2 4 2" xfId="25831"/>
    <cellStyle name="Normal 70 3 3 2 4 2 2" xfId="59708"/>
    <cellStyle name="Normal 70 3 3 2 4 3" xfId="45592"/>
    <cellStyle name="Normal 70 3 3 2 5" xfId="17362"/>
    <cellStyle name="Normal 70 3 3 2 5 2" xfId="37123"/>
    <cellStyle name="Normal 70 3 3 2 6" xfId="51239"/>
    <cellStyle name="Normal 70 3 3 2 7" xfId="31477"/>
    <cellStyle name="Normal 70 3 3 3" xfId="4656"/>
    <cellStyle name="Normal 70 3 3 3 2" xfId="13127"/>
    <cellStyle name="Normal 70 3 3 3 2 2" xfId="27242"/>
    <cellStyle name="Normal 70 3 3 3 2 2 2" xfId="61119"/>
    <cellStyle name="Normal 70 3 3 3 2 3" xfId="47003"/>
    <cellStyle name="Normal 70 3 3 3 3" xfId="18773"/>
    <cellStyle name="Normal 70 3 3 3 3 2" xfId="38534"/>
    <cellStyle name="Normal 70 3 3 3 4" xfId="52650"/>
    <cellStyle name="Normal 70 3 3 3 5" xfId="32888"/>
    <cellStyle name="Normal 70 3 3 4" xfId="7481"/>
    <cellStyle name="Normal 70 3 3 4 2" xfId="21596"/>
    <cellStyle name="Normal 70 3 3 4 2 2" xfId="55473"/>
    <cellStyle name="Normal 70 3 3 4 3" xfId="41357"/>
    <cellStyle name="Normal 70 3 3 5" xfId="10304"/>
    <cellStyle name="Normal 70 3 3 5 2" xfId="24419"/>
    <cellStyle name="Normal 70 3 3 5 2 2" xfId="58296"/>
    <cellStyle name="Normal 70 3 3 5 3" xfId="44180"/>
    <cellStyle name="Normal 70 3 3 6" xfId="15950"/>
    <cellStyle name="Normal 70 3 3 6 2" xfId="35711"/>
    <cellStyle name="Normal 70 3 3 7" xfId="49827"/>
    <cellStyle name="Normal 70 3 3 8" xfId="30065"/>
    <cellStyle name="Normal 70 3 4" xfId="2539"/>
    <cellStyle name="Normal 70 3 4 2" xfId="5363"/>
    <cellStyle name="Normal 70 3 4 2 2" xfId="13833"/>
    <cellStyle name="Normal 70 3 4 2 2 2" xfId="27948"/>
    <cellStyle name="Normal 70 3 4 2 2 2 2" xfId="61825"/>
    <cellStyle name="Normal 70 3 4 2 2 3" xfId="47709"/>
    <cellStyle name="Normal 70 3 4 2 3" xfId="19479"/>
    <cellStyle name="Normal 70 3 4 2 3 2" xfId="39240"/>
    <cellStyle name="Normal 70 3 4 2 4" xfId="53356"/>
    <cellStyle name="Normal 70 3 4 2 5" xfId="33594"/>
    <cellStyle name="Normal 70 3 4 3" xfId="8187"/>
    <cellStyle name="Normal 70 3 4 3 2" xfId="22302"/>
    <cellStyle name="Normal 70 3 4 3 2 2" xfId="56179"/>
    <cellStyle name="Normal 70 3 4 3 3" xfId="42063"/>
    <cellStyle name="Normal 70 3 4 4" xfId="11010"/>
    <cellStyle name="Normal 70 3 4 4 2" xfId="25125"/>
    <cellStyle name="Normal 70 3 4 4 2 2" xfId="59002"/>
    <cellStyle name="Normal 70 3 4 4 3" xfId="44886"/>
    <cellStyle name="Normal 70 3 4 5" xfId="16656"/>
    <cellStyle name="Normal 70 3 4 5 2" xfId="36417"/>
    <cellStyle name="Normal 70 3 4 6" xfId="50533"/>
    <cellStyle name="Normal 70 3 4 7" xfId="30771"/>
    <cellStyle name="Normal 70 3 5" xfId="3950"/>
    <cellStyle name="Normal 70 3 5 2" xfId="12421"/>
    <cellStyle name="Normal 70 3 5 2 2" xfId="26536"/>
    <cellStyle name="Normal 70 3 5 2 2 2" xfId="60413"/>
    <cellStyle name="Normal 70 3 5 2 3" xfId="46297"/>
    <cellStyle name="Normal 70 3 5 3" xfId="18067"/>
    <cellStyle name="Normal 70 3 5 3 2" xfId="37828"/>
    <cellStyle name="Normal 70 3 5 4" xfId="51944"/>
    <cellStyle name="Normal 70 3 5 5" xfId="32182"/>
    <cellStyle name="Normal 70 3 6" xfId="6775"/>
    <cellStyle name="Normal 70 3 6 2" xfId="20890"/>
    <cellStyle name="Normal 70 3 6 2 2" xfId="54767"/>
    <cellStyle name="Normal 70 3 6 3" xfId="40651"/>
    <cellStyle name="Normal 70 3 7" xfId="9598"/>
    <cellStyle name="Normal 70 3 7 2" xfId="23713"/>
    <cellStyle name="Normal 70 3 7 2 2" xfId="57590"/>
    <cellStyle name="Normal 70 3 7 3" xfId="43474"/>
    <cellStyle name="Normal 70 3 8" xfId="15244"/>
    <cellStyle name="Normal 70 3 8 2" xfId="35005"/>
    <cellStyle name="Normal 70 3 9" xfId="49121"/>
    <cellStyle name="Normal 70 4" xfId="1303"/>
    <cellStyle name="Normal 70 4 2" xfId="2010"/>
    <cellStyle name="Normal 70 4 2 2" xfId="3423"/>
    <cellStyle name="Normal 70 4 2 2 2" xfId="6247"/>
    <cellStyle name="Normal 70 4 2 2 2 2" xfId="14717"/>
    <cellStyle name="Normal 70 4 2 2 2 2 2" xfId="28832"/>
    <cellStyle name="Normal 70 4 2 2 2 2 2 2" xfId="62709"/>
    <cellStyle name="Normal 70 4 2 2 2 2 3" xfId="48593"/>
    <cellStyle name="Normal 70 4 2 2 2 3" xfId="20363"/>
    <cellStyle name="Normal 70 4 2 2 2 3 2" xfId="40124"/>
    <cellStyle name="Normal 70 4 2 2 2 4" xfId="54240"/>
    <cellStyle name="Normal 70 4 2 2 2 5" xfId="34478"/>
    <cellStyle name="Normal 70 4 2 2 3" xfId="9071"/>
    <cellStyle name="Normal 70 4 2 2 3 2" xfId="23186"/>
    <cellStyle name="Normal 70 4 2 2 3 2 2" xfId="57063"/>
    <cellStyle name="Normal 70 4 2 2 3 3" xfId="42947"/>
    <cellStyle name="Normal 70 4 2 2 4" xfId="11894"/>
    <cellStyle name="Normal 70 4 2 2 4 2" xfId="26009"/>
    <cellStyle name="Normal 70 4 2 2 4 2 2" xfId="59886"/>
    <cellStyle name="Normal 70 4 2 2 4 3" xfId="45770"/>
    <cellStyle name="Normal 70 4 2 2 5" xfId="17540"/>
    <cellStyle name="Normal 70 4 2 2 5 2" xfId="37301"/>
    <cellStyle name="Normal 70 4 2 2 6" xfId="51417"/>
    <cellStyle name="Normal 70 4 2 2 7" xfId="31655"/>
    <cellStyle name="Normal 70 4 2 3" xfId="4834"/>
    <cellStyle name="Normal 70 4 2 3 2" xfId="13305"/>
    <cellStyle name="Normal 70 4 2 3 2 2" xfId="27420"/>
    <cellStyle name="Normal 70 4 2 3 2 2 2" xfId="61297"/>
    <cellStyle name="Normal 70 4 2 3 2 3" xfId="47181"/>
    <cellStyle name="Normal 70 4 2 3 3" xfId="18951"/>
    <cellStyle name="Normal 70 4 2 3 3 2" xfId="38712"/>
    <cellStyle name="Normal 70 4 2 3 4" xfId="52828"/>
    <cellStyle name="Normal 70 4 2 3 5" xfId="33066"/>
    <cellStyle name="Normal 70 4 2 4" xfId="7659"/>
    <cellStyle name="Normal 70 4 2 4 2" xfId="21774"/>
    <cellStyle name="Normal 70 4 2 4 2 2" xfId="55651"/>
    <cellStyle name="Normal 70 4 2 4 3" xfId="41535"/>
    <cellStyle name="Normal 70 4 2 5" xfId="10482"/>
    <cellStyle name="Normal 70 4 2 5 2" xfId="24597"/>
    <cellStyle name="Normal 70 4 2 5 2 2" xfId="58474"/>
    <cellStyle name="Normal 70 4 2 5 3" xfId="44358"/>
    <cellStyle name="Normal 70 4 2 6" xfId="16128"/>
    <cellStyle name="Normal 70 4 2 6 2" xfId="35889"/>
    <cellStyle name="Normal 70 4 2 7" xfId="50005"/>
    <cellStyle name="Normal 70 4 2 8" xfId="30243"/>
    <cellStyle name="Normal 70 4 3" xfId="2717"/>
    <cellStyle name="Normal 70 4 3 2" xfId="5541"/>
    <cellStyle name="Normal 70 4 3 2 2" xfId="14011"/>
    <cellStyle name="Normal 70 4 3 2 2 2" xfId="28126"/>
    <cellStyle name="Normal 70 4 3 2 2 2 2" xfId="62003"/>
    <cellStyle name="Normal 70 4 3 2 2 3" xfId="47887"/>
    <cellStyle name="Normal 70 4 3 2 3" xfId="19657"/>
    <cellStyle name="Normal 70 4 3 2 3 2" xfId="39418"/>
    <cellStyle name="Normal 70 4 3 2 4" xfId="53534"/>
    <cellStyle name="Normal 70 4 3 2 5" xfId="33772"/>
    <cellStyle name="Normal 70 4 3 3" xfId="8365"/>
    <cellStyle name="Normal 70 4 3 3 2" xfId="22480"/>
    <cellStyle name="Normal 70 4 3 3 2 2" xfId="56357"/>
    <cellStyle name="Normal 70 4 3 3 3" xfId="42241"/>
    <cellStyle name="Normal 70 4 3 4" xfId="11188"/>
    <cellStyle name="Normal 70 4 3 4 2" xfId="25303"/>
    <cellStyle name="Normal 70 4 3 4 2 2" xfId="59180"/>
    <cellStyle name="Normal 70 4 3 4 3" xfId="45064"/>
    <cellStyle name="Normal 70 4 3 5" xfId="16834"/>
    <cellStyle name="Normal 70 4 3 5 2" xfId="36595"/>
    <cellStyle name="Normal 70 4 3 6" xfId="50711"/>
    <cellStyle name="Normal 70 4 3 7" xfId="30949"/>
    <cellStyle name="Normal 70 4 4" xfId="4128"/>
    <cellStyle name="Normal 70 4 4 2" xfId="12599"/>
    <cellStyle name="Normal 70 4 4 2 2" xfId="26714"/>
    <cellStyle name="Normal 70 4 4 2 2 2" xfId="60591"/>
    <cellStyle name="Normal 70 4 4 2 3" xfId="46475"/>
    <cellStyle name="Normal 70 4 4 3" xfId="18245"/>
    <cellStyle name="Normal 70 4 4 3 2" xfId="38006"/>
    <cellStyle name="Normal 70 4 4 4" xfId="52122"/>
    <cellStyle name="Normal 70 4 4 5" xfId="32360"/>
    <cellStyle name="Normal 70 4 5" xfId="6953"/>
    <cellStyle name="Normal 70 4 5 2" xfId="21068"/>
    <cellStyle name="Normal 70 4 5 2 2" xfId="54945"/>
    <cellStyle name="Normal 70 4 5 3" xfId="40829"/>
    <cellStyle name="Normal 70 4 6" xfId="9776"/>
    <cellStyle name="Normal 70 4 6 2" xfId="23891"/>
    <cellStyle name="Normal 70 4 6 2 2" xfId="57768"/>
    <cellStyle name="Normal 70 4 6 3" xfId="43652"/>
    <cellStyle name="Normal 70 4 7" xfId="15422"/>
    <cellStyle name="Normal 70 4 7 2" xfId="35183"/>
    <cellStyle name="Normal 70 4 8" xfId="49299"/>
    <cellStyle name="Normal 70 4 9" xfId="29537"/>
    <cellStyle name="Normal 70 5" xfId="1657"/>
    <cellStyle name="Normal 70 5 2" xfId="3070"/>
    <cellStyle name="Normal 70 5 2 2" xfId="5894"/>
    <cellStyle name="Normal 70 5 2 2 2" xfId="14364"/>
    <cellStyle name="Normal 70 5 2 2 2 2" xfId="28479"/>
    <cellStyle name="Normal 70 5 2 2 2 2 2" xfId="62356"/>
    <cellStyle name="Normal 70 5 2 2 2 3" xfId="48240"/>
    <cellStyle name="Normal 70 5 2 2 3" xfId="20010"/>
    <cellStyle name="Normal 70 5 2 2 3 2" xfId="39771"/>
    <cellStyle name="Normal 70 5 2 2 4" xfId="53887"/>
    <cellStyle name="Normal 70 5 2 2 5" xfId="34125"/>
    <cellStyle name="Normal 70 5 2 3" xfId="8718"/>
    <cellStyle name="Normal 70 5 2 3 2" xfId="22833"/>
    <cellStyle name="Normal 70 5 2 3 2 2" xfId="56710"/>
    <cellStyle name="Normal 70 5 2 3 3" xfId="42594"/>
    <cellStyle name="Normal 70 5 2 4" xfId="11541"/>
    <cellStyle name="Normal 70 5 2 4 2" xfId="25656"/>
    <cellStyle name="Normal 70 5 2 4 2 2" xfId="59533"/>
    <cellStyle name="Normal 70 5 2 4 3" xfId="45417"/>
    <cellStyle name="Normal 70 5 2 5" xfId="17187"/>
    <cellStyle name="Normal 70 5 2 5 2" xfId="36948"/>
    <cellStyle name="Normal 70 5 2 6" xfId="51064"/>
    <cellStyle name="Normal 70 5 2 7" xfId="31302"/>
    <cellStyle name="Normal 70 5 3" xfId="4481"/>
    <cellStyle name="Normal 70 5 3 2" xfId="12952"/>
    <cellStyle name="Normal 70 5 3 2 2" xfId="27067"/>
    <cellStyle name="Normal 70 5 3 2 2 2" xfId="60944"/>
    <cellStyle name="Normal 70 5 3 2 3" xfId="46828"/>
    <cellStyle name="Normal 70 5 3 3" xfId="18598"/>
    <cellStyle name="Normal 70 5 3 3 2" xfId="38359"/>
    <cellStyle name="Normal 70 5 3 4" xfId="52475"/>
    <cellStyle name="Normal 70 5 3 5" xfId="32713"/>
    <cellStyle name="Normal 70 5 4" xfId="7306"/>
    <cellStyle name="Normal 70 5 4 2" xfId="21421"/>
    <cellStyle name="Normal 70 5 4 2 2" xfId="55298"/>
    <cellStyle name="Normal 70 5 4 3" xfId="41182"/>
    <cellStyle name="Normal 70 5 5" xfId="10129"/>
    <cellStyle name="Normal 70 5 5 2" xfId="24244"/>
    <cellStyle name="Normal 70 5 5 2 2" xfId="58121"/>
    <cellStyle name="Normal 70 5 5 3" xfId="44005"/>
    <cellStyle name="Normal 70 5 6" xfId="15775"/>
    <cellStyle name="Normal 70 5 6 2" xfId="35536"/>
    <cellStyle name="Normal 70 5 7" xfId="49652"/>
    <cellStyle name="Normal 70 5 8" xfId="29890"/>
    <cellStyle name="Normal 70 6" xfId="2364"/>
    <cellStyle name="Normal 70 6 2" xfId="5188"/>
    <cellStyle name="Normal 70 6 2 2" xfId="13658"/>
    <cellStyle name="Normal 70 6 2 2 2" xfId="27773"/>
    <cellStyle name="Normal 70 6 2 2 2 2" xfId="61650"/>
    <cellStyle name="Normal 70 6 2 2 3" xfId="47534"/>
    <cellStyle name="Normal 70 6 2 3" xfId="19304"/>
    <cellStyle name="Normal 70 6 2 3 2" xfId="39065"/>
    <cellStyle name="Normal 70 6 2 4" xfId="53181"/>
    <cellStyle name="Normal 70 6 2 5" xfId="33419"/>
    <cellStyle name="Normal 70 6 3" xfId="8012"/>
    <cellStyle name="Normal 70 6 3 2" xfId="22127"/>
    <cellStyle name="Normal 70 6 3 2 2" xfId="56004"/>
    <cellStyle name="Normal 70 6 3 3" xfId="41888"/>
    <cellStyle name="Normal 70 6 4" xfId="10835"/>
    <cellStyle name="Normal 70 6 4 2" xfId="24950"/>
    <cellStyle name="Normal 70 6 4 2 2" xfId="58827"/>
    <cellStyle name="Normal 70 6 4 3" xfId="44711"/>
    <cellStyle name="Normal 70 6 5" xfId="16481"/>
    <cellStyle name="Normal 70 6 5 2" xfId="36242"/>
    <cellStyle name="Normal 70 6 6" xfId="50358"/>
    <cellStyle name="Normal 70 6 7" xfId="30596"/>
    <cellStyle name="Normal 70 7" xfId="3775"/>
    <cellStyle name="Normal 70 7 2" xfId="12246"/>
    <cellStyle name="Normal 70 7 2 2" xfId="26361"/>
    <cellStyle name="Normal 70 7 2 2 2" xfId="60238"/>
    <cellStyle name="Normal 70 7 2 3" xfId="46122"/>
    <cellStyle name="Normal 70 7 3" xfId="17892"/>
    <cellStyle name="Normal 70 7 3 2" xfId="37653"/>
    <cellStyle name="Normal 70 7 4" xfId="51769"/>
    <cellStyle name="Normal 70 7 5" xfId="32007"/>
    <cellStyle name="Normal 70 8" xfId="6600"/>
    <cellStyle name="Normal 70 8 2" xfId="20715"/>
    <cellStyle name="Normal 70 8 2 2" xfId="54592"/>
    <cellStyle name="Normal 70 8 3" xfId="40476"/>
    <cellStyle name="Normal 70 9" xfId="9423"/>
    <cellStyle name="Normal 70 9 2" xfId="23538"/>
    <cellStyle name="Normal 70 9 2 2" xfId="57415"/>
    <cellStyle name="Normal 70 9 3" xfId="43299"/>
    <cellStyle name="Normal 71" xfId="769"/>
    <cellStyle name="Normal 71 10" xfId="15061"/>
    <cellStyle name="Normal 71 10 2" xfId="34822"/>
    <cellStyle name="Normal 71 11" xfId="48938"/>
    <cellStyle name="Normal 71 12" xfId="29176"/>
    <cellStyle name="Normal 71 2" xfId="1023"/>
    <cellStyle name="Normal 71 2 10" xfId="49025"/>
    <cellStyle name="Normal 71 2 11" xfId="29263"/>
    <cellStyle name="Normal 71 2 2" xfId="1203"/>
    <cellStyle name="Normal 71 2 2 10" xfId="29438"/>
    <cellStyle name="Normal 71 2 2 2" xfId="1557"/>
    <cellStyle name="Normal 71 2 2 2 2" xfId="2264"/>
    <cellStyle name="Normal 71 2 2 2 2 2" xfId="3677"/>
    <cellStyle name="Normal 71 2 2 2 2 2 2" xfId="6501"/>
    <cellStyle name="Normal 71 2 2 2 2 2 2 2" xfId="14971"/>
    <cellStyle name="Normal 71 2 2 2 2 2 2 2 2" xfId="29086"/>
    <cellStyle name="Normal 71 2 2 2 2 2 2 2 2 2" xfId="62963"/>
    <cellStyle name="Normal 71 2 2 2 2 2 2 2 3" xfId="48847"/>
    <cellStyle name="Normal 71 2 2 2 2 2 2 3" xfId="20617"/>
    <cellStyle name="Normal 71 2 2 2 2 2 2 3 2" xfId="40378"/>
    <cellStyle name="Normal 71 2 2 2 2 2 2 4" xfId="54494"/>
    <cellStyle name="Normal 71 2 2 2 2 2 2 5" xfId="34732"/>
    <cellStyle name="Normal 71 2 2 2 2 2 3" xfId="9325"/>
    <cellStyle name="Normal 71 2 2 2 2 2 3 2" xfId="23440"/>
    <cellStyle name="Normal 71 2 2 2 2 2 3 2 2" xfId="57317"/>
    <cellStyle name="Normal 71 2 2 2 2 2 3 3" xfId="43201"/>
    <cellStyle name="Normal 71 2 2 2 2 2 4" xfId="12148"/>
    <cellStyle name="Normal 71 2 2 2 2 2 4 2" xfId="26263"/>
    <cellStyle name="Normal 71 2 2 2 2 2 4 2 2" xfId="60140"/>
    <cellStyle name="Normal 71 2 2 2 2 2 4 3" xfId="46024"/>
    <cellStyle name="Normal 71 2 2 2 2 2 5" xfId="17794"/>
    <cellStyle name="Normal 71 2 2 2 2 2 5 2" xfId="37555"/>
    <cellStyle name="Normal 71 2 2 2 2 2 6" xfId="51671"/>
    <cellStyle name="Normal 71 2 2 2 2 2 7" xfId="31909"/>
    <cellStyle name="Normal 71 2 2 2 2 3" xfId="5088"/>
    <cellStyle name="Normal 71 2 2 2 2 3 2" xfId="13559"/>
    <cellStyle name="Normal 71 2 2 2 2 3 2 2" xfId="27674"/>
    <cellStyle name="Normal 71 2 2 2 2 3 2 2 2" xfId="61551"/>
    <cellStyle name="Normal 71 2 2 2 2 3 2 3" xfId="47435"/>
    <cellStyle name="Normal 71 2 2 2 2 3 3" xfId="19205"/>
    <cellStyle name="Normal 71 2 2 2 2 3 3 2" xfId="38966"/>
    <cellStyle name="Normal 71 2 2 2 2 3 4" xfId="53082"/>
    <cellStyle name="Normal 71 2 2 2 2 3 5" xfId="33320"/>
    <cellStyle name="Normal 71 2 2 2 2 4" xfId="7913"/>
    <cellStyle name="Normal 71 2 2 2 2 4 2" xfId="22028"/>
    <cellStyle name="Normal 71 2 2 2 2 4 2 2" xfId="55905"/>
    <cellStyle name="Normal 71 2 2 2 2 4 3" xfId="41789"/>
    <cellStyle name="Normal 71 2 2 2 2 5" xfId="10736"/>
    <cellStyle name="Normal 71 2 2 2 2 5 2" xfId="24851"/>
    <cellStyle name="Normal 71 2 2 2 2 5 2 2" xfId="58728"/>
    <cellStyle name="Normal 71 2 2 2 2 5 3" xfId="44612"/>
    <cellStyle name="Normal 71 2 2 2 2 6" xfId="16382"/>
    <cellStyle name="Normal 71 2 2 2 2 6 2" xfId="36143"/>
    <cellStyle name="Normal 71 2 2 2 2 7" xfId="50259"/>
    <cellStyle name="Normal 71 2 2 2 2 8" xfId="30497"/>
    <cellStyle name="Normal 71 2 2 2 3" xfId="2971"/>
    <cellStyle name="Normal 71 2 2 2 3 2" xfId="5795"/>
    <cellStyle name="Normal 71 2 2 2 3 2 2" xfId="14265"/>
    <cellStyle name="Normal 71 2 2 2 3 2 2 2" xfId="28380"/>
    <cellStyle name="Normal 71 2 2 2 3 2 2 2 2" xfId="62257"/>
    <cellStyle name="Normal 71 2 2 2 3 2 2 3" xfId="48141"/>
    <cellStyle name="Normal 71 2 2 2 3 2 3" xfId="19911"/>
    <cellStyle name="Normal 71 2 2 2 3 2 3 2" xfId="39672"/>
    <cellStyle name="Normal 71 2 2 2 3 2 4" xfId="53788"/>
    <cellStyle name="Normal 71 2 2 2 3 2 5" xfId="34026"/>
    <cellStyle name="Normal 71 2 2 2 3 3" xfId="8619"/>
    <cellStyle name="Normal 71 2 2 2 3 3 2" xfId="22734"/>
    <cellStyle name="Normal 71 2 2 2 3 3 2 2" xfId="56611"/>
    <cellStyle name="Normal 71 2 2 2 3 3 3" xfId="42495"/>
    <cellStyle name="Normal 71 2 2 2 3 4" xfId="11442"/>
    <cellStyle name="Normal 71 2 2 2 3 4 2" xfId="25557"/>
    <cellStyle name="Normal 71 2 2 2 3 4 2 2" xfId="59434"/>
    <cellStyle name="Normal 71 2 2 2 3 4 3" xfId="45318"/>
    <cellStyle name="Normal 71 2 2 2 3 5" xfId="17088"/>
    <cellStyle name="Normal 71 2 2 2 3 5 2" xfId="36849"/>
    <cellStyle name="Normal 71 2 2 2 3 6" xfId="50965"/>
    <cellStyle name="Normal 71 2 2 2 3 7" xfId="31203"/>
    <cellStyle name="Normal 71 2 2 2 4" xfId="4382"/>
    <cellStyle name="Normal 71 2 2 2 4 2" xfId="12853"/>
    <cellStyle name="Normal 71 2 2 2 4 2 2" xfId="26968"/>
    <cellStyle name="Normal 71 2 2 2 4 2 2 2" xfId="60845"/>
    <cellStyle name="Normal 71 2 2 2 4 2 3" xfId="46729"/>
    <cellStyle name="Normal 71 2 2 2 4 3" xfId="18499"/>
    <cellStyle name="Normal 71 2 2 2 4 3 2" xfId="38260"/>
    <cellStyle name="Normal 71 2 2 2 4 4" xfId="52376"/>
    <cellStyle name="Normal 71 2 2 2 4 5" xfId="32614"/>
    <cellStyle name="Normal 71 2 2 2 5" xfId="7207"/>
    <cellStyle name="Normal 71 2 2 2 5 2" xfId="21322"/>
    <cellStyle name="Normal 71 2 2 2 5 2 2" xfId="55199"/>
    <cellStyle name="Normal 71 2 2 2 5 3" xfId="41083"/>
    <cellStyle name="Normal 71 2 2 2 6" xfId="10030"/>
    <cellStyle name="Normal 71 2 2 2 6 2" xfId="24145"/>
    <cellStyle name="Normal 71 2 2 2 6 2 2" xfId="58022"/>
    <cellStyle name="Normal 71 2 2 2 6 3" xfId="43906"/>
    <cellStyle name="Normal 71 2 2 2 7" xfId="15676"/>
    <cellStyle name="Normal 71 2 2 2 7 2" xfId="35437"/>
    <cellStyle name="Normal 71 2 2 2 8" xfId="49553"/>
    <cellStyle name="Normal 71 2 2 2 9" xfId="29791"/>
    <cellStyle name="Normal 71 2 2 3" xfId="1911"/>
    <cellStyle name="Normal 71 2 2 3 2" xfId="3324"/>
    <cellStyle name="Normal 71 2 2 3 2 2" xfId="6148"/>
    <cellStyle name="Normal 71 2 2 3 2 2 2" xfId="14618"/>
    <cellStyle name="Normal 71 2 2 3 2 2 2 2" xfId="28733"/>
    <cellStyle name="Normal 71 2 2 3 2 2 2 2 2" xfId="62610"/>
    <cellStyle name="Normal 71 2 2 3 2 2 2 3" xfId="48494"/>
    <cellStyle name="Normal 71 2 2 3 2 2 3" xfId="20264"/>
    <cellStyle name="Normal 71 2 2 3 2 2 3 2" xfId="40025"/>
    <cellStyle name="Normal 71 2 2 3 2 2 4" xfId="54141"/>
    <cellStyle name="Normal 71 2 2 3 2 2 5" xfId="34379"/>
    <cellStyle name="Normal 71 2 2 3 2 3" xfId="8972"/>
    <cellStyle name="Normal 71 2 2 3 2 3 2" xfId="23087"/>
    <cellStyle name="Normal 71 2 2 3 2 3 2 2" xfId="56964"/>
    <cellStyle name="Normal 71 2 2 3 2 3 3" xfId="42848"/>
    <cellStyle name="Normal 71 2 2 3 2 4" xfId="11795"/>
    <cellStyle name="Normal 71 2 2 3 2 4 2" xfId="25910"/>
    <cellStyle name="Normal 71 2 2 3 2 4 2 2" xfId="59787"/>
    <cellStyle name="Normal 71 2 2 3 2 4 3" xfId="45671"/>
    <cellStyle name="Normal 71 2 2 3 2 5" xfId="17441"/>
    <cellStyle name="Normal 71 2 2 3 2 5 2" xfId="37202"/>
    <cellStyle name="Normal 71 2 2 3 2 6" xfId="51318"/>
    <cellStyle name="Normal 71 2 2 3 2 7" xfId="31556"/>
    <cellStyle name="Normal 71 2 2 3 3" xfId="4735"/>
    <cellStyle name="Normal 71 2 2 3 3 2" xfId="13206"/>
    <cellStyle name="Normal 71 2 2 3 3 2 2" xfId="27321"/>
    <cellStyle name="Normal 71 2 2 3 3 2 2 2" xfId="61198"/>
    <cellStyle name="Normal 71 2 2 3 3 2 3" xfId="47082"/>
    <cellStyle name="Normal 71 2 2 3 3 3" xfId="18852"/>
    <cellStyle name="Normal 71 2 2 3 3 3 2" xfId="38613"/>
    <cellStyle name="Normal 71 2 2 3 3 4" xfId="52729"/>
    <cellStyle name="Normal 71 2 2 3 3 5" xfId="32967"/>
    <cellStyle name="Normal 71 2 2 3 4" xfId="7560"/>
    <cellStyle name="Normal 71 2 2 3 4 2" xfId="21675"/>
    <cellStyle name="Normal 71 2 2 3 4 2 2" xfId="55552"/>
    <cellStyle name="Normal 71 2 2 3 4 3" xfId="41436"/>
    <cellStyle name="Normal 71 2 2 3 5" xfId="10383"/>
    <cellStyle name="Normal 71 2 2 3 5 2" xfId="24498"/>
    <cellStyle name="Normal 71 2 2 3 5 2 2" xfId="58375"/>
    <cellStyle name="Normal 71 2 2 3 5 3" xfId="44259"/>
    <cellStyle name="Normal 71 2 2 3 6" xfId="16029"/>
    <cellStyle name="Normal 71 2 2 3 6 2" xfId="35790"/>
    <cellStyle name="Normal 71 2 2 3 7" xfId="49906"/>
    <cellStyle name="Normal 71 2 2 3 8" xfId="30144"/>
    <cellStyle name="Normal 71 2 2 4" xfId="2618"/>
    <cellStyle name="Normal 71 2 2 4 2" xfId="5442"/>
    <cellStyle name="Normal 71 2 2 4 2 2" xfId="13912"/>
    <cellStyle name="Normal 71 2 2 4 2 2 2" xfId="28027"/>
    <cellStyle name="Normal 71 2 2 4 2 2 2 2" xfId="61904"/>
    <cellStyle name="Normal 71 2 2 4 2 2 3" xfId="47788"/>
    <cellStyle name="Normal 71 2 2 4 2 3" xfId="19558"/>
    <cellStyle name="Normal 71 2 2 4 2 3 2" xfId="39319"/>
    <cellStyle name="Normal 71 2 2 4 2 4" xfId="53435"/>
    <cellStyle name="Normal 71 2 2 4 2 5" xfId="33673"/>
    <cellStyle name="Normal 71 2 2 4 3" xfId="8266"/>
    <cellStyle name="Normal 71 2 2 4 3 2" xfId="22381"/>
    <cellStyle name="Normal 71 2 2 4 3 2 2" xfId="56258"/>
    <cellStyle name="Normal 71 2 2 4 3 3" xfId="42142"/>
    <cellStyle name="Normal 71 2 2 4 4" xfId="11089"/>
    <cellStyle name="Normal 71 2 2 4 4 2" xfId="25204"/>
    <cellStyle name="Normal 71 2 2 4 4 2 2" xfId="59081"/>
    <cellStyle name="Normal 71 2 2 4 4 3" xfId="44965"/>
    <cellStyle name="Normal 71 2 2 4 5" xfId="16735"/>
    <cellStyle name="Normal 71 2 2 4 5 2" xfId="36496"/>
    <cellStyle name="Normal 71 2 2 4 6" xfId="50612"/>
    <cellStyle name="Normal 71 2 2 4 7" xfId="30850"/>
    <cellStyle name="Normal 71 2 2 5" xfId="4029"/>
    <cellStyle name="Normal 71 2 2 5 2" xfId="12500"/>
    <cellStyle name="Normal 71 2 2 5 2 2" xfId="26615"/>
    <cellStyle name="Normal 71 2 2 5 2 2 2" xfId="60492"/>
    <cellStyle name="Normal 71 2 2 5 2 3" xfId="46376"/>
    <cellStyle name="Normal 71 2 2 5 3" xfId="18146"/>
    <cellStyle name="Normal 71 2 2 5 3 2" xfId="37907"/>
    <cellStyle name="Normal 71 2 2 5 4" xfId="52023"/>
    <cellStyle name="Normal 71 2 2 5 5" xfId="32261"/>
    <cellStyle name="Normal 71 2 2 6" xfId="6854"/>
    <cellStyle name="Normal 71 2 2 6 2" xfId="20969"/>
    <cellStyle name="Normal 71 2 2 6 2 2" xfId="54846"/>
    <cellStyle name="Normal 71 2 2 6 3" xfId="40730"/>
    <cellStyle name="Normal 71 2 2 7" xfId="9677"/>
    <cellStyle name="Normal 71 2 2 7 2" xfId="23792"/>
    <cellStyle name="Normal 71 2 2 7 2 2" xfId="57669"/>
    <cellStyle name="Normal 71 2 2 7 3" xfId="43553"/>
    <cellStyle name="Normal 71 2 2 8" xfId="15323"/>
    <cellStyle name="Normal 71 2 2 8 2" xfId="35084"/>
    <cellStyle name="Normal 71 2 2 9" xfId="49200"/>
    <cellStyle name="Normal 71 2 3" xfId="1382"/>
    <cellStyle name="Normal 71 2 3 2" xfId="2089"/>
    <cellStyle name="Normal 71 2 3 2 2" xfId="3502"/>
    <cellStyle name="Normal 71 2 3 2 2 2" xfId="6326"/>
    <cellStyle name="Normal 71 2 3 2 2 2 2" xfId="14796"/>
    <cellStyle name="Normal 71 2 3 2 2 2 2 2" xfId="28911"/>
    <cellStyle name="Normal 71 2 3 2 2 2 2 2 2" xfId="62788"/>
    <cellStyle name="Normal 71 2 3 2 2 2 2 3" xfId="48672"/>
    <cellStyle name="Normal 71 2 3 2 2 2 3" xfId="20442"/>
    <cellStyle name="Normal 71 2 3 2 2 2 3 2" xfId="40203"/>
    <cellStyle name="Normal 71 2 3 2 2 2 4" xfId="54319"/>
    <cellStyle name="Normal 71 2 3 2 2 2 5" xfId="34557"/>
    <cellStyle name="Normal 71 2 3 2 2 3" xfId="9150"/>
    <cellStyle name="Normal 71 2 3 2 2 3 2" xfId="23265"/>
    <cellStyle name="Normal 71 2 3 2 2 3 2 2" xfId="57142"/>
    <cellStyle name="Normal 71 2 3 2 2 3 3" xfId="43026"/>
    <cellStyle name="Normal 71 2 3 2 2 4" xfId="11973"/>
    <cellStyle name="Normal 71 2 3 2 2 4 2" xfId="26088"/>
    <cellStyle name="Normal 71 2 3 2 2 4 2 2" xfId="59965"/>
    <cellStyle name="Normal 71 2 3 2 2 4 3" xfId="45849"/>
    <cellStyle name="Normal 71 2 3 2 2 5" xfId="17619"/>
    <cellStyle name="Normal 71 2 3 2 2 5 2" xfId="37380"/>
    <cellStyle name="Normal 71 2 3 2 2 6" xfId="51496"/>
    <cellStyle name="Normal 71 2 3 2 2 7" xfId="31734"/>
    <cellStyle name="Normal 71 2 3 2 3" xfId="4913"/>
    <cellStyle name="Normal 71 2 3 2 3 2" xfId="13384"/>
    <cellStyle name="Normal 71 2 3 2 3 2 2" xfId="27499"/>
    <cellStyle name="Normal 71 2 3 2 3 2 2 2" xfId="61376"/>
    <cellStyle name="Normal 71 2 3 2 3 2 3" xfId="47260"/>
    <cellStyle name="Normal 71 2 3 2 3 3" xfId="19030"/>
    <cellStyle name="Normal 71 2 3 2 3 3 2" xfId="38791"/>
    <cellStyle name="Normal 71 2 3 2 3 4" xfId="52907"/>
    <cellStyle name="Normal 71 2 3 2 3 5" xfId="33145"/>
    <cellStyle name="Normal 71 2 3 2 4" xfId="7738"/>
    <cellStyle name="Normal 71 2 3 2 4 2" xfId="21853"/>
    <cellStyle name="Normal 71 2 3 2 4 2 2" xfId="55730"/>
    <cellStyle name="Normal 71 2 3 2 4 3" xfId="41614"/>
    <cellStyle name="Normal 71 2 3 2 5" xfId="10561"/>
    <cellStyle name="Normal 71 2 3 2 5 2" xfId="24676"/>
    <cellStyle name="Normal 71 2 3 2 5 2 2" xfId="58553"/>
    <cellStyle name="Normal 71 2 3 2 5 3" xfId="44437"/>
    <cellStyle name="Normal 71 2 3 2 6" xfId="16207"/>
    <cellStyle name="Normal 71 2 3 2 6 2" xfId="35968"/>
    <cellStyle name="Normal 71 2 3 2 7" xfId="50084"/>
    <cellStyle name="Normal 71 2 3 2 8" xfId="30322"/>
    <cellStyle name="Normal 71 2 3 3" xfId="2796"/>
    <cellStyle name="Normal 71 2 3 3 2" xfId="5620"/>
    <cellStyle name="Normal 71 2 3 3 2 2" xfId="14090"/>
    <cellStyle name="Normal 71 2 3 3 2 2 2" xfId="28205"/>
    <cellStyle name="Normal 71 2 3 3 2 2 2 2" xfId="62082"/>
    <cellStyle name="Normal 71 2 3 3 2 2 3" xfId="47966"/>
    <cellStyle name="Normal 71 2 3 3 2 3" xfId="19736"/>
    <cellStyle name="Normal 71 2 3 3 2 3 2" xfId="39497"/>
    <cellStyle name="Normal 71 2 3 3 2 4" xfId="53613"/>
    <cellStyle name="Normal 71 2 3 3 2 5" xfId="33851"/>
    <cellStyle name="Normal 71 2 3 3 3" xfId="8444"/>
    <cellStyle name="Normal 71 2 3 3 3 2" xfId="22559"/>
    <cellStyle name="Normal 71 2 3 3 3 2 2" xfId="56436"/>
    <cellStyle name="Normal 71 2 3 3 3 3" xfId="42320"/>
    <cellStyle name="Normal 71 2 3 3 4" xfId="11267"/>
    <cellStyle name="Normal 71 2 3 3 4 2" xfId="25382"/>
    <cellStyle name="Normal 71 2 3 3 4 2 2" xfId="59259"/>
    <cellStyle name="Normal 71 2 3 3 4 3" xfId="45143"/>
    <cellStyle name="Normal 71 2 3 3 5" xfId="16913"/>
    <cellStyle name="Normal 71 2 3 3 5 2" xfId="36674"/>
    <cellStyle name="Normal 71 2 3 3 6" xfId="50790"/>
    <cellStyle name="Normal 71 2 3 3 7" xfId="31028"/>
    <cellStyle name="Normal 71 2 3 4" xfId="4207"/>
    <cellStyle name="Normal 71 2 3 4 2" xfId="12678"/>
    <cellStyle name="Normal 71 2 3 4 2 2" xfId="26793"/>
    <cellStyle name="Normal 71 2 3 4 2 2 2" xfId="60670"/>
    <cellStyle name="Normal 71 2 3 4 2 3" xfId="46554"/>
    <cellStyle name="Normal 71 2 3 4 3" xfId="18324"/>
    <cellStyle name="Normal 71 2 3 4 3 2" xfId="38085"/>
    <cellStyle name="Normal 71 2 3 4 4" xfId="52201"/>
    <cellStyle name="Normal 71 2 3 4 5" xfId="32439"/>
    <cellStyle name="Normal 71 2 3 5" xfId="7032"/>
    <cellStyle name="Normal 71 2 3 5 2" xfId="21147"/>
    <cellStyle name="Normal 71 2 3 5 2 2" xfId="55024"/>
    <cellStyle name="Normal 71 2 3 5 3" xfId="40908"/>
    <cellStyle name="Normal 71 2 3 6" xfId="9855"/>
    <cellStyle name="Normal 71 2 3 6 2" xfId="23970"/>
    <cellStyle name="Normal 71 2 3 6 2 2" xfId="57847"/>
    <cellStyle name="Normal 71 2 3 6 3" xfId="43731"/>
    <cellStyle name="Normal 71 2 3 7" xfId="15501"/>
    <cellStyle name="Normal 71 2 3 7 2" xfId="35262"/>
    <cellStyle name="Normal 71 2 3 8" xfId="49378"/>
    <cellStyle name="Normal 71 2 3 9" xfId="29616"/>
    <cellStyle name="Normal 71 2 4" xfId="1736"/>
    <cellStyle name="Normal 71 2 4 2" xfId="3149"/>
    <cellStyle name="Normal 71 2 4 2 2" xfId="5973"/>
    <cellStyle name="Normal 71 2 4 2 2 2" xfId="14443"/>
    <cellStyle name="Normal 71 2 4 2 2 2 2" xfId="28558"/>
    <cellStyle name="Normal 71 2 4 2 2 2 2 2" xfId="62435"/>
    <cellStyle name="Normal 71 2 4 2 2 2 3" xfId="48319"/>
    <cellStyle name="Normal 71 2 4 2 2 3" xfId="20089"/>
    <cellStyle name="Normal 71 2 4 2 2 3 2" xfId="39850"/>
    <cellStyle name="Normal 71 2 4 2 2 4" xfId="53966"/>
    <cellStyle name="Normal 71 2 4 2 2 5" xfId="34204"/>
    <cellStyle name="Normal 71 2 4 2 3" xfId="8797"/>
    <cellStyle name="Normal 71 2 4 2 3 2" xfId="22912"/>
    <cellStyle name="Normal 71 2 4 2 3 2 2" xfId="56789"/>
    <cellStyle name="Normal 71 2 4 2 3 3" xfId="42673"/>
    <cellStyle name="Normal 71 2 4 2 4" xfId="11620"/>
    <cellStyle name="Normal 71 2 4 2 4 2" xfId="25735"/>
    <cellStyle name="Normal 71 2 4 2 4 2 2" xfId="59612"/>
    <cellStyle name="Normal 71 2 4 2 4 3" xfId="45496"/>
    <cellStyle name="Normal 71 2 4 2 5" xfId="17266"/>
    <cellStyle name="Normal 71 2 4 2 5 2" xfId="37027"/>
    <cellStyle name="Normal 71 2 4 2 6" xfId="51143"/>
    <cellStyle name="Normal 71 2 4 2 7" xfId="31381"/>
    <cellStyle name="Normal 71 2 4 3" xfId="4560"/>
    <cellStyle name="Normal 71 2 4 3 2" xfId="13031"/>
    <cellStyle name="Normal 71 2 4 3 2 2" xfId="27146"/>
    <cellStyle name="Normal 71 2 4 3 2 2 2" xfId="61023"/>
    <cellStyle name="Normal 71 2 4 3 2 3" xfId="46907"/>
    <cellStyle name="Normal 71 2 4 3 3" xfId="18677"/>
    <cellStyle name="Normal 71 2 4 3 3 2" xfId="38438"/>
    <cellStyle name="Normal 71 2 4 3 4" xfId="52554"/>
    <cellStyle name="Normal 71 2 4 3 5" xfId="32792"/>
    <cellStyle name="Normal 71 2 4 4" xfId="7385"/>
    <cellStyle name="Normal 71 2 4 4 2" xfId="21500"/>
    <cellStyle name="Normal 71 2 4 4 2 2" xfId="55377"/>
    <cellStyle name="Normal 71 2 4 4 3" xfId="41261"/>
    <cellStyle name="Normal 71 2 4 5" xfId="10208"/>
    <cellStyle name="Normal 71 2 4 5 2" xfId="24323"/>
    <cellStyle name="Normal 71 2 4 5 2 2" xfId="58200"/>
    <cellStyle name="Normal 71 2 4 5 3" xfId="44084"/>
    <cellStyle name="Normal 71 2 4 6" xfId="15854"/>
    <cellStyle name="Normal 71 2 4 6 2" xfId="35615"/>
    <cellStyle name="Normal 71 2 4 7" xfId="49731"/>
    <cellStyle name="Normal 71 2 4 8" xfId="29969"/>
    <cellStyle name="Normal 71 2 5" xfId="2443"/>
    <cellStyle name="Normal 71 2 5 2" xfId="5267"/>
    <cellStyle name="Normal 71 2 5 2 2" xfId="13737"/>
    <cellStyle name="Normal 71 2 5 2 2 2" xfId="27852"/>
    <cellStyle name="Normal 71 2 5 2 2 2 2" xfId="61729"/>
    <cellStyle name="Normal 71 2 5 2 2 3" xfId="47613"/>
    <cellStyle name="Normal 71 2 5 2 3" xfId="19383"/>
    <cellStyle name="Normal 71 2 5 2 3 2" xfId="39144"/>
    <cellStyle name="Normal 71 2 5 2 4" xfId="53260"/>
    <cellStyle name="Normal 71 2 5 2 5" xfId="33498"/>
    <cellStyle name="Normal 71 2 5 3" xfId="8091"/>
    <cellStyle name="Normal 71 2 5 3 2" xfId="22206"/>
    <cellStyle name="Normal 71 2 5 3 2 2" xfId="56083"/>
    <cellStyle name="Normal 71 2 5 3 3" xfId="41967"/>
    <cellStyle name="Normal 71 2 5 4" xfId="10914"/>
    <cellStyle name="Normal 71 2 5 4 2" xfId="25029"/>
    <cellStyle name="Normal 71 2 5 4 2 2" xfId="58906"/>
    <cellStyle name="Normal 71 2 5 4 3" xfId="44790"/>
    <cellStyle name="Normal 71 2 5 5" xfId="16560"/>
    <cellStyle name="Normal 71 2 5 5 2" xfId="36321"/>
    <cellStyle name="Normal 71 2 5 6" xfId="50437"/>
    <cellStyle name="Normal 71 2 5 7" xfId="30675"/>
    <cellStyle name="Normal 71 2 6" xfId="3854"/>
    <cellStyle name="Normal 71 2 6 2" xfId="12325"/>
    <cellStyle name="Normal 71 2 6 2 2" xfId="26440"/>
    <cellStyle name="Normal 71 2 6 2 2 2" xfId="60317"/>
    <cellStyle name="Normal 71 2 6 2 3" xfId="46201"/>
    <cellStyle name="Normal 71 2 6 3" xfId="17971"/>
    <cellStyle name="Normal 71 2 6 3 2" xfId="37732"/>
    <cellStyle name="Normal 71 2 6 4" xfId="51848"/>
    <cellStyle name="Normal 71 2 6 5" xfId="32086"/>
    <cellStyle name="Normal 71 2 7" xfId="6679"/>
    <cellStyle name="Normal 71 2 7 2" xfId="20794"/>
    <cellStyle name="Normal 71 2 7 2 2" xfId="54671"/>
    <cellStyle name="Normal 71 2 7 3" xfId="40555"/>
    <cellStyle name="Normal 71 2 8" xfId="9502"/>
    <cellStyle name="Normal 71 2 8 2" xfId="23617"/>
    <cellStyle name="Normal 71 2 8 2 2" xfId="57494"/>
    <cellStyle name="Normal 71 2 8 3" xfId="43378"/>
    <cellStyle name="Normal 71 2 9" xfId="15148"/>
    <cellStyle name="Normal 71 2 9 2" xfId="34909"/>
    <cellStyle name="Normal 71 3" xfId="1115"/>
    <cellStyle name="Normal 71 3 10" xfId="29351"/>
    <cellStyle name="Normal 71 3 2" xfId="1470"/>
    <cellStyle name="Normal 71 3 2 2" xfId="2177"/>
    <cellStyle name="Normal 71 3 2 2 2" xfId="3590"/>
    <cellStyle name="Normal 71 3 2 2 2 2" xfId="6414"/>
    <cellStyle name="Normal 71 3 2 2 2 2 2" xfId="14884"/>
    <cellStyle name="Normal 71 3 2 2 2 2 2 2" xfId="28999"/>
    <cellStyle name="Normal 71 3 2 2 2 2 2 2 2" xfId="62876"/>
    <cellStyle name="Normal 71 3 2 2 2 2 2 3" xfId="48760"/>
    <cellStyle name="Normal 71 3 2 2 2 2 3" xfId="20530"/>
    <cellStyle name="Normal 71 3 2 2 2 2 3 2" xfId="40291"/>
    <cellStyle name="Normal 71 3 2 2 2 2 4" xfId="54407"/>
    <cellStyle name="Normal 71 3 2 2 2 2 5" xfId="34645"/>
    <cellStyle name="Normal 71 3 2 2 2 3" xfId="9238"/>
    <cellStyle name="Normal 71 3 2 2 2 3 2" xfId="23353"/>
    <cellStyle name="Normal 71 3 2 2 2 3 2 2" xfId="57230"/>
    <cellStyle name="Normal 71 3 2 2 2 3 3" xfId="43114"/>
    <cellStyle name="Normal 71 3 2 2 2 4" xfId="12061"/>
    <cellStyle name="Normal 71 3 2 2 2 4 2" xfId="26176"/>
    <cellStyle name="Normal 71 3 2 2 2 4 2 2" xfId="60053"/>
    <cellStyle name="Normal 71 3 2 2 2 4 3" xfId="45937"/>
    <cellStyle name="Normal 71 3 2 2 2 5" xfId="17707"/>
    <cellStyle name="Normal 71 3 2 2 2 5 2" xfId="37468"/>
    <cellStyle name="Normal 71 3 2 2 2 6" xfId="51584"/>
    <cellStyle name="Normal 71 3 2 2 2 7" xfId="31822"/>
    <cellStyle name="Normal 71 3 2 2 3" xfId="5001"/>
    <cellStyle name="Normal 71 3 2 2 3 2" xfId="13472"/>
    <cellStyle name="Normal 71 3 2 2 3 2 2" xfId="27587"/>
    <cellStyle name="Normal 71 3 2 2 3 2 2 2" xfId="61464"/>
    <cellStyle name="Normal 71 3 2 2 3 2 3" xfId="47348"/>
    <cellStyle name="Normal 71 3 2 2 3 3" xfId="19118"/>
    <cellStyle name="Normal 71 3 2 2 3 3 2" xfId="38879"/>
    <cellStyle name="Normal 71 3 2 2 3 4" xfId="52995"/>
    <cellStyle name="Normal 71 3 2 2 3 5" xfId="33233"/>
    <cellStyle name="Normal 71 3 2 2 4" xfId="7826"/>
    <cellStyle name="Normal 71 3 2 2 4 2" xfId="21941"/>
    <cellStyle name="Normal 71 3 2 2 4 2 2" xfId="55818"/>
    <cellStyle name="Normal 71 3 2 2 4 3" xfId="41702"/>
    <cellStyle name="Normal 71 3 2 2 5" xfId="10649"/>
    <cellStyle name="Normal 71 3 2 2 5 2" xfId="24764"/>
    <cellStyle name="Normal 71 3 2 2 5 2 2" xfId="58641"/>
    <cellStyle name="Normal 71 3 2 2 5 3" xfId="44525"/>
    <cellStyle name="Normal 71 3 2 2 6" xfId="16295"/>
    <cellStyle name="Normal 71 3 2 2 6 2" xfId="36056"/>
    <cellStyle name="Normal 71 3 2 2 7" xfId="50172"/>
    <cellStyle name="Normal 71 3 2 2 8" xfId="30410"/>
    <cellStyle name="Normal 71 3 2 3" xfId="2884"/>
    <cellStyle name="Normal 71 3 2 3 2" xfId="5708"/>
    <cellStyle name="Normal 71 3 2 3 2 2" xfId="14178"/>
    <cellStyle name="Normal 71 3 2 3 2 2 2" xfId="28293"/>
    <cellStyle name="Normal 71 3 2 3 2 2 2 2" xfId="62170"/>
    <cellStyle name="Normal 71 3 2 3 2 2 3" xfId="48054"/>
    <cellStyle name="Normal 71 3 2 3 2 3" xfId="19824"/>
    <cellStyle name="Normal 71 3 2 3 2 3 2" xfId="39585"/>
    <cellStyle name="Normal 71 3 2 3 2 4" xfId="53701"/>
    <cellStyle name="Normal 71 3 2 3 2 5" xfId="33939"/>
    <cellStyle name="Normal 71 3 2 3 3" xfId="8532"/>
    <cellStyle name="Normal 71 3 2 3 3 2" xfId="22647"/>
    <cellStyle name="Normal 71 3 2 3 3 2 2" xfId="56524"/>
    <cellStyle name="Normal 71 3 2 3 3 3" xfId="42408"/>
    <cellStyle name="Normal 71 3 2 3 4" xfId="11355"/>
    <cellStyle name="Normal 71 3 2 3 4 2" xfId="25470"/>
    <cellStyle name="Normal 71 3 2 3 4 2 2" xfId="59347"/>
    <cellStyle name="Normal 71 3 2 3 4 3" xfId="45231"/>
    <cellStyle name="Normal 71 3 2 3 5" xfId="17001"/>
    <cellStyle name="Normal 71 3 2 3 5 2" xfId="36762"/>
    <cellStyle name="Normal 71 3 2 3 6" xfId="50878"/>
    <cellStyle name="Normal 71 3 2 3 7" xfId="31116"/>
    <cellStyle name="Normal 71 3 2 4" xfId="4295"/>
    <cellStyle name="Normal 71 3 2 4 2" xfId="12766"/>
    <cellStyle name="Normal 71 3 2 4 2 2" xfId="26881"/>
    <cellStyle name="Normal 71 3 2 4 2 2 2" xfId="60758"/>
    <cellStyle name="Normal 71 3 2 4 2 3" xfId="46642"/>
    <cellStyle name="Normal 71 3 2 4 3" xfId="18412"/>
    <cellStyle name="Normal 71 3 2 4 3 2" xfId="38173"/>
    <cellStyle name="Normal 71 3 2 4 4" xfId="52289"/>
    <cellStyle name="Normal 71 3 2 4 5" xfId="32527"/>
    <cellStyle name="Normal 71 3 2 5" xfId="7120"/>
    <cellStyle name="Normal 71 3 2 5 2" xfId="21235"/>
    <cellStyle name="Normal 71 3 2 5 2 2" xfId="55112"/>
    <cellStyle name="Normal 71 3 2 5 3" xfId="40996"/>
    <cellStyle name="Normal 71 3 2 6" xfId="9943"/>
    <cellStyle name="Normal 71 3 2 6 2" xfId="24058"/>
    <cellStyle name="Normal 71 3 2 6 2 2" xfId="57935"/>
    <cellStyle name="Normal 71 3 2 6 3" xfId="43819"/>
    <cellStyle name="Normal 71 3 2 7" xfId="15589"/>
    <cellStyle name="Normal 71 3 2 7 2" xfId="35350"/>
    <cellStyle name="Normal 71 3 2 8" xfId="49466"/>
    <cellStyle name="Normal 71 3 2 9" xfId="29704"/>
    <cellStyle name="Normal 71 3 3" xfId="1824"/>
    <cellStyle name="Normal 71 3 3 2" xfId="3237"/>
    <cellStyle name="Normal 71 3 3 2 2" xfId="6061"/>
    <cellStyle name="Normal 71 3 3 2 2 2" xfId="14531"/>
    <cellStyle name="Normal 71 3 3 2 2 2 2" xfId="28646"/>
    <cellStyle name="Normal 71 3 3 2 2 2 2 2" xfId="62523"/>
    <cellStyle name="Normal 71 3 3 2 2 2 3" xfId="48407"/>
    <cellStyle name="Normal 71 3 3 2 2 3" xfId="20177"/>
    <cellStyle name="Normal 71 3 3 2 2 3 2" xfId="39938"/>
    <cellStyle name="Normal 71 3 3 2 2 4" xfId="54054"/>
    <cellStyle name="Normal 71 3 3 2 2 5" xfId="34292"/>
    <cellStyle name="Normal 71 3 3 2 3" xfId="8885"/>
    <cellStyle name="Normal 71 3 3 2 3 2" xfId="23000"/>
    <cellStyle name="Normal 71 3 3 2 3 2 2" xfId="56877"/>
    <cellStyle name="Normal 71 3 3 2 3 3" xfId="42761"/>
    <cellStyle name="Normal 71 3 3 2 4" xfId="11708"/>
    <cellStyle name="Normal 71 3 3 2 4 2" xfId="25823"/>
    <cellStyle name="Normal 71 3 3 2 4 2 2" xfId="59700"/>
    <cellStyle name="Normal 71 3 3 2 4 3" xfId="45584"/>
    <cellStyle name="Normal 71 3 3 2 5" xfId="17354"/>
    <cellStyle name="Normal 71 3 3 2 5 2" xfId="37115"/>
    <cellStyle name="Normal 71 3 3 2 6" xfId="51231"/>
    <cellStyle name="Normal 71 3 3 2 7" xfId="31469"/>
    <cellStyle name="Normal 71 3 3 3" xfId="4648"/>
    <cellStyle name="Normal 71 3 3 3 2" xfId="13119"/>
    <cellStyle name="Normal 71 3 3 3 2 2" xfId="27234"/>
    <cellStyle name="Normal 71 3 3 3 2 2 2" xfId="61111"/>
    <cellStyle name="Normal 71 3 3 3 2 3" xfId="46995"/>
    <cellStyle name="Normal 71 3 3 3 3" xfId="18765"/>
    <cellStyle name="Normal 71 3 3 3 3 2" xfId="38526"/>
    <cellStyle name="Normal 71 3 3 3 4" xfId="52642"/>
    <cellStyle name="Normal 71 3 3 3 5" xfId="32880"/>
    <cellStyle name="Normal 71 3 3 4" xfId="7473"/>
    <cellStyle name="Normal 71 3 3 4 2" xfId="21588"/>
    <cellStyle name="Normal 71 3 3 4 2 2" xfId="55465"/>
    <cellStyle name="Normal 71 3 3 4 3" xfId="41349"/>
    <cellStyle name="Normal 71 3 3 5" xfId="10296"/>
    <cellStyle name="Normal 71 3 3 5 2" xfId="24411"/>
    <cellStyle name="Normal 71 3 3 5 2 2" xfId="58288"/>
    <cellStyle name="Normal 71 3 3 5 3" xfId="44172"/>
    <cellStyle name="Normal 71 3 3 6" xfId="15942"/>
    <cellStyle name="Normal 71 3 3 6 2" xfId="35703"/>
    <cellStyle name="Normal 71 3 3 7" xfId="49819"/>
    <cellStyle name="Normal 71 3 3 8" xfId="30057"/>
    <cellStyle name="Normal 71 3 4" xfId="2531"/>
    <cellStyle name="Normal 71 3 4 2" xfId="5355"/>
    <cellStyle name="Normal 71 3 4 2 2" xfId="13825"/>
    <cellStyle name="Normal 71 3 4 2 2 2" xfId="27940"/>
    <cellStyle name="Normal 71 3 4 2 2 2 2" xfId="61817"/>
    <cellStyle name="Normal 71 3 4 2 2 3" xfId="47701"/>
    <cellStyle name="Normal 71 3 4 2 3" xfId="19471"/>
    <cellStyle name="Normal 71 3 4 2 3 2" xfId="39232"/>
    <cellStyle name="Normal 71 3 4 2 4" xfId="53348"/>
    <cellStyle name="Normal 71 3 4 2 5" xfId="33586"/>
    <cellStyle name="Normal 71 3 4 3" xfId="8179"/>
    <cellStyle name="Normal 71 3 4 3 2" xfId="22294"/>
    <cellStyle name="Normal 71 3 4 3 2 2" xfId="56171"/>
    <cellStyle name="Normal 71 3 4 3 3" xfId="42055"/>
    <cellStyle name="Normal 71 3 4 4" xfId="11002"/>
    <cellStyle name="Normal 71 3 4 4 2" xfId="25117"/>
    <cellStyle name="Normal 71 3 4 4 2 2" xfId="58994"/>
    <cellStyle name="Normal 71 3 4 4 3" xfId="44878"/>
    <cellStyle name="Normal 71 3 4 5" xfId="16648"/>
    <cellStyle name="Normal 71 3 4 5 2" xfId="36409"/>
    <cellStyle name="Normal 71 3 4 6" xfId="50525"/>
    <cellStyle name="Normal 71 3 4 7" xfId="30763"/>
    <cellStyle name="Normal 71 3 5" xfId="3942"/>
    <cellStyle name="Normal 71 3 5 2" xfId="12413"/>
    <cellStyle name="Normal 71 3 5 2 2" xfId="26528"/>
    <cellStyle name="Normal 71 3 5 2 2 2" xfId="60405"/>
    <cellStyle name="Normal 71 3 5 2 3" xfId="46289"/>
    <cellStyle name="Normal 71 3 5 3" xfId="18059"/>
    <cellStyle name="Normal 71 3 5 3 2" xfId="37820"/>
    <cellStyle name="Normal 71 3 5 4" xfId="51936"/>
    <cellStyle name="Normal 71 3 5 5" xfId="32174"/>
    <cellStyle name="Normal 71 3 6" xfId="6767"/>
    <cellStyle name="Normal 71 3 6 2" xfId="20882"/>
    <cellStyle name="Normal 71 3 6 2 2" xfId="54759"/>
    <cellStyle name="Normal 71 3 6 3" xfId="40643"/>
    <cellStyle name="Normal 71 3 7" xfId="9590"/>
    <cellStyle name="Normal 71 3 7 2" xfId="23705"/>
    <cellStyle name="Normal 71 3 7 2 2" xfId="57582"/>
    <cellStyle name="Normal 71 3 7 3" xfId="43466"/>
    <cellStyle name="Normal 71 3 8" xfId="15236"/>
    <cellStyle name="Normal 71 3 8 2" xfId="34997"/>
    <cellStyle name="Normal 71 3 9" xfId="49113"/>
    <cellStyle name="Normal 71 4" xfId="1295"/>
    <cellStyle name="Normal 71 4 2" xfId="2002"/>
    <cellStyle name="Normal 71 4 2 2" xfId="3415"/>
    <cellStyle name="Normal 71 4 2 2 2" xfId="6239"/>
    <cellStyle name="Normal 71 4 2 2 2 2" xfId="14709"/>
    <cellStyle name="Normal 71 4 2 2 2 2 2" xfId="28824"/>
    <cellStyle name="Normal 71 4 2 2 2 2 2 2" xfId="62701"/>
    <cellStyle name="Normal 71 4 2 2 2 2 3" xfId="48585"/>
    <cellStyle name="Normal 71 4 2 2 2 3" xfId="20355"/>
    <cellStyle name="Normal 71 4 2 2 2 3 2" xfId="40116"/>
    <cellStyle name="Normal 71 4 2 2 2 4" xfId="54232"/>
    <cellStyle name="Normal 71 4 2 2 2 5" xfId="34470"/>
    <cellStyle name="Normal 71 4 2 2 3" xfId="9063"/>
    <cellStyle name="Normal 71 4 2 2 3 2" xfId="23178"/>
    <cellStyle name="Normal 71 4 2 2 3 2 2" xfId="57055"/>
    <cellStyle name="Normal 71 4 2 2 3 3" xfId="42939"/>
    <cellStyle name="Normal 71 4 2 2 4" xfId="11886"/>
    <cellStyle name="Normal 71 4 2 2 4 2" xfId="26001"/>
    <cellStyle name="Normal 71 4 2 2 4 2 2" xfId="59878"/>
    <cellStyle name="Normal 71 4 2 2 4 3" xfId="45762"/>
    <cellStyle name="Normal 71 4 2 2 5" xfId="17532"/>
    <cellStyle name="Normal 71 4 2 2 5 2" xfId="37293"/>
    <cellStyle name="Normal 71 4 2 2 6" xfId="51409"/>
    <cellStyle name="Normal 71 4 2 2 7" xfId="31647"/>
    <cellStyle name="Normal 71 4 2 3" xfId="4826"/>
    <cellStyle name="Normal 71 4 2 3 2" xfId="13297"/>
    <cellStyle name="Normal 71 4 2 3 2 2" xfId="27412"/>
    <cellStyle name="Normal 71 4 2 3 2 2 2" xfId="61289"/>
    <cellStyle name="Normal 71 4 2 3 2 3" xfId="47173"/>
    <cellStyle name="Normal 71 4 2 3 3" xfId="18943"/>
    <cellStyle name="Normal 71 4 2 3 3 2" xfId="38704"/>
    <cellStyle name="Normal 71 4 2 3 4" xfId="52820"/>
    <cellStyle name="Normal 71 4 2 3 5" xfId="33058"/>
    <cellStyle name="Normal 71 4 2 4" xfId="7651"/>
    <cellStyle name="Normal 71 4 2 4 2" xfId="21766"/>
    <cellStyle name="Normal 71 4 2 4 2 2" xfId="55643"/>
    <cellStyle name="Normal 71 4 2 4 3" xfId="41527"/>
    <cellStyle name="Normal 71 4 2 5" xfId="10474"/>
    <cellStyle name="Normal 71 4 2 5 2" xfId="24589"/>
    <cellStyle name="Normal 71 4 2 5 2 2" xfId="58466"/>
    <cellStyle name="Normal 71 4 2 5 3" xfId="44350"/>
    <cellStyle name="Normal 71 4 2 6" xfId="16120"/>
    <cellStyle name="Normal 71 4 2 6 2" xfId="35881"/>
    <cellStyle name="Normal 71 4 2 7" xfId="49997"/>
    <cellStyle name="Normal 71 4 2 8" xfId="30235"/>
    <cellStyle name="Normal 71 4 3" xfId="2709"/>
    <cellStyle name="Normal 71 4 3 2" xfId="5533"/>
    <cellStyle name="Normal 71 4 3 2 2" xfId="14003"/>
    <cellStyle name="Normal 71 4 3 2 2 2" xfId="28118"/>
    <cellStyle name="Normal 71 4 3 2 2 2 2" xfId="61995"/>
    <cellStyle name="Normal 71 4 3 2 2 3" xfId="47879"/>
    <cellStyle name="Normal 71 4 3 2 3" xfId="19649"/>
    <cellStyle name="Normal 71 4 3 2 3 2" xfId="39410"/>
    <cellStyle name="Normal 71 4 3 2 4" xfId="53526"/>
    <cellStyle name="Normal 71 4 3 2 5" xfId="33764"/>
    <cellStyle name="Normal 71 4 3 3" xfId="8357"/>
    <cellStyle name="Normal 71 4 3 3 2" xfId="22472"/>
    <cellStyle name="Normal 71 4 3 3 2 2" xfId="56349"/>
    <cellStyle name="Normal 71 4 3 3 3" xfId="42233"/>
    <cellStyle name="Normal 71 4 3 4" xfId="11180"/>
    <cellStyle name="Normal 71 4 3 4 2" xfId="25295"/>
    <cellStyle name="Normal 71 4 3 4 2 2" xfId="59172"/>
    <cellStyle name="Normal 71 4 3 4 3" xfId="45056"/>
    <cellStyle name="Normal 71 4 3 5" xfId="16826"/>
    <cellStyle name="Normal 71 4 3 5 2" xfId="36587"/>
    <cellStyle name="Normal 71 4 3 6" xfId="50703"/>
    <cellStyle name="Normal 71 4 3 7" xfId="30941"/>
    <cellStyle name="Normal 71 4 4" xfId="4120"/>
    <cellStyle name="Normal 71 4 4 2" xfId="12591"/>
    <cellStyle name="Normal 71 4 4 2 2" xfId="26706"/>
    <cellStyle name="Normal 71 4 4 2 2 2" xfId="60583"/>
    <cellStyle name="Normal 71 4 4 2 3" xfId="46467"/>
    <cellStyle name="Normal 71 4 4 3" xfId="18237"/>
    <cellStyle name="Normal 71 4 4 3 2" xfId="37998"/>
    <cellStyle name="Normal 71 4 4 4" xfId="52114"/>
    <cellStyle name="Normal 71 4 4 5" xfId="32352"/>
    <cellStyle name="Normal 71 4 5" xfId="6945"/>
    <cellStyle name="Normal 71 4 5 2" xfId="21060"/>
    <cellStyle name="Normal 71 4 5 2 2" xfId="54937"/>
    <cellStyle name="Normal 71 4 5 3" xfId="40821"/>
    <cellStyle name="Normal 71 4 6" xfId="9768"/>
    <cellStyle name="Normal 71 4 6 2" xfId="23883"/>
    <cellStyle name="Normal 71 4 6 2 2" xfId="57760"/>
    <cellStyle name="Normal 71 4 6 3" xfId="43644"/>
    <cellStyle name="Normal 71 4 7" xfId="15414"/>
    <cellStyle name="Normal 71 4 7 2" xfId="35175"/>
    <cellStyle name="Normal 71 4 8" xfId="49291"/>
    <cellStyle name="Normal 71 4 9" xfId="29529"/>
    <cellStyle name="Normal 71 5" xfId="1649"/>
    <cellStyle name="Normal 71 5 2" xfId="3062"/>
    <cellStyle name="Normal 71 5 2 2" xfId="5886"/>
    <cellStyle name="Normal 71 5 2 2 2" xfId="14356"/>
    <cellStyle name="Normal 71 5 2 2 2 2" xfId="28471"/>
    <cellStyle name="Normal 71 5 2 2 2 2 2" xfId="62348"/>
    <cellStyle name="Normal 71 5 2 2 2 3" xfId="48232"/>
    <cellStyle name="Normal 71 5 2 2 3" xfId="20002"/>
    <cellStyle name="Normal 71 5 2 2 3 2" xfId="39763"/>
    <cellStyle name="Normal 71 5 2 2 4" xfId="53879"/>
    <cellStyle name="Normal 71 5 2 2 5" xfId="34117"/>
    <cellStyle name="Normal 71 5 2 3" xfId="8710"/>
    <cellStyle name="Normal 71 5 2 3 2" xfId="22825"/>
    <cellStyle name="Normal 71 5 2 3 2 2" xfId="56702"/>
    <cellStyle name="Normal 71 5 2 3 3" xfId="42586"/>
    <cellStyle name="Normal 71 5 2 4" xfId="11533"/>
    <cellStyle name="Normal 71 5 2 4 2" xfId="25648"/>
    <cellStyle name="Normal 71 5 2 4 2 2" xfId="59525"/>
    <cellStyle name="Normal 71 5 2 4 3" xfId="45409"/>
    <cellStyle name="Normal 71 5 2 5" xfId="17179"/>
    <cellStyle name="Normal 71 5 2 5 2" xfId="36940"/>
    <cellStyle name="Normal 71 5 2 6" xfId="51056"/>
    <cellStyle name="Normal 71 5 2 7" xfId="31294"/>
    <cellStyle name="Normal 71 5 3" xfId="4473"/>
    <cellStyle name="Normal 71 5 3 2" xfId="12944"/>
    <cellStyle name="Normal 71 5 3 2 2" xfId="27059"/>
    <cellStyle name="Normal 71 5 3 2 2 2" xfId="60936"/>
    <cellStyle name="Normal 71 5 3 2 3" xfId="46820"/>
    <cellStyle name="Normal 71 5 3 3" xfId="18590"/>
    <cellStyle name="Normal 71 5 3 3 2" xfId="38351"/>
    <cellStyle name="Normal 71 5 3 4" xfId="52467"/>
    <cellStyle name="Normal 71 5 3 5" xfId="32705"/>
    <cellStyle name="Normal 71 5 4" xfId="7298"/>
    <cellStyle name="Normal 71 5 4 2" xfId="21413"/>
    <cellStyle name="Normal 71 5 4 2 2" xfId="55290"/>
    <cellStyle name="Normal 71 5 4 3" xfId="41174"/>
    <cellStyle name="Normal 71 5 5" xfId="10121"/>
    <cellStyle name="Normal 71 5 5 2" xfId="24236"/>
    <cellStyle name="Normal 71 5 5 2 2" xfId="58113"/>
    <cellStyle name="Normal 71 5 5 3" xfId="43997"/>
    <cellStyle name="Normal 71 5 6" xfId="15767"/>
    <cellStyle name="Normal 71 5 6 2" xfId="35528"/>
    <cellStyle name="Normal 71 5 7" xfId="49644"/>
    <cellStyle name="Normal 71 5 8" xfId="29882"/>
    <cellStyle name="Normal 71 6" xfId="2356"/>
    <cellStyle name="Normal 71 6 2" xfId="5180"/>
    <cellStyle name="Normal 71 6 2 2" xfId="13650"/>
    <cellStyle name="Normal 71 6 2 2 2" xfId="27765"/>
    <cellStyle name="Normal 71 6 2 2 2 2" xfId="61642"/>
    <cellStyle name="Normal 71 6 2 2 3" xfId="47526"/>
    <cellStyle name="Normal 71 6 2 3" xfId="19296"/>
    <cellStyle name="Normal 71 6 2 3 2" xfId="39057"/>
    <cellStyle name="Normal 71 6 2 4" xfId="53173"/>
    <cellStyle name="Normal 71 6 2 5" xfId="33411"/>
    <cellStyle name="Normal 71 6 3" xfId="8004"/>
    <cellStyle name="Normal 71 6 3 2" xfId="22119"/>
    <cellStyle name="Normal 71 6 3 2 2" xfId="55996"/>
    <cellStyle name="Normal 71 6 3 3" xfId="41880"/>
    <cellStyle name="Normal 71 6 4" xfId="10827"/>
    <cellStyle name="Normal 71 6 4 2" xfId="24942"/>
    <cellStyle name="Normal 71 6 4 2 2" xfId="58819"/>
    <cellStyle name="Normal 71 6 4 3" xfId="44703"/>
    <cellStyle name="Normal 71 6 5" xfId="16473"/>
    <cellStyle name="Normal 71 6 5 2" xfId="36234"/>
    <cellStyle name="Normal 71 6 6" xfId="50350"/>
    <cellStyle name="Normal 71 6 7" xfId="30588"/>
    <cellStyle name="Normal 71 7" xfId="3767"/>
    <cellStyle name="Normal 71 7 2" xfId="12238"/>
    <cellStyle name="Normal 71 7 2 2" xfId="26353"/>
    <cellStyle name="Normal 71 7 2 2 2" xfId="60230"/>
    <cellStyle name="Normal 71 7 2 3" xfId="46114"/>
    <cellStyle name="Normal 71 7 3" xfId="17884"/>
    <cellStyle name="Normal 71 7 3 2" xfId="37645"/>
    <cellStyle name="Normal 71 7 4" xfId="51761"/>
    <cellStyle name="Normal 71 7 5" xfId="31999"/>
    <cellStyle name="Normal 71 8" xfId="6592"/>
    <cellStyle name="Normal 71 8 2" xfId="20707"/>
    <cellStyle name="Normal 71 8 2 2" xfId="54584"/>
    <cellStyle name="Normal 71 8 3" xfId="40468"/>
    <cellStyle name="Normal 71 9" xfId="9415"/>
    <cellStyle name="Normal 71 9 2" xfId="23530"/>
    <cellStyle name="Normal 71 9 2 2" xfId="57407"/>
    <cellStyle name="Normal 71 9 3" xfId="43291"/>
    <cellStyle name="Normal 72" xfId="776"/>
    <cellStyle name="Normal 72 10" xfId="15064"/>
    <cellStyle name="Normal 72 10 2" xfId="34825"/>
    <cellStyle name="Normal 72 11" xfId="48941"/>
    <cellStyle name="Normal 72 12" xfId="29179"/>
    <cellStyle name="Normal 72 2" xfId="1026"/>
    <cellStyle name="Normal 72 2 10" xfId="49028"/>
    <cellStyle name="Normal 72 2 11" xfId="29266"/>
    <cellStyle name="Normal 72 2 2" xfId="1206"/>
    <cellStyle name="Normal 72 2 2 10" xfId="29441"/>
    <cellStyle name="Normal 72 2 2 2" xfId="1560"/>
    <cellStyle name="Normal 72 2 2 2 2" xfId="2267"/>
    <cellStyle name="Normal 72 2 2 2 2 2" xfId="3680"/>
    <cellStyle name="Normal 72 2 2 2 2 2 2" xfId="6504"/>
    <cellStyle name="Normal 72 2 2 2 2 2 2 2" xfId="14974"/>
    <cellStyle name="Normal 72 2 2 2 2 2 2 2 2" xfId="29089"/>
    <cellStyle name="Normal 72 2 2 2 2 2 2 2 2 2" xfId="62966"/>
    <cellStyle name="Normal 72 2 2 2 2 2 2 2 3" xfId="48850"/>
    <cellStyle name="Normal 72 2 2 2 2 2 2 3" xfId="20620"/>
    <cellStyle name="Normal 72 2 2 2 2 2 2 3 2" xfId="40381"/>
    <cellStyle name="Normal 72 2 2 2 2 2 2 4" xfId="54497"/>
    <cellStyle name="Normal 72 2 2 2 2 2 2 5" xfId="34735"/>
    <cellStyle name="Normal 72 2 2 2 2 2 3" xfId="9328"/>
    <cellStyle name="Normal 72 2 2 2 2 2 3 2" xfId="23443"/>
    <cellStyle name="Normal 72 2 2 2 2 2 3 2 2" xfId="57320"/>
    <cellStyle name="Normal 72 2 2 2 2 2 3 3" xfId="43204"/>
    <cellStyle name="Normal 72 2 2 2 2 2 4" xfId="12151"/>
    <cellStyle name="Normal 72 2 2 2 2 2 4 2" xfId="26266"/>
    <cellStyle name="Normal 72 2 2 2 2 2 4 2 2" xfId="60143"/>
    <cellStyle name="Normal 72 2 2 2 2 2 4 3" xfId="46027"/>
    <cellStyle name="Normal 72 2 2 2 2 2 5" xfId="17797"/>
    <cellStyle name="Normal 72 2 2 2 2 2 5 2" xfId="37558"/>
    <cellStyle name="Normal 72 2 2 2 2 2 6" xfId="51674"/>
    <cellStyle name="Normal 72 2 2 2 2 2 7" xfId="31912"/>
    <cellStyle name="Normal 72 2 2 2 2 3" xfId="5091"/>
    <cellStyle name="Normal 72 2 2 2 2 3 2" xfId="13562"/>
    <cellStyle name="Normal 72 2 2 2 2 3 2 2" xfId="27677"/>
    <cellStyle name="Normal 72 2 2 2 2 3 2 2 2" xfId="61554"/>
    <cellStyle name="Normal 72 2 2 2 2 3 2 3" xfId="47438"/>
    <cellStyle name="Normal 72 2 2 2 2 3 3" xfId="19208"/>
    <cellStyle name="Normal 72 2 2 2 2 3 3 2" xfId="38969"/>
    <cellStyle name="Normal 72 2 2 2 2 3 4" xfId="53085"/>
    <cellStyle name="Normal 72 2 2 2 2 3 5" xfId="33323"/>
    <cellStyle name="Normal 72 2 2 2 2 4" xfId="7916"/>
    <cellStyle name="Normal 72 2 2 2 2 4 2" xfId="22031"/>
    <cellStyle name="Normal 72 2 2 2 2 4 2 2" xfId="55908"/>
    <cellStyle name="Normal 72 2 2 2 2 4 3" xfId="41792"/>
    <cellStyle name="Normal 72 2 2 2 2 5" xfId="10739"/>
    <cellStyle name="Normal 72 2 2 2 2 5 2" xfId="24854"/>
    <cellStyle name="Normal 72 2 2 2 2 5 2 2" xfId="58731"/>
    <cellStyle name="Normal 72 2 2 2 2 5 3" xfId="44615"/>
    <cellStyle name="Normal 72 2 2 2 2 6" xfId="16385"/>
    <cellStyle name="Normal 72 2 2 2 2 6 2" xfId="36146"/>
    <cellStyle name="Normal 72 2 2 2 2 7" xfId="50262"/>
    <cellStyle name="Normal 72 2 2 2 2 8" xfId="30500"/>
    <cellStyle name="Normal 72 2 2 2 3" xfId="2974"/>
    <cellStyle name="Normal 72 2 2 2 3 2" xfId="5798"/>
    <cellStyle name="Normal 72 2 2 2 3 2 2" xfId="14268"/>
    <cellStyle name="Normal 72 2 2 2 3 2 2 2" xfId="28383"/>
    <cellStyle name="Normal 72 2 2 2 3 2 2 2 2" xfId="62260"/>
    <cellStyle name="Normal 72 2 2 2 3 2 2 3" xfId="48144"/>
    <cellStyle name="Normal 72 2 2 2 3 2 3" xfId="19914"/>
    <cellStyle name="Normal 72 2 2 2 3 2 3 2" xfId="39675"/>
    <cellStyle name="Normal 72 2 2 2 3 2 4" xfId="53791"/>
    <cellStyle name="Normal 72 2 2 2 3 2 5" xfId="34029"/>
    <cellStyle name="Normal 72 2 2 2 3 3" xfId="8622"/>
    <cellStyle name="Normal 72 2 2 2 3 3 2" xfId="22737"/>
    <cellStyle name="Normal 72 2 2 2 3 3 2 2" xfId="56614"/>
    <cellStyle name="Normal 72 2 2 2 3 3 3" xfId="42498"/>
    <cellStyle name="Normal 72 2 2 2 3 4" xfId="11445"/>
    <cellStyle name="Normal 72 2 2 2 3 4 2" xfId="25560"/>
    <cellStyle name="Normal 72 2 2 2 3 4 2 2" xfId="59437"/>
    <cellStyle name="Normal 72 2 2 2 3 4 3" xfId="45321"/>
    <cellStyle name="Normal 72 2 2 2 3 5" xfId="17091"/>
    <cellStyle name="Normal 72 2 2 2 3 5 2" xfId="36852"/>
    <cellStyle name="Normal 72 2 2 2 3 6" xfId="50968"/>
    <cellStyle name="Normal 72 2 2 2 3 7" xfId="31206"/>
    <cellStyle name="Normal 72 2 2 2 4" xfId="4385"/>
    <cellStyle name="Normal 72 2 2 2 4 2" xfId="12856"/>
    <cellStyle name="Normal 72 2 2 2 4 2 2" xfId="26971"/>
    <cellStyle name="Normal 72 2 2 2 4 2 2 2" xfId="60848"/>
    <cellStyle name="Normal 72 2 2 2 4 2 3" xfId="46732"/>
    <cellStyle name="Normal 72 2 2 2 4 3" xfId="18502"/>
    <cellStyle name="Normal 72 2 2 2 4 3 2" xfId="38263"/>
    <cellStyle name="Normal 72 2 2 2 4 4" xfId="52379"/>
    <cellStyle name="Normal 72 2 2 2 4 5" xfId="32617"/>
    <cellStyle name="Normal 72 2 2 2 5" xfId="7210"/>
    <cellStyle name="Normal 72 2 2 2 5 2" xfId="21325"/>
    <cellStyle name="Normal 72 2 2 2 5 2 2" xfId="55202"/>
    <cellStyle name="Normal 72 2 2 2 5 3" xfId="41086"/>
    <cellStyle name="Normal 72 2 2 2 6" xfId="10033"/>
    <cellStyle name="Normal 72 2 2 2 6 2" xfId="24148"/>
    <cellStyle name="Normal 72 2 2 2 6 2 2" xfId="58025"/>
    <cellStyle name="Normal 72 2 2 2 6 3" xfId="43909"/>
    <cellStyle name="Normal 72 2 2 2 7" xfId="15679"/>
    <cellStyle name="Normal 72 2 2 2 7 2" xfId="35440"/>
    <cellStyle name="Normal 72 2 2 2 8" xfId="49556"/>
    <cellStyle name="Normal 72 2 2 2 9" xfId="29794"/>
    <cellStyle name="Normal 72 2 2 3" xfId="1914"/>
    <cellStyle name="Normal 72 2 2 3 2" xfId="3327"/>
    <cellStyle name="Normal 72 2 2 3 2 2" xfId="6151"/>
    <cellStyle name="Normal 72 2 2 3 2 2 2" xfId="14621"/>
    <cellStyle name="Normal 72 2 2 3 2 2 2 2" xfId="28736"/>
    <cellStyle name="Normal 72 2 2 3 2 2 2 2 2" xfId="62613"/>
    <cellStyle name="Normal 72 2 2 3 2 2 2 3" xfId="48497"/>
    <cellStyle name="Normal 72 2 2 3 2 2 3" xfId="20267"/>
    <cellStyle name="Normal 72 2 2 3 2 2 3 2" xfId="40028"/>
    <cellStyle name="Normal 72 2 2 3 2 2 4" xfId="54144"/>
    <cellStyle name="Normal 72 2 2 3 2 2 5" xfId="34382"/>
    <cellStyle name="Normal 72 2 2 3 2 3" xfId="8975"/>
    <cellStyle name="Normal 72 2 2 3 2 3 2" xfId="23090"/>
    <cellStyle name="Normal 72 2 2 3 2 3 2 2" xfId="56967"/>
    <cellStyle name="Normal 72 2 2 3 2 3 3" xfId="42851"/>
    <cellStyle name="Normal 72 2 2 3 2 4" xfId="11798"/>
    <cellStyle name="Normal 72 2 2 3 2 4 2" xfId="25913"/>
    <cellStyle name="Normal 72 2 2 3 2 4 2 2" xfId="59790"/>
    <cellStyle name="Normal 72 2 2 3 2 4 3" xfId="45674"/>
    <cellStyle name="Normal 72 2 2 3 2 5" xfId="17444"/>
    <cellStyle name="Normal 72 2 2 3 2 5 2" xfId="37205"/>
    <cellStyle name="Normal 72 2 2 3 2 6" xfId="51321"/>
    <cellStyle name="Normal 72 2 2 3 2 7" xfId="31559"/>
    <cellStyle name="Normal 72 2 2 3 3" xfId="4738"/>
    <cellStyle name="Normal 72 2 2 3 3 2" xfId="13209"/>
    <cellStyle name="Normal 72 2 2 3 3 2 2" xfId="27324"/>
    <cellStyle name="Normal 72 2 2 3 3 2 2 2" xfId="61201"/>
    <cellStyle name="Normal 72 2 2 3 3 2 3" xfId="47085"/>
    <cellStyle name="Normal 72 2 2 3 3 3" xfId="18855"/>
    <cellStyle name="Normal 72 2 2 3 3 3 2" xfId="38616"/>
    <cellStyle name="Normal 72 2 2 3 3 4" xfId="52732"/>
    <cellStyle name="Normal 72 2 2 3 3 5" xfId="32970"/>
    <cellStyle name="Normal 72 2 2 3 4" xfId="7563"/>
    <cellStyle name="Normal 72 2 2 3 4 2" xfId="21678"/>
    <cellStyle name="Normal 72 2 2 3 4 2 2" xfId="55555"/>
    <cellStyle name="Normal 72 2 2 3 4 3" xfId="41439"/>
    <cellStyle name="Normal 72 2 2 3 5" xfId="10386"/>
    <cellStyle name="Normal 72 2 2 3 5 2" xfId="24501"/>
    <cellStyle name="Normal 72 2 2 3 5 2 2" xfId="58378"/>
    <cellStyle name="Normal 72 2 2 3 5 3" xfId="44262"/>
    <cellStyle name="Normal 72 2 2 3 6" xfId="16032"/>
    <cellStyle name="Normal 72 2 2 3 6 2" xfId="35793"/>
    <cellStyle name="Normal 72 2 2 3 7" xfId="49909"/>
    <cellStyle name="Normal 72 2 2 3 8" xfId="30147"/>
    <cellStyle name="Normal 72 2 2 4" xfId="2621"/>
    <cellStyle name="Normal 72 2 2 4 2" xfId="5445"/>
    <cellStyle name="Normal 72 2 2 4 2 2" xfId="13915"/>
    <cellStyle name="Normal 72 2 2 4 2 2 2" xfId="28030"/>
    <cellStyle name="Normal 72 2 2 4 2 2 2 2" xfId="61907"/>
    <cellStyle name="Normal 72 2 2 4 2 2 3" xfId="47791"/>
    <cellStyle name="Normal 72 2 2 4 2 3" xfId="19561"/>
    <cellStyle name="Normal 72 2 2 4 2 3 2" xfId="39322"/>
    <cellStyle name="Normal 72 2 2 4 2 4" xfId="53438"/>
    <cellStyle name="Normal 72 2 2 4 2 5" xfId="33676"/>
    <cellStyle name="Normal 72 2 2 4 3" xfId="8269"/>
    <cellStyle name="Normal 72 2 2 4 3 2" xfId="22384"/>
    <cellStyle name="Normal 72 2 2 4 3 2 2" xfId="56261"/>
    <cellStyle name="Normal 72 2 2 4 3 3" xfId="42145"/>
    <cellStyle name="Normal 72 2 2 4 4" xfId="11092"/>
    <cellStyle name="Normal 72 2 2 4 4 2" xfId="25207"/>
    <cellStyle name="Normal 72 2 2 4 4 2 2" xfId="59084"/>
    <cellStyle name="Normal 72 2 2 4 4 3" xfId="44968"/>
    <cellStyle name="Normal 72 2 2 4 5" xfId="16738"/>
    <cellStyle name="Normal 72 2 2 4 5 2" xfId="36499"/>
    <cellStyle name="Normal 72 2 2 4 6" xfId="50615"/>
    <cellStyle name="Normal 72 2 2 4 7" xfId="30853"/>
    <cellStyle name="Normal 72 2 2 5" xfId="4032"/>
    <cellStyle name="Normal 72 2 2 5 2" xfId="12503"/>
    <cellStyle name="Normal 72 2 2 5 2 2" xfId="26618"/>
    <cellStyle name="Normal 72 2 2 5 2 2 2" xfId="60495"/>
    <cellStyle name="Normal 72 2 2 5 2 3" xfId="46379"/>
    <cellStyle name="Normal 72 2 2 5 3" xfId="18149"/>
    <cellStyle name="Normal 72 2 2 5 3 2" xfId="37910"/>
    <cellStyle name="Normal 72 2 2 5 4" xfId="52026"/>
    <cellStyle name="Normal 72 2 2 5 5" xfId="32264"/>
    <cellStyle name="Normal 72 2 2 6" xfId="6857"/>
    <cellStyle name="Normal 72 2 2 6 2" xfId="20972"/>
    <cellStyle name="Normal 72 2 2 6 2 2" xfId="54849"/>
    <cellStyle name="Normal 72 2 2 6 3" xfId="40733"/>
    <cellStyle name="Normal 72 2 2 7" xfId="9680"/>
    <cellStyle name="Normal 72 2 2 7 2" xfId="23795"/>
    <cellStyle name="Normal 72 2 2 7 2 2" xfId="57672"/>
    <cellStyle name="Normal 72 2 2 7 3" xfId="43556"/>
    <cellStyle name="Normal 72 2 2 8" xfId="15326"/>
    <cellStyle name="Normal 72 2 2 8 2" xfId="35087"/>
    <cellStyle name="Normal 72 2 2 9" xfId="49203"/>
    <cellStyle name="Normal 72 2 3" xfId="1385"/>
    <cellStyle name="Normal 72 2 3 2" xfId="2092"/>
    <cellStyle name="Normal 72 2 3 2 2" xfId="3505"/>
    <cellStyle name="Normal 72 2 3 2 2 2" xfId="6329"/>
    <cellStyle name="Normal 72 2 3 2 2 2 2" xfId="14799"/>
    <cellStyle name="Normal 72 2 3 2 2 2 2 2" xfId="28914"/>
    <cellStyle name="Normal 72 2 3 2 2 2 2 2 2" xfId="62791"/>
    <cellStyle name="Normal 72 2 3 2 2 2 2 3" xfId="48675"/>
    <cellStyle name="Normal 72 2 3 2 2 2 3" xfId="20445"/>
    <cellStyle name="Normal 72 2 3 2 2 2 3 2" xfId="40206"/>
    <cellStyle name="Normal 72 2 3 2 2 2 4" xfId="54322"/>
    <cellStyle name="Normal 72 2 3 2 2 2 5" xfId="34560"/>
    <cellStyle name="Normal 72 2 3 2 2 3" xfId="9153"/>
    <cellStyle name="Normal 72 2 3 2 2 3 2" xfId="23268"/>
    <cellStyle name="Normal 72 2 3 2 2 3 2 2" xfId="57145"/>
    <cellStyle name="Normal 72 2 3 2 2 3 3" xfId="43029"/>
    <cellStyle name="Normal 72 2 3 2 2 4" xfId="11976"/>
    <cellStyle name="Normal 72 2 3 2 2 4 2" xfId="26091"/>
    <cellStyle name="Normal 72 2 3 2 2 4 2 2" xfId="59968"/>
    <cellStyle name="Normal 72 2 3 2 2 4 3" xfId="45852"/>
    <cellStyle name="Normal 72 2 3 2 2 5" xfId="17622"/>
    <cellStyle name="Normal 72 2 3 2 2 5 2" xfId="37383"/>
    <cellStyle name="Normal 72 2 3 2 2 6" xfId="51499"/>
    <cellStyle name="Normal 72 2 3 2 2 7" xfId="31737"/>
    <cellStyle name="Normal 72 2 3 2 3" xfId="4916"/>
    <cellStyle name="Normal 72 2 3 2 3 2" xfId="13387"/>
    <cellStyle name="Normal 72 2 3 2 3 2 2" xfId="27502"/>
    <cellStyle name="Normal 72 2 3 2 3 2 2 2" xfId="61379"/>
    <cellStyle name="Normal 72 2 3 2 3 2 3" xfId="47263"/>
    <cellStyle name="Normal 72 2 3 2 3 3" xfId="19033"/>
    <cellStyle name="Normal 72 2 3 2 3 3 2" xfId="38794"/>
    <cellStyle name="Normal 72 2 3 2 3 4" xfId="52910"/>
    <cellStyle name="Normal 72 2 3 2 3 5" xfId="33148"/>
    <cellStyle name="Normal 72 2 3 2 4" xfId="7741"/>
    <cellStyle name="Normal 72 2 3 2 4 2" xfId="21856"/>
    <cellStyle name="Normal 72 2 3 2 4 2 2" xfId="55733"/>
    <cellStyle name="Normal 72 2 3 2 4 3" xfId="41617"/>
    <cellStyle name="Normal 72 2 3 2 5" xfId="10564"/>
    <cellStyle name="Normal 72 2 3 2 5 2" xfId="24679"/>
    <cellStyle name="Normal 72 2 3 2 5 2 2" xfId="58556"/>
    <cellStyle name="Normal 72 2 3 2 5 3" xfId="44440"/>
    <cellStyle name="Normal 72 2 3 2 6" xfId="16210"/>
    <cellStyle name="Normal 72 2 3 2 6 2" xfId="35971"/>
    <cellStyle name="Normal 72 2 3 2 7" xfId="50087"/>
    <cellStyle name="Normal 72 2 3 2 8" xfId="30325"/>
    <cellStyle name="Normal 72 2 3 3" xfId="2799"/>
    <cellStyle name="Normal 72 2 3 3 2" xfId="5623"/>
    <cellStyle name="Normal 72 2 3 3 2 2" xfId="14093"/>
    <cellStyle name="Normal 72 2 3 3 2 2 2" xfId="28208"/>
    <cellStyle name="Normal 72 2 3 3 2 2 2 2" xfId="62085"/>
    <cellStyle name="Normal 72 2 3 3 2 2 3" xfId="47969"/>
    <cellStyle name="Normal 72 2 3 3 2 3" xfId="19739"/>
    <cellStyle name="Normal 72 2 3 3 2 3 2" xfId="39500"/>
    <cellStyle name="Normal 72 2 3 3 2 4" xfId="53616"/>
    <cellStyle name="Normal 72 2 3 3 2 5" xfId="33854"/>
    <cellStyle name="Normal 72 2 3 3 3" xfId="8447"/>
    <cellStyle name="Normal 72 2 3 3 3 2" xfId="22562"/>
    <cellStyle name="Normal 72 2 3 3 3 2 2" xfId="56439"/>
    <cellStyle name="Normal 72 2 3 3 3 3" xfId="42323"/>
    <cellStyle name="Normal 72 2 3 3 4" xfId="11270"/>
    <cellStyle name="Normal 72 2 3 3 4 2" xfId="25385"/>
    <cellStyle name="Normal 72 2 3 3 4 2 2" xfId="59262"/>
    <cellStyle name="Normal 72 2 3 3 4 3" xfId="45146"/>
    <cellStyle name="Normal 72 2 3 3 5" xfId="16916"/>
    <cellStyle name="Normal 72 2 3 3 5 2" xfId="36677"/>
    <cellStyle name="Normal 72 2 3 3 6" xfId="50793"/>
    <cellStyle name="Normal 72 2 3 3 7" xfId="31031"/>
    <cellStyle name="Normal 72 2 3 4" xfId="4210"/>
    <cellStyle name="Normal 72 2 3 4 2" xfId="12681"/>
    <cellStyle name="Normal 72 2 3 4 2 2" xfId="26796"/>
    <cellStyle name="Normal 72 2 3 4 2 2 2" xfId="60673"/>
    <cellStyle name="Normal 72 2 3 4 2 3" xfId="46557"/>
    <cellStyle name="Normal 72 2 3 4 3" xfId="18327"/>
    <cellStyle name="Normal 72 2 3 4 3 2" xfId="38088"/>
    <cellStyle name="Normal 72 2 3 4 4" xfId="52204"/>
    <cellStyle name="Normal 72 2 3 4 5" xfId="32442"/>
    <cellStyle name="Normal 72 2 3 5" xfId="7035"/>
    <cellStyle name="Normal 72 2 3 5 2" xfId="21150"/>
    <cellStyle name="Normal 72 2 3 5 2 2" xfId="55027"/>
    <cellStyle name="Normal 72 2 3 5 3" xfId="40911"/>
    <cellStyle name="Normal 72 2 3 6" xfId="9858"/>
    <cellStyle name="Normal 72 2 3 6 2" xfId="23973"/>
    <cellStyle name="Normal 72 2 3 6 2 2" xfId="57850"/>
    <cellStyle name="Normal 72 2 3 6 3" xfId="43734"/>
    <cellStyle name="Normal 72 2 3 7" xfId="15504"/>
    <cellStyle name="Normal 72 2 3 7 2" xfId="35265"/>
    <cellStyle name="Normal 72 2 3 8" xfId="49381"/>
    <cellStyle name="Normal 72 2 3 9" xfId="29619"/>
    <cellStyle name="Normal 72 2 4" xfId="1739"/>
    <cellStyle name="Normal 72 2 4 2" xfId="3152"/>
    <cellStyle name="Normal 72 2 4 2 2" xfId="5976"/>
    <cellStyle name="Normal 72 2 4 2 2 2" xfId="14446"/>
    <cellStyle name="Normal 72 2 4 2 2 2 2" xfId="28561"/>
    <cellStyle name="Normal 72 2 4 2 2 2 2 2" xfId="62438"/>
    <cellStyle name="Normal 72 2 4 2 2 2 3" xfId="48322"/>
    <cellStyle name="Normal 72 2 4 2 2 3" xfId="20092"/>
    <cellStyle name="Normal 72 2 4 2 2 3 2" xfId="39853"/>
    <cellStyle name="Normal 72 2 4 2 2 4" xfId="53969"/>
    <cellStyle name="Normal 72 2 4 2 2 5" xfId="34207"/>
    <cellStyle name="Normal 72 2 4 2 3" xfId="8800"/>
    <cellStyle name="Normal 72 2 4 2 3 2" xfId="22915"/>
    <cellStyle name="Normal 72 2 4 2 3 2 2" xfId="56792"/>
    <cellStyle name="Normal 72 2 4 2 3 3" xfId="42676"/>
    <cellStyle name="Normal 72 2 4 2 4" xfId="11623"/>
    <cellStyle name="Normal 72 2 4 2 4 2" xfId="25738"/>
    <cellStyle name="Normal 72 2 4 2 4 2 2" xfId="59615"/>
    <cellStyle name="Normal 72 2 4 2 4 3" xfId="45499"/>
    <cellStyle name="Normal 72 2 4 2 5" xfId="17269"/>
    <cellStyle name="Normal 72 2 4 2 5 2" xfId="37030"/>
    <cellStyle name="Normal 72 2 4 2 6" xfId="51146"/>
    <cellStyle name="Normal 72 2 4 2 7" xfId="31384"/>
    <cellStyle name="Normal 72 2 4 3" xfId="4563"/>
    <cellStyle name="Normal 72 2 4 3 2" xfId="13034"/>
    <cellStyle name="Normal 72 2 4 3 2 2" xfId="27149"/>
    <cellStyle name="Normal 72 2 4 3 2 2 2" xfId="61026"/>
    <cellStyle name="Normal 72 2 4 3 2 3" xfId="46910"/>
    <cellStyle name="Normal 72 2 4 3 3" xfId="18680"/>
    <cellStyle name="Normal 72 2 4 3 3 2" xfId="38441"/>
    <cellStyle name="Normal 72 2 4 3 4" xfId="52557"/>
    <cellStyle name="Normal 72 2 4 3 5" xfId="32795"/>
    <cellStyle name="Normal 72 2 4 4" xfId="7388"/>
    <cellStyle name="Normal 72 2 4 4 2" xfId="21503"/>
    <cellStyle name="Normal 72 2 4 4 2 2" xfId="55380"/>
    <cellStyle name="Normal 72 2 4 4 3" xfId="41264"/>
    <cellStyle name="Normal 72 2 4 5" xfId="10211"/>
    <cellStyle name="Normal 72 2 4 5 2" xfId="24326"/>
    <cellStyle name="Normal 72 2 4 5 2 2" xfId="58203"/>
    <cellStyle name="Normal 72 2 4 5 3" xfId="44087"/>
    <cellStyle name="Normal 72 2 4 6" xfId="15857"/>
    <cellStyle name="Normal 72 2 4 6 2" xfId="35618"/>
    <cellStyle name="Normal 72 2 4 7" xfId="49734"/>
    <cellStyle name="Normal 72 2 4 8" xfId="29972"/>
    <cellStyle name="Normal 72 2 5" xfId="2446"/>
    <cellStyle name="Normal 72 2 5 2" xfId="5270"/>
    <cellStyle name="Normal 72 2 5 2 2" xfId="13740"/>
    <cellStyle name="Normal 72 2 5 2 2 2" xfId="27855"/>
    <cellStyle name="Normal 72 2 5 2 2 2 2" xfId="61732"/>
    <cellStyle name="Normal 72 2 5 2 2 3" xfId="47616"/>
    <cellStyle name="Normal 72 2 5 2 3" xfId="19386"/>
    <cellStyle name="Normal 72 2 5 2 3 2" xfId="39147"/>
    <cellStyle name="Normal 72 2 5 2 4" xfId="53263"/>
    <cellStyle name="Normal 72 2 5 2 5" xfId="33501"/>
    <cellStyle name="Normal 72 2 5 3" xfId="8094"/>
    <cellStyle name="Normal 72 2 5 3 2" xfId="22209"/>
    <cellStyle name="Normal 72 2 5 3 2 2" xfId="56086"/>
    <cellStyle name="Normal 72 2 5 3 3" xfId="41970"/>
    <cellStyle name="Normal 72 2 5 4" xfId="10917"/>
    <cellStyle name="Normal 72 2 5 4 2" xfId="25032"/>
    <cellStyle name="Normal 72 2 5 4 2 2" xfId="58909"/>
    <cellStyle name="Normal 72 2 5 4 3" xfId="44793"/>
    <cellStyle name="Normal 72 2 5 5" xfId="16563"/>
    <cellStyle name="Normal 72 2 5 5 2" xfId="36324"/>
    <cellStyle name="Normal 72 2 5 6" xfId="50440"/>
    <cellStyle name="Normal 72 2 5 7" xfId="30678"/>
    <cellStyle name="Normal 72 2 6" xfId="3857"/>
    <cellStyle name="Normal 72 2 6 2" xfId="12328"/>
    <cellStyle name="Normal 72 2 6 2 2" xfId="26443"/>
    <cellStyle name="Normal 72 2 6 2 2 2" xfId="60320"/>
    <cellStyle name="Normal 72 2 6 2 3" xfId="46204"/>
    <cellStyle name="Normal 72 2 6 3" xfId="17974"/>
    <cellStyle name="Normal 72 2 6 3 2" xfId="37735"/>
    <cellStyle name="Normal 72 2 6 4" xfId="51851"/>
    <cellStyle name="Normal 72 2 6 5" xfId="32089"/>
    <cellStyle name="Normal 72 2 7" xfId="6682"/>
    <cellStyle name="Normal 72 2 7 2" xfId="20797"/>
    <cellStyle name="Normal 72 2 7 2 2" xfId="54674"/>
    <cellStyle name="Normal 72 2 7 3" xfId="40558"/>
    <cellStyle name="Normal 72 2 8" xfId="9505"/>
    <cellStyle name="Normal 72 2 8 2" xfId="23620"/>
    <cellStyle name="Normal 72 2 8 2 2" xfId="57497"/>
    <cellStyle name="Normal 72 2 8 3" xfId="43381"/>
    <cellStyle name="Normal 72 2 9" xfId="15151"/>
    <cellStyle name="Normal 72 2 9 2" xfId="34912"/>
    <cellStyle name="Normal 72 3" xfId="1118"/>
    <cellStyle name="Normal 72 3 10" xfId="29354"/>
    <cellStyle name="Normal 72 3 2" xfId="1473"/>
    <cellStyle name="Normal 72 3 2 2" xfId="2180"/>
    <cellStyle name="Normal 72 3 2 2 2" xfId="3593"/>
    <cellStyle name="Normal 72 3 2 2 2 2" xfId="6417"/>
    <cellStyle name="Normal 72 3 2 2 2 2 2" xfId="14887"/>
    <cellStyle name="Normal 72 3 2 2 2 2 2 2" xfId="29002"/>
    <cellStyle name="Normal 72 3 2 2 2 2 2 2 2" xfId="62879"/>
    <cellStyle name="Normal 72 3 2 2 2 2 2 3" xfId="48763"/>
    <cellStyle name="Normal 72 3 2 2 2 2 3" xfId="20533"/>
    <cellStyle name="Normal 72 3 2 2 2 2 3 2" xfId="40294"/>
    <cellStyle name="Normal 72 3 2 2 2 2 4" xfId="54410"/>
    <cellStyle name="Normal 72 3 2 2 2 2 5" xfId="34648"/>
    <cellStyle name="Normal 72 3 2 2 2 3" xfId="9241"/>
    <cellStyle name="Normal 72 3 2 2 2 3 2" xfId="23356"/>
    <cellStyle name="Normal 72 3 2 2 2 3 2 2" xfId="57233"/>
    <cellStyle name="Normal 72 3 2 2 2 3 3" xfId="43117"/>
    <cellStyle name="Normal 72 3 2 2 2 4" xfId="12064"/>
    <cellStyle name="Normal 72 3 2 2 2 4 2" xfId="26179"/>
    <cellStyle name="Normal 72 3 2 2 2 4 2 2" xfId="60056"/>
    <cellStyle name="Normal 72 3 2 2 2 4 3" xfId="45940"/>
    <cellStyle name="Normal 72 3 2 2 2 5" xfId="17710"/>
    <cellStyle name="Normal 72 3 2 2 2 5 2" xfId="37471"/>
    <cellStyle name="Normal 72 3 2 2 2 6" xfId="51587"/>
    <cellStyle name="Normal 72 3 2 2 2 7" xfId="31825"/>
    <cellStyle name="Normal 72 3 2 2 3" xfId="5004"/>
    <cellStyle name="Normal 72 3 2 2 3 2" xfId="13475"/>
    <cellStyle name="Normal 72 3 2 2 3 2 2" xfId="27590"/>
    <cellStyle name="Normal 72 3 2 2 3 2 2 2" xfId="61467"/>
    <cellStyle name="Normal 72 3 2 2 3 2 3" xfId="47351"/>
    <cellStyle name="Normal 72 3 2 2 3 3" xfId="19121"/>
    <cellStyle name="Normal 72 3 2 2 3 3 2" xfId="38882"/>
    <cellStyle name="Normal 72 3 2 2 3 4" xfId="52998"/>
    <cellStyle name="Normal 72 3 2 2 3 5" xfId="33236"/>
    <cellStyle name="Normal 72 3 2 2 4" xfId="7829"/>
    <cellStyle name="Normal 72 3 2 2 4 2" xfId="21944"/>
    <cellStyle name="Normal 72 3 2 2 4 2 2" xfId="55821"/>
    <cellStyle name="Normal 72 3 2 2 4 3" xfId="41705"/>
    <cellStyle name="Normal 72 3 2 2 5" xfId="10652"/>
    <cellStyle name="Normal 72 3 2 2 5 2" xfId="24767"/>
    <cellStyle name="Normal 72 3 2 2 5 2 2" xfId="58644"/>
    <cellStyle name="Normal 72 3 2 2 5 3" xfId="44528"/>
    <cellStyle name="Normal 72 3 2 2 6" xfId="16298"/>
    <cellStyle name="Normal 72 3 2 2 6 2" xfId="36059"/>
    <cellStyle name="Normal 72 3 2 2 7" xfId="50175"/>
    <cellStyle name="Normal 72 3 2 2 8" xfId="30413"/>
    <cellStyle name="Normal 72 3 2 3" xfId="2887"/>
    <cellStyle name="Normal 72 3 2 3 2" xfId="5711"/>
    <cellStyle name="Normal 72 3 2 3 2 2" xfId="14181"/>
    <cellStyle name="Normal 72 3 2 3 2 2 2" xfId="28296"/>
    <cellStyle name="Normal 72 3 2 3 2 2 2 2" xfId="62173"/>
    <cellStyle name="Normal 72 3 2 3 2 2 3" xfId="48057"/>
    <cellStyle name="Normal 72 3 2 3 2 3" xfId="19827"/>
    <cellStyle name="Normal 72 3 2 3 2 3 2" xfId="39588"/>
    <cellStyle name="Normal 72 3 2 3 2 4" xfId="53704"/>
    <cellStyle name="Normal 72 3 2 3 2 5" xfId="33942"/>
    <cellStyle name="Normal 72 3 2 3 3" xfId="8535"/>
    <cellStyle name="Normal 72 3 2 3 3 2" xfId="22650"/>
    <cellStyle name="Normal 72 3 2 3 3 2 2" xfId="56527"/>
    <cellStyle name="Normal 72 3 2 3 3 3" xfId="42411"/>
    <cellStyle name="Normal 72 3 2 3 4" xfId="11358"/>
    <cellStyle name="Normal 72 3 2 3 4 2" xfId="25473"/>
    <cellStyle name="Normal 72 3 2 3 4 2 2" xfId="59350"/>
    <cellStyle name="Normal 72 3 2 3 4 3" xfId="45234"/>
    <cellStyle name="Normal 72 3 2 3 5" xfId="17004"/>
    <cellStyle name="Normal 72 3 2 3 5 2" xfId="36765"/>
    <cellStyle name="Normal 72 3 2 3 6" xfId="50881"/>
    <cellStyle name="Normal 72 3 2 3 7" xfId="31119"/>
    <cellStyle name="Normal 72 3 2 4" xfId="4298"/>
    <cellStyle name="Normal 72 3 2 4 2" xfId="12769"/>
    <cellStyle name="Normal 72 3 2 4 2 2" xfId="26884"/>
    <cellStyle name="Normal 72 3 2 4 2 2 2" xfId="60761"/>
    <cellStyle name="Normal 72 3 2 4 2 3" xfId="46645"/>
    <cellStyle name="Normal 72 3 2 4 3" xfId="18415"/>
    <cellStyle name="Normal 72 3 2 4 3 2" xfId="38176"/>
    <cellStyle name="Normal 72 3 2 4 4" xfId="52292"/>
    <cellStyle name="Normal 72 3 2 4 5" xfId="32530"/>
    <cellStyle name="Normal 72 3 2 5" xfId="7123"/>
    <cellStyle name="Normal 72 3 2 5 2" xfId="21238"/>
    <cellStyle name="Normal 72 3 2 5 2 2" xfId="55115"/>
    <cellStyle name="Normal 72 3 2 5 3" xfId="40999"/>
    <cellStyle name="Normal 72 3 2 6" xfId="9946"/>
    <cellStyle name="Normal 72 3 2 6 2" xfId="24061"/>
    <cellStyle name="Normal 72 3 2 6 2 2" xfId="57938"/>
    <cellStyle name="Normal 72 3 2 6 3" xfId="43822"/>
    <cellStyle name="Normal 72 3 2 7" xfId="15592"/>
    <cellStyle name="Normal 72 3 2 7 2" xfId="35353"/>
    <cellStyle name="Normal 72 3 2 8" xfId="49469"/>
    <cellStyle name="Normal 72 3 2 9" xfId="29707"/>
    <cellStyle name="Normal 72 3 3" xfId="1827"/>
    <cellStyle name="Normal 72 3 3 2" xfId="3240"/>
    <cellStyle name="Normal 72 3 3 2 2" xfId="6064"/>
    <cellStyle name="Normal 72 3 3 2 2 2" xfId="14534"/>
    <cellStyle name="Normal 72 3 3 2 2 2 2" xfId="28649"/>
    <cellStyle name="Normal 72 3 3 2 2 2 2 2" xfId="62526"/>
    <cellStyle name="Normal 72 3 3 2 2 2 3" xfId="48410"/>
    <cellStyle name="Normal 72 3 3 2 2 3" xfId="20180"/>
    <cellStyle name="Normal 72 3 3 2 2 3 2" xfId="39941"/>
    <cellStyle name="Normal 72 3 3 2 2 4" xfId="54057"/>
    <cellStyle name="Normal 72 3 3 2 2 5" xfId="34295"/>
    <cellStyle name="Normal 72 3 3 2 3" xfId="8888"/>
    <cellStyle name="Normal 72 3 3 2 3 2" xfId="23003"/>
    <cellStyle name="Normal 72 3 3 2 3 2 2" xfId="56880"/>
    <cellStyle name="Normal 72 3 3 2 3 3" xfId="42764"/>
    <cellStyle name="Normal 72 3 3 2 4" xfId="11711"/>
    <cellStyle name="Normal 72 3 3 2 4 2" xfId="25826"/>
    <cellStyle name="Normal 72 3 3 2 4 2 2" xfId="59703"/>
    <cellStyle name="Normal 72 3 3 2 4 3" xfId="45587"/>
    <cellStyle name="Normal 72 3 3 2 5" xfId="17357"/>
    <cellStyle name="Normal 72 3 3 2 5 2" xfId="37118"/>
    <cellStyle name="Normal 72 3 3 2 6" xfId="51234"/>
    <cellStyle name="Normal 72 3 3 2 7" xfId="31472"/>
    <cellStyle name="Normal 72 3 3 3" xfId="4651"/>
    <cellStyle name="Normal 72 3 3 3 2" xfId="13122"/>
    <cellStyle name="Normal 72 3 3 3 2 2" xfId="27237"/>
    <cellStyle name="Normal 72 3 3 3 2 2 2" xfId="61114"/>
    <cellStyle name="Normal 72 3 3 3 2 3" xfId="46998"/>
    <cellStyle name="Normal 72 3 3 3 3" xfId="18768"/>
    <cellStyle name="Normal 72 3 3 3 3 2" xfId="38529"/>
    <cellStyle name="Normal 72 3 3 3 4" xfId="52645"/>
    <cellStyle name="Normal 72 3 3 3 5" xfId="32883"/>
    <cellStyle name="Normal 72 3 3 4" xfId="7476"/>
    <cellStyle name="Normal 72 3 3 4 2" xfId="21591"/>
    <cellStyle name="Normal 72 3 3 4 2 2" xfId="55468"/>
    <cellStyle name="Normal 72 3 3 4 3" xfId="41352"/>
    <cellStyle name="Normal 72 3 3 5" xfId="10299"/>
    <cellStyle name="Normal 72 3 3 5 2" xfId="24414"/>
    <cellStyle name="Normal 72 3 3 5 2 2" xfId="58291"/>
    <cellStyle name="Normal 72 3 3 5 3" xfId="44175"/>
    <cellStyle name="Normal 72 3 3 6" xfId="15945"/>
    <cellStyle name="Normal 72 3 3 6 2" xfId="35706"/>
    <cellStyle name="Normal 72 3 3 7" xfId="49822"/>
    <cellStyle name="Normal 72 3 3 8" xfId="30060"/>
    <cellStyle name="Normal 72 3 4" xfId="2534"/>
    <cellStyle name="Normal 72 3 4 2" xfId="5358"/>
    <cellStyle name="Normal 72 3 4 2 2" xfId="13828"/>
    <cellStyle name="Normal 72 3 4 2 2 2" xfId="27943"/>
    <cellStyle name="Normal 72 3 4 2 2 2 2" xfId="61820"/>
    <cellStyle name="Normal 72 3 4 2 2 3" xfId="47704"/>
    <cellStyle name="Normal 72 3 4 2 3" xfId="19474"/>
    <cellStyle name="Normal 72 3 4 2 3 2" xfId="39235"/>
    <cellStyle name="Normal 72 3 4 2 4" xfId="53351"/>
    <cellStyle name="Normal 72 3 4 2 5" xfId="33589"/>
    <cellStyle name="Normal 72 3 4 3" xfId="8182"/>
    <cellStyle name="Normal 72 3 4 3 2" xfId="22297"/>
    <cellStyle name="Normal 72 3 4 3 2 2" xfId="56174"/>
    <cellStyle name="Normal 72 3 4 3 3" xfId="42058"/>
    <cellStyle name="Normal 72 3 4 4" xfId="11005"/>
    <cellStyle name="Normal 72 3 4 4 2" xfId="25120"/>
    <cellStyle name="Normal 72 3 4 4 2 2" xfId="58997"/>
    <cellStyle name="Normal 72 3 4 4 3" xfId="44881"/>
    <cellStyle name="Normal 72 3 4 5" xfId="16651"/>
    <cellStyle name="Normal 72 3 4 5 2" xfId="36412"/>
    <cellStyle name="Normal 72 3 4 6" xfId="50528"/>
    <cellStyle name="Normal 72 3 4 7" xfId="30766"/>
    <cellStyle name="Normal 72 3 5" xfId="3945"/>
    <cellStyle name="Normal 72 3 5 2" xfId="12416"/>
    <cellStyle name="Normal 72 3 5 2 2" xfId="26531"/>
    <cellStyle name="Normal 72 3 5 2 2 2" xfId="60408"/>
    <cellStyle name="Normal 72 3 5 2 3" xfId="46292"/>
    <cellStyle name="Normal 72 3 5 3" xfId="18062"/>
    <cellStyle name="Normal 72 3 5 3 2" xfId="37823"/>
    <cellStyle name="Normal 72 3 5 4" xfId="51939"/>
    <cellStyle name="Normal 72 3 5 5" xfId="32177"/>
    <cellStyle name="Normal 72 3 6" xfId="6770"/>
    <cellStyle name="Normal 72 3 6 2" xfId="20885"/>
    <cellStyle name="Normal 72 3 6 2 2" xfId="54762"/>
    <cellStyle name="Normal 72 3 6 3" xfId="40646"/>
    <cellStyle name="Normal 72 3 7" xfId="9593"/>
    <cellStyle name="Normal 72 3 7 2" xfId="23708"/>
    <cellStyle name="Normal 72 3 7 2 2" xfId="57585"/>
    <cellStyle name="Normal 72 3 7 3" xfId="43469"/>
    <cellStyle name="Normal 72 3 8" xfId="15239"/>
    <cellStyle name="Normal 72 3 8 2" xfId="35000"/>
    <cellStyle name="Normal 72 3 9" xfId="49116"/>
    <cellStyle name="Normal 72 4" xfId="1298"/>
    <cellStyle name="Normal 72 4 2" xfId="2005"/>
    <cellStyle name="Normal 72 4 2 2" xfId="3418"/>
    <cellStyle name="Normal 72 4 2 2 2" xfId="6242"/>
    <cellStyle name="Normal 72 4 2 2 2 2" xfId="14712"/>
    <cellStyle name="Normal 72 4 2 2 2 2 2" xfId="28827"/>
    <cellStyle name="Normal 72 4 2 2 2 2 2 2" xfId="62704"/>
    <cellStyle name="Normal 72 4 2 2 2 2 3" xfId="48588"/>
    <cellStyle name="Normal 72 4 2 2 2 3" xfId="20358"/>
    <cellStyle name="Normal 72 4 2 2 2 3 2" xfId="40119"/>
    <cellStyle name="Normal 72 4 2 2 2 4" xfId="54235"/>
    <cellStyle name="Normal 72 4 2 2 2 5" xfId="34473"/>
    <cellStyle name="Normal 72 4 2 2 3" xfId="9066"/>
    <cellStyle name="Normal 72 4 2 2 3 2" xfId="23181"/>
    <cellStyle name="Normal 72 4 2 2 3 2 2" xfId="57058"/>
    <cellStyle name="Normal 72 4 2 2 3 3" xfId="42942"/>
    <cellStyle name="Normal 72 4 2 2 4" xfId="11889"/>
    <cellStyle name="Normal 72 4 2 2 4 2" xfId="26004"/>
    <cellStyle name="Normal 72 4 2 2 4 2 2" xfId="59881"/>
    <cellStyle name="Normal 72 4 2 2 4 3" xfId="45765"/>
    <cellStyle name="Normal 72 4 2 2 5" xfId="17535"/>
    <cellStyle name="Normal 72 4 2 2 5 2" xfId="37296"/>
    <cellStyle name="Normal 72 4 2 2 6" xfId="51412"/>
    <cellStyle name="Normal 72 4 2 2 7" xfId="31650"/>
    <cellStyle name="Normal 72 4 2 3" xfId="4829"/>
    <cellStyle name="Normal 72 4 2 3 2" xfId="13300"/>
    <cellStyle name="Normal 72 4 2 3 2 2" xfId="27415"/>
    <cellStyle name="Normal 72 4 2 3 2 2 2" xfId="61292"/>
    <cellStyle name="Normal 72 4 2 3 2 3" xfId="47176"/>
    <cellStyle name="Normal 72 4 2 3 3" xfId="18946"/>
    <cellStyle name="Normal 72 4 2 3 3 2" xfId="38707"/>
    <cellStyle name="Normal 72 4 2 3 4" xfId="52823"/>
    <cellStyle name="Normal 72 4 2 3 5" xfId="33061"/>
    <cellStyle name="Normal 72 4 2 4" xfId="7654"/>
    <cellStyle name="Normal 72 4 2 4 2" xfId="21769"/>
    <cellStyle name="Normal 72 4 2 4 2 2" xfId="55646"/>
    <cellStyle name="Normal 72 4 2 4 3" xfId="41530"/>
    <cellStyle name="Normal 72 4 2 5" xfId="10477"/>
    <cellStyle name="Normal 72 4 2 5 2" xfId="24592"/>
    <cellStyle name="Normal 72 4 2 5 2 2" xfId="58469"/>
    <cellStyle name="Normal 72 4 2 5 3" xfId="44353"/>
    <cellStyle name="Normal 72 4 2 6" xfId="16123"/>
    <cellStyle name="Normal 72 4 2 6 2" xfId="35884"/>
    <cellStyle name="Normal 72 4 2 7" xfId="50000"/>
    <cellStyle name="Normal 72 4 2 8" xfId="30238"/>
    <cellStyle name="Normal 72 4 3" xfId="2712"/>
    <cellStyle name="Normal 72 4 3 2" xfId="5536"/>
    <cellStyle name="Normal 72 4 3 2 2" xfId="14006"/>
    <cellStyle name="Normal 72 4 3 2 2 2" xfId="28121"/>
    <cellStyle name="Normal 72 4 3 2 2 2 2" xfId="61998"/>
    <cellStyle name="Normal 72 4 3 2 2 3" xfId="47882"/>
    <cellStyle name="Normal 72 4 3 2 3" xfId="19652"/>
    <cellStyle name="Normal 72 4 3 2 3 2" xfId="39413"/>
    <cellStyle name="Normal 72 4 3 2 4" xfId="53529"/>
    <cellStyle name="Normal 72 4 3 2 5" xfId="33767"/>
    <cellStyle name="Normal 72 4 3 3" xfId="8360"/>
    <cellStyle name="Normal 72 4 3 3 2" xfId="22475"/>
    <cellStyle name="Normal 72 4 3 3 2 2" xfId="56352"/>
    <cellStyle name="Normal 72 4 3 3 3" xfId="42236"/>
    <cellStyle name="Normal 72 4 3 4" xfId="11183"/>
    <cellStyle name="Normal 72 4 3 4 2" xfId="25298"/>
    <cellStyle name="Normal 72 4 3 4 2 2" xfId="59175"/>
    <cellStyle name="Normal 72 4 3 4 3" xfId="45059"/>
    <cellStyle name="Normal 72 4 3 5" xfId="16829"/>
    <cellStyle name="Normal 72 4 3 5 2" xfId="36590"/>
    <cellStyle name="Normal 72 4 3 6" xfId="50706"/>
    <cellStyle name="Normal 72 4 3 7" xfId="30944"/>
    <cellStyle name="Normal 72 4 4" xfId="4123"/>
    <cellStyle name="Normal 72 4 4 2" xfId="12594"/>
    <cellStyle name="Normal 72 4 4 2 2" xfId="26709"/>
    <cellStyle name="Normal 72 4 4 2 2 2" xfId="60586"/>
    <cellStyle name="Normal 72 4 4 2 3" xfId="46470"/>
    <cellStyle name="Normal 72 4 4 3" xfId="18240"/>
    <cellStyle name="Normal 72 4 4 3 2" xfId="38001"/>
    <cellStyle name="Normal 72 4 4 4" xfId="52117"/>
    <cellStyle name="Normal 72 4 4 5" xfId="32355"/>
    <cellStyle name="Normal 72 4 5" xfId="6948"/>
    <cellStyle name="Normal 72 4 5 2" xfId="21063"/>
    <cellStyle name="Normal 72 4 5 2 2" xfId="54940"/>
    <cellStyle name="Normal 72 4 5 3" xfId="40824"/>
    <cellStyle name="Normal 72 4 6" xfId="9771"/>
    <cellStyle name="Normal 72 4 6 2" xfId="23886"/>
    <cellStyle name="Normal 72 4 6 2 2" xfId="57763"/>
    <cellStyle name="Normal 72 4 6 3" xfId="43647"/>
    <cellStyle name="Normal 72 4 7" xfId="15417"/>
    <cellStyle name="Normal 72 4 7 2" xfId="35178"/>
    <cellStyle name="Normal 72 4 8" xfId="49294"/>
    <cellStyle name="Normal 72 4 9" xfId="29532"/>
    <cellStyle name="Normal 72 5" xfId="1652"/>
    <cellStyle name="Normal 72 5 2" xfId="3065"/>
    <cellStyle name="Normal 72 5 2 2" xfId="5889"/>
    <cellStyle name="Normal 72 5 2 2 2" xfId="14359"/>
    <cellStyle name="Normal 72 5 2 2 2 2" xfId="28474"/>
    <cellStyle name="Normal 72 5 2 2 2 2 2" xfId="62351"/>
    <cellStyle name="Normal 72 5 2 2 2 3" xfId="48235"/>
    <cellStyle name="Normal 72 5 2 2 3" xfId="20005"/>
    <cellStyle name="Normal 72 5 2 2 3 2" xfId="39766"/>
    <cellStyle name="Normal 72 5 2 2 4" xfId="53882"/>
    <cellStyle name="Normal 72 5 2 2 5" xfId="34120"/>
    <cellStyle name="Normal 72 5 2 3" xfId="8713"/>
    <cellStyle name="Normal 72 5 2 3 2" xfId="22828"/>
    <cellStyle name="Normal 72 5 2 3 2 2" xfId="56705"/>
    <cellStyle name="Normal 72 5 2 3 3" xfId="42589"/>
    <cellStyle name="Normal 72 5 2 4" xfId="11536"/>
    <cellStyle name="Normal 72 5 2 4 2" xfId="25651"/>
    <cellStyle name="Normal 72 5 2 4 2 2" xfId="59528"/>
    <cellStyle name="Normal 72 5 2 4 3" xfId="45412"/>
    <cellStyle name="Normal 72 5 2 5" xfId="17182"/>
    <cellStyle name="Normal 72 5 2 5 2" xfId="36943"/>
    <cellStyle name="Normal 72 5 2 6" xfId="51059"/>
    <cellStyle name="Normal 72 5 2 7" xfId="31297"/>
    <cellStyle name="Normal 72 5 3" xfId="4476"/>
    <cellStyle name="Normal 72 5 3 2" xfId="12947"/>
    <cellStyle name="Normal 72 5 3 2 2" xfId="27062"/>
    <cellStyle name="Normal 72 5 3 2 2 2" xfId="60939"/>
    <cellStyle name="Normal 72 5 3 2 3" xfId="46823"/>
    <cellStyle name="Normal 72 5 3 3" xfId="18593"/>
    <cellStyle name="Normal 72 5 3 3 2" xfId="38354"/>
    <cellStyle name="Normal 72 5 3 4" xfId="52470"/>
    <cellStyle name="Normal 72 5 3 5" xfId="32708"/>
    <cellStyle name="Normal 72 5 4" xfId="7301"/>
    <cellStyle name="Normal 72 5 4 2" xfId="21416"/>
    <cellStyle name="Normal 72 5 4 2 2" xfId="55293"/>
    <cellStyle name="Normal 72 5 4 3" xfId="41177"/>
    <cellStyle name="Normal 72 5 5" xfId="10124"/>
    <cellStyle name="Normal 72 5 5 2" xfId="24239"/>
    <cellStyle name="Normal 72 5 5 2 2" xfId="58116"/>
    <cellStyle name="Normal 72 5 5 3" xfId="44000"/>
    <cellStyle name="Normal 72 5 6" xfId="15770"/>
    <cellStyle name="Normal 72 5 6 2" xfId="35531"/>
    <cellStyle name="Normal 72 5 7" xfId="49647"/>
    <cellStyle name="Normal 72 5 8" xfId="29885"/>
    <cellStyle name="Normal 72 6" xfId="2359"/>
    <cellStyle name="Normal 72 6 2" xfId="5183"/>
    <cellStyle name="Normal 72 6 2 2" xfId="13653"/>
    <cellStyle name="Normal 72 6 2 2 2" xfId="27768"/>
    <cellStyle name="Normal 72 6 2 2 2 2" xfId="61645"/>
    <cellStyle name="Normal 72 6 2 2 3" xfId="47529"/>
    <cellStyle name="Normal 72 6 2 3" xfId="19299"/>
    <cellStyle name="Normal 72 6 2 3 2" xfId="39060"/>
    <cellStyle name="Normal 72 6 2 4" xfId="53176"/>
    <cellStyle name="Normal 72 6 2 5" xfId="33414"/>
    <cellStyle name="Normal 72 6 3" xfId="8007"/>
    <cellStyle name="Normal 72 6 3 2" xfId="22122"/>
    <cellStyle name="Normal 72 6 3 2 2" xfId="55999"/>
    <cellStyle name="Normal 72 6 3 3" xfId="41883"/>
    <cellStyle name="Normal 72 6 4" xfId="10830"/>
    <cellStyle name="Normal 72 6 4 2" xfId="24945"/>
    <cellStyle name="Normal 72 6 4 2 2" xfId="58822"/>
    <cellStyle name="Normal 72 6 4 3" xfId="44706"/>
    <cellStyle name="Normal 72 6 5" xfId="16476"/>
    <cellStyle name="Normal 72 6 5 2" xfId="36237"/>
    <cellStyle name="Normal 72 6 6" xfId="50353"/>
    <cellStyle name="Normal 72 6 7" xfId="30591"/>
    <cellStyle name="Normal 72 7" xfId="3770"/>
    <cellStyle name="Normal 72 7 2" xfId="12241"/>
    <cellStyle name="Normal 72 7 2 2" xfId="26356"/>
    <cellStyle name="Normal 72 7 2 2 2" xfId="60233"/>
    <cellStyle name="Normal 72 7 2 3" xfId="46117"/>
    <cellStyle name="Normal 72 7 3" xfId="17887"/>
    <cellStyle name="Normal 72 7 3 2" xfId="37648"/>
    <cellStyle name="Normal 72 7 4" xfId="51764"/>
    <cellStyle name="Normal 72 7 5" xfId="32002"/>
    <cellStyle name="Normal 72 8" xfId="6595"/>
    <cellStyle name="Normal 72 8 2" xfId="20710"/>
    <cellStyle name="Normal 72 8 2 2" xfId="54587"/>
    <cellStyle name="Normal 72 8 3" xfId="40471"/>
    <cellStyle name="Normal 72 9" xfId="9418"/>
    <cellStyle name="Normal 72 9 2" xfId="23533"/>
    <cellStyle name="Normal 72 9 2 2" xfId="57410"/>
    <cellStyle name="Normal 72 9 3" xfId="43294"/>
    <cellStyle name="Normal 73" xfId="754"/>
    <cellStyle name="Normal 73 10" xfId="15046"/>
    <cellStyle name="Normal 73 10 2" xfId="34807"/>
    <cellStyle name="Normal 73 11" xfId="48923"/>
    <cellStyle name="Normal 73 12" xfId="29161"/>
    <cellStyle name="Normal 73 2" xfId="1008"/>
    <cellStyle name="Normal 73 2 10" xfId="49010"/>
    <cellStyle name="Normal 73 2 11" xfId="29248"/>
    <cellStyle name="Normal 73 2 2" xfId="1188"/>
    <cellStyle name="Normal 73 2 2 10" xfId="29423"/>
    <cellStyle name="Normal 73 2 2 2" xfId="1542"/>
    <cellStyle name="Normal 73 2 2 2 2" xfId="2249"/>
    <cellStyle name="Normal 73 2 2 2 2 2" xfId="3662"/>
    <cellStyle name="Normal 73 2 2 2 2 2 2" xfId="6486"/>
    <cellStyle name="Normal 73 2 2 2 2 2 2 2" xfId="14956"/>
    <cellStyle name="Normal 73 2 2 2 2 2 2 2 2" xfId="29071"/>
    <cellStyle name="Normal 73 2 2 2 2 2 2 2 2 2" xfId="62948"/>
    <cellStyle name="Normal 73 2 2 2 2 2 2 2 3" xfId="48832"/>
    <cellStyle name="Normal 73 2 2 2 2 2 2 3" xfId="20602"/>
    <cellStyle name="Normal 73 2 2 2 2 2 2 3 2" xfId="40363"/>
    <cellStyle name="Normal 73 2 2 2 2 2 2 4" xfId="54479"/>
    <cellStyle name="Normal 73 2 2 2 2 2 2 5" xfId="34717"/>
    <cellStyle name="Normal 73 2 2 2 2 2 3" xfId="9310"/>
    <cellStyle name="Normal 73 2 2 2 2 2 3 2" xfId="23425"/>
    <cellStyle name="Normal 73 2 2 2 2 2 3 2 2" xfId="57302"/>
    <cellStyle name="Normal 73 2 2 2 2 2 3 3" xfId="43186"/>
    <cellStyle name="Normal 73 2 2 2 2 2 4" xfId="12133"/>
    <cellStyle name="Normal 73 2 2 2 2 2 4 2" xfId="26248"/>
    <cellStyle name="Normal 73 2 2 2 2 2 4 2 2" xfId="60125"/>
    <cellStyle name="Normal 73 2 2 2 2 2 4 3" xfId="46009"/>
    <cellStyle name="Normal 73 2 2 2 2 2 5" xfId="17779"/>
    <cellStyle name="Normal 73 2 2 2 2 2 5 2" xfId="37540"/>
    <cellStyle name="Normal 73 2 2 2 2 2 6" xfId="51656"/>
    <cellStyle name="Normal 73 2 2 2 2 2 7" xfId="31894"/>
    <cellStyle name="Normal 73 2 2 2 2 3" xfId="5073"/>
    <cellStyle name="Normal 73 2 2 2 2 3 2" xfId="13544"/>
    <cellStyle name="Normal 73 2 2 2 2 3 2 2" xfId="27659"/>
    <cellStyle name="Normal 73 2 2 2 2 3 2 2 2" xfId="61536"/>
    <cellStyle name="Normal 73 2 2 2 2 3 2 3" xfId="47420"/>
    <cellStyle name="Normal 73 2 2 2 2 3 3" xfId="19190"/>
    <cellStyle name="Normal 73 2 2 2 2 3 3 2" xfId="38951"/>
    <cellStyle name="Normal 73 2 2 2 2 3 4" xfId="53067"/>
    <cellStyle name="Normal 73 2 2 2 2 3 5" xfId="33305"/>
    <cellStyle name="Normal 73 2 2 2 2 4" xfId="7898"/>
    <cellStyle name="Normal 73 2 2 2 2 4 2" xfId="22013"/>
    <cellStyle name="Normal 73 2 2 2 2 4 2 2" xfId="55890"/>
    <cellStyle name="Normal 73 2 2 2 2 4 3" xfId="41774"/>
    <cellStyle name="Normal 73 2 2 2 2 5" xfId="10721"/>
    <cellStyle name="Normal 73 2 2 2 2 5 2" xfId="24836"/>
    <cellStyle name="Normal 73 2 2 2 2 5 2 2" xfId="58713"/>
    <cellStyle name="Normal 73 2 2 2 2 5 3" xfId="44597"/>
    <cellStyle name="Normal 73 2 2 2 2 6" xfId="16367"/>
    <cellStyle name="Normal 73 2 2 2 2 6 2" xfId="36128"/>
    <cellStyle name="Normal 73 2 2 2 2 7" xfId="50244"/>
    <cellStyle name="Normal 73 2 2 2 2 8" xfId="30482"/>
    <cellStyle name="Normal 73 2 2 2 3" xfId="2956"/>
    <cellStyle name="Normal 73 2 2 2 3 2" xfId="5780"/>
    <cellStyle name="Normal 73 2 2 2 3 2 2" xfId="14250"/>
    <cellStyle name="Normal 73 2 2 2 3 2 2 2" xfId="28365"/>
    <cellStyle name="Normal 73 2 2 2 3 2 2 2 2" xfId="62242"/>
    <cellStyle name="Normal 73 2 2 2 3 2 2 3" xfId="48126"/>
    <cellStyle name="Normal 73 2 2 2 3 2 3" xfId="19896"/>
    <cellStyle name="Normal 73 2 2 2 3 2 3 2" xfId="39657"/>
    <cellStyle name="Normal 73 2 2 2 3 2 4" xfId="53773"/>
    <cellStyle name="Normal 73 2 2 2 3 2 5" xfId="34011"/>
    <cellStyle name="Normal 73 2 2 2 3 3" xfId="8604"/>
    <cellStyle name="Normal 73 2 2 2 3 3 2" xfId="22719"/>
    <cellStyle name="Normal 73 2 2 2 3 3 2 2" xfId="56596"/>
    <cellStyle name="Normal 73 2 2 2 3 3 3" xfId="42480"/>
    <cellStyle name="Normal 73 2 2 2 3 4" xfId="11427"/>
    <cellStyle name="Normal 73 2 2 2 3 4 2" xfId="25542"/>
    <cellStyle name="Normal 73 2 2 2 3 4 2 2" xfId="59419"/>
    <cellStyle name="Normal 73 2 2 2 3 4 3" xfId="45303"/>
    <cellStyle name="Normal 73 2 2 2 3 5" xfId="17073"/>
    <cellStyle name="Normal 73 2 2 2 3 5 2" xfId="36834"/>
    <cellStyle name="Normal 73 2 2 2 3 6" xfId="50950"/>
    <cellStyle name="Normal 73 2 2 2 3 7" xfId="31188"/>
    <cellStyle name="Normal 73 2 2 2 4" xfId="4367"/>
    <cellStyle name="Normal 73 2 2 2 4 2" xfId="12838"/>
    <cellStyle name="Normal 73 2 2 2 4 2 2" xfId="26953"/>
    <cellStyle name="Normal 73 2 2 2 4 2 2 2" xfId="60830"/>
    <cellStyle name="Normal 73 2 2 2 4 2 3" xfId="46714"/>
    <cellStyle name="Normal 73 2 2 2 4 3" xfId="18484"/>
    <cellStyle name="Normal 73 2 2 2 4 3 2" xfId="38245"/>
    <cellStyle name="Normal 73 2 2 2 4 4" xfId="52361"/>
    <cellStyle name="Normal 73 2 2 2 4 5" xfId="32599"/>
    <cellStyle name="Normal 73 2 2 2 5" xfId="7192"/>
    <cellStyle name="Normal 73 2 2 2 5 2" xfId="21307"/>
    <cellStyle name="Normal 73 2 2 2 5 2 2" xfId="55184"/>
    <cellStyle name="Normal 73 2 2 2 5 3" xfId="41068"/>
    <cellStyle name="Normal 73 2 2 2 6" xfId="10015"/>
    <cellStyle name="Normal 73 2 2 2 6 2" xfId="24130"/>
    <cellStyle name="Normal 73 2 2 2 6 2 2" xfId="58007"/>
    <cellStyle name="Normal 73 2 2 2 6 3" xfId="43891"/>
    <cellStyle name="Normal 73 2 2 2 7" xfId="15661"/>
    <cellStyle name="Normal 73 2 2 2 7 2" xfId="35422"/>
    <cellStyle name="Normal 73 2 2 2 8" xfId="49538"/>
    <cellStyle name="Normal 73 2 2 2 9" xfId="29776"/>
    <cellStyle name="Normal 73 2 2 3" xfId="1896"/>
    <cellStyle name="Normal 73 2 2 3 2" xfId="3309"/>
    <cellStyle name="Normal 73 2 2 3 2 2" xfId="6133"/>
    <cellStyle name="Normal 73 2 2 3 2 2 2" xfId="14603"/>
    <cellStyle name="Normal 73 2 2 3 2 2 2 2" xfId="28718"/>
    <cellStyle name="Normal 73 2 2 3 2 2 2 2 2" xfId="62595"/>
    <cellStyle name="Normal 73 2 2 3 2 2 2 3" xfId="48479"/>
    <cellStyle name="Normal 73 2 2 3 2 2 3" xfId="20249"/>
    <cellStyle name="Normal 73 2 2 3 2 2 3 2" xfId="40010"/>
    <cellStyle name="Normal 73 2 2 3 2 2 4" xfId="54126"/>
    <cellStyle name="Normal 73 2 2 3 2 2 5" xfId="34364"/>
    <cellStyle name="Normal 73 2 2 3 2 3" xfId="8957"/>
    <cellStyle name="Normal 73 2 2 3 2 3 2" xfId="23072"/>
    <cellStyle name="Normal 73 2 2 3 2 3 2 2" xfId="56949"/>
    <cellStyle name="Normal 73 2 2 3 2 3 3" xfId="42833"/>
    <cellStyle name="Normal 73 2 2 3 2 4" xfId="11780"/>
    <cellStyle name="Normal 73 2 2 3 2 4 2" xfId="25895"/>
    <cellStyle name="Normal 73 2 2 3 2 4 2 2" xfId="59772"/>
    <cellStyle name="Normal 73 2 2 3 2 4 3" xfId="45656"/>
    <cellStyle name="Normal 73 2 2 3 2 5" xfId="17426"/>
    <cellStyle name="Normal 73 2 2 3 2 5 2" xfId="37187"/>
    <cellStyle name="Normal 73 2 2 3 2 6" xfId="51303"/>
    <cellStyle name="Normal 73 2 2 3 2 7" xfId="31541"/>
    <cellStyle name="Normal 73 2 2 3 3" xfId="4720"/>
    <cellStyle name="Normal 73 2 2 3 3 2" xfId="13191"/>
    <cellStyle name="Normal 73 2 2 3 3 2 2" xfId="27306"/>
    <cellStyle name="Normal 73 2 2 3 3 2 2 2" xfId="61183"/>
    <cellStyle name="Normal 73 2 2 3 3 2 3" xfId="47067"/>
    <cellStyle name="Normal 73 2 2 3 3 3" xfId="18837"/>
    <cellStyle name="Normal 73 2 2 3 3 3 2" xfId="38598"/>
    <cellStyle name="Normal 73 2 2 3 3 4" xfId="52714"/>
    <cellStyle name="Normal 73 2 2 3 3 5" xfId="32952"/>
    <cellStyle name="Normal 73 2 2 3 4" xfId="7545"/>
    <cellStyle name="Normal 73 2 2 3 4 2" xfId="21660"/>
    <cellStyle name="Normal 73 2 2 3 4 2 2" xfId="55537"/>
    <cellStyle name="Normal 73 2 2 3 4 3" xfId="41421"/>
    <cellStyle name="Normal 73 2 2 3 5" xfId="10368"/>
    <cellStyle name="Normal 73 2 2 3 5 2" xfId="24483"/>
    <cellStyle name="Normal 73 2 2 3 5 2 2" xfId="58360"/>
    <cellStyle name="Normal 73 2 2 3 5 3" xfId="44244"/>
    <cellStyle name="Normal 73 2 2 3 6" xfId="16014"/>
    <cellStyle name="Normal 73 2 2 3 6 2" xfId="35775"/>
    <cellStyle name="Normal 73 2 2 3 7" xfId="49891"/>
    <cellStyle name="Normal 73 2 2 3 8" xfId="30129"/>
    <cellStyle name="Normal 73 2 2 4" xfId="2603"/>
    <cellStyle name="Normal 73 2 2 4 2" xfId="5427"/>
    <cellStyle name="Normal 73 2 2 4 2 2" xfId="13897"/>
    <cellStyle name="Normal 73 2 2 4 2 2 2" xfId="28012"/>
    <cellStyle name="Normal 73 2 2 4 2 2 2 2" xfId="61889"/>
    <cellStyle name="Normal 73 2 2 4 2 2 3" xfId="47773"/>
    <cellStyle name="Normal 73 2 2 4 2 3" xfId="19543"/>
    <cellStyle name="Normal 73 2 2 4 2 3 2" xfId="39304"/>
    <cellStyle name="Normal 73 2 2 4 2 4" xfId="53420"/>
    <cellStyle name="Normal 73 2 2 4 2 5" xfId="33658"/>
    <cellStyle name="Normal 73 2 2 4 3" xfId="8251"/>
    <cellStyle name="Normal 73 2 2 4 3 2" xfId="22366"/>
    <cellStyle name="Normal 73 2 2 4 3 2 2" xfId="56243"/>
    <cellStyle name="Normal 73 2 2 4 3 3" xfId="42127"/>
    <cellStyle name="Normal 73 2 2 4 4" xfId="11074"/>
    <cellStyle name="Normal 73 2 2 4 4 2" xfId="25189"/>
    <cellStyle name="Normal 73 2 2 4 4 2 2" xfId="59066"/>
    <cellStyle name="Normal 73 2 2 4 4 3" xfId="44950"/>
    <cellStyle name="Normal 73 2 2 4 5" xfId="16720"/>
    <cellStyle name="Normal 73 2 2 4 5 2" xfId="36481"/>
    <cellStyle name="Normal 73 2 2 4 6" xfId="50597"/>
    <cellStyle name="Normal 73 2 2 4 7" xfId="30835"/>
    <cellStyle name="Normal 73 2 2 5" xfId="4014"/>
    <cellStyle name="Normal 73 2 2 5 2" xfId="12485"/>
    <cellStyle name="Normal 73 2 2 5 2 2" xfId="26600"/>
    <cellStyle name="Normal 73 2 2 5 2 2 2" xfId="60477"/>
    <cellStyle name="Normal 73 2 2 5 2 3" xfId="46361"/>
    <cellStyle name="Normal 73 2 2 5 3" xfId="18131"/>
    <cellStyle name="Normal 73 2 2 5 3 2" xfId="37892"/>
    <cellStyle name="Normal 73 2 2 5 4" xfId="52008"/>
    <cellStyle name="Normal 73 2 2 5 5" xfId="32246"/>
    <cellStyle name="Normal 73 2 2 6" xfId="6839"/>
    <cellStyle name="Normal 73 2 2 6 2" xfId="20954"/>
    <cellStyle name="Normal 73 2 2 6 2 2" xfId="54831"/>
    <cellStyle name="Normal 73 2 2 6 3" xfId="40715"/>
    <cellStyle name="Normal 73 2 2 7" xfId="9662"/>
    <cellStyle name="Normal 73 2 2 7 2" xfId="23777"/>
    <cellStyle name="Normal 73 2 2 7 2 2" xfId="57654"/>
    <cellStyle name="Normal 73 2 2 7 3" xfId="43538"/>
    <cellStyle name="Normal 73 2 2 8" xfId="15308"/>
    <cellStyle name="Normal 73 2 2 8 2" xfId="35069"/>
    <cellStyle name="Normal 73 2 2 9" xfId="49185"/>
    <cellStyle name="Normal 73 2 3" xfId="1367"/>
    <cellStyle name="Normal 73 2 3 2" xfId="2074"/>
    <cellStyle name="Normal 73 2 3 2 2" xfId="3487"/>
    <cellStyle name="Normal 73 2 3 2 2 2" xfId="6311"/>
    <cellStyle name="Normal 73 2 3 2 2 2 2" xfId="14781"/>
    <cellStyle name="Normal 73 2 3 2 2 2 2 2" xfId="28896"/>
    <cellStyle name="Normal 73 2 3 2 2 2 2 2 2" xfId="62773"/>
    <cellStyle name="Normal 73 2 3 2 2 2 2 3" xfId="48657"/>
    <cellStyle name="Normal 73 2 3 2 2 2 3" xfId="20427"/>
    <cellStyle name="Normal 73 2 3 2 2 2 3 2" xfId="40188"/>
    <cellStyle name="Normal 73 2 3 2 2 2 4" xfId="54304"/>
    <cellStyle name="Normal 73 2 3 2 2 2 5" xfId="34542"/>
    <cellStyle name="Normal 73 2 3 2 2 3" xfId="9135"/>
    <cellStyle name="Normal 73 2 3 2 2 3 2" xfId="23250"/>
    <cellStyle name="Normal 73 2 3 2 2 3 2 2" xfId="57127"/>
    <cellStyle name="Normal 73 2 3 2 2 3 3" xfId="43011"/>
    <cellStyle name="Normal 73 2 3 2 2 4" xfId="11958"/>
    <cellStyle name="Normal 73 2 3 2 2 4 2" xfId="26073"/>
    <cellStyle name="Normal 73 2 3 2 2 4 2 2" xfId="59950"/>
    <cellStyle name="Normal 73 2 3 2 2 4 3" xfId="45834"/>
    <cellStyle name="Normal 73 2 3 2 2 5" xfId="17604"/>
    <cellStyle name="Normal 73 2 3 2 2 5 2" xfId="37365"/>
    <cellStyle name="Normal 73 2 3 2 2 6" xfId="51481"/>
    <cellStyle name="Normal 73 2 3 2 2 7" xfId="31719"/>
    <cellStyle name="Normal 73 2 3 2 3" xfId="4898"/>
    <cellStyle name="Normal 73 2 3 2 3 2" xfId="13369"/>
    <cellStyle name="Normal 73 2 3 2 3 2 2" xfId="27484"/>
    <cellStyle name="Normal 73 2 3 2 3 2 2 2" xfId="61361"/>
    <cellStyle name="Normal 73 2 3 2 3 2 3" xfId="47245"/>
    <cellStyle name="Normal 73 2 3 2 3 3" xfId="19015"/>
    <cellStyle name="Normal 73 2 3 2 3 3 2" xfId="38776"/>
    <cellStyle name="Normal 73 2 3 2 3 4" xfId="52892"/>
    <cellStyle name="Normal 73 2 3 2 3 5" xfId="33130"/>
    <cellStyle name="Normal 73 2 3 2 4" xfId="7723"/>
    <cellStyle name="Normal 73 2 3 2 4 2" xfId="21838"/>
    <cellStyle name="Normal 73 2 3 2 4 2 2" xfId="55715"/>
    <cellStyle name="Normal 73 2 3 2 4 3" xfId="41599"/>
    <cellStyle name="Normal 73 2 3 2 5" xfId="10546"/>
    <cellStyle name="Normal 73 2 3 2 5 2" xfId="24661"/>
    <cellStyle name="Normal 73 2 3 2 5 2 2" xfId="58538"/>
    <cellStyle name="Normal 73 2 3 2 5 3" xfId="44422"/>
    <cellStyle name="Normal 73 2 3 2 6" xfId="16192"/>
    <cellStyle name="Normal 73 2 3 2 6 2" xfId="35953"/>
    <cellStyle name="Normal 73 2 3 2 7" xfId="50069"/>
    <cellStyle name="Normal 73 2 3 2 8" xfId="30307"/>
    <cellStyle name="Normal 73 2 3 3" xfId="2781"/>
    <cellStyle name="Normal 73 2 3 3 2" xfId="5605"/>
    <cellStyle name="Normal 73 2 3 3 2 2" xfId="14075"/>
    <cellStyle name="Normal 73 2 3 3 2 2 2" xfId="28190"/>
    <cellStyle name="Normal 73 2 3 3 2 2 2 2" xfId="62067"/>
    <cellStyle name="Normal 73 2 3 3 2 2 3" xfId="47951"/>
    <cellStyle name="Normal 73 2 3 3 2 3" xfId="19721"/>
    <cellStyle name="Normal 73 2 3 3 2 3 2" xfId="39482"/>
    <cellStyle name="Normal 73 2 3 3 2 4" xfId="53598"/>
    <cellStyle name="Normal 73 2 3 3 2 5" xfId="33836"/>
    <cellStyle name="Normal 73 2 3 3 3" xfId="8429"/>
    <cellStyle name="Normal 73 2 3 3 3 2" xfId="22544"/>
    <cellStyle name="Normal 73 2 3 3 3 2 2" xfId="56421"/>
    <cellStyle name="Normal 73 2 3 3 3 3" xfId="42305"/>
    <cellStyle name="Normal 73 2 3 3 4" xfId="11252"/>
    <cellStyle name="Normal 73 2 3 3 4 2" xfId="25367"/>
    <cellStyle name="Normal 73 2 3 3 4 2 2" xfId="59244"/>
    <cellStyle name="Normal 73 2 3 3 4 3" xfId="45128"/>
    <cellStyle name="Normal 73 2 3 3 5" xfId="16898"/>
    <cellStyle name="Normal 73 2 3 3 5 2" xfId="36659"/>
    <cellStyle name="Normal 73 2 3 3 6" xfId="50775"/>
    <cellStyle name="Normal 73 2 3 3 7" xfId="31013"/>
    <cellStyle name="Normal 73 2 3 4" xfId="4192"/>
    <cellStyle name="Normal 73 2 3 4 2" xfId="12663"/>
    <cellStyle name="Normal 73 2 3 4 2 2" xfId="26778"/>
    <cellStyle name="Normal 73 2 3 4 2 2 2" xfId="60655"/>
    <cellStyle name="Normal 73 2 3 4 2 3" xfId="46539"/>
    <cellStyle name="Normal 73 2 3 4 3" xfId="18309"/>
    <cellStyle name="Normal 73 2 3 4 3 2" xfId="38070"/>
    <cellStyle name="Normal 73 2 3 4 4" xfId="52186"/>
    <cellStyle name="Normal 73 2 3 4 5" xfId="32424"/>
    <cellStyle name="Normal 73 2 3 5" xfId="7017"/>
    <cellStyle name="Normal 73 2 3 5 2" xfId="21132"/>
    <cellStyle name="Normal 73 2 3 5 2 2" xfId="55009"/>
    <cellStyle name="Normal 73 2 3 5 3" xfId="40893"/>
    <cellStyle name="Normal 73 2 3 6" xfId="9840"/>
    <cellStyle name="Normal 73 2 3 6 2" xfId="23955"/>
    <cellStyle name="Normal 73 2 3 6 2 2" xfId="57832"/>
    <cellStyle name="Normal 73 2 3 6 3" xfId="43716"/>
    <cellStyle name="Normal 73 2 3 7" xfId="15486"/>
    <cellStyle name="Normal 73 2 3 7 2" xfId="35247"/>
    <cellStyle name="Normal 73 2 3 8" xfId="49363"/>
    <cellStyle name="Normal 73 2 3 9" xfId="29601"/>
    <cellStyle name="Normal 73 2 4" xfId="1721"/>
    <cellStyle name="Normal 73 2 4 2" xfId="3134"/>
    <cellStyle name="Normal 73 2 4 2 2" xfId="5958"/>
    <cellStyle name="Normal 73 2 4 2 2 2" xfId="14428"/>
    <cellStyle name="Normal 73 2 4 2 2 2 2" xfId="28543"/>
    <cellStyle name="Normal 73 2 4 2 2 2 2 2" xfId="62420"/>
    <cellStyle name="Normal 73 2 4 2 2 2 3" xfId="48304"/>
    <cellStyle name="Normal 73 2 4 2 2 3" xfId="20074"/>
    <cellStyle name="Normal 73 2 4 2 2 3 2" xfId="39835"/>
    <cellStyle name="Normal 73 2 4 2 2 4" xfId="53951"/>
    <cellStyle name="Normal 73 2 4 2 2 5" xfId="34189"/>
    <cellStyle name="Normal 73 2 4 2 3" xfId="8782"/>
    <cellStyle name="Normal 73 2 4 2 3 2" xfId="22897"/>
    <cellStyle name="Normal 73 2 4 2 3 2 2" xfId="56774"/>
    <cellStyle name="Normal 73 2 4 2 3 3" xfId="42658"/>
    <cellStyle name="Normal 73 2 4 2 4" xfId="11605"/>
    <cellStyle name="Normal 73 2 4 2 4 2" xfId="25720"/>
    <cellStyle name="Normal 73 2 4 2 4 2 2" xfId="59597"/>
    <cellStyle name="Normal 73 2 4 2 4 3" xfId="45481"/>
    <cellStyle name="Normal 73 2 4 2 5" xfId="17251"/>
    <cellStyle name="Normal 73 2 4 2 5 2" xfId="37012"/>
    <cellStyle name="Normal 73 2 4 2 6" xfId="51128"/>
    <cellStyle name="Normal 73 2 4 2 7" xfId="31366"/>
    <cellStyle name="Normal 73 2 4 3" xfId="4545"/>
    <cellStyle name="Normal 73 2 4 3 2" xfId="13016"/>
    <cellStyle name="Normal 73 2 4 3 2 2" xfId="27131"/>
    <cellStyle name="Normal 73 2 4 3 2 2 2" xfId="61008"/>
    <cellStyle name="Normal 73 2 4 3 2 3" xfId="46892"/>
    <cellStyle name="Normal 73 2 4 3 3" xfId="18662"/>
    <cellStyle name="Normal 73 2 4 3 3 2" xfId="38423"/>
    <cellStyle name="Normal 73 2 4 3 4" xfId="52539"/>
    <cellStyle name="Normal 73 2 4 3 5" xfId="32777"/>
    <cellStyle name="Normal 73 2 4 4" xfId="7370"/>
    <cellStyle name="Normal 73 2 4 4 2" xfId="21485"/>
    <cellStyle name="Normal 73 2 4 4 2 2" xfId="55362"/>
    <cellStyle name="Normal 73 2 4 4 3" xfId="41246"/>
    <cellStyle name="Normal 73 2 4 5" xfId="10193"/>
    <cellStyle name="Normal 73 2 4 5 2" xfId="24308"/>
    <cellStyle name="Normal 73 2 4 5 2 2" xfId="58185"/>
    <cellStyle name="Normal 73 2 4 5 3" xfId="44069"/>
    <cellStyle name="Normal 73 2 4 6" xfId="15839"/>
    <cellStyle name="Normal 73 2 4 6 2" xfId="35600"/>
    <cellStyle name="Normal 73 2 4 7" xfId="49716"/>
    <cellStyle name="Normal 73 2 4 8" xfId="29954"/>
    <cellStyle name="Normal 73 2 5" xfId="2428"/>
    <cellStyle name="Normal 73 2 5 2" xfId="5252"/>
    <cellStyle name="Normal 73 2 5 2 2" xfId="13722"/>
    <cellStyle name="Normal 73 2 5 2 2 2" xfId="27837"/>
    <cellStyle name="Normal 73 2 5 2 2 2 2" xfId="61714"/>
    <cellStyle name="Normal 73 2 5 2 2 3" xfId="47598"/>
    <cellStyle name="Normal 73 2 5 2 3" xfId="19368"/>
    <cellStyle name="Normal 73 2 5 2 3 2" xfId="39129"/>
    <cellStyle name="Normal 73 2 5 2 4" xfId="53245"/>
    <cellStyle name="Normal 73 2 5 2 5" xfId="33483"/>
    <cellStyle name="Normal 73 2 5 3" xfId="8076"/>
    <cellStyle name="Normal 73 2 5 3 2" xfId="22191"/>
    <cellStyle name="Normal 73 2 5 3 2 2" xfId="56068"/>
    <cellStyle name="Normal 73 2 5 3 3" xfId="41952"/>
    <cellStyle name="Normal 73 2 5 4" xfId="10899"/>
    <cellStyle name="Normal 73 2 5 4 2" xfId="25014"/>
    <cellStyle name="Normal 73 2 5 4 2 2" xfId="58891"/>
    <cellStyle name="Normal 73 2 5 4 3" xfId="44775"/>
    <cellStyle name="Normal 73 2 5 5" xfId="16545"/>
    <cellStyle name="Normal 73 2 5 5 2" xfId="36306"/>
    <cellStyle name="Normal 73 2 5 6" xfId="50422"/>
    <cellStyle name="Normal 73 2 5 7" xfId="30660"/>
    <cellStyle name="Normal 73 2 6" xfId="3839"/>
    <cellStyle name="Normal 73 2 6 2" xfId="12310"/>
    <cellStyle name="Normal 73 2 6 2 2" xfId="26425"/>
    <cellStyle name="Normal 73 2 6 2 2 2" xfId="60302"/>
    <cellStyle name="Normal 73 2 6 2 3" xfId="46186"/>
    <cellStyle name="Normal 73 2 6 3" xfId="17956"/>
    <cellStyle name="Normal 73 2 6 3 2" xfId="37717"/>
    <cellStyle name="Normal 73 2 6 4" xfId="51833"/>
    <cellStyle name="Normal 73 2 6 5" xfId="32071"/>
    <cellStyle name="Normal 73 2 7" xfId="6664"/>
    <cellStyle name="Normal 73 2 7 2" xfId="20779"/>
    <cellStyle name="Normal 73 2 7 2 2" xfId="54656"/>
    <cellStyle name="Normal 73 2 7 3" xfId="40540"/>
    <cellStyle name="Normal 73 2 8" xfId="9487"/>
    <cellStyle name="Normal 73 2 8 2" xfId="23602"/>
    <cellStyle name="Normal 73 2 8 2 2" xfId="57479"/>
    <cellStyle name="Normal 73 2 8 3" xfId="43363"/>
    <cellStyle name="Normal 73 2 9" xfId="15133"/>
    <cellStyle name="Normal 73 2 9 2" xfId="34894"/>
    <cellStyle name="Normal 73 3" xfId="1100"/>
    <cellStyle name="Normal 73 3 10" xfId="29336"/>
    <cellStyle name="Normal 73 3 2" xfId="1455"/>
    <cellStyle name="Normal 73 3 2 2" xfId="2162"/>
    <cellStyle name="Normal 73 3 2 2 2" xfId="3575"/>
    <cellStyle name="Normal 73 3 2 2 2 2" xfId="6399"/>
    <cellStyle name="Normal 73 3 2 2 2 2 2" xfId="14869"/>
    <cellStyle name="Normal 73 3 2 2 2 2 2 2" xfId="28984"/>
    <cellStyle name="Normal 73 3 2 2 2 2 2 2 2" xfId="62861"/>
    <cellStyle name="Normal 73 3 2 2 2 2 2 3" xfId="48745"/>
    <cellStyle name="Normal 73 3 2 2 2 2 3" xfId="20515"/>
    <cellStyle name="Normal 73 3 2 2 2 2 3 2" xfId="40276"/>
    <cellStyle name="Normal 73 3 2 2 2 2 4" xfId="54392"/>
    <cellStyle name="Normal 73 3 2 2 2 2 5" xfId="34630"/>
    <cellStyle name="Normal 73 3 2 2 2 3" xfId="9223"/>
    <cellStyle name="Normal 73 3 2 2 2 3 2" xfId="23338"/>
    <cellStyle name="Normal 73 3 2 2 2 3 2 2" xfId="57215"/>
    <cellStyle name="Normal 73 3 2 2 2 3 3" xfId="43099"/>
    <cellStyle name="Normal 73 3 2 2 2 4" xfId="12046"/>
    <cellStyle name="Normal 73 3 2 2 2 4 2" xfId="26161"/>
    <cellStyle name="Normal 73 3 2 2 2 4 2 2" xfId="60038"/>
    <cellStyle name="Normal 73 3 2 2 2 4 3" xfId="45922"/>
    <cellStyle name="Normal 73 3 2 2 2 5" xfId="17692"/>
    <cellStyle name="Normal 73 3 2 2 2 5 2" xfId="37453"/>
    <cellStyle name="Normal 73 3 2 2 2 6" xfId="51569"/>
    <cellStyle name="Normal 73 3 2 2 2 7" xfId="31807"/>
    <cellStyle name="Normal 73 3 2 2 3" xfId="4986"/>
    <cellStyle name="Normal 73 3 2 2 3 2" xfId="13457"/>
    <cellStyle name="Normal 73 3 2 2 3 2 2" xfId="27572"/>
    <cellStyle name="Normal 73 3 2 2 3 2 2 2" xfId="61449"/>
    <cellStyle name="Normal 73 3 2 2 3 2 3" xfId="47333"/>
    <cellStyle name="Normal 73 3 2 2 3 3" xfId="19103"/>
    <cellStyle name="Normal 73 3 2 2 3 3 2" xfId="38864"/>
    <cellStyle name="Normal 73 3 2 2 3 4" xfId="52980"/>
    <cellStyle name="Normal 73 3 2 2 3 5" xfId="33218"/>
    <cellStyle name="Normal 73 3 2 2 4" xfId="7811"/>
    <cellStyle name="Normal 73 3 2 2 4 2" xfId="21926"/>
    <cellStyle name="Normal 73 3 2 2 4 2 2" xfId="55803"/>
    <cellStyle name="Normal 73 3 2 2 4 3" xfId="41687"/>
    <cellStyle name="Normal 73 3 2 2 5" xfId="10634"/>
    <cellStyle name="Normal 73 3 2 2 5 2" xfId="24749"/>
    <cellStyle name="Normal 73 3 2 2 5 2 2" xfId="58626"/>
    <cellStyle name="Normal 73 3 2 2 5 3" xfId="44510"/>
    <cellStyle name="Normal 73 3 2 2 6" xfId="16280"/>
    <cellStyle name="Normal 73 3 2 2 6 2" xfId="36041"/>
    <cellStyle name="Normal 73 3 2 2 7" xfId="50157"/>
    <cellStyle name="Normal 73 3 2 2 8" xfId="30395"/>
    <cellStyle name="Normal 73 3 2 3" xfId="2869"/>
    <cellStyle name="Normal 73 3 2 3 2" xfId="5693"/>
    <cellStyle name="Normal 73 3 2 3 2 2" xfId="14163"/>
    <cellStyle name="Normal 73 3 2 3 2 2 2" xfId="28278"/>
    <cellStyle name="Normal 73 3 2 3 2 2 2 2" xfId="62155"/>
    <cellStyle name="Normal 73 3 2 3 2 2 3" xfId="48039"/>
    <cellStyle name="Normal 73 3 2 3 2 3" xfId="19809"/>
    <cellStyle name="Normal 73 3 2 3 2 3 2" xfId="39570"/>
    <cellStyle name="Normal 73 3 2 3 2 4" xfId="53686"/>
    <cellStyle name="Normal 73 3 2 3 2 5" xfId="33924"/>
    <cellStyle name="Normal 73 3 2 3 3" xfId="8517"/>
    <cellStyle name="Normal 73 3 2 3 3 2" xfId="22632"/>
    <cellStyle name="Normal 73 3 2 3 3 2 2" xfId="56509"/>
    <cellStyle name="Normal 73 3 2 3 3 3" xfId="42393"/>
    <cellStyle name="Normal 73 3 2 3 4" xfId="11340"/>
    <cellStyle name="Normal 73 3 2 3 4 2" xfId="25455"/>
    <cellStyle name="Normal 73 3 2 3 4 2 2" xfId="59332"/>
    <cellStyle name="Normal 73 3 2 3 4 3" xfId="45216"/>
    <cellStyle name="Normal 73 3 2 3 5" xfId="16986"/>
    <cellStyle name="Normal 73 3 2 3 5 2" xfId="36747"/>
    <cellStyle name="Normal 73 3 2 3 6" xfId="50863"/>
    <cellStyle name="Normal 73 3 2 3 7" xfId="31101"/>
    <cellStyle name="Normal 73 3 2 4" xfId="4280"/>
    <cellStyle name="Normal 73 3 2 4 2" xfId="12751"/>
    <cellStyle name="Normal 73 3 2 4 2 2" xfId="26866"/>
    <cellStyle name="Normal 73 3 2 4 2 2 2" xfId="60743"/>
    <cellStyle name="Normal 73 3 2 4 2 3" xfId="46627"/>
    <cellStyle name="Normal 73 3 2 4 3" xfId="18397"/>
    <cellStyle name="Normal 73 3 2 4 3 2" xfId="38158"/>
    <cellStyle name="Normal 73 3 2 4 4" xfId="52274"/>
    <cellStyle name="Normal 73 3 2 4 5" xfId="32512"/>
    <cellStyle name="Normal 73 3 2 5" xfId="7105"/>
    <cellStyle name="Normal 73 3 2 5 2" xfId="21220"/>
    <cellStyle name="Normal 73 3 2 5 2 2" xfId="55097"/>
    <cellStyle name="Normal 73 3 2 5 3" xfId="40981"/>
    <cellStyle name="Normal 73 3 2 6" xfId="9928"/>
    <cellStyle name="Normal 73 3 2 6 2" xfId="24043"/>
    <cellStyle name="Normal 73 3 2 6 2 2" xfId="57920"/>
    <cellStyle name="Normal 73 3 2 6 3" xfId="43804"/>
    <cellStyle name="Normal 73 3 2 7" xfId="15574"/>
    <cellStyle name="Normal 73 3 2 7 2" xfId="35335"/>
    <cellStyle name="Normal 73 3 2 8" xfId="49451"/>
    <cellStyle name="Normal 73 3 2 9" xfId="29689"/>
    <cellStyle name="Normal 73 3 3" xfId="1809"/>
    <cellStyle name="Normal 73 3 3 2" xfId="3222"/>
    <cellStyle name="Normal 73 3 3 2 2" xfId="6046"/>
    <cellStyle name="Normal 73 3 3 2 2 2" xfId="14516"/>
    <cellStyle name="Normal 73 3 3 2 2 2 2" xfId="28631"/>
    <cellStyle name="Normal 73 3 3 2 2 2 2 2" xfId="62508"/>
    <cellStyle name="Normal 73 3 3 2 2 2 3" xfId="48392"/>
    <cellStyle name="Normal 73 3 3 2 2 3" xfId="20162"/>
    <cellStyle name="Normal 73 3 3 2 2 3 2" xfId="39923"/>
    <cellStyle name="Normal 73 3 3 2 2 4" xfId="54039"/>
    <cellStyle name="Normal 73 3 3 2 2 5" xfId="34277"/>
    <cellStyle name="Normal 73 3 3 2 3" xfId="8870"/>
    <cellStyle name="Normal 73 3 3 2 3 2" xfId="22985"/>
    <cellStyle name="Normal 73 3 3 2 3 2 2" xfId="56862"/>
    <cellStyle name="Normal 73 3 3 2 3 3" xfId="42746"/>
    <cellStyle name="Normal 73 3 3 2 4" xfId="11693"/>
    <cellStyle name="Normal 73 3 3 2 4 2" xfId="25808"/>
    <cellStyle name="Normal 73 3 3 2 4 2 2" xfId="59685"/>
    <cellStyle name="Normal 73 3 3 2 4 3" xfId="45569"/>
    <cellStyle name="Normal 73 3 3 2 5" xfId="17339"/>
    <cellStyle name="Normal 73 3 3 2 5 2" xfId="37100"/>
    <cellStyle name="Normal 73 3 3 2 6" xfId="51216"/>
    <cellStyle name="Normal 73 3 3 2 7" xfId="31454"/>
    <cellStyle name="Normal 73 3 3 3" xfId="4633"/>
    <cellStyle name="Normal 73 3 3 3 2" xfId="13104"/>
    <cellStyle name="Normal 73 3 3 3 2 2" xfId="27219"/>
    <cellStyle name="Normal 73 3 3 3 2 2 2" xfId="61096"/>
    <cellStyle name="Normal 73 3 3 3 2 3" xfId="46980"/>
    <cellStyle name="Normal 73 3 3 3 3" xfId="18750"/>
    <cellStyle name="Normal 73 3 3 3 3 2" xfId="38511"/>
    <cellStyle name="Normal 73 3 3 3 4" xfId="52627"/>
    <cellStyle name="Normal 73 3 3 3 5" xfId="32865"/>
    <cellStyle name="Normal 73 3 3 4" xfId="7458"/>
    <cellStyle name="Normal 73 3 3 4 2" xfId="21573"/>
    <cellStyle name="Normal 73 3 3 4 2 2" xfId="55450"/>
    <cellStyle name="Normal 73 3 3 4 3" xfId="41334"/>
    <cellStyle name="Normal 73 3 3 5" xfId="10281"/>
    <cellStyle name="Normal 73 3 3 5 2" xfId="24396"/>
    <cellStyle name="Normal 73 3 3 5 2 2" xfId="58273"/>
    <cellStyle name="Normal 73 3 3 5 3" xfId="44157"/>
    <cellStyle name="Normal 73 3 3 6" xfId="15927"/>
    <cellStyle name="Normal 73 3 3 6 2" xfId="35688"/>
    <cellStyle name="Normal 73 3 3 7" xfId="49804"/>
    <cellStyle name="Normal 73 3 3 8" xfId="30042"/>
    <cellStyle name="Normal 73 3 4" xfId="2516"/>
    <cellStyle name="Normal 73 3 4 2" xfId="5340"/>
    <cellStyle name="Normal 73 3 4 2 2" xfId="13810"/>
    <cellStyle name="Normal 73 3 4 2 2 2" xfId="27925"/>
    <cellStyle name="Normal 73 3 4 2 2 2 2" xfId="61802"/>
    <cellStyle name="Normal 73 3 4 2 2 3" xfId="47686"/>
    <cellStyle name="Normal 73 3 4 2 3" xfId="19456"/>
    <cellStyle name="Normal 73 3 4 2 3 2" xfId="39217"/>
    <cellStyle name="Normal 73 3 4 2 4" xfId="53333"/>
    <cellStyle name="Normal 73 3 4 2 5" xfId="33571"/>
    <cellStyle name="Normal 73 3 4 3" xfId="8164"/>
    <cellStyle name="Normal 73 3 4 3 2" xfId="22279"/>
    <cellStyle name="Normal 73 3 4 3 2 2" xfId="56156"/>
    <cellStyle name="Normal 73 3 4 3 3" xfId="42040"/>
    <cellStyle name="Normal 73 3 4 4" xfId="10987"/>
    <cellStyle name="Normal 73 3 4 4 2" xfId="25102"/>
    <cellStyle name="Normal 73 3 4 4 2 2" xfId="58979"/>
    <cellStyle name="Normal 73 3 4 4 3" xfId="44863"/>
    <cellStyle name="Normal 73 3 4 5" xfId="16633"/>
    <cellStyle name="Normal 73 3 4 5 2" xfId="36394"/>
    <cellStyle name="Normal 73 3 4 6" xfId="50510"/>
    <cellStyle name="Normal 73 3 4 7" xfId="30748"/>
    <cellStyle name="Normal 73 3 5" xfId="3927"/>
    <cellStyle name="Normal 73 3 5 2" xfId="12398"/>
    <cellStyle name="Normal 73 3 5 2 2" xfId="26513"/>
    <cellStyle name="Normal 73 3 5 2 2 2" xfId="60390"/>
    <cellStyle name="Normal 73 3 5 2 3" xfId="46274"/>
    <cellStyle name="Normal 73 3 5 3" xfId="18044"/>
    <cellStyle name="Normal 73 3 5 3 2" xfId="37805"/>
    <cellStyle name="Normal 73 3 5 4" xfId="51921"/>
    <cellStyle name="Normal 73 3 5 5" xfId="32159"/>
    <cellStyle name="Normal 73 3 6" xfId="6752"/>
    <cellStyle name="Normal 73 3 6 2" xfId="20867"/>
    <cellStyle name="Normal 73 3 6 2 2" xfId="54744"/>
    <cellStyle name="Normal 73 3 6 3" xfId="40628"/>
    <cellStyle name="Normal 73 3 7" xfId="9575"/>
    <cellStyle name="Normal 73 3 7 2" xfId="23690"/>
    <cellStyle name="Normal 73 3 7 2 2" xfId="57567"/>
    <cellStyle name="Normal 73 3 7 3" xfId="43451"/>
    <cellStyle name="Normal 73 3 8" xfId="15221"/>
    <cellStyle name="Normal 73 3 8 2" xfId="34982"/>
    <cellStyle name="Normal 73 3 9" xfId="49098"/>
    <cellStyle name="Normal 73 4" xfId="1280"/>
    <cellStyle name="Normal 73 4 2" xfId="1987"/>
    <cellStyle name="Normal 73 4 2 2" xfId="3400"/>
    <cellStyle name="Normal 73 4 2 2 2" xfId="6224"/>
    <cellStyle name="Normal 73 4 2 2 2 2" xfId="14694"/>
    <cellStyle name="Normal 73 4 2 2 2 2 2" xfId="28809"/>
    <cellStyle name="Normal 73 4 2 2 2 2 2 2" xfId="62686"/>
    <cellStyle name="Normal 73 4 2 2 2 2 3" xfId="48570"/>
    <cellStyle name="Normal 73 4 2 2 2 3" xfId="20340"/>
    <cellStyle name="Normal 73 4 2 2 2 3 2" xfId="40101"/>
    <cellStyle name="Normal 73 4 2 2 2 4" xfId="54217"/>
    <cellStyle name="Normal 73 4 2 2 2 5" xfId="34455"/>
    <cellStyle name="Normal 73 4 2 2 3" xfId="9048"/>
    <cellStyle name="Normal 73 4 2 2 3 2" xfId="23163"/>
    <cellStyle name="Normal 73 4 2 2 3 2 2" xfId="57040"/>
    <cellStyle name="Normal 73 4 2 2 3 3" xfId="42924"/>
    <cellStyle name="Normal 73 4 2 2 4" xfId="11871"/>
    <cellStyle name="Normal 73 4 2 2 4 2" xfId="25986"/>
    <cellStyle name="Normal 73 4 2 2 4 2 2" xfId="59863"/>
    <cellStyle name="Normal 73 4 2 2 4 3" xfId="45747"/>
    <cellStyle name="Normal 73 4 2 2 5" xfId="17517"/>
    <cellStyle name="Normal 73 4 2 2 5 2" xfId="37278"/>
    <cellStyle name="Normal 73 4 2 2 6" xfId="51394"/>
    <cellStyle name="Normal 73 4 2 2 7" xfId="31632"/>
    <cellStyle name="Normal 73 4 2 3" xfId="4811"/>
    <cellStyle name="Normal 73 4 2 3 2" xfId="13282"/>
    <cellStyle name="Normal 73 4 2 3 2 2" xfId="27397"/>
    <cellStyle name="Normal 73 4 2 3 2 2 2" xfId="61274"/>
    <cellStyle name="Normal 73 4 2 3 2 3" xfId="47158"/>
    <cellStyle name="Normal 73 4 2 3 3" xfId="18928"/>
    <cellStyle name="Normal 73 4 2 3 3 2" xfId="38689"/>
    <cellStyle name="Normal 73 4 2 3 4" xfId="52805"/>
    <cellStyle name="Normal 73 4 2 3 5" xfId="33043"/>
    <cellStyle name="Normal 73 4 2 4" xfId="7636"/>
    <cellStyle name="Normal 73 4 2 4 2" xfId="21751"/>
    <cellStyle name="Normal 73 4 2 4 2 2" xfId="55628"/>
    <cellStyle name="Normal 73 4 2 4 3" xfId="41512"/>
    <cellStyle name="Normal 73 4 2 5" xfId="10459"/>
    <cellStyle name="Normal 73 4 2 5 2" xfId="24574"/>
    <cellStyle name="Normal 73 4 2 5 2 2" xfId="58451"/>
    <cellStyle name="Normal 73 4 2 5 3" xfId="44335"/>
    <cellStyle name="Normal 73 4 2 6" xfId="16105"/>
    <cellStyle name="Normal 73 4 2 6 2" xfId="35866"/>
    <cellStyle name="Normal 73 4 2 7" xfId="49982"/>
    <cellStyle name="Normal 73 4 2 8" xfId="30220"/>
    <cellStyle name="Normal 73 4 3" xfId="2694"/>
    <cellStyle name="Normal 73 4 3 2" xfId="5518"/>
    <cellStyle name="Normal 73 4 3 2 2" xfId="13988"/>
    <cellStyle name="Normal 73 4 3 2 2 2" xfId="28103"/>
    <cellStyle name="Normal 73 4 3 2 2 2 2" xfId="61980"/>
    <cellStyle name="Normal 73 4 3 2 2 3" xfId="47864"/>
    <cellStyle name="Normal 73 4 3 2 3" xfId="19634"/>
    <cellStyle name="Normal 73 4 3 2 3 2" xfId="39395"/>
    <cellStyle name="Normal 73 4 3 2 4" xfId="53511"/>
    <cellStyle name="Normal 73 4 3 2 5" xfId="33749"/>
    <cellStyle name="Normal 73 4 3 3" xfId="8342"/>
    <cellStyle name="Normal 73 4 3 3 2" xfId="22457"/>
    <cellStyle name="Normal 73 4 3 3 2 2" xfId="56334"/>
    <cellStyle name="Normal 73 4 3 3 3" xfId="42218"/>
    <cellStyle name="Normal 73 4 3 4" xfId="11165"/>
    <cellStyle name="Normal 73 4 3 4 2" xfId="25280"/>
    <cellStyle name="Normal 73 4 3 4 2 2" xfId="59157"/>
    <cellStyle name="Normal 73 4 3 4 3" xfId="45041"/>
    <cellStyle name="Normal 73 4 3 5" xfId="16811"/>
    <cellStyle name="Normal 73 4 3 5 2" xfId="36572"/>
    <cellStyle name="Normal 73 4 3 6" xfId="50688"/>
    <cellStyle name="Normal 73 4 3 7" xfId="30926"/>
    <cellStyle name="Normal 73 4 4" xfId="4105"/>
    <cellStyle name="Normal 73 4 4 2" xfId="12576"/>
    <cellStyle name="Normal 73 4 4 2 2" xfId="26691"/>
    <cellStyle name="Normal 73 4 4 2 2 2" xfId="60568"/>
    <cellStyle name="Normal 73 4 4 2 3" xfId="46452"/>
    <cellStyle name="Normal 73 4 4 3" xfId="18222"/>
    <cellStyle name="Normal 73 4 4 3 2" xfId="37983"/>
    <cellStyle name="Normal 73 4 4 4" xfId="52099"/>
    <cellStyle name="Normal 73 4 4 5" xfId="32337"/>
    <cellStyle name="Normal 73 4 5" xfId="6930"/>
    <cellStyle name="Normal 73 4 5 2" xfId="21045"/>
    <cellStyle name="Normal 73 4 5 2 2" xfId="54922"/>
    <cellStyle name="Normal 73 4 5 3" xfId="40806"/>
    <cellStyle name="Normal 73 4 6" xfId="9753"/>
    <cellStyle name="Normal 73 4 6 2" xfId="23868"/>
    <cellStyle name="Normal 73 4 6 2 2" xfId="57745"/>
    <cellStyle name="Normal 73 4 6 3" xfId="43629"/>
    <cellStyle name="Normal 73 4 7" xfId="15399"/>
    <cellStyle name="Normal 73 4 7 2" xfId="35160"/>
    <cellStyle name="Normal 73 4 8" xfId="49276"/>
    <cellStyle name="Normal 73 4 9" xfId="29514"/>
    <cellStyle name="Normal 73 5" xfId="1634"/>
    <cellStyle name="Normal 73 5 2" xfId="3047"/>
    <cellStyle name="Normal 73 5 2 2" xfId="5871"/>
    <cellStyle name="Normal 73 5 2 2 2" xfId="14341"/>
    <cellStyle name="Normal 73 5 2 2 2 2" xfId="28456"/>
    <cellStyle name="Normal 73 5 2 2 2 2 2" xfId="62333"/>
    <cellStyle name="Normal 73 5 2 2 2 3" xfId="48217"/>
    <cellStyle name="Normal 73 5 2 2 3" xfId="19987"/>
    <cellStyle name="Normal 73 5 2 2 3 2" xfId="39748"/>
    <cellStyle name="Normal 73 5 2 2 4" xfId="53864"/>
    <cellStyle name="Normal 73 5 2 2 5" xfId="34102"/>
    <cellStyle name="Normal 73 5 2 3" xfId="8695"/>
    <cellStyle name="Normal 73 5 2 3 2" xfId="22810"/>
    <cellStyle name="Normal 73 5 2 3 2 2" xfId="56687"/>
    <cellStyle name="Normal 73 5 2 3 3" xfId="42571"/>
    <cellStyle name="Normal 73 5 2 4" xfId="11518"/>
    <cellStyle name="Normal 73 5 2 4 2" xfId="25633"/>
    <cellStyle name="Normal 73 5 2 4 2 2" xfId="59510"/>
    <cellStyle name="Normal 73 5 2 4 3" xfId="45394"/>
    <cellStyle name="Normal 73 5 2 5" xfId="17164"/>
    <cellStyle name="Normal 73 5 2 5 2" xfId="36925"/>
    <cellStyle name="Normal 73 5 2 6" xfId="51041"/>
    <cellStyle name="Normal 73 5 2 7" xfId="31279"/>
    <cellStyle name="Normal 73 5 3" xfId="4458"/>
    <cellStyle name="Normal 73 5 3 2" xfId="12929"/>
    <cellStyle name="Normal 73 5 3 2 2" xfId="27044"/>
    <cellStyle name="Normal 73 5 3 2 2 2" xfId="60921"/>
    <cellStyle name="Normal 73 5 3 2 3" xfId="46805"/>
    <cellStyle name="Normal 73 5 3 3" xfId="18575"/>
    <cellStyle name="Normal 73 5 3 3 2" xfId="38336"/>
    <cellStyle name="Normal 73 5 3 4" xfId="52452"/>
    <cellStyle name="Normal 73 5 3 5" xfId="32690"/>
    <cellStyle name="Normal 73 5 4" xfId="7283"/>
    <cellStyle name="Normal 73 5 4 2" xfId="21398"/>
    <cellStyle name="Normal 73 5 4 2 2" xfId="55275"/>
    <cellStyle name="Normal 73 5 4 3" xfId="41159"/>
    <cellStyle name="Normal 73 5 5" xfId="10106"/>
    <cellStyle name="Normal 73 5 5 2" xfId="24221"/>
    <cellStyle name="Normal 73 5 5 2 2" xfId="58098"/>
    <cellStyle name="Normal 73 5 5 3" xfId="43982"/>
    <cellStyle name="Normal 73 5 6" xfId="15752"/>
    <cellStyle name="Normal 73 5 6 2" xfId="35513"/>
    <cellStyle name="Normal 73 5 7" xfId="49629"/>
    <cellStyle name="Normal 73 5 8" xfId="29867"/>
    <cellStyle name="Normal 73 6" xfId="2341"/>
    <cellStyle name="Normal 73 6 2" xfId="5165"/>
    <cellStyle name="Normal 73 6 2 2" xfId="13635"/>
    <cellStyle name="Normal 73 6 2 2 2" xfId="27750"/>
    <cellStyle name="Normal 73 6 2 2 2 2" xfId="61627"/>
    <cellStyle name="Normal 73 6 2 2 3" xfId="47511"/>
    <cellStyle name="Normal 73 6 2 3" xfId="19281"/>
    <cellStyle name="Normal 73 6 2 3 2" xfId="39042"/>
    <cellStyle name="Normal 73 6 2 4" xfId="53158"/>
    <cellStyle name="Normal 73 6 2 5" xfId="33396"/>
    <cellStyle name="Normal 73 6 3" xfId="7989"/>
    <cellStyle name="Normal 73 6 3 2" xfId="22104"/>
    <cellStyle name="Normal 73 6 3 2 2" xfId="55981"/>
    <cellStyle name="Normal 73 6 3 3" xfId="41865"/>
    <cellStyle name="Normal 73 6 4" xfId="10812"/>
    <cellStyle name="Normal 73 6 4 2" xfId="24927"/>
    <cellStyle name="Normal 73 6 4 2 2" xfId="58804"/>
    <cellStyle name="Normal 73 6 4 3" xfId="44688"/>
    <cellStyle name="Normal 73 6 5" xfId="16458"/>
    <cellStyle name="Normal 73 6 5 2" xfId="36219"/>
    <cellStyle name="Normal 73 6 6" xfId="50335"/>
    <cellStyle name="Normal 73 6 7" xfId="30573"/>
    <cellStyle name="Normal 73 7" xfId="3752"/>
    <cellStyle name="Normal 73 7 2" xfId="12223"/>
    <cellStyle name="Normal 73 7 2 2" xfId="26338"/>
    <cellStyle name="Normal 73 7 2 2 2" xfId="60215"/>
    <cellStyle name="Normal 73 7 2 3" xfId="46099"/>
    <cellStyle name="Normal 73 7 3" xfId="17869"/>
    <cellStyle name="Normal 73 7 3 2" xfId="37630"/>
    <cellStyle name="Normal 73 7 4" xfId="51746"/>
    <cellStyle name="Normal 73 7 5" xfId="31984"/>
    <cellStyle name="Normal 73 8" xfId="6577"/>
    <cellStyle name="Normal 73 8 2" xfId="20692"/>
    <cellStyle name="Normal 73 8 2 2" xfId="54569"/>
    <cellStyle name="Normal 73 8 3" xfId="40453"/>
    <cellStyle name="Normal 73 9" xfId="9400"/>
    <cellStyle name="Normal 73 9 2" xfId="23515"/>
    <cellStyle name="Normal 73 9 2 2" xfId="57392"/>
    <cellStyle name="Normal 73 9 3" xfId="43276"/>
    <cellStyle name="Normal 74" xfId="782"/>
    <cellStyle name="Normal 74 10" xfId="15070"/>
    <cellStyle name="Normal 74 10 2" xfId="34831"/>
    <cellStyle name="Normal 74 11" xfId="48947"/>
    <cellStyle name="Normal 74 12" xfId="29185"/>
    <cellStyle name="Normal 74 2" xfId="1032"/>
    <cellStyle name="Normal 74 2 10" xfId="49034"/>
    <cellStyle name="Normal 74 2 11" xfId="29272"/>
    <cellStyle name="Normal 74 2 2" xfId="1212"/>
    <cellStyle name="Normal 74 2 2 10" xfId="29447"/>
    <cellStyle name="Normal 74 2 2 2" xfId="1566"/>
    <cellStyle name="Normal 74 2 2 2 2" xfId="2273"/>
    <cellStyle name="Normal 74 2 2 2 2 2" xfId="3686"/>
    <cellStyle name="Normal 74 2 2 2 2 2 2" xfId="6510"/>
    <cellStyle name="Normal 74 2 2 2 2 2 2 2" xfId="14980"/>
    <cellStyle name="Normal 74 2 2 2 2 2 2 2 2" xfId="29095"/>
    <cellStyle name="Normal 74 2 2 2 2 2 2 2 2 2" xfId="62972"/>
    <cellStyle name="Normal 74 2 2 2 2 2 2 2 3" xfId="48856"/>
    <cellStyle name="Normal 74 2 2 2 2 2 2 3" xfId="20626"/>
    <cellStyle name="Normal 74 2 2 2 2 2 2 3 2" xfId="40387"/>
    <cellStyle name="Normal 74 2 2 2 2 2 2 4" xfId="54503"/>
    <cellStyle name="Normal 74 2 2 2 2 2 2 5" xfId="34741"/>
    <cellStyle name="Normal 74 2 2 2 2 2 3" xfId="9334"/>
    <cellStyle name="Normal 74 2 2 2 2 2 3 2" xfId="23449"/>
    <cellStyle name="Normal 74 2 2 2 2 2 3 2 2" xfId="57326"/>
    <cellStyle name="Normal 74 2 2 2 2 2 3 3" xfId="43210"/>
    <cellStyle name="Normal 74 2 2 2 2 2 4" xfId="12157"/>
    <cellStyle name="Normal 74 2 2 2 2 2 4 2" xfId="26272"/>
    <cellStyle name="Normal 74 2 2 2 2 2 4 2 2" xfId="60149"/>
    <cellStyle name="Normal 74 2 2 2 2 2 4 3" xfId="46033"/>
    <cellStyle name="Normal 74 2 2 2 2 2 5" xfId="17803"/>
    <cellStyle name="Normal 74 2 2 2 2 2 5 2" xfId="37564"/>
    <cellStyle name="Normal 74 2 2 2 2 2 6" xfId="51680"/>
    <cellStyle name="Normal 74 2 2 2 2 2 7" xfId="31918"/>
    <cellStyle name="Normal 74 2 2 2 2 3" xfId="5097"/>
    <cellStyle name="Normal 74 2 2 2 2 3 2" xfId="13568"/>
    <cellStyle name="Normal 74 2 2 2 2 3 2 2" xfId="27683"/>
    <cellStyle name="Normal 74 2 2 2 2 3 2 2 2" xfId="61560"/>
    <cellStyle name="Normal 74 2 2 2 2 3 2 3" xfId="47444"/>
    <cellStyle name="Normal 74 2 2 2 2 3 3" xfId="19214"/>
    <cellStyle name="Normal 74 2 2 2 2 3 3 2" xfId="38975"/>
    <cellStyle name="Normal 74 2 2 2 2 3 4" xfId="53091"/>
    <cellStyle name="Normal 74 2 2 2 2 3 5" xfId="33329"/>
    <cellStyle name="Normal 74 2 2 2 2 4" xfId="7922"/>
    <cellStyle name="Normal 74 2 2 2 2 4 2" xfId="22037"/>
    <cellStyle name="Normal 74 2 2 2 2 4 2 2" xfId="55914"/>
    <cellStyle name="Normal 74 2 2 2 2 4 3" xfId="41798"/>
    <cellStyle name="Normal 74 2 2 2 2 5" xfId="10745"/>
    <cellStyle name="Normal 74 2 2 2 2 5 2" xfId="24860"/>
    <cellStyle name="Normal 74 2 2 2 2 5 2 2" xfId="58737"/>
    <cellStyle name="Normal 74 2 2 2 2 5 3" xfId="44621"/>
    <cellStyle name="Normal 74 2 2 2 2 6" xfId="16391"/>
    <cellStyle name="Normal 74 2 2 2 2 6 2" xfId="36152"/>
    <cellStyle name="Normal 74 2 2 2 2 7" xfId="50268"/>
    <cellStyle name="Normal 74 2 2 2 2 8" xfId="30506"/>
    <cellStyle name="Normal 74 2 2 2 3" xfId="2980"/>
    <cellStyle name="Normal 74 2 2 2 3 2" xfId="5804"/>
    <cellStyle name="Normal 74 2 2 2 3 2 2" xfId="14274"/>
    <cellStyle name="Normal 74 2 2 2 3 2 2 2" xfId="28389"/>
    <cellStyle name="Normal 74 2 2 2 3 2 2 2 2" xfId="62266"/>
    <cellStyle name="Normal 74 2 2 2 3 2 2 3" xfId="48150"/>
    <cellStyle name="Normal 74 2 2 2 3 2 3" xfId="19920"/>
    <cellStyle name="Normal 74 2 2 2 3 2 3 2" xfId="39681"/>
    <cellStyle name="Normal 74 2 2 2 3 2 4" xfId="53797"/>
    <cellStyle name="Normal 74 2 2 2 3 2 5" xfId="34035"/>
    <cellStyle name="Normal 74 2 2 2 3 3" xfId="8628"/>
    <cellStyle name="Normal 74 2 2 2 3 3 2" xfId="22743"/>
    <cellStyle name="Normal 74 2 2 2 3 3 2 2" xfId="56620"/>
    <cellStyle name="Normal 74 2 2 2 3 3 3" xfId="42504"/>
    <cellStyle name="Normal 74 2 2 2 3 4" xfId="11451"/>
    <cellStyle name="Normal 74 2 2 2 3 4 2" xfId="25566"/>
    <cellStyle name="Normal 74 2 2 2 3 4 2 2" xfId="59443"/>
    <cellStyle name="Normal 74 2 2 2 3 4 3" xfId="45327"/>
    <cellStyle name="Normal 74 2 2 2 3 5" xfId="17097"/>
    <cellStyle name="Normal 74 2 2 2 3 5 2" xfId="36858"/>
    <cellStyle name="Normal 74 2 2 2 3 6" xfId="50974"/>
    <cellStyle name="Normal 74 2 2 2 3 7" xfId="31212"/>
    <cellStyle name="Normal 74 2 2 2 4" xfId="4391"/>
    <cellStyle name="Normal 74 2 2 2 4 2" xfId="12862"/>
    <cellStyle name="Normal 74 2 2 2 4 2 2" xfId="26977"/>
    <cellStyle name="Normal 74 2 2 2 4 2 2 2" xfId="60854"/>
    <cellStyle name="Normal 74 2 2 2 4 2 3" xfId="46738"/>
    <cellStyle name="Normal 74 2 2 2 4 3" xfId="18508"/>
    <cellStyle name="Normal 74 2 2 2 4 3 2" xfId="38269"/>
    <cellStyle name="Normal 74 2 2 2 4 4" xfId="52385"/>
    <cellStyle name="Normal 74 2 2 2 4 5" xfId="32623"/>
    <cellStyle name="Normal 74 2 2 2 5" xfId="7216"/>
    <cellStyle name="Normal 74 2 2 2 5 2" xfId="21331"/>
    <cellStyle name="Normal 74 2 2 2 5 2 2" xfId="55208"/>
    <cellStyle name="Normal 74 2 2 2 5 3" xfId="41092"/>
    <cellStyle name="Normal 74 2 2 2 6" xfId="10039"/>
    <cellStyle name="Normal 74 2 2 2 6 2" xfId="24154"/>
    <cellStyle name="Normal 74 2 2 2 6 2 2" xfId="58031"/>
    <cellStyle name="Normal 74 2 2 2 6 3" xfId="43915"/>
    <cellStyle name="Normal 74 2 2 2 7" xfId="15685"/>
    <cellStyle name="Normal 74 2 2 2 7 2" xfId="35446"/>
    <cellStyle name="Normal 74 2 2 2 8" xfId="49562"/>
    <cellStyle name="Normal 74 2 2 2 9" xfId="29800"/>
    <cellStyle name="Normal 74 2 2 3" xfId="1920"/>
    <cellStyle name="Normal 74 2 2 3 2" xfId="3333"/>
    <cellStyle name="Normal 74 2 2 3 2 2" xfId="6157"/>
    <cellStyle name="Normal 74 2 2 3 2 2 2" xfId="14627"/>
    <cellStyle name="Normal 74 2 2 3 2 2 2 2" xfId="28742"/>
    <cellStyle name="Normal 74 2 2 3 2 2 2 2 2" xfId="62619"/>
    <cellStyle name="Normal 74 2 2 3 2 2 2 3" xfId="48503"/>
    <cellStyle name="Normal 74 2 2 3 2 2 3" xfId="20273"/>
    <cellStyle name="Normal 74 2 2 3 2 2 3 2" xfId="40034"/>
    <cellStyle name="Normal 74 2 2 3 2 2 4" xfId="54150"/>
    <cellStyle name="Normal 74 2 2 3 2 2 5" xfId="34388"/>
    <cellStyle name="Normal 74 2 2 3 2 3" xfId="8981"/>
    <cellStyle name="Normal 74 2 2 3 2 3 2" xfId="23096"/>
    <cellStyle name="Normal 74 2 2 3 2 3 2 2" xfId="56973"/>
    <cellStyle name="Normal 74 2 2 3 2 3 3" xfId="42857"/>
    <cellStyle name="Normal 74 2 2 3 2 4" xfId="11804"/>
    <cellStyle name="Normal 74 2 2 3 2 4 2" xfId="25919"/>
    <cellStyle name="Normal 74 2 2 3 2 4 2 2" xfId="59796"/>
    <cellStyle name="Normal 74 2 2 3 2 4 3" xfId="45680"/>
    <cellStyle name="Normal 74 2 2 3 2 5" xfId="17450"/>
    <cellStyle name="Normal 74 2 2 3 2 5 2" xfId="37211"/>
    <cellStyle name="Normal 74 2 2 3 2 6" xfId="51327"/>
    <cellStyle name="Normal 74 2 2 3 2 7" xfId="31565"/>
    <cellStyle name="Normal 74 2 2 3 3" xfId="4744"/>
    <cellStyle name="Normal 74 2 2 3 3 2" xfId="13215"/>
    <cellStyle name="Normal 74 2 2 3 3 2 2" xfId="27330"/>
    <cellStyle name="Normal 74 2 2 3 3 2 2 2" xfId="61207"/>
    <cellStyle name="Normal 74 2 2 3 3 2 3" xfId="47091"/>
    <cellStyle name="Normal 74 2 2 3 3 3" xfId="18861"/>
    <cellStyle name="Normal 74 2 2 3 3 3 2" xfId="38622"/>
    <cellStyle name="Normal 74 2 2 3 3 4" xfId="52738"/>
    <cellStyle name="Normal 74 2 2 3 3 5" xfId="32976"/>
    <cellStyle name="Normal 74 2 2 3 4" xfId="7569"/>
    <cellStyle name="Normal 74 2 2 3 4 2" xfId="21684"/>
    <cellStyle name="Normal 74 2 2 3 4 2 2" xfId="55561"/>
    <cellStyle name="Normal 74 2 2 3 4 3" xfId="41445"/>
    <cellStyle name="Normal 74 2 2 3 5" xfId="10392"/>
    <cellStyle name="Normal 74 2 2 3 5 2" xfId="24507"/>
    <cellStyle name="Normal 74 2 2 3 5 2 2" xfId="58384"/>
    <cellStyle name="Normal 74 2 2 3 5 3" xfId="44268"/>
    <cellStyle name="Normal 74 2 2 3 6" xfId="16038"/>
    <cellStyle name="Normal 74 2 2 3 6 2" xfId="35799"/>
    <cellStyle name="Normal 74 2 2 3 7" xfId="49915"/>
    <cellStyle name="Normal 74 2 2 3 8" xfId="30153"/>
    <cellStyle name="Normal 74 2 2 4" xfId="2627"/>
    <cellStyle name="Normal 74 2 2 4 2" xfId="5451"/>
    <cellStyle name="Normal 74 2 2 4 2 2" xfId="13921"/>
    <cellStyle name="Normal 74 2 2 4 2 2 2" xfId="28036"/>
    <cellStyle name="Normal 74 2 2 4 2 2 2 2" xfId="61913"/>
    <cellStyle name="Normal 74 2 2 4 2 2 3" xfId="47797"/>
    <cellStyle name="Normal 74 2 2 4 2 3" xfId="19567"/>
    <cellStyle name="Normal 74 2 2 4 2 3 2" xfId="39328"/>
    <cellStyle name="Normal 74 2 2 4 2 4" xfId="53444"/>
    <cellStyle name="Normal 74 2 2 4 2 5" xfId="33682"/>
    <cellStyle name="Normal 74 2 2 4 3" xfId="8275"/>
    <cellStyle name="Normal 74 2 2 4 3 2" xfId="22390"/>
    <cellStyle name="Normal 74 2 2 4 3 2 2" xfId="56267"/>
    <cellStyle name="Normal 74 2 2 4 3 3" xfId="42151"/>
    <cellStyle name="Normal 74 2 2 4 4" xfId="11098"/>
    <cellStyle name="Normal 74 2 2 4 4 2" xfId="25213"/>
    <cellStyle name="Normal 74 2 2 4 4 2 2" xfId="59090"/>
    <cellStyle name="Normal 74 2 2 4 4 3" xfId="44974"/>
    <cellStyle name="Normal 74 2 2 4 5" xfId="16744"/>
    <cellStyle name="Normal 74 2 2 4 5 2" xfId="36505"/>
    <cellStyle name="Normal 74 2 2 4 6" xfId="50621"/>
    <cellStyle name="Normal 74 2 2 4 7" xfId="30859"/>
    <cellStyle name="Normal 74 2 2 5" xfId="4038"/>
    <cellStyle name="Normal 74 2 2 5 2" xfId="12509"/>
    <cellStyle name="Normal 74 2 2 5 2 2" xfId="26624"/>
    <cellStyle name="Normal 74 2 2 5 2 2 2" xfId="60501"/>
    <cellStyle name="Normal 74 2 2 5 2 3" xfId="46385"/>
    <cellStyle name="Normal 74 2 2 5 3" xfId="18155"/>
    <cellStyle name="Normal 74 2 2 5 3 2" xfId="37916"/>
    <cellStyle name="Normal 74 2 2 5 4" xfId="52032"/>
    <cellStyle name="Normal 74 2 2 5 5" xfId="32270"/>
    <cellStyle name="Normal 74 2 2 6" xfId="6863"/>
    <cellStyle name="Normal 74 2 2 6 2" xfId="20978"/>
    <cellStyle name="Normal 74 2 2 6 2 2" xfId="54855"/>
    <cellStyle name="Normal 74 2 2 6 3" xfId="40739"/>
    <cellStyle name="Normal 74 2 2 7" xfId="9686"/>
    <cellStyle name="Normal 74 2 2 7 2" xfId="23801"/>
    <cellStyle name="Normal 74 2 2 7 2 2" xfId="57678"/>
    <cellStyle name="Normal 74 2 2 7 3" xfId="43562"/>
    <cellStyle name="Normal 74 2 2 8" xfId="15332"/>
    <cellStyle name="Normal 74 2 2 8 2" xfId="35093"/>
    <cellStyle name="Normal 74 2 2 9" xfId="49209"/>
    <cellStyle name="Normal 74 2 3" xfId="1391"/>
    <cellStyle name="Normal 74 2 3 2" xfId="2098"/>
    <cellStyle name="Normal 74 2 3 2 2" xfId="3511"/>
    <cellStyle name="Normal 74 2 3 2 2 2" xfId="6335"/>
    <cellStyle name="Normal 74 2 3 2 2 2 2" xfId="14805"/>
    <cellStyle name="Normal 74 2 3 2 2 2 2 2" xfId="28920"/>
    <cellStyle name="Normal 74 2 3 2 2 2 2 2 2" xfId="62797"/>
    <cellStyle name="Normal 74 2 3 2 2 2 2 3" xfId="48681"/>
    <cellStyle name="Normal 74 2 3 2 2 2 3" xfId="20451"/>
    <cellStyle name="Normal 74 2 3 2 2 2 3 2" xfId="40212"/>
    <cellStyle name="Normal 74 2 3 2 2 2 4" xfId="54328"/>
    <cellStyle name="Normal 74 2 3 2 2 2 5" xfId="34566"/>
    <cellStyle name="Normal 74 2 3 2 2 3" xfId="9159"/>
    <cellStyle name="Normal 74 2 3 2 2 3 2" xfId="23274"/>
    <cellStyle name="Normal 74 2 3 2 2 3 2 2" xfId="57151"/>
    <cellStyle name="Normal 74 2 3 2 2 3 3" xfId="43035"/>
    <cellStyle name="Normal 74 2 3 2 2 4" xfId="11982"/>
    <cellStyle name="Normal 74 2 3 2 2 4 2" xfId="26097"/>
    <cellStyle name="Normal 74 2 3 2 2 4 2 2" xfId="59974"/>
    <cellStyle name="Normal 74 2 3 2 2 4 3" xfId="45858"/>
    <cellStyle name="Normal 74 2 3 2 2 5" xfId="17628"/>
    <cellStyle name="Normal 74 2 3 2 2 5 2" xfId="37389"/>
    <cellStyle name="Normal 74 2 3 2 2 6" xfId="51505"/>
    <cellStyle name="Normal 74 2 3 2 2 7" xfId="31743"/>
    <cellStyle name="Normal 74 2 3 2 3" xfId="4922"/>
    <cellStyle name="Normal 74 2 3 2 3 2" xfId="13393"/>
    <cellStyle name="Normal 74 2 3 2 3 2 2" xfId="27508"/>
    <cellStyle name="Normal 74 2 3 2 3 2 2 2" xfId="61385"/>
    <cellStyle name="Normal 74 2 3 2 3 2 3" xfId="47269"/>
    <cellStyle name="Normal 74 2 3 2 3 3" xfId="19039"/>
    <cellStyle name="Normal 74 2 3 2 3 3 2" xfId="38800"/>
    <cellStyle name="Normal 74 2 3 2 3 4" xfId="52916"/>
    <cellStyle name="Normal 74 2 3 2 3 5" xfId="33154"/>
    <cellStyle name="Normal 74 2 3 2 4" xfId="7747"/>
    <cellStyle name="Normal 74 2 3 2 4 2" xfId="21862"/>
    <cellStyle name="Normal 74 2 3 2 4 2 2" xfId="55739"/>
    <cellStyle name="Normal 74 2 3 2 4 3" xfId="41623"/>
    <cellStyle name="Normal 74 2 3 2 5" xfId="10570"/>
    <cellStyle name="Normal 74 2 3 2 5 2" xfId="24685"/>
    <cellStyle name="Normal 74 2 3 2 5 2 2" xfId="58562"/>
    <cellStyle name="Normal 74 2 3 2 5 3" xfId="44446"/>
    <cellStyle name="Normal 74 2 3 2 6" xfId="16216"/>
    <cellStyle name="Normal 74 2 3 2 6 2" xfId="35977"/>
    <cellStyle name="Normal 74 2 3 2 7" xfId="50093"/>
    <cellStyle name="Normal 74 2 3 2 8" xfId="30331"/>
    <cellStyle name="Normal 74 2 3 3" xfId="2805"/>
    <cellStyle name="Normal 74 2 3 3 2" xfId="5629"/>
    <cellStyle name="Normal 74 2 3 3 2 2" xfId="14099"/>
    <cellStyle name="Normal 74 2 3 3 2 2 2" xfId="28214"/>
    <cellStyle name="Normal 74 2 3 3 2 2 2 2" xfId="62091"/>
    <cellStyle name="Normal 74 2 3 3 2 2 3" xfId="47975"/>
    <cellStyle name="Normal 74 2 3 3 2 3" xfId="19745"/>
    <cellStyle name="Normal 74 2 3 3 2 3 2" xfId="39506"/>
    <cellStyle name="Normal 74 2 3 3 2 4" xfId="53622"/>
    <cellStyle name="Normal 74 2 3 3 2 5" xfId="33860"/>
    <cellStyle name="Normal 74 2 3 3 3" xfId="8453"/>
    <cellStyle name="Normal 74 2 3 3 3 2" xfId="22568"/>
    <cellStyle name="Normal 74 2 3 3 3 2 2" xfId="56445"/>
    <cellStyle name="Normal 74 2 3 3 3 3" xfId="42329"/>
    <cellStyle name="Normal 74 2 3 3 4" xfId="11276"/>
    <cellStyle name="Normal 74 2 3 3 4 2" xfId="25391"/>
    <cellStyle name="Normal 74 2 3 3 4 2 2" xfId="59268"/>
    <cellStyle name="Normal 74 2 3 3 4 3" xfId="45152"/>
    <cellStyle name="Normal 74 2 3 3 5" xfId="16922"/>
    <cellStyle name="Normal 74 2 3 3 5 2" xfId="36683"/>
    <cellStyle name="Normal 74 2 3 3 6" xfId="50799"/>
    <cellStyle name="Normal 74 2 3 3 7" xfId="31037"/>
    <cellStyle name="Normal 74 2 3 4" xfId="4216"/>
    <cellStyle name="Normal 74 2 3 4 2" xfId="12687"/>
    <cellStyle name="Normal 74 2 3 4 2 2" xfId="26802"/>
    <cellStyle name="Normal 74 2 3 4 2 2 2" xfId="60679"/>
    <cellStyle name="Normal 74 2 3 4 2 3" xfId="46563"/>
    <cellStyle name="Normal 74 2 3 4 3" xfId="18333"/>
    <cellStyle name="Normal 74 2 3 4 3 2" xfId="38094"/>
    <cellStyle name="Normal 74 2 3 4 4" xfId="52210"/>
    <cellStyle name="Normal 74 2 3 4 5" xfId="32448"/>
    <cellStyle name="Normal 74 2 3 5" xfId="7041"/>
    <cellStyle name="Normal 74 2 3 5 2" xfId="21156"/>
    <cellStyle name="Normal 74 2 3 5 2 2" xfId="55033"/>
    <cellStyle name="Normal 74 2 3 5 3" xfId="40917"/>
    <cellStyle name="Normal 74 2 3 6" xfId="9864"/>
    <cellStyle name="Normal 74 2 3 6 2" xfId="23979"/>
    <cellStyle name="Normal 74 2 3 6 2 2" xfId="57856"/>
    <cellStyle name="Normal 74 2 3 6 3" xfId="43740"/>
    <cellStyle name="Normal 74 2 3 7" xfId="15510"/>
    <cellStyle name="Normal 74 2 3 7 2" xfId="35271"/>
    <cellStyle name="Normal 74 2 3 8" xfId="49387"/>
    <cellStyle name="Normal 74 2 3 9" xfId="29625"/>
    <cellStyle name="Normal 74 2 4" xfId="1745"/>
    <cellStyle name="Normal 74 2 4 2" xfId="3158"/>
    <cellStyle name="Normal 74 2 4 2 2" xfId="5982"/>
    <cellStyle name="Normal 74 2 4 2 2 2" xfId="14452"/>
    <cellStyle name="Normal 74 2 4 2 2 2 2" xfId="28567"/>
    <cellStyle name="Normal 74 2 4 2 2 2 2 2" xfId="62444"/>
    <cellStyle name="Normal 74 2 4 2 2 2 3" xfId="48328"/>
    <cellStyle name="Normal 74 2 4 2 2 3" xfId="20098"/>
    <cellStyle name="Normal 74 2 4 2 2 3 2" xfId="39859"/>
    <cellStyle name="Normal 74 2 4 2 2 4" xfId="53975"/>
    <cellStyle name="Normal 74 2 4 2 2 5" xfId="34213"/>
    <cellStyle name="Normal 74 2 4 2 3" xfId="8806"/>
    <cellStyle name="Normal 74 2 4 2 3 2" xfId="22921"/>
    <cellStyle name="Normal 74 2 4 2 3 2 2" xfId="56798"/>
    <cellStyle name="Normal 74 2 4 2 3 3" xfId="42682"/>
    <cellStyle name="Normal 74 2 4 2 4" xfId="11629"/>
    <cellStyle name="Normal 74 2 4 2 4 2" xfId="25744"/>
    <cellStyle name="Normal 74 2 4 2 4 2 2" xfId="59621"/>
    <cellStyle name="Normal 74 2 4 2 4 3" xfId="45505"/>
    <cellStyle name="Normal 74 2 4 2 5" xfId="17275"/>
    <cellStyle name="Normal 74 2 4 2 5 2" xfId="37036"/>
    <cellStyle name="Normal 74 2 4 2 6" xfId="51152"/>
    <cellStyle name="Normal 74 2 4 2 7" xfId="31390"/>
    <cellStyle name="Normal 74 2 4 3" xfId="4569"/>
    <cellStyle name="Normal 74 2 4 3 2" xfId="13040"/>
    <cellStyle name="Normal 74 2 4 3 2 2" xfId="27155"/>
    <cellStyle name="Normal 74 2 4 3 2 2 2" xfId="61032"/>
    <cellStyle name="Normal 74 2 4 3 2 3" xfId="46916"/>
    <cellStyle name="Normal 74 2 4 3 3" xfId="18686"/>
    <cellStyle name="Normal 74 2 4 3 3 2" xfId="38447"/>
    <cellStyle name="Normal 74 2 4 3 4" xfId="52563"/>
    <cellStyle name="Normal 74 2 4 3 5" xfId="32801"/>
    <cellStyle name="Normal 74 2 4 4" xfId="7394"/>
    <cellStyle name="Normal 74 2 4 4 2" xfId="21509"/>
    <cellStyle name="Normal 74 2 4 4 2 2" xfId="55386"/>
    <cellStyle name="Normal 74 2 4 4 3" xfId="41270"/>
    <cellStyle name="Normal 74 2 4 5" xfId="10217"/>
    <cellStyle name="Normal 74 2 4 5 2" xfId="24332"/>
    <cellStyle name="Normal 74 2 4 5 2 2" xfId="58209"/>
    <cellStyle name="Normal 74 2 4 5 3" xfId="44093"/>
    <cellStyle name="Normal 74 2 4 6" xfId="15863"/>
    <cellStyle name="Normal 74 2 4 6 2" xfId="35624"/>
    <cellStyle name="Normal 74 2 4 7" xfId="49740"/>
    <cellStyle name="Normal 74 2 4 8" xfId="29978"/>
    <cellStyle name="Normal 74 2 5" xfId="2452"/>
    <cellStyle name="Normal 74 2 5 2" xfId="5276"/>
    <cellStyle name="Normal 74 2 5 2 2" xfId="13746"/>
    <cellStyle name="Normal 74 2 5 2 2 2" xfId="27861"/>
    <cellStyle name="Normal 74 2 5 2 2 2 2" xfId="61738"/>
    <cellStyle name="Normal 74 2 5 2 2 3" xfId="47622"/>
    <cellStyle name="Normal 74 2 5 2 3" xfId="19392"/>
    <cellStyle name="Normal 74 2 5 2 3 2" xfId="39153"/>
    <cellStyle name="Normal 74 2 5 2 4" xfId="53269"/>
    <cellStyle name="Normal 74 2 5 2 5" xfId="33507"/>
    <cellStyle name="Normal 74 2 5 3" xfId="8100"/>
    <cellStyle name="Normal 74 2 5 3 2" xfId="22215"/>
    <cellStyle name="Normal 74 2 5 3 2 2" xfId="56092"/>
    <cellStyle name="Normal 74 2 5 3 3" xfId="41976"/>
    <cellStyle name="Normal 74 2 5 4" xfId="10923"/>
    <cellStyle name="Normal 74 2 5 4 2" xfId="25038"/>
    <cellStyle name="Normal 74 2 5 4 2 2" xfId="58915"/>
    <cellStyle name="Normal 74 2 5 4 3" xfId="44799"/>
    <cellStyle name="Normal 74 2 5 5" xfId="16569"/>
    <cellStyle name="Normal 74 2 5 5 2" xfId="36330"/>
    <cellStyle name="Normal 74 2 5 6" xfId="50446"/>
    <cellStyle name="Normal 74 2 5 7" xfId="30684"/>
    <cellStyle name="Normal 74 2 6" xfId="3863"/>
    <cellStyle name="Normal 74 2 6 2" xfId="12334"/>
    <cellStyle name="Normal 74 2 6 2 2" xfId="26449"/>
    <cellStyle name="Normal 74 2 6 2 2 2" xfId="60326"/>
    <cellStyle name="Normal 74 2 6 2 3" xfId="46210"/>
    <cellStyle name="Normal 74 2 6 3" xfId="17980"/>
    <cellStyle name="Normal 74 2 6 3 2" xfId="37741"/>
    <cellStyle name="Normal 74 2 6 4" xfId="51857"/>
    <cellStyle name="Normal 74 2 6 5" xfId="32095"/>
    <cellStyle name="Normal 74 2 7" xfId="6688"/>
    <cellStyle name="Normal 74 2 7 2" xfId="20803"/>
    <cellStyle name="Normal 74 2 7 2 2" xfId="54680"/>
    <cellStyle name="Normal 74 2 7 3" xfId="40564"/>
    <cellStyle name="Normal 74 2 8" xfId="9511"/>
    <cellStyle name="Normal 74 2 8 2" xfId="23626"/>
    <cellStyle name="Normal 74 2 8 2 2" xfId="57503"/>
    <cellStyle name="Normal 74 2 8 3" xfId="43387"/>
    <cellStyle name="Normal 74 2 9" xfId="15157"/>
    <cellStyle name="Normal 74 2 9 2" xfId="34918"/>
    <cellStyle name="Normal 74 3" xfId="1124"/>
    <cellStyle name="Normal 74 3 10" xfId="29360"/>
    <cellStyle name="Normal 74 3 2" xfId="1479"/>
    <cellStyle name="Normal 74 3 2 2" xfId="2186"/>
    <cellStyle name="Normal 74 3 2 2 2" xfId="3599"/>
    <cellStyle name="Normal 74 3 2 2 2 2" xfId="6423"/>
    <cellStyle name="Normal 74 3 2 2 2 2 2" xfId="14893"/>
    <cellStyle name="Normal 74 3 2 2 2 2 2 2" xfId="29008"/>
    <cellStyle name="Normal 74 3 2 2 2 2 2 2 2" xfId="62885"/>
    <cellStyle name="Normal 74 3 2 2 2 2 2 3" xfId="48769"/>
    <cellStyle name="Normal 74 3 2 2 2 2 3" xfId="20539"/>
    <cellStyle name="Normal 74 3 2 2 2 2 3 2" xfId="40300"/>
    <cellStyle name="Normal 74 3 2 2 2 2 4" xfId="54416"/>
    <cellStyle name="Normal 74 3 2 2 2 2 5" xfId="34654"/>
    <cellStyle name="Normal 74 3 2 2 2 3" xfId="9247"/>
    <cellStyle name="Normal 74 3 2 2 2 3 2" xfId="23362"/>
    <cellStyle name="Normal 74 3 2 2 2 3 2 2" xfId="57239"/>
    <cellStyle name="Normal 74 3 2 2 2 3 3" xfId="43123"/>
    <cellStyle name="Normal 74 3 2 2 2 4" xfId="12070"/>
    <cellStyle name="Normal 74 3 2 2 2 4 2" xfId="26185"/>
    <cellStyle name="Normal 74 3 2 2 2 4 2 2" xfId="60062"/>
    <cellStyle name="Normal 74 3 2 2 2 4 3" xfId="45946"/>
    <cellStyle name="Normal 74 3 2 2 2 5" xfId="17716"/>
    <cellStyle name="Normal 74 3 2 2 2 5 2" xfId="37477"/>
    <cellStyle name="Normal 74 3 2 2 2 6" xfId="51593"/>
    <cellStyle name="Normal 74 3 2 2 2 7" xfId="31831"/>
    <cellStyle name="Normal 74 3 2 2 3" xfId="5010"/>
    <cellStyle name="Normal 74 3 2 2 3 2" xfId="13481"/>
    <cellStyle name="Normal 74 3 2 2 3 2 2" xfId="27596"/>
    <cellStyle name="Normal 74 3 2 2 3 2 2 2" xfId="61473"/>
    <cellStyle name="Normal 74 3 2 2 3 2 3" xfId="47357"/>
    <cellStyle name="Normal 74 3 2 2 3 3" xfId="19127"/>
    <cellStyle name="Normal 74 3 2 2 3 3 2" xfId="38888"/>
    <cellStyle name="Normal 74 3 2 2 3 4" xfId="53004"/>
    <cellStyle name="Normal 74 3 2 2 3 5" xfId="33242"/>
    <cellStyle name="Normal 74 3 2 2 4" xfId="7835"/>
    <cellStyle name="Normal 74 3 2 2 4 2" xfId="21950"/>
    <cellStyle name="Normal 74 3 2 2 4 2 2" xfId="55827"/>
    <cellStyle name="Normal 74 3 2 2 4 3" xfId="41711"/>
    <cellStyle name="Normal 74 3 2 2 5" xfId="10658"/>
    <cellStyle name="Normal 74 3 2 2 5 2" xfId="24773"/>
    <cellStyle name="Normal 74 3 2 2 5 2 2" xfId="58650"/>
    <cellStyle name="Normal 74 3 2 2 5 3" xfId="44534"/>
    <cellStyle name="Normal 74 3 2 2 6" xfId="16304"/>
    <cellStyle name="Normal 74 3 2 2 6 2" xfId="36065"/>
    <cellStyle name="Normal 74 3 2 2 7" xfId="50181"/>
    <cellStyle name="Normal 74 3 2 2 8" xfId="30419"/>
    <cellStyle name="Normal 74 3 2 3" xfId="2893"/>
    <cellStyle name="Normal 74 3 2 3 2" xfId="5717"/>
    <cellStyle name="Normal 74 3 2 3 2 2" xfId="14187"/>
    <cellStyle name="Normal 74 3 2 3 2 2 2" xfId="28302"/>
    <cellStyle name="Normal 74 3 2 3 2 2 2 2" xfId="62179"/>
    <cellStyle name="Normal 74 3 2 3 2 2 3" xfId="48063"/>
    <cellStyle name="Normal 74 3 2 3 2 3" xfId="19833"/>
    <cellStyle name="Normal 74 3 2 3 2 3 2" xfId="39594"/>
    <cellStyle name="Normal 74 3 2 3 2 4" xfId="53710"/>
    <cellStyle name="Normal 74 3 2 3 2 5" xfId="33948"/>
    <cellStyle name="Normal 74 3 2 3 3" xfId="8541"/>
    <cellStyle name="Normal 74 3 2 3 3 2" xfId="22656"/>
    <cellStyle name="Normal 74 3 2 3 3 2 2" xfId="56533"/>
    <cellStyle name="Normal 74 3 2 3 3 3" xfId="42417"/>
    <cellStyle name="Normal 74 3 2 3 4" xfId="11364"/>
    <cellStyle name="Normal 74 3 2 3 4 2" xfId="25479"/>
    <cellStyle name="Normal 74 3 2 3 4 2 2" xfId="59356"/>
    <cellStyle name="Normal 74 3 2 3 4 3" xfId="45240"/>
    <cellStyle name="Normal 74 3 2 3 5" xfId="17010"/>
    <cellStyle name="Normal 74 3 2 3 5 2" xfId="36771"/>
    <cellStyle name="Normal 74 3 2 3 6" xfId="50887"/>
    <cellStyle name="Normal 74 3 2 3 7" xfId="31125"/>
    <cellStyle name="Normal 74 3 2 4" xfId="4304"/>
    <cellStyle name="Normal 74 3 2 4 2" xfId="12775"/>
    <cellStyle name="Normal 74 3 2 4 2 2" xfId="26890"/>
    <cellStyle name="Normal 74 3 2 4 2 2 2" xfId="60767"/>
    <cellStyle name="Normal 74 3 2 4 2 3" xfId="46651"/>
    <cellStyle name="Normal 74 3 2 4 3" xfId="18421"/>
    <cellStyle name="Normal 74 3 2 4 3 2" xfId="38182"/>
    <cellStyle name="Normal 74 3 2 4 4" xfId="52298"/>
    <cellStyle name="Normal 74 3 2 4 5" xfId="32536"/>
    <cellStyle name="Normal 74 3 2 5" xfId="7129"/>
    <cellStyle name="Normal 74 3 2 5 2" xfId="21244"/>
    <cellStyle name="Normal 74 3 2 5 2 2" xfId="55121"/>
    <cellStyle name="Normal 74 3 2 5 3" xfId="41005"/>
    <cellStyle name="Normal 74 3 2 6" xfId="9952"/>
    <cellStyle name="Normal 74 3 2 6 2" xfId="24067"/>
    <cellStyle name="Normal 74 3 2 6 2 2" xfId="57944"/>
    <cellStyle name="Normal 74 3 2 6 3" xfId="43828"/>
    <cellStyle name="Normal 74 3 2 7" xfId="15598"/>
    <cellStyle name="Normal 74 3 2 7 2" xfId="35359"/>
    <cellStyle name="Normal 74 3 2 8" xfId="49475"/>
    <cellStyle name="Normal 74 3 2 9" xfId="29713"/>
    <cellStyle name="Normal 74 3 3" xfId="1833"/>
    <cellStyle name="Normal 74 3 3 2" xfId="3246"/>
    <cellStyle name="Normal 74 3 3 2 2" xfId="6070"/>
    <cellStyle name="Normal 74 3 3 2 2 2" xfId="14540"/>
    <cellStyle name="Normal 74 3 3 2 2 2 2" xfId="28655"/>
    <cellStyle name="Normal 74 3 3 2 2 2 2 2" xfId="62532"/>
    <cellStyle name="Normal 74 3 3 2 2 2 3" xfId="48416"/>
    <cellStyle name="Normal 74 3 3 2 2 3" xfId="20186"/>
    <cellStyle name="Normal 74 3 3 2 2 3 2" xfId="39947"/>
    <cellStyle name="Normal 74 3 3 2 2 4" xfId="54063"/>
    <cellStyle name="Normal 74 3 3 2 2 5" xfId="34301"/>
    <cellStyle name="Normal 74 3 3 2 3" xfId="8894"/>
    <cellStyle name="Normal 74 3 3 2 3 2" xfId="23009"/>
    <cellStyle name="Normal 74 3 3 2 3 2 2" xfId="56886"/>
    <cellStyle name="Normal 74 3 3 2 3 3" xfId="42770"/>
    <cellStyle name="Normal 74 3 3 2 4" xfId="11717"/>
    <cellStyle name="Normal 74 3 3 2 4 2" xfId="25832"/>
    <cellStyle name="Normal 74 3 3 2 4 2 2" xfId="59709"/>
    <cellStyle name="Normal 74 3 3 2 4 3" xfId="45593"/>
    <cellStyle name="Normal 74 3 3 2 5" xfId="17363"/>
    <cellStyle name="Normal 74 3 3 2 5 2" xfId="37124"/>
    <cellStyle name="Normal 74 3 3 2 6" xfId="51240"/>
    <cellStyle name="Normal 74 3 3 2 7" xfId="31478"/>
    <cellStyle name="Normal 74 3 3 3" xfId="4657"/>
    <cellStyle name="Normal 74 3 3 3 2" xfId="13128"/>
    <cellStyle name="Normal 74 3 3 3 2 2" xfId="27243"/>
    <cellStyle name="Normal 74 3 3 3 2 2 2" xfId="61120"/>
    <cellStyle name="Normal 74 3 3 3 2 3" xfId="47004"/>
    <cellStyle name="Normal 74 3 3 3 3" xfId="18774"/>
    <cellStyle name="Normal 74 3 3 3 3 2" xfId="38535"/>
    <cellStyle name="Normal 74 3 3 3 4" xfId="52651"/>
    <cellStyle name="Normal 74 3 3 3 5" xfId="32889"/>
    <cellStyle name="Normal 74 3 3 4" xfId="7482"/>
    <cellStyle name="Normal 74 3 3 4 2" xfId="21597"/>
    <cellStyle name="Normal 74 3 3 4 2 2" xfId="55474"/>
    <cellStyle name="Normal 74 3 3 4 3" xfId="41358"/>
    <cellStyle name="Normal 74 3 3 5" xfId="10305"/>
    <cellStyle name="Normal 74 3 3 5 2" xfId="24420"/>
    <cellStyle name="Normal 74 3 3 5 2 2" xfId="58297"/>
    <cellStyle name="Normal 74 3 3 5 3" xfId="44181"/>
    <cellStyle name="Normal 74 3 3 6" xfId="15951"/>
    <cellStyle name="Normal 74 3 3 6 2" xfId="35712"/>
    <cellStyle name="Normal 74 3 3 7" xfId="49828"/>
    <cellStyle name="Normal 74 3 3 8" xfId="30066"/>
    <cellStyle name="Normal 74 3 4" xfId="2540"/>
    <cellStyle name="Normal 74 3 4 2" xfId="5364"/>
    <cellStyle name="Normal 74 3 4 2 2" xfId="13834"/>
    <cellStyle name="Normal 74 3 4 2 2 2" xfId="27949"/>
    <cellStyle name="Normal 74 3 4 2 2 2 2" xfId="61826"/>
    <cellStyle name="Normal 74 3 4 2 2 3" xfId="47710"/>
    <cellStyle name="Normal 74 3 4 2 3" xfId="19480"/>
    <cellStyle name="Normal 74 3 4 2 3 2" xfId="39241"/>
    <cellStyle name="Normal 74 3 4 2 4" xfId="53357"/>
    <cellStyle name="Normal 74 3 4 2 5" xfId="33595"/>
    <cellStyle name="Normal 74 3 4 3" xfId="8188"/>
    <cellStyle name="Normal 74 3 4 3 2" xfId="22303"/>
    <cellStyle name="Normal 74 3 4 3 2 2" xfId="56180"/>
    <cellStyle name="Normal 74 3 4 3 3" xfId="42064"/>
    <cellStyle name="Normal 74 3 4 4" xfId="11011"/>
    <cellStyle name="Normal 74 3 4 4 2" xfId="25126"/>
    <cellStyle name="Normal 74 3 4 4 2 2" xfId="59003"/>
    <cellStyle name="Normal 74 3 4 4 3" xfId="44887"/>
    <cellStyle name="Normal 74 3 4 5" xfId="16657"/>
    <cellStyle name="Normal 74 3 4 5 2" xfId="36418"/>
    <cellStyle name="Normal 74 3 4 6" xfId="50534"/>
    <cellStyle name="Normal 74 3 4 7" xfId="30772"/>
    <cellStyle name="Normal 74 3 5" xfId="3951"/>
    <cellStyle name="Normal 74 3 5 2" xfId="12422"/>
    <cellStyle name="Normal 74 3 5 2 2" xfId="26537"/>
    <cellStyle name="Normal 74 3 5 2 2 2" xfId="60414"/>
    <cellStyle name="Normal 74 3 5 2 3" xfId="46298"/>
    <cellStyle name="Normal 74 3 5 3" xfId="18068"/>
    <cellStyle name="Normal 74 3 5 3 2" xfId="37829"/>
    <cellStyle name="Normal 74 3 5 4" xfId="51945"/>
    <cellStyle name="Normal 74 3 5 5" xfId="32183"/>
    <cellStyle name="Normal 74 3 6" xfId="6776"/>
    <cellStyle name="Normal 74 3 6 2" xfId="20891"/>
    <cellStyle name="Normal 74 3 6 2 2" xfId="54768"/>
    <cellStyle name="Normal 74 3 6 3" xfId="40652"/>
    <cellStyle name="Normal 74 3 7" xfId="9599"/>
    <cellStyle name="Normal 74 3 7 2" xfId="23714"/>
    <cellStyle name="Normal 74 3 7 2 2" xfId="57591"/>
    <cellStyle name="Normal 74 3 7 3" xfId="43475"/>
    <cellStyle name="Normal 74 3 8" xfId="15245"/>
    <cellStyle name="Normal 74 3 8 2" xfId="35006"/>
    <cellStyle name="Normal 74 3 9" xfId="49122"/>
    <cellStyle name="Normal 74 4" xfId="1304"/>
    <cellStyle name="Normal 74 4 2" xfId="2011"/>
    <cellStyle name="Normal 74 4 2 2" xfId="3424"/>
    <cellStyle name="Normal 74 4 2 2 2" xfId="6248"/>
    <cellStyle name="Normal 74 4 2 2 2 2" xfId="14718"/>
    <cellStyle name="Normal 74 4 2 2 2 2 2" xfId="28833"/>
    <cellStyle name="Normal 74 4 2 2 2 2 2 2" xfId="62710"/>
    <cellStyle name="Normal 74 4 2 2 2 2 3" xfId="48594"/>
    <cellStyle name="Normal 74 4 2 2 2 3" xfId="20364"/>
    <cellStyle name="Normal 74 4 2 2 2 3 2" xfId="40125"/>
    <cellStyle name="Normal 74 4 2 2 2 4" xfId="54241"/>
    <cellStyle name="Normal 74 4 2 2 2 5" xfId="34479"/>
    <cellStyle name="Normal 74 4 2 2 3" xfId="9072"/>
    <cellStyle name="Normal 74 4 2 2 3 2" xfId="23187"/>
    <cellStyle name="Normal 74 4 2 2 3 2 2" xfId="57064"/>
    <cellStyle name="Normal 74 4 2 2 3 3" xfId="42948"/>
    <cellStyle name="Normal 74 4 2 2 4" xfId="11895"/>
    <cellStyle name="Normal 74 4 2 2 4 2" xfId="26010"/>
    <cellStyle name="Normal 74 4 2 2 4 2 2" xfId="59887"/>
    <cellStyle name="Normal 74 4 2 2 4 3" xfId="45771"/>
    <cellStyle name="Normal 74 4 2 2 5" xfId="17541"/>
    <cellStyle name="Normal 74 4 2 2 5 2" xfId="37302"/>
    <cellStyle name="Normal 74 4 2 2 6" xfId="51418"/>
    <cellStyle name="Normal 74 4 2 2 7" xfId="31656"/>
    <cellStyle name="Normal 74 4 2 3" xfId="4835"/>
    <cellStyle name="Normal 74 4 2 3 2" xfId="13306"/>
    <cellStyle name="Normal 74 4 2 3 2 2" xfId="27421"/>
    <cellStyle name="Normal 74 4 2 3 2 2 2" xfId="61298"/>
    <cellStyle name="Normal 74 4 2 3 2 3" xfId="47182"/>
    <cellStyle name="Normal 74 4 2 3 3" xfId="18952"/>
    <cellStyle name="Normal 74 4 2 3 3 2" xfId="38713"/>
    <cellStyle name="Normal 74 4 2 3 4" xfId="52829"/>
    <cellStyle name="Normal 74 4 2 3 5" xfId="33067"/>
    <cellStyle name="Normal 74 4 2 4" xfId="7660"/>
    <cellStyle name="Normal 74 4 2 4 2" xfId="21775"/>
    <cellStyle name="Normal 74 4 2 4 2 2" xfId="55652"/>
    <cellStyle name="Normal 74 4 2 4 3" xfId="41536"/>
    <cellStyle name="Normal 74 4 2 5" xfId="10483"/>
    <cellStyle name="Normal 74 4 2 5 2" xfId="24598"/>
    <cellStyle name="Normal 74 4 2 5 2 2" xfId="58475"/>
    <cellStyle name="Normal 74 4 2 5 3" xfId="44359"/>
    <cellStyle name="Normal 74 4 2 6" xfId="16129"/>
    <cellStyle name="Normal 74 4 2 6 2" xfId="35890"/>
    <cellStyle name="Normal 74 4 2 7" xfId="50006"/>
    <cellStyle name="Normal 74 4 2 8" xfId="30244"/>
    <cellStyle name="Normal 74 4 3" xfId="2718"/>
    <cellStyle name="Normal 74 4 3 2" xfId="5542"/>
    <cellStyle name="Normal 74 4 3 2 2" xfId="14012"/>
    <cellStyle name="Normal 74 4 3 2 2 2" xfId="28127"/>
    <cellStyle name="Normal 74 4 3 2 2 2 2" xfId="62004"/>
    <cellStyle name="Normal 74 4 3 2 2 3" xfId="47888"/>
    <cellStyle name="Normal 74 4 3 2 3" xfId="19658"/>
    <cellStyle name="Normal 74 4 3 2 3 2" xfId="39419"/>
    <cellStyle name="Normal 74 4 3 2 4" xfId="53535"/>
    <cellStyle name="Normal 74 4 3 2 5" xfId="33773"/>
    <cellStyle name="Normal 74 4 3 3" xfId="8366"/>
    <cellStyle name="Normal 74 4 3 3 2" xfId="22481"/>
    <cellStyle name="Normal 74 4 3 3 2 2" xfId="56358"/>
    <cellStyle name="Normal 74 4 3 3 3" xfId="42242"/>
    <cellStyle name="Normal 74 4 3 4" xfId="11189"/>
    <cellStyle name="Normal 74 4 3 4 2" xfId="25304"/>
    <cellStyle name="Normal 74 4 3 4 2 2" xfId="59181"/>
    <cellStyle name="Normal 74 4 3 4 3" xfId="45065"/>
    <cellStyle name="Normal 74 4 3 5" xfId="16835"/>
    <cellStyle name="Normal 74 4 3 5 2" xfId="36596"/>
    <cellStyle name="Normal 74 4 3 6" xfId="50712"/>
    <cellStyle name="Normal 74 4 3 7" xfId="30950"/>
    <cellStyle name="Normal 74 4 4" xfId="4129"/>
    <cellStyle name="Normal 74 4 4 2" xfId="12600"/>
    <cellStyle name="Normal 74 4 4 2 2" xfId="26715"/>
    <cellStyle name="Normal 74 4 4 2 2 2" xfId="60592"/>
    <cellStyle name="Normal 74 4 4 2 3" xfId="46476"/>
    <cellStyle name="Normal 74 4 4 3" xfId="18246"/>
    <cellStyle name="Normal 74 4 4 3 2" xfId="38007"/>
    <cellStyle name="Normal 74 4 4 4" xfId="52123"/>
    <cellStyle name="Normal 74 4 4 5" xfId="32361"/>
    <cellStyle name="Normal 74 4 5" xfId="6954"/>
    <cellStyle name="Normal 74 4 5 2" xfId="21069"/>
    <cellStyle name="Normal 74 4 5 2 2" xfId="54946"/>
    <cellStyle name="Normal 74 4 5 3" xfId="40830"/>
    <cellStyle name="Normal 74 4 6" xfId="9777"/>
    <cellStyle name="Normal 74 4 6 2" xfId="23892"/>
    <cellStyle name="Normal 74 4 6 2 2" xfId="57769"/>
    <cellStyle name="Normal 74 4 6 3" xfId="43653"/>
    <cellStyle name="Normal 74 4 7" xfId="15423"/>
    <cellStyle name="Normal 74 4 7 2" xfId="35184"/>
    <cellStyle name="Normal 74 4 8" xfId="49300"/>
    <cellStyle name="Normal 74 4 9" xfId="29538"/>
    <cellStyle name="Normal 74 5" xfId="1658"/>
    <cellStyle name="Normal 74 5 2" xfId="3071"/>
    <cellStyle name="Normal 74 5 2 2" xfId="5895"/>
    <cellStyle name="Normal 74 5 2 2 2" xfId="14365"/>
    <cellStyle name="Normal 74 5 2 2 2 2" xfId="28480"/>
    <cellStyle name="Normal 74 5 2 2 2 2 2" xfId="62357"/>
    <cellStyle name="Normal 74 5 2 2 2 3" xfId="48241"/>
    <cellStyle name="Normal 74 5 2 2 3" xfId="20011"/>
    <cellStyle name="Normal 74 5 2 2 3 2" xfId="39772"/>
    <cellStyle name="Normal 74 5 2 2 4" xfId="53888"/>
    <cellStyle name="Normal 74 5 2 2 5" xfId="34126"/>
    <cellStyle name="Normal 74 5 2 3" xfId="8719"/>
    <cellStyle name="Normal 74 5 2 3 2" xfId="22834"/>
    <cellStyle name="Normal 74 5 2 3 2 2" xfId="56711"/>
    <cellStyle name="Normal 74 5 2 3 3" xfId="42595"/>
    <cellStyle name="Normal 74 5 2 4" xfId="11542"/>
    <cellStyle name="Normal 74 5 2 4 2" xfId="25657"/>
    <cellStyle name="Normal 74 5 2 4 2 2" xfId="59534"/>
    <cellStyle name="Normal 74 5 2 4 3" xfId="45418"/>
    <cellStyle name="Normal 74 5 2 5" xfId="17188"/>
    <cellStyle name="Normal 74 5 2 5 2" xfId="36949"/>
    <cellStyle name="Normal 74 5 2 6" xfId="51065"/>
    <cellStyle name="Normal 74 5 2 7" xfId="31303"/>
    <cellStyle name="Normal 74 5 3" xfId="4482"/>
    <cellStyle name="Normal 74 5 3 2" xfId="12953"/>
    <cellStyle name="Normal 74 5 3 2 2" xfId="27068"/>
    <cellStyle name="Normal 74 5 3 2 2 2" xfId="60945"/>
    <cellStyle name="Normal 74 5 3 2 3" xfId="46829"/>
    <cellStyle name="Normal 74 5 3 3" xfId="18599"/>
    <cellStyle name="Normal 74 5 3 3 2" xfId="38360"/>
    <cellStyle name="Normal 74 5 3 4" xfId="52476"/>
    <cellStyle name="Normal 74 5 3 5" xfId="32714"/>
    <cellStyle name="Normal 74 5 4" xfId="7307"/>
    <cellStyle name="Normal 74 5 4 2" xfId="21422"/>
    <cellStyle name="Normal 74 5 4 2 2" xfId="55299"/>
    <cellStyle name="Normal 74 5 4 3" xfId="41183"/>
    <cellStyle name="Normal 74 5 5" xfId="10130"/>
    <cellStyle name="Normal 74 5 5 2" xfId="24245"/>
    <cellStyle name="Normal 74 5 5 2 2" xfId="58122"/>
    <cellStyle name="Normal 74 5 5 3" xfId="44006"/>
    <cellStyle name="Normal 74 5 6" xfId="15776"/>
    <cellStyle name="Normal 74 5 6 2" xfId="35537"/>
    <cellStyle name="Normal 74 5 7" xfId="49653"/>
    <cellStyle name="Normal 74 5 8" xfId="29891"/>
    <cellStyle name="Normal 74 6" xfId="2365"/>
    <cellStyle name="Normal 74 6 2" xfId="5189"/>
    <cellStyle name="Normal 74 6 2 2" xfId="13659"/>
    <cellStyle name="Normal 74 6 2 2 2" xfId="27774"/>
    <cellStyle name="Normal 74 6 2 2 2 2" xfId="61651"/>
    <cellStyle name="Normal 74 6 2 2 3" xfId="47535"/>
    <cellStyle name="Normal 74 6 2 3" xfId="19305"/>
    <cellStyle name="Normal 74 6 2 3 2" xfId="39066"/>
    <cellStyle name="Normal 74 6 2 4" xfId="53182"/>
    <cellStyle name="Normal 74 6 2 5" xfId="33420"/>
    <cellStyle name="Normal 74 6 3" xfId="8013"/>
    <cellStyle name="Normal 74 6 3 2" xfId="22128"/>
    <cellStyle name="Normal 74 6 3 2 2" xfId="56005"/>
    <cellStyle name="Normal 74 6 3 3" xfId="41889"/>
    <cellStyle name="Normal 74 6 4" xfId="10836"/>
    <cellStyle name="Normal 74 6 4 2" xfId="24951"/>
    <cellStyle name="Normal 74 6 4 2 2" xfId="58828"/>
    <cellStyle name="Normal 74 6 4 3" xfId="44712"/>
    <cellStyle name="Normal 74 6 5" xfId="16482"/>
    <cellStyle name="Normal 74 6 5 2" xfId="36243"/>
    <cellStyle name="Normal 74 6 6" xfId="50359"/>
    <cellStyle name="Normal 74 6 7" xfId="30597"/>
    <cellStyle name="Normal 74 7" xfId="3776"/>
    <cellStyle name="Normal 74 7 2" xfId="12247"/>
    <cellStyle name="Normal 74 7 2 2" xfId="26362"/>
    <cellStyle name="Normal 74 7 2 2 2" xfId="60239"/>
    <cellStyle name="Normal 74 7 2 3" xfId="46123"/>
    <cellStyle name="Normal 74 7 3" xfId="17893"/>
    <cellStyle name="Normal 74 7 3 2" xfId="37654"/>
    <cellStyle name="Normal 74 7 4" xfId="51770"/>
    <cellStyle name="Normal 74 7 5" xfId="32008"/>
    <cellStyle name="Normal 74 8" xfId="6601"/>
    <cellStyle name="Normal 74 8 2" xfId="20716"/>
    <cellStyle name="Normal 74 8 2 2" xfId="54593"/>
    <cellStyle name="Normal 74 8 3" xfId="40477"/>
    <cellStyle name="Normal 74 9" xfId="9424"/>
    <cellStyle name="Normal 74 9 2" xfId="23539"/>
    <cellStyle name="Normal 74 9 2 2" xfId="57416"/>
    <cellStyle name="Normal 74 9 3" xfId="43300"/>
    <cellStyle name="Normal 75" xfId="734"/>
    <cellStyle name="Normal 75 10" xfId="15028"/>
    <cellStyle name="Normal 75 10 2" xfId="34789"/>
    <cellStyle name="Normal 75 11" xfId="48905"/>
    <cellStyle name="Normal 75 12" xfId="29143"/>
    <cellStyle name="Normal 75 2" xfId="990"/>
    <cellStyle name="Normal 75 2 10" xfId="48992"/>
    <cellStyle name="Normal 75 2 11" xfId="29230"/>
    <cellStyle name="Normal 75 2 2" xfId="1170"/>
    <cellStyle name="Normal 75 2 2 10" xfId="29405"/>
    <cellStyle name="Normal 75 2 2 2" xfId="1524"/>
    <cellStyle name="Normal 75 2 2 2 2" xfId="2231"/>
    <cellStyle name="Normal 75 2 2 2 2 2" xfId="3644"/>
    <cellStyle name="Normal 75 2 2 2 2 2 2" xfId="6468"/>
    <cellStyle name="Normal 75 2 2 2 2 2 2 2" xfId="14938"/>
    <cellStyle name="Normal 75 2 2 2 2 2 2 2 2" xfId="29053"/>
    <cellStyle name="Normal 75 2 2 2 2 2 2 2 2 2" xfId="62930"/>
    <cellStyle name="Normal 75 2 2 2 2 2 2 2 3" xfId="48814"/>
    <cellStyle name="Normal 75 2 2 2 2 2 2 3" xfId="20584"/>
    <cellStyle name="Normal 75 2 2 2 2 2 2 3 2" xfId="40345"/>
    <cellStyle name="Normal 75 2 2 2 2 2 2 4" xfId="54461"/>
    <cellStyle name="Normal 75 2 2 2 2 2 2 5" xfId="34699"/>
    <cellStyle name="Normal 75 2 2 2 2 2 3" xfId="9292"/>
    <cellStyle name="Normal 75 2 2 2 2 2 3 2" xfId="23407"/>
    <cellStyle name="Normal 75 2 2 2 2 2 3 2 2" xfId="57284"/>
    <cellStyle name="Normal 75 2 2 2 2 2 3 3" xfId="43168"/>
    <cellStyle name="Normal 75 2 2 2 2 2 4" xfId="12115"/>
    <cellStyle name="Normal 75 2 2 2 2 2 4 2" xfId="26230"/>
    <cellStyle name="Normal 75 2 2 2 2 2 4 2 2" xfId="60107"/>
    <cellStyle name="Normal 75 2 2 2 2 2 4 3" xfId="45991"/>
    <cellStyle name="Normal 75 2 2 2 2 2 5" xfId="17761"/>
    <cellStyle name="Normal 75 2 2 2 2 2 5 2" xfId="37522"/>
    <cellStyle name="Normal 75 2 2 2 2 2 6" xfId="51638"/>
    <cellStyle name="Normal 75 2 2 2 2 2 7" xfId="31876"/>
    <cellStyle name="Normal 75 2 2 2 2 3" xfId="5055"/>
    <cellStyle name="Normal 75 2 2 2 2 3 2" xfId="13526"/>
    <cellStyle name="Normal 75 2 2 2 2 3 2 2" xfId="27641"/>
    <cellStyle name="Normal 75 2 2 2 2 3 2 2 2" xfId="61518"/>
    <cellStyle name="Normal 75 2 2 2 2 3 2 3" xfId="47402"/>
    <cellStyle name="Normal 75 2 2 2 2 3 3" xfId="19172"/>
    <cellStyle name="Normal 75 2 2 2 2 3 3 2" xfId="38933"/>
    <cellStyle name="Normal 75 2 2 2 2 3 4" xfId="53049"/>
    <cellStyle name="Normal 75 2 2 2 2 3 5" xfId="33287"/>
    <cellStyle name="Normal 75 2 2 2 2 4" xfId="7880"/>
    <cellStyle name="Normal 75 2 2 2 2 4 2" xfId="21995"/>
    <cellStyle name="Normal 75 2 2 2 2 4 2 2" xfId="55872"/>
    <cellStyle name="Normal 75 2 2 2 2 4 3" xfId="41756"/>
    <cellStyle name="Normal 75 2 2 2 2 5" xfId="10703"/>
    <cellStyle name="Normal 75 2 2 2 2 5 2" xfId="24818"/>
    <cellStyle name="Normal 75 2 2 2 2 5 2 2" xfId="58695"/>
    <cellStyle name="Normal 75 2 2 2 2 5 3" xfId="44579"/>
    <cellStyle name="Normal 75 2 2 2 2 6" xfId="16349"/>
    <cellStyle name="Normal 75 2 2 2 2 6 2" xfId="36110"/>
    <cellStyle name="Normal 75 2 2 2 2 7" xfId="50226"/>
    <cellStyle name="Normal 75 2 2 2 2 8" xfId="30464"/>
    <cellStyle name="Normal 75 2 2 2 3" xfId="2938"/>
    <cellStyle name="Normal 75 2 2 2 3 2" xfId="5762"/>
    <cellStyle name="Normal 75 2 2 2 3 2 2" xfId="14232"/>
    <cellStyle name="Normal 75 2 2 2 3 2 2 2" xfId="28347"/>
    <cellStyle name="Normal 75 2 2 2 3 2 2 2 2" xfId="62224"/>
    <cellStyle name="Normal 75 2 2 2 3 2 2 3" xfId="48108"/>
    <cellStyle name="Normal 75 2 2 2 3 2 3" xfId="19878"/>
    <cellStyle name="Normal 75 2 2 2 3 2 3 2" xfId="39639"/>
    <cellStyle name="Normal 75 2 2 2 3 2 4" xfId="53755"/>
    <cellStyle name="Normal 75 2 2 2 3 2 5" xfId="33993"/>
    <cellStyle name="Normal 75 2 2 2 3 3" xfId="8586"/>
    <cellStyle name="Normal 75 2 2 2 3 3 2" xfId="22701"/>
    <cellStyle name="Normal 75 2 2 2 3 3 2 2" xfId="56578"/>
    <cellStyle name="Normal 75 2 2 2 3 3 3" xfId="42462"/>
    <cellStyle name="Normal 75 2 2 2 3 4" xfId="11409"/>
    <cellStyle name="Normal 75 2 2 2 3 4 2" xfId="25524"/>
    <cellStyle name="Normal 75 2 2 2 3 4 2 2" xfId="59401"/>
    <cellStyle name="Normal 75 2 2 2 3 4 3" xfId="45285"/>
    <cellStyle name="Normal 75 2 2 2 3 5" xfId="17055"/>
    <cellStyle name="Normal 75 2 2 2 3 5 2" xfId="36816"/>
    <cellStyle name="Normal 75 2 2 2 3 6" xfId="50932"/>
    <cellStyle name="Normal 75 2 2 2 3 7" xfId="31170"/>
    <cellStyle name="Normal 75 2 2 2 4" xfId="4349"/>
    <cellStyle name="Normal 75 2 2 2 4 2" xfId="12820"/>
    <cellStyle name="Normal 75 2 2 2 4 2 2" xfId="26935"/>
    <cellStyle name="Normal 75 2 2 2 4 2 2 2" xfId="60812"/>
    <cellStyle name="Normal 75 2 2 2 4 2 3" xfId="46696"/>
    <cellStyle name="Normal 75 2 2 2 4 3" xfId="18466"/>
    <cellStyle name="Normal 75 2 2 2 4 3 2" xfId="38227"/>
    <cellStyle name="Normal 75 2 2 2 4 4" xfId="52343"/>
    <cellStyle name="Normal 75 2 2 2 4 5" xfId="32581"/>
    <cellStyle name="Normal 75 2 2 2 5" xfId="7174"/>
    <cellStyle name="Normal 75 2 2 2 5 2" xfId="21289"/>
    <cellStyle name="Normal 75 2 2 2 5 2 2" xfId="55166"/>
    <cellStyle name="Normal 75 2 2 2 5 3" xfId="41050"/>
    <cellStyle name="Normal 75 2 2 2 6" xfId="9997"/>
    <cellStyle name="Normal 75 2 2 2 6 2" xfId="24112"/>
    <cellStyle name="Normal 75 2 2 2 6 2 2" xfId="57989"/>
    <cellStyle name="Normal 75 2 2 2 6 3" xfId="43873"/>
    <cellStyle name="Normal 75 2 2 2 7" xfId="15643"/>
    <cellStyle name="Normal 75 2 2 2 7 2" xfId="35404"/>
    <cellStyle name="Normal 75 2 2 2 8" xfId="49520"/>
    <cellStyle name="Normal 75 2 2 2 9" xfId="29758"/>
    <cellStyle name="Normal 75 2 2 3" xfId="1878"/>
    <cellStyle name="Normal 75 2 2 3 2" xfId="3291"/>
    <cellStyle name="Normal 75 2 2 3 2 2" xfId="6115"/>
    <cellStyle name="Normal 75 2 2 3 2 2 2" xfId="14585"/>
    <cellStyle name="Normal 75 2 2 3 2 2 2 2" xfId="28700"/>
    <cellStyle name="Normal 75 2 2 3 2 2 2 2 2" xfId="62577"/>
    <cellStyle name="Normal 75 2 2 3 2 2 2 3" xfId="48461"/>
    <cellStyle name="Normal 75 2 2 3 2 2 3" xfId="20231"/>
    <cellStyle name="Normal 75 2 2 3 2 2 3 2" xfId="39992"/>
    <cellStyle name="Normal 75 2 2 3 2 2 4" xfId="54108"/>
    <cellStyle name="Normal 75 2 2 3 2 2 5" xfId="34346"/>
    <cellStyle name="Normal 75 2 2 3 2 3" xfId="8939"/>
    <cellStyle name="Normal 75 2 2 3 2 3 2" xfId="23054"/>
    <cellStyle name="Normal 75 2 2 3 2 3 2 2" xfId="56931"/>
    <cellStyle name="Normal 75 2 2 3 2 3 3" xfId="42815"/>
    <cellStyle name="Normal 75 2 2 3 2 4" xfId="11762"/>
    <cellStyle name="Normal 75 2 2 3 2 4 2" xfId="25877"/>
    <cellStyle name="Normal 75 2 2 3 2 4 2 2" xfId="59754"/>
    <cellStyle name="Normal 75 2 2 3 2 4 3" xfId="45638"/>
    <cellStyle name="Normal 75 2 2 3 2 5" xfId="17408"/>
    <cellStyle name="Normal 75 2 2 3 2 5 2" xfId="37169"/>
    <cellStyle name="Normal 75 2 2 3 2 6" xfId="51285"/>
    <cellStyle name="Normal 75 2 2 3 2 7" xfId="31523"/>
    <cellStyle name="Normal 75 2 2 3 3" xfId="4702"/>
    <cellStyle name="Normal 75 2 2 3 3 2" xfId="13173"/>
    <cellStyle name="Normal 75 2 2 3 3 2 2" xfId="27288"/>
    <cellStyle name="Normal 75 2 2 3 3 2 2 2" xfId="61165"/>
    <cellStyle name="Normal 75 2 2 3 3 2 3" xfId="47049"/>
    <cellStyle name="Normal 75 2 2 3 3 3" xfId="18819"/>
    <cellStyle name="Normal 75 2 2 3 3 3 2" xfId="38580"/>
    <cellStyle name="Normal 75 2 2 3 3 4" xfId="52696"/>
    <cellStyle name="Normal 75 2 2 3 3 5" xfId="32934"/>
    <cellStyle name="Normal 75 2 2 3 4" xfId="7527"/>
    <cellStyle name="Normal 75 2 2 3 4 2" xfId="21642"/>
    <cellStyle name="Normal 75 2 2 3 4 2 2" xfId="55519"/>
    <cellStyle name="Normal 75 2 2 3 4 3" xfId="41403"/>
    <cellStyle name="Normal 75 2 2 3 5" xfId="10350"/>
    <cellStyle name="Normal 75 2 2 3 5 2" xfId="24465"/>
    <cellStyle name="Normal 75 2 2 3 5 2 2" xfId="58342"/>
    <cellStyle name="Normal 75 2 2 3 5 3" xfId="44226"/>
    <cellStyle name="Normal 75 2 2 3 6" xfId="15996"/>
    <cellStyle name="Normal 75 2 2 3 6 2" xfId="35757"/>
    <cellStyle name="Normal 75 2 2 3 7" xfId="49873"/>
    <cellStyle name="Normal 75 2 2 3 8" xfId="30111"/>
    <cellStyle name="Normal 75 2 2 4" xfId="2585"/>
    <cellStyle name="Normal 75 2 2 4 2" xfId="5409"/>
    <cellStyle name="Normal 75 2 2 4 2 2" xfId="13879"/>
    <cellStyle name="Normal 75 2 2 4 2 2 2" xfId="27994"/>
    <cellStyle name="Normal 75 2 2 4 2 2 2 2" xfId="61871"/>
    <cellStyle name="Normal 75 2 2 4 2 2 3" xfId="47755"/>
    <cellStyle name="Normal 75 2 2 4 2 3" xfId="19525"/>
    <cellStyle name="Normal 75 2 2 4 2 3 2" xfId="39286"/>
    <cellStyle name="Normal 75 2 2 4 2 4" xfId="53402"/>
    <cellStyle name="Normal 75 2 2 4 2 5" xfId="33640"/>
    <cellStyle name="Normal 75 2 2 4 3" xfId="8233"/>
    <cellStyle name="Normal 75 2 2 4 3 2" xfId="22348"/>
    <cellStyle name="Normal 75 2 2 4 3 2 2" xfId="56225"/>
    <cellStyle name="Normal 75 2 2 4 3 3" xfId="42109"/>
    <cellStyle name="Normal 75 2 2 4 4" xfId="11056"/>
    <cellStyle name="Normal 75 2 2 4 4 2" xfId="25171"/>
    <cellStyle name="Normal 75 2 2 4 4 2 2" xfId="59048"/>
    <cellStyle name="Normal 75 2 2 4 4 3" xfId="44932"/>
    <cellStyle name="Normal 75 2 2 4 5" xfId="16702"/>
    <cellStyle name="Normal 75 2 2 4 5 2" xfId="36463"/>
    <cellStyle name="Normal 75 2 2 4 6" xfId="50579"/>
    <cellStyle name="Normal 75 2 2 4 7" xfId="30817"/>
    <cellStyle name="Normal 75 2 2 5" xfId="3996"/>
    <cellStyle name="Normal 75 2 2 5 2" xfId="12467"/>
    <cellStyle name="Normal 75 2 2 5 2 2" xfId="26582"/>
    <cellStyle name="Normal 75 2 2 5 2 2 2" xfId="60459"/>
    <cellStyle name="Normal 75 2 2 5 2 3" xfId="46343"/>
    <cellStyle name="Normal 75 2 2 5 3" xfId="18113"/>
    <cellStyle name="Normal 75 2 2 5 3 2" xfId="37874"/>
    <cellStyle name="Normal 75 2 2 5 4" xfId="51990"/>
    <cellStyle name="Normal 75 2 2 5 5" xfId="32228"/>
    <cellStyle name="Normal 75 2 2 6" xfId="6821"/>
    <cellStyle name="Normal 75 2 2 6 2" xfId="20936"/>
    <cellStyle name="Normal 75 2 2 6 2 2" xfId="54813"/>
    <cellStyle name="Normal 75 2 2 6 3" xfId="40697"/>
    <cellStyle name="Normal 75 2 2 7" xfId="9644"/>
    <cellStyle name="Normal 75 2 2 7 2" xfId="23759"/>
    <cellStyle name="Normal 75 2 2 7 2 2" xfId="57636"/>
    <cellStyle name="Normal 75 2 2 7 3" xfId="43520"/>
    <cellStyle name="Normal 75 2 2 8" xfId="15290"/>
    <cellStyle name="Normal 75 2 2 8 2" xfId="35051"/>
    <cellStyle name="Normal 75 2 2 9" xfId="49167"/>
    <cellStyle name="Normal 75 2 3" xfId="1349"/>
    <cellStyle name="Normal 75 2 3 2" xfId="2056"/>
    <cellStyle name="Normal 75 2 3 2 2" xfId="3469"/>
    <cellStyle name="Normal 75 2 3 2 2 2" xfId="6293"/>
    <cellStyle name="Normal 75 2 3 2 2 2 2" xfId="14763"/>
    <cellStyle name="Normal 75 2 3 2 2 2 2 2" xfId="28878"/>
    <cellStyle name="Normal 75 2 3 2 2 2 2 2 2" xfId="62755"/>
    <cellStyle name="Normal 75 2 3 2 2 2 2 3" xfId="48639"/>
    <cellStyle name="Normal 75 2 3 2 2 2 3" xfId="20409"/>
    <cellStyle name="Normal 75 2 3 2 2 2 3 2" xfId="40170"/>
    <cellStyle name="Normal 75 2 3 2 2 2 4" xfId="54286"/>
    <cellStyle name="Normal 75 2 3 2 2 2 5" xfId="34524"/>
    <cellStyle name="Normal 75 2 3 2 2 3" xfId="9117"/>
    <cellStyle name="Normal 75 2 3 2 2 3 2" xfId="23232"/>
    <cellStyle name="Normal 75 2 3 2 2 3 2 2" xfId="57109"/>
    <cellStyle name="Normal 75 2 3 2 2 3 3" xfId="42993"/>
    <cellStyle name="Normal 75 2 3 2 2 4" xfId="11940"/>
    <cellStyle name="Normal 75 2 3 2 2 4 2" xfId="26055"/>
    <cellStyle name="Normal 75 2 3 2 2 4 2 2" xfId="59932"/>
    <cellStyle name="Normal 75 2 3 2 2 4 3" xfId="45816"/>
    <cellStyle name="Normal 75 2 3 2 2 5" xfId="17586"/>
    <cellStyle name="Normal 75 2 3 2 2 5 2" xfId="37347"/>
    <cellStyle name="Normal 75 2 3 2 2 6" xfId="51463"/>
    <cellStyle name="Normal 75 2 3 2 2 7" xfId="31701"/>
    <cellStyle name="Normal 75 2 3 2 3" xfId="4880"/>
    <cellStyle name="Normal 75 2 3 2 3 2" xfId="13351"/>
    <cellStyle name="Normal 75 2 3 2 3 2 2" xfId="27466"/>
    <cellStyle name="Normal 75 2 3 2 3 2 2 2" xfId="61343"/>
    <cellStyle name="Normal 75 2 3 2 3 2 3" xfId="47227"/>
    <cellStyle name="Normal 75 2 3 2 3 3" xfId="18997"/>
    <cellStyle name="Normal 75 2 3 2 3 3 2" xfId="38758"/>
    <cellStyle name="Normal 75 2 3 2 3 4" xfId="52874"/>
    <cellStyle name="Normal 75 2 3 2 3 5" xfId="33112"/>
    <cellStyle name="Normal 75 2 3 2 4" xfId="7705"/>
    <cellStyle name="Normal 75 2 3 2 4 2" xfId="21820"/>
    <cellStyle name="Normal 75 2 3 2 4 2 2" xfId="55697"/>
    <cellStyle name="Normal 75 2 3 2 4 3" xfId="41581"/>
    <cellStyle name="Normal 75 2 3 2 5" xfId="10528"/>
    <cellStyle name="Normal 75 2 3 2 5 2" xfId="24643"/>
    <cellStyle name="Normal 75 2 3 2 5 2 2" xfId="58520"/>
    <cellStyle name="Normal 75 2 3 2 5 3" xfId="44404"/>
    <cellStyle name="Normal 75 2 3 2 6" xfId="16174"/>
    <cellStyle name="Normal 75 2 3 2 6 2" xfId="35935"/>
    <cellStyle name="Normal 75 2 3 2 7" xfId="50051"/>
    <cellStyle name="Normal 75 2 3 2 8" xfId="30289"/>
    <cellStyle name="Normal 75 2 3 3" xfId="2763"/>
    <cellStyle name="Normal 75 2 3 3 2" xfId="5587"/>
    <cellStyle name="Normal 75 2 3 3 2 2" xfId="14057"/>
    <cellStyle name="Normal 75 2 3 3 2 2 2" xfId="28172"/>
    <cellStyle name="Normal 75 2 3 3 2 2 2 2" xfId="62049"/>
    <cellStyle name="Normal 75 2 3 3 2 2 3" xfId="47933"/>
    <cellStyle name="Normal 75 2 3 3 2 3" xfId="19703"/>
    <cellStyle name="Normal 75 2 3 3 2 3 2" xfId="39464"/>
    <cellStyle name="Normal 75 2 3 3 2 4" xfId="53580"/>
    <cellStyle name="Normal 75 2 3 3 2 5" xfId="33818"/>
    <cellStyle name="Normal 75 2 3 3 3" xfId="8411"/>
    <cellStyle name="Normal 75 2 3 3 3 2" xfId="22526"/>
    <cellStyle name="Normal 75 2 3 3 3 2 2" xfId="56403"/>
    <cellStyle name="Normal 75 2 3 3 3 3" xfId="42287"/>
    <cellStyle name="Normal 75 2 3 3 4" xfId="11234"/>
    <cellStyle name="Normal 75 2 3 3 4 2" xfId="25349"/>
    <cellStyle name="Normal 75 2 3 3 4 2 2" xfId="59226"/>
    <cellStyle name="Normal 75 2 3 3 4 3" xfId="45110"/>
    <cellStyle name="Normal 75 2 3 3 5" xfId="16880"/>
    <cellStyle name="Normal 75 2 3 3 5 2" xfId="36641"/>
    <cellStyle name="Normal 75 2 3 3 6" xfId="50757"/>
    <cellStyle name="Normal 75 2 3 3 7" xfId="30995"/>
    <cellStyle name="Normal 75 2 3 4" xfId="4174"/>
    <cellStyle name="Normal 75 2 3 4 2" xfId="12645"/>
    <cellStyle name="Normal 75 2 3 4 2 2" xfId="26760"/>
    <cellStyle name="Normal 75 2 3 4 2 2 2" xfId="60637"/>
    <cellStyle name="Normal 75 2 3 4 2 3" xfId="46521"/>
    <cellStyle name="Normal 75 2 3 4 3" xfId="18291"/>
    <cellStyle name="Normal 75 2 3 4 3 2" xfId="38052"/>
    <cellStyle name="Normal 75 2 3 4 4" xfId="52168"/>
    <cellStyle name="Normal 75 2 3 4 5" xfId="32406"/>
    <cellStyle name="Normal 75 2 3 5" xfId="6999"/>
    <cellStyle name="Normal 75 2 3 5 2" xfId="21114"/>
    <cellStyle name="Normal 75 2 3 5 2 2" xfId="54991"/>
    <cellStyle name="Normal 75 2 3 5 3" xfId="40875"/>
    <cellStyle name="Normal 75 2 3 6" xfId="9822"/>
    <cellStyle name="Normal 75 2 3 6 2" xfId="23937"/>
    <cellStyle name="Normal 75 2 3 6 2 2" xfId="57814"/>
    <cellStyle name="Normal 75 2 3 6 3" xfId="43698"/>
    <cellStyle name="Normal 75 2 3 7" xfId="15468"/>
    <cellStyle name="Normal 75 2 3 7 2" xfId="35229"/>
    <cellStyle name="Normal 75 2 3 8" xfId="49345"/>
    <cellStyle name="Normal 75 2 3 9" xfId="29583"/>
    <cellStyle name="Normal 75 2 4" xfId="1703"/>
    <cellStyle name="Normal 75 2 4 2" xfId="3116"/>
    <cellStyle name="Normal 75 2 4 2 2" xfId="5940"/>
    <cellStyle name="Normal 75 2 4 2 2 2" xfId="14410"/>
    <cellStyle name="Normal 75 2 4 2 2 2 2" xfId="28525"/>
    <cellStyle name="Normal 75 2 4 2 2 2 2 2" xfId="62402"/>
    <cellStyle name="Normal 75 2 4 2 2 2 3" xfId="48286"/>
    <cellStyle name="Normal 75 2 4 2 2 3" xfId="20056"/>
    <cellStyle name="Normal 75 2 4 2 2 3 2" xfId="39817"/>
    <cellStyle name="Normal 75 2 4 2 2 4" xfId="53933"/>
    <cellStyle name="Normal 75 2 4 2 2 5" xfId="34171"/>
    <cellStyle name="Normal 75 2 4 2 3" xfId="8764"/>
    <cellStyle name="Normal 75 2 4 2 3 2" xfId="22879"/>
    <cellStyle name="Normal 75 2 4 2 3 2 2" xfId="56756"/>
    <cellStyle name="Normal 75 2 4 2 3 3" xfId="42640"/>
    <cellStyle name="Normal 75 2 4 2 4" xfId="11587"/>
    <cellStyle name="Normal 75 2 4 2 4 2" xfId="25702"/>
    <cellStyle name="Normal 75 2 4 2 4 2 2" xfId="59579"/>
    <cellStyle name="Normal 75 2 4 2 4 3" xfId="45463"/>
    <cellStyle name="Normal 75 2 4 2 5" xfId="17233"/>
    <cellStyle name="Normal 75 2 4 2 5 2" xfId="36994"/>
    <cellStyle name="Normal 75 2 4 2 6" xfId="51110"/>
    <cellStyle name="Normal 75 2 4 2 7" xfId="31348"/>
    <cellStyle name="Normal 75 2 4 3" xfId="4527"/>
    <cellStyle name="Normal 75 2 4 3 2" xfId="12998"/>
    <cellStyle name="Normal 75 2 4 3 2 2" xfId="27113"/>
    <cellStyle name="Normal 75 2 4 3 2 2 2" xfId="60990"/>
    <cellStyle name="Normal 75 2 4 3 2 3" xfId="46874"/>
    <cellStyle name="Normal 75 2 4 3 3" xfId="18644"/>
    <cellStyle name="Normal 75 2 4 3 3 2" xfId="38405"/>
    <cellStyle name="Normal 75 2 4 3 4" xfId="52521"/>
    <cellStyle name="Normal 75 2 4 3 5" xfId="32759"/>
    <cellStyle name="Normal 75 2 4 4" xfId="7352"/>
    <cellStyle name="Normal 75 2 4 4 2" xfId="21467"/>
    <cellStyle name="Normal 75 2 4 4 2 2" xfId="55344"/>
    <cellStyle name="Normal 75 2 4 4 3" xfId="41228"/>
    <cellStyle name="Normal 75 2 4 5" xfId="10175"/>
    <cellStyle name="Normal 75 2 4 5 2" xfId="24290"/>
    <cellStyle name="Normal 75 2 4 5 2 2" xfId="58167"/>
    <cellStyle name="Normal 75 2 4 5 3" xfId="44051"/>
    <cellStyle name="Normal 75 2 4 6" xfId="15821"/>
    <cellStyle name="Normal 75 2 4 6 2" xfId="35582"/>
    <cellStyle name="Normal 75 2 4 7" xfId="49698"/>
    <cellStyle name="Normal 75 2 4 8" xfId="29936"/>
    <cellStyle name="Normal 75 2 5" xfId="2410"/>
    <cellStyle name="Normal 75 2 5 2" xfId="5234"/>
    <cellStyle name="Normal 75 2 5 2 2" xfId="13704"/>
    <cellStyle name="Normal 75 2 5 2 2 2" xfId="27819"/>
    <cellStyle name="Normal 75 2 5 2 2 2 2" xfId="61696"/>
    <cellStyle name="Normal 75 2 5 2 2 3" xfId="47580"/>
    <cellStyle name="Normal 75 2 5 2 3" xfId="19350"/>
    <cellStyle name="Normal 75 2 5 2 3 2" xfId="39111"/>
    <cellStyle name="Normal 75 2 5 2 4" xfId="53227"/>
    <cellStyle name="Normal 75 2 5 2 5" xfId="33465"/>
    <cellStyle name="Normal 75 2 5 3" xfId="8058"/>
    <cellStyle name="Normal 75 2 5 3 2" xfId="22173"/>
    <cellStyle name="Normal 75 2 5 3 2 2" xfId="56050"/>
    <cellStyle name="Normal 75 2 5 3 3" xfId="41934"/>
    <cellStyle name="Normal 75 2 5 4" xfId="10881"/>
    <cellStyle name="Normal 75 2 5 4 2" xfId="24996"/>
    <cellStyle name="Normal 75 2 5 4 2 2" xfId="58873"/>
    <cellStyle name="Normal 75 2 5 4 3" xfId="44757"/>
    <cellStyle name="Normal 75 2 5 5" xfId="16527"/>
    <cellStyle name="Normal 75 2 5 5 2" xfId="36288"/>
    <cellStyle name="Normal 75 2 5 6" xfId="50404"/>
    <cellStyle name="Normal 75 2 5 7" xfId="30642"/>
    <cellStyle name="Normal 75 2 6" xfId="3821"/>
    <cellStyle name="Normal 75 2 6 2" xfId="12292"/>
    <cellStyle name="Normal 75 2 6 2 2" xfId="26407"/>
    <cellStyle name="Normal 75 2 6 2 2 2" xfId="60284"/>
    <cellStyle name="Normal 75 2 6 2 3" xfId="46168"/>
    <cellStyle name="Normal 75 2 6 3" xfId="17938"/>
    <cellStyle name="Normal 75 2 6 3 2" xfId="37699"/>
    <cellStyle name="Normal 75 2 6 4" xfId="51815"/>
    <cellStyle name="Normal 75 2 6 5" xfId="32053"/>
    <cellStyle name="Normal 75 2 7" xfId="6646"/>
    <cellStyle name="Normal 75 2 7 2" xfId="20761"/>
    <cellStyle name="Normal 75 2 7 2 2" xfId="54638"/>
    <cellStyle name="Normal 75 2 7 3" xfId="40522"/>
    <cellStyle name="Normal 75 2 8" xfId="9469"/>
    <cellStyle name="Normal 75 2 8 2" xfId="23584"/>
    <cellStyle name="Normal 75 2 8 2 2" xfId="57461"/>
    <cellStyle name="Normal 75 2 8 3" xfId="43345"/>
    <cellStyle name="Normal 75 2 9" xfId="15115"/>
    <cellStyle name="Normal 75 2 9 2" xfId="34876"/>
    <cellStyle name="Normal 75 3" xfId="1082"/>
    <cellStyle name="Normal 75 3 10" xfId="29318"/>
    <cellStyle name="Normal 75 3 2" xfId="1437"/>
    <cellStyle name="Normal 75 3 2 2" xfId="2144"/>
    <cellStyle name="Normal 75 3 2 2 2" xfId="3557"/>
    <cellStyle name="Normal 75 3 2 2 2 2" xfId="6381"/>
    <cellStyle name="Normal 75 3 2 2 2 2 2" xfId="14851"/>
    <cellStyle name="Normal 75 3 2 2 2 2 2 2" xfId="28966"/>
    <cellStyle name="Normal 75 3 2 2 2 2 2 2 2" xfId="62843"/>
    <cellStyle name="Normal 75 3 2 2 2 2 2 3" xfId="48727"/>
    <cellStyle name="Normal 75 3 2 2 2 2 3" xfId="20497"/>
    <cellStyle name="Normal 75 3 2 2 2 2 3 2" xfId="40258"/>
    <cellStyle name="Normal 75 3 2 2 2 2 4" xfId="54374"/>
    <cellStyle name="Normal 75 3 2 2 2 2 5" xfId="34612"/>
    <cellStyle name="Normal 75 3 2 2 2 3" xfId="9205"/>
    <cellStyle name="Normal 75 3 2 2 2 3 2" xfId="23320"/>
    <cellStyle name="Normal 75 3 2 2 2 3 2 2" xfId="57197"/>
    <cellStyle name="Normal 75 3 2 2 2 3 3" xfId="43081"/>
    <cellStyle name="Normal 75 3 2 2 2 4" xfId="12028"/>
    <cellStyle name="Normal 75 3 2 2 2 4 2" xfId="26143"/>
    <cellStyle name="Normal 75 3 2 2 2 4 2 2" xfId="60020"/>
    <cellStyle name="Normal 75 3 2 2 2 4 3" xfId="45904"/>
    <cellStyle name="Normal 75 3 2 2 2 5" xfId="17674"/>
    <cellStyle name="Normal 75 3 2 2 2 5 2" xfId="37435"/>
    <cellStyle name="Normal 75 3 2 2 2 6" xfId="51551"/>
    <cellStyle name="Normal 75 3 2 2 2 7" xfId="31789"/>
    <cellStyle name="Normal 75 3 2 2 3" xfId="4968"/>
    <cellStyle name="Normal 75 3 2 2 3 2" xfId="13439"/>
    <cellStyle name="Normal 75 3 2 2 3 2 2" xfId="27554"/>
    <cellStyle name="Normal 75 3 2 2 3 2 2 2" xfId="61431"/>
    <cellStyle name="Normal 75 3 2 2 3 2 3" xfId="47315"/>
    <cellStyle name="Normal 75 3 2 2 3 3" xfId="19085"/>
    <cellStyle name="Normal 75 3 2 2 3 3 2" xfId="38846"/>
    <cellStyle name="Normal 75 3 2 2 3 4" xfId="52962"/>
    <cellStyle name="Normal 75 3 2 2 3 5" xfId="33200"/>
    <cellStyle name="Normal 75 3 2 2 4" xfId="7793"/>
    <cellStyle name="Normal 75 3 2 2 4 2" xfId="21908"/>
    <cellStyle name="Normal 75 3 2 2 4 2 2" xfId="55785"/>
    <cellStyle name="Normal 75 3 2 2 4 3" xfId="41669"/>
    <cellStyle name="Normal 75 3 2 2 5" xfId="10616"/>
    <cellStyle name="Normal 75 3 2 2 5 2" xfId="24731"/>
    <cellStyle name="Normal 75 3 2 2 5 2 2" xfId="58608"/>
    <cellStyle name="Normal 75 3 2 2 5 3" xfId="44492"/>
    <cellStyle name="Normal 75 3 2 2 6" xfId="16262"/>
    <cellStyle name="Normal 75 3 2 2 6 2" xfId="36023"/>
    <cellStyle name="Normal 75 3 2 2 7" xfId="50139"/>
    <cellStyle name="Normal 75 3 2 2 8" xfId="30377"/>
    <cellStyle name="Normal 75 3 2 3" xfId="2851"/>
    <cellStyle name="Normal 75 3 2 3 2" xfId="5675"/>
    <cellStyle name="Normal 75 3 2 3 2 2" xfId="14145"/>
    <cellStyle name="Normal 75 3 2 3 2 2 2" xfId="28260"/>
    <cellStyle name="Normal 75 3 2 3 2 2 2 2" xfId="62137"/>
    <cellStyle name="Normal 75 3 2 3 2 2 3" xfId="48021"/>
    <cellStyle name="Normal 75 3 2 3 2 3" xfId="19791"/>
    <cellStyle name="Normal 75 3 2 3 2 3 2" xfId="39552"/>
    <cellStyle name="Normal 75 3 2 3 2 4" xfId="53668"/>
    <cellStyle name="Normal 75 3 2 3 2 5" xfId="33906"/>
    <cellStyle name="Normal 75 3 2 3 3" xfId="8499"/>
    <cellStyle name="Normal 75 3 2 3 3 2" xfId="22614"/>
    <cellStyle name="Normal 75 3 2 3 3 2 2" xfId="56491"/>
    <cellStyle name="Normal 75 3 2 3 3 3" xfId="42375"/>
    <cellStyle name="Normal 75 3 2 3 4" xfId="11322"/>
    <cellStyle name="Normal 75 3 2 3 4 2" xfId="25437"/>
    <cellStyle name="Normal 75 3 2 3 4 2 2" xfId="59314"/>
    <cellStyle name="Normal 75 3 2 3 4 3" xfId="45198"/>
    <cellStyle name="Normal 75 3 2 3 5" xfId="16968"/>
    <cellStyle name="Normal 75 3 2 3 5 2" xfId="36729"/>
    <cellStyle name="Normal 75 3 2 3 6" xfId="50845"/>
    <cellStyle name="Normal 75 3 2 3 7" xfId="31083"/>
    <cellStyle name="Normal 75 3 2 4" xfId="4262"/>
    <cellStyle name="Normal 75 3 2 4 2" xfId="12733"/>
    <cellStyle name="Normal 75 3 2 4 2 2" xfId="26848"/>
    <cellStyle name="Normal 75 3 2 4 2 2 2" xfId="60725"/>
    <cellStyle name="Normal 75 3 2 4 2 3" xfId="46609"/>
    <cellStyle name="Normal 75 3 2 4 3" xfId="18379"/>
    <cellStyle name="Normal 75 3 2 4 3 2" xfId="38140"/>
    <cellStyle name="Normal 75 3 2 4 4" xfId="52256"/>
    <cellStyle name="Normal 75 3 2 4 5" xfId="32494"/>
    <cellStyle name="Normal 75 3 2 5" xfId="7087"/>
    <cellStyle name="Normal 75 3 2 5 2" xfId="21202"/>
    <cellStyle name="Normal 75 3 2 5 2 2" xfId="55079"/>
    <cellStyle name="Normal 75 3 2 5 3" xfId="40963"/>
    <cellStyle name="Normal 75 3 2 6" xfId="9910"/>
    <cellStyle name="Normal 75 3 2 6 2" xfId="24025"/>
    <cellStyle name="Normal 75 3 2 6 2 2" xfId="57902"/>
    <cellStyle name="Normal 75 3 2 6 3" xfId="43786"/>
    <cellStyle name="Normal 75 3 2 7" xfId="15556"/>
    <cellStyle name="Normal 75 3 2 7 2" xfId="35317"/>
    <cellStyle name="Normal 75 3 2 8" xfId="49433"/>
    <cellStyle name="Normal 75 3 2 9" xfId="29671"/>
    <cellStyle name="Normal 75 3 3" xfId="1791"/>
    <cellStyle name="Normal 75 3 3 2" xfId="3204"/>
    <cellStyle name="Normal 75 3 3 2 2" xfId="6028"/>
    <cellStyle name="Normal 75 3 3 2 2 2" xfId="14498"/>
    <cellStyle name="Normal 75 3 3 2 2 2 2" xfId="28613"/>
    <cellStyle name="Normal 75 3 3 2 2 2 2 2" xfId="62490"/>
    <cellStyle name="Normal 75 3 3 2 2 2 3" xfId="48374"/>
    <cellStyle name="Normal 75 3 3 2 2 3" xfId="20144"/>
    <cellStyle name="Normal 75 3 3 2 2 3 2" xfId="39905"/>
    <cellStyle name="Normal 75 3 3 2 2 4" xfId="54021"/>
    <cellStyle name="Normal 75 3 3 2 2 5" xfId="34259"/>
    <cellStyle name="Normal 75 3 3 2 3" xfId="8852"/>
    <cellStyle name="Normal 75 3 3 2 3 2" xfId="22967"/>
    <cellStyle name="Normal 75 3 3 2 3 2 2" xfId="56844"/>
    <cellStyle name="Normal 75 3 3 2 3 3" xfId="42728"/>
    <cellStyle name="Normal 75 3 3 2 4" xfId="11675"/>
    <cellStyle name="Normal 75 3 3 2 4 2" xfId="25790"/>
    <cellStyle name="Normal 75 3 3 2 4 2 2" xfId="59667"/>
    <cellStyle name="Normal 75 3 3 2 4 3" xfId="45551"/>
    <cellStyle name="Normal 75 3 3 2 5" xfId="17321"/>
    <cellStyle name="Normal 75 3 3 2 5 2" xfId="37082"/>
    <cellStyle name="Normal 75 3 3 2 6" xfId="51198"/>
    <cellStyle name="Normal 75 3 3 2 7" xfId="31436"/>
    <cellStyle name="Normal 75 3 3 3" xfId="4615"/>
    <cellStyle name="Normal 75 3 3 3 2" xfId="13086"/>
    <cellStyle name="Normal 75 3 3 3 2 2" xfId="27201"/>
    <cellStyle name="Normal 75 3 3 3 2 2 2" xfId="61078"/>
    <cellStyle name="Normal 75 3 3 3 2 3" xfId="46962"/>
    <cellStyle name="Normal 75 3 3 3 3" xfId="18732"/>
    <cellStyle name="Normal 75 3 3 3 3 2" xfId="38493"/>
    <cellStyle name="Normal 75 3 3 3 4" xfId="52609"/>
    <cellStyle name="Normal 75 3 3 3 5" xfId="32847"/>
    <cellStyle name="Normal 75 3 3 4" xfId="7440"/>
    <cellStyle name="Normal 75 3 3 4 2" xfId="21555"/>
    <cellStyle name="Normal 75 3 3 4 2 2" xfId="55432"/>
    <cellStyle name="Normal 75 3 3 4 3" xfId="41316"/>
    <cellStyle name="Normal 75 3 3 5" xfId="10263"/>
    <cellStyle name="Normal 75 3 3 5 2" xfId="24378"/>
    <cellStyle name="Normal 75 3 3 5 2 2" xfId="58255"/>
    <cellStyle name="Normal 75 3 3 5 3" xfId="44139"/>
    <cellStyle name="Normal 75 3 3 6" xfId="15909"/>
    <cellStyle name="Normal 75 3 3 6 2" xfId="35670"/>
    <cellStyle name="Normal 75 3 3 7" xfId="49786"/>
    <cellStyle name="Normal 75 3 3 8" xfId="30024"/>
    <cellStyle name="Normal 75 3 4" xfId="2498"/>
    <cellStyle name="Normal 75 3 4 2" xfId="5322"/>
    <cellStyle name="Normal 75 3 4 2 2" xfId="13792"/>
    <cellStyle name="Normal 75 3 4 2 2 2" xfId="27907"/>
    <cellStyle name="Normal 75 3 4 2 2 2 2" xfId="61784"/>
    <cellStyle name="Normal 75 3 4 2 2 3" xfId="47668"/>
    <cellStyle name="Normal 75 3 4 2 3" xfId="19438"/>
    <cellStyle name="Normal 75 3 4 2 3 2" xfId="39199"/>
    <cellStyle name="Normal 75 3 4 2 4" xfId="53315"/>
    <cellStyle name="Normal 75 3 4 2 5" xfId="33553"/>
    <cellStyle name="Normal 75 3 4 3" xfId="8146"/>
    <cellStyle name="Normal 75 3 4 3 2" xfId="22261"/>
    <cellStyle name="Normal 75 3 4 3 2 2" xfId="56138"/>
    <cellStyle name="Normal 75 3 4 3 3" xfId="42022"/>
    <cellStyle name="Normal 75 3 4 4" xfId="10969"/>
    <cellStyle name="Normal 75 3 4 4 2" xfId="25084"/>
    <cellStyle name="Normal 75 3 4 4 2 2" xfId="58961"/>
    <cellStyle name="Normal 75 3 4 4 3" xfId="44845"/>
    <cellStyle name="Normal 75 3 4 5" xfId="16615"/>
    <cellStyle name="Normal 75 3 4 5 2" xfId="36376"/>
    <cellStyle name="Normal 75 3 4 6" xfId="50492"/>
    <cellStyle name="Normal 75 3 4 7" xfId="30730"/>
    <cellStyle name="Normal 75 3 5" xfId="3909"/>
    <cellStyle name="Normal 75 3 5 2" xfId="12380"/>
    <cellStyle name="Normal 75 3 5 2 2" xfId="26495"/>
    <cellStyle name="Normal 75 3 5 2 2 2" xfId="60372"/>
    <cellStyle name="Normal 75 3 5 2 3" xfId="46256"/>
    <cellStyle name="Normal 75 3 5 3" xfId="18026"/>
    <cellStyle name="Normal 75 3 5 3 2" xfId="37787"/>
    <cellStyle name="Normal 75 3 5 4" xfId="51903"/>
    <cellStyle name="Normal 75 3 5 5" xfId="32141"/>
    <cellStyle name="Normal 75 3 6" xfId="6734"/>
    <cellStyle name="Normal 75 3 6 2" xfId="20849"/>
    <cellStyle name="Normal 75 3 6 2 2" xfId="54726"/>
    <cellStyle name="Normal 75 3 6 3" xfId="40610"/>
    <cellStyle name="Normal 75 3 7" xfId="9557"/>
    <cellStyle name="Normal 75 3 7 2" xfId="23672"/>
    <cellStyle name="Normal 75 3 7 2 2" xfId="57549"/>
    <cellStyle name="Normal 75 3 7 3" xfId="43433"/>
    <cellStyle name="Normal 75 3 8" xfId="15203"/>
    <cellStyle name="Normal 75 3 8 2" xfId="34964"/>
    <cellStyle name="Normal 75 3 9" xfId="49080"/>
    <cellStyle name="Normal 75 4" xfId="1262"/>
    <cellStyle name="Normal 75 4 2" xfId="1969"/>
    <cellStyle name="Normal 75 4 2 2" xfId="3382"/>
    <cellStyle name="Normal 75 4 2 2 2" xfId="6206"/>
    <cellStyle name="Normal 75 4 2 2 2 2" xfId="14676"/>
    <cellStyle name="Normal 75 4 2 2 2 2 2" xfId="28791"/>
    <cellStyle name="Normal 75 4 2 2 2 2 2 2" xfId="62668"/>
    <cellStyle name="Normal 75 4 2 2 2 2 3" xfId="48552"/>
    <cellStyle name="Normal 75 4 2 2 2 3" xfId="20322"/>
    <cellStyle name="Normal 75 4 2 2 2 3 2" xfId="40083"/>
    <cellStyle name="Normal 75 4 2 2 2 4" xfId="54199"/>
    <cellStyle name="Normal 75 4 2 2 2 5" xfId="34437"/>
    <cellStyle name="Normal 75 4 2 2 3" xfId="9030"/>
    <cellStyle name="Normal 75 4 2 2 3 2" xfId="23145"/>
    <cellStyle name="Normal 75 4 2 2 3 2 2" xfId="57022"/>
    <cellStyle name="Normal 75 4 2 2 3 3" xfId="42906"/>
    <cellStyle name="Normal 75 4 2 2 4" xfId="11853"/>
    <cellStyle name="Normal 75 4 2 2 4 2" xfId="25968"/>
    <cellStyle name="Normal 75 4 2 2 4 2 2" xfId="59845"/>
    <cellStyle name="Normal 75 4 2 2 4 3" xfId="45729"/>
    <cellStyle name="Normal 75 4 2 2 5" xfId="17499"/>
    <cellStyle name="Normal 75 4 2 2 5 2" xfId="37260"/>
    <cellStyle name="Normal 75 4 2 2 6" xfId="51376"/>
    <cellStyle name="Normal 75 4 2 2 7" xfId="31614"/>
    <cellStyle name="Normal 75 4 2 3" xfId="4793"/>
    <cellStyle name="Normal 75 4 2 3 2" xfId="13264"/>
    <cellStyle name="Normal 75 4 2 3 2 2" xfId="27379"/>
    <cellStyle name="Normal 75 4 2 3 2 2 2" xfId="61256"/>
    <cellStyle name="Normal 75 4 2 3 2 3" xfId="47140"/>
    <cellStyle name="Normal 75 4 2 3 3" xfId="18910"/>
    <cellStyle name="Normal 75 4 2 3 3 2" xfId="38671"/>
    <cellStyle name="Normal 75 4 2 3 4" xfId="52787"/>
    <cellStyle name="Normal 75 4 2 3 5" xfId="33025"/>
    <cellStyle name="Normal 75 4 2 4" xfId="7618"/>
    <cellStyle name="Normal 75 4 2 4 2" xfId="21733"/>
    <cellStyle name="Normal 75 4 2 4 2 2" xfId="55610"/>
    <cellStyle name="Normal 75 4 2 4 3" xfId="41494"/>
    <cellStyle name="Normal 75 4 2 5" xfId="10441"/>
    <cellStyle name="Normal 75 4 2 5 2" xfId="24556"/>
    <cellStyle name="Normal 75 4 2 5 2 2" xfId="58433"/>
    <cellStyle name="Normal 75 4 2 5 3" xfId="44317"/>
    <cellStyle name="Normal 75 4 2 6" xfId="16087"/>
    <cellStyle name="Normal 75 4 2 6 2" xfId="35848"/>
    <cellStyle name="Normal 75 4 2 7" xfId="49964"/>
    <cellStyle name="Normal 75 4 2 8" xfId="30202"/>
    <cellStyle name="Normal 75 4 3" xfId="2676"/>
    <cellStyle name="Normal 75 4 3 2" xfId="5500"/>
    <cellStyle name="Normal 75 4 3 2 2" xfId="13970"/>
    <cellStyle name="Normal 75 4 3 2 2 2" xfId="28085"/>
    <cellStyle name="Normal 75 4 3 2 2 2 2" xfId="61962"/>
    <cellStyle name="Normal 75 4 3 2 2 3" xfId="47846"/>
    <cellStyle name="Normal 75 4 3 2 3" xfId="19616"/>
    <cellStyle name="Normal 75 4 3 2 3 2" xfId="39377"/>
    <cellStyle name="Normal 75 4 3 2 4" xfId="53493"/>
    <cellStyle name="Normal 75 4 3 2 5" xfId="33731"/>
    <cellStyle name="Normal 75 4 3 3" xfId="8324"/>
    <cellStyle name="Normal 75 4 3 3 2" xfId="22439"/>
    <cellStyle name="Normal 75 4 3 3 2 2" xfId="56316"/>
    <cellStyle name="Normal 75 4 3 3 3" xfId="42200"/>
    <cellStyle name="Normal 75 4 3 4" xfId="11147"/>
    <cellStyle name="Normal 75 4 3 4 2" xfId="25262"/>
    <cellStyle name="Normal 75 4 3 4 2 2" xfId="59139"/>
    <cellStyle name="Normal 75 4 3 4 3" xfId="45023"/>
    <cellStyle name="Normal 75 4 3 5" xfId="16793"/>
    <cellStyle name="Normal 75 4 3 5 2" xfId="36554"/>
    <cellStyle name="Normal 75 4 3 6" xfId="50670"/>
    <cellStyle name="Normal 75 4 3 7" xfId="30908"/>
    <cellStyle name="Normal 75 4 4" xfId="4087"/>
    <cellStyle name="Normal 75 4 4 2" xfId="12558"/>
    <cellStyle name="Normal 75 4 4 2 2" xfId="26673"/>
    <cellStyle name="Normal 75 4 4 2 2 2" xfId="60550"/>
    <cellStyle name="Normal 75 4 4 2 3" xfId="46434"/>
    <cellStyle name="Normal 75 4 4 3" xfId="18204"/>
    <cellStyle name="Normal 75 4 4 3 2" xfId="37965"/>
    <cellStyle name="Normal 75 4 4 4" xfId="52081"/>
    <cellStyle name="Normal 75 4 4 5" xfId="32319"/>
    <cellStyle name="Normal 75 4 5" xfId="6912"/>
    <cellStyle name="Normal 75 4 5 2" xfId="21027"/>
    <cellStyle name="Normal 75 4 5 2 2" xfId="54904"/>
    <cellStyle name="Normal 75 4 5 3" xfId="40788"/>
    <cellStyle name="Normal 75 4 6" xfId="9735"/>
    <cellStyle name="Normal 75 4 6 2" xfId="23850"/>
    <cellStyle name="Normal 75 4 6 2 2" xfId="57727"/>
    <cellStyle name="Normal 75 4 6 3" xfId="43611"/>
    <cellStyle name="Normal 75 4 7" xfId="15381"/>
    <cellStyle name="Normal 75 4 7 2" xfId="35142"/>
    <cellStyle name="Normal 75 4 8" xfId="49258"/>
    <cellStyle name="Normal 75 4 9" xfId="29496"/>
    <cellStyle name="Normal 75 5" xfId="1616"/>
    <cellStyle name="Normal 75 5 2" xfId="3029"/>
    <cellStyle name="Normal 75 5 2 2" xfId="5853"/>
    <cellStyle name="Normal 75 5 2 2 2" xfId="14323"/>
    <cellStyle name="Normal 75 5 2 2 2 2" xfId="28438"/>
    <cellStyle name="Normal 75 5 2 2 2 2 2" xfId="62315"/>
    <cellStyle name="Normal 75 5 2 2 2 3" xfId="48199"/>
    <cellStyle name="Normal 75 5 2 2 3" xfId="19969"/>
    <cellStyle name="Normal 75 5 2 2 3 2" xfId="39730"/>
    <cellStyle name="Normal 75 5 2 2 4" xfId="53846"/>
    <cellStyle name="Normal 75 5 2 2 5" xfId="34084"/>
    <cellStyle name="Normal 75 5 2 3" xfId="8677"/>
    <cellStyle name="Normal 75 5 2 3 2" xfId="22792"/>
    <cellStyle name="Normal 75 5 2 3 2 2" xfId="56669"/>
    <cellStyle name="Normal 75 5 2 3 3" xfId="42553"/>
    <cellStyle name="Normal 75 5 2 4" xfId="11500"/>
    <cellStyle name="Normal 75 5 2 4 2" xfId="25615"/>
    <cellStyle name="Normal 75 5 2 4 2 2" xfId="59492"/>
    <cellStyle name="Normal 75 5 2 4 3" xfId="45376"/>
    <cellStyle name="Normal 75 5 2 5" xfId="17146"/>
    <cellStyle name="Normal 75 5 2 5 2" xfId="36907"/>
    <cellStyle name="Normal 75 5 2 6" xfId="51023"/>
    <cellStyle name="Normal 75 5 2 7" xfId="31261"/>
    <cellStyle name="Normal 75 5 3" xfId="4440"/>
    <cellStyle name="Normal 75 5 3 2" xfId="12911"/>
    <cellStyle name="Normal 75 5 3 2 2" xfId="27026"/>
    <cellStyle name="Normal 75 5 3 2 2 2" xfId="60903"/>
    <cellStyle name="Normal 75 5 3 2 3" xfId="46787"/>
    <cellStyle name="Normal 75 5 3 3" xfId="18557"/>
    <cellStyle name="Normal 75 5 3 3 2" xfId="38318"/>
    <cellStyle name="Normal 75 5 3 4" xfId="52434"/>
    <cellStyle name="Normal 75 5 3 5" xfId="32672"/>
    <cellStyle name="Normal 75 5 4" xfId="7265"/>
    <cellStyle name="Normal 75 5 4 2" xfId="21380"/>
    <cellStyle name="Normal 75 5 4 2 2" xfId="55257"/>
    <cellStyle name="Normal 75 5 4 3" xfId="41141"/>
    <cellStyle name="Normal 75 5 5" xfId="10088"/>
    <cellStyle name="Normal 75 5 5 2" xfId="24203"/>
    <cellStyle name="Normal 75 5 5 2 2" xfId="58080"/>
    <cellStyle name="Normal 75 5 5 3" xfId="43964"/>
    <cellStyle name="Normal 75 5 6" xfId="15734"/>
    <cellStyle name="Normal 75 5 6 2" xfId="35495"/>
    <cellStyle name="Normal 75 5 7" xfId="49611"/>
    <cellStyle name="Normal 75 5 8" xfId="29849"/>
    <cellStyle name="Normal 75 6" xfId="2323"/>
    <cellStyle name="Normal 75 6 2" xfId="5147"/>
    <cellStyle name="Normal 75 6 2 2" xfId="13617"/>
    <cellStyle name="Normal 75 6 2 2 2" xfId="27732"/>
    <cellStyle name="Normal 75 6 2 2 2 2" xfId="61609"/>
    <cellStyle name="Normal 75 6 2 2 3" xfId="47493"/>
    <cellStyle name="Normal 75 6 2 3" xfId="19263"/>
    <cellStyle name="Normal 75 6 2 3 2" xfId="39024"/>
    <cellStyle name="Normal 75 6 2 4" xfId="53140"/>
    <cellStyle name="Normal 75 6 2 5" xfId="33378"/>
    <cellStyle name="Normal 75 6 3" xfId="7971"/>
    <cellStyle name="Normal 75 6 3 2" xfId="22086"/>
    <cellStyle name="Normal 75 6 3 2 2" xfId="55963"/>
    <cellStyle name="Normal 75 6 3 3" xfId="41847"/>
    <cellStyle name="Normal 75 6 4" xfId="10794"/>
    <cellStyle name="Normal 75 6 4 2" xfId="24909"/>
    <cellStyle name="Normal 75 6 4 2 2" xfId="58786"/>
    <cellStyle name="Normal 75 6 4 3" xfId="44670"/>
    <cellStyle name="Normal 75 6 5" xfId="16440"/>
    <cellStyle name="Normal 75 6 5 2" xfId="36201"/>
    <cellStyle name="Normal 75 6 6" xfId="50317"/>
    <cellStyle name="Normal 75 6 7" xfId="30555"/>
    <cellStyle name="Normal 75 7" xfId="3734"/>
    <cellStyle name="Normal 75 7 2" xfId="12205"/>
    <cellStyle name="Normal 75 7 2 2" xfId="26320"/>
    <cellStyle name="Normal 75 7 2 2 2" xfId="60197"/>
    <cellStyle name="Normal 75 7 2 3" xfId="46081"/>
    <cellStyle name="Normal 75 7 3" xfId="17851"/>
    <cellStyle name="Normal 75 7 3 2" xfId="37612"/>
    <cellStyle name="Normal 75 7 4" xfId="51728"/>
    <cellStyle name="Normal 75 7 5" xfId="31966"/>
    <cellStyle name="Normal 75 8" xfId="6559"/>
    <cellStyle name="Normal 75 8 2" xfId="20674"/>
    <cellStyle name="Normal 75 8 2 2" xfId="54551"/>
    <cellStyle name="Normal 75 8 3" xfId="40435"/>
    <cellStyle name="Normal 75 9" xfId="9382"/>
    <cellStyle name="Normal 75 9 2" xfId="23497"/>
    <cellStyle name="Normal 75 9 2 2" xfId="57374"/>
    <cellStyle name="Normal 75 9 3" xfId="43258"/>
    <cellStyle name="Normal 76" xfId="738"/>
    <cellStyle name="Normal 76 10" xfId="15032"/>
    <cellStyle name="Normal 76 10 2" xfId="34793"/>
    <cellStyle name="Normal 76 11" xfId="48909"/>
    <cellStyle name="Normal 76 12" xfId="29147"/>
    <cellStyle name="Normal 76 2" xfId="994"/>
    <cellStyle name="Normal 76 2 10" xfId="48996"/>
    <cellStyle name="Normal 76 2 11" xfId="29234"/>
    <cellStyle name="Normal 76 2 2" xfId="1174"/>
    <cellStyle name="Normal 76 2 2 10" xfId="29409"/>
    <cellStyle name="Normal 76 2 2 2" xfId="1528"/>
    <cellStyle name="Normal 76 2 2 2 2" xfId="2235"/>
    <cellStyle name="Normal 76 2 2 2 2 2" xfId="3648"/>
    <cellStyle name="Normal 76 2 2 2 2 2 2" xfId="6472"/>
    <cellStyle name="Normal 76 2 2 2 2 2 2 2" xfId="14942"/>
    <cellStyle name="Normal 76 2 2 2 2 2 2 2 2" xfId="29057"/>
    <cellStyle name="Normal 76 2 2 2 2 2 2 2 2 2" xfId="62934"/>
    <cellStyle name="Normal 76 2 2 2 2 2 2 2 3" xfId="48818"/>
    <cellStyle name="Normal 76 2 2 2 2 2 2 3" xfId="20588"/>
    <cellStyle name="Normal 76 2 2 2 2 2 2 3 2" xfId="40349"/>
    <cellStyle name="Normal 76 2 2 2 2 2 2 4" xfId="54465"/>
    <cellStyle name="Normal 76 2 2 2 2 2 2 5" xfId="34703"/>
    <cellStyle name="Normal 76 2 2 2 2 2 3" xfId="9296"/>
    <cellStyle name="Normal 76 2 2 2 2 2 3 2" xfId="23411"/>
    <cellStyle name="Normal 76 2 2 2 2 2 3 2 2" xfId="57288"/>
    <cellStyle name="Normal 76 2 2 2 2 2 3 3" xfId="43172"/>
    <cellStyle name="Normal 76 2 2 2 2 2 4" xfId="12119"/>
    <cellStyle name="Normal 76 2 2 2 2 2 4 2" xfId="26234"/>
    <cellStyle name="Normal 76 2 2 2 2 2 4 2 2" xfId="60111"/>
    <cellStyle name="Normal 76 2 2 2 2 2 4 3" xfId="45995"/>
    <cellStyle name="Normal 76 2 2 2 2 2 5" xfId="17765"/>
    <cellStyle name="Normal 76 2 2 2 2 2 5 2" xfId="37526"/>
    <cellStyle name="Normal 76 2 2 2 2 2 6" xfId="51642"/>
    <cellStyle name="Normal 76 2 2 2 2 2 7" xfId="31880"/>
    <cellStyle name="Normal 76 2 2 2 2 3" xfId="5059"/>
    <cellStyle name="Normal 76 2 2 2 2 3 2" xfId="13530"/>
    <cellStyle name="Normal 76 2 2 2 2 3 2 2" xfId="27645"/>
    <cellStyle name="Normal 76 2 2 2 2 3 2 2 2" xfId="61522"/>
    <cellStyle name="Normal 76 2 2 2 2 3 2 3" xfId="47406"/>
    <cellStyle name="Normal 76 2 2 2 2 3 3" xfId="19176"/>
    <cellStyle name="Normal 76 2 2 2 2 3 3 2" xfId="38937"/>
    <cellStyle name="Normal 76 2 2 2 2 3 4" xfId="53053"/>
    <cellStyle name="Normal 76 2 2 2 2 3 5" xfId="33291"/>
    <cellStyle name="Normal 76 2 2 2 2 4" xfId="7884"/>
    <cellStyle name="Normal 76 2 2 2 2 4 2" xfId="21999"/>
    <cellStyle name="Normal 76 2 2 2 2 4 2 2" xfId="55876"/>
    <cellStyle name="Normal 76 2 2 2 2 4 3" xfId="41760"/>
    <cellStyle name="Normal 76 2 2 2 2 5" xfId="10707"/>
    <cellStyle name="Normal 76 2 2 2 2 5 2" xfId="24822"/>
    <cellStyle name="Normal 76 2 2 2 2 5 2 2" xfId="58699"/>
    <cellStyle name="Normal 76 2 2 2 2 5 3" xfId="44583"/>
    <cellStyle name="Normal 76 2 2 2 2 6" xfId="16353"/>
    <cellStyle name="Normal 76 2 2 2 2 6 2" xfId="36114"/>
    <cellStyle name="Normal 76 2 2 2 2 7" xfId="50230"/>
    <cellStyle name="Normal 76 2 2 2 2 8" xfId="30468"/>
    <cellStyle name="Normal 76 2 2 2 3" xfId="2942"/>
    <cellStyle name="Normal 76 2 2 2 3 2" xfId="5766"/>
    <cellStyle name="Normal 76 2 2 2 3 2 2" xfId="14236"/>
    <cellStyle name="Normal 76 2 2 2 3 2 2 2" xfId="28351"/>
    <cellStyle name="Normal 76 2 2 2 3 2 2 2 2" xfId="62228"/>
    <cellStyle name="Normal 76 2 2 2 3 2 2 3" xfId="48112"/>
    <cellStyle name="Normal 76 2 2 2 3 2 3" xfId="19882"/>
    <cellStyle name="Normal 76 2 2 2 3 2 3 2" xfId="39643"/>
    <cellStyle name="Normal 76 2 2 2 3 2 4" xfId="53759"/>
    <cellStyle name="Normal 76 2 2 2 3 2 5" xfId="33997"/>
    <cellStyle name="Normal 76 2 2 2 3 3" xfId="8590"/>
    <cellStyle name="Normal 76 2 2 2 3 3 2" xfId="22705"/>
    <cellStyle name="Normal 76 2 2 2 3 3 2 2" xfId="56582"/>
    <cellStyle name="Normal 76 2 2 2 3 3 3" xfId="42466"/>
    <cellStyle name="Normal 76 2 2 2 3 4" xfId="11413"/>
    <cellStyle name="Normal 76 2 2 2 3 4 2" xfId="25528"/>
    <cellStyle name="Normal 76 2 2 2 3 4 2 2" xfId="59405"/>
    <cellStyle name="Normal 76 2 2 2 3 4 3" xfId="45289"/>
    <cellStyle name="Normal 76 2 2 2 3 5" xfId="17059"/>
    <cellStyle name="Normal 76 2 2 2 3 5 2" xfId="36820"/>
    <cellStyle name="Normal 76 2 2 2 3 6" xfId="50936"/>
    <cellStyle name="Normal 76 2 2 2 3 7" xfId="31174"/>
    <cellStyle name="Normal 76 2 2 2 4" xfId="4353"/>
    <cellStyle name="Normal 76 2 2 2 4 2" xfId="12824"/>
    <cellStyle name="Normal 76 2 2 2 4 2 2" xfId="26939"/>
    <cellStyle name="Normal 76 2 2 2 4 2 2 2" xfId="60816"/>
    <cellStyle name="Normal 76 2 2 2 4 2 3" xfId="46700"/>
    <cellStyle name="Normal 76 2 2 2 4 3" xfId="18470"/>
    <cellStyle name="Normal 76 2 2 2 4 3 2" xfId="38231"/>
    <cellStyle name="Normal 76 2 2 2 4 4" xfId="52347"/>
    <cellStyle name="Normal 76 2 2 2 4 5" xfId="32585"/>
    <cellStyle name="Normal 76 2 2 2 5" xfId="7178"/>
    <cellStyle name="Normal 76 2 2 2 5 2" xfId="21293"/>
    <cellStyle name="Normal 76 2 2 2 5 2 2" xfId="55170"/>
    <cellStyle name="Normal 76 2 2 2 5 3" xfId="41054"/>
    <cellStyle name="Normal 76 2 2 2 6" xfId="10001"/>
    <cellStyle name="Normal 76 2 2 2 6 2" xfId="24116"/>
    <cellStyle name="Normal 76 2 2 2 6 2 2" xfId="57993"/>
    <cellStyle name="Normal 76 2 2 2 6 3" xfId="43877"/>
    <cellStyle name="Normal 76 2 2 2 7" xfId="15647"/>
    <cellStyle name="Normal 76 2 2 2 7 2" xfId="35408"/>
    <cellStyle name="Normal 76 2 2 2 8" xfId="49524"/>
    <cellStyle name="Normal 76 2 2 2 9" xfId="29762"/>
    <cellStyle name="Normal 76 2 2 3" xfId="1882"/>
    <cellStyle name="Normal 76 2 2 3 2" xfId="3295"/>
    <cellStyle name="Normal 76 2 2 3 2 2" xfId="6119"/>
    <cellStyle name="Normal 76 2 2 3 2 2 2" xfId="14589"/>
    <cellStyle name="Normal 76 2 2 3 2 2 2 2" xfId="28704"/>
    <cellStyle name="Normal 76 2 2 3 2 2 2 2 2" xfId="62581"/>
    <cellStyle name="Normal 76 2 2 3 2 2 2 3" xfId="48465"/>
    <cellStyle name="Normal 76 2 2 3 2 2 3" xfId="20235"/>
    <cellStyle name="Normal 76 2 2 3 2 2 3 2" xfId="39996"/>
    <cellStyle name="Normal 76 2 2 3 2 2 4" xfId="54112"/>
    <cellStyle name="Normal 76 2 2 3 2 2 5" xfId="34350"/>
    <cellStyle name="Normal 76 2 2 3 2 3" xfId="8943"/>
    <cellStyle name="Normal 76 2 2 3 2 3 2" xfId="23058"/>
    <cellStyle name="Normal 76 2 2 3 2 3 2 2" xfId="56935"/>
    <cellStyle name="Normal 76 2 2 3 2 3 3" xfId="42819"/>
    <cellStyle name="Normal 76 2 2 3 2 4" xfId="11766"/>
    <cellStyle name="Normal 76 2 2 3 2 4 2" xfId="25881"/>
    <cellStyle name="Normal 76 2 2 3 2 4 2 2" xfId="59758"/>
    <cellStyle name="Normal 76 2 2 3 2 4 3" xfId="45642"/>
    <cellStyle name="Normal 76 2 2 3 2 5" xfId="17412"/>
    <cellStyle name="Normal 76 2 2 3 2 5 2" xfId="37173"/>
    <cellStyle name="Normal 76 2 2 3 2 6" xfId="51289"/>
    <cellStyle name="Normal 76 2 2 3 2 7" xfId="31527"/>
    <cellStyle name="Normal 76 2 2 3 3" xfId="4706"/>
    <cellStyle name="Normal 76 2 2 3 3 2" xfId="13177"/>
    <cellStyle name="Normal 76 2 2 3 3 2 2" xfId="27292"/>
    <cellStyle name="Normal 76 2 2 3 3 2 2 2" xfId="61169"/>
    <cellStyle name="Normal 76 2 2 3 3 2 3" xfId="47053"/>
    <cellStyle name="Normal 76 2 2 3 3 3" xfId="18823"/>
    <cellStyle name="Normal 76 2 2 3 3 3 2" xfId="38584"/>
    <cellStyle name="Normal 76 2 2 3 3 4" xfId="52700"/>
    <cellStyle name="Normal 76 2 2 3 3 5" xfId="32938"/>
    <cellStyle name="Normal 76 2 2 3 4" xfId="7531"/>
    <cellStyle name="Normal 76 2 2 3 4 2" xfId="21646"/>
    <cellStyle name="Normal 76 2 2 3 4 2 2" xfId="55523"/>
    <cellStyle name="Normal 76 2 2 3 4 3" xfId="41407"/>
    <cellStyle name="Normal 76 2 2 3 5" xfId="10354"/>
    <cellStyle name="Normal 76 2 2 3 5 2" xfId="24469"/>
    <cellStyle name="Normal 76 2 2 3 5 2 2" xfId="58346"/>
    <cellStyle name="Normal 76 2 2 3 5 3" xfId="44230"/>
    <cellStyle name="Normal 76 2 2 3 6" xfId="16000"/>
    <cellStyle name="Normal 76 2 2 3 6 2" xfId="35761"/>
    <cellStyle name="Normal 76 2 2 3 7" xfId="49877"/>
    <cellStyle name="Normal 76 2 2 3 8" xfId="30115"/>
    <cellStyle name="Normal 76 2 2 4" xfId="2589"/>
    <cellStyle name="Normal 76 2 2 4 2" xfId="5413"/>
    <cellStyle name="Normal 76 2 2 4 2 2" xfId="13883"/>
    <cellStyle name="Normal 76 2 2 4 2 2 2" xfId="27998"/>
    <cellStyle name="Normal 76 2 2 4 2 2 2 2" xfId="61875"/>
    <cellStyle name="Normal 76 2 2 4 2 2 3" xfId="47759"/>
    <cellStyle name="Normal 76 2 2 4 2 3" xfId="19529"/>
    <cellStyle name="Normal 76 2 2 4 2 3 2" xfId="39290"/>
    <cellStyle name="Normal 76 2 2 4 2 4" xfId="53406"/>
    <cellStyle name="Normal 76 2 2 4 2 5" xfId="33644"/>
    <cellStyle name="Normal 76 2 2 4 3" xfId="8237"/>
    <cellStyle name="Normal 76 2 2 4 3 2" xfId="22352"/>
    <cellStyle name="Normal 76 2 2 4 3 2 2" xfId="56229"/>
    <cellStyle name="Normal 76 2 2 4 3 3" xfId="42113"/>
    <cellStyle name="Normal 76 2 2 4 4" xfId="11060"/>
    <cellStyle name="Normal 76 2 2 4 4 2" xfId="25175"/>
    <cellStyle name="Normal 76 2 2 4 4 2 2" xfId="59052"/>
    <cellStyle name="Normal 76 2 2 4 4 3" xfId="44936"/>
    <cellStyle name="Normal 76 2 2 4 5" xfId="16706"/>
    <cellStyle name="Normal 76 2 2 4 5 2" xfId="36467"/>
    <cellStyle name="Normal 76 2 2 4 6" xfId="50583"/>
    <cellStyle name="Normal 76 2 2 4 7" xfId="30821"/>
    <cellStyle name="Normal 76 2 2 5" xfId="4000"/>
    <cellStyle name="Normal 76 2 2 5 2" xfId="12471"/>
    <cellStyle name="Normal 76 2 2 5 2 2" xfId="26586"/>
    <cellStyle name="Normal 76 2 2 5 2 2 2" xfId="60463"/>
    <cellStyle name="Normal 76 2 2 5 2 3" xfId="46347"/>
    <cellStyle name="Normal 76 2 2 5 3" xfId="18117"/>
    <cellStyle name="Normal 76 2 2 5 3 2" xfId="37878"/>
    <cellStyle name="Normal 76 2 2 5 4" xfId="51994"/>
    <cellStyle name="Normal 76 2 2 5 5" xfId="32232"/>
    <cellStyle name="Normal 76 2 2 6" xfId="6825"/>
    <cellStyle name="Normal 76 2 2 6 2" xfId="20940"/>
    <cellStyle name="Normal 76 2 2 6 2 2" xfId="54817"/>
    <cellStyle name="Normal 76 2 2 6 3" xfId="40701"/>
    <cellStyle name="Normal 76 2 2 7" xfId="9648"/>
    <cellStyle name="Normal 76 2 2 7 2" xfId="23763"/>
    <cellStyle name="Normal 76 2 2 7 2 2" xfId="57640"/>
    <cellStyle name="Normal 76 2 2 7 3" xfId="43524"/>
    <cellStyle name="Normal 76 2 2 8" xfId="15294"/>
    <cellStyle name="Normal 76 2 2 8 2" xfId="35055"/>
    <cellStyle name="Normal 76 2 2 9" xfId="49171"/>
    <cellStyle name="Normal 76 2 3" xfId="1353"/>
    <cellStyle name="Normal 76 2 3 2" xfId="2060"/>
    <cellStyle name="Normal 76 2 3 2 2" xfId="3473"/>
    <cellStyle name="Normal 76 2 3 2 2 2" xfId="6297"/>
    <cellStyle name="Normal 76 2 3 2 2 2 2" xfId="14767"/>
    <cellStyle name="Normal 76 2 3 2 2 2 2 2" xfId="28882"/>
    <cellStyle name="Normal 76 2 3 2 2 2 2 2 2" xfId="62759"/>
    <cellStyle name="Normal 76 2 3 2 2 2 2 3" xfId="48643"/>
    <cellStyle name="Normal 76 2 3 2 2 2 3" xfId="20413"/>
    <cellStyle name="Normal 76 2 3 2 2 2 3 2" xfId="40174"/>
    <cellStyle name="Normal 76 2 3 2 2 2 4" xfId="54290"/>
    <cellStyle name="Normal 76 2 3 2 2 2 5" xfId="34528"/>
    <cellStyle name="Normal 76 2 3 2 2 3" xfId="9121"/>
    <cellStyle name="Normal 76 2 3 2 2 3 2" xfId="23236"/>
    <cellStyle name="Normal 76 2 3 2 2 3 2 2" xfId="57113"/>
    <cellStyle name="Normal 76 2 3 2 2 3 3" xfId="42997"/>
    <cellStyle name="Normal 76 2 3 2 2 4" xfId="11944"/>
    <cellStyle name="Normal 76 2 3 2 2 4 2" xfId="26059"/>
    <cellStyle name="Normal 76 2 3 2 2 4 2 2" xfId="59936"/>
    <cellStyle name="Normal 76 2 3 2 2 4 3" xfId="45820"/>
    <cellStyle name="Normal 76 2 3 2 2 5" xfId="17590"/>
    <cellStyle name="Normal 76 2 3 2 2 5 2" xfId="37351"/>
    <cellStyle name="Normal 76 2 3 2 2 6" xfId="51467"/>
    <cellStyle name="Normal 76 2 3 2 2 7" xfId="31705"/>
    <cellStyle name="Normal 76 2 3 2 3" xfId="4884"/>
    <cellStyle name="Normal 76 2 3 2 3 2" xfId="13355"/>
    <cellStyle name="Normal 76 2 3 2 3 2 2" xfId="27470"/>
    <cellStyle name="Normal 76 2 3 2 3 2 2 2" xfId="61347"/>
    <cellStyle name="Normal 76 2 3 2 3 2 3" xfId="47231"/>
    <cellStyle name="Normal 76 2 3 2 3 3" xfId="19001"/>
    <cellStyle name="Normal 76 2 3 2 3 3 2" xfId="38762"/>
    <cellStyle name="Normal 76 2 3 2 3 4" xfId="52878"/>
    <cellStyle name="Normal 76 2 3 2 3 5" xfId="33116"/>
    <cellStyle name="Normal 76 2 3 2 4" xfId="7709"/>
    <cellStyle name="Normal 76 2 3 2 4 2" xfId="21824"/>
    <cellStyle name="Normal 76 2 3 2 4 2 2" xfId="55701"/>
    <cellStyle name="Normal 76 2 3 2 4 3" xfId="41585"/>
    <cellStyle name="Normal 76 2 3 2 5" xfId="10532"/>
    <cellStyle name="Normal 76 2 3 2 5 2" xfId="24647"/>
    <cellStyle name="Normal 76 2 3 2 5 2 2" xfId="58524"/>
    <cellStyle name="Normal 76 2 3 2 5 3" xfId="44408"/>
    <cellStyle name="Normal 76 2 3 2 6" xfId="16178"/>
    <cellStyle name="Normal 76 2 3 2 6 2" xfId="35939"/>
    <cellStyle name="Normal 76 2 3 2 7" xfId="50055"/>
    <cellStyle name="Normal 76 2 3 2 8" xfId="30293"/>
    <cellStyle name="Normal 76 2 3 3" xfId="2767"/>
    <cellStyle name="Normal 76 2 3 3 2" xfId="5591"/>
    <cellStyle name="Normal 76 2 3 3 2 2" xfId="14061"/>
    <cellStyle name="Normal 76 2 3 3 2 2 2" xfId="28176"/>
    <cellStyle name="Normal 76 2 3 3 2 2 2 2" xfId="62053"/>
    <cellStyle name="Normal 76 2 3 3 2 2 3" xfId="47937"/>
    <cellStyle name="Normal 76 2 3 3 2 3" xfId="19707"/>
    <cellStyle name="Normal 76 2 3 3 2 3 2" xfId="39468"/>
    <cellStyle name="Normal 76 2 3 3 2 4" xfId="53584"/>
    <cellStyle name="Normal 76 2 3 3 2 5" xfId="33822"/>
    <cellStyle name="Normal 76 2 3 3 3" xfId="8415"/>
    <cellStyle name="Normal 76 2 3 3 3 2" xfId="22530"/>
    <cellStyle name="Normal 76 2 3 3 3 2 2" xfId="56407"/>
    <cellStyle name="Normal 76 2 3 3 3 3" xfId="42291"/>
    <cellStyle name="Normal 76 2 3 3 4" xfId="11238"/>
    <cellStyle name="Normal 76 2 3 3 4 2" xfId="25353"/>
    <cellStyle name="Normal 76 2 3 3 4 2 2" xfId="59230"/>
    <cellStyle name="Normal 76 2 3 3 4 3" xfId="45114"/>
    <cellStyle name="Normal 76 2 3 3 5" xfId="16884"/>
    <cellStyle name="Normal 76 2 3 3 5 2" xfId="36645"/>
    <cellStyle name="Normal 76 2 3 3 6" xfId="50761"/>
    <cellStyle name="Normal 76 2 3 3 7" xfId="30999"/>
    <cellStyle name="Normal 76 2 3 4" xfId="4178"/>
    <cellStyle name="Normal 76 2 3 4 2" xfId="12649"/>
    <cellStyle name="Normal 76 2 3 4 2 2" xfId="26764"/>
    <cellStyle name="Normal 76 2 3 4 2 2 2" xfId="60641"/>
    <cellStyle name="Normal 76 2 3 4 2 3" xfId="46525"/>
    <cellStyle name="Normal 76 2 3 4 3" xfId="18295"/>
    <cellStyle name="Normal 76 2 3 4 3 2" xfId="38056"/>
    <cellStyle name="Normal 76 2 3 4 4" xfId="52172"/>
    <cellStyle name="Normal 76 2 3 4 5" xfId="32410"/>
    <cellStyle name="Normal 76 2 3 5" xfId="7003"/>
    <cellStyle name="Normal 76 2 3 5 2" xfId="21118"/>
    <cellStyle name="Normal 76 2 3 5 2 2" xfId="54995"/>
    <cellStyle name="Normal 76 2 3 5 3" xfId="40879"/>
    <cellStyle name="Normal 76 2 3 6" xfId="9826"/>
    <cellStyle name="Normal 76 2 3 6 2" xfId="23941"/>
    <cellStyle name="Normal 76 2 3 6 2 2" xfId="57818"/>
    <cellStyle name="Normal 76 2 3 6 3" xfId="43702"/>
    <cellStyle name="Normal 76 2 3 7" xfId="15472"/>
    <cellStyle name="Normal 76 2 3 7 2" xfId="35233"/>
    <cellStyle name="Normal 76 2 3 8" xfId="49349"/>
    <cellStyle name="Normal 76 2 3 9" xfId="29587"/>
    <cellStyle name="Normal 76 2 4" xfId="1707"/>
    <cellStyle name="Normal 76 2 4 2" xfId="3120"/>
    <cellStyle name="Normal 76 2 4 2 2" xfId="5944"/>
    <cellStyle name="Normal 76 2 4 2 2 2" xfId="14414"/>
    <cellStyle name="Normal 76 2 4 2 2 2 2" xfId="28529"/>
    <cellStyle name="Normal 76 2 4 2 2 2 2 2" xfId="62406"/>
    <cellStyle name="Normal 76 2 4 2 2 2 3" xfId="48290"/>
    <cellStyle name="Normal 76 2 4 2 2 3" xfId="20060"/>
    <cellStyle name="Normal 76 2 4 2 2 3 2" xfId="39821"/>
    <cellStyle name="Normal 76 2 4 2 2 4" xfId="53937"/>
    <cellStyle name="Normal 76 2 4 2 2 5" xfId="34175"/>
    <cellStyle name="Normal 76 2 4 2 3" xfId="8768"/>
    <cellStyle name="Normal 76 2 4 2 3 2" xfId="22883"/>
    <cellStyle name="Normal 76 2 4 2 3 2 2" xfId="56760"/>
    <cellStyle name="Normal 76 2 4 2 3 3" xfId="42644"/>
    <cellStyle name="Normal 76 2 4 2 4" xfId="11591"/>
    <cellStyle name="Normal 76 2 4 2 4 2" xfId="25706"/>
    <cellStyle name="Normal 76 2 4 2 4 2 2" xfId="59583"/>
    <cellStyle name="Normal 76 2 4 2 4 3" xfId="45467"/>
    <cellStyle name="Normal 76 2 4 2 5" xfId="17237"/>
    <cellStyle name="Normal 76 2 4 2 5 2" xfId="36998"/>
    <cellStyle name="Normal 76 2 4 2 6" xfId="51114"/>
    <cellStyle name="Normal 76 2 4 2 7" xfId="31352"/>
    <cellStyle name="Normal 76 2 4 3" xfId="4531"/>
    <cellStyle name="Normal 76 2 4 3 2" xfId="13002"/>
    <cellStyle name="Normal 76 2 4 3 2 2" xfId="27117"/>
    <cellStyle name="Normal 76 2 4 3 2 2 2" xfId="60994"/>
    <cellStyle name="Normal 76 2 4 3 2 3" xfId="46878"/>
    <cellStyle name="Normal 76 2 4 3 3" xfId="18648"/>
    <cellStyle name="Normal 76 2 4 3 3 2" xfId="38409"/>
    <cellStyle name="Normal 76 2 4 3 4" xfId="52525"/>
    <cellStyle name="Normal 76 2 4 3 5" xfId="32763"/>
    <cellStyle name="Normal 76 2 4 4" xfId="7356"/>
    <cellStyle name="Normal 76 2 4 4 2" xfId="21471"/>
    <cellStyle name="Normal 76 2 4 4 2 2" xfId="55348"/>
    <cellStyle name="Normal 76 2 4 4 3" xfId="41232"/>
    <cellStyle name="Normal 76 2 4 5" xfId="10179"/>
    <cellStyle name="Normal 76 2 4 5 2" xfId="24294"/>
    <cellStyle name="Normal 76 2 4 5 2 2" xfId="58171"/>
    <cellStyle name="Normal 76 2 4 5 3" xfId="44055"/>
    <cellStyle name="Normal 76 2 4 6" xfId="15825"/>
    <cellStyle name="Normal 76 2 4 6 2" xfId="35586"/>
    <cellStyle name="Normal 76 2 4 7" xfId="49702"/>
    <cellStyle name="Normal 76 2 4 8" xfId="29940"/>
    <cellStyle name="Normal 76 2 5" xfId="2414"/>
    <cellStyle name="Normal 76 2 5 2" xfId="5238"/>
    <cellStyle name="Normal 76 2 5 2 2" xfId="13708"/>
    <cellStyle name="Normal 76 2 5 2 2 2" xfId="27823"/>
    <cellStyle name="Normal 76 2 5 2 2 2 2" xfId="61700"/>
    <cellStyle name="Normal 76 2 5 2 2 3" xfId="47584"/>
    <cellStyle name="Normal 76 2 5 2 3" xfId="19354"/>
    <cellStyle name="Normal 76 2 5 2 3 2" xfId="39115"/>
    <cellStyle name="Normal 76 2 5 2 4" xfId="53231"/>
    <cellStyle name="Normal 76 2 5 2 5" xfId="33469"/>
    <cellStyle name="Normal 76 2 5 3" xfId="8062"/>
    <cellStyle name="Normal 76 2 5 3 2" xfId="22177"/>
    <cellStyle name="Normal 76 2 5 3 2 2" xfId="56054"/>
    <cellStyle name="Normal 76 2 5 3 3" xfId="41938"/>
    <cellStyle name="Normal 76 2 5 4" xfId="10885"/>
    <cellStyle name="Normal 76 2 5 4 2" xfId="25000"/>
    <cellStyle name="Normal 76 2 5 4 2 2" xfId="58877"/>
    <cellStyle name="Normal 76 2 5 4 3" xfId="44761"/>
    <cellStyle name="Normal 76 2 5 5" xfId="16531"/>
    <cellStyle name="Normal 76 2 5 5 2" xfId="36292"/>
    <cellStyle name="Normal 76 2 5 6" xfId="50408"/>
    <cellStyle name="Normal 76 2 5 7" xfId="30646"/>
    <cellStyle name="Normal 76 2 6" xfId="3825"/>
    <cellStyle name="Normal 76 2 6 2" xfId="12296"/>
    <cellStyle name="Normal 76 2 6 2 2" xfId="26411"/>
    <cellStyle name="Normal 76 2 6 2 2 2" xfId="60288"/>
    <cellStyle name="Normal 76 2 6 2 3" xfId="46172"/>
    <cellStyle name="Normal 76 2 6 3" xfId="17942"/>
    <cellStyle name="Normal 76 2 6 3 2" xfId="37703"/>
    <cellStyle name="Normal 76 2 6 4" xfId="51819"/>
    <cellStyle name="Normal 76 2 6 5" xfId="32057"/>
    <cellStyle name="Normal 76 2 7" xfId="6650"/>
    <cellStyle name="Normal 76 2 7 2" xfId="20765"/>
    <cellStyle name="Normal 76 2 7 2 2" xfId="54642"/>
    <cellStyle name="Normal 76 2 7 3" xfId="40526"/>
    <cellStyle name="Normal 76 2 8" xfId="9473"/>
    <cellStyle name="Normal 76 2 8 2" xfId="23588"/>
    <cellStyle name="Normal 76 2 8 2 2" xfId="57465"/>
    <cellStyle name="Normal 76 2 8 3" xfId="43349"/>
    <cellStyle name="Normal 76 2 9" xfId="15119"/>
    <cellStyle name="Normal 76 2 9 2" xfId="34880"/>
    <cellStyle name="Normal 76 3" xfId="1086"/>
    <cellStyle name="Normal 76 3 10" xfId="29322"/>
    <cellStyle name="Normal 76 3 2" xfId="1441"/>
    <cellStyle name="Normal 76 3 2 2" xfId="2148"/>
    <cellStyle name="Normal 76 3 2 2 2" xfId="3561"/>
    <cellStyle name="Normal 76 3 2 2 2 2" xfId="6385"/>
    <cellStyle name="Normal 76 3 2 2 2 2 2" xfId="14855"/>
    <cellStyle name="Normal 76 3 2 2 2 2 2 2" xfId="28970"/>
    <cellStyle name="Normal 76 3 2 2 2 2 2 2 2" xfId="62847"/>
    <cellStyle name="Normal 76 3 2 2 2 2 2 3" xfId="48731"/>
    <cellStyle name="Normal 76 3 2 2 2 2 3" xfId="20501"/>
    <cellStyle name="Normal 76 3 2 2 2 2 3 2" xfId="40262"/>
    <cellStyle name="Normal 76 3 2 2 2 2 4" xfId="54378"/>
    <cellStyle name="Normal 76 3 2 2 2 2 5" xfId="34616"/>
    <cellStyle name="Normal 76 3 2 2 2 3" xfId="9209"/>
    <cellStyle name="Normal 76 3 2 2 2 3 2" xfId="23324"/>
    <cellStyle name="Normal 76 3 2 2 2 3 2 2" xfId="57201"/>
    <cellStyle name="Normal 76 3 2 2 2 3 3" xfId="43085"/>
    <cellStyle name="Normal 76 3 2 2 2 4" xfId="12032"/>
    <cellStyle name="Normal 76 3 2 2 2 4 2" xfId="26147"/>
    <cellStyle name="Normal 76 3 2 2 2 4 2 2" xfId="60024"/>
    <cellStyle name="Normal 76 3 2 2 2 4 3" xfId="45908"/>
    <cellStyle name="Normal 76 3 2 2 2 5" xfId="17678"/>
    <cellStyle name="Normal 76 3 2 2 2 5 2" xfId="37439"/>
    <cellStyle name="Normal 76 3 2 2 2 6" xfId="51555"/>
    <cellStyle name="Normal 76 3 2 2 2 7" xfId="31793"/>
    <cellStyle name="Normal 76 3 2 2 3" xfId="4972"/>
    <cellStyle name="Normal 76 3 2 2 3 2" xfId="13443"/>
    <cellStyle name="Normal 76 3 2 2 3 2 2" xfId="27558"/>
    <cellStyle name="Normal 76 3 2 2 3 2 2 2" xfId="61435"/>
    <cellStyle name="Normal 76 3 2 2 3 2 3" xfId="47319"/>
    <cellStyle name="Normal 76 3 2 2 3 3" xfId="19089"/>
    <cellStyle name="Normal 76 3 2 2 3 3 2" xfId="38850"/>
    <cellStyle name="Normal 76 3 2 2 3 4" xfId="52966"/>
    <cellStyle name="Normal 76 3 2 2 3 5" xfId="33204"/>
    <cellStyle name="Normal 76 3 2 2 4" xfId="7797"/>
    <cellStyle name="Normal 76 3 2 2 4 2" xfId="21912"/>
    <cellStyle name="Normal 76 3 2 2 4 2 2" xfId="55789"/>
    <cellStyle name="Normal 76 3 2 2 4 3" xfId="41673"/>
    <cellStyle name="Normal 76 3 2 2 5" xfId="10620"/>
    <cellStyle name="Normal 76 3 2 2 5 2" xfId="24735"/>
    <cellStyle name="Normal 76 3 2 2 5 2 2" xfId="58612"/>
    <cellStyle name="Normal 76 3 2 2 5 3" xfId="44496"/>
    <cellStyle name="Normal 76 3 2 2 6" xfId="16266"/>
    <cellStyle name="Normal 76 3 2 2 6 2" xfId="36027"/>
    <cellStyle name="Normal 76 3 2 2 7" xfId="50143"/>
    <cellStyle name="Normal 76 3 2 2 8" xfId="30381"/>
    <cellStyle name="Normal 76 3 2 3" xfId="2855"/>
    <cellStyle name="Normal 76 3 2 3 2" xfId="5679"/>
    <cellStyle name="Normal 76 3 2 3 2 2" xfId="14149"/>
    <cellStyle name="Normal 76 3 2 3 2 2 2" xfId="28264"/>
    <cellStyle name="Normal 76 3 2 3 2 2 2 2" xfId="62141"/>
    <cellStyle name="Normal 76 3 2 3 2 2 3" xfId="48025"/>
    <cellStyle name="Normal 76 3 2 3 2 3" xfId="19795"/>
    <cellStyle name="Normal 76 3 2 3 2 3 2" xfId="39556"/>
    <cellStyle name="Normal 76 3 2 3 2 4" xfId="53672"/>
    <cellStyle name="Normal 76 3 2 3 2 5" xfId="33910"/>
    <cellStyle name="Normal 76 3 2 3 3" xfId="8503"/>
    <cellStyle name="Normal 76 3 2 3 3 2" xfId="22618"/>
    <cellStyle name="Normal 76 3 2 3 3 2 2" xfId="56495"/>
    <cellStyle name="Normal 76 3 2 3 3 3" xfId="42379"/>
    <cellStyle name="Normal 76 3 2 3 4" xfId="11326"/>
    <cellStyle name="Normal 76 3 2 3 4 2" xfId="25441"/>
    <cellStyle name="Normal 76 3 2 3 4 2 2" xfId="59318"/>
    <cellStyle name="Normal 76 3 2 3 4 3" xfId="45202"/>
    <cellStyle name="Normal 76 3 2 3 5" xfId="16972"/>
    <cellStyle name="Normal 76 3 2 3 5 2" xfId="36733"/>
    <cellStyle name="Normal 76 3 2 3 6" xfId="50849"/>
    <cellStyle name="Normal 76 3 2 3 7" xfId="31087"/>
    <cellStyle name="Normal 76 3 2 4" xfId="4266"/>
    <cellStyle name="Normal 76 3 2 4 2" xfId="12737"/>
    <cellStyle name="Normal 76 3 2 4 2 2" xfId="26852"/>
    <cellStyle name="Normal 76 3 2 4 2 2 2" xfId="60729"/>
    <cellStyle name="Normal 76 3 2 4 2 3" xfId="46613"/>
    <cellStyle name="Normal 76 3 2 4 3" xfId="18383"/>
    <cellStyle name="Normal 76 3 2 4 3 2" xfId="38144"/>
    <cellStyle name="Normal 76 3 2 4 4" xfId="52260"/>
    <cellStyle name="Normal 76 3 2 4 5" xfId="32498"/>
    <cellStyle name="Normal 76 3 2 5" xfId="7091"/>
    <cellStyle name="Normal 76 3 2 5 2" xfId="21206"/>
    <cellStyle name="Normal 76 3 2 5 2 2" xfId="55083"/>
    <cellStyle name="Normal 76 3 2 5 3" xfId="40967"/>
    <cellStyle name="Normal 76 3 2 6" xfId="9914"/>
    <cellStyle name="Normal 76 3 2 6 2" xfId="24029"/>
    <cellStyle name="Normal 76 3 2 6 2 2" xfId="57906"/>
    <cellStyle name="Normal 76 3 2 6 3" xfId="43790"/>
    <cellStyle name="Normal 76 3 2 7" xfId="15560"/>
    <cellStyle name="Normal 76 3 2 7 2" xfId="35321"/>
    <cellStyle name="Normal 76 3 2 8" xfId="49437"/>
    <cellStyle name="Normal 76 3 2 9" xfId="29675"/>
    <cellStyle name="Normal 76 3 3" xfId="1795"/>
    <cellStyle name="Normal 76 3 3 2" xfId="3208"/>
    <cellStyle name="Normal 76 3 3 2 2" xfId="6032"/>
    <cellStyle name="Normal 76 3 3 2 2 2" xfId="14502"/>
    <cellStyle name="Normal 76 3 3 2 2 2 2" xfId="28617"/>
    <cellStyle name="Normal 76 3 3 2 2 2 2 2" xfId="62494"/>
    <cellStyle name="Normal 76 3 3 2 2 2 3" xfId="48378"/>
    <cellStyle name="Normal 76 3 3 2 2 3" xfId="20148"/>
    <cellStyle name="Normal 76 3 3 2 2 3 2" xfId="39909"/>
    <cellStyle name="Normal 76 3 3 2 2 4" xfId="54025"/>
    <cellStyle name="Normal 76 3 3 2 2 5" xfId="34263"/>
    <cellStyle name="Normal 76 3 3 2 3" xfId="8856"/>
    <cellStyle name="Normal 76 3 3 2 3 2" xfId="22971"/>
    <cellStyle name="Normal 76 3 3 2 3 2 2" xfId="56848"/>
    <cellStyle name="Normal 76 3 3 2 3 3" xfId="42732"/>
    <cellStyle name="Normal 76 3 3 2 4" xfId="11679"/>
    <cellStyle name="Normal 76 3 3 2 4 2" xfId="25794"/>
    <cellStyle name="Normal 76 3 3 2 4 2 2" xfId="59671"/>
    <cellStyle name="Normal 76 3 3 2 4 3" xfId="45555"/>
    <cellStyle name="Normal 76 3 3 2 5" xfId="17325"/>
    <cellStyle name="Normal 76 3 3 2 5 2" xfId="37086"/>
    <cellStyle name="Normal 76 3 3 2 6" xfId="51202"/>
    <cellStyle name="Normal 76 3 3 2 7" xfId="31440"/>
    <cellStyle name="Normal 76 3 3 3" xfId="4619"/>
    <cellStyle name="Normal 76 3 3 3 2" xfId="13090"/>
    <cellStyle name="Normal 76 3 3 3 2 2" xfId="27205"/>
    <cellStyle name="Normal 76 3 3 3 2 2 2" xfId="61082"/>
    <cellStyle name="Normal 76 3 3 3 2 3" xfId="46966"/>
    <cellStyle name="Normal 76 3 3 3 3" xfId="18736"/>
    <cellStyle name="Normal 76 3 3 3 3 2" xfId="38497"/>
    <cellStyle name="Normal 76 3 3 3 4" xfId="52613"/>
    <cellStyle name="Normal 76 3 3 3 5" xfId="32851"/>
    <cellStyle name="Normal 76 3 3 4" xfId="7444"/>
    <cellStyle name="Normal 76 3 3 4 2" xfId="21559"/>
    <cellStyle name="Normal 76 3 3 4 2 2" xfId="55436"/>
    <cellStyle name="Normal 76 3 3 4 3" xfId="41320"/>
    <cellStyle name="Normal 76 3 3 5" xfId="10267"/>
    <cellStyle name="Normal 76 3 3 5 2" xfId="24382"/>
    <cellStyle name="Normal 76 3 3 5 2 2" xfId="58259"/>
    <cellStyle name="Normal 76 3 3 5 3" xfId="44143"/>
    <cellStyle name="Normal 76 3 3 6" xfId="15913"/>
    <cellStyle name="Normal 76 3 3 6 2" xfId="35674"/>
    <cellStyle name="Normal 76 3 3 7" xfId="49790"/>
    <cellStyle name="Normal 76 3 3 8" xfId="30028"/>
    <cellStyle name="Normal 76 3 4" xfId="2502"/>
    <cellStyle name="Normal 76 3 4 2" xfId="5326"/>
    <cellStyle name="Normal 76 3 4 2 2" xfId="13796"/>
    <cellStyle name="Normal 76 3 4 2 2 2" xfId="27911"/>
    <cellStyle name="Normal 76 3 4 2 2 2 2" xfId="61788"/>
    <cellStyle name="Normal 76 3 4 2 2 3" xfId="47672"/>
    <cellStyle name="Normal 76 3 4 2 3" xfId="19442"/>
    <cellStyle name="Normal 76 3 4 2 3 2" xfId="39203"/>
    <cellStyle name="Normal 76 3 4 2 4" xfId="53319"/>
    <cellStyle name="Normal 76 3 4 2 5" xfId="33557"/>
    <cellStyle name="Normal 76 3 4 3" xfId="8150"/>
    <cellStyle name="Normal 76 3 4 3 2" xfId="22265"/>
    <cellStyle name="Normal 76 3 4 3 2 2" xfId="56142"/>
    <cellStyle name="Normal 76 3 4 3 3" xfId="42026"/>
    <cellStyle name="Normal 76 3 4 4" xfId="10973"/>
    <cellStyle name="Normal 76 3 4 4 2" xfId="25088"/>
    <cellStyle name="Normal 76 3 4 4 2 2" xfId="58965"/>
    <cellStyle name="Normal 76 3 4 4 3" xfId="44849"/>
    <cellStyle name="Normal 76 3 4 5" xfId="16619"/>
    <cellStyle name="Normal 76 3 4 5 2" xfId="36380"/>
    <cellStyle name="Normal 76 3 4 6" xfId="50496"/>
    <cellStyle name="Normal 76 3 4 7" xfId="30734"/>
    <cellStyle name="Normal 76 3 5" xfId="3913"/>
    <cellStyle name="Normal 76 3 5 2" xfId="12384"/>
    <cellStyle name="Normal 76 3 5 2 2" xfId="26499"/>
    <cellStyle name="Normal 76 3 5 2 2 2" xfId="60376"/>
    <cellStyle name="Normal 76 3 5 2 3" xfId="46260"/>
    <cellStyle name="Normal 76 3 5 3" xfId="18030"/>
    <cellStyle name="Normal 76 3 5 3 2" xfId="37791"/>
    <cellStyle name="Normal 76 3 5 4" xfId="51907"/>
    <cellStyle name="Normal 76 3 5 5" xfId="32145"/>
    <cellStyle name="Normal 76 3 6" xfId="6738"/>
    <cellStyle name="Normal 76 3 6 2" xfId="20853"/>
    <cellStyle name="Normal 76 3 6 2 2" xfId="54730"/>
    <cellStyle name="Normal 76 3 6 3" xfId="40614"/>
    <cellStyle name="Normal 76 3 7" xfId="9561"/>
    <cellStyle name="Normal 76 3 7 2" xfId="23676"/>
    <cellStyle name="Normal 76 3 7 2 2" xfId="57553"/>
    <cellStyle name="Normal 76 3 7 3" xfId="43437"/>
    <cellStyle name="Normal 76 3 8" xfId="15207"/>
    <cellStyle name="Normal 76 3 8 2" xfId="34968"/>
    <cellStyle name="Normal 76 3 9" xfId="49084"/>
    <cellStyle name="Normal 76 4" xfId="1266"/>
    <cellStyle name="Normal 76 4 2" xfId="1973"/>
    <cellStyle name="Normal 76 4 2 2" xfId="3386"/>
    <cellStyle name="Normal 76 4 2 2 2" xfId="6210"/>
    <cellStyle name="Normal 76 4 2 2 2 2" xfId="14680"/>
    <cellStyle name="Normal 76 4 2 2 2 2 2" xfId="28795"/>
    <cellStyle name="Normal 76 4 2 2 2 2 2 2" xfId="62672"/>
    <cellStyle name="Normal 76 4 2 2 2 2 3" xfId="48556"/>
    <cellStyle name="Normal 76 4 2 2 2 3" xfId="20326"/>
    <cellStyle name="Normal 76 4 2 2 2 3 2" xfId="40087"/>
    <cellStyle name="Normal 76 4 2 2 2 4" xfId="54203"/>
    <cellStyle name="Normal 76 4 2 2 2 5" xfId="34441"/>
    <cellStyle name="Normal 76 4 2 2 3" xfId="9034"/>
    <cellStyle name="Normal 76 4 2 2 3 2" xfId="23149"/>
    <cellStyle name="Normal 76 4 2 2 3 2 2" xfId="57026"/>
    <cellStyle name="Normal 76 4 2 2 3 3" xfId="42910"/>
    <cellStyle name="Normal 76 4 2 2 4" xfId="11857"/>
    <cellStyle name="Normal 76 4 2 2 4 2" xfId="25972"/>
    <cellStyle name="Normal 76 4 2 2 4 2 2" xfId="59849"/>
    <cellStyle name="Normal 76 4 2 2 4 3" xfId="45733"/>
    <cellStyle name="Normal 76 4 2 2 5" xfId="17503"/>
    <cellStyle name="Normal 76 4 2 2 5 2" xfId="37264"/>
    <cellStyle name="Normal 76 4 2 2 6" xfId="51380"/>
    <cellStyle name="Normal 76 4 2 2 7" xfId="31618"/>
    <cellStyle name="Normal 76 4 2 3" xfId="4797"/>
    <cellStyle name="Normal 76 4 2 3 2" xfId="13268"/>
    <cellStyle name="Normal 76 4 2 3 2 2" xfId="27383"/>
    <cellStyle name="Normal 76 4 2 3 2 2 2" xfId="61260"/>
    <cellStyle name="Normal 76 4 2 3 2 3" xfId="47144"/>
    <cellStyle name="Normal 76 4 2 3 3" xfId="18914"/>
    <cellStyle name="Normal 76 4 2 3 3 2" xfId="38675"/>
    <cellStyle name="Normal 76 4 2 3 4" xfId="52791"/>
    <cellStyle name="Normal 76 4 2 3 5" xfId="33029"/>
    <cellStyle name="Normal 76 4 2 4" xfId="7622"/>
    <cellStyle name="Normal 76 4 2 4 2" xfId="21737"/>
    <cellStyle name="Normal 76 4 2 4 2 2" xfId="55614"/>
    <cellStyle name="Normal 76 4 2 4 3" xfId="41498"/>
    <cellStyle name="Normal 76 4 2 5" xfId="10445"/>
    <cellStyle name="Normal 76 4 2 5 2" xfId="24560"/>
    <cellStyle name="Normal 76 4 2 5 2 2" xfId="58437"/>
    <cellStyle name="Normal 76 4 2 5 3" xfId="44321"/>
    <cellStyle name="Normal 76 4 2 6" xfId="16091"/>
    <cellStyle name="Normal 76 4 2 6 2" xfId="35852"/>
    <cellStyle name="Normal 76 4 2 7" xfId="49968"/>
    <cellStyle name="Normal 76 4 2 8" xfId="30206"/>
    <cellStyle name="Normal 76 4 3" xfId="2680"/>
    <cellStyle name="Normal 76 4 3 2" xfId="5504"/>
    <cellStyle name="Normal 76 4 3 2 2" xfId="13974"/>
    <cellStyle name="Normal 76 4 3 2 2 2" xfId="28089"/>
    <cellStyle name="Normal 76 4 3 2 2 2 2" xfId="61966"/>
    <cellStyle name="Normal 76 4 3 2 2 3" xfId="47850"/>
    <cellStyle name="Normal 76 4 3 2 3" xfId="19620"/>
    <cellStyle name="Normal 76 4 3 2 3 2" xfId="39381"/>
    <cellStyle name="Normal 76 4 3 2 4" xfId="53497"/>
    <cellStyle name="Normal 76 4 3 2 5" xfId="33735"/>
    <cellStyle name="Normal 76 4 3 3" xfId="8328"/>
    <cellStyle name="Normal 76 4 3 3 2" xfId="22443"/>
    <cellStyle name="Normal 76 4 3 3 2 2" xfId="56320"/>
    <cellStyle name="Normal 76 4 3 3 3" xfId="42204"/>
    <cellStyle name="Normal 76 4 3 4" xfId="11151"/>
    <cellStyle name="Normal 76 4 3 4 2" xfId="25266"/>
    <cellStyle name="Normal 76 4 3 4 2 2" xfId="59143"/>
    <cellStyle name="Normal 76 4 3 4 3" xfId="45027"/>
    <cellStyle name="Normal 76 4 3 5" xfId="16797"/>
    <cellStyle name="Normal 76 4 3 5 2" xfId="36558"/>
    <cellStyle name="Normal 76 4 3 6" xfId="50674"/>
    <cellStyle name="Normal 76 4 3 7" xfId="30912"/>
    <cellStyle name="Normal 76 4 4" xfId="4091"/>
    <cellStyle name="Normal 76 4 4 2" xfId="12562"/>
    <cellStyle name="Normal 76 4 4 2 2" xfId="26677"/>
    <cellStyle name="Normal 76 4 4 2 2 2" xfId="60554"/>
    <cellStyle name="Normal 76 4 4 2 3" xfId="46438"/>
    <cellStyle name="Normal 76 4 4 3" xfId="18208"/>
    <cellStyle name="Normal 76 4 4 3 2" xfId="37969"/>
    <cellStyle name="Normal 76 4 4 4" xfId="52085"/>
    <cellStyle name="Normal 76 4 4 5" xfId="32323"/>
    <cellStyle name="Normal 76 4 5" xfId="6916"/>
    <cellStyle name="Normal 76 4 5 2" xfId="21031"/>
    <cellStyle name="Normal 76 4 5 2 2" xfId="54908"/>
    <cellStyle name="Normal 76 4 5 3" xfId="40792"/>
    <cellStyle name="Normal 76 4 6" xfId="9739"/>
    <cellStyle name="Normal 76 4 6 2" xfId="23854"/>
    <cellStyle name="Normal 76 4 6 2 2" xfId="57731"/>
    <cellStyle name="Normal 76 4 6 3" xfId="43615"/>
    <cellStyle name="Normal 76 4 7" xfId="15385"/>
    <cellStyle name="Normal 76 4 7 2" xfId="35146"/>
    <cellStyle name="Normal 76 4 8" xfId="49262"/>
    <cellStyle name="Normal 76 4 9" xfId="29500"/>
    <cellStyle name="Normal 76 5" xfId="1620"/>
    <cellStyle name="Normal 76 5 2" xfId="3033"/>
    <cellStyle name="Normal 76 5 2 2" xfId="5857"/>
    <cellStyle name="Normal 76 5 2 2 2" xfId="14327"/>
    <cellStyle name="Normal 76 5 2 2 2 2" xfId="28442"/>
    <cellStyle name="Normal 76 5 2 2 2 2 2" xfId="62319"/>
    <cellStyle name="Normal 76 5 2 2 2 3" xfId="48203"/>
    <cellStyle name="Normal 76 5 2 2 3" xfId="19973"/>
    <cellStyle name="Normal 76 5 2 2 3 2" xfId="39734"/>
    <cellStyle name="Normal 76 5 2 2 4" xfId="53850"/>
    <cellStyle name="Normal 76 5 2 2 5" xfId="34088"/>
    <cellStyle name="Normal 76 5 2 3" xfId="8681"/>
    <cellStyle name="Normal 76 5 2 3 2" xfId="22796"/>
    <cellStyle name="Normal 76 5 2 3 2 2" xfId="56673"/>
    <cellStyle name="Normal 76 5 2 3 3" xfId="42557"/>
    <cellStyle name="Normal 76 5 2 4" xfId="11504"/>
    <cellStyle name="Normal 76 5 2 4 2" xfId="25619"/>
    <cellStyle name="Normal 76 5 2 4 2 2" xfId="59496"/>
    <cellStyle name="Normal 76 5 2 4 3" xfId="45380"/>
    <cellStyle name="Normal 76 5 2 5" xfId="17150"/>
    <cellStyle name="Normal 76 5 2 5 2" xfId="36911"/>
    <cellStyle name="Normal 76 5 2 6" xfId="51027"/>
    <cellStyle name="Normal 76 5 2 7" xfId="31265"/>
    <cellStyle name="Normal 76 5 3" xfId="4444"/>
    <cellStyle name="Normal 76 5 3 2" xfId="12915"/>
    <cellStyle name="Normal 76 5 3 2 2" xfId="27030"/>
    <cellStyle name="Normal 76 5 3 2 2 2" xfId="60907"/>
    <cellStyle name="Normal 76 5 3 2 3" xfId="46791"/>
    <cellStyle name="Normal 76 5 3 3" xfId="18561"/>
    <cellStyle name="Normal 76 5 3 3 2" xfId="38322"/>
    <cellStyle name="Normal 76 5 3 4" xfId="52438"/>
    <cellStyle name="Normal 76 5 3 5" xfId="32676"/>
    <cellStyle name="Normal 76 5 4" xfId="7269"/>
    <cellStyle name="Normal 76 5 4 2" xfId="21384"/>
    <cellStyle name="Normal 76 5 4 2 2" xfId="55261"/>
    <cellStyle name="Normal 76 5 4 3" xfId="41145"/>
    <cellStyle name="Normal 76 5 5" xfId="10092"/>
    <cellStyle name="Normal 76 5 5 2" xfId="24207"/>
    <cellStyle name="Normal 76 5 5 2 2" xfId="58084"/>
    <cellStyle name="Normal 76 5 5 3" xfId="43968"/>
    <cellStyle name="Normal 76 5 6" xfId="15738"/>
    <cellStyle name="Normal 76 5 6 2" xfId="35499"/>
    <cellStyle name="Normal 76 5 7" xfId="49615"/>
    <cellStyle name="Normal 76 5 8" xfId="29853"/>
    <cellStyle name="Normal 76 6" xfId="2327"/>
    <cellStyle name="Normal 76 6 2" xfId="5151"/>
    <cellStyle name="Normal 76 6 2 2" xfId="13621"/>
    <cellStyle name="Normal 76 6 2 2 2" xfId="27736"/>
    <cellStyle name="Normal 76 6 2 2 2 2" xfId="61613"/>
    <cellStyle name="Normal 76 6 2 2 3" xfId="47497"/>
    <cellStyle name="Normal 76 6 2 3" xfId="19267"/>
    <cellStyle name="Normal 76 6 2 3 2" xfId="39028"/>
    <cellStyle name="Normal 76 6 2 4" xfId="53144"/>
    <cellStyle name="Normal 76 6 2 5" xfId="33382"/>
    <cellStyle name="Normal 76 6 3" xfId="7975"/>
    <cellStyle name="Normal 76 6 3 2" xfId="22090"/>
    <cellStyle name="Normal 76 6 3 2 2" xfId="55967"/>
    <cellStyle name="Normal 76 6 3 3" xfId="41851"/>
    <cellStyle name="Normal 76 6 4" xfId="10798"/>
    <cellStyle name="Normal 76 6 4 2" xfId="24913"/>
    <cellStyle name="Normal 76 6 4 2 2" xfId="58790"/>
    <cellStyle name="Normal 76 6 4 3" xfId="44674"/>
    <cellStyle name="Normal 76 6 5" xfId="16444"/>
    <cellStyle name="Normal 76 6 5 2" xfId="36205"/>
    <cellStyle name="Normal 76 6 6" xfId="50321"/>
    <cellStyle name="Normal 76 6 7" xfId="30559"/>
    <cellStyle name="Normal 76 7" xfId="3738"/>
    <cellStyle name="Normal 76 7 2" xfId="12209"/>
    <cellStyle name="Normal 76 7 2 2" xfId="26324"/>
    <cellStyle name="Normal 76 7 2 2 2" xfId="60201"/>
    <cellStyle name="Normal 76 7 2 3" xfId="46085"/>
    <cellStyle name="Normal 76 7 3" xfId="17855"/>
    <cellStyle name="Normal 76 7 3 2" xfId="37616"/>
    <cellStyle name="Normal 76 7 4" xfId="51732"/>
    <cellStyle name="Normal 76 7 5" xfId="31970"/>
    <cellStyle name="Normal 76 8" xfId="6563"/>
    <cellStyle name="Normal 76 8 2" xfId="20678"/>
    <cellStyle name="Normal 76 8 2 2" xfId="54555"/>
    <cellStyle name="Normal 76 8 3" xfId="40439"/>
    <cellStyle name="Normal 76 9" xfId="9386"/>
    <cellStyle name="Normal 76 9 2" xfId="23501"/>
    <cellStyle name="Normal 76 9 2 2" xfId="57378"/>
    <cellStyle name="Normal 76 9 3" xfId="43262"/>
    <cellStyle name="Normal 77" xfId="783"/>
    <cellStyle name="Normal 77 10" xfId="15071"/>
    <cellStyle name="Normal 77 10 2" xfId="34832"/>
    <cellStyle name="Normal 77 11" xfId="48948"/>
    <cellStyle name="Normal 77 12" xfId="29186"/>
    <cellStyle name="Normal 77 2" xfId="1033"/>
    <cellStyle name="Normal 77 2 10" xfId="49035"/>
    <cellStyle name="Normal 77 2 11" xfId="29273"/>
    <cellStyle name="Normal 77 2 2" xfId="1213"/>
    <cellStyle name="Normal 77 2 2 10" xfId="29448"/>
    <cellStyle name="Normal 77 2 2 2" xfId="1567"/>
    <cellStyle name="Normal 77 2 2 2 2" xfId="2274"/>
    <cellStyle name="Normal 77 2 2 2 2 2" xfId="3687"/>
    <cellStyle name="Normal 77 2 2 2 2 2 2" xfId="6511"/>
    <cellStyle name="Normal 77 2 2 2 2 2 2 2" xfId="14981"/>
    <cellStyle name="Normal 77 2 2 2 2 2 2 2 2" xfId="29096"/>
    <cellStyle name="Normal 77 2 2 2 2 2 2 2 2 2" xfId="62973"/>
    <cellStyle name="Normal 77 2 2 2 2 2 2 2 3" xfId="48857"/>
    <cellStyle name="Normal 77 2 2 2 2 2 2 3" xfId="20627"/>
    <cellStyle name="Normal 77 2 2 2 2 2 2 3 2" xfId="40388"/>
    <cellStyle name="Normal 77 2 2 2 2 2 2 4" xfId="54504"/>
    <cellStyle name="Normal 77 2 2 2 2 2 2 5" xfId="34742"/>
    <cellStyle name="Normal 77 2 2 2 2 2 3" xfId="9335"/>
    <cellStyle name="Normal 77 2 2 2 2 2 3 2" xfId="23450"/>
    <cellStyle name="Normal 77 2 2 2 2 2 3 2 2" xfId="57327"/>
    <cellStyle name="Normal 77 2 2 2 2 2 3 3" xfId="43211"/>
    <cellStyle name="Normal 77 2 2 2 2 2 4" xfId="12158"/>
    <cellStyle name="Normal 77 2 2 2 2 2 4 2" xfId="26273"/>
    <cellStyle name="Normal 77 2 2 2 2 2 4 2 2" xfId="60150"/>
    <cellStyle name="Normal 77 2 2 2 2 2 4 3" xfId="46034"/>
    <cellStyle name="Normal 77 2 2 2 2 2 5" xfId="17804"/>
    <cellStyle name="Normal 77 2 2 2 2 2 5 2" xfId="37565"/>
    <cellStyle name="Normal 77 2 2 2 2 2 6" xfId="51681"/>
    <cellStyle name="Normal 77 2 2 2 2 2 7" xfId="31919"/>
    <cellStyle name="Normal 77 2 2 2 2 3" xfId="5098"/>
    <cellStyle name="Normal 77 2 2 2 2 3 2" xfId="13569"/>
    <cellStyle name="Normal 77 2 2 2 2 3 2 2" xfId="27684"/>
    <cellStyle name="Normal 77 2 2 2 2 3 2 2 2" xfId="61561"/>
    <cellStyle name="Normal 77 2 2 2 2 3 2 3" xfId="47445"/>
    <cellStyle name="Normal 77 2 2 2 2 3 3" xfId="19215"/>
    <cellStyle name="Normal 77 2 2 2 2 3 3 2" xfId="38976"/>
    <cellStyle name="Normal 77 2 2 2 2 3 4" xfId="53092"/>
    <cellStyle name="Normal 77 2 2 2 2 3 5" xfId="33330"/>
    <cellStyle name="Normal 77 2 2 2 2 4" xfId="7923"/>
    <cellStyle name="Normal 77 2 2 2 2 4 2" xfId="22038"/>
    <cellStyle name="Normal 77 2 2 2 2 4 2 2" xfId="55915"/>
    <cellStyle name="Normal 77 2 2 2 2 4 3" xfId="41799"/>
    <cellStyle name="Normal 77 2 2 2 2 5" xfId="10746"/>
    <cellStyle name="Normal 77 2 2 2 2 5 2" xfId="24861"/>
    <cellStyle name="Normal 77 2 2 2 2 5 2 2" xfId="58738"/>
    <cellStyle name="Normal 77 2 2 2 2 5 3" xfId="44622"/>
    <cellStyle name="Normal 77 2 2 2 2 6" xfId="16392"/>
    <cellStyle name="Normal 77 2 2 2 2 6 2" xfId="36153"/>
    <cellStyle name="Normal 77 2 2 2 2 7" xfId="50269"/>
    <cellStyle name="Normal 77 2 2 2 2 8" xfId="30507"/>
    <cellStyle name="Normal 77 2 2 2 3" xfId="2981"/>
    <cellStyle name="Normal 77 2 2 2 3 2" xfId="5805"/>
    <cellStyle name="Normal 77 2 2 2 3 2 2" xfId="14275"/>
    <cellStyle name="Normal 77 2 2 2 3 2 2 2" xfId="28390"/>
    <cellStyle name="Normal 77 2 2 2 3 2 2 2 2" xfId="62267"/>
    <cellStyle name="Normal 77 2 2 2 3 2 2 3" xfId="48151"/>
    <cellStyle name="Normal 77 2 2 2 3 2 3" xfId="19921"/>
    <cellStyle name="Normal 77 2 2 2 3 2 3 2" xfId="39682"/>
    <cellStyle name="Normal 77 2 2 2 3 2 4" xfId="53798"/>
    <cellStyle name="Normal 77 2 2 2 3 2 5" xfId="34036"/>
    <cellStyle name="Normal 77 2 2 2 3 3" xfId="8629"/>
    <cellStyle name="Normal 77 2 2 2 3 3 2" xfId="22744"/>
    <cellStyle name="Normal 77 2 2 2 3 3 2 2" xfId="56621"/>
    <cellStyle name="Normal 77 2 2 2 3 3 3" xfId="42505"/>
    <cellStyle name="Normal 77 2 2 2 3 4" xfId="11452"/>
    <cellStyle name="Normal 77 2 2 2 3 4 2" xfId="25567"/>
    <cellStyle name="Normal 77 2 2 2 3 4 2 2" xfId="59444"/>
    <cellStyle name="Normal 77 2 2 2 3 4 3" xfId="45328"/>
    <cellStyle name="Normal 77 2 2 2 3 5" xfId="17098"/>
    <cellStyle name="Normal 77 2 2 2 3 5 2" xfId="36859"/>
    <cellStyle name="Normal 77 2 2 2 3 6" xfId="50975"/>
    <cellStyle name="Normal 77 2 2 2 3 7" xfId="31213"/>
    <cellStyle name="Normal 77 2 2 2 4" xfId="4392"/>
    <cellStyle name="Normal 77 2 2 2 4 2" xfId="12863"/>
    <cellStyle name="Normal 77 2 2 2 4 2 2" xfId="26978"/>
    <cellStyle name="Normal 77 2 2 2 4 2 2 2" xfId="60855"/>
    <cellStyle name="Normal 77 2 2 2 4 2 3" xfId="46739"/>
    <cellStyle name="Normal 77 2 2 2 4 3" xfId="18509"/>
    <cellStyle name="Normal 77 2 2 2 4 3 2" xfId="38270"/>
    <cellStyle name="Normal 77 2 2 2 4 4" xfId="52386"/>
    <cellStyle name="Normal 77 2 2 2 4 5" xfId="32624"/>
    <cellStyle name="Normal 77 2 2 2 5" xfId="7217"/>
    <cellStyle name="Normal 77 2 2 2 5 2" xfId="21332"/>
    <cellStyle name="Normal 77 2 2 2 5 2 2" xfId="55209"/>
    <cellStyle name="Normal 77 2 2 2 5 3" xfId="41093"/>
    <cellStyle name="Normal 77 2 2 2 6" xfId="10040"/>
    <cellStyle name="Normal 77 2 2 2 6 2" xfId="24155"/>
    <cellStyle name="Normal 77 2 2 2 6 2 2" xfId="58032"/>
    <cellStyle name="Normal 77 2 2 2 6 3" xfId="43916"/>
    <cellStyle name="Normal 77 2 2 2 7" xfId="15686"/>
    <cellStyle name="Normal 77 2 2 2 7 2" xfId="35447"/>
    <cellStyle name="Normal 77 2 2 2 8" xfId="49563"/>
    <cellStyle name="Normal 77 2 2 2 9" xfId="29801"/>
    <cellStyle name="Normal 77 2 2 3" xfId="1921"/>
    <cellStyle name="Normal 77 2 2 3 2" xfId="3334"/>
    <cellStyle name="Normal 77 2 2 3 2 2" xfId="6158"/>
    <cellStyle name="Normal 77 2 2 3 2 2 2" xfId="14628"/>
    <cellStyle name="Normal 77 2 2 3 2 2 2 2" xfId="28743"/>
    <cellStyle name="Normal 77 2 2 3 2 2 2 2 2" xfId="62620"/>
    <cellStyle name="Normal 77 2 2 3 2 2 2 3" xfId="48504"/>
    <cellStyle name="Normal 77 2 2 3 2 2 3" xfId="20274"/>
    <cellStyle name="Normal 77 2 2 3 2 2 3 2" xfId="40035"/>
    <cellStyle name="Normal 77 2 2 3 2 2 4" xfId="54151"/>
    <cellStyle name="Normal 77 2 2 3 2 2 5" xfId="34389"/>
    <cellStyle name="Normal 77 2 2 3 2 3" xfId="8982"/>
    <cellStyle name="Normal 77 2 2 3 2 3 2" xfId="23097"/>
    <cellStyle name="Normal 77 2 2 3 2 3 2 2" xfId="56974"/>
    <cellStyle name="Normal 77 2 2 3 2 3 3" xfId="42858"/>
    <cellStyle name="Normal 77 2 2 3 2 4" xfId="11805"/>
    <cellStyle name="Normal 77 2 2 3 2 4 2" xfId="25920"/>
    <cellStyle name="Normal 77 2 2 3 2 4 2 2" xfId="59797"/>
    <cellStyle name="Normal 77 2 2 3 2 4 3" xfId="45681"/>
    <cellStyle name="Normal 77 2 2 3 2 5" xfId="17451"/>
    <cellStyle name="Normal 77 2 2 3 2 5 2" xfId="37212"/>
    <cellStyle name="Normal 77 2 2 3 2 6" xfId="51328"/>
    <cellStyle name="Normal 77 2 2 3 2 7" xfId="31566"/>
    <cellStyle name="Normal 77 2 2 3 3" xfId="4745"/>
    <cellStyle name="Normal 77 2 2 3 3 2" xfId="13216"/>
    <cellStyle name="Normal 77 2 2 3 3 2 2" xfId="27331"/>
    <cellStyle name="Normal 77 2 2 3 3 2 2 2" xfId="61208"/>
    <cellStyle name="Normal 77 2 2 3 3 2 3" xfId="47092"/>
    <cellStyle name="Normal 77 2 2 3 3 3" xfId="18862"/>
    <cellStyle name="Normal 77 2 2 3 3 3 2" xfId="38623"/>
    <cellStyle name="Normal 77 2 2 3 3 4" xfId="52739"/>
    <cellStyle name="Normal 77 2 2 3 3 5" xfId="32977"/>
    <cellStyle name="Normal 77 2 2 3 4" xfId="7570"/>
    <cellStyle name="Normal 77 2 2 3 4 2" xfId="21685"/>
    <cellStyle name="Normal 77 2 2 3 4 2 2" xfId="55562"/>
    <cellStyle name="Normal 77 2 2 3 4 3" xfId="41446"/>
    <cellStyle name="Normal 77 2 2 3 5" xfId="10393"/>
    <cellStyle name="Normal 77 2 2 3 5 2" xfId="24508"/>
    <cellStyle name="Normal 77 2 2 3 5 2 2" xfId="58385"/>
    <cellStyle name="Normal 77 2 2 3 5 3" xfId="44269"/>
    <cellStyle name="Normal 77 2 2 3 6" xfId="16039"/>
    <cellStyle name="Normal 77 2 2 3 6 2" xfId="35800"/>
    <cellStyle name="Normal 77 2 2 3 7" xfId="49916"/>
    <cellStyle name="Normal 77 2 2 3 8" xfId="30154"/>
    <cellStyle name="Normal 77 2 2 4" xfId="2628"/>
    <cellStyle name="Normal 77 2 2 4 2" xfId="5452"/>
    <cellStyle name="Normal 77 2 2 4 2 2" xfId="13922"/>
    <cellStyle name="Normal 77 2 2 4 2 2 2" xfId="28037"/>
    <cellStyle name="Normal 77 2 2 4 2 2 2 2" xfId="61914"/>
    <cellStyle name="Normal 77 2 2 4 2 2 3" xfId="47798"/>
    <cellStyle name="Normal 77 2 2 4 2 3" xfId="19568"/>
    <cellStyle name="Normal 77 2 2 4 2 3 2" xfId="39329"/>
    <cellStyle name="Normal 77 2 2 4 2 4" xfId="53445"/>
    <cellStyle name="Normal 77 2 2 4 2 5" xfId="33683"/>
    <cellStyle name="Normal 77 2 2 4 3" xfId="8276"/>
    <cellStyle name="Normal 77 2 2 4 3 2" xfId="22391"/>
    <cellStyle name="Normal 77 2 2 4 3 2 2" xfId="56268"/>
    <cellStyle name="Normal 77 2 2 4 3 3" xfId="42152"/>
    <cellStyle name="Normal 77 2 2 4 4" xfId="11099"/>
    <cellStyle name="Normal 77 2 2 4 4 2" xfId="25214"/>
    <cellStyle name="Normal 77 2 2 4 4 2 2" xfId="59091"/>
    <cellStyle name="Normal 77 2 2 4 4 3" xfId="44975"/>
    <cellStyle name="Normal 77 2 2 4 5" xfId="16745"/>
    <cellStyle name="Normal 77 2 2 4 5 2" xfId="36506"/>
    <cellStyle name="Normal 77 2 2 4 6" xfId="50622"/>
    <cellStyle name="Normal 77 2 2 4 7" xfId="30860"/>
    <cellStyle name="Normal 77 2 2 5" xfId="4039"/>
    <cellStyle name="Normal 77 2 2 5 2" xfId="12510"/>
    <cellStyle name="Normal 77 2 2 5 2 2" xfId="26625"/>
    <cellStyle name="Normal 77 2 2 5 2 2 2" xfId="60502"/>
    <cellStyle name="Normal 77 2 2 5 2 3" xfId="46386"/>
    <cellStyle name="Normal 77 2 2 5 3" xfId="18156"/>
    <cellStyle name="Normal 77 2 2 5 3 2" xfId="37917"/>
    <cellStyle name="Normal 77 2 2 5 4" xfId="52033"/>
    <cellStyle name="Normal 77 2 2 5 5" xfId="32271"/>
    <cellStyle name="Normal 77 2 2 6" xfId="6864"/>
    <cellStyle name="Normal 77 2 2 6 2" xfId="20979"/>
    <cellStyle name="Normal 77 2 2 6 2 2" xfId="54856"/>
    <cellStyle name="Normal 77 2 2 6 3" xfId="40740"/>
    <cellStyle name="Normal 77 2 2 7" xfId="9687"/>
    <cellStyle name="Normal 77 2 2 7 2" xfId="23802"/>
    <cellStyle name="Normal 77 2 2 7 2 2" xfId="57679"/>
    <cellStyle name="Normal 77 2 2 7 3" xfId="43563"/>
    <cellStyle name="Normal 77 2 2 8" xfId="15333"/>
    <cellStyle name="Normal 77 2 2 8 2" xfId="35094"/>
    <cellStyle name="Normal 77 2 2 9" xfId="49210"/>
    <cellStyle name="Normal 77 2 3" xfId="1392"/>
    <cellStyle name="Normal 77 2 3 2" xfId="2099"/>
    <cellStyle name="Normal 77 2 3 2 2" xfId="3512"/>
    <cellStyle name="Normal 77 2 3 2 2 2" xfId="6336"/>
    <cellStyle name="Normal 77 2 3 2 2 2 2" xfId="14806"/>
    <cellStyle name="Normal 77 2 3 2 2 2 2 2" xfId="28921"/>
    <cellStyle name="Normal 77 2 3 2 2 2 2 2 2" xfId="62798"/>
    <cellStyle name="Normal 77 2 3 2 2 2 2 3" xfId="48682"/>
    <cellStyle name="Normal 77 2 3 2 2 2 3" xfId="20452"/>
    <cellStyle name="Normal 77 2 3 2 2 2 3 2" xfId="40213"/>
    <cellStyle name="Normal 77 2 3 2 2 2 4" xfId="54329"/>
    <cellStyle name="Normal 77 2 3 2 2 2 5" xfId="34567"/>
    <cellStyle name="Normal 77 2 3 2 2 3" xfId="9160"/>
    <cellStyle name="Normal 77 2 3 2 2 3 2" xfId="23275"/>
    <cellStyle name="Normal 77 2 3 2 2 3 2 2" xfId="57152"/>
    <cellStyle name="Normal 77 2 3 2 2 3 3" xfId="43036"/>
    <cellStyle name="Normal 77 2 3 2 2 4" xfId="11983"/>
    <cellStyle name="Normal 77 2 3 2 2 4 2" xfId="26098"/>
    <cellStyle name="Normal 77 2 3 2 2 4 2 2" xfId="59975"/>
    <cellStyle name="Normal 77 2 3 2 2 4 3" xfId="45859"/>
    <cellStyle name="Normal 77 2 3 2 2 5" xfId="17629"/>
    <cellStyle name="Normal 77 2 3 2 2 5 2" xfId="37390"/>
    <cellStyle name="Normal 77 2 3 2 2 6" xfId="51506"/>
    <cellStyle name="Normal 77 2 3 2 2 7" xfId="31744"/>
    <cellStyle name="Normal 77 2 3 2 3" xfId="4923"/>
    <cellStyle name="Normal 77 2 3 2 3 2" xfId="13394"/>
    <cellStyle name="Normal 77 2 3 2 3 2 2" xfId="27509"/>
    <cellStyle name="Normal 77 2 3 2 3 2 2 2" xfId="61386"/>
    <cellStyle name="Normal 77 2 3 2 3 2 3" xfId="47270"/>
    <cellStyle name="Normal 77 2 3 2 3 3" xfId="19040"/>
    <cellStyle name="Normal 77 2 3 2 3 3 2" xfId="38801"/>
    <cellStyle name="Normal 77 2 3 2 3 4" xfId="52917"/>
    <cellStyle name="Normal 77 2 3 2 3 5" xfId="33155"/>
    <cellStyle name="Normal 77 2 3 2 4" xfId="7748"/>
    <cellStyle name="Normal 77 2 3 2 4 2" xfId="21863"/>
    <cellStyle name="Normal 77 2 3 2 4 2 2" xfId="55740"/>
    <cellStyle name="Normal 77 2 3 2 4 3" xfId="41624"/>
    <cellStyle name="Normal 77 2 3 2 5" xfId="10571"/>
    <cellStyle name="Normal 77 2 3 2 5 2" xfId="24686"/>
    <cellStyle name="Normal 77 2 3 2 5 2 2" xfId="58563"/>
    <cellStyle name="Normal 77 2 3 2 5 3" xfId="44447"/>
    <cellStyle name="Normal 77 2 3 2 6" xfId="16217"/>
    <cellStyle name="Normal 77 2 3 2 6 2" xfId="35978"/>
    <cellStyle name="Normal 77 2 3 2 7" xfId="50094"/>
    <cellStyle name="Normal 77 2 3 2 8" xfId="30332"/>
    <cellStyle name="Normal 77 2 3 3" xfId="2806"/>
    <cellStyle name="Normal 77 2 3 3 2" xfId="5630"/>
    <cellStyle name="Normal 77 2 3 3 2 2" xfId="14100"/>
    <cellStyle name="Normal 77 2 3 3 2 2 2" xfId="28215"/>
    <cellStyle name="Normal 77 2 3 3 2 2 2 2" xfId="62092"/>
    <cellStyle name="Normal 77 2 3 3 2 2 3" xfId="47976"/>
    <cellStyle name="Normal 77 2 3 3 2 3" xfId="19746"/>
    <cellStyle name="Normal 77 2 3 3 2 3 2" xfId="39507"/>
    <cellStyle name="Normal 77 2 3 3 2 4" xfId="53623"/>
    <cellStyle name="Normal 77 2 3 3 2 5" xfId="33861"/>
    <cellStyle name="Normal 77 2 3 3 3" xfId="8454"/>
    <cellStyle name="Normal 77 2 3 3 3 2" xfId="22569"/>
    <cellStyle name="Normal 77 2 3 3 3 2 2" xfId="56446"/>
    <cellStyle name="Normal 77 2 3 3 3 3" xfId="42330"/>
    <cellStyle name="Normal 77 2 3 3 4" xfId="11277"/>
    <cellStyle name="Normal 77 2 3 3 4 2" xfId="25392"/>
    <cellStyle name="Normal 77 2 3 3 4 2 2" xfId="59269"/>
    <cellStyle name="Normal 77 2 3 3 4 3" xfId="45153"/>
    <cellStyle name="Normal 77 2 3 3 5" xfId="16923"/>
    <cellStyle name="Normal 77 2 3 3 5 2" xfId="36684"/>
    <cellStyle name="Normal 77 2 3 3 6" xfId="50800"/>
    <cellStyle name="Normal 77 2 3 3 7" xfId="31038"/>
    <cellStyle name="Normal 77 2 3 4" xfId="4217"/>
    <cellStyle name="Normal 77 2 3 4 2" xfId="12688"/>
    <cellStyle name="Normal 77 2 3 4 2 2" xfId="26803"/>
    <cellStyle name="Normal 77 2 3 4 2 2 2" xfId="60680"/>
    <cellStyle name="Normal 77 2 3 4 2 3" xfId="46564"/>
    <cellStyle name="Normal 77 2 3 4 3" xfId="18334"/>
    <cellStyle name="Normal 77 2 3 4 3 2" xfId="38095"/>
    <cellStyle name="Normal 77 2 3 4 4" xfId="52211"/>
    <cellStyle name="Normal 77 2 3 4 5" xfId="32449"/>
    <cellStyle name="Normal 77 2 3 5" xfId="7042"/>
    <cellStyle name="Normal 77 2 3 5 2" xfId="21157"/>
    <cellStyle name="Normal 77 2 3 5 2 2" xfId="55034"/>
    <cellStyle name="Normal 77 2 3 5 3" xfId="40918"/>
    <cellStyle name="Normal 77 2 3 6" xfId="9865"/>
    <cellStyle name="Normal 77 2 3 6 2" xfId="23980"/>
    <cellStyle name="Normal 77 2 3 6 2 2" xfId="57857"/>
    <cellStyle name="Normal 77 2 3 6 3" xfId="43741"/>
    <cellStyle name="Normal 77 2 3 7" xfId="15511"/>
    <cellStyle name="Normal 77 2 3 7 2" xfId="35272"/>
    <cellStyle name="Normal 77 2 3 8" xfId="49388"/>
    <cellStyle name="Normal 77 2 3 9" xfId="29626"/>
    <cellStyle name="Normal 77 2 4" xfId="1746"/>
    <cellStyle name="Normal 77 2 4 2" xfId="3159"/>
    <cellStyle name="Normal 77 2 4 2 2" xfId="5983"/>
    <cellStyle name="Normal 77 2 4 2 2 2" xfId="14453"/>
    <cellStyle name="Normal 77 2 4 2 2 2 2" xfId="28568"/>
    <cellStyle name="Normal 77 2 4 2 2 2 2 2" xfId="62445"/>
    <cellStyle name="Normal 77 2 4 2 2 2 3" xfId="48329"/>
    <cellStyle name="Normal 77 2 4 2 2 3" xfId="20099"/>
    <cellStyle name="Normal 77 2 4 2 2 3 2" xfId="39860"/>
    <cellStyle name="Normal 77 2 4 2 2 4" xfId="53976"/>
    <cellStyle name="Normal 77 2 4 2 2 5" xfId="34214"/>
    <cellStyle name="Normal 77 2 4 2 3" xfId="8807"/>
    <cellStyle name="Normal 77 2 4 2 3 2" xfId="22922"/>
    <cellStyle name="Normal 77 2 4 2 3 2 2" xfId="56799"/>
    <cellStyle name="Normal 77 2 4 2 3 3" xfId="42683"/>
    <cellStyle name="Normal 77 2 4 2 4" xfId="11630"/>
    <cellStyle name="Normal 77 2 4 2 4 2" xfId="25745"/>
    <cellStyle name="Normal 77 2 4 2 4 2 2" xfId="59622"/>
    <cellStyle name="Normal 77 2 4 2 4 3" xfId="45506"/>
    <cellStyle name="Normal 77 2 4 2 5" xfId="17276"/>
    <cellStyle name="Normal 77 2 4 2 5 2" xfId="37037"/>
    <cellStyle name="Normal 77 2 4 2 6" xfId="51153"/>
    <cellStyle name="Normal 77 2 4 2 7" xfId="31391"/>
    <cellStyle name="Normal 77 2 4 3" xfId="4570"/>
    <cellStyle name="Normal 77 2 4 3 2" xfId="13041"/>
    <cellStyle name="Normal 77 2 4 3 2 2" xfId="27156"/>
    <cellStyle name="Normal 77 2 4 3 2 2 2" xfId="61033"/>
    <cellStyle name="Normal 77 2 4 3 2 3" xfId="46917"/>
    <cellStyle name="Normal 77 2 4 3 3" xfId="18687"/>
    <cellStyle name="Normal 77 2 4 3 3 2" xfId="38448"/>
    <cellStyle name="Normal 77 2 4 3 4" xfId="52564"/>
    <cellStyle name="Normal 77 2 4 3 5" xfId="32802"/>
    <cellStyle name="Normal 77 2 4 4" xfId="7395"/>
    <cellStyle name="Normal 77 2 4 4 2" xfId="21510"/>
    <cellStyle name="Normal 77 2 4 4 2 2" xfId="55387"/>
    <cellStyle name="Normal 77 2 4 4 3" xfId="41271"/>
    <cellStyle name="Normal 77 2 4 5" xfId="10218"/>
    <cellStyle name="Normal 77 2 4 5 2" xfId="24333"/>
    <cellStyle name="Normal 77 2 4 5 2 2" xfId="58210"/>
    <cellStyle name="Normal 77 2 4 5 3" xfId="44094"/>
    <cellStyle name="Normal 77 2 4 6" xfId="15864"/>
    <cellStyle name="Normal 77 2 4 6 2" xfId="35625"/>
    <cellStyle name="Normal 77 2 4 7" xfId="49741"/>
    <cellStyle name="Normal 77 2 4 8" xfId="29979"/>
    <cellStyle name="Normal 77 2 5" xfId="2453"/>
    <cellStyle name="Normal 77 2 5 2" xfId="5277"/>
    <cellStyle name="Normal 77 2 5 2 2" xfId="13747"/>
    <cellStyle name="Normal 77 2 5 2 2 2" xfId="27862"/>
    <cellStyle name="Normal 77 2 5 2 2 2 2" xfId="61739"/>
    <cellStyle name="Normal 77 2 5 2 2 3" xfId="47623"/>
    <cellStyle name="Normal 77 2 5 2 3" xfId="19393"/>
    <cellStyle name="Normal 77 2 5 2 3 2" xfId="39154"/>
    <cellStyle name="Normal 77 2 5 2 4" xfId="53270"/>
    <cellStyle name="Normal 77 2 5 2 5" xfId="33508"/>
    <cellStyle name="Normal 77 2 5 3" xfId="8101"/>
    <cellStyle name="Normal 77 2 5 3 2" xfId="22216"/>
    <cellStyle name="Normal 77 2 5 3 2 2" xfId="56093"/>
    <cellStyle name="Normal 77 2 5 3 3" xfId="41977"/>
    <cellStyle name="Normal 77 2 5 4" xfId="10924"/>
    <cellStyle name="Normal 77 2 5 4 2" xfId="25039"/>
    <cellStyle name="Normal 77 2 5 4 2 2" xfId="58916"/>
    <cellStyle name="Normal 77 2 5 4 3" xfId="44800"/>
    <cellStyle name="Normal 77 2 5 5" xfId="16570"/>
    <cellStyle name="Normal 77 2 5 5 2" xfId="36331"/>
    <cellStyle name="Normal 77 2 5 6" xfId="50447"/>
    <cellStyle name="Normal 77 2 5 7" xfId="30685"/>
    <cellStyle name="Normal 77 2 6" xfId="3864"/>
    <cellStyle name="Normal 77 2 6 2" xfId="12335"/>
    <cellStyle name="Normal 77 2 6 2 2" xfId="26450"/>
    <cellStyle name="Normal 77 2 6 2 2 2" xfId="60327"/>
    <cellStyle name="Normal 77 2 6 2 3" xfId="46211"/>
    <cellStyle name="Normal 77 2 6 3" xfId="17981"/>
    <cellStyle name="Normal 77 2 6 3 2" xfId="37742"/>
    <cellStyle name="Normal 77 2 6 4" xfId="51858"/>
    <cellStyle name="Normal 77 2 6 5" xfId="32096"/>
    <cellStyle name="Normal 77 2 7" xfId="6689"/>
    <cellStyle name="Normal 77 2 7 2" xfId="20804"/>
    <cellStyle name="Normal 77 2 7 2 2" xfId="54681"/>
    <cellStyle name="Normal 77 2 7 3" xfId="40565"/>
    <cellStyle name="Normal 77 2 8" xfId="9512"/>
    <cellStyle name="Normal 77 2 8 2" xfId="23627"/>
    <cellStyle name="Normal 77 2 8 2 2" xfId="57504"/>
    <cellStyle name="Normal 77 2 8 3" xfId="43388"/>
    <cellStyle name="Normal 77 2 9" xfId="15158"/>
    <cellStyle name="Normal 77 2 9 2" xfId="34919"/>
    <cellStyle name="Normal 77 3" xfId="1125"/>
    <cellStyle name="Normal 77 3 10" xfId="29361"/>
    <cellStyle name="Normal 77 3 2" xfId="1480"/>
    <cellStyle name="Normal 77 3 2 2" xfId="2187"/>
    <cellStyle name="Normal 77 3 2 2 2" xfId="3600"/>
    <cellStyle name="Normal 77 3 2 2 2 2" xfId="6424"/>
    <cellStyle name="Normal 77 3 2 2 2 2 2" xfId="14894"/>
    <cellStyle name="Normal 77 3 2 2 2 2 2 2" xfId="29009"/>
    <cellStyle name="Normal 77 3 2 2 2 2 2 2 2" xfId="62886"/>
    <cellStyle name="Normal 77 3 2 2 2 2 2 3" xfId="48770"/>
    <cellStyle name="Normal 77 3 2 2 2 2 3" xfId="20540"/>
    <cellStyle name="Normal 77 3 2 2 2 2 3 2" xfId="40301"/>
    <cellStyle name="Normal 77 3 2 2 2 2 4" xfId="54417"/>
    <cellStyle name="Normal 77 3 2 2 2 2 5" xfId="34655"/>
    <cellStyle name="Normal 77 3 2 2 2 3" xfId="9248"/>
    <cellStyle name="Normal 77 3 2 2 2 3 2" xfId="23363"/>
    <cellStyle name="Normal 77 3 2 2 2 3 2 2" xfId="57240"/>
    <cellStyle name="Normal 77 3 2 2 2 3 3" xfId="43124"/>
    <cellStyle name="Normal 77 3 2 2 2 4" xfId="12071"/>
    <cellStyle name="Normal 77 3 2 2 2 4 2" xfId="26186"/>
    <cellStyle name="Normal 77 3 2 2 2 4 2 2" xfId="60063"/>
    <cellStyle name="Normal 77 3 2 2 2 4 3" xfId="45947"/>
    <cellStyle name="Normal 77 3 2 2 2 5" xfId="17717"/>
    <cellStyle name="Normal 77 3 2 2 2 5 2" xfId="37478"/>
    <cellStyle name="Normal 77 3 2 2 2 6" xfId="51594"/>
    <cellStyle name="Normal 77 3 2 2 2 7" xfId="31832"/>
    <cellStyle name="Normal 77 3 2 2 3" xfId="5011"/>
    <cellStyle name="Normal 77 3 2 2 3 2" xfId="13482"/>
    <cellStyle name="Normal 77 3 2 2 3 2 2" xfId="27597"/>
    <cellStyle name="Normal 77 3 2 2 3 2 2 2" xfId="61474"/>
    <cellStyle name="Normal 77 3 2 2 3 2 3" xfId="47358"/>
    <cellStyle name="Normal 77 3 2 2 3 3" xfId="19128"/>
    <cellStyle name="Normal 77 3 2 2 3 3 2" xfId="38889"/>
    <cellStyle name="Normal 77 3 2 2 3 4" xfId="53005"/>
    <cellStyle name="Normal 77 3 2 2 3 5" xfId="33243"/>
    <cellStyle name="Normal 77 3 2 2 4" xfId="7836"/>
    <cellStyle name="Normal 77 3 2 2 4 2" xfId="21951"/>
    <cellStyle name="Normal 77 3 2 2 4 2 2" xfId="55828"/>
    <cellStyle name="Normal 77 3 2 2 4 3" xfId="41712"/>
    <cellStyle name="Normal 77 3 2 2 5" xfId="10659"/>
    <cellStyle name="Normal 77 3 2 2 5 2" xfId="24774"/>
    <cellStyle name="Normal 77 3 2 2 5 2 2" xfId="58651"/>
    <cellStyle name="Normal 77 3 2 2 5 3" xfId="44535"/>
    <cellStyle name="Normal 77 3 2 2 6" xfId="16305"/>
    <cellStyle name="Normal 77 3 2 2 6 2" xfId="36066"/>
    <cellStyle name="Normal 77 3 2 2 7" xfId="50182"/>
    <cellStyle name="Normal 77 3 2 2 8" xfId="30420"/>
    <cellStyle name="Normal 77 3 2 3" xfId="2894"/>
    <cellStyle name="Normal 77 3 2 3 2" xfId="5718"/>
    <cellStyle name="Normal 77 3 2 3 2 2" xfId="14188"/>
    <cellStyle name="Normal 77 3 2 3 2 2 2" xfId="28303"/>
    <cellStyle name="Normal 77 3 2 3 2 2 2 2" xfId="62180"/>
    <cellStyle name="Normal 77 3 2 3 2 2 3" xfId="48064"/>
    <cellStyle name="Normal 77 3 2 3 2 3" xfId="19834"/>
    <cellStyle name="Normal 77 3 2 3 2 3 2" xfId="39595"/>
    <cellStyle name="Normal 77 3 2 3 2 4" xfId="53711"/>
    <cellStyle name="Normal 77 3 2 3 2 5" xfId="33949"/>
    <cellStyle name="Normal 77 3 2 3 3" xfId="8542"/>
    <cellStyle name="Normal 77 3 2 3 3 2" xfId="22657"/>
    <cellStyle name="Normal 77 3 2 3 3 2 2" xfId="56534"/>
    <cellStyle name="Normal 77 3 2 3 3 3" xfId="42418"/>
    <cellStyle name="Normal 77 3 2 3 4" xfId="11365"/>
    <cellStyle name="Normal 77 3 2 3 4 2" xfId="25480"/>
    <cellStyle name="Normal 77 3 2 3 4 2 2" xfId="59357"/>
    <cellStyle name="Normal 77 3 2 3 4 3" xfId="45241"/>
    <cellStyle name="Normal 77 3 2 3 5" xfId="17011"/>
    <cellStyle name="Normal 77 3 2 3 5 2" xfId="36772"/>
    <cellStyle name="Normal 77 3 2 3 6" xfId="50888"/>
    <cellStyle name="Normal 77 3 2 3 7" xfId="31126"/>
    <cellStyle name="Normal 77 3 2 4" xfId="4305"/>
    <cellStyle name="Normal 77 3 2 4 2" xfId="12776"/>
    <cellStyle name="Normal 77 3 2 4 2 2" xfId="26891"/>
    <cellStyle name="Normal 77 3 2 4 2 2 2" xfId="60768"/>
    <cellStyle name="Normal 77 3 2 4 2 3" xfId="46652"/>
    <cellStyle name="Normal 77 3 2 4 3" xfId="18422"/>
    <cellStyle name="Normal 77 3 2 4 3 2" xfId="38183"/>
    <cellStyle name="Normal 77 3 2 4 4" xfId="52299"/>
    <cellStyle name="Normal 77 3 2 4 5" xfId="32537"/>
    <cellStyle name="Normal 77 3 2 5" xfId="7130"/>
    <cellStyle name="Normal 77 3 2 5 2" xfId="21245"/>
    <cellStyle name="Normal 77 3 2 5 2 2" xfId="55122"/>
    <cellStyle name="Normal 77 3 2 5 3" xfId="41006"/>
    <cellStyle name="Normal 77 3 2 6" xfId="9953"/>
    <cellStyle name="Normal 77 3 2 6 2" xfId="24068"/>
    <cellStyle name="Normal 77 3 2 6 2 2" xfId="57945"/>
    <cellStyle name="Normal 77 3 2 6 3" xfId="43829"/>
    <cellStyle name="Normal 77 3 2 7" xfId="15599"/>
    <cellStyle name="Normal 77 3 2 7 2" xfId="35360"/>
    <cellStyle name="Normal 77 3 2 8" xfId="49476"/>
    <cellStyle name="Normal 77 3 2 9" xfId="29714"/>
    <cellStyle name="Normal 77 3 3" xfId="1834"/>
    <cellStyle name="Normal 77 3 3 2" xfId="3247"/>
    <cellStyle name="Normal 77 3 3 2 2" xfId="6071"/>
    <cellStyle name="Normal 77 3 3 2 2 2" xfId="14541"/>
    <cellStyle name="Normal 77 3 3 2 2 2 2" xfId="28656"/>
    <cellStyle name="Normal 77 3 3 2 2 2 2 2" xfId="62533"/>
    <cellStyle name="Normal 77 3 3 2 2 2 3" xfId="48417"/>
    <cellStyle name="Normal 77 3 3 2 2 3" xfId="20187"/>
    <cellStyle name="Normal 77 3 3 2 2 3 2" xfId="39948"/>
    <cellStyle name="Normal 77 3 3 2 2 4" xfId="54064"/>
    <cellStyle name="Normal 77 3 3 2 2 5" xfId="34302"/>
    <cellStyle name="Normal 77 3 3 2 3" xfId="8895"/>
    <cellStyle name="Normal 77 3 3 2 3 2" xfId="23010"/>
    <cellStyle name="Normal 77 3 3 2 3 2 2" xfId="56887"/>
    <cellStyle name="Normal 77 3 3 2 3 3" xfId="42771"/>
    <cellStyle name="Normal 77 3 3 2 4" xfId="11718"/>
    <cellStyle name="Normal 77 3 3 2 4 2" xfId="25833"/>
    <cellStyle name="Normal 77 3 3 2 4 2 2" xfId="59710"/>
    <cellStyle name="Normal 77 3 3 2 4 3" xfId="45594"/>
    <cellStyle name="Normal 77 3 3 2 5" xfId="17364"/>
    <cellStyle name="Normal 77 3 3 2 5 2" xfId="37125"/>
    <cellStyle name="Normal 77 3 3 2 6" xfId="51241"/>
    <cellStyle name="Normal 77 3 3 2 7" xfId="31479"/>
    <cellStyle name="Normal 77 3 3 3" xfId="4658"/>
    <cellStyle name="Normal 77 3 3 3 2" xfId="13129"/>
    <cellStyle name="Normal 77 3 3 3 2 2" xfId="27244"/>
    <cellStyle name="Normal 77 3 3 3 2 2 2" xfId="61121"/>
    <cellStyle name="Normal 77 3 3 3 2 3" xfId="47005"/>
    <cellStyle name="Normal 77 3 3 3 3" xfId="18775"/>
    <cellStyle name="Normal 77 3 3 3 3 2" xfId="38536"/>
    <cellStyle name="Normal 77 3 3 3 4" xfId="52652"/>
    <cellStyle name="Normal 77 3 3 3 5" xfId="32890"/>
    <cellStyle name="Normal 77 3 3 4" xfId="7483"/>
    <cellStyle name="Normal 77 3 3 4 2" xfId="21598"/>
    <cellStyle name="Normal 77 3 3 4 2 2" xfId="55475"/>
    <cellStyle name="Normal 77 3 3 4 3" xfId="41359"/>
    <cellStyle name="Normal 77 3 3 5" xfId="10306"/>
    <cellStyle name="Normal 77 3 3 5 2" xfId="24421"/>
    <cellStyle name="Normal 77 3 3 5 2 2" xfId="58298"/>
    <cellStyle name="Normal 77 3 3 5 3" xfId="44182"/>
    <cellStyle name="Normal 77 3 3 6" xfId="15952"/>
    <cellStyle name="Normal 77 3 3 6 2" xfId="35713"/>
    <cellStyle name="Normal 77 3 3 7" xfId="49829"/>
    <cellStyle name="Normal 77 3 3 8" xfId="30067"/>
    <cellStyle name="Normal 77 3 4" xfId="2541"/>
    <cellStyle name="Normal 77 3 4 2" xfId="5365"/>
    <cellStyle name="Normal 77 3 4 2 2" xfId="13835"/>
    <cellStyle name="Normal 77 3 4 2 2 2" xfId="27950"/>
    <cellStyle name="Normal 77 3 4 2 2 2 2" xfId="61827"/>
    <cellStyle name="Normal 77 3 4 2 2 3" xfId="47711"/>
    <cellStyle name="Normal 77 3 4 2 3" xfId="19481"/>
    <cellStyle name="Normal 77 3 4 2 3 2" xfId="39242"/>
    <cellStyle name="Normal 77 3 4 2 4" xfId="53358"/>
    <cellStyle name="Normal 77 3 4 2 5" xfId="33596"/>
    <cellStyle name="Normal 77 3 4 3" xfId="8189"/>
    <cellStyle name="Normal 77 3 4 3 2" xfId="22304"/>
    <cellStyle name="Normal 77 3 4 3 2 2" xfId="56181"/>
    <cellStyle name="Normal 77 3 4 3 3" xfId="42065"/>
    <cellStyle name="Normal 77 3 4 4" xfId="11012"/>
    <cellStyle name="Normal 77 3 4 4 2" xfId="25127"/>
    <cellStyle name="Normal 77 3 4 4 2 2" xfId="59004"/>
    <cellStyle name="Normal 77 3 4 4 3" xfId="44888"/>
    <cellStyle name="Normal 77 3 4 5" xfId="16658"/>
    <cellStyle name="Normal 77 3 4 5 2" xfId="36419"/>
    <cellStyle name="Normal 77 3 4 6" xfId="50535"/>
    <cellStyle name="Normal 77 3 4 7" xfId="30773"/>
    <cellStyle name="Normal 77 3 5" xfId="3952"/>
    <cellStyle name="Normal 77 3 5 2" xfId="12423"/>
    <cellStyle name="Normal 77 3 5 2 2" xfId="26538"/>
    <cellStyle name="Normal 77 3 5 2 2 2" xfId="60415"/>
    <cellStyle name="Normal 77 3 5 2 3" xfId="46299"/>
    <cellStyle name="Normal 77 3 5 3" xfId="18069"/>
    <cellStyle name="Normal 77 3 5 3 2" xfId="37830"/>
    <cellStyle name="Normal 77 3 5 4" xfId="51946"/>
    <cellStyle name="Normal 77 3 5 5" xfId="32184"/>
    <cellStyle name="Normal 77 3 6" xfId="6777"/>
    <cellStyle name="Normal 77 3 6 2" xfId="20892"/>
    <cellStyle name="Normal 77 3 6 2 2" xfId="54769"/>
    <cellStyle name="Normal 77 3 6 3" xfId="40653"/>
    <cellStyle name="Normal 77 3 7" xfId="9600"/>
    <cellStyle name="Normal 77 3 7 2" xfId="23715"/>
    <cellStyle name="Normal 77 3 7 2 2" xfId="57592"/>
    <cellStyle name="Normal 77 3 7 3" xfId="43476"/>
    <cellStyle name="Normal 77 3 8" xfId="15246"/>
    <cellStyle name="Normal 77 3 8 2" xfId="35007"/>
    <cellStyle name="Normal 77 3 9" xfId="49123"/>
    <cellStyle name="Normal 77 4" xfId="1305"/>
    <cellStyle name="Normal 77 4 2" xfId="2012"/>
    <cellStyle name="Normal 77 4 2 2" xfId="3425"/>
    <cellStyle name="Normal 77 4 2 2 2" xfId="6249"/>
    <cellStyle name="Normal 77 4 2 2 2 2" xfId="14719"/>
    <cellStyle name="Normal 77 4 2 2 2 2 2" xfId="28834"/>
    <cellStyle name="Normal 77 4 2 2 2 2 2 2" xfId="62711"/>
    <cellStyle name="Normal 77 4 2 2 2 2 3" xfId="48595"/>
    <cellStyle name="Normal 77 4 2 2 2 3" xfId="20365"/>
    <cellStyle name="Normal 77 4 2 2 2 3 2" xfId="40126"/>
    <cellStyle name="Normal 77 4 2 2 2 4" xfId="54242"/>
    <cellStyle name="Normal 77 4 2 2 2 5" xfId="34480"/>
    <cellStyle name="Normal 77 4 2 2 3" xfId="9073"/>
    <cellStyle name="Normal 77 4 2 2 3 2" xfId="23188"/>
    <cellStyle name="Normal 77 4 2 2 3 2 2" xfId="57065"/>
    <cellStyle name="Normal 77 4 2 2 3 3" xfId="42949"/>
    <cellStyle name="Normal 77 4 2 2 4" xfId="11896"/>
    <cellStyle name="Normal 77 4 2 2 4 2" xfId="26011"/>
    <cellStyle name="Normal 77 4 2 2 4 2 2" xfId="59888"/>
    <cellStyle name="Normal 77 4 2 2 4 3" xfId="45772"/>
    <cellStyle name="Normal 77 4 2 2 5" xfId="17542"/>
    <cellStyle name="Normal 77 4 2 2 5 2" xfId="37303"/>
    <cellStyle name="Normal 77 4 2 2 6" xfId="51419"/>
    <cellStyle name="Normal 77 4 2 2 7" xfId="31657"/>
    <cellStyle name="Normal 77 4 2 3" xfId="4836"/>
    <cellStyle name="Normal 77 4 2 3 2" xfId="13307"/>
    <cellStyle name="Normal 77 4 2 3 2 2" xfId="27422"/>
    <cellStyle name="Normal 77 4 2 3 2 2 2" xfId="61299"/>
    <cellStyle name="Normal 77 4 2 3 2 3" xfId="47183"/>
    <cellStyle name="Normal 77 4 2 3 3" xfId="18953"/>
    <cellStyle name="Normal 77 4 2 3 3 2" xfId="38714"/>
    <cellStyle name="Normal 77 4 2 3 4" xfId="52830"/>
    <cellStyle name="Normal 77 4 2 3 5" xfId="33068"/>
    <cellStyle name="Normal 77 4 2 4" xfId="7661"/>
    <cellStyle name="Normal 77 4 2 4 2" xfId="21776"/>
    <cellStyle name="Normal 77 4 2 4 2 2" xfId="55653"/>
    <cellStyle name="Normal 77 4 2 4 3" xfId="41537"/>
    <cellStyle name="Normal 77 4 2 5" xfId="10484"/>
    <cellStyle name="Normal 77 4 2 5 2" xfId="24599"/>
    <cellStyle name="Normal 77 4 2 5 2 2" xfId="58476"/>
    <cellStyle name="Normal 77 4 2 5 3" xfId="44360"/>
    <cellStyle name="Normal 77 4 2 6" xfId="16130"/>
    <cellStyle name="Normal 77 4 2 6 2" xfId="35891"/>
    <cellStyle name="Normal 77 4 2 7" xfId="50007"/>
    <cellStyle name="Normal 77 4 2 8" xfId="30245"/>
    <cellStyle name="Normal 77 4 3" xfId="2719"/>
    <cellStyle name="Normal 77 4 3 2" xfId="5543"/>
    <cellStyle name="Normal 77 4 3 2 2" xfId="14013"/>
    <cellStyle name="Normal 77 4 3 2 2 2" xfId="28128"/>
    <cellStyle name="Normal 77 4 3 2 2 2 2" xfId="62005"/>
    <cellStyle name="Normal 77 4 3 2 2 3" xfId="47889"/>
    <cellStyle name="Normal 77 4 3 2 3" xfId="19659"/>
    <cellStyle name="Normal 77 4 3 2 3 2" xfId="39420"/>
    <cellStyle name="Normal 77 4 3 2 4" xfId="53536"/>
    <cellStyle name="Normal 77 4 3 2 5" xfId="33774"/>
    <cellStyle name="Normal 77 4 3 3" xfId="8367"/>
    <cellStyle name="Normal 77 4 3 3 2" xfId="22482"/>
    <cellStyle name="Normal 77 4 3 3 2 2" xfId="56359"/>
    <cellStyle name="Normal 77 4 3 3 3" xfId="42243"/>
    <cellStyle name="Normal 77 4 3 4" xfId="11190"/>
    <cellStyle name="Normal 77 4 3 4 2" xfId="25305"/>
    <cellStyle name="Normal 77 4 3 4 2 2" xfId="59182"/>
    <cellStyle name="Normal 77 4 3 4 3" xfId="45066"/>
    <cellStyle name="Normal 77 4 3 5" xfId="16836"/>
    <cellStyle name="Normal 77 4 3 5 2" xfId="36597"/>
    <cellStyle name="Normal 77 4 3 6" xfId="50713"/>
    <cellStyle name="Normal 77 4 3 7" xfId="30951"/>
    <cellStyle name="Normal 77 4 4" xfId="4130"/>
    <cellStyle name="Normal 77 4 4 2" xfId="12601"/>
    <cellStyle name="Normal 77 4 4 2 2" xfId="26716"/>
    <cellStyle name="Normal 77 4 4 2 2 2" xfId="60593"/>
    <cellStyle name="Normal 77 4 4 2 3" xfId="46477"/>
    <cellStyle name="Normal 77 4 4 3" xfId="18247"/>
    <cellStyle name="Normal 77 4 4 3 2" xfId="38008"/>
    <cellStyle name="Normal 77 4 4 4" xfId="52124"/>
    <cellStyle name="Normal 77 4 4 5" xfId="32362"/>
    <cellStyle name="Normal 77 4 5" xfId="6955"/>
    <cellStyle name="Normal 77 4 5 2" xfId="21070"/>
    <cellStyle name="Normal 77 4 5 2 2" xfId="54947"/>
    <cellStyle name="Normal 77 4 5 3" xfId="40831"/>
    <cellStyle name="Normal 77 4 6" xfId="9778"/>
    <cellStyle name="Normal 77 4 6 2" xfId="23893"/>
    <cellStyle name="Normal 77 4 6 2 2" xfId="57770"/>
    <cellStyle name="Normal 77 4 6 3" xfId="43654"/>
    <cellStyle name="Normal 77 4 7" xfId="15424"/>
    <cellStyle name="Normal 77 4 7 2" xfId="35185"/>
    <cellStyle name="Normal 77 4 8" xfId="49301"/>
    <cellStyle name="Normal 77 4 9" xfId="29539"/>
    <cellStyle name="Normal 77 5" xfId="1659"/>
    <cellStyle name="Normal 77 5 2" xfId="3072"/>
    <cellStyle name="Normal 77 5 2 2" xfId="5896"/>
    <cellStyle name="Normal 77 5 2 2 2" xfId="14366"/>
    <cellStyle name="Normal 77 5 2 2 2 2" xfId="28481"/>
    <cellStyle name="Normal 77 5 2 2 2 2 2" xfId="62358"/>
    <cellStyle name="Normal 77 5 2 2 2 3" xfId="48242"/>
    <cellStyle name="Normal 77 5 2 2 3" xfId="20012"/>
    <cellStyle name="Normal 77 5 2 2 3 2" xfId="39773"/>
    <cellStyle name="Normal 77 5 2 2 4" xfId="53889"/>
    <cellStyle name="Normal 77 5 2 2 5" xfId="34127"/>
    <cellStyle name="Normal 77 5 2 3" xfId="8720"/>
    <cellStyle name="Normal 77 5 2 3 2" xfId="22835"/>
    <cellStyle name="Normal 77 5 2 3 2 2" xfId="56712"/>
    <cellStyle name="Normal 77 5 2 3 3" xfId="42596"/>
    <cellStyle name="Normal 77 5 2 4" xfId="11543"/>
    <cellStyle name="Normal 77 5 2 4 2" xfId="25658"/>
    <cellStyle name="Normal 77 5 2 4 2 2" xfId="59535"/>
    <cellStyle name="Normal 77 5 2 4 3" xfId="45419"/>
    <cellStyle name="Normal 77 5 2 5" xfId="17189"/>
    <cellStyle name="Normal 77 5 2 5 2" xfId="36950"/>
    <cellStyle name="Normal 77 5 2 6" xfId="51066"/>
    <cellStyle name="Normal 77 5 2 7" xfId="31304"/>
    <cellStyle name="Normal 77 5 3" xfId="4483"/>
    <cellStyle name="Normal 77 5 3 2" xfId="12954"/>
    <cellStyle name="Normal 77 5 3 2 2" xfId="27069"/>
    <cellStyle name="Normal 77 5 3 2 2 2" xfId="60946"/>
    <cellStyle name="Normal 77 5 3 2 3" xfId="46830"/>
    <cellStyle name="Normal 77 5 3 3" xfId="18600"/>
    <cellStyle name="Normal 77 5 3 3 2" xfId="38361"/>
    <cellStyle name="Normal 77 5 3 4" xfId="52477"/>
    <cellStyle name="Normal 77 5 3 5" xfId="32715"/>
    <cellStyle name="Normal 77 5 4" xfId="7308"/>
    <cellStyle name="Normal 77 5 4 2" xfId="21423"/>
    <cellStyle name="Normal 77 5 4 2 2" xfId="55300"/>
    <cellStyle name="Normal 77 5 4 3" xfId="41184"/>
    <cellStyle name="Normal 77 5 5" xfId="10131"/>
    <cellStyle name="Normal 77 5 5 2" xfId="24246"/>
    <cellStyle name="Normal 77 5 5 2 2" xfId="58123"/>
    <cellStyle name="Normal 77 5 5 3" xfId="44007"/>
    <cellStyle name="Normal 77 5 6" xfId="15777"/>
    <cellStyle name="Normal 77 5 6 2" xfId="35538"/>
    <cellStyle name="Normal 77 5 7" xfId="49654"/>
    <cellStyle name="Normal 77 5 8" xfId="29892"/>
    <cellStyle name="Normal 77 6" xfId="2366"/>
    <cellStyle name="Normal 77 6 2" xfId="5190"/>
    <cellStyle name="Normal 77 6 2 2" xfId="13660"/>
    <cellStyle name="Normal 77 6 2 2 2" xfId="27775"/>
    <cellStyle name="Normal 77 6 2 2 2 2" xfId="61652"/>
    <cellStyle name="Normal 77 6 2 2 3" xfId="47536"/>
    <cellStyle name="Normal 77 6 2 3" xfId="19306"/>
    <cellStyle name="Normal 77 6 2 3 2" xfId="39067"/>
    <cellStyle name="Normal 77 6 2 4" xfId="53183"/>
    <cellStyle name="Normal 77 6 2 5" xfId="33421"/>
    <cellStyle name="Normal 77 6 3" xfId="8014"/>
    <cellStyle name="Normal 77 6 3 2" xfId="22129"/>
    <cellStyle name="Normal 77 6 3 2 2" xfId="56006"/>
    <cellStyle name="Normal 77 6 3 3" xfId="41890"/>
    <cellStyle name="Normal 77 6 4" xfId="10837"/>
    <cellStyle name="Normal 77 6 4 2" xfId="24952"/>
    <cellStyle name="Normal 77 6 4 2 2" xfId="58829"/>
    <cellStyle name="Normal 77 6 4 3" xfId="44713"/>
    <cellStyle name="Normal 77 6 5" xfId="16483"/>
    <cellStyle name="Normal 77 6 5 2" xfId="36244"/>
    <cellStyle name="Normal 77 6 6" xfId="50360"/>
    <cellStyle name="Normal 77 6 7" xfId="30598"/>
    <cellStyle name="Normal 77 7" xfId="3777"/>
    <cellStyle name="Normal 77 7 2" xfId="12248"/>
    <cellStyle name="Normal 77 7 2 2" xfId="26363"/>
    <cellStyle name="Normal 77 7 2 2 2" xfId="60240"/>
    <cellStyle name="Normal 77 7 2 3" xfId="46124"/>
    <cellStyle name="Normal 77 7 3" xfId="17894"/>
    <cellStyle name="Normal 77 7 3 2" xfId="37655"/>
    <cellStyle name="Normal 77 7 4" xfId="51771"/>
    <cellStyle name="Normal 77 7 5" xfId="32009"/>
    <cellStyle name="Normal 77 8" xfId="6602"/>
    <cellStyle name="Normal 77 8 2" xfId="20717"/>
    <cellStyle name="Normal 77 8 2 2" xfId="54594"/>
    <cellStyle name="Normal 77 8 3" xfId="40478"/>
    <cellStyle name="Normal 77 9" xfId="9425"/>
    <cellStyle name="Normal 77 9 2" xfId="23540"/>
    <cellStyle name="Normal 77 9 2 2" xfId="57417"/>
    <cellStyle name="Normal 77 9 3" xfId="43301"/>
    <cellStyle name="Normal 78" xfId="771"/>
    <cellStyle name="Normal 78 10" xfId="15063"/>
    <cellStyle name="Normal 78 10 2" xfId="34824"/>
    <cellStyle name="Normal 78 11" xfId="48940"/>
    <cellStyle name="Normal 78 12" xfId="29178"/>
    <cellStyle name="Normal 78 2" xfId="1025"/>
    <cellStyle name="Normal 78 2 10" xfId="49027"/>
    <cellStyle name="Normal 78 2 11" xfId="29265"/>
    <cellStyle name="Normal 78 2 2" xfId="1205"/>
    <cellStyle name="Normal 78 2 2 10" xfId="29440"/>
    <cellStyle name="Normal 78 2 2 2" xfId="1559"/>
    <cellStyle name="Normal 78 2 2 2 2" xfId="2266"/>
    <cellStyle name="Normal 78 2 2 2 2 2" xfId="3679"/>
    <cellStyle name="Normal 78 2 2 2 2 2 2" xfId="6503"/>
    <cellStyle name="Normal 78 2 2 2 2 2 2 2" xfId="14973"/>
    <cellStyle name="Normal 78 2 2 2 2 2 2 2 2" xfId="29088"/>
    <cellStyle name="Normal 78 2 2 2 2 2 2 2 2 2" xfId="62965"/>
    <cellStyle name="Normal 78 2 2 2 2 2 2 2 3" xfId="48849"/>
    <cellStyle name="Normal 78 2 2 2 2 2 2 3" xfId="20619"/>
    <cellStyle name="Normal 78 2 2 2 2 2 2 3 2" xfId="40380"/>
    <cellStyle name="Normal 78 2 2 2 2 2 2 4" xfId="54496"/>
    <cellStyle name="Normal 78 2 2 2 2 2 2 5" xfId="34734"/>
    <cellStyle name="Normal 78 2 2 2 2 2 3" xfId="9327"/>
    <cellStyle name="Normal 78 2 2 2 2 2 3 2" xfId="23442"/>
    <cellStyle name="Normal 78 2 2 2 2 2 3 2 2" xfId="57319"/>
    <cellStyle name="Normal 78 2 2 2 2 2 3 3" xfId="43203"/>
    <cellStyle name="Normal 78 2 2 2 2 2 4" xfId="12150"/>
    <cellStyle name="Normal 78 2 2 2 2 2 4 2" xfId="26265"/>
    <cellStyle name="Normal 78 2 2 2 2 2 4 2 2" xfId="60142"/>
    <cellStyle name="Normal 78 2 2 2 2 2 4 3" xfId="46026"/>
    <cellStyle name="Normal 78 2 2 2 2 2 5" xfId="17796"/>
    <cellStyle name="Normal 78 2 2 2 2 2 5 2" xfId="37557"/>
    <cellStyle name="Normal 78 2 2 2 2 2 6" xfId="51673"/>
    <cellStyle name="Normal 78 2 2 2 2 2 7" xfId="31911"/>
    <cellStyle name="Normal 78 2 2 2 2 3" xfId="5090"/>
    <cellStyle name="Normal 78 2 2 2 2 3 2" xfId="13561"/>
    <cellStyle name="Normal 78 2 2 2 2 3 2 2" xfId="27676"/>
    <cellStyle name="Normal 78 2 2 2 2 3 2 2 2" xfId="61553"/>
    <cellStyle name="Normal 78 2 2 2 2 3 2 3" xfId="47437"/>
    <cellStyle name="Normal 78 2 2 2 2 3 3" xfId="19207"/>
    <cellStyle name="Normal 78 2 2 2 2 3 3 2" xfId="38968"/>
    <cellStyle name="Normal 78 2 2 2 2 3 4" xfId="53084"/>
    <cellStyle name="Normal 78 2 2 2 2 3 5" xfId="33322"/>
    <cellStyle name="Normal 78 2 2 2 2 4" xfId="7915"/>
    <cellStyle name="Normal 78 2 2 2 2 4 2" xfId="22030"/>
    <cellStyle name="Normal 78 2 2 2 2 4 2 2" xfId="55907"/>
    <cellStyle name="Normal 78 2 2 2 2 4 3" xfId="41791"/>
    <cellStyle name="Normal 78 2 2 2 2 5" xfId="10738"/>
    <cellStyle name="Normal 78 2 2 2 2 5 2" xfId="24853"/>
    <cellStyle name="Normal 78 2 2 2 2 5 2 2" xfId="58730"/>
    <cellStyle name="Normal 78 2 2 2 2 5 3" xfId="44614"/>
    <cellStyle name="Normal 78 2 2 2 2 6" xfId="16384"/>
    <cellStyle name="Normal 78 2 2 2 2 6 2" xfId="36145"/>
    <cellStyle name="Normal 78 2 2 2 2 7" xfId="50261"/>
    <cellStyle name="Normal 78 2 2 2 2 8" xfId="30499"/>
    <cellStyle name="Normal 78 2 2 2 3" xfId="2973"/>
    <cellStyle name="Normal 78 2 2 2 3 2" xfId="5797"/>
    <cellStyle name="Normal 78 2 2 2 3 2 2" xfId="14267"/>
    <cellStyle name="Normal 78 2 2 2 3 2 2 2" xfId="28382"/>
    <cellStyle name="Normal 78 2 2 2 3 2 2 2 2" xfId="62259"/>
    <cellStyle name="Normal 78 2 2 2 3 2 2 3" xfId="48143"/>
    <cellStyle name="Normal 78 2 2 2 3 2 3" xfId="19913"/>
    <cellStyle name="Normal 78 2 2 2 3 2 3 2" xfId="39674"/>
    <cellStyle name="Normal 78 2 2 2 3 2 4" xfId="53790"/>
    <cellStyle name="Normal 78 2 2 2 3 2 5" xfId="34028"/>
    <cellStyle name="Normal 78 2 2 2 3 3" xfId="8621"/>
    <cellStyle name="Normal 78 2 2 2 3 3 2" xfId="22736"/>
    <cellStyle name="Normal 78 2 2 2 3 3 2 2" xfId="56613"/>
    <cellStyle name="Normal 78 2 2 2 3 3 3" xfId="42497"/>
    <cellStyle name="Normal 78 2 2 2 3 4" xfId="11444"/>
    <cellStyle name="Normal 78 2 2 2 3 4 2" xfId="25559"/>
    <cellStyle name="Normal 78 2 2 2 3 4 2 2" xfId="59436"/>
    <cellStyle name="Normal 78 2 2 2 3 4 3" xfId="45320"/>
    <cellStyle name="Normal 78 2 2 2 3 5" xfId="17090"/>
    <cellStyle name="Normal 78 2 2 2 3 5 2" xfId="36851"/>
    <cellStyle name="Normal 78 2 2 2 3 6" xfId="50967"/>
    <cellStyle name="Normal 78 2 2 2 3 7" xfId="31205"/>
    <cellStyle name="Normal 78 2 2 2 4" xfId="4384"/>
    <cellStyle name="Normal 78 2 2 2 4 2" xfId="12855"/>
    <cellStyle name="Normal 78 2 2 2 4 2 2" xfId="26970"/>
    <cellStyle name="Normal 78 2 2 2 4 2 2 2" xfId="60847"/>
    <cellStyle name="Normal 78 2 2 2 4 2 3" xfId="46731"/>
    <cellStyle name="Normal 78 2 2 2 4 3" xfId="18501"/>
    <cellStyle name="Normal 78 2 2 2 4 3 2" xfId="38262"/>
    <cellStyle name="Normal 78 2 2 2 4 4" xfId="52378"/>
    <cellStyle name="Normal 78 2 2 2 4 5" xfId="32616"/>
    <cellStyle name="Normal 78 2 2 2 5" xfId="7209"/>
    <cellStyle name="Normal 78 2 2 2 5 2" xfId="21324"/>
    <cellStyle name="Normal 78 2 2 2 5 2 2" xfId="55201"/>
    <cellStyle name="Normal 78 2 2 2 5 3" xfId="41085"/>
    <cellStyle name="Normal 78 2 2 2 6" xfId="10032"/>
    <cellStyle name="Normal 78 2 2 2 6 2" xfId="24147"/>
    <cellStyle name="Normal 78 2 2 2 6 2 2" xfId="58024"/>
    <cellStyle name="Normal 78 2 2 2 6 3" xfId="43908"/>
    <cellStyle name="Normal 78 2 2 2 7" xfId="15678"/>
    <cellStyle name="Normal 78 2 2 2 7 2" xfId="35439"/>
    <cellStyle name="Normal 78 2 2 2 8" xfId="49555"/>
    <cellStyle name="Normal 78 2 2 2 9" xfId="29793"/>
    <cellStyle name="Normal 78 2 2 3" xfId="1913"/>
    <cellStyle name="Normal 78 2 2 3 2" xfId="3326"/>
    <cellStyle name="Normal 78 2 2 3 2 2" xfId="6150"/>
    <cellStyle name="Normal 78 2 2 3 2 2 2" xfId="14620"/>
    <cellStyle name="Normal 78 2 2 3 2 2 2 2" xfId="28735"/>
    <cellStyle name="Normal 78 2 2 3 2 2 2 2 2" xfId="62612"/>
    <cellStyle name="Normal 78 2 2 3 2 2 2 3" xfId="48496"/>
    <cellStyle name="Normal 78 2 2 3 2 2 3" xfId="20266"/>
    <cellStyle name="Normal 78 2 2 3 2 2 3 2" xfId="40027"/>
    <cellStyle name="Normal 78 2 2 3 2 2 4" xfId="54143"/>
    <cellStyle name="Normal 78 2 2 3 2 2 5" xfId="34381"/>
    <cellStyle name="Normal 78 2 2 3 2 3" xfId="8974"/>
    <cellStyle name="Normal 78 2 2 3 2 3 2" xfId="23089"/>
    <cellStyle name="Normal 78 2 2 3 2 3 2 2" xfId="56966"/>
    <cellStyle name="Normal 78 2 2 3 2 3 3" xfId="42850"/>
    <cellStyle name="Normal 78 2 2 3 2 4" xfId="11797"/>
    <cellStyle name="Normal 78 2 2 3 2 4 2" xfId="25912"/>
    <cellStyle name="Normal 78 2 2 3 2 4 2 2" xfId="59789"/>
    <cellStyle name="Normal 78 2 2 3 2 4 3" xfId="45673"/>
    <cellStyle name="Normal 78 2 2 3 2 5" xfId="17443"/>
    <cellStyle name="Normal 78 2 2 3 2 5 2" xfId="37204"/>
    <cellStyle name="Normal 78 2 2 3 2 6" xfId="51320"/>
    <cellStyle name="Normal 78 2 2 3 2 7" xfId="31558"/>
    <cellStyle name="Normal 78 2 2 3 3" xfId="4737"/>
    <cellStyle name="Normal 78 2 2 3 3 2" xfId="13208"/>
    <cellStyle name="Normal 78 2 2 3 3 2 2" xfId="27323"/>
    <cellStyle name="Normal 78 2 2 3 3 2 2 2" xfId="61200"/>
    <cellStyle name="Normal 78 2 2 3 3 2 3" xfId="47084"/>
    <cellStyle name="Normal 78 2 2 3 3 3" xfId="18854"/>
    <cellStyle name="Normal 78 2 2 3 3 3 2" xfId="38615"/>
    <cellStyle name="Normal 78 2 2 3 3 4" xfId="52731"/>
    <cellStyle name="Normal 78 2 2 3 3 5" xfId="32969"/>
    <cellStyle name="Normal 78 2 2 3 4" xfId="7562"/>
    <cellStyle name="Normal 78 2 2 3 4 2" xfId="21677"/>
    <cellStyle name="Normal 78 2 2 3 4 2 2" xfId="55554"/>
    <cellStyle name="Normal 78 2 2 3 4 3" xfId="41438"/>
    <cellStyle name="Normal 78 2 2 3 5" xfId="10385"/>
    <cellStyle name="Normal 78 2 2 3 5 2" xfId="24500"/>
    <cellStyle name="Normal 78 2 2 3 5 2 2" xfId="58377"/>
    <cellStyle name="Normal 78 2 2 3 5 3" xfId="44261"/>
    <cellStyle name="Normal 78 2 2 3 6" xfId="16031"/>
    <cellStyle name="Normal 78 2 2 3 6 2" xfId="35792"/>
    <cellStyle name="Normal 78 2 2 3 7" xfId="49908"/>
    <cellStyle name="Normal 78 2 2 3 8" xfId="30146"/>
    <cellStyle name="Normal 78 2 2 4" xfId="2620"/>
    <cellStyle name="Normal 78 2 2 4 2" xfId="5444"/>
    <cellStyle name="Normal 78 2 2 4 2 2" xfId="13914"/>
    <cellStyle name="Normal 78 2 2 4 2 2 2" xfId="28029"/>
    <cellStyle name="Normal 78 2 2 4 2 2 2 2" xfId="61906"/>
    <cellStyle name="Normal 78 2 2 4 2 2 3" xfId="47790"/>
    <cellStyle name="Normal 78 2 2 4 2 3" xfId="19560"/>
    <cellStyle name="Normal 78 2 2 4 2 3 2" xfId="39321"/>
    <cellStyle name="Normal 78 2 2 4 2 4" xfId="53437"/>
    <cellStyle name="Normal 78 2 2 4 2 5" xfId="33675"/>
    <cellStyle name="Normal 78 2 2 4 3" xfId="8268"/>
    <cellStyle name="Normal 78 2 2 4 3 2" xfId="22383"/>
    <cellStyle name="Normal 78 2 2 4 3 2 2" xfId="56260"/>
    <cellStyle name="Normal 78 2 2 4 3 3" xfId="42144"/>
    <cellStyle name="Normal 78 2 2 4 4" xfId="11091"/>
    <cellStyle name="Normal 78 2 2 4 4 2" xfId="25206"/>
    <cellStyle name="Normal 78 2 2 4 4 2 2" xfId="59083"/>
    <cellStyle name="Normal 78 2 2 4 4 3" xfId="44967"/>
    <cellStyle name="Normal 78 2 2 4 5" xfId="16737"/>
    <cellStyle name="Normal 78 2 2 4 5 2" xfId="36498"/>
    <cellStyle name="Normal 78 2 2 4 6" xfId="50614"/>
    <cellStyle name="Normal 78 2 2 4 7" xfId="30852"/>
    <cellStyle name="Normal 78 2 2 5" xfId="4031"/>
    <cellStyle name="Normal 78 2 2 5 2" xfId="12502"/>
    <cellStyle name="Normal 78 2 2 5 2 2" xfId="26617"/>
    <cellStyle name="Normal 78 2 2 5 2 2 2" xfId="60494"/>
    <cellStyle name="Normal 78 2 2 5 2 3" xfId="46378"/>
    <cellStyle name="Normal 78 2 2 5 3" xfId="18148"/>
    <cellStyle name="Normal 78 2 2 5 3 2" xfId="37909"/>
    <cellStyle name="Normal 78 2 2 5 4" xfId="52025"/>
    <cellStyle name="Normal 78 2 2 5 5" xfId="32263"/>
    <cellStyle name="Normal 78 2 2 6" xfId="6856"/>
    <cellStyle name="Normal 78 2 2 6 2" xfId="20971"/>
    <cellStyle name="Normal 78 2 2 6 2 2" xfId="54848"/>
    <cellStyle name="Normal 78 2 2 6 3" xfId="40732"/>
    <cellStyle name="Normal 78 2 2 7" xfId="9679"/>
    <cellStyle name="Normal 78 2 2 7 2" xfId="23794"/>
    <cellStyle name="Normal 78 2 2 7 2 2" xfId="57671"/>
    <cellStyle name="Normal 78 2 2 7 3" xfId="43555"/>
    <cellStyle name="Normal 78 2 2 8" xfId="15325"/>
    <cellStyle name="Normal 78 2 2 8 2" xfId="35086"/>
    <cellStyle name="Normal 78 2 2 9" xfId="49202"/>
    <cellStyle name="Normal 78 2 3" xfId="1384"/>
    <cellStyle name="Normal 78 2 3 2" xfId="2091"/>
    <cellStyle name="Normal 78 2 3 2 2" xfId="3504"/>
    <cellStyle name="Normal 78 2 3 2 2 2" xfId="6328"/>
    <cellStyle name="Normal 78 2 3 2 2 2 2" xfId="14798"/>
    <cellStyle name="Normal 78 2 3 2 2 2 2 2" xfId="28913"/>
    <cellStyle name="Normal 78 2 3 2 2 2 2 2 2" xfId="62790"/>
    <cellStyle name="Normal 78 2 3 2 2 2 2 3" xfId="48674"/>
    <cellStyle name="Normal 78 2 3 2 2 2 3" xfId="20444"/>
    <cellStyle name="Normal 78 2 3 2 2 2 3 2" xfId="40205"/>
    <cellStyle name="Normal 78 2 3 2 2 2 4" xfId="54321"/>
    <cellStyle name="Normal 78 2 3 2 2 2 5" xfId="34559"/>
    <cellStyle name="Normal 78 2 3 2 2 3" xfId="9152"/>
    <cellStyle name="Normal 78 2 3 2 2 3 2" xfId="23267"/>
    <cellStyle name="Normal 78 2 3 2 2 3 2 2" xfId="57144"/>
    <cellStyle name="Normal 78 2 3 2 2 3 3" xfId="43028"/>
    <cellStyle name="Normal 78 2 3 2 2 4" xfId="11975"/>
    <cellStyle name="Normal 78 2 3 2 2 4 2" xfId="26090"/>
    <cellStyle name="Normal 78 2 3 2 2 4 2 2" xfId="59967"/>
    <cellStyle name="Normal 78 2 3 2 2 4 3" xfId="45851"/>
    <cellStyle name="Normal 78 2 3 2 2 5" xfId="17621"/>
    <cellStyle name="Normal 78 2 3 2 2 5 2" xfId="37382"/>
    <cellStyle name="Normal 78 2 3 2 2 6" xfId="51498"/>
    <cellStyle name="Normal 78 2 3 2 2 7" xfId="31736"/>
    <cellStyle name="Normal 78 2 3 2 3" xfId="4915"/>
    <cellStyle name="Normal 78 2 3 2 3 2" xfId="13386"/>
    <cellStyle name="Normal 78 2 3 2 3 2 2" xfId="27501"/>
    <cellStyle name="Normal 78 2 3 2 3 2 2 2" xfId="61378"/>
    <cellStyle name="Normal 78 2 3 2 3 2 3" xfId="47262"/>
    <cellStyle name="Normal 78 2 3 2 3 3" xfId="19032"/>
    <cellStyle name="Normal 78 2 3 2 3 3 2" xfId="38793"/>
    <cellStyle name="Normal 78 2 3 2 3 4" xfId="52909"/>
    <cellStyle name="Normal 78 2 3 2 3 5" xfId="33147"/>
    <cellStyle name="Normal 78 2 3 2 4" xfId="7740"/>
    <cellStyle name="Normal 78 2 3 2 4 2" xfId="21855"/>
    <cellStyle name="Normal 78 2 3 2 4 2 2" xfId="55732"/>
    <cellStyle name="Normal 78 2 3 2 4 3" xfId="41616"/>
    <cellStyle name="Normal 78 2 3 2 5" xfId="10563"/>
    <cellStyle name="Normal 78 2 3 2 5 2" xfId="24678"/>
    <cellStyle name="Normal 78 2 3 2 5 2 2" xfId="58555"/>
    <cellStyle name="Normal 78 2 3 2 5 3" xfId="44439"/>
    <cellStyle name="Normal 78 2 3 2 6" xfId="16209"/>
    <cellStyle name="Normal 78 2 3 2 6 2" xfId="35970"/>
    <cellStyle name="Normal 78 2 3 2 7" xfId="50086"/>
    <cellStyle name="Normal 78 2 3 2 8" xfId="30324"/>
    <cellStyle name="Normal 78 2 3 3" xfId="2798"/>
    <cellStyle name="Normal 78 2 3 3 2" xfId="5622"/>
    <cellStyle name="Normal 78 2 3 3 2 2" xfId="14092"/>
    <cellStyle name="Normal 78 2 3 3 2 2 2" xfId="28207"/>
    <cellStyle name="Normal 78 2 3 3 2 2 2 2" xfId="62084"/>
    <cellStyle name="Normal 78 2 3 3 2 2 3" xfId="47968"/>
    <cellStyle name="Normal 78 2 3 3 2 3" xfId="19738"/>
    <cellStyle name="Normal 78 2 3 3 2 3 2" xfId="39499"/>
    <cellStyle name="Normal 78 2 3 3 2 4" xfId="53615"/>
    <cellStyle name="Normal 78 2 3 3 2 5" xfId="33853"/>
    <cellStyle name="Normal 78 2 3 3 3" xfId="8446"/>
    <cellStyle name="Normal 78 2 3 3 3 2" xfId="22561"/>
    <cellStyle name="Normal 78 2 3 3 3 2 2" xfId="56438"/>
    <cellStyle name="Normal 78 2 3 3 3 3" xfId="42322"/>
    <cellStyle name="Normal 78 2 3 3 4" xfId="11269"/>
    <cellStyle name="Normal 78 2 3 3 4 2" xfId="25384"/>
    <cellStyle name="Normal 78 2 3 3 4 2 2" xfId="59261"/>
    <cellStyle name="Normal 78 2 3 3 4 3" xfId="45145"/>
    <cellStyle name="Normal 78 2 3 3 5" xfId="16915"/>
    <cellStyle name="Normal 78 2 3 3 5 2" xfId="36676"/>
    <cellStyle name="Normal 78 2 3 3 6" xfId="50792"/>
    <cellStyle name="Normal 78 2 3 3 7" xfId="31030"/>
    <cellStyle name="Normal 78 2 3 4" xfId="4209"/>
    <cellStyle name="Normal 78 2 3 4 2" xfId="12680"/>
    <cellStyle name="Normal 78 2 3 4 2 2" xfId="26795"/>
    <cellStyle name="Normal 78 2 3 4 2 2 2" xfId="60672"/>
    <cellStyle name="Normal 78 2 3 4 2 3" xfId="46556"/>
    <cellStyle name="Normal 78 2 3 4 3" xfId="18326"/>
    <cellStyle name="Normal 78 2 3 4 3 2" xfId="38087"/>
    <cellStyle name="Normal 78 2 3 4 4" xfId="52203"/>
    <cellStyle name="Normal 78 2 3 4 5" xfId="32441"/>
    <cellStyle name="Normal 78 2 3 5" xfId="7034"/>
    <cellStyle name="Normal 78 2 3 5 2" xfId="21149"/>
    <cellStyle name="Normal 78 2 3 5 2 2" xfId="55026"/>
    <cellStyle name="Normal 78 2 3 5 3" xfId="40910"/>
    <cellStyle name="Normal 78 2 3 6" xfId="9857"/>
    <cellStyle name="Normal 78 2 3 6 2" xfId="23972"/>
    <cellStyle name="Normal 78 2 3 6 2 2" xfId="57849"/>
    <cellStyle name="Normal 78 2 3 6 3" xfId="43733"/>
    <cellStyle name="Normal 78 2 3 7" xfId="15503"/>
    <cellStyle name="Normal 78 2 3 7 2" xfId="35264"/>
    <cellStyle name="Normal 78 2 3 8" xfId="49380"/>
    <cellStyle name="Normal 78 2 3 9" xfId="29618"/>
    <cellStyle name="Normal 78 2 4" xfId="1738"/>
    <cellStyle name="Normal 78 2 4 2" xfId="3151"/>
    <cellStyle name="Normal 78 2 4 2 2" xfId="5975"/>
    <cellStyle name="Normal 78 2 4 2 2 2" xfId="14445"/>
    <cellStyle name="Normal 78 2 4 2 2 2 2" xfId="28560"/>
    <cellStyle name="Normal 78 2 4 2 2 2 2 2" xfId="62437"/>
    <cellStyle name="Normal 78 2 4 2 2 2 3" xfId="48321"/>
    <cellStyle name="Normal 78 2 4 2 2 3" xfId="20091"/>
    <cellStyle name="Normal 78 2 4 2 2 3 2" xfId="39852"/>
    <cellStyle name="Normal 78 2 4 2 2 4" xfId="53968"/>
    <cellStyle name="Normal 78 2 4 2 2 5" xfId="34206"/>
    <cellStyle name="Normal 78 2 4 2 3" xfId="8799"/>
    <cellStyle name="Normal 78 2 4 2 3 2" xfId="22914"/>
    <cellStyle name="Normal 78 2 4 2 3 2 2" xfId="56791"/>
    <cellStyle name="Normal 78 2 4 2 3 3" xfId="42675"/>
    <cellStyle name="Normal 78 2 4 2 4" xfId="11622"/>
    <cellStyle name="Normal 78 2 4 2 4 2" xfId="25737"/>
    <cellStyle name="Normal 78 2 4 2 4 2 2" xfId="59614"/>
    <cellStyle name="Normal 78 2 4 2 4 3" xfId="45498"/>
    <cellStyle name="Normal 78 2 4 2 5" xfId="17268"/>
    <cellStyle name="Normal 78 2 4 2 5 2" xfId="37029"/>
    <cellStyle name="Normal 78 2 4 2 6" xfId="51145"/>
    <cellStyle name="Normal 78 2 4 2 7" xfId="31383"/>
    <cellStyle name="Normal 78 2 4 3" xfId="4562"/>
    <cellStyle name="Normal 78 2 4 3 2" xfId="13033"/>
    <cellStyle name="Normal 78 2 4 3 2 2" xfId="27148"/>
    <cellStyle name="Normal 78 2 4 3 2 2 2" xfId="61025"/>
    <cellStyle name="Normal 78 2 4 3 2 3" xfId="46909"/>
    <cellStyle name="Normal 78 2 4 3 3" xfId="18679"/>
    <cellStyle name="Normal 78 2 4 3 3 2" xfId="38440"/>
    <cellStyle name="Normal 78 2 4 3 4" xfId="52556"/>
    <cellStyle name="Normal 78 2 4 3 5" xfId="32794"/>
    <cellStyle name="Normal 78 2 4 4" xfId="7387"/>
    <cellStyle name="Normal 78 2 4 4 2" xfId="21502"/>
    <cellStyle name="Normal 78 2 4 4 2 2" xfId="55379"/>
    <cellStyle name="Normal 78 2 4 4 3" xfId="41263"/>
    <cellStyle name="Normal 78 2 4 5" xfId="10210"/>
    <cellStyle name="Normal 78 2 4 5 2" xfId="24325"/>
    <cellStyle name="Normal 78 2 4 5 2 2" xfId="58202"/>
    <cellStyle name="Normal 78 2 4 5 3" xfId="44086"/>
    <cellStyle name="Normal 78 2 4 6" xfId="15856"/>
    <cellStyle name="Normal 78 2 4 6 2" xfId="35617"/>
    <cellStyle name="Normal 78 2 4 7" xfId="49733"/>
    <cellStyle name="Normal 78 2 4 8" xfId="29971"/>
    <cellStyle name="Normal 78 2 5" xfId="2445"/>
    <cellStyle name="Normal 78 2 5 2" xfId="5269"/>
    <cellStyle name="Normal 78 2 5 2 2" xfId="13739"/>
    <cellStyle name="Normal 78 2 5 2 2 2" xfId="27854"/>
    <cellStyle name="Normal 78 2 5 2 2 2 2" xfId="61731"/>
    <cellStyle name="Normal 78 2 5 2 2 3" xfId="47615"/>
    <cellStyle name="Normal 78 2 5 2 3" xfId="19385"/>
    <cellStyle name="Normal 78 2 5 2 3 2" xfId="39146"/>
    <cellStyle name="Normal 78 2 5 2 4" xfId="53262"/>
    <cellStyle name="Normal 78 2 5 2 5" xfId="33500"/>
    <cellStyle name="Normal 78 2 5 3" xfId="8093"/>
    <cellStyle name="Normal 78 2 5 3 2" xfId="22208"/>
    <cellStyle name="Normal 78 2 5 3 2 2" xfId="56085"/>
    <cellStyle name="Normal 78 2 5 3 3" xfId="41969"/>
    <cellStyle name="Normal 78 2 5 4" xfId="10916"/>
    <cellStyle name="Normal 78 2 5 4 2" xfId="25031"/>
    <cellStyle name="Normal 78 2 5 4 2 2" xfId="58908"/>
    <cellStyle name="Normal 78 2 5 4 3" xfId="44792"/>
    <cellStyle name="Normal 78 2 5 5" xfId="16562"/>
    <cellStyle name="Normal 78 2 5 5 2" xfId="36323"/>
    <cellStyle name="Normal 78 2 5 6" xfId="50439"/>
    <cellStyle name="Normal 78 2 5 7" xfId="30677"/>
    <cellStyle name="Normal 78 2 6" xfId="3856"/>
    <cellStyle name="Normal 78 2 6 2" xfId="12327"/>
    <cellStyle name="Normal 78 2 6 2 2" xfId="26442"/>
    <cellStyle name="Normal 78 2 6 2 2 2" xfId="60319"/>
    <cellStyle name="Normal 78 2 6 2 3" xfId="46203"/>
    <cellStyle name="Normal 78 2 6 3" xfId="17973"/>
    <cellStyle name="Normal 78 2 6 3 2" xfId="37734"/>
    <cellStyle name="Normal 78 2 6 4" xfId="51850"/>
    <cellStyle name="Normal 78 2 6 5" xfId="32088"/>
    <cellStyle name="Normal 78 2 7" xfId="6681"/>
    <cellStyle name="Normal 78 2 7 2" xfId="20796"/>
    <cellStyle name="Normal 78 2 7 2 2" xfId="54673"/>
    <cellStyle name="Normal 78 2 7 3" xfId="40557"/>
    <cellStyle name="Normal 78 2 8" xfId="9504"/>
    <cellStyle name="Normal 78 2 8 2" xfId="23619"/>
    <cellStyle name="Normal 78 2 8 2 2" xfId="57496"/>
    <cellStyle name="Normal 78 2 8 3" xfId="43380"/>
    <cellStyle name="Normal 78 2 9" xfId="15150"/>
    <cellStyle name="Normal 78 2 9 2" xfId="34911"/>
    <cellStyle name="Normal 78 3" xfId="1117"/>
    <cellStyle name="Normal 78 3 10" xfId="29353"/>
    <cellStyle name="Normal 78 3 2" xfId="1472"/>
    <cellStyle name="Normal 78 3 2 2" xfId="2179"/>
    <cellStyle name="Normal 78 3 2 2 2" xfId="3592"/>
    <cellStyle name="Normal 78 3 2 2 2 2" xfId="6416"/>
    <cellStyle name="Normal 78 3 2 2 2 2 2" xfId="14886"/>
    <cellStyle name="Normal 78 3 2 2 2 2 2 2" xfId="29001"/>
    <cellStyle name="Normal 78 3 2 2 2 2 2 2 2" xfId="62878"/>
    <cellStyle name="Normal 78 3 2 2 2 2 2 3" xfId="48762"/>
    <cellStyle name="Normal 78 3 2 2 2 2 3" xfId="20532"/>
    <cellStyle name="Normal 78 3 2 2 2 2 3 2" xfId="40293"/>
    <cellStyle name="Normal 78 3 2 2 2 2 4" xfId="54409"/>
    <cellStyle name="Normal 78 3 2 2 2 2 5" xfId="34647"/>
    <cellStyle name="Normal 78 3 2 2 2 3" xfId="9240"/>
    <cellStyle name="Normal 78 3 2 2 2 3 2" xfId="23355"/>
    <cellStyle name="Normal 78 3 2 2 2 3 2 2" xfId="57232"/>
    <cellStyle name="Normal 78 3 2 2 2 3 3" xfId="43116"/>
    <cellStyle name="Normal 78 3 2 2 2 4" xfId="12063"/>
    <cellStyle name="Normal 78 3 2 2 2 4 2" xfId="26178"/>
    <cellStyle name="Normal 78 3 2 2 2 4 2 2" xfId="60055"/>
    <cellStyle name="Normal 78 3 2 2 2 4 3" xfId="45939"/>
    <cellStyle name="Normal 78 3 2 2 2 5" xfId="17709"/>
    <cellStyle name="Normal 78 3 2 2 2 5 2" xfId="37470"/>
    <cellStyle name="Normal 78 3 2 2 2 6" xfId="51586"/>
    <cellStyle name="Normal 78 3 2 2 2 7" xfId="31824"/>
    <cellStyle name="Normal 78 3 2 2 3" xfId="5003"/>
    <cellStyle name="Normal 78 3 2 2 3 2" xfId="13474"/>
    <cellStyle name="Normal 78 3 2 2 3 2 2" xfId="27589"/>
    <cellStyle name="Normal 78 3 2 2 3 2 2 2" xfId="61466"/>
    <cellStyle name="Normal 78 3 2 2 3 2 3" xfId="47350"/>
    <cellStyle name="Normal 78 3 2 2 3 3" xfId="19120"/>
    <cellStyle name="Normal 78 3 2 2 3 3 2" xfId="38881"/>
    <cellStyle name="Normal 78 3 2 2 3 4" xfId="52997"/>
    <cellStyle name="Normal 78 3 2 2 3 5" xfId="33235"/>
    <cellStyle name="Normal 78 3 2 2 4" xfId="7828"/>
    <cellStyle name="Normal 78 3 2 2 4 2" xfId="21943"/>
    <cellStyle name="Normal 78 3 2 2 4 2 2" xfId="55820"/>
    <cellStyle name="Normal 78 3 2 2 4 3" xfId="41704"/>
    <cellStyle name="Normal 78 3 2 2 5" xfId="10651"/>
    <cellStyle name="Normal 78 3 2 2 5 2" xfId="24766"/>
    <cellStyle name="Normal 78 3 2 2 5 2 2" xfId="58643"/>
    <cellStyle name="Normal 78 3 2 2 5 3" xfId="44527"/>
    <cellStyle name="Normal 78 3 2 2 6" xfId="16297"/>
    <cellStyle name="Normal 78 3 2 2 6 2" xfId="36058"/>
    <cellStyle name="Normal 78 3 2 2 7" xfId="50174"/>
    <cellStyle name="Normal 78 3 2 2 8" xfId="30412"/>
    <cellStyle name="Normal 78 3 2 3" xfId="2886"/>
    <cellStyle name="Normal 78 3 2 3 2" xfId="5710"/>
    <cellStyle name="Normal 78 3 2 3 2 2" xfId="14180"/>
    <cellStyle name="Normal 78 3 2 3 2 2 2" xfId="28295"/>
    <cellStyle name="Normal 78 3 2 3 2 2 2 2" xfId="62172"/>
    <cellStyle name="Normal 78 3 2 3 2 2 3" xfId="48056"/>
    <cellStyle name="Normal 78 3 2 3 2 3" xfId="19826"/>
    <cellStyle name="Normal 78 3 2 3 2 3 2" xfId="39587"/>
    <cellStyle name="Normal 78 3 2 3 2 4" xfId="53703"/>
    <cellStyle name="Normal 78 3 2 3 2 5" xfId="33941"/>
    <cellStyle name="Normal 78 3 2 3 3" xfId="8534"/>
    <cellStyle name="Normal 78 3 2 3 3 2" xfId="22649"/>
    <cellStyle name="Normal 78 3 2 3 3 2 2" xfId="56526"/>
    <cellStyle name="Normal 78 3 2 3 3 3" xfId="42410"/>
    <cellStyle name="Normal 78 3 2 3 4" xfId="11357"/>
    <cellStyle name="Normal 78 3 2 3 4 2" xfId="25472"/>
    <cellStyle name="Normal 78 3 2 3 4 2 2" xfId="59349"/>
    <cellStyle name="Normal 78 3 2 3 4 3" xfId="45233"/>
    <cellStyle name="Normal 78 3 2 3 5" xfId="17003"/>
    <cellStyle name="Normal 78 3 2 3 5 2" xfId="36764"/>
    <cellStyle name="Normal 78 3 2 3 6" xfId="50880"/>
    <cellStyle name="Normal 78 3 2 3 7" xfId="31118"/>
    <cellStyle name="Normal 78 3 2 4" xfId="4297"/>
    <cellStyle name="Normal 78 3 2 4 2" xfId="12768"/>
    <cellStyle name="Normal 78 3 2 4 2 2" xfId="26883"/>
    <cellStyle name="Normal 78 3 2 4 2 2 2" xfId="60760"/>
    <cellStyle name="Normal 78 3 2 4 2 3" xfId="46644"/>
    <cellStyle name="Normal 78 3 2 4 3" xfId="18414"/>
    <cellStyle name="Normal 78 3 2 4 3 2" xfId="38175"/>
    <cellStyle name="Normal 78 3 2 4 4" xfId="52291"/>
    <cellStyle name="Normal 78 3 2 4 5" xfId="32529"/>
    <cellStyle name="Normal 78 3 2 5" xfId="7122"/>
    <cellStyle name="Normal 78 3 2 5 2" xfId="21237"/>
    <cellStyle name="Normal 78 3 2 5 2 2" xfId="55114"/>
    <cellStyle name="Normal 78 3 2 5 3" xfId="40998"/>
    <cellStyle name="Normal 78 3 2 6" xfId="9945"/>
    <cellStyle name="Normal 78 3 2 6 2" xfId="24060"/>
    <cellStyle name="Normal 78 3 2 6 2 2" xfId="57937"/>
    <cellStyle name="Normal 78 3 2 6 3" xfId="43821"/>
    <cellStyle name="Normal 78 3 2 7" xfId="15591"/>
    <cellStyle name="Normal 78 3 2 7 2" xfId="35352"/>
    <cellStyle name="Normal 78 3 2 8" xfId="49468"/>
    <cellStyle name="Normal 78 3 2 9" xfId="29706"/>
    <cellStyle name="Normal 78 3 3" xfId="1826"/>
    <cellStyle name="Normal 78 3 3 2" xfId="3239"/>
    <cellStyle name="Normal 78 3 3 2 2" xfId="6063"/>
    <cellStyle name="Normal 78 3 3 2 2 2" xfId="14533"/>
    <cellStyle name="Normal 78 3 3 2 2 2 2" xfId="28648"/>
    <cellStyle name="Normal 78 3 3 2 2 2 2 2" xfId="62525"/>
    <cellStyle name="Normal 78 3 3 2 2 2 3" xfId="48409"/>
    <cellStyle name="Normal 78 3 3 2 2 3" xfId="20179"/>
    <cellStyle name="Normal 78 3 3 2 2 3 2" xfId="39940"/>
    <cellStyle name="Normal 78 3 3 2 2 4" xfId="54056"/>
    <cellStyle name="Normal 78 3 3 2 2 5" xfId="34294"/>
    <cellStyle name="Normal 78 3 3 2 3" xfId="8887"/>
    <cellStyle name="Normal 78 3 3 2 3 2" xfId="23002"/>
    <cellStyle name="Normal 78 3 3 2 3 2 2" xfId="56879"/>
    <cellStyle name="Normal 78 3 3 2 3 3" xfId="42763"/>
    <cellStyle name="Normal 78 3 3 2 4" xfId="11710"/>
    <cellStyle name="Normal 78 3 3 2 4 2" xfId="25825"/>
    <cellStyle name="Normal 78 3 3 2 4 2 2" xfId="59702"/>
    <cellStyle name="Normal 78 3 3 2 4 3" xfId="45586"/>
    <cellStyle name="Normal 78 3 3 2 5" xfId="17356"/>
    <cellStyle name="Normal 78 3 3 2 5 2" xfId="37117"/>
    <cellStyle name="Normal 78 3 3 2 6" xfId="51233"/>
    <cellStyle name="Normal 78 3 3 2 7" xfId="31471"/>
    <cellStyle name="Normal 78 3 3 3" xfId="4650"/>
    <cellStyle name="Normal 78 3 3 3 2" xfId="13121"/>
    <cellStyle name="Normal 78 3 3 3 2 2" xfId="27236"/>
    <cellStyle name="Normal 78 3 3 3 2 2 2" xfId="61113"/>
    <cellStyle name="Normal 78 3 3 3 2 3" xfId="46997"/>
    <cellStyle name="Normal 78 3 3 3 3" xfId="18767"/>
    <cellStyle name="Normal 78 3 3 3 3 2" xfId="38528"/>
    <cellStyle name="Normal 78 3 3 3 4" xfId="52644"/>
    <cellStyle name="Normal 78 3 3 3 5" xfId="32882"/>
    <cellStyle name="Normal 78 3 3 4" xfId="7475"/>
    <cellStyle name="Normal 78 3 3 4 2" xfId="21590"/>
    <cellStyle name="Normal 78 3 3 4 2 2" xfId="55467"/>
    <cellStyle name="Normal 78 3 3 4 3" xfId="41351"/>
    <cellStyle name="Normal 78 3 3 5" xfId="10298"/>
    <cellStyle name="Normal 78 3 3 5 2" xfId="24413"/>
    <cellStyle name="Normal 78 3 3 5 2 2" xfId="58290"/>
    <cellStyle name="Normal 78 3 3 5 3" xfId="44174"/>
    <cellStyle name="Normal 78 3 3 6" xfId="15944"/>
    <cellStyle name="Normal 78 3 3 6 2" xfId="35705"/>
    <cellStyle name="Normal 78 3 3 7" xfId="49821"/>
    <cellStyle name="Normal 78 3 3 8" xfId="30059"/>
    <cellStyle name="Normal 78 3 4" xfId="2533"/>
    <cellStyle name="Normal 78 3 4 2" xfId="5357"/>
    <cellStyle name="Normal 78 3 4 2 2" xfId="13827"/>
    <cellStyle name="Normal 78 3 4 2 2 2" xfId="27942"/>
    <cellStyle name="Normal 78 3 4 2 2 2 2" xfId="61819"/>
    <cellStyle name="Normal 78 3 4 2 2 3" xfId="47703"/>
    <cellStyle name="Normal 78 3 4 2 3" xfId="19473"/>
    <cellStyle name="Normal 78 3 4 2 3 2" xfId="39234"/>
    <cellStyle name="Normal 78 3 4 2 4" xfId="53350"/>
    <cellStyle name="Normal 78 3 4 2 5" xfId="33588"/>
    <cellStyle name="Normal 78 3 4 3" xfId="8181"/>
    <cellStyle name="Normal 78 3 4 3 2" xfId="22296"/>
    <cellStyle name="Normal 78 3 4 3 2 2" xfId="56173"/>
    <cellStyle name="Normal 78 3 4 3 3" xfId="42057"/>
    <cellStyle name="Normal 78 3 4 4" xfId="11004"/>
    <cellStyle name="Normal 78 3 4 4 2" xfId="25119"/>
    <cellStyle name="Normal 78 3 4 4 2 2" xfId="58996"/>
    <cellStyle name="Normal 78 3 4 4 3" xfId="44880"/>
    <cellStyle name="Normal 78 3 4 5" xfId="16650"/>
    <cellStyle name="Normal 78 3 4 5 2" xfId="36411"/>
    <cellStyle name="Normal 78 3 4 6" xfId="50527"/>
    <cellStyle name="Normal 78 3 4 7" xfId="30765"/>
    <cellStyle name="Normal 78 3 5" xfId="3944"/>
    <cellStyle name="Normal 78 3 5 2" xfId="12415"/>
    <cellStyle name="Normal 78 3 5 2 2" xfId="26530"/>
    <cellStyle name="Normal 78 3 5 2 2 2" xfId="60407"/>
    <cellStyle name="Normal 78 3 5 2 3" xfId="46291"/>
    <cellStyle name="Normal 78 3 5 3" xfId="18061"/>
    <cellStyle name="Normal 78 3 5 3 2" xfId="37822"/>
    <cellStyle name="Normal 78 3 5 4" xfId="51938"/>
    <cellStyle name="Normal 78 3 5 5" xfId="32176"/>
    <cellStyle name="Normal 78 3 6" xfId="6769"/>
    <cellStyle name="Normal 78 3 6 2" xfId="20884"/>
    <cellStyle name="Normal 78 3 6 2 2" xfId="54761"/>
    <cellStyle name="Normal 78 3 6 3" xfId="40645"/>
    <cellStyle name="Normal 78 3 7" xfId="9592"/>
    <cellStyle name="Normal 78 3 7 2" xfId="23707"/>
    <cellStyle name="Normal 78 3 7 2 2" xfId="57584"/>
    <cellStyle name="Normal 78 3 7 3" xfId="43468"/>
    <cellStyle name="Normal 78 3 8" xfId="15238"/>
    <cellStyle name="Normal 78 3 8 2" xfId="34999"/>
    <cellStyle name="Normal 78 3 9" xfId="49115"/>
    <cellStyle name="Normal 78 4" xfId="1297"/>
    <cellStyle name="Normal 78 4 2" xfId="2004"/>
    <cellStyle name="Normal 78 4 2 2" xfId="3417"/>
    <cellStyle name="Normal 78 4 2 2 2" xfId="6241"/>
    <cellStyle name="Normal 78 4 2 2 2 2" xfId="14711"/>
    <cellStyle name="Normal 78 4 2 2 2 2 2" xfId="28826"/>
    <cellStyle name="Normal 78 4 2 2 2 2 2 2" xfId="62703"/>
    <cellStyle name="Normal 78 4 2 2 2 2 3" xfId="48587"/>
    <cellStyle name="Normal 78 4 2 2 2 3" xfId="20357"/>
    <cellStyle name="Normal 78 4 2 2 2 3 2" xfId="40118"/>
    <cellStyle name="Normal 78 4 2 2 2 4" xfId="54234"/>
    <cellStyle name="Normal 78 4 2 2 2 5" xfId="34472"/>
    <cellStyle name="Normal 78 4 2 2 3" xfId="9065"/>
    <cellStyle name="Normal 78 4 2 2 3 2" xfId="23180"/>
    <cellStyle name="Normal 78 4 2 2 3 2 2" xfId="57057"/>
    <cellStyle name="Normal 78 4 2 2 3 3" xfId="42941"/>
    <cellStyle name="Normal 78 4 2 2 4" xfId="11888"/>
    <cellStyle name="Normal 78 4 2 2 4 2" xfId="26003"/>
    <cellStyle name="Normal 78 4 2 2 4 2 2" xfId="59880"/>
    <cellStyle name="Normal 78 4 2 2 4 3" xfId="45764"/>
    <cellStyle name="Normal 78 4 2 2 5" xfId="17534"/>
    <cellStyle name="Normal 78 4 2 2 5 2" xfId="37295"/>
    <cellStyle name="Normal 78 4 2 2 6" xfId="51411"/>
    <cellStyle name="Normal 78 4 2 2 7" xfId="31649"/>
    <cellStyle name="Normal 78 4 2 3" xfId="4828"/>
    <cellStyle name="Normal 78 4 2 3 2" xfId="13299"/>
    <cellStyle name="Normal 78 4 2 3 2 2" xfId="27414"/>
    <cellStyle name="Normal 78 4 2 3 2 2 2" xfId="61291"/>
    <cellStyle name="Normal 78 4 2 3 2 3" xfId="47175"/>
    <cellStyle name="Normal 78 4 2 3 3" xfId="18945"/>
    <cellStyle name="Normal 78 4 2 3 3 2" xfId="38706"/>
    <cellStyle name="Normal 78 4 2 3 4" xfId="52822"/>
    <cellStyle name="Normal 78 4 2 3 5" xfId="33060"/>
    <cellStyle name="Normal 78 4 2 4" xfId="7653"/>
    <cellStyle name="Normal 78 4 2 4 2" xfId="21768"/>
    <cellStyle name="Normal 78 4 2 4 2 2" xfId="55645"/>
    <cellStyle name="Normal 78 4 2 4 3" xfId="41529"/>
    <cellStyle name="Normal 78 4 2 5" xfId="10476"/>
    <cellStyle name="Normal 78 4 2 5 2" xfId="24591"/>
    <cellStyle name="Normal 78 4 2 5 2 2" xfId="58468"/>
    <cellStyle name="Normal 78 4 2 5 3" xfId="44352"/>
    <cellStyle name="Normal 78 4 2 6" xfId="16122"/>
    <cellStyle name="Normal 78 4 2 6 2" xfId="35883"/>
    <cellStyle name="Normal 78 4 2 7" xfId="49999"/>
    <cellStyle name="Normal 78 4 2 8" xfId="30237"/>
    <cellStyle name="Normal 78 4 3" xfId="2711"/>
    <cellStyle name="Normal 78 4 3 2" xfId="5535"/>
    <cellStyle name="Normal 78 4 3 2 2" xfId="14005"/>
    <cellStyle name="Normal 78 4 3 2 2 2" xfId="28120"/>
    <cellStyle name="Normal 78 4 3 2 2 2 2" xfId="61997"/>
    <cellStyle name="Normal 78 4 3 2 2 3" xfId="47881"/>
    <cellStyle name="Normal 78 4 3 2 3" xfId="19651"/>
    <cellStyle name="Normal 78 4 3 2 3 2" xfId="39412"/>
    <cellStyle name="Normal 78 4 3 2 4" xfId="53528"/>
    <cellStyle name="Normal 78 4 3 2 5" xfId="33766"/>
    <cellStyle name="Normal 78 4 3 3" xfId="8359"/>
    <cellStyle name="Normal 78 4 3 3 2" xfId="22474"/>
    <cellStyle name="Normal 78 4 3 3 2 2" xfId="56351"/>
    <cellStyle name="Normal 78 4 3 3 3" xfId="42235"/>
    <cellStyle name="Normal 78 4 3 4" xfId="11182"/>
    <cellStyle name="Normal 78 4 3 4 2" xfId="25297"/>
    <cellStyle name="Normal 78 4 3 4 2 2" xfId="59174"/>
    <cellStyle name="Normal 78 4 3 4 3" xfId="45058"/>
    <cellStyle name="Normal 78 4 3 5" xfId="16828"/>
    <cellStyle name="Normal 78 4 3 5 2" xfId="36589"/>
    <cellStyle name="Normal 78 4 3 6" xfId="50705"/>
    <cellStyle name="Normal 78 4 3 7" xfId="30943"/>
    <cellStyle name="Normal 78 4 4" xfId="4122"/>
    <cellStyle name="Normal 78 4 4 2" xfId="12593"/>
    <cellStyle name="Normal 78 4 4 2 2" xfId="26708"/>
    <cellStyle name="Normal 78 4 4 2 2 2" xfId="60585"/>
    <cellStyle name="Normal 78 4 4 2 3" xfId="46469"/>
    <cellStyle name="Normal 78 4 4 3" xfId="18239"/>
    <cellStyle name="Normal 78 4 4 3 2" xfId="38000"/>
    <cellStyle name="Normal 78 4 4 4" xfId="52116"/>
    <cellStyle name="Normal 78 4 4 5" xfId="32354"/>
    <cellStyle name="Normal 78 4 5" xfId="6947"/>
    <cellStyle name="Normal 78 4 5 2" xfId="21062"/>
    <cellStyle name="Normal 78 4 5 2 2" xfId="54939"/>
    <cellStyle name="Normal 78 4 5 3" xfId="40823"/>
    <cellStyle name="Normal 78 4 6" xfId="9770"/>
    <cellStyle name="Normal 78 4 6 2" xfId="23885"/>
    <cellStyle name="Normal 78 4 6 2 2" xfId="57762"/>
    <cellStyle name="Normal 78 4 6 3" xfId="43646"/>
    <cellStyle name="Normal 78 4 7" xfId="15416"/>
    <cellStyle name="Normal 78 4 7 2" xfId="35177"/>
    <cellStyle name="Normal 78 4 8" xfId="49293"/>
    <cellStyle name="Normal 78 4 9" xfId="29531"/>
    <cellStyle name="Normal 78 5" xfId="1651"/>
    <cellStyle name="Normal 78 5 2" xfId="3064"/>
    <cellStyle name="Normal 78 5 2 2" xfId="5888"/>
    <cellStyle name="Normal 78 5 2 2 2" xfId="14358"/>
    <cellStyle name="Normal 78 5 2 2 2 2" xfId="28473"/>
    <cellStyle name="Normal 78 5 2 2 2 2 2" xfId="62350"/>
    <cellStyle name="Normal 78 5 2 2 2 3" xfId="48234"/>
    <cellStyle name="Normal 78 5 2 2 3" xfId="20004"/>
    <cellStyle name="Normal 78 5 2 2 3 2" xfId="39765"/>
    <cellStyle name="Normal 78 5 2 2 4" xfId="53881"/>
    <cellStyle name="Normal 78 5 2 2 5" xfId="34119"/>
    <cellStyle name="Normal 78 5 2 3" xfId="8712"/>
    <cellStyle name="Normal 78 5 2 3 2" xfId="22827"/>
    <cellStyle name="Normal 78 5 2 3 2 2" xfId="56704"/>
    <cellStyle name="Normal 78 5 2 3 3" xfId="42588"/>
    <cellStyle name="Normal 78 5 2 4" xfId="11535"/>
    <cellStyle name="Normal 78 5 2 4 2" xfId="25650"/>
    <cellStyle name="Normal 78 5 2 4 2 2" xfId="59527"/>
    <cellStyle name="Normal 78 5 2 4 3" xfId="45411"/>
    <cellStyle name="Normal 78 5 2 5" xfId="17181"/>
    <cellStyle name="Normal 78 5 2 5 2" xfId="36942"/>
    <cellStyle name="Normal 78 5 2 6" xfId="51058"/>
    <cellStyle name="Normal 78 5 2 7" xfId="31296"/>
    <cellStyle name="Normal 78 5 3" xfId="4475"/>
    <cellStyle name="Normal 78 5 3 2" xfId="12946"/>
    <cellStyle name="Normal 78 5 3 2 2" xfId="27061"/>
    <cellStyle name="Normal 78 5 3 2 2 2" xfId="60938"/>
    <cellStyle name="Normal 78 5 3 2 3" xfId="46822"/>
    <cellStyle name="Normal 78 5 3 3" xfId="18592"/>
    <cellStyle name="Normal 78 5 3 3 2" xfId="38353"/>
    <cellStyle name="Normal 78 5 3 4" xfId="52469"/>
    <cellStyle name="Normal 78 5 3 5" xfId="32707"/>
    <cellStyle name="Normal 78 5 4" xfId="7300"/>
    <cellStyle name="Normal 78 5 4 2" xfId="21415"/>
    <cellStyle name="Normal 78 5 4 2 2" xfId="55292"/>
    <cellStyle name="Normal 78 5 4 3" xfId="41176"/>
    <cellStyle name="Normal 78 5 5" xfId="10123"/>
    <cellStyle name="Normal 78 5 5 2" xfId="24238"/>
    <cellStyle name="Normal 78 5 5 2 2" xfId="58115"/>
    <cellStyle name="Normal 78 5 5 3" xfId="43999"/>
    <cellStyle name="Normal 78 5 6" xfId="15769"/>
    <cellStyle name="Normal 78 5 6 2" xfId="35530"/>
    <cellStyle name="Normal 78 5 7" xfId="49646"/>
    <cellStyle name="Normal 78 5 8" xfId="29884"/>
    <cellStyle name="Normal 78 6" xfId="2358"/>
    <cellStyle name="Normal 78 6 2" xfId="5182"/>
    <cellStyle name="Normal 78 6 2 2" xfId="13652"/>
    <cellStyle name="Normal 78 6 2 2 2" xfId="27767"/>
    <cellStyle name="Normal 78 6 2 2 2 2" xfId="61644"/>
    <cellStyle name="Normal 78 6 2 2 3" xfId="47528"/>
    <cellStyle name="Normal 78 6 2 3" xfId="19298"/>
    <cellStyle name="Normal 78 6 2 3 2" xfId="39059"/>
    <cellStyle name="Normal 78 6 2 4" xfId="53175"/>
    <cellStyle name="Normal 78 6 2 5" xfId="33413"/>
    <cellStyle name="Normal 78 6 3" xfId="8006"/>
    <cellStyle name="Normal 78 6 3 2" xfId="22121"/>
    <cellStyle name="Normal 78 6 3 2 2" xfId="55998"/>
    <cellStyle name="Normal 78 6 3 3" xfId="41882"/>
    <cellStyle name="Normal 78 6 4" xfId="10829"/>
    <cellStyle name="Normal 78 6 4 2" xfId="24944"/>
    <cellStyle name="Normal 78 6 4 2 2" xfId="58821"/>
    <cellStyle name="Normal 78 6 4 3" xfId="44705"/>
    <cellStyle name="Normal 78 6 5" xfId="16475"/>
    <cellStyle name="Normal 78 6 5 2" xfId="36236"/>
    <cellStyle name="Normal 78 6 6" xfId="50352"/>
    <cellStyle name="Normal 78 6 7" xfId="30590"/>
    <cellStyle name="Normal 78 7" xfId="3769"/>
    <cellStyle name="Normal 78 7 2" xfId="12240"/>
    <cellStyle name="Normal 78 7 2 2" xfId="26355"/>
    <cellStyle name="Normal 78 7 2 2 2" xfId="60232"/>
    <cellStyle name="Normal 78 7 2 3" xfId="46116"/>
    <cellStyle name="Normal 78 7 3" xfId="17886"/>
    <cellStyle name="Normal 78 7 3 2" xfId="37647"/>
    <cellStyle name="Normal 78 7 4" xfId="51763"/>
    <cellStyle name="Normal 78 7 5" xfId="32001"/>
    <cellStyle name="Normal 78 8" xfId="6594"/>
    <cellStyle name="Normal 78 8 2" xfId="20709"/>
    <cellStyle name="Normal 78 8 2 2" xfId="54586"/>
    <cellStyle name="Normal 78 8 3" xfId="40470"/>
    <cellStyle name="Normal 78 9" xfId="9417"/>
    <cellStyle name="Normal 78 9 2" xfId="23532"/>
    <cellStyle name="Normal 78 9 2 2" xfId="57409"/>
    <cellStyle name="Normal 78 9 3" xfId="43293"/>
    <cellStyle name="Normal 79" xfId="722"/>
    <cellStyle name="Normal 79 10" xfId="15017"/>
    <cellStyle name="Normal 79 10 2" xfId="34778"/>
    <cellStyle name="Normal 79 11" xfId="48894"/>
    <cellStyle name="Normal 79 12" xfId="29132"/>
    <cellStyle name="Normal 79 2" xfId="979"/>
    <cellStyle name="Normal 79 2 10" xfId="48981"/>
    <cellStyle name="Normal 79 2 11" xfId="29219"/>
    <cellStyle name="Normal 79 2 2" xfId="1159"/>
    <cellStyle name="Normal 79 2 2 10" xfId="29394"/>
    <cellStyle name="Normal 79 2 2 2" xfId="1513"/>
    <cellStyle name="Normal 79 2 2 2 2" xfId="2220"/>
    <cellStyle name="Normal 79 2 2 2 2 2" xfId="3633"/>
    <cellStyle name="Normal 79 2 2 2 2 2 2" xfId="6457"/>
    <cellStyle name="Normal 79 2 2 2 2 2 2 2" xfId="14927"/>
    <cellStyle name="Normal 79 2 2 2 2 2 2 2 2" xfId="29042"/>
    <cellStyle name="Normal 79 2 2 2 2 2 2 2 2 2" xfId="62919"/>
    <cellStyle name="Normal 79 2 2 2 2 2 2 2 3" xfId="48803"/>
    <cellStyle name="Normal 79 2 2 2 2 2 2 3" xfId="20573"/>
    <cellStyle name="Normal 79 2 2 2 2 2 2 3 2" xfId="40334"/>
    <cellStyle name="Normal 79 2 2 2 2 2 2 4" xfId="54450"/>
    <cellStyle name="Normal 79 2 2 2 2 2 2 5" xfId="34688"/>
    <cellStyle name="Normal 79 2 2 2 2 2 3" xfId="9281"/>
    <cellStyle name="Normal 79 2 2 2 2 2 3 2" xfId="23396"/>
    <cellStyle name="Normal 79 2 2 2 2 2 3 2 2" xfId="57273"/>
    <cellStyle name="Normal 79 2 2 2 2 2 3 3" xfId="43157"/>
    <cellStyle name="Normal 79 2 2 2 2 2 4" xfId="12104"/>
    <cellStyle name="Normal 79 2 2 2 2 2 4 2" xfId="26219"/>
    <cellStyle name="Normal 79 2 2 2 2 2 4 2 2" xfId="60096"/>
    <cellStyle name="Normal 79 2 2 2 2 2 4 3" xfId="45980"/>
    <cellStyle name="Normal 79 2 2 2 2 2 5" xfId="17750"/>
    <cellStyle name="Normal 79 2 2 2 2 2 5 2" xfId="37511"/>
    <cellStyle name="Normal 79 2 2 2 2 2 6" xfId="51627"/>
    <cellStyle name="Normal 79 2 2 2 2 2 7" xfId="31865"/>
    <cellStyle name="Normal 79 2 2 2 2 3" xfId="5044"/>
    <cellStyle name="Normal 79 2 2 2 2 3 2" xfId="13515"/>
    <cellStyle name="Normal 79 2 2 2 2 3 2 2" xfId="27630"/>
    <cellStyle name="Normal 79 2 2 2 2 3 2 2 2" xfId="61507"/>
    <cellStyle name="Normal 79 2 2 2 2 3 2 3" xfId="47391"/>
    <cellStyle name="Normal 79 2 2 2 2 3 3" xfId="19161"/>
    <cellStyle name="Normal 79 2 2 2 2 3 3 2" xfId="38922"/>
    <cellStyle name="Normal 79 2 2 2 2 3 4" xfId="53038"/>
    <cellStyle name="Normal 79 2 2 2 2 3 5" xfId="33276"/>
    <cellStyle name="Normal 79 2 2 2 2 4" xfId="7869"/>
    <cellStyle name="Normal 79 2 2 2 2 4 2" xfId="21984"/>
    <cellStyle name="Normal 79 2 2 2 2 4 2 2" xfId="55861"/>
    <cellStyle name="Normal 79 2 2 2 2 4 3" xfId="41745"/>
    <cellStyle name="Normal 79 2 2 2 2 5" xfId="10692"/>
    <cellStyle name="Normal 79 2 2 2 2 5 2" xfId="24807"/>
    <cellStyle name="Normal 79 2 2 2 2 5 2 2" xfId="58684"/>
    <cellStyle name="Normal 79 2 2 2 2 5 3" xfId="44568"/>
    <cellStyle name="Normal 79 2 2 2 2 6" xfId="16338"/>
    <cellStyle name="Normal 79 2 2 2 2 6 2" xfId="36099"/>
    <cellStyle name="Normal 79 2 2 2 2 7" xfId="50215"/>
    <cellStyle name="Normal 79 2 2 2 2 8" xfId="30453"/>
    <cellStyle name="Normal 79 2 2 2 3" xfId="2927"/>
    <cellStyle name="Normal 79 2 2 2 3 2" xfId="5751"/>
    <cellStyle name="Normal 79 2 2 2 3 2 2" xfId="14221"/>
    <cellStyle name="Normal 79 2 2 2 3 2 2 2" xfId="28336"/>
    <cellStyle name="Normal 79 2 2 2 3 2 2 2 2" xfId="62213"/>
    <cellStyle name="Normal 79 2 2 2 3 2 2 3" xfId="48097"/>
    <cellStyle name="Normal 79 2 2 2 3 2 3" xfId="19867"/>
    <cellStyle name="Normal 79 2 2 2 3 2 3 2" xfId="39628"/>
    <cellStyle name="Normal 79 2 2 2 3 2 4" xfId="53744"/>
    <cellStyle name="Normal 79 2 2 2 3 2 5" xfId="33982"/>
    <cellStyle name="Normal 79 2 2 2 3 3" xfId="8575"/>
    <cellStyle name="Normal 79 2 2 2 3 3 2" xfId="22690"/>
    <cellStyle name="Normal 79 2 2 2 3 3 2 2" xfId="56567"/>
    <cellStyle name="Normal 79 2 2 2 3 3 3" xfId="42451"/>
    <cellStyle name="Normal 79 2 2 2 3 4" xfId="11398"/>
    <cellStyle name="Normal 79 2 2 2 3 4 2" xfId="25513"/>
    <cellStyle name="Normal 79 2 2 2 3 4 2 2" xfId="59390"/>
    <cellStyle name="Normal 79 2 2 2 3 4 3" xfId="45274"/>
    <cellStyle name="Normal 79 2 2 2 3 5" xfId="17044"/>
    <cellStyle name="Normal 79 2 2 2 3 5 2" xfId="36805"/>
    <cellStyle name="Normal 79 2 2 2 3 6" xfId="50921"/>
    <cellStyle name="Normal 79 2 2 2 3 7" xfId="31159"/>
    <cellStyle name="Normal 79 2 2 2 4" xfId="4338"/>
    <cellStyle name="Normal 79 2 2 2 4 2" xfId="12809"/>
    <cellStyle name="Normal 79 2 2 2 4 2 2" xfId="26924"/>
    <cellStyle name="Normal 79 2 2 2 4 2 2 2" xfId="60801"/>
    <cellStyle name="Normal 79 2 2 2 4 2 3" xfId="46685"/>
    <cellStyle name="Normal 79 2 2 2 4 3" xfId="18455"/>
    <cellStyle name="Normal 79 2 2 2 4 3 2" xfId="38216"/>
    <cellStyle name="Normal 79 2 2 2 4 4" xfId="52332"/>
    <cellStyle name="Normal 79 2 2 2 4 5" xfId="32570"/>
    <cellStyle name="Normal 79 2 2 2 5" xfId="7163"/>
    <cellStyle name="Normal 79 2 2 2 5 2" xfId="21278"/>
    <cellStyle name="Normal 79 2 2 2 5 2 2" xfId="55155"/>
    <cellStyle name="Normal 79 2 2 2 5 3" xfId="41039"/>
    <cellStyle name="Normal 79 2 2 2 6" xfId="9986"/>
    <cellStyle name="Normal 79 2 2 2 6 2" xfId="24101"/>
    <cellStyle name="Normal 79 2 2 2 6 2 2" xfId="57978"/>
    <cellStyle name="Normal 79 2 2 2 6 3" xfId="43862"/>
    <cellStyle name="Normal 79 2 2 2 7" xfId="15632"/>
    <cellStyle name="Normal 79 2 2 2 7 2" xfId="35393"/>
    <cellStyle name="Normal 79 2 2 2 8" xfId="49509"/>
    <cellStyle name="Normal 79 2 2 2 9" xfId="29747"/>
    <cellStyle name="Normal 79 2 2 3" xfId="1867"/>
    <cellStyle name="Normal 79 2 2 3 2" xfId="3280"/>
    <cellStyle name="Normal 79 2 2 3 2 2" xfId="6104"/>
    <cellStyle name="Normal 79 2 2 3 2 2 2" xfId="14574"/>
    <cellStyle name="Normal 79 2 2 3 2 2 2 2" xfId="28689"/>
    <cellStyle name="Normal 79 2 2 3 2 2 2 2 2" xfId="62566"/>
    <cellStyle name="Normal 79 2 2 3 2 2 2 3" xfId="48450"/>
    <cellStyle name="Normal 79 2 2 3 2 2 3" xfId="20220"/>
    <cellStyle name="Normal 79 2 2 3 2 2 3 2" xfId="39981"/>
    <cellStyle name="Normal 79 2 2 3 2 2 4" xfId="54097"/>
    <cellStyle name="Normal 79 2 2 3 2 2 5" xfId="34335"/>
    <cellStyle name="Normal 79 2 2 3 2 3" xfId="8928"/>
    <cellStyle name="Normal 79 2 2 3 2 3 2" xfId="23043"/>
    <cellStyle name="Normal 79 2 2 3 2 3 2 2" xfId="56920"/>
    <cellStyle name="Normal 79 2 2 3 2 3 3" xfId="42804"/>
    <cellStyle name="Normal 79 2 2 3 2 4" xfId="11751"/>
    <cellStyle name="Normal 79 2 2 3 2 4 2" xfId="25866"/>
    <cellStyle name="Normal 79 2 2 3 2 4 2 2" xfId="59743"/>
    <cellStyle name="Normal 79 2 2 3 2 4 3" xfId="45627"/>
    <cellStyle name="Normal 79 2 2 3 2 5" xfId="17397"/>
    <cellStyle name="Normal 79 2 2 3 2 5 2" xfId="37158"/>
    <cellStyle name="Normal 79 2 2 3 2 6" xfId="51274"/>
    <cellStyle name="Normal 79 2 2 3 2 7" xfId="31512"/>
    <cellStyle name="Normal 79 2 2 3 3" xfId="4691"/>
    <cellStyle name="Normal 79 2 2 3 3 2" xfId="13162"/>
    <cellStyle name="Normal 79 2 2 3 3 2 2" xfId="27277"/>
    <cellStyle name="Normal 79 2 2 3 3 2 2 2" xfId="61154"/>
    <cellStyle name="Normal 79 2 2 3 3 2 3" xfId="47038"/>
    <cellStyle name="Normal 79 2 2 3 3 3" xfId="18808"/>
    <cellStyle name="Normal 79 2 2 3 3 3 2" xfId="38569"/>
    <cellStyle name="Normal 79 2 2 3 3 4" xfId="52685"/>
    <cellStyle name="Normal 79 2 2 3 3 5" xfId="32923"/>
    <cellStyle name="Normal 79 2 2 3 4" xfId="7516"/>
    <cellStyle name="Normal 79 2 2 3 4 2" xfId="21631"/>
    <cellStyle name="Normal 79 2 2 3 4 2 2" xfId="55508"/>
    <cellStyle name="Normal 79 2 2 3 4 3" xfId="41392"/>
    <cellStyle name="Normal 79 2 2 3 5" xfId="10339"/>
    <cellStyle name="Normal 79 2 2 3 5 2" xfId="24454"/>
    <cellStyle name="Normal 79 2 2 3 5 2 2" xfId="58331"/>
    <cellStyle name="Normal 79 2 2 3 5 3" xfId="44215"/>
    <cellStyle name="Normal 79 2 2 3 6" xfId="15985"/>
    <cellStyle name="Normal 79 2 2 3 6 2" xfId="35746"/>
    <cellStyle name="Normal 79 2 2 3 7" xfId="49862"/>
    <cellStyle name="Normal 79 2 2 3 8" xfId="30100"/>
    <cellStyle name="Normal 79 2 2 4" xfId="2574"/>
    <cellStyle name="Normal 79 2 2 4 2" xfId="5398"/>
    <cellStyle name="Normal 79 2 2 4 2 2" xfId="13868"/>
    <cellStyle name="Normal 79 2 2 4 2 2 2" xfId="27983"/>
    <cellStyle name="Normal 79 2 2 4 2 2 2 2" xfId="61860"/>
    <cellStyle name="Normal 79 2 2 4 2 2 3" xfId="47744"/>
    <cellStyle name="Normal 79 2 2 4 2 3" xfId="19514"/>
    <cellStyle name="Normal 79 2 2 4 2 3 2" xfId="39275"/>
    <cellStyle name="Normal 79 2 2 4 2 4" xfId="53391"/>
    <cellStyle name="Normal 79 2 2 4 2 5" xfId="33629"/>
    <cellStyle name="Normal 79 2 2 4 3" xfId="8222"/>
    <cellStyle name="Normal 79 2 2 4 3 2" xfId="22337"/>
    <cellStyle name="Normal 79 2 2 4 3 2 2" xfId="56214"/>
    <cellStyle name="Normal 79 2 2 4 3 3" xfId="42098"/>
    <cellStyle name="Normal 79 2 2 4 4" xfId="11045"/>
    <cellStyle name="Normal 79 2 2 4 4 2" xfId="25160"/>
    <cellStyle name="Normal 79 2 2 4 4 2 2" xfId="59037"/>
    <cellStyle name="Normal 79 2 2 4 4 3" xfId="44921"/>
    <cellStyle name="Normal 79 2 2 4 5" xfId="16691"/>
    <cellStyle name="Normal 79 2 2 4 5 2" xfId="36452"/>
    <cellStyle name="Normal 79 2 2 4 6" xfId="50568"/>
    <cellStyle name="Normal 79 2 2 4 7" xfId="30806"/>
    <cellStyle name="Normal 79 2 2 5" xfId="3985"/>
    <cellStyle name="Normal 79 2 2 5 2" xfId="12456"/>
    <cellStyle name="Normal 79 2 2 5 2 2" xfId="26571"/>
    <cellStyle name="Normal 79 2 2 5 2 2 2" xfId="60448"/>
    <cellStyle name="Normal 79 2 2 5 2 3" xfId="46332"/>
    <cellStyle name="Normal 79 2 2 5 3" xfId="18102"/>
    <cellStyle name="Normal 79 2 2 5 3 2" xfId="37863"/>
    <cellStyle name="Normal 79 2 2 5 4" xfId="51979"/>
    <cellStyle name="Normal 79 2 2 5 5" xfId="32217"/>
    <cellStyle name="Normal 79 2 2 6" xfId="6810"/>
    <cellStyle name="Normal 79 2 2 6 2" xfId="20925"/>
    <cellStyle name="Normal 79 2 2 6 2 2" xfId="54802"/>
    <cellStyle name="Normal 79 2 2 6 3" xfId="40686"/>
    <cellStyle name="Normal 79 2 2 7" xfId="9633"/>
    <cellStyle name="Normal 79 2 2 7 2" xfId="23748"/>
    <cellStyle name="Normal 79 2 2 7 2 2" xfId="57625"/>
    <cellStyle name="Normal 79 2 2 7 3" xfId="43509"/>
    <cellStyle name="Normal 79 2 2 8" xfId="15279"/>
    <cellStyle name="Normal 79 2 2 8 2" xfId="35040"/>
    <cellStyle name="Normal 79 2 2 9" xfId="49156"/>
    <cellStyle name="Normal 79 2 3" xfId="1338"/>
    <cellStyle name="Normal 79 2 3 2" xfId="2045"/>
    <cellStyle name="Normal 79 2 3 2 2" xfId="3458"/>
    <cellStyle name="Normal 79 2 3 2 2 2" xfId="6282"/>
    <cellStyle name="Normal 79 2 3 2 2 2 2" xfId="14752"/>
    <cellStyle name="Normal 79 2 3 2 2 2 2 2" xfId="28867"/>
    <cellStyle name="Normal 79 2 3 2 2 2 2 2 2" xfId="62744"/>
    <cellStyle name="Normal 79 2 3 2 2 2 2 3" xfId="48628"/>
    <cellStyle name="Normal 79 2 3 2 2 2 3" xfId="20398"/>
    <cellStyle name="Normal 79 2 3 2 2 2 3 2" xfId="40159"/>
    <cellStyle name="Normal 79 2 3 2 2 2 4" xfId="54275"/>
    <cellStyle name="Normal 79 2 3 2 2 2 5" xfId="34513"/>
    <cellStyle name="Normal 79 2 3 2 2 3" xfId="9106"/>
    <cellStyle name="Normal 79 2 3 2 2 3 2" xfId="23221"/>
    <cellStyle name="Normal 79 2 3 2 2 3 2 2" xfId="57098"/>
    <cellStyle name="Normal 79 2 3 2 2 3 3" xfId="42982"/>
    <cellStyle name="Normal 79 2 3 2 2 4" xfId="11929"/>
    <cellStyle name="Normal 79 2 3 2 2 4 2" xfId="26044"/>
    <cellStyle name="Normal 79 2 3 2 2 4 2 2" xfId="59921"/>
    <cellStyle name="Normal 79 2 3 2 2 4 3" xfId="45805"/>
    <cellStyle name="Normal 79 2 3 2 2 5" xfId="17575"/>
    <cellStyle name="Normal 79 2 3 2 2 5 2" xfId="37336"/>
    <cellStyle name="Normal 79 2 3 2 2 6" xfId="51452"/>
    <cellStyle name="Normal 79 2 3 2 2 7" xfId="31690"/>
    <cellStyle name="Normal 79 2 3 2 3" xfId="4869"/>
    <cellStyle name="Normal 79 2 3 2 3 2" xfId="13340"/>
    <cellStyle name="Normal 79 2 3 2 3 2 2" xfId="27455"/>
    <cellStyle name="Normal 79 2 3 2 3 2 2 2" xfId="61332"/>
    <cellStyle name="Normal 79 2 3 2 3 2 3" xfId="47216"/>
    <cellStyle name="Normal 79 2 3 2 3 3" xfId="18986"/>
    <cellStyle name="Normal 79 2 3 2 3 3 2" xfId="38747"/>
    <cellStyle name="Normal 79 2 3 2 3 4" xfId="52863"/>
    <cellStyle name="Normal 79 2 3 2 3 5" xfId="33101"/>
    <cellStyle name="Normal 79 2 3 2 4" xfId="7694"/>
    <cellStyle name="Normal 79 2 3 2 4 2" xfId="21809"/>
    <cellStyle name="Normal 79 2 3 2 4 2 2" xfId="55686"/>
    <cellStyle name="Normal 79 2 3 2 4 3" xfId="41570"/>
    <cellStyle name="Normal 79 2 3 2 5" xfId="10517"/>
    <cellStyle name="Normal 79 2 3 2 5 2" xfId="24632"/>
    <cellStyle name="Normal 79 2 3 2 5 2 2" xfId="58509"/>
    <cellStyle name="Normal 79 2 3 2 5 3" xfId="44393"/>
    <cellStyle name="Normal 79 2 3 2 6" xfId="16163"/>
    <cellStyle name="Normal 79 2 3 2 6 2" xfId="35924"/>
    <cellStyle name="Normal 79 2 3 2 7" xfId="50040"/>
    <cellStyle name="Normal 79 2 3 2 8" xfId="30278"/>
    <cellStyle name="Normal 79 2 3 3" xfId="2752"/>
    <cellStyle name="Normal 79 2 3 3 2" xfId="5576"/>
    <cellStyle name="Normal 79 2 3 3 2 2" xfId="14046"/>
    <cellStyle name="Normal 79 2 3 3 2 2 2" xfId="28161"/>
    <cellStyle name="Normal 79 2 3 3 2 2 2 2" xfId="62038"/>
    <cellStyle name="Normal 79 2 3 3 2 2 3" xfId="47922"/>
    <cellStyle name="Normal 79 2 3 3 2 3" xfId="19692"/>
    <cellStyle name="Normal 79 2 3 3 2 3 2" xfId="39453"/>
    <cellStyle name="Normal 79 2 3 3 2 4" xfId="53569"/>
    <cellStyle name="Normal 79 2 3 3 2 5" xfId="33807"/>
    <cellStyle name="Normal 79 2 3 3 3" xfId="8400"/>
    <cellStyle name="Normal 79 2 3 3 3 2" xfId="22515"/>
    <cellStyle name="Normal 79 2 3 3 3 2 2" xfId="56392"/>
    <cellStyle name="Normal 79 2 3 3 3 3" xfId="42276"/>
    <cellStyle name="Normal 79 2 3 3 4" xfId="11223"/>
    <cellStyle name="Normal 79 2 3 3 4 2" xfId="25338"/>
    <cellStyle name="Normal 79 2 3 3 4 2 2" xfId="59215"/>
    <cellStyle name="Normal 79 2 3 3 4 3" xfId="45099"/>
    <cellStyle name="Normal 79 2 3 3 5" xfId="16869"/>
    <cellStyle name="Normal 79 2 3 3 5 2" xfId="36630"/>
    <cellStyle name="Normal 79 2 3 3 6" xfId="50746"/>
    <cellStyle name="Normal 79 2 3 3 7" xfId="30984"/>
    <cellStyle name="Normal 79 2 3 4" xfId="4163"/>
    <cellStyle name="Normal 79 2 3 4 2" xfId="12634"/>
    <cellStyle name="Normal 79 2 3 4 2 2" xfId="26749"/>
    <cellStyle name="Normal 79 2 3 4 2 2 2" xfId="60626"/>
    <cellStyle name="Normal 79 2 3 4 2 3" xfId="46510"/>
    <cellStyle name="Normal 79 2 3 4 3" xfId="18280"/>
    <cellStyle name="Normal 79 2 3 4 3 2" xfId="38041"/>
    <cellStyle name="Normal 79 2 3 4 4" xfId="52157"/>
    <cellStyle name="Normal 79 2 3 4 5" xfId="32395"/>
    <cellStyle name="Normal 79 2 3 5" xfId="6988"/>
    <cellStyle name="Normal 79 2 3 5 2" xfId="21103"/>
    <cellStyle name="Normal 79 2 3 5 2 2" xfId="54980"/>
    <cellStyle name="Normal 79 2 3 5 3" xfId="40864"/>
    <cellStyle name="Normal 79 2 3 6" xfId="9811"/>
    <cellStyle name="Normal 79 2 3 6 2" xfId="23926"/>
    <cellStyle name="Normal 79 2 3 6 2 2" xfId="57803"/>
    <cellStyle name="Normal 79 2 3 6 3" xfId="43687"/>
    <cellStyle name="Normal 79 2 3 7" xfId="15457"/>
    <cellStyle name="Normal 79 2 3 7 2" xfId="35218"/>
    <cellStyle name="Normal 79 2 3 8" xfId="49334"/>
    <cellStyle name="Normal 79 2 3 9" xfId="29572"/>
    <cellStyle name="Normal 79 2 4" xfId="1692"/>
    <cellStyle name="Normal 79 2 4 2" xfId="3105"/>
    <cellStyle name="Normal 79 2 4 2 2" xfId="5929"/>
    <cellStyle name="Normal 79 2 4 2 2 2" xfId="14399"/>
    <cellStyle name="Normal 79 2 4 2 2 2 2" xfId="28514"/>
    <cellStyle name="Normal 79 2 4 2 2 2 2 2" xfId="62391"/>
    <cellStyle name="Normal 79 2 4 2 2 2 3" xfId="48275"/>
    <cellStyle name="Normal 79 2 4 2 2 3" xfId="20045"/>
    <cellStyle name="Normal 79 2 4 2 2 3 2" xfId="39806"/>
    <cellStyle name="Normal 79 2 4 2 2 4" xfId="53922"/>
    <cellStyle name="Normal 79 2 4 2 2 5" xfId="34160"/>
    <cellStyle name="Normal 79 2 4 2 3" xfId="8753"/>
    <cellStyle name="Normal 79 2 4 2 3 2" xfId="22868"/>
    <cellStyle name="Normal 79 2 4 2 3 2 2" xfId="56745"/>
    <cellStyle name="Normal 79 2 4 2 3 3" xfId="42629"/>
    <cellStyle name="Normal 79 2 4 2 4" xfId="11576"/>
    <cellStyle name="Normal 79 2 4 2 4 2" xfId="25691"/>
    <cellStyle name="Normal 79 2 4 2 4 2 2" xfId="59568"/>
    <cellStyle name="Normal 79 2 4 2 4 3" xfId="45452"/>
    <cellStyle name="Normal 79 2 4 2 5" xfId="17222"/>
    <cellStyle name="Normal 79 2 4 2 5 2" xfId="36983"/>
    <cellStyle name="Normal 79 2 4 2 6" xfId="51099"/>
    <cellStyle name="Normal 79 2 4 2 7" xfId="31337"/>
    <cellStyle name="Normal 79 2 4 3" xfId="4516"/>
    <cellStyle name="Normal 79 2 4 3 2" xfId="12987"/>
    <cellStyle name="Normal 79 2 4 3 2 2" xfId="27102"/>
    <cellStyle name="Normal 79 2 4 3 2 2 2" xfId="60979"/>
    <cellStyle name="Normal 79 2 4 3 2 3" xfId="46863"/>
    <cellStyle name="Normal 79 2 4 3 3" xfId="18633"/>
    <cellStyle name="Normal 79 2 4 3 3 2" xfId="38394"/>
    <cellStyle name="Normal 79 2 4 3 4" xfId="52510"/>
    <cellStyle name="Normal 79 2 4 3 5" xfId="32748"/>
    <cellStyle name="Normal 79 2 4 4" xfId="7341"/>
    <cellStyle name="Normal 79 2 4 4 2" xfId="21456"/>
    <cellStyle name="Normal 79 2 4 4 2 2" xfId="55333"/>
    <cellStyle name="Normal 79 2 4 4 3" xfId="41217"/>
    <cellStyle name="Normal 79 2 4 5" xfId="10164"/>
    <cellStyle name="Normal 79 2 4 5 2" xfId="24279"/>
    <cellStyle name="Normal 79 2 4 5 2 2" xfId="58156"/>
    <cellStyle name="Normal 79 2 4 5 3" xfId="44040"/>
    <cellStyle name="Normal 79 2 4 6" xfId="15810"/>
    <cellStyle name="Normal 79 2 4 6 2" xfId="35571"/>
    <cellStyle name="Normal 79 2 4 7" xfId="49687"/>
    <cellStyle name="Normal 79 2 4 8" xfId="29925"/>
    <cellStyle name="Normal 79 2 5" xfId="2399"/>
    <cellStyle name="Normal 79 2 5 2" xfId="5223"/>
    <cellStyle name="Normal 79 2 5 2 2" xfId="13693"/>
    <cellStyle name="Normal 79 2 5 2 2 2" xfId="27808"/>
    <cellStyle name="Normal 79 2 5 2 2 2 2" xfId="61685"/>
    <cellStyle name="Normal 79 2 5 2 2 3" xfId="47569"/>
    <cellStyle name="Normal 79 2 5 2 3" xfId="19339"/>
    <cellStyle name="Normal 79 2 5 2 3 2" xfId="39100"/>
    <cellStyle name="Normal 79 2 5 2 4" xfId="53216"/>
    <cellStyle name="Normal 79 2 5 2 5" xfId="33454"/>
    <cellStyle name="Normal 79 2 5 3" xfId="8047"/>
    <cellStyle name="Normal 79 2 5 3 2" xfId="22162"/>
    <cellStyle name="Normal 79 2 5 3 2 2" xfId="56039"/>
    <cellStyle name="Normal 79 2 5 3 3" xfId="41923"/>
    <cellStyle name="Normal 79 2 5 4" xfId="10870"/>
    <cellStyle name="Normal 79 2 5 4 2" xfId="24985"/>
    <cellStyle name="Normal 79 2 5 4 2 2" xfId="58862"/>
    <cellStyle name="Normal 79 2 5 4 3" xfId="44746"/>
    <cellStyle name="Normal 79 2 5 5" xfId="16516"/>
    <cellStyle name="Normal 79 2 5 5 2" xfId="36277"/>
    <cellStyle name="Normal 79 2 5 6" xfId="50393"/>
    <cellStyle name="Normal 79 2 5 7" xfId="30631"/>
    <cellStyle name="Normal 79 2 6" xfId="3810"/>
    <cellStyle name="Normal 79 2 6 2" xfId="12281"/>
    <cellStyle name="Normal 79 2 6 2 2" xfId="26396"/>
    <cellStyle name="Normal 79 2 6 2 2 2" xfId="60273"/>
    <cellStyle name="Normal 79 2 6 2 3" xfId="46157"/>
    <cellStyle name="Normal 79 2 6 3" xfId="17927"/>
    <cellStyle name="Normal 79 2 6 3 2" xfId="37688"/>
    <cellStyle name="Normal 79 2 6 4" xfId="51804"/>
    <cellStyle name="Normal 79 2 6 5" xfId="32042"/>
    <cellStyle name="Normal 79 2 7" xfId="6635"/>
    <cellStyle name="Normal 79 2 7 2" xfId="20750"/>
    <cellStyle name="Normal 79 2 7 2 2" xfId="54627"/>
    <cellStyle name="Normal 79 2 7 3" xfId="40511"/>
    <cellStyle name="Normal 79 2 8" xfId="9458"/>
    <cellStyle name="Normal 79 2 8 2" xfId="23573"/>
    <cellStyle name="Normal 79 2 8 2 2" xfId="57450"/>
    <cellStyle name="Normal 79 2 8 3" xfId="43334"/>
    <cellStyle name="Normal 79 2 9" xfId="15104"/>
    <cellStyle name="Normal 79 2 9 2" xfId="34865"/>
    <cellStyle name="Normal 79 3" xfId="1071"/>
    <cellStyle name="Normal 79 3 10" xfId="29307"/>
    <cellStyle name="Normal 79 3 2" xfId="1426"/>
    <cellStyle name="Normal 79 3 2 2" xfId="2133"/>
    <cellStyle name="Normal 79 3 2 2 2" xfId="3546"/>
    <cellStyle name="Normal 79 3 2 2 2 2" xfId="6370"/>
    <cellStyle name="Normal 79 3 2 2 2 2 2" xfId="14840"/>
    <cellStyle name="Normal 79 3 2 2 2 2 2 2" xfId="28955"/>
    <cellStyle name="Normal 79 3 2 2 2 2 2 2 2" xfId="62832"/>
    <cellStyle name="Normal 79 3 2 2 2 2 2 3" xfId="48716"/>
    <cellStyle name="Normal 79 3 2 2 2 2 3" xfId="20486"/>
    <cellStyle name="Normal 79 3 2 2 2 2 3 2" xfId="40247"/>
    <cellStyle name="Normal 79 3 2 2 2 2 4" xfId="54363"/>
    <cellStyle name="Normal 79 3 2 2 2 2 5" xfId="34601"/>
    <cellStyle name="Normal 79 3 2 2 2 3" xfId="9194"/>
    <cellStyle name="Normal 79 3 2 2 2 3 2" xfId="23309"/>
    <cellStyle name="Normal 79 3 2 2 2 3 2 2" xfId="57186"/>
    <cellStyle name="Normal 79 3 2 2 2 3 3" xfId="43070"/>
    <cellStyle name="Normal 79 3 2 2 2 4" xfId="12017"/>
    <cellStyle name="Normal 79 3 2 2 2 4 2" xfId="26132"/>
    <cellStyle name="Normal 79 3 2 2 2 4 2 2" xfId="60009"/>
    <cellStyle name="Normal 79 3 2 2 2 4 3" xfId="45893"/>
    <cellStyle name="Normal 79 3 2 2 2 5" xfId="17663"/>
    <cellStyle name="Normal 79 3 2 2 2 5 2" xfId="37424"/>
    <cellStyle name="Normal 79 3 2 2 2 6" xfId="51540"/>
    <cellStyle name="Normal 79 3 2 2 2 7" xfId="31778"/>
    <cellStyle name="Normal 79 3 2 2 3" xfId="4957"/>
    <cellStyle name="Normal 79 3 2 2 3 2" xfId="13428"/>
    <cellStyle name="Normal 79 3 2 2 3 2 2" xfId="27543"/>
    <cellStyle name="Normal 79 3 2 2 3 2 2 2" xfId="61420"/>
    <cellStyle name="Normal 79 3 2 2 3 2 3" xfId="47304"/>
    <cellStyle name="Normal 79 3 2 2 3 3" xfId="19074"/>
    <cellStyle name="Normal 79 3 2 2 3 3 2" xfId="38835"/>
    <cellStyle name="Normal 79 3 2 2 3 4" xfId="52951"/>
    <cellStyle name="Normal 79 3 2 2 3 5" xfId="33189"/>
    <cellStyle name="Normal 79 3 2 2 4" xfId="7782"/>
    <cellStyle name="Normal 79 3 2 2 4 2" xfId="21897"/>
    <cellStyle name="Normal 79 3 2 2 4 2 2" xfId="55774"/>
    <cellStyle name="Normal 79 3 2 2 4 3" xfId="41658"/>
    <cellStyle name="Normal 79 3 2 2 5" xfId="10605"/>
    <cellStyle name="Normal 79 3 2 2 5 2" xfId="24720"/>
    <cellStyle name="Normal 79 3 2 2 5 2 2" xfId="58597"/>
    <cellStyle name="Normal 79 3 2 2 5 3" xfId="44481"/>
    <cellStyle name="Normal 79 3 2 2 6" xfId="16251"/>
    <cellStyle name="Normal 79 3 2 2 6 2" xfId="36012"/>
    <cellStyle name="Normal 79 3 2 2 7" xfId="50128"/>
    <cellStyle name="Normal 79 3 2 2 8" xfId="30366"/>
    <cellStyle name="Normal 79 3 2 3" xfId="2840"/>
    <cellStyle name="Normal 79 3 2 3 2" xfId="5664"/>
    <cellStyle name="Normal 79 3 2 3 2 2" xfId="14134"/>
    <cellStyle name="Normal 79 3 2 3 2 2 2" xfId="28249"/>
    <cellStyle name="Normal 79 3 2 3 2 2 2 2" xfId="62126"/>
    <cellStyle name="Normal 79 3 2 3 2 2 3" xfId="48010"/>
    <cellStyle name="Normal 79 3 2 3 2 3" xfId="19780"/>
    <cellStyle name="Normal 79 3 2 3 2 3 2" xfId="39541"/>
    <cellStyle name="Normal 79 3 2 3 2 4" xfId="53657"/>
    <cellStyle name="Normal 79 3 2 3 2 5" xfId="33895"/>
    <cellStyle name="Normal 79 3 2 3 3" xfId="8488"/>
    <cellStyle name="Normal 79 3 2 3 3 2" xfId="22603"/>
    <cellStyle name="Normal 79 3 2 3 3 2 2" xfId="56480"/>
    <cellStyle name="Normal 79 3 2 3 3 3" xfId="42364"/>
    <cellStyle name="Normal 79 3 2 3 4" xfId="11311"/>
    <cellStyle name="Normal 79 3 2 3 4 2" xfId="25426"/>
    <cellStyle name="Normal 79 3 2 3 4 2 2" xfId="59303"/>
    <cellStyle name="Normal 79 3 2 3 4 3" xfId="45187"/>
    <cellStyle name="Normal 79 3 2 3 5" xfId="16957"/>
    <cellStyle name="Normal 79 3 2 3 5 2" xfId="36718"/>
    <cellStyle name="Normal 79 3 2 3 6" xfId="50834"/>
    <cellStyle name="Normal 79 3 2 3 7" xfId="31072"/>
    <cellStyle name="Normal 79 3 2 4" xfId="4251"/>
    <cellStyle name="Normal 79 3 2 4 2" xfId="12722"/>
    <cellStyle name="Normal 79 3 2 4 2 2" xfId="26837"/>
    <cellStyle name="Normal 79 3 2 4 2 2 2" xfId="60714"/>
    <cellStyle name="Normal 79 3 2 4 2 3" xfId="46598"/>
    <cellStyle name="Normal 79 3 2 4 3" xfId="18368"/>
    <cellStyle name="Normal 79 3 2 4 3 2" xfId="38129"/>
    <cellStyle name="Normal 79 3 2 4 4" xfId="52245"/>
    <cellStyle name="Normal 79 3 2 4 5" xfId="32483"/>
    <cellStyle name="Normal 79 3 2 5" xfId="7076"/>
    <cellStyle name="Normal 79 3 2 5 2" xfId="21191"/>
    <cellStyle name="Normal 79 3 2 5 2 2" xfId="55068"/>
    <cellStyle name="Normal 79 3 2 5 3" xfId="40952"/>
    <cellStyle name="Normal 79 3 2 6" xfId="9899"/>
    <cellStyle name="Normal 79 3 2 6 2" xfId="24014"/>
    <cellStyle name="Normal 79 3 2 6 2 2" xfId="57891"/>
    <cellStyle name="Normal 79 3 2 6 3" xfId="43775"/>
    <cellStyle name="Normal 79 3 2 7" xfId="15545"/>
    <cellStyle name="Normal 79 3 2 7 2" xfId="35306"/>
    <cellStyle name="Normal 79 3 2 8" xfId="49422"/>
    <cellStyle name="Normal 79 3 2 9" xfId="29660"/>
    <cellStyle name="Normal 79 3 3" xfId="1780"/>
    <cellStyle name="Normal 79 3 3 2" xfId="3193"/>
    <cellStyle name="Normal 79 3 3 2 2" xfId="6017"/>
    <cellStyle name="Normal 79 3 3 2 2 2" xfId="14487"/>
    <cellStyle name="Normal 79 3 3 2 2 2 2" xfId="28602"/>
    <cellStyle name="Normal 79 3 3 2 2 2 2 2" xfId="62479"/>
    <cellStyle name="Normal 79 3 3 2 2 2 3" xfId="48363"/>
    <cellStyle name="Normal 79 3 3 2 2 3" xfId="20133"/>
    <cellStyle name="Normal 79 3 3 2 2 3 2" xfId="39894"/>
    <cellStyle name="Normal 79 3 3 2 2 4" xfId="54010"/>
    <cellStyle name="Normal 79 3 3 2 2 5" xfId="34248"/>
    <cellStyle name="Normal 79 3 3 2 3" xfId="8841"/>
    <cellStyle name="Normal 79 3 3 2 3 2" xfId="22956"/>
    <cellStyle name="Normal 79 3 3 2 3 2 2" xfId="56833"/>
    <cellStyle name="Normal 79 3 3 2 3 3" xfId="42717"/>
    <cellStyle name="Normal 79 3 3 2 4" xfId="11664"/>
    <cellStyle name="Normal 79 3 3 2 4 2" xfId="25779"/>
    <cellStyle name="Normal 79 3 3 2 4 2 2" xfId="59656"/>
    <cellStyle name="Normal 79 3 3 2 4 3" xfId="45540"/>
    <cellStyle name="Normal 79 3 3 2 5" xfId="17310"/>
    <cellStyle name="Normal 79 3 3 2 5 2" xfId="37071"/>
    <cellStyle name="Normal 79 3 3 2 6" xfId="51187"/>
    <cellStyle name="Normal 79 3 3 2 7" xfId="31425"/>
    <cellStyle name="Normal 79 3 3 3" xfId="4604"/>
    <cellStyle name="Normal 79 3 3 3 2" xfId="13075"/>
    <cellStyle name="Normal 79 3 3 3 2 2" xfId="27190"/>
    <cellStyle name="Normal 79 3 3 3 2 2 2" xfId="61067"/>
    <cellStyle name="Normal 79 3 3 3 2 3" xfId="46951"/>
    <cellStyle name="Normal 79 3 3 3 3" xfId="18721"/>
    <cellStyle name="Normal 79 3 3 3 3 2" xfId="38482"/>
    <cellStyle name="Normal 79 3 3 3 4" xfId="52598"/>
    <cellStyle name="Normal 79 3 3 3 5" xfId="32836"/>
    <cellStyle name="Normal 79 3 3 4" xfId="7429"/>
    <cellStyle name="Normal 79 3 3 4 2" xfId="21544"/>
    <cellStyle name="Normal 79 3 3 4 2 2" xfId="55421"/>
    <cellStyle name="Normal 79 3 3 4 3" xfId="41305"/>
    <cellStyle name="Normal 79 3 3 5" xfId="10252"/>
    <cellStyle name="Normal 79 3 3 5 2" xfId="24367"/>
    <cellStyle name="Normal 79 3 3 5 2 2" xfId="58244"/>
    <cellStyle name="Normal 79 3 3 5 3" xfId="44128"/>
    <cellStyle name="Normal 79 3 3 6" xfId="15898"/>
    <cellStyle name="Normal 79 3 3 6 2" xfId="35659"/>
    <cellStyle name="Normal 79 3 3 7" xfId="49775"/>
    <cellStyle name="Normal 79 3 3 8" xfId="30013"/>
    <cellStyle name="Normal 79 3 4" xfId="2487"/>
    <cellStyle name="Normal 79 3 4 2" xfId="5311"/>
    <cellStyle name="Normal 79 3 4 2 2" xfId="13781"/>
    <cellStyle name="Normal 79 3 4 2 2 2" xfId="27896"/>
    <cellStyle name="Normal 79 3 4 2 2 2 2" xfId="61773"/>
    <cellStyle name="Normal 79 3 4 2 2 3" xfId="47657"/>
    <cellStyle name="Normal 79 3 4 2 3" xfId="19427"/>
    <cellStyle name="Normal 79 3 4 2 3 2" xfId="39188"/>
    <cellStyle name="Normal 79 3 4 2 4" xfId="53304"/>
    <cellStyle name="Normal 79 3 4 2 5" xfId="33542"/>
    <cellStyle name="Normal 79 3 4 3" xfId="8135"/>
    <cellStyle name="Normal 79 3 4 3 2" xfId="22250"/>
    <cellStyle name="Normal 79 3 4 3 2 2" xfId="56127"/>
    <cellStyle name="Normal 79 3 4 3 3" xfId="42011"/>
    <cellStyle name="Normal 79 3 4 4" xfId="10958"/>
    <cellStyle name="Normal 79 3 4 4 2" xfId="25073"/>
    <cellStyle name="Normal 79 3 4 4 2 2" xfId="58950"/>
    <cellStyle name="Normal 79 3 4 4 3" xfId="44834"/>
    <cellStyle name="Normal 79 3 4 5" xfId="16604"/>
    <cellStyle name="Normal 79 3 4 5 2" xfId="36365"/>
    <cellStyle name="Normal 79 3 4 6" xfId="50481"/>
    <cellStyle name="Normal 79 3 4 7" xfId="30719"/>
    <cellStyle name="Normal 79 3 5" xfId="3898"/>
    <cellStyle name="Normal 79 3 5 2" xfId="12369"/>
    <cellStyle name="Normal 79 3 5 2 2" xfId="26484"/>
    <cellStyle name="Normal 79 3 5 2 2 2" xfId="60361"/>
    <cellStyle name="Normal 79 3 5 2 3" xfId="46245"/>
    <cellStyle name="Normal 79 3 5 3" xfId="18015"/>
    <cellStyle name="Normal 79 3 5 3 2" xfId="37776"/>
    <cellStyle name="Normal 79 3 5 4" xfId="51892"/>
    <cellStyle name="Normal 79 3 5 5" xfId="32130"/>
    <cellStyle name="Normal 79 3 6" xfId="6723"/>
    <cellStyle name="Normal 79 3 6 2" xfId="20838"/>
    <cellStyle name="Normal 79 3 6 2 2" xfId="54715"/>
    <cellStyle name="Normal 79 3 6 3" xfId="40599"/>
    <cellStyle name="Normal 79 3 7" xfId="9546"/>
    <cellStyle name="Normal 79 3 7 2" xfId="23661"/>
    <cellStyle name="Normal 79 3 7 2 2" xfId="57538"/>
    <cellStyle name="Normal 79 3 7 3" xfId="43422"/>
    <cellStyle name="Normal 79 3 8" xfId="15192"/>
    <cellStyle name="Normal 79 3 8 2" xfId="34953"/>
    <cellStyle name="Normal 79 3 9" xfId="49069"/>
    <cellStyle name="Normal 79 4" xfId="1251"/>
    <cellStyle name="Normal 79 4 2" xfId="1958"/>
    <cellStyle name="Normal 79 4 2 2" xfId="3371"/>
    <cellStyle name="Normal 79 4 2 2 2" xfId="6195"/>
    <cellStyle name="Normal 79 4 2 2 2 2" xfId="14665"/>
    <cellStyle name="Normal 79 4 2 2 2 2 2" xfId="28780"/>
    <cellStyle name="Normal 79 4 2 2 2 2 2 2" xfId="62657"/>
    <cellStyle name="Normal 79 4 2 2 2 2 3" xfId="48541"/>
    <cellStyle name="Normal 79 4 2 2 2 3" xfId="20311"/>
    <cellStyle name="Normal 79 4 2 2 2 3 2" xfId="40072"/>
    <cellStyle name="Normal 79 4 2 2 2 4" xfId="54188"/>
    <cellStyle name="Normal 79 4 2 2 2 5" xfId="34426"/>
    <cellStyle name="Normal 79 4 2 2 3" xfId="9019"/>
    <cellStyle name="Normal 79 4 2 2 3 2" xfId="23134"/>
    <cellStyle name="Normal 79 4 2 2 3 2 2" xfId="57011"/>
    <cellStyle name="Normal 79 4 2 2 3 3" xfId="42895"/>
    <cellStyle name="Normal 79 4 2 2 4" xfId="11842"/>
    <cellStyle name="Normal 79 4 2 2 4 2" xfId="25957"/>
    <cellStyle name="Normal 79 4 2 2 4 2 2" xfId="59834"/>
    <cellStyle name="Normal 79 4 2 2 4 3" xfId="45718"/>
    <cellStyle name="Normal 79 4 2 2 5" xfId="17488"/>
    <cellStyle name="Normal 79 4 2 2 5 2" xfId="37249"/>
    <cellStyle name="Normal 79 4 2 2 6" xfId="51365"/>
    <cellStyle name="Normal 79 4 2 2 7" xfId="31603"/>
    <cellStyle name="Normal 79 4 2 3" xfId="4782"/>
    <cellStyle name="Normal 79 4 2 3 2" xfId="13253"/>
    <cellStyle name="Normal 79 4 2 3 2 2" xfId="27368"/>
    <cellStyle name="Normal 79 4 2 3 2 2 2" xfId="61245"/>
    <cellStyle name="Normal 79 4 2 3 2 3" xfId="47129"/>
    <cellStyle name="Normal 79 4 2 3 3" xfId="18899"/>
    <cellStyle name="Normal 79 4 2 3 3 2" xfId="38660"/>
    <cellStyle name="Normal 79 4 2 3 4" xfId="52776"/>
    <cellStyle name="Normal 79 4 2 3 5" xfId="33014"/>
    <cellStyle name="Normal 79 4 2 4" xfId="7607"/>
    <cellStyle name="Normal 79 4 2 4 2" xfId="21722"/>
    <cellStyle name="Normal 79 4 2 4 2 2" xfId="55599"/>
    <cellStyle name="Normal 79 4 2 4 3" xfId="41483"/>
    <cellStyle name="Normal 79 4 2 5" xfId="10430"/>
    <cellStyle name="Normal 79 4 2 5 2" xfId="24545"/>
    <cellStyle name="Normal 79 4 2 5 2 2" xfId="58422"/>
    <cellStyle name="Normal 79 4 2 5 3" xfId="44306"/>
    <cellStyle name="Normal 79 4 2 6" xfId="16076"/>
    <cellStyle name="Normal 79 4 2 6 2" xfId="35837"/>
    <cellStyle name="Normal 79 4 2 7" xfId="49953"/>
    <cellStyle name="Normal 79 4 2 8" xfId="30191"/>
    <cellStyle name="Normal 79 4 3" xfId="2665"/>
    <cellStyle name="Normal 79 4 3 2" xfId="5489"/>
    <cellStyle name="Normal 79 4 3 2 2" xfId="13959"/>
    <cellStyle name="Normal 79 4 3 2 2 2" xfId="28074"/>
    <cellStyle name="Normal 79 4 3 2 2 2 2" xfId="61951"/>
    <cellStyle name="Normal 79 4 3 2 2 3" xfId="47835"/>
    <cellStyle name="Normal 79 4 3 2 3" xfId="19605"/>
    <cellStyle name="Normal 79 4 3 2 3 2" xfId="39366"/>
    <cellStyle name="Normal 79 4 3 2 4" xfId="53482"/>
    <cellStyle name="Normal 79 4 3 2 5" xfId="33720"/>
    <cellStyle name="Normal 79 4 3 3" xfId="8313"/>
    <cellStyle name="Normal 79 4 3 3 2" xfId="22428"/>
    <cellStyle name="Normal 79 4 3 3 2 2" xfId="56305"/>
    <cellStyle name="Normal 79 4 3 3 3" xfId="42189"/>
    <cellStyle name="Normal 79 4 3 4" xfId="11136"/>
    <cellStyle name="Normal 79 4 3 4 2" xfId="25251"/>
    <cellStyle name="Normal 79 4 3 4 2 2" xfId="59128"/>
    <cellStyle name="Normal 79 4 3 4 3" xfId="45012"/>
    <cellStyle name="Normal 79 4 3 5" xfId="16782"/>
    <cellStyle name="Normal 79 4 3 5 2" xfId="36543"/>
    <cellStyle name="Normal 79 4 3 6" xfId="50659"/>
    <cellStyle name="Normal 79 4 3 7" xfId="30897"/>
    <cellStyle name="Normal 79 4 4" xfId="4076"/>
    <cellStyle name="Normal 79 4 4 2" xfId="12547"/>
    <cellStyle name="Normal 79 4 4 2 2" xfId="26662"/>
    <cellStyle name="Normal 79 4 4 2 2 2" xfId="60539"/>
    <cellStyle name="Normal 79 4 4 2 3" xfId="46423"/>
    <cellStyle name="Normal 79 4 4 3" xfId="18193"/>
    <cellStyle name="Normal 79 4 4 3 2" xfId="37954"/>
    <cellStyle name="Normal 79 4 4 4" xfId="52070"/>
    <cellStyle name="Normal 79 4 4 5" xfId="32308"/>
    <cellStyle name="Normal 79 4 5" xfId="6901"/>
    <cellStyle name="Normal 79 4 5 2" xfId="21016"/>
    <cellStyle name="Normal 79 4 5 2 2" xfId="54893"/>
    <cellStyle name="Normal 79 4 5 3" xfId="40777"/>
    <cellStyle name="Normal 79 4 6" xfId="9724"/>
    <cellStyle name="Normal 79 4 6 2" xfId="23839"/>
    <cellStyle name="Normal 79 4 6 2 2" xfId="57716"/>
    <cellStyle name="Normal 79 4 6 3" xfId="43600"/>
    <cellStyle name="Normal 79 4 7" xfId="15370"/>
    <cellStyle name="Normal 79 4 7 2" xfId="35131"/>
    <cellStyle name="Normal 79 4 8" xfId="49247"/>
    <cellStyle name="Normal 79 4 9" xfId="29485"/>
    <cellStyle name="Normal 79 5" xfId="1605"/>
    <cellStyle name="Normal 79 5 2" xfId="3018"/>
    <cellStyle name="Normal 79 5 2 2" xfId="5842"/>
    <cellStyle name="Normal 79 5 2 2 2" xfId="14312"/>
    <cellStyle name="Normal 79 5 2 2 2 2" xfId="28427"/>
    <cellStyle name="Normal 79 5 2 2 2 2 2" xfId="62304"/>
    <cellStyle name="Normal 79 5 2 2 2 3" xfId="48188"/>
    <cellStyle name="Normal 79 5 2 2 3" xfId="19958"/>
    <cellStyle name="Normal 79 5 2 2 3 2" xfId="39719"/>
    <cellStyle name="Normal 79 5 2 2 4" xfId="53835"/>
    <cellStyle name="Normal 79 5 2 2 5" xfId="34073"/>
    <cellStyle name="Normal 79 5 2 3" xfId="8666"/>
    <cellStyle name="Normal 79 5 2 3 2" xfId="22781"/>
    <cellStyle name="Normal 79 5 2 3 2 2" xfId="56658"/>
    <cellStyle name="Normal 79 5 2 3 3" xfId="42542"/>
    <cellStyle name="Normal 79 5 2 4" xfId="11489"/>
    <cellStyle name="Normal 79 5 2 4 2" xfId="25604"/>
    <cellStyle name="Normal 79 5 2 4 2 2" xfId="59481"/>
    <cellStyle name="Normal 79 5 2 4 3" xfId="45365"/>
    <cellStyle name="Normal 79 5 2 5" xfId="17135"/>
    <cellStyle name="Normal 79 5 2 5 2" xfId="36896"/>
    <cellStyle name="Normal 79 5 2 6" xfId="51012"/>
    <cellStyle name="Normal 79 5 2 7" xfId="31250"/>
    <cellStyle name="Normal 79 5 3" xfId="4429"/>
    <cellStyle name="Normal 79 5 3 2" xfId="12900"/>
    <cellStyle name="Normal 79 5 3 2 2" xfId="27015"/>
    <cellStyle name="Normal 79 5 3 2 2 2" xfId="60892"/>
    <cellStyle name="Normal 79 5 3 2 3" xfId="46776"/>
    <cellStyle name="Normal 79 5 3 3" xfId="18546"/>
    <cellStyle name="Normal 79 5 3 3 2" xfId="38307"/>
    <cellStyle name="Normal 79 5 3 4" xfId="52423"/>
    <cellStyle name="Normal 79 5 3 5" xfId="32661"/>
    <cellStyle name="Normal 79 5 4" xfId="7254"/>
    <cellStyle name="Normal 79 5 4 2" xfId="21369"/>
    <cellStyle name="Normal 79 5 4 2 2" xfId="55246"/>
    <cellStyle name="Normal 79 5 4 3" xfId="41130"/>
    <cellStyle name="Normal 79 5 5" xfId="10077"/>
    <cellStyle name="Normal 79 5 5 2" xfId="24192"/>
    <cellStyle name="Normal 79 5 5 2 2" xfId="58069"/>
    <cellStyle name="Normal 79 5 5 3" xfId="43953"/>
    <cellStyle name="Normal 79 5 6" xfId="15723"/>
    <cellStyle name="Normal 79 5 6 2" xfId="35484"/>
    <cellStyle name="Normal 79 5 7" xfId="49600"/>
    <cellStyle name="Normal 79 5 8" xfId="29838"/>
    <cellStyle name="Normal 79 6" xfId="2312"/>
    <cellStyle name="Normal 79 6 2" xfId="5136"/>
    <cellStyle name="Normal 79 6 2 2" xfId="13606"/>
    <cellStyle name="Normal 79 6 2 2 2" xfId="27721"/>
    <cellStyle name="Normal 79 6 2 2 2 2" xfId="61598"/>
    <cellStyle name="Normal 79 6 2 2 3" xfId="47482"/>
    <cellStyle name="Normal 79 6 2 3" xfId="19252"/>
    <cellStyle name="Normal 79 6 2 3 2" xfId="39013"/>
    <cellStyle name="Normal 79 6 2 4" xfId="53129"/>
    <cellStyle name="Normal 79 6 2 5" xfId="33367"/>
    <cellStyle name="Normal 79 6 3" xfId="7960"/>
    <cellStyle name="Normal 79 6 3 2" xfId="22075"/>
    <cellStyle name="Normal 79 6 3 2 2" xfId="55952"/>
    <cellStyle name="Normal 79 6 3 3" xfId="41836"/>
    <cellStyle name="Normal 79 6 4" xfId="10783"/>
    <cellStyle name="Normal 79 6 4 2" xfId="24898"/>
    <cellStyle name="Normal 79 6 4 2 2" xfId="58775"/>
    <cellStyle name="Normal 79 6 4 3" xfId="44659"/>
    <cellStyle name="Normal 79 6 5" xfId="16429"/>
    <cellStyle name="Normal 79 6 5 2" xfId="36190"/>
    <cellStyle name="Normal 79 6 6" xfId="50306"/>
    <cellStyle name="Normal 79 6 7" xfId="30544"/>
    <cellStyle name="Normal 79 7" xfId="3723"/>
    <cellStyle name="Normal 79 7 2" xfId="12194"/>
    <cellStyle name="Normal 79 7 2 2" xfId="26309"/>
    <cellStyle name="Normal 79 7 2 2 2" xfId="60186"/>
    <cellStyle name="Normal 79 7 2 3" xfId="46070"/>
    <cellStyle name="Normal 79 7 3" xfId="17840"/>
    <cellStyle name="Normal 79 7 3 2" xfId="37601"/>
    <cellStyle name="Normal 79 7 4" xfId="51717"/>
    <cellStyle name="Normal 79 7 5" xfId="31955"/>
    <cellStyle name="Normal 79 8" xfId="6548"/>
    <cellStyle name="Normal 79 8 2" xfId="20663"/>
    <cellStyle name="Normal 79 8 2 2" xfId="54540"/>
    <cellStyle name="Normal 79 8 3" xfId="40424"/>
    <cellStyle name="Normal 79 9" xfId="9371"/>
    <cellStyle name="Normal 79 9 2" xfId="23486"/>
    <cellStyle name="Normal 79 9 2 2" xfId="57363"/>
    <cellStyle name="Normal 79 9 3" xfId="43247"/>
    <cellStyle name="Normal 8" xfId="14"/>
    <cellStyle name="Normal 8 10" xfId="3713"/>
    <cellStyle name="Normal 8 10 2" xfId="12184"/>
    <cellStyle name="Normal 8 10 2 2" xfId="26299"/>
    <cellStyle name="Normal 8 10 2 2 2" xfId="60176"/>
    <cellStyle name="Normal 8 10 2 3" xfId="46060"/>
    <cellStyle name="Normal 8 10 3" xfId="17830"/>
    <cellStyle name="Normal 8 10 3 2" xfId="37591"/>
    <cellStyle name="Normal 8 10 4" xfId="51707"/>
    <cellStyle name="Normal 8 10 5" xfId="31945"/>
    <cellStyle name="Normal 8 11" xfId="6538"/>
    <cellStyle name="Normal 8 11 2" xfId="20653"/>
    <cellStyle name="Normal 8 11 2 2" xfId="54530"/>
    <cellStyle name="Normal 8 11 3" xfId="40414"/>
    <cellStyle name="Normal 8 12" xfId="9361"/>
    <cellStyle name="Normal 8 12 2" xfId="23476"/>
    <cellStyle name="Normal 8 12 2 2" xfId="57353"/>
    <cellStyle name="Normal 8 12 3" xfId="43237"/>
    <cellStyle name="Normal 8 13" xfId="15007"/>
    <cellStyle name="Normal 8 13 2" xfId="34768"/>
    <cellStyle name="Normal 8 14" xfId="48884"/>
    <cellStyle name="Normal 8 15" xfId="29122"/>
    <cellStyle name="Normal 8 2" xfId="25"/>
    <cellStyle name="Normal 8 2 10" xfId="6544"/>
    <cellStyle name="Normal 8 2 10 2" xfId="20659"/>
    <cellStyle name="Normal 8 2 10 2 2" xfId="54536"/>
    <cellStyle name="Normal 8 2 10 3" xfId="40420"/>
    <cellStyle name="Normal 8 2 11" xfId="9367"/>
    <cellStyle name="Normal 8 2 11 2" xfId="23482"/>
    <cellStyle name="Normal 8 2 11 2 2" xfId="57359"/>
    <cellStyle name="Normal 8 2 11 3" xfId="43243"/>
    <cellStyle name="Normal 8 2 12" xfId="15013"/>
    <cellStyle name="Normal 8 2 12 2" xfId="34774"/>
    <cellStyle name="Normal 8 2 13" xfId="48890"/>
    <cellStyle name="Normal 8 2 14" xfId="29128"/>
    <cellStyle name="Normal 8 2 15" xfId="686"/>
    <cellStyle name="Normal 8 2 2" xfId="244"/>
    <cellStyle name="Normal 8 2 2 10" xfId="15058"/>
    <cellStyle name="Normal 8 2 2 10 2" xfId="34819"/>
    <cellStyle name="Normal 8 2 2 11" xfId="48935"/>
    <cellStyle name="Normal 8 2 2 12" xfId="29173"/>
    <cellStyle name="Normal 8 2 2 13" xfId="766"/>
    <cellStyle name="Normal 8 2 2 2" xfId="315"/>
    <cellStyle name="Normal 8 2 2 2 10" xfId="49022"/>
    <cellStyle name="Normal 8 2 2 2 11" xfId="29260"/>
    <cellStyle name="Normal 8 2 2 2 12" xfId="1020"/>
    <cellStyle name="Normal 8 2 2 2 2" xfId="1200"/>
    <cellStyle name="Normal 8 2 2 2 2 10" xfId="29435"/>
    <cellStyle name="Normal 8 2 2 2 2 2" xfId="1554"/>
    <cellStyle name="Normal 8 2 2 2 2 2 2" xfId="2261"/>
    <cellStyle name="Normal 8 2 2 2 2 2 2 2" xfId="3674"/>
    <cellStyle name="Normal 8 2 2 2 2 2 2 2 2" xfId="6498"/>
    <cellStyle name="Normal 8 2 2 2 2 2 2 2 2 2" xfId="14968"/>
    <cellStyle name="Normal 8 2 2 2 2 2 2 2 2 2 2" xfId="29083"/>
    <cellStyle name="Normal 8 2 2 2 2 2 2 2 2 2 2 2" xfId="62960"/>
    <cellStyle name="Normal 8 2 2 2 2 2 2 2 2 2 3" xfId="48844"/>
    <cellStyle name="Normal 8 2 2 2 2 2 2 2 2 3" xfId="20614"/>
    <cellStyle name="Normal 8 2 2 2 2 2 2 2 2 3 2" xfId="40375"/>
    <cellStyle name="Normal 8 2 2 2 2 2 2 2 2 4" xfId="54491"/>
    <cellStyle name="Normal 8 2 2 2 2 2 2 2 2 5" xfId="34729"/>
    <cellStyle name="Normal 8 2 2 2 2 2 2 2 3" xfId="9322"/>
    <cellStyle name="Normal 8 2 2 2 2 2 2 2 3 2" xfId="23437"/>
    <cellStyle name="Normal 8 2 2 2 2 2 2 2 3 2 2" xfId="57314"/>
    <cellStyle name="Normal 8 2 2 2 2 2 2 2 3 3" xfId="43198"/>
    <cellStyle name="Normal 8 2 2 2 2 2 2 2 4" xfId="12145"/>
    <cellStyle name="Normal 8 2 2 2 2 2 2 2 4 2" xfId="26260"/>
    <cellStyle name="Normal 8 2 2 2 2 2 2 2 4 2 2" xfId="60137"/>
    <cellStyle name="Normal 8 2 2 2 2 2 2 2 4 3" xfId="46021"/>
    <cellStyle name="Normal 8 2 2 2 2 2 2 2 5" xfId="17791"/>
    <cellStyle name="Normal 8 2 2 2 2 2 2 2 5 2" xfId="37552"/>
    <cellStyle name="Normal 8 2 2 2 2 2 2 2 6" xfId="51668"/>
    <cellStyle name="Normal 8 2 2 2 2 2 2 2 7" xfId="31906"/>
    <cellStyle name="Normal 8 2 2 2 2 2 2 3" xfId="5085"/>
    <cellStyle name="Normal 8 2 2 2 2 2 2 3 2" xfId="13556"/>
    <cellStyle name="Normal 8 2 2 2 2 2 2 3 2 2" xfId="27671"/>
    <cellStyle name="Normal 8 2 2 2 2 2 2 3 2 2 2" xfId="61548"/>
    <cellStyle name="Normal 8 2 2 2 2 2 2 3 2 3" xfId="47432"/>
    <cellStyle name="Normal 8 2 2 2 2 2 2 3 3" xfId="19202"/>
    <cellStyle name="Normal 8 2 2 2 2 2 2 3 3 2" xfId="38963"/>
    <cellStyle name="Normal 8 2 2 2 2 2 2 3 4" xfId="53079"/>
    <cellStyle name="Normal 8 2 2 2 2 2 2 3 5" xfId="33317"/>
    <cellStyle name="Normal 8 2 2 2 2 2 2 4" xfId="7910"/>
    <cellStyle name="Normal 8 2 2 2 2 2 2 4 2" xfId="22025"/>
    <cellStyle name="Normal 8 2 2 2 2 2 2 4 2 2" xfId="55902"/>
    <cellStyle name="Normal 8 2 2 2 2 2 2 4 3" xfId="41786"/>
    <cellStyle name="Normal 8 2 2 2 2 2 2 5" xfId="10733"/>
    <cellStyle name="Normal 8 2 2 2 2 2 2 5 2" xfId="24848"/>
    <cellStyle name="Normal 8 2 2 2 2 2 2 5 2 2" xfId="58725"/>
    <cellStyle name="Normal 8 2 2 2 2 2 2 5 3" xfId="44609"/>
    <cellStyle name="Normal 8 2 2 2 2 2 2 6" xfId="16379"/>
    <cellStyle name="Normal 8 2 2 2 2 2 2 6 2" xfId="36140"/>
    <cellStyle name="Normal 8 2 2 2 2 2 2 7" xfId="50256"/>
    <cellStyle name="Normal 8 2 2 2 2 2 2 8" xfId="30494"/>
    <cellStyle name="Normal 8 2 2 2 2 2 3" xfId="2968"/>
    <cellStyle name="Normal 8 2 2 2 2 2 3 2" xfId="5792"/>
    <cellStyle name="Normal 8 2 2 2 2 2 3 2 2" xfId="14262"/>
    <cellStyle name="Normal 8 2 2 2 2 2 3 2 2 2" xfId="28377"/>
    <cellStyle name="Normal 8 2 2 2 2 2 3 2 2 2 2" xfId="62254"/>
    <cellStyle name="Normal 8 2 2 2 2 2 3 2 2 3" xfId="48138"/>
    <cellStyle name="Normal 8 2 2 2 2 2 3 2 3" xfId="19908"/>
    <cellStyle name="Normal 8 2 2 2 2 2 3 2 3 2" xfId="39669"/>
    <cellStyle name="Normal 8 2 2 2 2 2 3 2 4" xfId="53785"/>
    <cellStyle name="Normal 8 2 2 2 2 2 3 2 5" xfId="34023"/>
    <cellStyle name="Normal 8 2 2 2 2 2 3 3" xfId="8616"/>
    <cellStyle name="Normal 8 2 2 2 2 2 3 3 2" xfId="22731"/>
    <cellStyle name="Normal 8 2 2 2 2 2 3 3 2 2" xfId="56608"/>
    <cellStyle name="Normal 8 2 2 2 2 2 3 3 3" xfId="42492"/>
    <cellStyle name="Normal 8 2 2 2 2 2 3 4" xfId="11439"/>
    <cellStyle name="Normal 8 2 2 2 2 2 3 4 2" xfId="25554"/>
    <cellStyle name="Normal 8 2 2 2 2 2 3 4 2 2" xfId="59431"/>
    <cellStyle name="Normal 8 2 2 2 2 2 3 4 3" xfId="45315"/>
    <cellStyle name="Normal 8 2 2 2 2 2 3 5" xfId="17085"/>
    <cellStyle name="Normal 8 2 2 2 2 2 3 5 2" xfId="36846"/>
    <cellStyle name="Normal 8 2 2 2 2 2 3 6" xfId="50962"/>
    <cellStyle name="Normal 8 2 2 2 2 2 3 7" xfId="31200"/>
    <cellStyle name="Normal 8 2 2 2 2 2 4" xfId="4379"/>
    <cellStyle name="Normal 8 2 2 2 2 2 4 2" xfId="12850"/>
    <cellStyle name="Normal 8 2 2 2 2 2 4 2 2" xfId="26965"/>
    <cellStyle name="Normal 8 2 2 2 2 2 4 2 2 2" xfId="60842"/>
    <cellStyle name="Normal 8 2 2 2 2 2 4 2 3" xfId="46726"/>
    <cellStyle name="Normal 8 2 2 2 2 2 4 3" xfId="18496"/>
    <cellStyle name="Normal 8 2 2 2 2 2 4 3 2" xfId="38257"/>
    <cellStyle name="Normal 8 2 2 2 2 2 4 4" xfId="52373"/>
    <cellStyle name="Normal 8 2 2 2 2 2 4 5" xfId="32611"/>
    <cellStyle name="Normal 8 2 2 2 2 2 5" xfId="7204"/>
    <cellStyle name="Normal 8 2 2 2 2 2 5 2" xfId="21319"/>
    <cellStyle name="Normal 8 2 2 2 2 2 5 2 2" xfId="55196"/>
    <cellStyle name="Normal 8 2 2 2 2 2 5 3" xfId="41080"/>
    <cellStyle name="Normal 8 2 2 2 2 2 6" xfId="10027"/>
    <cellStyle name="Normal 8 2 2 2 2 2 6 2" xfId="24142"/>
    <cellStyle name="Normal 8 2 2 2 2 2 6 2 2" xfId="58019"/>
    <cellStyle name="Normal 8 2 2 2 2 2 6 3" xfId="43903"/>
    <cellStyle name="Normal 8 2 2 2 2 2 7" xfId="15673"/>
    <cellStyle name="Normal 8 2 2 2 2 2 7 2" xfId="35434"/>
    <cellStyle name="Normal 8 2 2 2 2 2 8" xfId="49550"/>
    <cellStyle name="Normal 8 2 2 2 2 2 9" xfId="29788"/>
    <cellStyle name="Normal 8 2 2 2 2 3" xfId="1908"/>
    <cellStyle name="Normal 8 2 2 2 2 3 2" xfId="3321"/>
    <cellStyle name="Normal 8 2 2 2 2 3 2 2" xfId="6145"/>
    <cellStyle name="Normal 8 2 2 2 2 3 2 2 2" xfId="14615"/>
    <cellStyle name="Normal 8 2 2 2 2 3 2 2 2 2" xfId="28730"/>
    <cellStyle name="Normal 8 2 2 2 2 3 2 2 2 2 2" xfId="62607"/>
    <cellStyle name="Normal 8 2 2 2 2 3 2 2 2 3" xfId="48491"/>
    <cellStyle name="Normal 8 2 2 2 2 3 2 2 3" xfId="20261"/>
    <cellStyle name="Normal 8 2 2 2 2 3 2 2 3 2" xfId="40022"/>
    <cellStyle name="Normal 8 2 2 2 2 3 2 2 4" xfId="54138"/>
    <cellStyle name="Normal 8 2 2 2 2 3 2 2 5" xfId="34376"/>
    <cellStyle name="Normal 8 2 2 2 2 3 2 3" xfId="8969"/>
    <cellStyle name="Normal 8 2 2 2 2 3 2 3 2" xfId="23084"/>
    <cellStyle name="Normal 8 2 2 2 2 3 2 3 2 2" xfId="56961"/>
    <cellStyle name="Normal 8 2 2 2 2 3 2 3 3" xfId="42845"/>
    <cellStyle name="Normal 8 2 2 2 2 3 2 4" xfId="11792"/>
    <cellStyle name="Normal 8 2 2 2 2 3 2 4 2" xfId="25907"/>
    <cellStyle name="Normal 8 2 2 2 2 3 2 4 2 2" xfId="59784"/>
    <cellStyle name="Normal 8 2 2 2 2 3 2 4 3" xfId="45668"/>
    <cellStyle name="Normal 8 2 2 2 2 3 2 5" xfId="17438"/>
    <cellStyle name="Normal 8 2 2 2 2 3 2 5 2" xfId="37199"/>
    <cellStyle name="Normal 8 2 2 2 2 3 2 6" xfId="51315"/>
    <cellStyle name="Normal 8 2 2 2 2 3 2 7" xfId="31553"/>
    <cellStyle name="Normal 8 2 2 2 2 3 3" xfId="4732"/>
    <cellStyle name="Normal 8 2 2 2 2 3 3 2" xfId="13203"/>
    <cellStyle name="Normal 8 2 2 2 2 3 3 2 2" xfId="27318"/>
    <cellStyle name="Normal 8 2 2 2 2 3 3 2 2 2" xfId="61195"/>
    <cellStyle name="Normal 8 2 2 2 2 3 3 2 3" xfId="47079"/>
    <cellStyle name="Normal 8 2 2 2 2 3 3 3" xfId="18849"/>
    <cellStyle name="Normal 8 2 2 2 2 3 3 3 2" xfId="38610"/>
    <cellStyle name="Normal 8 2 2 2 2 3 3 4" xfId="52726"/>
    <cellStyle name="Normal 8 2 2 2 2 3 3 5" xfId="32964"/>
    <cellStyle name="Normal 8 2 2 2 2 3 4" xfId="7557"/>
    <cellStyle name="Normal 8 2 2 2 2 3 4 2" xfId="21672"/>
    <cellStyle name="Normal 8 2 2 2 2 3 4 2 2" xfId="55549"/>
    <cellStyle name="Normal 8 2 2 2 2 3 4 3" xfId="41433"/>
    <cellStyle name="Normal 8 2 2 2 2 3 5" xfId="10380"/>
    <cellStyle name="Normal 8 2 2 2 2 3 5 2" xfId="24495"/>
    <cellStyle name="Normal 8 2 2 2 2 3 5 2 2" xfId="58372"/>
    <cellStyle name="Normal 8 2 2 2 2 3 5 3" xfId="44256"/>
    <cellStyle name="Normal 8 2 2 2 2 3 6" xfId="16026"/>
    <cellStyle name="Normal 8 2 2 2 2 3 6 2" xfId="35787"/>
    <cellStyle name="Normal 8 2 2 2 2 3 7" xfId="49903"/>
    <cellStyle name="Normal 8 2 2 2 2 3 8" xfId="30141"/>
    <cellStyle name="Normal 8 2 2 2 2 4" xfId="2615"/>
    <cellStyle name="Normal 8 2 2 2 2 4 2" xfId="5439"/>
    <cellStyle name="Normal 8 2 2 2 2 4 2 2" xfId="13909"/>
    <cellStyle name="Normal 8 2 2 2 2 4 2 2 2" xfId="28024"/>
    <cellStyle name="Normal 8 2 2 2 2 4 2 2 2 2" xfId="61901"/>
    <cellStyle name="Normal 8 2 2 2 2 4 2 2 3" xfId="47785"/>
    <cellStyle name="Normal 8 2 2 2 2 4 2 3" xfId="19555"/>
    <cellStyle name="Normal 8 2 2 2 2 4 2 3 2" xfId="39316"/>
    <cellStyle name="Normal 8 2 2 2 2 4 2 4" xfId="53432"/>
    <cellStyle name="Normal 8 2 2 2 2 4 2 5" xfId="33670"/>
    <cellStyle name="Normal 8 2 2 2 2 4 3" xfId="8263"/>
    <cellStyle name="Normal 8 2 2 2 2 4 3 2" xfId="22378"/>
    <cellStyle name="Normal 8 2 2 2 2 4 3 2 2" xfId="56255"/>
    <cellStyle name="Normal 8 2 2 2 2 4 3 3" xfId="42139"/>
    <cellStyle name="Normal 8 2 2 2 2 4 4" xfId="11086"/>
    <cellStyle name="Normal 8 2 2 2 2 4 4 2" xfId="25201"/>
    <cellStyle name="Normal 8 2 2 2 2 4 4 2 2" xfId="59078"/>
    <cellStyle name="Normal 8 2 2 2 2 4 4 3" xfId="44962"/>
    <cellStyle name="Normal 8 2 2 2 2 4 5" xfId="16732"/>
    <cellStyle name="Normal 8 2 2 2 2 4 5 2" xfId="36493"/>
    <cellStyle name="Normal 8 2 2 2 2 4 6" xfId="50609"/>
    <cellStyle name="Normal 8 2 2 2 2 4 7" xfId="30847"/>
    <cellStyle name="Normal 8 2 2 2 2 5" xfId="4026"/>
    <cellStyle name="Normal 8 2 2 2 2 5 2" xfId="12497"/>
    <cellStyle name="Normal 8 2 2 2 2 5 2 2" xfId="26612"/>
    <cellStyle name="Normal 8 2 2 2 2 5 2 2 2" xfId="60489"/>
    <cellStyle name="Normal 8 2 2 2 2 5 2 3" xfId="46373"/>
    <cellStyle name="Normal 8 2 2 2 2 5 3" xfId="18143"/>
    <cellStyle name="Normal 8 2 2 2 2 5 3 2" xfId="37904"/>
    <cellStyle name="Normal 8 2 2 2 2 5 4" xfId="52020"/>
    <cellStyle name="Normal 8 2 2 2 2 5 5" xfId="32258"/>
    <cellStyle name="Normal 8 2 2 2 2 6" xfId="6851"/>
    <cellStyle name="Normal 8 2 2 2 2 6 2" xfId="20966"/>
    <cellStyle name="Normal 8 2 2 2 2 6 2 2" xfId="54843"/>
    <cellStyle name="Normal 8 2 2 2 2 6 3" xfId="40727"/>
    <cellStyle name="Normal 8 2 2 2 2 7" xfId="9674"/>
    <cellStyle name="Normal 8 2 2 2 2 7 2" xfId="23789"/>
    <cellStyle name="Normal 8 2 2 2 2 7 2 2" xfId="57666"/>
    <cellStyle name="Normal 8 2 2 2 2 7 3" xfId="43550"/>
    <cellStyle name="Normal 8 2 2 2 2 8" xfId="15320"/>
    <cellStyle name="Normal 8 2 2 2 2 8 2" xfId="35081"/>
    <cellStyle name="Normal 8 2 2 2 2 9" xfId="49197"/>
    <cellStyle name="Normal 8 2 2 2 3" xfId="1379"/>
    <cellStyle name="Normal 8 2 2 2 3 2" xfId="2086"/>
    <cellStyle name="Normal 8 2 2 2 3 2 2" xfId="3499"/>
    <cellStyle name="Normal 8 2 2 2 3 2 2 2" xfId="6323"/>
    <cellStyle name="Normal 8 2 2 2 3 2 2 2 2" xfId="14793"/>
    <cellStyle name="Normal 8 2 2 2 3 2 2 2 2 2" xfId="28908"/>
    <cellStyle name="Normal 8 2 2 2 3 2 2 2 2 2 2" xfId="62785"/>
    <cellStyle name="Normal 8 2 2 2 3 2 2 2 2 3" xfId="48669"/>
    <cellStyle name="Normal 8 2 2 2 3 2 2 2 3" xfId="20439"/>
    <cellStyle name="Normal 8 2 2 2 3 2 2 2 3 2" xfId="40200"/>
    <cellStyle name="Normal 8 2 2 2 3 2 2 2 4" xfId="54316"/>
    <cellStyle name="Normal 8 2 2 2 3 2 2 2 5" xfId="34554"/>
    <cellStyle name="Normal 8 2 2 2 3 2 2 3" xfId="9147"/>
    <cellStyle name="Normal 8 2 2 2 3 2 2 3 2" xfId="23262"/>
    <cellStyle name="Normal 8 2 2 2 3 2 2 3 2 2" xfId="57139"/>
    <cellStyle name="Normal 8 2 2 2 3 2 2 3 3" xfId="43023"/>
    <cellStyle name="Normal 8 2 2 2 3 2 2 4" xfId="11970"/>
    <cellStyle name="Normal 8 2 2 2 3 2 2 4 2" xfId="26085"/>
    <cellStyle name="Normal 8 2 2 2 3 2 2 4 2 2" xfId="59962"/>
    <cellStyle name="Normal 8 2 2 2 3 2 2 4 3" xfId="45846"/>
    <cellStyle name="Normal 8 2 2 2 3 2 2 5" xfId="17616"/>
    <cellStyle name="Normal 8 2 2 2 3 2 2 5 2" xfId="37377"/>
    <cellStyle name="Normal 8 2 2 2 3 2 2 6" xfId="51493"/>
    <cellStyle name="Normal 8 2 2 2 3 2 2 7" xfId="31731"/>
    <cellStyle name="Normal 8 2 2 2 3 2 3" xfId="4910"/>
    <cellStyle name="Normal 8 2 2 2 3 2 3 2" xfId="13381"/>
    <cellStyle name="Normal 8 2 2 2 3 2 3 2 2" xfId="27496"/>
    <cellStyle name="Normal 8 2 2 2 3 2 3 2 2 2" xfId="61373"/>
    <cellStyle name="Normal 8 2 2 2 3 2 3 2 3" xfId="47257"/>
    <cellStyle name="Normal 8 2 2 2 3 2 3 3" xfId="19027"/>
    <cellStyle name="Normal 8 2 2 2 3 2 3 3 2" xfId="38788"/>
    <cellStyle name="Normal 8 2 2 2 3 2 3 4" xfId="52904"/>
    <cellStyle name="Normal 8 2 2 2 3 2 3 5" xfId="33142"/>
    <cellStyle name="Normal 8 2 2 2 3 2 4" xfId="7735"/>
    <cellStyle name="Normal 8 2 2 2 3 2 4 2" xfId="21850"/>
    <cellStyle name="Normal 8 2 2 2 3 2 4 2 2" xfId="55727"/>
    <cellStyle name="Normal 8 2 2 2 3 2 4 3" xfId="41611"/>
    <cellStyle name="Normal 8 2 2 2 3 2 5" xfId="10558"/>
    <cellStyle name="Normal 8 2 2 2 3 2 5 2" xfId="24673"/>
    <cellStyle name="Normal 8 2 2 2 3 2 5 2 2" xfId="58550"/>
    <cellStyle name="Normal 8 2 2 2 3 2 5 3" xfId="44434"/>
    <cellStyle name="Normal 8 2 2 2 3 2 6" xfId="16204"/>
    <cellStyle name="Normal 8 2 2 2 3 2 6 2" xfId="35965"/>
    <cellStyle name="Normal 8 2 2 2 3 2 7" xfId="50081"/>
    <cellStyle name="Normal 8 2 2 2 3 2 8" xfId="30319"/>
    <cellStyle name="Normal 8 2 2 2 3 3" xfId="2793"/>
    <cellStyle name="Normal 8 2 2 2 3 3 2" xfId="5617"/>
    <cellStyle name="Normal 8 2 2 2 3 3 2 2" xfId="14087"/>
    <cellStyle name="Normal 8 2 2 2 3 3 2 2 2" xfId="28202"/>
    <cellStyle name="Normal 8 2 2 2 3 3 2 2 2 2" xfId="62079"/>
    <cellStyle name="Normal 8 2 2 2 3 3 2 2 3" xfId="47963"/>
    <cellStyle name="Normal 8 2 2 2 3 3 2 3" xfId="19733"/>
    <cellStyle name="Normal 8 2 2 2 3 3 2 3 2" xfId="39494"/>
    <cellStyle name="Normal 8 2 2 2 3 3 2 4" xfId="53610"/>
    <cellStyle name="Normal 8 2 2 2 3 3 2 5" xfId="33848"/>
    <cellStyle name="Normal 8 2 2 2 3 3 3" xfId="8441"/>
    <cellStyle name="Normal 8 2 2 2 3 3 3 2" xfId="22556"/>
    <cellStyle name="Normal 8 2 2 2 3 3 3 2 2" xfId="56433"/>
    <cellStyle name="Normal 8 2 2 2 3 3 3 3" xfId="42317"/>
    <cellStyle name="Normal 8 2 2 2 3 3 4" xfId="11264"/>
    <cellStyle name="Normal 8 2 2 2 3 3 4 2" xfId="25379"/>
    <cellStyle name="Normal 8 2 2 2 3 3 4 2 2" xfId="59256"/>
    <cellStyle name="Normal 8 2 2 2 3 3 4 3" xfId="45140"/>
    <cellStyle name="Normal 8 2 2 2 3 3 5" xfId="16910"/>
    <cellStyle name="Normal 8 2 2 2 3 3 5 2" xfId="36671"/>
    <cellStyle name="Normal 8 2 2 2 3 3 6" xfId="50787"/>
    <cellStyle name="Normal 8 2 2 2 3 3 7" xfId="31025"/>
    <cellStyle name="Normal 8 2 2 2 3 4" xfId="4204"/>
    <cellStyle name="Normal 8 2 2 2 3 4 2" xfId="12675"/>
    <cellStyle name="Normal 8 2 2 2 3 4 2 2" xfId="26790"/>
    <cellStyle name="Normal 8 2 2 2 3 4 2 2 2" xfId="60667"/>
    <cellStyle name="Normal 8 2 2 2 3 4 2 3" xfId="46551"/>
    <cellStyle name="Normal 8 2 2 2 3 4 3" xfId="18321"/>
    <cellStyle name="Normal 8 2 2 2 3 4 3 2" xfId="38082"/>
    <cellStyle name="Normal 8 2 2 2 3 4 4" xfId="52198"/>
    <cellStyle name="Normal 8 2 2 2 3 4 5" xfId="32436"/>
    <cellStyle name="Normal 8 2 2 2 3 5" xfId="7029"/>
    <cellStyle name="Normal 8 2 2 2 3 5 2" xfId="21144"/>
    <cellStyle name="Normal 8 2 2 2 3 5 2 2" xfId="55021"/>
    <cellStyle name="Normal 8 2 2 2 3 5 3" xfId="40905"/>
    <cellStyle name="Normal 8 2 2 2 3 6" xfId="9852"/>
    <cellStyle name="Normal 8 2 2 2 3 6 2" xfId="23967"/>
    <cellStyle name="Normal 8 2 2 2 3 6 2 2" xfId="57844"/>
    <cellStyle name="Normal 8 2 2 2 3 6 3" xfId="43728"/>
    <cellStyle name="Normal 8 2 2 2 3 7" xfId="15498"/>
    <cellStyle name="Normal 8 2 2 2 3 7 2" xfId="35259"/>
    <cellStyle name="Normal 8 2 2 2 3 8" xfId="49375"/>
    <cellStyle name="Normal 8 2 2 2 3 9" xfId="29613"/>
    <cellStyle name="Normal 8 2 2 2 4" xfId="1733"/>
    <cellStyle name="Normal 8 2 2 2 4 2" xfId="3146"/>
    <cellStyle name="Normal 8 2 2 2 4 2 2" xfId="5970"/>
    <cellStyle name="Normal 8 2 2 2 4 2 2 2" xfId="14440"/>
    <cellStyle name="Normal 8 2 2 2 4 2 2 2 2" xfId="28555"/>
    <cellStyle name="Normal 8 2 2 2 4 2 2 2 2 2" xfId="62432"/>
    <cellStyle name="Normal 8 2 2 2 4 2 2 2 3" xfId="48316"/>
    <cellStyle name="Normal 8 2 2 2 4 2 2 3" xfId="20086"/>
    <cellStyle name="Normal 8 2 2 2 4 2 2 3 2" xfId="39847"/>
    <cellStyle name="Normal 8 2 2 2 4 2 2 4" xfId="53963"/>
    <cellStyle name="Normal 8 2 2 2 4 2 2 5" xfId="34201"/>
    <cellStyle name="Normal 8 2 2 2 4 2 3" xfId="8794"/>
    <cellStyle name="Normal 8 2 2 2 4 2 3 2" xfId="22909"/>
    <cellStyle name="Normal 8 2 2 2 4 2 3 2 2" xfId="56786"/>
    <cellStyle name="Normal 8 2 2 2 4 2 3 3" xfId="42670"/>
    <cellStyle name="Normal 8 2 2 2 4 2 4" xfId="11617"/>
    <cellStyle name="Normal 8 2 2 2 4 2 4 2" xfId="25732"/>
    <cellStyle name="Normal 8 2 2 2 4 2 4 2 2" xfId="59609"/>
    <cellStyle name="Normal 8 2 2 2 4 2 4 3" xfId="45493"/>
    <cellStyle name="Normal 8 2 2 2 4 2 5" xfId="17263"/>
    <cellStyle name="Normal 8 2 2 2 4 2 5 2" xfId="37024"/>
    <cellStyle name="Normal 8 2 2 2 4 2 6" xfId="51140"/>
    <cellStyle name="Normal 8 2 2 2 4 2 7" xfId="31378"/>
    <cellStyle name="Normal 8 2 2 2 4 3" xfId="4557"/>
    <cellStyle name="Normal 8 2 2 2 4 3 2" xfId="13028"/>
    <cellStyle name="Normal 8 2 2 2 4 3 2 2" xfId="27143"/>
    <cellStyle name="Normal 8 2 2 2 4 3 2 2 2" xfId="61020"/>
    <cellStyle name="Normal 8 2 2 2 4 3 2 3" xfId="46904"/>
    <cellStyle name="Normal 8 2 2 2 4 3 3" xfId="18674"/>
    <cellStyle name="Normal 8 2 2 2 4 3 3 2" xfId="38435"/>
    <cellStyle name="Normal 8 2 2 2 4 3 4" xfId="52551"/>
    <cellStyle name="Normal 8 2 2 2 4 3 5" xfId="32789"/>
    <cellStyle name="Normal 8 2 2 2 4 4" xfId="7382"/>
    <cellStyle name="Normal 8 2 2 2 4 4 2" xfId="21497"/>
    <cellStyle name="Normal 8 2 2 2 4 4 2 2" xfId="55374"/>
    <cellStyle name="Normal 8 2 2 2 4 4 3" xfId="41258"/>
    <cellStyle name="Normal 8 2 2 2 4 5" xfId="10205"/>
    <cellStyle name="Normal 8 2 2 2 4 5 2" xfId="24320"/>
    <cellStyle name="Normal 8 2 2 2 4 5 2 2" xfId="58197"/>
    <cellStyle name="Normal 8 2 2 2 4 5 3" xfId="44081"/>
    <cellStyle name="Normal 8 2 2 2 4 6" xfId="15851"/>
    <cellStyle name="Normal 8 2 2 2 4 6 2" xfId="35612"/>
    <cellStyle name="Normal 8 2 2 2 4 7" xfId="49728"/>
    <cellStyle name="Normal 8 2 2 2 4 8" xfId="29966"/>
    <cellStyle name="Normal 8 2 2 2 5" xfId="2440"/>
    <cellStyle name="Normal 8 2 2 2 5 2" xfId="5264"/>
    <cellStyle name="Normal 8 2 2 2 5 2 2" xfId="13734"/>
    <cellStyle name="Normal 8 2 2 2 5 2 2 2" xfId="27849"/>
    <cellStyle name="Normal 8 2 2 2 5 2 2 2 2" xfId="61726"/>
    <cellStyle name="Normal 8 2 2 2 5 2 2 3" xfId="47610"/>
    <cellStyle name="Normal 8 2 2 2 5 2 3" xfId="19380"/>
    <cellStyle name="Normal 8 2 2 2 5 2 3 2" xfId="39141"/>
    <cellStyle name="Normal 8 2 2 2 5 2 4" xfId="53257"/>
    <cellStyle name="Normal 8 2 2 2 5 2 5" xfId="33495"/>
    <cellStyle name="Normal 8 2 2 2 5 3" xfId="8088"/>
    <cellStyle name="Normal 8 2 2 2 5 3 2" xfId="22203"/>
    <cellStyle name="Normal 8 2 2 2 5 3 2 2" xfId="56080"/>
    <cellStyle name="Normal 8 2 2 2 5 3 3" xfId="41964"/>
    <cellStyle name="Normal 8 2 2 2 5 4" xfId="10911"/>
    <cellStyle name="Normal 8 2 2 2 5 4 2" xfId="25026"/>
    <cellStyle name="Normal 8 2 2 2 5 4 2 2" xfId="58903"/>
    <cellStyle name="Normal 8 2 2 2 5 4 3" xfId="44787"/>
    <cellStyle name="Normal 8 2 2 2 5 5" xfId="16557"/>
    <cellStyle name="Normal 8 2 2 2 5 5 2" xfId="36318"/>
    <cellStyle name="Normal 8 2 2 2 5 6" xfId="50434"/>
    <cellStyle name="Normal 8 2 2 2 5 7" xfId="30672"/>
    <cellStyle name="Normal 8 2 2 2 6" xfId="3851"/>
    <cellStyle name="Normal 8 2 2 2 6 2" xfId="12322"/>
    <cellStyle name="Normal 8 2 2 2 6 2 2" xfId="26437"/>
    <cellStyle name="Normal 8 2 2 2 6 2 2 2" xfId="60314"/>
    <cellStyle name="Normal 8 2 2 2 6 2 3" xfId="46198"/>
    <cellStyle name="Normal 8 2 2 2 6 3" xfId="17968"/>
    <cellStyle name="Normal 8 2 2 2 6 3 2" xfId="37729"/>
    <cellStyle name="Normal 8 2 2 2 6 4" xfId="51845"/>
    <cellStyle name="Normal 8 2 2 2 6 5" xfId="32083"/>
    <cellStyle name="Normal 8 2 2 2 7" xfId="6676"/>
    <cellStyle name="Normal 8 2 2 2 7 2" xfId="20791"/>
    <cellStyle name="Normal 8 2 2 2 7 2 2" xfId="54668"/>
    <cellStyle name="Normal 8 2 2 2 7 3" xfId="40552"/>
    <cellStyle name="Normal 8 2 2 2 8" xfId="9499"/>
    <cellStyle name="Normal 8 2 2 2 8 2" xfId="23614"/>
    <cellStyle name="Normal 8 2 2 2 8 2 2" xfId="57491"/>
    <cellStyle name="Normal 8 2 2 2 8 3" xfId="43375"/>
    <cellStyle name="Normal 8 2 2 2 9" xfId="15145"/>
    <cellStyle name="Normal 8 2 2 2 9 2" xfId="34906"/>
    <cellStyle name="Normal 8 2 2 3" xfId="1112"/>
    <cellStyle name="Normal 8 2 2 3 10" xfId="29348"/>
    <cellStyle name="Normal 8 2 2 3 2" xfId="1467"/>
    <cellStyle name="Normal 8 2 2 3 2 2" xfId="2174"/>
    <cellStyle name="Normal 8 2 2 3 2 2 2" xfId="3587"/>
    <cellStyle name="Normal 8 2 2 3 2 2 2 2" xfId="6411"/>
    <cellStyle name="Normal 8 2 2 3 2 2 2 2 2" xfId="14881"/>
    <cellStyle name="Normal 8 2 2 3 2 2 2 2 2 2" xfId="28996"/>
    <cellStyle name="Normal 8 2 2 3 2 2 2 2 2 2 2" xfId="62873"/>
    <cellStyle name="Normal 8 2 2 3 2 2 2 2 2 3" xfId="48757"/>
    <cellStyle name="Normal 8 2 2 3 2 2 2 2 3" xfId="20527"/>
    <cellStyle name="Normal 8 2 2 3 2 2 2 2 3 2" xfId="40288"/>
    <cellStyle name="Normal 8 2 2 3 2 2 2 2 4" xfId="54404"/>
    <cellStyle name="Normal 8 2 2 3 2 2 2 2 5" xfId="34642"/>
    <cellStyle name="Normal 8 2 2 3 2 2 2 3" xfId="9235"/>
    <cellStyle name="Normal 8 2 2 3 2 2 2 3 2" xfId="23350"/>
    <cellStyle name="Normal 8 2 2 3 2 2 2 3 2 2" xfId="57227"/>
    <cellStyle name="Normal 8 2 2 3 2 2 2 3 3" xfId="43111"/>
    <cellStyle name="Normal 8 2 2 3 2 2 2 4" xfId="12058"/>
    <cellStyle name="Normal 8 2 2 3 2 2 2 4 2" xfId="26173"/>
    <cellStyle name="Normal 8 2 2 3 2 2 2 4 2 2" xfId="60050"/>
    <cellStyle name="Normal 8 2 2 3 2 2 2 4 3" xfId="45934"/>
    <cellStyle name="Normal 8 2 2 3 2 2 2 5" xfId="17704"/>
    <cellStyle name="Normal 8 2 2 3 2 2 2 5 2" xfId="37465"/>
    <cellStyle name="Normal 8 2 2 3 2 2 2 6" xfId="51581"/>
    <cellStyle name="Normal 8 2 2 3 2 2 2 7" xfId="31819"/>
    <cellStyle name="Normal 8 2 2 3 2 2 3" xfId="4998"/>
    <cellStyle name="Normal 8 2 2 3 2 2 3 2" xfId="13469"/>
    <cellStyle name="Normal 8 2 2 3 2 2 3 2 2" xfId="27584"/>
    <cellStyle name="Normal 8 2 2 3 2 2 3 2 2 2" xfId="61461"/>
    <cellStyle name="Normal 8 2 2 3 2 2 3 2 3" xfId="47345"/>
    <cellStyle name="Normal 8 2 2 3 2 2 3 3" xfId="19115"/>
    <cellStyle name="Normal 8 2 2 3 2 2 3 3 2" xfId="38876"/>
    <cellStyle name="Normal 8 2 2 3 2 2 3 4" xfId="52992"/>
    <cellStyle name="Normal 8 2 2 3 2 2 3 5" xfId="33230"/>
    <cellStyle name="Normal 8 2 2 3 2 2 4" xfId="7823"/>
    <cellStyle name="Normal 8 2 2 3 2 2 4 2" xfId="21938"/>
    <cellStyle name="Normal 8 2 2 3 2 2 4 2 2" xfId="55815"/>
    <cellStyle name="Normal 8 2 2 3 2 2 4 3" xfId="41699"/>
    <cellStyle name="Normal 8 2 2 3 2 2 5" xfId="10646"/>
    <cellStyle name="Normal 8 2 2 3 2 2 5 2" xfId="24761"/>
    <cellStyle name="Normal 8 2 2 3 2 2 5 2 2" xfId="58638"/>
    <cellStyle name="Normal 8 2 2 3 2 2 5 3" xfId="44522"/>
    <cellStyle name="Normal 8 2 2 3 2 2 6" xfId="16292"/>
    <cellStyle name="Normal 8 2 2 3 2 2 6 2" xfId="36053"/>
    <cellStyle name="Normal 8 2 2 3 2 2 7" xfId="50169"/>
    <cellStyle name="Normal 8 2 2 3 2 2 8" xfId="30407"/>
    <cellStyle name="Normal 8 2 2 3 2 3" xfId="2881"/>
    <cellStyle name="Normal 8 2 2 3 2 3 2" xfId="5705"/>
    <cellStyle name="Normal 8 2 2 3 2 3 2 2" xfId="14175"/>
    <cellStyle name="Normal 8 2 2 3 2 3 2 2 2" xfId="28290"/>
    <cellStyle name="Normal 8 2 2 3 2 3 2 2 2 2" xfId="62167"/>
    <cellStyle name="Normal 8 2 2 3 2 3 2 2 3" xfId="48051"/>
    <cellStyle name="Normal 8 2 2 3 2 3 2 3" xfId="19821"/>
    <cellStyle name="Normal 8 2 2 3 2 3 2 3 2" xfId="39582"/>
    <cellStyle name="Normal 8 2 2 3 2 3 2 4" xfId="53698"/>
    <cellStyle name="Normal 8 2 2 3 2 3 2 5" xfId="33936"/>
    <cellStyle name="Normal 8 2 2 3 2 3 3" xfId="8529"/>
    <cellStyle name="Normal 8 2 2 3 2 3 3 2" xfId="22644"/>
    <cellStyle name="Normal 8 2 2 3 2 3 3 2 2" xfId="56521"/>
    <cellStyle name="Normal 8 2 2 3 2 3 3 3" xfId="42405"/>
    <cellStyle name="Normal 8 2 2 3 2 3 4" xfId="11352"/>
    <cellStyle name="Normal 8 2 2 3 2 3 4 2" xfId="25467"/>
    <cellStyle name="Normal 8 2 2 3 2 3 4 2 2" xfId="59344"/>
    <cellStyle name="Normal 8 2 2 3 2 3 4 3" xfId="45228"/>
    <cellStyle name="Normal 8 2 2 3 2 3 5" xfId="16998"/>
    <cellStyle name="Normal 8 2 2 3 2 3 5 2" xfId="36759"/>
    <cellStyle name="Normal 8 2 2 3 2 3 6" xfId="50875"/>
    <cellStyle name="Normal 8 2 2 3 2 3 7" xfId="31113"/>
    <cellStyle name="Normal 8 2 2 3 2 4" xfId="4292"/>
    <cellStyle name="Normal 8 2 2 3 2 4 2" xfId="12763"/>
    <cellStyle name="Normal 8 2 2 3 2 4 2 2" xfId="26878"/>
    <cellStyle name="Normal 8 2 2 3 2 4 2 2 2" xfId="60755"/>
    <cellStyle name="Normal 8 2 2 3 2 4 2 3" xfId="46639"/>
    <cellStyle name="Normal 8 2 2 3 2 4 3" xfId="18409"/>
    <cellStyle name="Normal 8 2 2 3 2 4 3 2" xfId="38170"/>
    <cellStyle name="Normal 8 2 2 3 2 4 4" xfId="52286"/>
    <cellStyle name="Normal 8 2 2 3 2 4 5" xfId="32524"/>
    <cellStyle name="Normal 8 2 2 3 2 5" xfId="7117"/>
    <cellStyle name="Normal 8 2 2 3 2 5 2" xfId="21232"/>
    <cellStyle name="Normal 8 2 2 3 2 5 2 2" xfId="55109"/>
    <cellStyle name="Normal 8 2 2 3 2 5 3" xfId="40993"/>
    <cellStyle name="Normal 8 2 2 3 2 6" xfId="9940"/>
    <cellStyle name="Normal 8 2 2 3 2 6 2" xfId="24055"/>
    <cellStyle name="Normal 8 2 2 3 2 6 2 2" xfId="57932"/>
    <cellStyle name="Normal 8 2 2 3 2 6 3" xfId="43816"/>
    <cellStyle name="Normal 8 2 2 3 2 7" xfId="15586"/>
    <cellStyle name="Normal 8 2 2 3 2 7 2" xfId="35347"/>
    <cellStyle name="Normal 8 2 2 3 2 8" xfId="49463"/>
    <cellStyle name="Normal 8 2 2 3 2 9" xfId="29701"/>
    <cellStyle name="Normal 8 2 2 3 3" xfId="1821"/>
    <cellStyle name="Normal 8 2 2 3 3 2" xfId="3234"/>
    <cellStyle name="Normal 8 2 2 3 3 2 2" xfId="6058"/>
    <cellStyle name="Normal 8 2 2 3 3 2 2 2" xfId="14528"/>
    <cellStyle name="Normal 8 2 2 3 3 2 2 2 2" xfId="28643"/>
    <cellStyle name="Normal 8 2 2 3 3 2 2 2 2 2" xfId="62520"/>
    <cellStyle name="Normal 8 2 2 3 3 2 2 2 3" xfId="48404"/>
    <cellStyle name="Normal 8 2 2 3 3 2 2 3" xfId="20174"/>
    <cellStyle name="Normal 8 2 2 3 3 2 2 3 2" xfId="39935"/>
    <cellStyle name="Normal 8 2 2 3 3 2 2 4" xfId="54051"/>
    <cellStyle name="Normal 8 2 2 3 3 2 2 5" xfId="34289"/>
    <cellStyle name="Normal 8 2 2 3 3 2 3" xfId="8882"/>
    <cellStyle name="Normal 8 2 2 3 3 2 3 2" xfId="22997"/>
    <cellStyle name="Normal 8 2 2 3 3 2 3 2 2" xfId="56874"/>
    <cellStyle name="Normal 8 2 2 3 3 2 3 3" xfId="42758"/>
    <cellStyle name="Normal 8 2 2 3 3 2 4" xfId="11705"/>
    <cellStyle name="Normal 8 2 2 3 3 2 4 2" xfId="25820"/>
    <cellStyle name="Normal 8 2 2 3 3 2 4 2 2" xfId="59697"/>
    <cellStyle name="Normal 8 2 2 3 3 2 4 3" xfId="45581"/>
    <cellStyle name="Normal 8 2 2 3 3 2 5" xfId="17351"/>
    <cellStyle name="Normal 8 2 2 3 3 2 5 2" xfId="37112"/>
    <cellStyle name="Normal 8 2 2 3 3 2 6" xfId="51228"/>
    <cellStyle name="Normal 8 2 2 3 3 2 7" xfId="31466"/>
    <cellStyle name="Normal 8 2 2 3 3 3" xfId="4645"/>
    <cellStyle name="Normal 8 2 2 3 3 3 2" xfId="13116"/>
    <cellStyle name="Normal 8 2 2 3 3 3 2 2" xfId="27231"/>
    <cellStyle name="Normal 8 2 2 3 3 3 2 2 2" xfId="61108"/>
    <cellStyle name="Normal 8 2 2 3 3 3 2 3" xfId="46992"/>
    <cellStyle name="Normal 8 2 2 3 3 3 3" xfId="18762"/>
    <cellStyle name="Normal 8 2 2 3 3 3 3 2" xfId="38523"/>
    <cellStyle name="Normal 8 2 2 3 3 3 4" xfId="52639"/>
    <cellStyle name="Normal 8 2 2 3 3 3 5" xfId="32877"/>
    <cellStyle name="Normal 8 2 2 3 3 4" xfId="7470"/>
    <cellStyle name="Normal 8 2 2 3 3 4 2" xfId="21585"/>
    <cellStyle name="Normal 8 2 2 3 3 4 2 2" xfId="55462"/>
    <cellStyle name="Normal 8 2 2 3 3 4 3" xfId="41346"/>
    <cellStyle name="Normal 8 2 2 3 3 5" xfId="10293"/>
    <cellStyle name="Normal 8 2 2 3 3 5 2" xfId="24408"/>
    <cellStyle name="Normal 8 2 2 3 3 5 2 2" xfId="58285"/>
    <cellStyle name="Normal 8 2 2 3 3 5 3" xfId="44169"/>
    <cellStyle name="Normal 8 2 2 3 3 6" xfId="15939"/>
    <cellStyle name="Normal 8 2 2 3 3 6 2" xfId="35700"/>
    <cellStyle name="Normal 8 2 2 3 3 7" xfId="49816"/>
    <cellStyle name="Normal 8 2 2 3 3 8" xfId="30054"/>
    <cellStyle name="Normal 8 2 2 3 4" xfId="2528"/>
    <cellStyle name="Normal 8 2 2 3 4 2" xfId="5352"/>
    <cellStyle name="Normal 8 2 2 3 4 2 2" xfId="13822"/>
    <cellStyle name="Normal 8 2 2 3 4 2 2 2" xfId="27937"/>
    <cellStyle name="Normal 8 2 2 3 4 2 2 2 2" xfId="61814"/>
    <cellStyle name="Normal 8 2 2 3 4 2 2 3" xfId="47698"/>
    <cellStyle name="Normal 8 2 2 3 4 2 3" xfId="19468"/>
    <cellStyle name="Normal 8 2 2 3 4 2 3 2" xfId="39229"/>
    <cellStyle name="Normal 8 2 2 3 4 2 4" xfId="53345"/>
    <cellStyle name="Normal 8 2 2 3 4 2 5" xfId="33583"/>
    <cellStyle name="Normal 8 2 2 3 4 3" xfId="8176"/>
    <cellStyle name="Normal 8 2 2 3 4 3 2" xfId="22291"/>
    <cellStyle name="Normal 8 2 2 3 4 3 2 2" xfId="56168"/>
    <cellStyle name="Normal 8 2 2 3 4 3 3" xfId="42052"/>
    <cellStyle name="Normal 8 2 2 3 4 4" xfId="10999"/>
    <cellStyle name="Normal 8 2 2 3 4 4 2" xfId="25114"/>
    <cellStyle name="Normal 8 2 2 3 4 4 2 2" xfId="58991"/>
    <cellStyle name="Normal 8 2 2 3 4 4 3" xfId="44875"/>
    <cellStyle name="Normal 8 2 2 3 4 5" xfId="16645"/>
    <cellStyle name="Normal 8 2 2 3 4 5 2" xfId="36406"/>
    <cellStyle name="Normal 8 2 2 3 4 6" xfId="50522"/>
    <cellStyle name="Normal 8 2 2 3 4 7" xfId="30760"/>
    <cellStyle name="Normal 8 2 2 3 5" xfId="3939"/>
    <cellStyle name="Normal 8 2 2 3 5 2" xfId="12410"/>
    <cellStyle name="Normal 8 2 2 3 5 2 2" xfId="26525"/>
    <cellStyle name="Normal 8 2 2 3 5 2 2 2" xfId="60402"/>
    <cellStyle name="Normal 8 2 2 3 5 2 3" xfId="46286"/>
    <cellStyle name="Normal 8 2 2 3 5 3" xfId="18056"/>
    <cellStyle name="Normal 8 2 2 3 5 3 2" xfId="37817"/>
    <cellStyle name="Normal 8 2 2 3 5 4" xfId="51933"/>
    <cellStyle name="Normal 8 2 2 3 5 5" xfId="32171"/>
    <cellStyle name="Normal 8 2 2 3 6" xfId="6764"/>
    <cellStyle name="Normal 8 2 2 3 6 2" xfId="20879"/>
    <cellStyle name="Normal 8 2 2 3 6 2 2" xfId="54756"/>
    <cellStyle name="Normal 8 2 2 3 6 3" xfId="40640"/>
    <cellStyle name="Normal 8 2 2 3 7" xfId="9587"/>
    <cellStyle name="Normal 8 2 2 3 7 2" xfId="23702"/>
    <cellStyle name="Normal 8 2 2 3 7 2 2" xfId="57579"/>
    <cellStyle name="Normal 8 2 2 3 7 3" xfId="43463"/>
    <cellStyle name="Normal 8 2 2 3 8" xfId="15233"/>
    <cellStyle name="Normal 8 2 2 3 8 2" xfId="34994"/>
    <cellStyle name="Normal 8 2 2 3 9" xfId="49110"/>
    <cellStyle name="Normal 8 2 2 4" xfId="1292"/>
    <cellStyle name="Normal 8 2 2 4 2" xfId="1999"/>
    <cellStyle name="Normal 8 2 2 4 2 2" xfId="3412"/>
    <cellStyle name="Normal 8 2 2 4 2 2 2" xfId="6236"/>
    <cellStyle name="Normal 8 2 2 4 2 2 2 2" xfId="14706"/>
    <cellStyle name="Normal 8 2 2 4 2 2 2 2 2" xfId="28821"/>
    <cellStyle name="Normal 8 2 2 4 2 2 2 2 2 2" xfId="62698"/>
    <cellStyle name="Normal 8 2 2 4 2 2 2 2 3" xfId="48582"/>
    <cellStyle name="Normal 8 2 2 4 2 2 2 3" xfId="20352"/>
    <cellStyle name="Normal 8 2 2 4 2 2 2 3 2" xfId="40113"/>
    <cellStyle name="Normal 8 2 2 4 2 2 2 4" xfId="54229"/>
    <cellStyle name="Normal 8 2 2 4 2 2 2 5" xfId="34467"/>
    <cellStyle name="Normal 8 2 2 4 2 2 3" xfId="9060"/>
    <cellStyle name="Normal 8 2 2 4 2 2 3 2" xfId="23175"/>
    <cellStyle name="Normal 8 2 2 4 2 2 3 2 2" xfId="57052"/>
    <cellStyle name="Normal 8 2 2 4 2 2 3 3" xfId="42936"/>
    <cellStyle name="Normal 8 2 2 4 2 2 4" xfId="11883"/>
    <cellStyle name="Normal 8 2 2 4 2 2 4 2" xfId="25998"/>
    <cellStyle name="Normal 8 2 2 4 2 2 4 2 2" xfId="59875"/>
    <cellStyle name="Normal 8 2 2 4 2 2 4 3" xfId="45759"/>
    <cellStyle name="Normal 8 2 2 4 2 2 5" xfId="17529"/>
    <cellStyle name="Normal 8 2 2 4 2 2 5 2" xfId="37290"/>
    <cellStyle name="Normal 8 2 2 4 2 2 6" xfId="51406"/>
    <cellStyle name="Normal 8 2 2 4 2 2 7" xfId="31644"/>
    <cellStyle name="Normal 8 2 2 4 2 3" xfId="4823"/>
    <cellStyle name="Normal 8 2 2 4 2 3 2" xfId="13294"/>
    <cellStyle name="Normal 8 2 2 4 2 3 2 2" xfId="27409"/>
    <cellStyle name="Normal 8 2 2 4 2 3 2 2 2" xfId="61286"/>
    <cellStyle name="Normal 8 2 2 4 2 3 2 3" xfId="47170"/>
    <cellStyle name="Normal 8 2 2 4 2 3 3" xfId="18940"/>
    <cellStyle name="Normal 8 2 2 4 2 3 3 2" xfId="38701"/>
    <cellStyle name="Normal 8 2 2 4 2 3 4" xfId="52817"/>
    <cellStyle name="Normal 8 2 2 4 2 3 5" xfId="33055"/>
    <cellStyle name="Normal 8 2 2 4 2 4" xfId="7648"/>
    <cellStyle name="Normal 8 2 2 4 2 4 2" xfId="21763"/>
    <cellStyle name="Normal 8 2 2 4 2 4 2 2" xfId="55640"/>
    <cellStyle name="Normal 8 2 2 4 2 4 3" xfId="41524"/>
    <cellStyle name="Normal 8 2 2 4 2 5" xfId="10471"/>
    <cellStyle name="Normal 8 2 2 4 2 5 2" xfId="24586"/>
    <cellStyle name="Normal 8 2 2 4 2 5 2 2" xfId="58463"/>
    <cellStyle name="Normal 8 2 2 4 2 5 3" xfId="44347"/>
    <cellStyle name="Normal 8 2 2 4 2 6" xfId="16117"/>
    <cellStyle name="Normal 8 2 2 4 2 6 2" xfId="35878"/>
    <cellStyle name="Normal 8 2 2 4 2 7" xfId="49994"/>
    <cellStyle name="Normal 8 2 2 4 2 8" xfId="30232"/>
    <cellStyle name="Normal 8 2 2 4 3" xfId="2706"/>
    <cellStyle name="Normal 8 2 2 4 3 2" xfId="5530"/>
    <cellStyle name="Normal 8 2 2 4 3 2 2" xfId="14000"/>
    <cellStyle name="Normal 8 2 2 4 3 2 2 2" xfId="28115"/>
    <cellStyle name="Normal 8 2 2 4 3 2 2 2 2" xfId="61992"/>
    <cellStyle name="Normal 8 2 2 4 3 2 2 3" xfId="47876"/>
    <cellStyle name="Normal 8 2 2 4 3 2 3" xfId="19646"/>
    <cellStyle name="Normal 8 2 2 4 3 2 3 2" xfId="39407"/>
    <cellStyle name="Normal 8 2 2 4 3 2 4" xfId="53523"/>
    <cellStyle name="Normal 8 2 2 4 3 2 5" xfId="33761"/>
    <cellStyle name="Normal 8 2 2 4 3 3" xfId="8354"/>
    <cellStyle name="Normal 8 2 2 4 3 3 2" xfId="22469"/>
    <cellStyle name="Normal 8 2 2 4 3 3 2 2" xfId="56346"/>
    <cellStyle name="Normal 8 2 2 4 3 3 3" xfId="42230"/>
    <cellStyle name="Normal 8 2 2 4 3 4" xfId="11177"/>
    <cellStyle name="Normal 8 2 2 4 3 4 2" xfId="25292"/>
    <cellStyle name="Normal 8 2 2 4 3 4 2 2" xfId="59169"/>
    <cellStyle name="Normal 8 2 2 4 3 4 3" xfId="45053"/>
    <cellStyle name="Normal 8 2 2 4 3 5" xfId="16823"/>
    <cellStyle name="Normal 8 2 2 4 3 5 2" xfId="36584"/>
    <cellStyle name="Normal 8 2 2 4 3 6" xfId="50700"/>
    <cellStyle name="Normal 8 2 2 4 3 7" xfId="30938"/>
    <cellStyle name="Normal 8 2 2 4 4" xfId="4117"/>
    <cellStyle name="Normal 8 2 2 4 4 2" xfId="12588"/>
    <cellStyle name="Normal 8 2 2 4 4 2 2" xfId="26703"/>
    <cellStyle name="Normal 8 2 2 4 4 2 2 2" xfId="60580"/>
    <cellStyle name="Normal 8 2 2 4 4 2 3" xfId="46464"/>
    <cellStyle name="Normal 8 2 2 4 4 3" xfId="18234"/>
    <cellStyle name="Normal 8 2 2 4 4 3 2" xfId="37995"/>
    <cellStyle name="Normal 8 2 2 4 4 4" xfId="52111"/>
    <cellStyle name="Normal 8 2 2 4 4 5" xfId="32349"/>
    <cellStyle name="Normal 8 2 2 4 5" xfId="6942"/>
    <cellStyle name="Normal 8 2 2 4 5 2" xfId="21057"/>
    <cellStyle name="Normal 8 2 2 4 5 2 2" xfId="54934"/>
    <cellStyle name="Normal 8 2 2 4 5 3" xfId="40818"/>
    <cellStyle name="Normal 8 2 2 4 6" xfId="9765"/>
    <cellStyle name="Normal 8 2 2 4 6 2" xfId="23880"/>
    <cellStyle name="Normal 8 2 2 4 6 2 2" xfId="57757"/>
    <cellStyle name="Normal 8 2 2 4 6 3" xfId="43641"/>
    <cellStyle name="Normal 8 2 2 4 7" xfId="15411"/>
    <cellStyle name="Normal 8 2 2 4 7 2" xfId="35172"/>
    <cellStyle name="Normal 8 2 2 4 8" xfId="49288"/>
    <cellStyle name="Normal 8 2 2 4 9" xfId="29526"/>
    <cellStyle name="Normal 8 2 2 5" xfId="1646"/>
    <cellStyle name="Normal 8 2 2 5 2" xfId="3059"/>
    <cellStyle name="Normal 8 2 2 5 2 2" xfId="5883"/>
    <cellStyle name="Normal 8 2 2 5 2 2 2" xfId="14353"/>
    <cellStyle name="Normal 8 2 2 5 2 2 2 2" xfId="28468"/>
    <cellStyle name="Normal 8 2 2 5 2 2 2 2 2" xfId="62345"/>
    <cellStyle name="Normal 8 2 2 5 2 2 2 3" xfId="48229"/>
    <cellStyle name="Normal 8 2 2 5 2 2 3" xfId="19999"/>
    <cellStyle name="Normal 8 2 2 5 2 2 3 2" xfId="39760"/>
    <cellStyle name="Normal 8 2 2 5 2 2 4" xfId="53876"/>
    <cellStyle name="Normal 8 2 2 5 2 2 5" xfId="34114"/>
    <cellStyle name="Normal 8 2 2 5 2 3" xfId="8707"/>
    <cellStyle name="Normal 8 2 2 5 2 3 2" xfId="22822"/>
    <cellStyle name="Normal 8 2 2 5 2 3 2 2" xfId="56699"/>
    <cellStyle name="Normal 8 2 2 5 2 3 3" xfId="42583"/>
    <cellStyle name="Normal 8 2 2 5 2 4" xfId="11530"/>
    <cellStyle name="Normal 8 2 2 5 2 4 2" xfId="25645"/>
    <cellStyle name="Normal 8 2 2 5 2 4 2 2" xfId="59522"/>
    <cellStyle name="Normal 8 2 2 5 2 4 3" xfId="45406"/>
    <cellStyle name="Normal 8 2 2 5 2 5" xfId="17176"/>
    <cellStyle name="Normal 8 2 2 5 2 5 2" xfId="36937"/>
    <cellStyle name="Normal 8 2 2 5 2 6" xfId="51053"/>
    <cellStyle name="Normal 8 2 2 5 2 7" xfId="31291"/>
    <cellStyle name="Normal 8 2 2 5 3" xfId="4470"/>
    <cellStyle name="Normal 8 2 2 5 3 2" xfId="12941"/>
    <cellStyle name="Normal 8 2 2 5 3 2 2" xfId="27056"/>
    <cellStyle name="Normal 8 2 2 5 3 2 2 2" xfId="60933"/>
    <cellStyle name="Normal 8 2 2 5 3 2 3" xfId="46817"/>
    <cellStyle name="Normal 8 2 2 5 3 3" xfId="18587"/>
    <cellStyle name="Normal 8 2 2 5 3 3 2" xfId="38348"/>
    <cellStyle name="Normal 8 2 2 5 3 4" xfId="52464"/>
    <cellStyle name="Normal 8 2 2 5 3 5" xfId="32702"/>
    <cellStyle name="Normal 8 2 2 5 4" xfId="7295"/>
    <cellStyle name="Normal 8 2 2 5 4 2" xfId="21410"/>
    <cellStyle name="Normal 8 2 2 5 4 2 2" xfId="55287"/>
    <cellStyle name="Normal 8 2 2 5 4 3" xfId="41171"/>
    <cellStyle name="Normal 8 2 2 5 5" xfId="10118"/>
    <cellStyle name="Normal 8 2 2 5 5 2" xfId="24233"/>
    <cellStyle name="Normal 8 2 2 5 5 2 2" xfId="58110"/>
    <cellStyle name="Normal 8 2 2 5 5 3" xfId="43994"/>
    <cellStyle name="Normal 8 2 2 5 6" xfId="15764"/>
    <cellStyle name="Normal 8 2 2 5 6 2" xfId="35525"/>
    <cellStyle name="Normal 8 2 2 5 7" xfId="49641"/>
    <cellStyle name="Normal 8 2 2 5 8" xfId="29879"/>
    <cellStyle name="Normal 8 2 2 6" xfId="2353"/>
    <cellStyle name="Normal 8 2 2 6 2" xfId="5177"/>
    <cellStyle name="Normal 8 2 2 6 2 2" xfId="13647"/>
    <cellStyle name="Normal 8 2 2 6 2 2 2" xfId="27762"/>
    <cellStyle name="Normal 8 2 2 6 2 2 2 2" xfId="61639"/>
    <cellStyle name="Normal 8 2 2 6 2 2 3" xfId="47523"/>
    <cellStyle name="Normal 8 2 2 6 2 3" xfId="19293"/>
    <cellStyle name="Normal 8 2 2 6 2 3 2" xfId="39054"/>
    <cellStyle name="Normal 8 2 2 6 2 4" xfId="53170"/>
    <cellStyle name="Normal 8 2 2 6 2 5" xfId="33408"/>
    <cellStyle name="Normal 8 2 2 6 3" xfId="8001"/>
    <cellStyle name="Normal 8 2 2 6 3 2" xfId="22116"/>
    <cellStyle name="Normal 8 2 2 6 3 2 2" xfId="55993"/>
    <cellStyle name="Normal 8 2 2 6 3 3" xfId="41877"/>
    <cellStyle name="Normal 8 2 2 6 4" xfId="10824"/>
    <cellStyle name="Normal 8 2 2 6 4 2" xfId="24939"/>
    <cellStyle name="Normal 8 2 2 6 4 2 2" xfId="58816"/>
    <cellStyle name="Normal 8 2 2 6 4 3" xfId="44700"/>
    <cellStyle name="Normal 8 2 2 6 5" xfId="16470"/>
    <cellStyle name="Normal 8 2 2 6 5 2" xfId="36231"/>
    <cellStyle name="Normal 8 2 2 6 6" xfId="50347"/>
    <cellStyle name="Normal 8 2 2 6 7" xfId="30585"/>
    <cellStyle name="Normal 8 2 2 7" xfId="3764"/>
    <cellStyle name="Normal 8 2 2 7 2" xfId="12235"/>
    <cellStyle name="Normal 8 2 2 7 2 2" xfId="26350"/>
    <cellStyle name="Normal 8 2 2 7 2 2 2" xfId="60227"/>
    <cellStyle name="Normal 8 2 2 7 2 3" xfId="46111"/>
    <cellStyle name="Normal 8 2 2 7 3" xfId="17881"/>
    <cellStyle name="Normal 8 2 2 7 3 2" xfId="37642"/>
    <cellStyle name="Normal 8 2 2 7 4" xfId="51758"/>
    <cellStyle name="Normal 8 2 2 7 5" xfId="31996"/>
    <cellStyle name="Normal 8 2 2 8" xfId="6589"/>
    <cellStyle name="Normal 8 2 2 8 2" xfId="20704"/>
    <cellStyle name="Normal 8 2 2 8 2 2" xfId="54581"/>
    <cellStyle name="Normal 8 2 2 8 3" xfId="40465"/>
    <cellStyle name="Normal 8 2 2 9" xfId="9412"/>
    <cellStyle name="Normal 8 2 2 9 2" xfId="23527"/>
    <cellStyle name="Normal 8 2 2 9 2 2" xfId="57404"/>
    <cellStyle name="Normal 8 2 2 9 3" xfId="43288"/>
    <cellStyle name="Normal 8 2 3" xfId="202"/>
    <cellStyle name="Normal 8 2 3 10" xfId="15087"/>
    <cellStyle name="Normal 8 2 3 10 2" xfId="34848"/>
    <cellStyle name="Normal 8 2 3 11" xfId="48964"/>
    <cellStyle name="Normal 8 2 3 12" xfId="29202"/>
    <cellStyle name="Normal 8 2 3 13" xfId="954"/>
    <cellStyle name="Normal 8 2 3 2" xfId="348"/>
    <cellStyle name="Normal 8 2 3 2 10" xfId="49051"/>
    <cellStyle name="Normal 8 2 3 2 11" xfId="29289"/>
    <cellStyle name="Normal 8 2 3 2 12" xfId="1051"/>
    <cellStyle name="Normal 8 2 3 2 2" xfId="1229"/>
    <cellStyle name="Normal 8 2 3 2 2 10" xfId="29464"/>
    <cellStyle name="Normal 8 2 3 2 2 2" xfId="1583"/>
    <cellStyle name="Normal 8 2 3 2 2 2 2" xfId="2290"/>
    <cellStyle name="Normal 8 2 3 2 2 2 2 2" xfId="3703"/>
    <cellStyle name="Normal 8 2 3 2 2 2 2 2 2" xfId="6527"/>
    <cellStyle name="Normal 8 2 3 2 2 2 2 2 2 2" xfId="14997"/>
    <cellStyle name="Normal 8 2 3 2 2 2 2 2 2 2 2" xfId="29112"/>
    <cellStyle name="Normal 8 2 3 2 2 2 2 2 2 2 2 2" xfId="62989"/>
    <cellStyle name="Normal 8 2 3 2 2 2 2 2 2 2 3" xfId="48873"/>
    <cellStyle name="Normal 8 2 3 2 2 2 2 2 2 3" xfId="20643"/>
    <cellStyle name="Normal 8 2 3 2 2 2 2 2 2 3 2" xfId="40404"/>
    <cellStyle name="Normal 8 2 3 2 2 2 2 2 2 4" xfId="54520"/>
    <cellStyle name="Normal 8 2 3 2 2 2 2 2 2 5" xfId="34758"/>
    <cellStyle name="Normal 8 2 3 2 2 2 2 2 3" xfId="9351"/>
    <cellStyle name="Normal 8 2 3 2 2 2 2 2 3 2" xfId="23466"/>
    <cellStyle name="Normal 8 2 3 2 2 2 2 2 3 2 2" xfId="57343"/>
    <cellStyle name="Normal 8 2 3 2 2 2 2 2 3 3" xfId="43227"/>
    <cellStyle name="Normal 8 2 3 2 2 2 2 2 4" xfId="12174"/>
    <cellStyle name="Normal 8 2 3 2 2 2 2 2 4 2" xfId="26289"/>
    <cellStyle name="Normal 8 2 3 2 2 2 2 2 4 2 2" xfId="60166"/>
    <cellStyle name="Normal 8 2 3 2 2 2 2 2 4 3" xfId="46050"/>
    <cellStyle name="Normal 8 2 3 2 2 2 2 2 5" xfId="17820"/>
    <cellStyle name="Normal 8 2 3 2 2 2 2 2 5 2" xfId="37581"/>
    <cellStyle name="Normal 8 2 3 2 2 2 2 2 6" xfId="51697"/>
    <cellStyle name="Normal 8 2 3 2 2 2 2 2 7" xfId="31935"/>
    <cellStyle name="Normal 8 2 3 2 2 2 2 3" xfId="5114"/>
    <cellStyle name="Normal 8 2 3 2 2 2 2 3 2" xfId="13585"/>
    <cellStyle name="Normal 8 2 3 2 2 2 2 3 2 2" xfId="27700"/>
    <cellStyle name="Normal 8 2 3 2 2 2 2 3 2 2 2" xfId="61577"/>
    <cellStyle name="Normal 8 2 3 2 2 2 2 3 2 3" xfId="47461"/>
    <cellStyle name="Normal 8 2 3 2 2 2 2 3 3" xfId="19231"/>
    <cellStyle name="Normal 8 2 3 2 2 2 2 3 3 2" xfId="38992"/>
    <cellStyle name="Normal 8 2 3 2 2 2 2 3 4" xfId="53108"/>
    <cellStyle name="Normal 8 2 3 2 2 2 2 3 5" xfId="33346"/>
    <cellStyle name="Normal 8 2 3 2 2 2 2 4" xfId="7939"/>
    <cellStyle name="Normal 8 2 3 2 2 2 2 4 2" xfId="22054"/>
    <cellStyle name="Normal 8 2 3 2 2 2 2 4 2 2" xfId="55931"/>
    <cellStyle name="Normal 8 2 3 2 2 2 2 4 3" xfId="41815"/>
    <cellStyle name="Normal 8 2 3 2 2 2 2 5" xfId="10762"/>
    <cellStyle name="Normal 8 2 3 2 2 2 2 5 2" xfId="24877"/>
    <cellStyle name="Normal 8 2 3 2 2 2 2 5 2 2" xfId="58754"/>
    <cellStyle name="Normal 8 2 3 2 2 2 2 5 3" xfId="44638"/>
    <cellStyle name="Normal 8 2 3 2 2 2 2 6" xfId="16408"/>
    <cellStyle name="Normal 8 2 3 2 2 2 2 6 2" xfId="36169"/>
    <cellStyle name="Normal 8 2 3 2 2 2 2 7" xfId="50285"/>
    <cellStyle name="Normal 8 2 3 2 2 2 2 8" xfId="30523"/>
    <cellStyle name="Normal 8 2 3 2 2 2 3" xfId="2997"/>
    <cellStyle name="Normal 8 2 3 2 2 2 3 2" xfId="5821"/>
    <cellStyle name="Normal 8 2 3 2 2 2 3 2 2" xfId="14291"/>
    <cellStyle name="Normal 8 2 3 2 2 2 3 2 2 2" xfId="28406"/>
    <cellStyle name="Normal 8 2 3 2 2 2 3 2 2 2 2" xfId="62283"/>
    <cellStyle name="Normal 8 2 3 2 2 2 3 2 2 3" xfId="48167"/>
    <cellStyle name="Normal 8 2 3 2 2 2 3 2 3" xfId="19937"/>
    <cellStyle name="Normal 8 2 3 2 2 2 3 2 3 2" xfId="39698"/>
    <cellStyle name="Normal 8 2 3 2 2 2 3 2 4" xfId="53814"/>
    <cellStyle name="Normal 8 2 3 2 2 2 3 2 5" xfId="34052"/>
    <cellStyle name="Normal 8 2 3 2 2 2 3 3" xfId="8645"/>
    <cellStyle name="Normal 8 2 3 2 2 2 3 3 2" xfId="22760"/>
    <cellStyle name="Normal 8 2 3 2 2 2 3 3 2 2" xfId="56637"/>
    <cellStyle name="Normal 8 2 3 2 2 2 3 3 3" xfId="42521"/>
    <cellStyle name="Normal 8 2 3 2 2 2 3 4" xfId="11468"/>
    <cellStyle name="Normal 8 2 3 2 2 2 3 4 2" xfId="25583"/>
    <cellStyle name="Normal 8 2 3 2 2 2 3 4 2 2" xfId="59460"/>
    <cellStyle name="Normal 8 2 3 2 2 2 3 4 3" xfId="45344"/>
    <cellStyle name="Normal 8 2 3 2 2 2 3 5" xfId="17114"/>
    <cellStyle name="Normal 8 2 3 2 2 2 3 5 2" xfId="36875"/>
    <cellStyle name="Normal 8 2 3 2 2 2 3 6" xfId="50991"/>
    <cellStyle name="Normal 8 2 3 2 2 2 3 7" xfId="31229"/>
    <cellStyle name="Normal 8 2 3 2 2 2 4" xfId="4408"/>
    <cellStyle name="Normal 8 2 3 2 2 2 4 2" xfId="12879"/>
    <cellStyle name="Normal 8 2 3 2 2 2 4 2 2" xfId="26994"/>
    <cellStyle name="Normal 8 2 3 2 2 2 4 2 2 2" xfId="60871"/>
    <cellStyle name="Normal 8 2 3 2 2 2 4 2 3" xfId="46755"/>
    <cellStyle name="Normal 8 2 3 2 2 2 4 3" xfId="18525"/>
    <cellStyle name="Normal 8 2 3 2 2 2 4 3 2" xfId="38286"/>
    <cellStyle name="Normal 8 2 3 2 2 2 4 4" xfId="52402"/>
    <cellStyle name="Normal 8 2 3 2 2 2 4 5" xfId="32640"/>
    <cellStyle name="Normal 8 2 3 2 2 2 5" xfId="7233"/>
    <cellStyle name="Normal 8 2 3 2 2 2 5 2" xfId="21348"/>
    <cellStyle name="Normal 8 2 3 2 2 2 5 2 2" xfId="55225"/>
    <cellStyle name="Normal 8 2 3 2 2 2 5 3" xfId="41109"/>
    <cellStyle name="Normal 8 2 3 2 2 2 6" xfId="10056"/>
    <cellStyle name="Normal 8 2 3 2 2 2 6 2" xfId="24171"/>
    <cellStyle name="Normal 8 2 3 2 2 2 6 2 2" xfId="58048"/>
    <cellStyle name="Normal 8 2 3 2 2 2 6 3" xfId="43932"/>
    <cellStyle name="Normal 8 2 3 2 2 2 7" xfId="15702"/>
    <cellStyle name="Normal 8 2 3 2 2 2 7 2" xfId="35463"/>
    <cellStyle name="Normal 8 2 3 2 2 2 8" xfId="49579"/>
    <cellStyle name="Normal 8 2 3 2 2 2 9" xfId="29817"/>
    <cellStyle name="Normal 8 2 3 2 2 3" xfId="1937"/>
    <cellStyle name="Normal 8 2 3 2 2 3 2" xfId="3350"/>
    <cellStyle name="Normal 8 2 3 2 2 3 2 2" xfId="6174"/>
    <cellStyle name="Normal 8 2 3 2 2 3 2 2 2" xfId="14644"/>
    <cellStyle name="Normal 8 2 3 2 2 3 2 2 2 2" xfId="28759"/>
    <cellStyle name="Normal 8 2 3 2 2 3 2 2 2 2 2" xfId="62636"/>
    <cellStyle name="Normal 8 2 3 2 2 3 2 2 2 3" xfId="48520"/>
    <cellStyle name="Normal 8 2 3 2 2 3 2 2 3" xfId="20290"/>
    <cellStyle name="Normal 8 2 3 2 2 3 2 2 3 2" xfId="40051"/>
    <cellStyle name="Normal 8 2 3 2 2 3 2 2 4" xfId="54167"/>
    <cellStyle name="Normal 8 2 3 2 2 3 2 2 5" xfId="34405"/>
    <cellStyle name="Normal 8 2 3 2 2 3 2 3" xfId="8998"/>
    <cellStyle name="Normal 8 2 3 2 2 3 2 3 2" xfId="23113"/>
    <cellStyle name="Normal 8 2 3 2 2 3 2 3 2 2" xfId="56990"/>
    <cellStyle name="Normal 8 2 3 2 2 3 2 3 3" xfId="42874"/>
    <cellStyle name="Normal 8 2 3 2 2 3 2 4" xfId="11821"/>
    <cellStyle name="Normal 8 2 3 2 2 3 2 4 2" xfId="25936"/>
    <cellStyle name="Normal 8 2 3 2 2 3 2 4 2 2" xfId="59813"/>
    <cellStyle name="Normal 8 2 3 2 2 3 2 4 3" xfId="45697"/>
    <cellStyle name="Normal 8 2 3 2 2 3 2 5" xfId="17467"/>
    <cellStyle name="Normal 8 2 3 2 2 3 2 5 2" xfId="37228"/>
    <cellStyle name="Normal 8 2 3 2 2 3 2 6" xfId="51344"/>
    <cellStyle name="Normal 8 2 3 2 2 3 2 7" xfId="31582"/>
    <cellStyle name="Normal 8 2 3 2 2 3 3" xfId="4761"/>
    <cellStyle name="Normal 8 2 3 2 2 3 3 2" xfId="13232"/>
    <cellStyle name="Normal 8 2 3 2 2 3 3 2 2" xfId="27347"/>
    <cellStyle name="Normal 8 2 3 2 2 3 3 2 2 2" xfId="61224"/>
    <cellStyle name="Normal 8 2 3 2 2 3 3 2 3" xfId="47108"/>
    <cellStyle name="Normal 8 2 3 2 2 3 3 3" xfId="18878"/>
    <cellStyle name="Normal 8 2 3 2 2 3 3 3 2" xfId="38639"/>
    <cellStyle name="Normal 8 2 3 2 2 3 3 4" xfId="52755"/>
    <cellStyle name="Normal 8 2 3 2 2 3 3 5" xfId="32993"/>
    <cellStyle name="Normal 8 2 3 2 2 3 4" xfId="7586"/>
    <cellStyle name="Normal 8 2 3 2 2 3 4 2" xfId="21701"/>
    <cellStyle name="Normal 8 2 3 2 2 3 4 2 2" xfId="55578"/>
    <cellStyle name="Normal 8 2 3 2 2 3 4 3" xfId="41462"/>
    <cellStyle name="Normal 8 2 3 2 2 3 5" xfId="10409"/>
    <cellStyle name="Normal 8 2 3 2 2 3 5 2" xfId="24524"/>
    <cellStyle name="Normal 8 2 3 2 2 3 5 2 2" xfId="58401"/>
    <cellStyle name="Normal 8 2 3 2 2 3 5 3" xfId="44285"/>
    <cellStyle name="Normal 8 2 3 2 2 3 6" xfId="16055"/>
    <cellStyle name="Normal 8 2 3 2 2 3 6 2" xfId="35816"/>
    <cellStyle name="Normal 8 2 3 2 2 3 7" xfId="49932"/>
    <cellStyle name="Normal 8 2 3 2 2 3 8" xfId="30170"/>
    <cellStyle name="Normal 8 2 3 2 2 4" xfId="2644"/>
    <cellStyle name="Normal 8 2 3 2 2 4 2" xfId="5468"/>
    <cellStyle name="Normal 8 2 3 2 2 4 2 2" xfId="13938"/>
    <cellStyle name="Normal 8 2 3 2 2 4 2 2 2" xfId="28053"/>
    <cellStyle name="Normal 8 2 3 2 2 4 2 2 2 2" xfId="61930"/>
    <cellStyle name="Normal 8 2 3 2 2 4 2 2 3" xfId="47814"/>
    <cellStyle name="Normal 8 2 3 2 2 4 2 3" xfId="19584"/>
    <cellStyle name="Normal 8 2 3 2 2 4 2 3 2" xfId="39345"/>
    <cellStyle name="Normal 8 2 3 2 2 4 2 4" xfId="53461"/>
    <cellStyle name="Normal 8 2 3 2 2 4 2 5" xfId="33699"/>
    <cellStyle name="Normal 8 2 3 2 2 4 3" xfId="8292"/>
    <cellStyle name="Normal 8 2 3 2 2 4 3 2" xfId="22407"/>
    <cellStyle name="Normal 8 2 3 2 2 4 3 2 2" xfId="56284"/>
    <cellStyle name="Normal 8 2 3 2 2 4 3 3" xfId="42168"/>
    <cellStyle name="Normal 8 2 3 2 2 4 4" xfId="11115"/>
    <cellStyle name="Normal 8 2 3 2 2 4 4 2" xfId="25230"/>
    <cellStyle name="Normal 8 2 3 2 2 4 4 2 2" xfId="59107"/>
    <cellStyle name="Normal 8 2 3 2 2 4 4 3" xfId="44991"/>
    <cellStyle name="Normal 8 2 3 2 2 4 5" xfId="16761"/>
    <cellStyle name="Normal 8 2 3 2 2 4 5 2" xfId="36522"/>
    <cellStyle name="Normal 8 2 3 2 2 4 6" xfId="50638"/>
    <cellStyle name="Normal 8 2 3 2 2 4 7" xfId="30876"/>
    <cellStyle name="Normal 8 2 3 2 2 5" xfId="4055"/>
    <cellStyle name="Normal 8 2 3 2 2 5 2" xfId="12526"/>
    <cellStyle name="Normal 8 2 3 2 2 5 2 2" xfId="26641"/>
    <cellStyle name="Normal 8 2 3 2 2 5 2 2 2" xfId="60518"/>
    <cellStyle name="Normal 8 2 3 2 2 5 2 3" xfId="46402"/>
    <cellStyle name="Normal 8 2 3 2 2 5 3" xfId="18172"/>
    <cellStyle name="Normal 8 2 3 2 2 5 3 2" xfId="37933"/>
    <cellStyle name="Normal 8 2 3 2 2 5 4" xfId="52049"/>
    <cellStyle name="Normal 8 2 3 2 2 5 5" xfId="32287"/>
    <cellStyle name="Normal 8 2 3 2 2 6" xfId="6880"/>
    <cellStyle name="Normal 8 2 3 2 2 6 2" xfId="20995"/>
    <cellStyle name="Normal 8 2 3 2 2 6 2 2" xfId="54872"/>
    <cellStyle name="Normal 8 2 3 2 2 6 3" xfId="40756"/>
    <cellStyle name="Normal 8 2 3 2 2 7" xfId="9703"/>
    <cellStyle name="Normal 8 2 3 2 2 7 2" xfId="23818"/>
    <cellStyle name="Normal 8 2 3 2 2 7 2 2" xfId="57695"/>
    <cellStyle name="Normal 8 2 3 2 2 7 3" xfId="43579"/>
    <cellStyle name="Normal 8 2 3 2 2 8" xfId="15349"/>
    <cellStyle name="Normal 8 2 3 2 2 8 2" xfId="35110"/>
    <cellStyle name="Normal 8 2 3 2 2 9" xfId="49226"/>
    <cellStyle name="Normal 8 2 3 2 3" xfId="1408"/>
    <cellStyle name="Normal 8 2 3 2 3 2" xfId="2115"/>
    <cellStyle name="Normal 8 2 3 2 3 2 2" xfId="3528"/>
    <cellStyle name="Normal 8 2 3 2 3 2 2 2" xfId="6352"/>
    <cellStyle name="Normal 8 2 3 2 3 2 2 2 2" xfId="14822"/>
    <cellStyle name="Normal 8 2 3 2 3 2 2 2 2 2" xfId="28937"/>
    <cellStyle name="Normal 8 2 3 2 3 2 2 2 2 2 2" xfId="62814"/>
    <cellStyle name="Normal 8 2 3 2 3 2 2 2 2 3" xfId="48698"/>
    <cellStyle name="Normal 8 2 3 2 3 2 2 2 3" xfId="20468"/>
    <cellStyle name="Normal 8 2 3 2 3 2 2 2 3 2" xfId="40229"/>
    <cellStyle name="Normal 8 2 3 2 3 2 2 2 4" xfId="54345"/>
    <cellStyle name="Normal 8 2 3 2 3 2 2 2 5" xfId="34583"/>
    <cellStyle name="Normal 8 2 3 2 3 2 2 3" xfId="9176"/>
    <cellStyle name="Normal 8 2 3 2 3 2 2 3 2" xfId="23291"/>
    <cellStyle name="Normal 8 2 3 2 3 2 2 3 2 2" xfId="57168"/>
    <cellStyle name="Normal 8 2 3 2 3 2 2 3 3" xfId="43052"/>
    <cellStyle name="Normal 8 2 3 2 3 2 2 4" xfId="11999"/>
    <cellStyle name="Normal 8 2 3 2 3 2 2 4 2" xfId="26114"/>
    <cellStyle name="Normal 8 2 3 2 3 2 2 4 2 2" xfId="59991"/>
    <cellStyle name="Normal 8 2 3 2 3 2 2 4 3" xfId="45875"/>
    <cellStyle name="Normal 8 2 3 2 3 2 2 5" xfId="17645"/>
    <cellStyle name="Normal 8 2 3 2 3 2 2 5 2" xfId="37406"/>
    <cellStyle name="Normal 8 2 3 2 3 2 2 6" xfId="51522"/>
    <cellStyle name="Normal 8 2 3 2 3 2 2 7" xfId="31760"/>
    <cellStyle name="Normal 8 2 3 2 3 2 3" xfId="4939"/>
    <cellStyle name="Normal 8 2 3 2 3 2 3 2" xfId="13410"/>
    <cellStyle name="Normal 8 2 3 2 3 2 3 2 2" xfId="27525"/>
    <cellStyle name="Normal 8 2 3 2 3 2 3 2 2 2" xfId="61402"/>
    <cellStyle name="Normal 8 2 3 2 3 2 3 2 3" xfId="47286"/>
    <cellStyle name="Normal 8 2 3 2 3 2 3 3" xfId="19056"/>
    <cellStyle name="Normal 8 2 3 2 3 2 3 3 2" xfId="38817"/>
    <cellStyle name="Normal 8 2 3 2 3 2 3 4" xfId="52933"/>
    <cellStyle name="Normal 8 2 3 2 3 2 3 5" xfId="33171"/>
    <cellStyle name="Normal 8 2 3 2 3 2 4" xfId="7764"/>
    <cellStyle name="Normal 8 2 3 2 3 2 4 2" xfId="21879"/>
    <cellStyle name="Normal 8 2 3 2 3 2 4 2 2" xfId="55756"/>
    <cellStyle name="Normal 8 2 3 2 3 2 4 3" xfId="41640"/>
    <cellStyle name="Normal 8 2 3 2 3 2 5" xfId="10587"/>
    <cellStyle name="Normal 8 2 3 2 3 2 5 2" xfId="24702"/>
    <cellStyle name="Normal 8 2 3 2 3 2 5 2 2" xfId="58579"/>
    <cellStyle name="Normal 8 2 3 2 3 2 5 3" xfId="44463"/>
    <cellStyle name="Normal 8 2 3 2 3 2 6" xfId="16233"/>
    <cellStyle name="Normal 8 2 3 2 3 2 6 2" xfId="35994"/>
    <cellStyle name="Normal 8 2 3 2 3 2 7" xfId="50110"/>
    <cellStyle name="Normal 8 2 3 2 3 2 8" xfId="30348"/>
    <cellStyle name="Normal 8 2 3 2 3 3" xfId="2822"/>
    <cellStyle name="Normal 8 2 3 2 3 3 2" xfId="5646"/>
    <cellStyle name="Normal 8 2 3 2 3 3 2 2" xfId="14116"/>
    <cellStyle name="Normal 8 2 3 2 3 3 2 2 2" xfId="28231"/>
    <cellStyle name="Normal 8 2 3 2 3 3 2 2 2 2" xfId="62108"/>
    <cellStyle name="Normal 8 2 3 2 3 3 2 2 3" xfId="47992"/>
    <cellStyle name="Normal 8 2 3 2 3 3 2 3" xfId="19762"/>
    <cellStyle name="Normal 8 2 3 2 3 3 2 3 2" xfId="39523"/>
    <cellStyle name="Normal 8 2 3 2 3 3 2 4" xfId="53639"/>
    <cellStyle name="Normal 8 2 3 2 3 3 2 5" xfId="33877"/>
    <cellStyle name="Normal 8 2 3 2 3 3 3" xfId="8470"/>
    <cellStyle name="Normal 8 2 3 2 3 3 3 2" xfId="22585"/>
    <cellStyle name="Normal 8 2 3 2 3 3 3 2 2" xfId="56462"/>
    <cellStyle name="Normal 8 2 3 2 3 3 3 3" xfId="42346"/>
    <cellStyle name="Normal 8 2 3 2 3 3 4" xfId="11293"/>
    <cellStyle name="Normal 8 2 3 2 3 3 4 2" xfId="25408"/>
    <cellStyle name="Normal 8 2 3 2 3 3 4 2 2" xfId="59285"/>
    <cellStyle name="Normal 8 2 3 2 3 3 4 3" xfId="45169"/>
    <cellStyle name="Normal 8 2 3 2 3 3 5" xfId="16939"/>
    <cellStyle name="Normal 8 2 3 2 3 3 5 2" xfId="36700"/>
    <cellStyle name="Normal 8 2 3 2 3 3 6" xfId="50816"/>
    <cellStyle name="Normal 8 2 3 2 3 3 7" xfId="31054"/>
    <cellStyle name="Normal 8 2 3 2 3 4" xfId="4233"/>
    <cellStyle name="Normal 8 2 3 2 3 4 2" xfId="12704"/>
    <cellStyle name="Normal 8 2 3 2 3 4 2 2" xfId="26819"/>
    <cellStyle name="Normal 8 2 3 2 3 4 2 2 2" xfId="60696"/>
    <cellStyle name="Normal 8 2 3 2 3 4 2 3" xfId="46580"/>
    <cellStyle name="Normal 8 2 3 2 3 4 3" xfId="18350"/>
    <cellStyle name="Normal 8 2 3 2 3 4 3 2" xfId="38111"/>
    <cellStyle name="Normal 8 2 3 2 3 4 4" xfId="52227"/>
    <cellStyle name="Normal 8 2 3 2 3 4 5" xfId="32465"/>
    <cellStyle name="Normal 8 2 3 2 3 5" xfId="7058"/>
    <cellStyle name="Normal 8 2 3 2 3 5 2" xfId="21173"/>
    <cellStyle name="Normal 8 2 3 2 3 5 2 2" xfId="55050"/>
    <cellStyle name="Normal 8 2 3 2 3 5 3" xfId="40934"/>
    <cellStyle name="Normal 8 2 3 2 3 6" xfId="9881"/>
    <cellStyle name="Normal 8 2 3 2 3 6 2" xfId="23996"/>
    <cellStyle name="Normal 8 2 3 2 3 6 2 2" xfId="57873"/>
    <cellStyle name="Normal 8 2 3 2 3 6 3" xfId="43757"/>
    <cellStyle name="Normal 8 2 3 2 3 7" xfId="15527"/>
    <cellStyle name="Normal 8 2 3 2 3 7 2" xfId="35288"/>
    <cellStyle name="Normal 8 2 3 2 3 8" xfId="49404"/>
    <cellStyle name="Normal 8 2 3 2 3 9" xfId="29642"/>
    <cellStyle name="Normal 8 2 3 2 4" xfId="1762"/>
    <cellStyle name="Normal 8 2 3 2 4 2" xfId="3175"/>
    <cellStyle name="Normal 8 2 3 2 4 2 2" xfId="5999"/>
    <cellStyle name="Normal 8 2 3 2 4 2 2 2" xfId="14469"/>
    <cellStyle name="Normal 8 2 3 2 4 2 2 2 2" xfId="28584"/>
    <cellStyle name="Normal 8 2 3 2 4 2 2 2 2 2" xfId="62461"/>
    <cellStyle name="Normal 8 2 3 2 4 2 2 2 3" xfId="48345"/>
    <cellStyle name="Normal 8 2 3 2 4 2 2 3" xfId="20115"/>
    <cellStyle name="Normal 8 2 3 2 4 2 2 3 2" xfId="39876"/>
    <cellStyle name="Normal 8 2 3 2 4 2 2 4" xfId="53992"/>
    <cellStyle name="Normal 8 2 3 2 4 2 2 5" xfId="34230"/>
    <cellStyle name="Normal 8 2 3 2 4 2 3" xfId="8823"/>
    <cellStyle name="Normal 8 2 3 2 4 2 3 2" xfId="22938"/>
    <cellStyle name="Normal 8 2 3 2 4 2 3 2 2" xfId="56815"/>
    <cellStyle name="Normal 8 2 3 2 4 2 3 3" xfId="42699"/>
    <cellStyle name="Normal 8 2 3 2 4 2 4" xfId="11646"/>
    <cellStyle name="Normal 8 2 3 2 4 2 4 2" xfId="25761"/>
    <cellStyle name="Normal 8 2 3 2 4 2 4 2 2" xfId="59638"/>
    <cellStyle name="Normal 8 2 3 2 4 2 4 3" xfId="45522"/>
    <cellStyle name="Normal 8 2 3 2 4 2 5" xfId="17292"/>
    <cellStyle name="Normal 8 2 3 2 4 2 5 2" xfId="37053"/>
    <cellStyle name="Normal 8 2 3 2 4 2 6" xfId="51169"/>
    <cellStyle name="Normal 8 2 3 2 4 2 7" xfId="31407"/>
    <cellStyle name="Normal 8 2 3 2 4 3" xfId="4586"/>
    <cellStyle name="Normal 8 2 3 2 4 3 2" xfId="13057"/>
    <cellStyle name="Normal 8 2 3 2 4 3 2 2" xfId="27172"/>
    <cellStyle name="Normal 8 2 3 2 4 3 2 2 2" xfId="61049"/>
    <cellStyle name="Normal 8 2 3 2 4 3 2 3" xfId="46933"/>
    <cellStyle name="Normal 8 2 3 2 4 3 3" xfId="18703"/>
    <cellStyle name="Normal 8 2 3 2 4 3 3 2" xfId="38464"/>
    <cellStyle name="Normal 8 2 3 2 4 3 4" xfId="52580"/>
    <cellStyle name="Normal 8 2 3 2 4 3 5" xfId="32818"/>
    <cellStyle name="Normal 8 2 3 2 4 4" xfId="7411"/>
    <cellStyle name="Normal 8 2 3 2 4 4 2" xfId="21526"/>
    <cellStyle name="Normal 8 2 3 2 4 4 2 2" xfId="55403"/>
    <cellStyle name="Normal 8 2 3 2 4 4 3" xfId="41287"/>
    <cellStyle name="Normal 8 2 3 2 4 5" xfId="10234"/>
    <cellStyle name="Normal 8 2 3 2 4 5 2" xfId="24349"/>
    <cellStyle name="Normal 8 2 3 2 4 5 2 2" xfId="58226"/>
    <cellStyle name="Normal 8 2 3 2 4 5 3" xfId="44110"/>
    <cellStyle name="Normal 8 2 3 2 4 6" xfId="15880"/>
    <cellStyle name="Normal 8 2 3 2 4 6 2" xfId="35641"/>
    <cellStyle name="Normal 8 2 3 2 4 7" xfId="49757"/>
    <cellStyle name="Normal 8 2 3 2 4 8" xfId="29995"/>
    <cellStyle name="Normal 8 2 3 2 5" xfId="2469"/>
    <cellStyle name="Normal 8 2 3 2 5 2" xfId="5293"/>
    <cellStyle name="Normal 8 2 3 2 5 2 2" xfId="13763"/>
    <cellStyle name="Normal 8 2 3 2 5 2 2 2" xfId="27878"/>
    <cellStyle name="Normal 8 2 3 2 5 2 2 2 2" xfId="61755"/>
    <cellStyle name="Normal 8 2 3 2 5 2 2 3" xfId="47639"/>
    <cellStyle name="Normal 8 2 3 2 5 2 3" xfId="19409"/>
    <cellStyle name="Normal 8 2 3 2 5 2 3 2" xfId="39170"/>
    <cellStyle name="Normal 8 2 3 2 5 2 4" xfId="53286"/>
    <cellStyle name="Normal 8 2 3 2 5 2 5" xfId="33524"/>
    <cellStyle name="Normal 8 2 3 2 5 3" xfId="8117"/>
    <cellStyle name="Normal 8 2 3 2 5 3 2" xfId="22232"/>
    <cellStyle name="Normal 8 2 3 2 5 3 2 2" xfId="56109"/>
    <cellStyle name="Normal 8 2 3 2 5 3 3" xfId="41993"/>
    <cellStyle name="Normal 8 2 3 2 5 4" xfId="10940"/>
    <cellStyle name="Normal 8 2 3 2 5 4 2" xfId="25055"/>
    <cellStyle name="Normal 8 2 3 2 5 4 2 2" xfId="58932"/>
    <cellStyle name="Normal 8 2 3 2 5 4 3" xfId="44816"/>
    <cellStyle name="Normal 8 2 3 2 5 5" xfId="16586"/>
    <cellStyle name="Normal 8 2 3 2 5 5 2" xfId="36347"/>
    <cellStyle name="Normal 8 2 3 2 5 6" xfId="50463"/>
    <cellStyle name="Normal 8 2 3 2 5 7" xfId="30701"/>
    <cellStyle name="Normal 8 2 3 2 6" xfId="3880"/>
    <cellStyle name="Normal 8 2 3 2 6 2" xfId="12351"/>
    <cellStyle name="Normal 8 2 3 2 6 2 2" xfId="26466"/>
    <cellStyle name="Normal 8 2 3 2 6 2 2 2" xfId="60343"/>
    <cellStyle name="Normal 8 2 3 2 6 2 3" xfId="46227"/>
    <cellStyle name="Normal 8 2 3 2 6 3" xfId="17997"/>
    <cellStyle name="Normal 8 2 3 2 6 3 2" xfId="37758"/>
    <cellStyle name="Normal 8 2 3 2 6 4" xfId="51874"/>
    <cellStyle name="Normal 8 2 3 2 6 5" xfId="32112"/>
    <cellStyle name="Normal 8 2 3 2 7" xfId="6705"/>
    <cellStyle name="Normal 8 2 3 2 7 2" xfId="20820"/>
    <cellStyle name="Normal 8 2 3 2 7 2 2" xfId="54697"/>
    <cellStyle name="Normal 8 2 3 2 7 3" xfId="40581"/>
    <cellStyle name="Normal 8 2 3 2 8" xfId="9528"/>
    <cellStyle name="Normal 8 2 3 2 8 2" xfId="23643"/>
    <cellStyle name="Normal 8 2 3 2 8 2 2" xfId="57520"/>
    <cellStyle name="Normal 8 2 3 2 8 3" xfId="43404"/>
    <cellStyle name="Normal 8 2 3 2 9" xfId="15174"/>
    <cellStyle name="Normal 8 2 3 2 9 2" xfId="34935"/>
    <cellStyle name="Normal 8 2 3 3" xfId="1142"/>
    <cellStyle name="Normal 8 2 3 3 10" xfId="29377"/>
    <cellStyle name="Normal 8 2 3 3 2" xfId="1496"/>
    <cellStyle name="Normal 8 2 3 3 2 2" xfId="2203"/>
    <cellStyle name="Normal 8 2 3 3 2 2 2" xfId="3616"/>
    <cellStyle name="Normal 8 2 3 3 2 2 2 2" xfId="6440"/>
    <cellStyle name="Normal 8 2 3 3 2 2 2 2 2" xfId="14910"/>
    <cellStyle name="Normal 8 2 3 3 2 2 2 2 2 2" xfId="29025"/>
    <cellStyle name="Normal 8 2 3 3 2 2 2 2 2 2 2" xfId="62902"/>
    <cellStyle name="Normal 8 2 3 3 2 2 2 2 2 3" xfId="48786"/>
    <cellStyle name="Normal 8 2 3 3 2 2 2 2 3" xfId="20556"/>
    <cellStyle name="Normal 8 2 3 3 2 2 2 2 3 2" xfId="40317"/>
    <cellStyle name="Normal 8 2 3 3 2 2 2 2 4" xfId="54433"/>
    <cellStyle name="Normal 8 2 3 3 2 2 2 2 5" xfId="34671"/>
    <cellStyle name="Normal 8 2 3 3 2 2 2 3" xfId="9264"/>
    <cellStyle name="Normal 8 2 3 3 2 2 2 3 2" xfId="23379"/>
    <cellStyle name="Normal 8 2 3 3 2 2 2 3 2 2" xfId="57256"/>
    <cellStyle name="Normal 8 2 3 3 2 2 2 3 3" xfId="43140"/>
    <cellStyle name="Normal 8 2 3 3 2 2 2 4" xfId="12087"/>
    <cellStyle name="Normal 8 2 3 3 2 2 2 4 2" xfId="26202"/>
    <cellStyle name="Normal 8 2 3 3 2 2 2 4 2 2" xfId="60079"/>
    <cellStyle name="Normal 8 2 3 3 2 2 2 4 3" xfId="45963"/>
    <cellStyle name="Normal 8 2 3 3 2 2 2 5" xfId="17733"/>
    <cellStyle name="Normal 8 2 3 3 2 2 2 5 2" xfId="37494"/>
    <cellStyle name="Normal 8 2 3 3 2 2 2 6" xfId="51610"/>
    <cellStyle name="Normal 8 2 3 3 2 2 2 7" xfId="31848"/>
    <cellStyle name="Normal 8 2 3 3 2 2 3" xfId="5027"/>
    <cellStyle name="Normal 8 2 3 3 2 2 3 2" xfId="13498"/>
    <cellStyle name="Normal 8 2 3 3 2 2 3 2 2" xfId="27613"/>
    <cellStyle name="Normal 8 2 3 3 2 2 3 2 2 2" xfId="61490"/>
    <cellStyle name="Normal 8 2 3 3 2 2 3 2 3" xfId="47374"/>
    <cellStyle name="Normal 8 2 3 3 2 2 3 3" xfId="19144"/>
    <cellStyle name="Normal 8 2 3 3 2 2 3 3 2" xfId="38905"/>
    <cellStyle name="Normal 8 2 3 3 2 2 3 4" xfId="53021"/>
    <cellStyle name="Normal 8 2 3 3 2 2 3 5" xfId="33259"/>
    <cellStyle name="Normal 8 2 3 3 2 2 4" xfId="7852"/>
    <cellStyle name="Normal 8 2 3 3 2 2 4 2" xfId="21967"/>
    <cellStyle name="Normal 8 2 3 3 2 2 4 2 2" xfId="55844"/>
    <cellStyle name="Normal 8 2 3 3 2 2 4 3" xfId="41728"/>
    <cellStyle name="Normal 8 2 3 3 2 2 5" xfId="10675"/>
    <cellStyle name="Normal 8 2 3 3 2 2 5 2" xfId="24790"/>
    <cellStyle name="Normal 8 2 3 3 2 2 5 2 2" xfId="58667"/>
    <cellStyle name="Normal 8 2 3 3 2 2 5 3" xfId="44551"/>
    <cellStyle name="Normal 8 2 3 3 2 2 6" xfId="16321"/>
    <cellStyle name="Normal 8 2 3 3 2 2 6 2" xfId="36082"/>
    <cellStyle name="Normal 8 2 3 3 2 2 7" xfId="50198"/>
    <cellStyle name="Normal 8 2 3 3 2 2 8" xfId="30436"/>
    <cellStyle name="Normal 8 2 3 3 2 3" xfId="2910"/>
    <cellStyle name="Normal 8 2 3 3 2 3 2" xfId="5734"/>
    <cellStyle name="Normal 8 2 3 3 2 3 2 2" xfId="14204"/>
    <cellStyle name="Normal 8 2 3 3 2 3 2 2 2" xfId="28319"/>
    <cellStyle name="Normal 8 2 3 3 2 3 2 2 2 2" xfId="62196"/>
    <cellStyle name="Normal 8 2 3 3 2 3 2 2 3" xfId="48080"/>
    <cellStyle name="Normal 8 2 3 3 2 3 2 3" xfId="19850"/>
    <cellStyle name="Normal 8 2 3 3 2 3 2 3 2" xfId="39611"/>
    <cellStyle name="Normal 8 2 3 3 2 3 2 4" xfId="53727"/>
    <cellStyle name="Normal 8 2 3 3 2 3 2 5" xfId="33965"/>
    <cellStyle name="Normal 8 2 3 3 2 3 3" xfId="8558"/>
    <cellStyle name="Normal 8 2 3 3 2 3 3 2" xfId="22673"/>
    <cellStyle name="Normal 8 2 3 3 2 3 3 2 2" xfId="56550"/>
    <cellStyle name="Normal 8 2 3 3 2 3 3 3" xfId="42434"/>
    <cellStyle name="Normal 8 2 3 3 2 3 4" xfId="11381"/>
    <cellStyle name="Normal 8 2 3 3 2 3 4 2" xfId="25496"/>
    <cellStyle name="Normal 8 2 3 3 2 3 4 2 2" xfId="59373"/>
    <cellStyle name="Normal 8 2 3 3 2 3 4 3" xfId="45257"/>
    <cellStyle name="Normal 8 2 3 3 2 3 5" xfId="17027"/>
    <cellStyle name="Normal 8 2 3 3 2 3 5 2" xfId="36788"/>
    <cellStyle name="Normal 8 2 3 3 2 3 6" xfId="50904"/>
    <cellStyle name="Normal 8 2 3 3 2 3 7" xfId="31142"/>
    <cellStyle name="Normal 8 2 3 3 2 4" xfId="4321"/>
    <cellStyle name="Normal 8 2 3 3 2 4 2" xfId="12792"/>
    <cellStyle name="Normal 8 2 3 3 2 4 2 2" xfId="26907"/>
    <cellStyle name="Normal 8 2 3 3 2 4 2 2 2" xfId="60784"/>
    <cellStyle name="Normal 8 2 3 3 2 4 2 3" xfId="46668"/>
    <cellStyle name="Normal 8 2 3 3 2 4 3" xfId="18438"/>
    <cellStyle name="Normal 8 2 3 3 2 4 3 2" xfId="38199"/>
    <cellStyle name="Normal 8 2 3 3 2 4 4" xfId="52315"/>
    <cellStyle name="Normal 8 2 3 3 2 4 5" xfId="32553"/>
    <cellStyle name="Normal 8 2 3 3 2 5" xfId="7146"/>
    <cellStyle name="Normal 8 2 3 3 2 5 2" xfId="21261"/>
    <cellStyle name="Normal 8 2 3 3 2 5 2 2" xfId="55138"/>
    <cellStyle name="Normal 8 2 3 3 2 5 3" xfId="41022"/>
    <cellStyle name="Normal 8 2 3 3 2 6" xfId="9969"/>
    <cellStyle name="Normal 8 2 3 3 2 6 2" xfId="24084"/>
    <cellStyle name="Normal 8 2 3 3 2 6 2 2" xfId="57961"/>
    <cellStyle name="Normal 8 2 3 3 2 6 3" xfId="43845"/>
    <cellStyle name="Normal 8 2 3 3 2 7" xfId="15615"/>
    <cellStyle name="Normal 8 2 3 3 2 7 2" xfId="35376"/>
    <cellStyle name="Normal 8 2 3 3 2 8" xfId="49492"/>
    <cellStyle name="Normal 8 2 3 3 2 9" xfId="29730"/>
    <cellStyle name="Normal 8 2 3 3 3" xfId="1850"/>
    <cellStyle name="Normal 8 2 3 3 3 2" xfId="3263"/>
    <cellStyle name="Normal 8 2 3 3 3 2 2" xfId="6087"/>
    <cellStyle name="Normal 8 2 3 3 3 2 2 2" xfId="14557"/>
    <cellStyle name="Normal 8 2 3 3 3 2 2 2 2" xfId="28672"/>
    <cellStyle name="Normal 8 2 3 3 3 2 2 2 2 2" xfId="62549"/>
    <cellStyle name="Normal 8 2 3 3 3 2 2 2 3" xfId="48433"/>
    <cellStyle name="Normal 8 2 3 3 3 2 2 3" xfId="20203"/>
    <cellStyle name="Normal 8 2 3 3 3 2 2 3 2" xfId="39964"/>
    <cellStyle name="Normal 8 2 3 3 3 2 2 4" xfId="54080"/>
    <cellStyle name="Normal 8 2 3 3 3 2 2 5" xfId="34318"/>
    <cellStyle name="Normal 8 2 3 3 3 2 3" xfId="8911"/>
    <cellStyle name="Normal 8 2 3 3 3 2 3 2" xfId="23026"/>
    <cellStyle name="Normal 8 2 3 3 3 2 3 2 2" xfId="56903"/>
    <cellStyle name="Normal 8 2 3 3 3 2 3 3" xfId="42787"/>
    <cellStyle name="Normal 8 2 3 3 3 2 4" xfId="11734"/>
    <cellStyle name="Normal 8 2 3 3 3 2 4 2" xfId="25849"/>
    <cellStyle name="Normal 8 2 3 3 3 2 4 2 2" xfId="59726"/>
    <cellStyle name="Normal 8 2 3 3 3 2 4 3" xfId="45610"/>
    <cellStyle name="Normal 8 2 3 3 3 2 5" xfId="17380"/>
    <cellStyle name="Normal 8 2 3 3 3 2 5 2" xfId="37141"/>
    <cellStyle name="Normal 8 2 3 3 3 2 6" xfId="51257"/>
    <cellStyle name="Normal 8 2 3 3 3 2 7" xfId="31495"/>
    <cellStyle name="Normal 8 2 3 3 3 3" xfId="4674"/>
    <cellStyle name="Normal 8 2 3 3 3 3 2" xfId="13145"/>
    <cellStyle name="Normal 8 2 3 3 3 3 2 2" xfId="27260"/>
    <cellStyle name="Normal 8 2 3 3 3 3 2 2 2" xfId="61137"/>
    <cellStyle name="Normal 8 2 3 3 3 3 2 3" xfId="47021"/>
    <cellStyle name="Normal 8 2 3 3 3 3 3" xfId="18791"/>
    <cellStyle name="Normal 8 2 3 3 3 3 3 2" xfId="38552"/>
    <cellStyle name="Normal 8 2 3 3 3 3 4" xfId="52668"/>
    <cellStyle name="Normal 8 2 3 3 3 3 5" xfId="32906"/>
    <cellStyle name="Normal 8 2 3 3 3 4" xfId="7499"/>
    <cellStyle name="Normal 8 2 3 3 3 4 2" xfId="21614"/>
    <cellStyle name="Normal 8 2 3 3 3 4 2 2" xfId="55491"/>
    <cellStyle name="Normal 8 2 3 3 3 4 3" xfId="41375"/>
    <cellStyle name="Normal 8 2 3 3 3 5" xfId="10322"/>
    <cellStyle name="Normal 8 2 3 3 3 5 2" xfId="24437"/>
    <cellStyle name="Normal 8 2 3 3 3 5 2 2" xfId="58314"/>
    <cellStyle name="Normal 8 2 3 3 3 5 3" xfId="44198"/>
    <cellStyle name="Normal 8 2 3 3 3 6" xfId="15968"/>
    <cellStyle name="Normal 8 2 3 3 3 6 2" xfId="35729"/>
    <cellStyle name="Normal 8 2 3 3 3 7" xfId="49845"/>
    <cellStyle name="Normal 8 2 3 3 3 8" xfId="30083"/>
    <cellStyle name="Normal 8 2 3 3 4" xfId="2557"/>
    <cellStyle name="Normal 8 2 3 3 4 2" xfId="5381"/>
    <cellStyle name="Normal 8 2 3 3 4 2 2" xfId="13851"/>
    <cellStyle name="Normal 8 2 3 3 4 2 2 2" xfId="27966"/>
    <cellStyle name="Normal 8 2 3 3 4 2 2 2 2" xfId="61843"/>
    <cellStyle name="Normal 8 2 3 3 4 2 2 3" xfId="47727"/>
    <cellStyle name="Normal 8 2 3 3 4 2 3" xfId="19497"/>
    <cellStyle name="Normal 8 2 3 3 4 2 3 2" xfId="39258"/>
    <cellStyle name="Normal 8 2 3 3 4 2 4" xfId="53374"/>
    <cellStyle name="Normal 8 2 3 3 4 2 5" xfId="33612"/>
    <cellStyle name="Normal 8 2 3 3 4 3" xfId="8205"/>
    <cellStyle name="Normal 8 2 3 3 4 3 2" xfId="22320"/>
    <cellStyle name="Normal 8 2 3 3 4 3 2 2" xfId="56197"/>
    <cellStyle name="Normal 8 2 3 3 4 3 3" xfId="42081"/>
    <cellStyle name="Normal 8 2 3 3 4 4" xfId="11028"/>
    <cellStyle name="Normal 8 2 3 3 4 4 2" xfId="25143"/>
    <cellStyle name="Normal 8 2 3 3 4 4 2 2" xfId="59020"/>
    <cellStyle name="Normal 8 2 3 3 4 4 3" xfId="44904"/>
    <cellStyle name="Normal 8 2 3 3 4 5" xfId="16674"/>
    <cellStyle name="Normal 8 2 3 3 4 5 2" xfId="36435"/>
    <cellStyle name="Normal 8 2 3 3 4 6" xfId="50551"/>
    <cellStyle name="Normal 8 2 3 3 4 7" xfId="30789"/>
    <cellStyle name="Normal 8 2 3 3 5" xfId="3968"/>
    <cellStyle name="Normal 8 2 3 3 5 2" xfId="12439"/>
    <cellStyle name="Normal 8 2 3 3 5 2 2" xfId="26554"/>
    <cellStyle name="Normal 8 2 3 3 5 2 2 2" xfId="60431"/>
    <cellStyle name="Normal 8 2 3 3 5 2 3" xfId="46315"/>
    <cellStyle name="Normal 8 2 3 3 5 3" xfId="18085"/>
    <cellStyle name="Normal 8 2 3 3 5 3 2" xfId="37846"/>
    <cellStyle name="Normal 8 2 3 3 5 4" xfId="51962"/>
    <cellStyle name="Normal 8 2 3 3 5 5" xfId="32200"/>
    <cellStyle name="Normal 8 2 3 3 6" xfId="6793"/>
    <cellStyle name="Normal 8 2 3 3 6 2" xfId="20908"/>
    <cellStyle name="Normal 8 2 3 3 6 2 2" xfId="54785"/>
    <cellStyle name="Normal 8 2 3 3 6 3" xfId="40669"/>
    <cellStyle name="Normal 8 2 3 3 7" xfId="9616"/>
    <cellStyle name="Normal 8 2 3 3 7 2" xfId="23731"/>
    <cellStyle name="Normal 8 2 3 3 7 2 2" xfId="57608"/>
    <cellStyle name="Normal 8 2 3 3 7 3" xfId="43492"/>
    <cellStyle name="Normal 8 2 3 3 8" xfId="15262"/>
    <cellStyle name="Normal 8 2 3 3 8 2" xfId="35023"/>
    <cellStyle name="Normal 8 2 3 3 9" xfId="49139"/>
    <cellStyle name="Normal 8 2 3 4" xfId="1321"/>
    <cellStyle name="Normal 8 2 3 4 2" xfId="2028"/>
    <cellStyle name="Normal 8 2 3 4 2 2" xfId="3441"/>
    <cellStyle name="Normal 8 2 3 4 2 2 2" xfId="6265"/>
    <cellStyle name="Normal 8 2 3 4 2 2 2 2" xfId="14735"/>
    <cellStyle name="Normal 8 2 3 4 2 2 2 2 2" xfId="28850"/>
    <cellStyle name="Normal 8 2 3 4 2 2 2 2 2 2" xfId="62727"/>
    <cellStyle name="Normal 8 2 3 4 2 2 2 2 3" xfId="48611"/>
    <cellStyle name="Normal 8 2 3 4 2 2 2 3" xfId="20381"/>
    <cellStyle name="Normal 8 2 3 4 2 2 2 3 2" xfId="40142"/>
    <cellStyle name="Normal 8 2 3 4 2 2 2 4" xfId="54258"/>
    <cellStyle name="Normal 8 2 3 4 2 2 2 5" xfId="34496"/>
    <cellStyle name="Normal 8 2 3 4 2 2 3" xfId="9089"/>
    <cellStyle name="Normal 8 2 3 4 2 2 3 2" xfId="23204"/>
    <cellStyle name="Normal 8 2 3 4 2 2 3 2 2" xfId="57081"/>
    <cellStyle name="Normal 8 2 3 4 2 2 3 3" xfId="42965"/>
    <cellStyle name="Normal 8 2 3 4 2 2 4" xfId="11912"/>
    <cellStyle name="Normal 8 2 3 4 2 2 4 2" xfId="26027"/>
    <cellStyle name="Normal 8 2 3 4 2 2 4 2 2" xfId="59904"/>
    <cellStyle name="Normal 8 2 3 4 2 2 4 3" xfId="45788"/>
    <cellStyle name="Normal 8 2 3 4 2 2 5" xfId="17558"/>
    <cellStyle name="Normal 8 2 3 4 2 2 5 2" xfId="37319"/>
    <cellStyle name="Normal 8 2 3 4 2 2 6" xfId="51435"/>
    <cellStyle name="Normal 8 2 3 4 2 2 7" xfId="31673"/>
    <cellStyle name="Normal 8 2 3 4 2 3" xfId="4852"/>
    <cellStyle name="Normal 8 2 3 4 2 3 2" xfId="13323"/>
    <cellStyle name="Normal 8 2 3 4 2 3 2 2" xfId="27438"/>
    <cellStyle name="Normal 8 2 3 4 2 3 2 2 2" xfId="61315"/>
    <cellStyle name="Normal 8 2 3 4 2 3 2 3" xfId="47199"/>
    <cellStyle name="Normal 8 2 3 4 2 3 3" xfId="18969"/>
    <cellStyle name="Normal 8 2 3 4 2 3 3 2" xfId="38730"/>
    <cellStyle name="Normal 8 2 3 4 2 3 4" xfId="52846"/>
    <cellStyle name="Normal 8 2 3 4 2 3 5" xfId="33084"/>
    <cellStyle name="Normal 8 2 3 4 2 4" xfId="7677"/>
    <cellStyle name="Normal 8 2 3 4 2 4 2" xfId="21792"/>
    <cellStyle name="Normal 8 2 3 4 2 4 2 2" xfId="55669"/>
    <cellStyle name="Normal 8 2 3 4 2 4 3" xfId="41553"/>
    <cellStyle name="Normal 8 2 3 4 2 5" xfId="10500"/>
    <cellStyle name="Normal 8 2 3 4 2 5 2" xfId="24615"/>
    <cellStyle name="Normal 8 2 3 4 2 5 2 2" xfId="58492"/>
    <cellStyle name="Normal 8 2 3 4 2 5 3" xfId="44376"/>
    <cellStyle name="Normal 8 2 3 4 2 6" xfId="16146"/>
    <cellStyle name="Normal 8 2 3 4 2 6 2" xfId="35907"/>
    <cellStyle name="Normal 8 2 3 4 2 7" xfId="50023"/>
    <cellStyle name="Normal 8 2 3 4 2 8" xfId="30261"/>
    <cellStyle name="Normal 8 2 3 4 3" xfId="2735"/>
    <cellStyle name="Normal 8 2 3 4 3 2" xfId="5559"/>
    <cellStyle name="Normal 8 2 3 4 3 2 2" xfId="14029"/>
    <cellStyle name="Normal 8 2 3 4 3 2 2 2" xfId="28144"/>
    <cellStyle name="Normal 8 2 3 4 3 2 2 2 2" xfId="62021"/>
    <cellStyle name="Normal 8 2 3 4 3 2 2 3" xfId="47905"/>
    <cellStyle name="Normal 8 2 3 4 3 2 3" xfId="19675"/>
    <cellStyle name="Normal 8 2 3 4 3 2 3 2" xfId="39436"/>
    <cellStyle name="Normal 8 2 3 4 3 2 4" xfId="53552"/>
    <cellStyle name="Normal 8 2 3 4 3 2 5" xfId="33790"/>
    <cellStyle name="Normal 8 2 3 4 3 3" xfId="8383"/>
    <cellStyle name="Normal 8 2 3 4 3 3 2" xfId="22498"/>
    <cellStyle name="Normal 8 2 3 4 3 3 2 2" xfId="56375"/>
    <cellStyle name="Normal 8 2 3 4 3 3 3" xfId="42259"/>
    <cellStyle name="Normal 8 2 3 4 3 4" xfId="11206"/>
    <cellStyle name="Normal 8 2 3 4 3 4 2" xfId="25321"/>
    <cellStyle name="Normal 8 2 3 4 3 4 2 2" xfId="59198"/>
    <cellStyle name="Normal 8 2 3 4 3 4 3" xfId="45082"/>
    <cellStyle name="Normal 8 2 3 4 3 5" xfId="16852"/>
    <cellStyle name="Normal 8 2 3 4 3 5 2" xfId="36613"/>
    <cellStyle name="Normal 8 2 3 4 3 6" xfId="50729"/>
    <cellStyle name="Normal 8 2 3 4 3 7" xfId="30967"/>
    <cellStyle name="Normal 8 2 3 4 4" xfId="4146"/>
    <cellStyle name="Normal 8 2 3 4 4 2" xfId="12617"/>
    <cellStyle name="Normal 8 2 3 4 4 2 2" xfId="26732"/>
    <cellStyle name="Normal 8 2 3 4 4 2 2 2" xfId="60609"/>
    <cellStyle name="Normal 8 2 3 4 4 2 3" xfId="46493"/>
    <cellStyle name="Normal 8 2 3 4 4 3" xfId="18263"/>
    <cellStyle name="Normal 8 2 3 4 4 3 2" xfId="38024"/>
    <cellStyle name="Normal 8 2 3 4 4 4" xfId="52140"/>
    <cellStyle name="Normal 8 2 3 4 4 5" xfId="32378"/>
    <cellStyle name="Normal 8 2 3 4 5" xfId="6971"/>
    <cellStyle name="Normal 8 2 3 4 5 2" xfId="21086"/>
    <cellStyle name="Normal 8 2 3 4 5 2 2" xfId="54963"/>
    <cellStyle name="Normal 8 2 3 4 5 3" xfId="40847"/>
    <cellStyle name="Normal 8 2 3 4 6" xfId="9794"/>
    <cellStyle name="Normal 8 2 3 4 6 2" xfId="23909"/>
    <cellStyle name="Normal 8 2 3 4 6 2 2" xfId="57786"/>
    <cellStyle name="Normal 8 2 3 4 6 3" xfId="43670"/>
    <cellStyle name="Normal 8 2 3 4 7" xfId="15440"/>
    <cellStyle name="Normal 8 2 3 4 7 2" xfId="35201"/>
    <cellStyle name="Normal 8 2 3 4 8" xfId="49317"/>
    <cellStyle name="Normal 8 2 3 4 9" xfId="29555"/>
    <cellStyle name="Normal 8 2 3 5" xfId="1675"/>
    <cellStyle name="Normal 8 2 3 5 2" xfId="3088"/>
    <cellStyle name="Normal 8 2 3 5 2 2" xfId="5912"/>
    <cellStyle name="Normal 8 2 3 5 2 2 2" xfId="14382"/>
    <cellStyle name="Normal 8 2 3 5 2 2 2 2" xfId="28497"/>
    <cellStyle name="Normal 8 2 3 5 2 2 2 2 2" xfId="62374"/>
    <cellStyle name="Normal 8 2 3 5 2 2 2 3" xfId="48258"/>
    <cellStyle name="Normal 8 2 3 5 2 2 3" xfId="20028"/>
    <cellStyle name="Normal 8 2 3 5 2 2 3 2" xfId="39789"/>
    <cellStyle name="Normal 8 2 3 5 2 2 4" xfId="53905"/>
    <cellStyle name="Normal 8 2 3 5 2 2 5" xfId="34143"/>
    <cellStyle name="Normal 8 2 3 5 2 3" xfId="8736"/>
    <cellStyle name="Normal 8 2 3 5 2 3 2" xfId="22851"/>
    <cellStyle name="Normal 8 2 3 5 2 3 2 2" xfId="56728"/>
    <cellStyle name="Normal 8 2 3 5 2 3 3" xfId="42612"/>
    <cellStyle name="Normal 8 2 3 5 2 4" xfId="11559"/>
    <cellStyle name="Normal 8 2 3 5 2 4 2" xfId="25674"/>
    <cellStyle name="Normal 8 2 3 5 2 4 2 2" xfId="59551"/>
    <cellStyle name="Normal 8 2 3 5 2 4 3" xfId="45435"/>
    <cellStyle name="Normal 8 2 3 5 2 5" xfId="17205"/>
    <cellStyle name="Normal 8 2 3 5 2 5 2" xfId="36966"/>
    <cellStyle name="Normal 8 2 3 5 2 6" xfId="51082"/>
    <cellStyle name="Normal 8 2 3 5 2 7" xfId="31320"/>
    <cellStyle name="Normal 8 2 3 5 3" xfId="4499"/>
    <cellStyle name="Normal 8 2 3 5 3 2" xfId="12970"/>
    <cellStyle name="Normal 8 2 3 5 3 2 2" xfId="27085"/>
    <cellStyle name="Normal 8 2 3 5 3 2 2 2" xfId="60962"/>
    <cellStyle name="Normal 8 2 3 5 3 2 3" xfId="46846"/>
    <cellStyle name="Normal 8 2 3 5 3 3" xfId="18616"/>
    <cellStyle name="Normal 8 2 3 5 3 3 2" xfId="38377"/>
    <cellStyle name="Normal 8 2 3 5 3 4" xfId="52493"/>
    <cellStyle name="Normal 8 2 3 5 3 5" xfId="32731"/>
    <cellStyle name="Normal 8 2 3 5 4" xfId="7324"/>
    <cellStyle name="Normal 8 2 3 5 4 2" xfId="21439"/>
    <cellStyle name="Normal 8 2 3 5 4 2 2" xfId="55316"/>
    <cellStyle name="Normal 8 2 3 5 4 3" xfId="41200"/>
    <cellStyle name="Normal 8 2 3 5 5" xfId="10147"/>
    <cellStyle name="Normal 8 2 3 5 5 2" xfId="24262"/>
    <cellStyle name="Normal 8 2 3 5 5 2 2" xfId="58139"/>
    <cellStyle name="Normal 8 2 3 5 5 3" xfId="44023"/>
    <cellStyle name="Normal 8 2 3 5 6" xfId="15793"/>
    <cellStyle name="Normal 8 2 3 5 6 2" xfId="35554"/>
    <cellStyle name="Normal 8 2 3 5 7" xfId="49670"/>
    <cellStyle name="Normal 8 2 3 5 8" xfId="29908"/>
    <cellStyle name="Normal 8 2 3 6" xfId="2382"/>
    <cellStyle name="Normal 8 2 3 6 2" xfId="5206"/>
    <cellStyle name="Normal 8 2 3 6 2 2" xfId="13676"/>
    <cellStyle name="Normal 8 2 3 6 2 2 2" xfId="27791"/>
    <cellStyle name="Normal 8 2 3 6 2 2 2 2" xfId="61668"/>
    <cellStyle name="Normal 8 2 3 6 2 2 3" xfId="47552"/>
    <cellStyle name="Normal 8 2 3 6 2 3" xfId="19322"/>
    <cellStyle name="Normal 8 2 3 6 2 3 2" xfId="39083"/>
    <cellStyle name="Normal 8 2 3 6 2 4" xfId="53199"/>
    <cellStyle name="Normal 8 2 3 6 2 5" xfId="33437"/>
    <cellStyle name="Normal 8 2 3 6 3" xfId="8030"/>
    <cellStyle name="Normal 8 2 3 6 3 2" xfId="22145"/>
    <cellStyle name="Normal 8 2 3 6 3 2 2" xfId="56022"/>
    <cellStyle name="Normal 8 2 3 6 3 3" xfId="41906"/>
    <cellStyle name="Normal 8 2 3 6 4" xfId="10853"/>
    <cellStyle name="Normal 8 2 3 6 4 2" xfId="24968"/>
    <cellStyle name="Normal 8 2 3 6 4 2 2" xfId="58845"/>
    <cellStyle name="Normal 8 2 3 6 4 3" xfId="44729"/>
    <cellStyle name="Normal 8 2 3 6 5" xfId="16499"/>
    <cellStyle name="Normal 8 2 3 6 5 2" xfId="36260"/>
    <cellStyle name="Normal 8 2 3 6 6" xfId="50376"/>
    <cellStyle name="Normal 8 2 3 6 7" xfId="30614"/>
    <cellStyle name="Normal 8 2 3 7" xfId="3793"/>
    <cellStyle name="Normal 8 2 3 7 2" xfId="12264"/>
    <cellStyle name="Normal 8 2 3 7 2 2" xfId="26379"/>
    <cellStyle name="Normal 8 2 3 7 2 2 2" xfId="60256"/>
    <cellStyle name="Normal 8 2 3 7 2 3" xfId="46140"/>
    <cellStyle name="Normal 8 2 3 7 3" xfId="17910"/>
    <cellStyle name="Normal 8 2 3 7 3 2" xfId="37671"/>
    <cellStyle name="Normal 8 2 3 7 4" xfId="51787"/>
    <cellStyle name="Normal 8 2 3 7 5" xfId="32025"/>
    <cellStyle name="Normal 8 2 3 8" xfId="6618"/>
    <cellStyle name="Normal 8 2 3 8 2" xfId="20733"/>
    <cellStyle name="Normal 8 2 3 8 2 2" xfId="54610"/>
    <cellStyle name="Normal 8 2 3 8 3" xfId="40494"/>
    <cellStyle name="Normal 8 2 3 9" xfId="9441"/>
    <cellStyle name="Normal 8 2 3 9 2" xfId="23556"/>
    <cellStyle name="Normal 8 2 3 9 2 2" xfId="57433"/>
    <cellStyle name="Normal 8 2 3 9 3" xfId="43317"/>
    <cellStyle name="Normal 8 2 4" xfId="136"/>
    <cellStyle name="Normal 8 2 4 10" xfId="48977"/>
    <cellStyle name="Normal 8 2 4 11" xfId="29215"/>
    <cellStyle name="Normal 8 2 4 12" xfId="975"/>
    <cellStyle name="Normal 8 2 4 2" xfId="330"/>
    <cellStyle name="Normal 8 2 4 2 10" xfId="29390"/>
    <cellStyle name="Normal 8 2 4 2 11" xfId="1155"/>
    <cellStyle name="Normal 8 2 4 2 2" xfId="1509"/>
    <cellStyle name="Normal 8 2 4 2 2 2" xfId="2216"/>
    <cellStyle name="Normal 8 2 4 2 2 2 2" xfId="3629"/>
    <cellStyle name="Normal 8 2 4 2 2 2 2 2" xfId="6453"/>
    <cellStyle name="Normal 8 2 4 2 2 2 2 2 2" xfId="14923"/>
    <cellStyle name="Normal 8 2 4 2 2 2 2 2 2 2" xfId="29038"/>
    <cellStyle name="Normal 8 2 4 2 2 2 2 2 2 2 2" xfId="62915"/>
    <cellStyle name="Normal 8 2 4 2 2 2 2 2 2 3" xfId="48799"/>
    <cellStyle name="Normal 8 2 4 2 2 2 2 2 3" xfId="20569"/>
    <cellStyle name="Normal 8 2 4 2 2 2 2 2 3 2" xfId="40330"/>
    <cellStyle name="Normal 8 2 4 2 2 2 2 2 4" xfId="54446"/>
    <cellStyle name="Normal 8 2 4 2 2 2 2 2 5" xfId="34684"/>
    <cellStyle name="Normal 8 2 4 2 2 2 2 3" xfId="9277"/>
    <cellStyle name="Normal 8 2 4 2 2 2 2 3 2" xfId="23392"/>
    <cellStyle name="Normal 8 2 4 2 2 2 2 3 2 2" xfId="57269"/>
    <cellStyle name="Normal 8 2 4 2 2 2 2 3 3" xfId="43153"/>
    <cellStyle name="Normal 8 2 4 2 2 2 2 4" xfId="12100"/>
    <cellStyle name="Normal 8 2 4 2 2 2 2 4 2" xfId="26215"/>
    <cellStyle name="Normal 8 2 4 2 2 2 2 4 2 2" xfId="60092"/>
    <cellStyle name="Normal 8 2 4 2 2 2 2 4 3" xfId="45976"/>
    <cellStyle name="Normal 8 2 4 2 2 2 2 5" xfId="17746"/>
    <cellStyle name="Normal 8 2 4 2 2 2 2 5 2" xfId="37507"/>
    <cellStyle name="Normal 8 2 4 2 2 2 2 6" xfId="51623"/>
    <cellStyle name="Normal 8 2 4 2 2 2 2 7" xfId="31861"/>
    <cellStyle name="Normal 8 2 4 2 2 2 3" xfId="5040"/>
    <cellStyle name="Normal 8 2 4 2 2 2 3 2" xfId="13511"/>
    <cellStyle name="Normal 8 2 4 2 2 2 3 2 2" xfId="27626"/>
    <cellStyle name="Normal 8 2 4 2 2 2 3 2 2 2" xfId="61503"/>
    <cellStyle name="Normal 8 2 4 2 2 2 3 2 3" xfId="47387"/>
    <cellStyle name="Normal 8 2 4 2 2 2 3 3" xfId="19157"/>
    <cellStyle name="Normal 8 2 4 2 2 2 3 3 2" xfId="38918"/>
    <cellStyle name="Normal 8 2 4 2 2 2 3 4" xfId="53034"/>
    <cellStyle name="Normal 8 2 4 2 2 2 3 5" xfId="33272"/>
    <cellStyle name="Normal 8 2 4 2 2 2 4" xfId="7865"/>
    <cellStyle name="Normal 8 2 4 2 2 2 4 2" xfId="21980"/>
    <cellStyle name="Normal 8 2 4 2 2 2 4 2 2" xfId="55857"/>
    <cellStyle name="Normal 8 2 4 2 2 2 4 3" xfId="41741"/>
    <cellStyle name="Normal 8 2 4 2 2 2 5" xfId="10688"/>
    <cellStyle name="Normal 8 2 4 2 2 2 5 2" xfId="24803"/>
    <cellStyle name="Normal 8 2 4 2 2 2 5 2 2" xfId="58680"/>
    <cellStyle name="Normal 8 2 4 2 2 2 5 3" xfId="44564"/>
    <cellStyle name="Normal 8 2 4 2 2 2 6" xfId="16334"/>
    <cellStyle name="Normal 8 2 4 2 2 2 6 2" xfId="36095"/>
    <cellStyle name="Normal 8 2 4 2 2 2 7" xfId="50211"/>
    <cellStyle name="Normal 8 2 4 2 2 2 8" xfId="30449"/>
    <cellStyle name="Normal 8 2 4 2 2 3" xfId="2923"/>
    <cellStyle name="Normal 8 2 4 2 2 3 2" xfId="5747"/>
    <cellStyle name="Normal 8 2 4 2 2 3 2 2" xfId="14217"/>
    <cellStyle name="Normal 8 2 4 2 2 3 2 2 2" xfId="28332"/>
    <cellStyle name="Normal 8 2 4 2 2 3 2 2 2 2" xfId="62209"/>
    <cellStyle name="Normal 8 2 4 2 2 3 2 2 3" xfId="48093"/>
    <cellStyle name="Normal 8 2 4 2 2 3 2 3" xfId="19863"/>
    <cellStyle name="Normal 8 2 4 2 2 3 2 3 2" xfId="39624"/>
    <cellStyle name="Normal 8 2 4 2 2 3 2 4" xfId="53740"/>
    <cellStyle name="Normal 8 2 4 2 2 3 2 5" xfId="33978"/>
    <cellStyle name="Normal 8 2 4 2 2 3 3" xfId="8571"/>
    <cellStyle name="Normal 8 2 4 2 2 3 3 2" xfId="22686"/>
    <cellStyle name="Normal 8 2 4 2 2 3 3 2 2" xfId="56563"/>
    <cellStyle name="Normal 8 2 4 2 2 3 3 3" xfId="42447"/>
    <cellStyle name="Normal 8 2 4 2 2 3 4" xfId="11394"/>
    <cellStyle name="Normal 8 2 4 2 2 3 4 2" xfId="25509"/>
    <cellStyle name="Normal 8 2 4 2 2 3 4 2 2" xfId="59386"/>
    <cellStyle name="Normal 8 2 4 2 2 3 4 3" xfId="45270"/>
    <cellStyle name="Normal 8 2 4 2 2 3 5" xfId="17040"/>
    <cellStyle name="Normal 8 2 4 2 2 3 5 2" xfId="36801"/>
    <cellStyle name="Normal 8 2 4 2 2 3 6" xfId="50917"/>
    <cellStyle name="Normal 8 2 4 2 2 3 7" xfId="31155"/>
    <cellStyle name="Normal 8 2 4 2 2 4" xfId="4334"/>
    <cellStyle name="Normal 8 2 4 2 2 4 2" xfId="12805"/>
    <cellStyle name="Normal 8 2 4 2 2 4 2 2" xfId="26920"/>
    <cellStyle name="Normal 8 2 4 2 2 4 2 2 2" xfId="60797"/>
    <cellStyle name="Normal 8 2 4 2 2 4 2 3" xfId="46681"/>
    <cellStyle name="Normal 8 2 4 2 2 4 3" xfId="18451"/>
    <cellStyle name="Normal 8 2 4 2 2 4 3 2" xfId="38212"/>
    <cellStyle name="Normal 8 2 4 2 2 4 4" xfId="52328"/>
    <cellStyle name="Normal 8 2 4 2 2 4 5" xfId="32566"/>
    <cellStyle name="Normal 8 2 4 2 2 5" xfId="7159"/>
    <cellStyle name="Normal 8 2 4 2 2 5 2" xfId="21274"/>
    <cellStyle name="Normal 8 2 4 2 2 5 2 2" xfId="55151"/>
    <cellStyle name="Normal 8 2 4 2 2 5 3" xfId="41035"/>
    <cellStyle name="Normal 8 2 4 2 2 6" xfId="9982"/>
    <cellStyle name="Normal 8 2 4 2 2 6 2" xfId="24097"/>
    <cellStyle name="Normal 8 2 4 2 2 6 2 2" xfId="57974"/>
    <cellStyle name="Normal 8 2 4 2 2 6 3" xfId="43858"/>
    <cellStyle name="Normal 8 2 4 2 2 7" xfId="15628"/>
    <cellStyle name="Normal 8 2 4 2 2 7 2" xfId="35389"/>
    <cellStyle name="Normal 8 2 4 2 2 8" xfId="49505"/>
    <cellStyle name="Normal 8 2 4 2 2 9" xfId="29743"/>
    <cellStyle name="Normal 8 2 4 2 3" xfId="1863"/>
    <cellStyle name="Normal 8 2 4 2 3 2" xfId="3276"/>
    <cellStyle name="Normal 8 2 4 2 3 2 2" xfId="6100"/>
    <cellStyle name="Normal 8 2 4 2 3 2 2 2" xfId="14570"/>
    <cellStyle name="Normal 8 2 4 2 3 2 2 2 2" xfId="28685"/>
    <cellStyle name="Normal 8 2 4 2 3 2 2 2 2 2" xfId="62562"/>
    <cellStyle name="Normal 8 2 4 2 3 2 2 2 3" xfId="48446"/>
    <cellStyle name="Normal 8 2 4 2 3 2 2 3" xfId="20216"/>
    <cellStyle name="Normal 8 2 4 2 3 2 2 3 2" xfId="39977"/>
    <cellStyle name="Normal 8 2 4 2 3 2 2 4" xfId="54093"/>
    <cellStyle name="Normal 8 2 4 2 3 2 2 5" xfId="34331"/>
    <cellStyle name="Normal 8 2 4 2 3 2 3" xfId="8924"/>
    <cellStyle name="Normal 8 2 4 2 3 2 3 2" xfId="23039"/>
    <cellStyle name="Normal 8 2 4 2 3 2 3 2 2" xfId="56916"/>
    <cellStyle name="Normal 8 2 4 2 3 2 3 3" xfId="42800"/>
    <cellStyle name="Normal 8 2 4 2 3 2 4" xfId="11747"/>
    <cellStyle name="Normal 8 2 4 2 3 2 4 2" xfId="25862"/>
    <cellStyle name="Normal 8 2 4 2 3 2 4 2 2" xfId="59739"/>
    <cellStyle name="Normal 8 2 4 2 3 2 4 3" xfId="45623"/>
    <cellStyle name="Normal 8 2 4 2 3 2 5" xfId="17393"/>
    <cellStyle name="Normal 8 2 4 2 3 2 5 2" xfId="37154"/>
    <cellStyle name="Normal 8 2 4 2 3 2 6" xfId="51270"/>
    <cellStyle name="Normal 8 2 4 2 3 2 7" xfId="31508"/>
    <cellStyle name="Normal 8 2 4 2 3 3" xfId="4687"/>
    <cellStyle name="Normal 8 2 4 2 3 3 2" xfId="13158"/>
    <cellStyle name="Normal 8 2 4 2 3 3 2 2" xfId="27273"/>
    <cellStyle name="Normal 8 2 4 2 3 3 2 2 2" xfId="61150"/>
    <cellStyle name="Normal 8 2 4 2 3 3 2 3" xfId="47034"/>
    <cellStyle name="Normal 8 2 4 2 3 3 3" xfId="18804"/>
    <cellStyle name="Normal 8 2 4 2 3 3 3 2" xfId="38565"/>
    <cellStyle name="Normal 8 2 4 2 3 3 4" xfId="52681"/>
    <cellStyle name="Normal 8 2 4 2 3 3 5" xfId="32919"/>
    <cellStyle name="Normal 8 2 4 2 3 4" xfId="7512"/>
    <cellStyle name="Normal 8 2 4 2 3 4 2" xfId="21627"/>
    <cellStyle name="Normal 8 2 4 2 3 4 2 2" xfId="55504"/>
    <cellStyle name="Normal 8 2 4 2 3 4 3" xfId="41388"/>
    <cellStyle name="Normal 8 2 4 2 3 5" xfId="10335"/>
    <cellStyle name="Normal 8 2 4 2 3 5 2" xfId="24450"/>
    <cellStyle name="Normal 8 2 4 2 3 5 2 2" xfId="58327"/>
    <cellStyle name="Normal 8 2 4 2 3 5 3" xfId="44211"/>
    <cellStyle name="Normal 8 2 4 2 3 6" xfId="15981"/>
    <cellStyle name="Normal 8 2 4 2 3 6 2" xfId="35742"/>
    <cellStyle name="Normal 8 2 4 2 3 7" xfId="49858"/>
    <cellStyle name="Normal 8 2 4 2 3 8" xfId="30096"/>
    <cellStyle name="Normal 8 2 4 2 4" xfId="2570"/>
    <cellStyle name="Normal 8 2 4 2 4 2" xfId="5394"/>
    <cellStyle name="Normal 8 2 4 2 4 2 2" xfId="13864"/>
    <cellStyle name="Normal 8 2 4 2 4 2 2 2" xfId="27979"/>
    <cellStyle name="Normal 8 2 4 2 4 2 2 2 2" xfId="61856"/>
    <cellStyle name="Normal 8 2 4 2 4 2 2 3" xfId="47740"/>
    <cellStyle name="Normal 8 2 4 2 4 2 3" xfId="19510"/>
    <cellStyle name="Normal 8 2 4 2 4 2 3 2" xfId="39271"/>
    <cellStyle name="Normal 8 2 4 2 4 2 4" xfId="53387"/>
    <cellStyle name="Normal 8 2 4 2 4 2 5" xfId="33625"/>
    <cellStyle name="Normal 8 2 4 2 4 3" xfId="8218"/>
    <cellStyle name="Normal 8 2 4 2 4 3 2" xfId="22333"/>
    <cellStyle name="Normal 8 2 4 2 4 3 2 2" xfId="56210"/>
    <cellStyle name="Normal 8 2 4 2 4 3 3" xfId="42094"/>
    <cellStyle name="Normal 8 2 4 2 4 4" xfId="11041"/>
    <cellStyle name="Normal 8 2 4 2 4 4 2" xfId="25156"/>
    <cellStyle name="Normal 8 2 4 2 4 4 2 2" xfId="59033"/>
    <cellStyle name="Normal 8 2 4 2 4 4 3" xfId="44917"/>
    <cellStyle name="Normal 8 2 4 2 4 5" xfId="16687"/>
    <cellStyle name="Normal 8 2 4 2 4 5 2" xfId="36448"/>
    <cellStyle name="Normal 8 2 4 2 4 6" xfId="50564"/>
    <cellStyle name="Normal 8 2 4 2 4 7" xfId="30802"/>
    <cellStyle name="Normal 8 2 4 2 5" xfId="3981"/>
    <cellStyle name="Normal 8 2 4 2 5 2" xfId="12452"/>
    <cellStyle name="Normal 8 2 4 2 5 2 2" xfId="26567"/>
    <cellStyle name="Normal 8 2 4 2 5 2 2 2" xfId="60444"/>
    <cellStyle name="Normal 8 2 4 2 5 2 3" xfId="46328"/>
    <cellStyle name="Normal 8 2 4 2 5 3" xfId="18098"/>
    <cellStyle name="Normal 8 2 4 2 5 3 2" xfId="37859"/>
    <cellStyle name="Normal 8 2 4 2 5 4" xfId="51975"/>
    <cellStyle name="Normal 8 2 4 2 5 5" xfId="32213"/>
    <cellStyle name="Normal 8 2 4 2 6" xfId="6806"/>
    <cellStyle name="Normal 8 2 4 2 6 2" xfId="20921"/>
    <cellStyle name="Normal 8 2 4 2 6 2 2" xfId="54798"/>
    <cellStyle name="Normal 8 2 4 2 6 3" xfId="40682"/>
    <cellStyle name="Normal 8 2 4 2 7" xfId="9629"/>
    <cellStyle name="Normal 8 2 4 2 7 2" xfId="23744"/>
    <cellStyle name="Normal 8 2 4 2 7 2 2" xfId="57621"/>
    <cellStyle name="Normal 8 2 4 2 7 3" xfId="43505"/>
    <cellStyle name="Normal 8 2 4 2 8" xfId="15275"/>
    <cellStyle name="Normal 8 2 4 2 8 2" xfId="35036"/>
    <cellStyle name="Normal 8 2 4 2 9" xfId="49152"/>
    <cellStyle name="Normal 8 2 4 3" xfId="1334"/>
    <cellStyle name="Normal 8 2 4 3 2" xfId="2041"/>
    <cellStyle name="Normal 8 2 4 3 2 2" xfId="3454"/>
    <cellStyle name="Normal 8 2 4 3 2 2 2" xfId="6278"/>
    <cellStyle name="Normal 8 2 4 3 2 2 2 2" xfId="14748"/>
    <cellStyle name="Normal 8 2 4 3 2 2 2 2 2" xfId="28863"/>
    <cellStyle name="Normal 8 2 4 3 2 2 2 2 2 2" xfId="62740"/>
    <cellStyle name="Normal 8 2 4 3 2 2 2 2 3" xfId="48624"/>
    <cellStyle name="Normal 8 2 4 3 2 2 2 3" xfId="20394"/>
    <cellStyle name="Normal 8 2 4 3 2 2 2 3 2" xfId="40155"/>
    <cellStyle name="Normal 8 2 4 3 2 2 2 4" xfId="54271"/>
    <cellStyle name="Normal 8 2 4 3 2 2 2 5" xfId="34509"/>
    <cellStyle name="Normal 8 2 4 3 2 2 3" xfId="9102"/>
    <cellStyle name="Normal 8 2 4 3 2 2 3 2" xfId="23217"/>
    <cellStyle name="Normal 8 2 4 3 2 2 3 2 2" xfId="57094"/>
    <cellStyle name="Normal 8 2 4 3 2 2 3 3" xfId="42978"/>
    <cellStyle name="Normal 8 2 4 3 2 2 4" xfId="11925"/>
    <cellStyle name="Normal 8 2 4 3 2 2 4 2" xfId="26040"/>
    <cellStyle name="Normal 8 2 4 3 2 2 4 2 2" xfId="59917"/>
    <cellStyle name="Normal 8 2 4 3 2 2 4 3" xfId="45801"/>
    <cellStyle name="Normal 8 2 4 3 2 2 5" xfId="17571"/>
    <cellStyle name="Normal 8 2 4 3 2 2 5 2" xfId="37332"/>
    <cellStyle name="Normal 8 2 4 3 2 2 6" xfId="51448"/>
    <cellStyle name="Normal 8 2 4 3 2 2 7" xfId="31686"/>
    <cellStyle name="Normal 8 2 4 3 2 3" xfId="4865"/>
    <cellStyle name="Normal 8 2 4 3 2 3 2" xfId="13336"/>
    <cellStyle name="Normal 8 2 4 3 2 3 2 2" xfId="27451"/>
    <cellStyle name="Normal 8 2 4 3 2 3 2 2 2" xfId="61328"/>
    <cellStyle name="Normal 8 2 4 3 2 3 2 3" xfId="47212"/>
    <cellStyle name="Normal 8 2 4 3 2 3 3" xfId="18982"/>
    <cellStyle name="Normal 8 2 4 3 2 3 3 2" xfId="38743"/>
    <cellStyle name="Normal 8 2 4 3 2 3 4" xfId="52859"/>
    <cellStyle name="Normal 8 2 4 3 2 3 5" xfId="33097"/>
    <cellStyle name="Normal 8 2 4 3 2 4" xfId="7690"/>
    <cellStyle name="Normal 8 2 4 3 2 4 2" xfId="21805"/>
    <cellStyle name="Normal 8 2 4 3 2 4 2 2" xfId="55682"/>
    <cellStyle name="Normal 8 2 4 3 2 4 3" xfId="41566"/>
    <cellStyle name="Normal 8 2 4 3 2 5" xfId="10513"/>
    <cellStyle name="Normal 8 2 4 3 2 5 2" xfId="24628"/>
    <cellStyle name="Normal 8 2 4 3 2 5 2 2" xfId="58505"/>
    <cellStyle name="Normal 8 2 4 3 2 5 3" xfId="44389"/>
    <cellStyle name="Normal 8 2 4 3 2 6" xfId="16159"/>
    <cellStyle name="Normal 8 2 4 3 2 6 2" xfId="35920"/>
    <cellStyle name="Normal 8 2 4 3 2 7" xfId="50036"/>
    <cellStyle name="Normal 8 2 4 3 2 8" xfId="30274"/>
    <cellStyle name="Normal 8 2 4 3 3" xfId="2748"/>
    <cellStyle name="Normal 8 2 4 3 3 2" xfId="5572"/>
    <cellStyle name="Normal 8 2 4 3 3 2 2" xfId="14042"/>
    <cellStyle name="Normal 8 2 4 3 3 2 2 2" xfId="28157"/>
    <cellStyle name="Normal 8 2 4 3 3 2 2 2 2" xfId="62034"/>
    <cellStyle name="Normal 8 2 4 3 3 2 2 3" xfId="47918"/>
    <cellStyle name="Normal 8 2 4 3 3 2 3" xfId="19688"/>
    <cellStyle name="Normal 8 2 4 3 3 2 3 2" xfId="39449"/>
    <cellStyle name="Normal 8 2 4 3 3 2 4" xfId="53565"/>
    <cellStyle name="Normal 8 2 4 3 3 2 5" xfId="33803"/>
    <cellStyle name="Normal 8 2 4 3 3 3" xfId="8396"/>
    <cellStyle name="Normal 8 2 4 3 3 3 2" xfId="22511"/>
    <cellStyle name="Normal 8 2 4 3 3 3 2 2" xfId="56388"/>
    <cellStyle name="Normal 8 2 4 3 3 3 3" xfId="42272"/>
    <cellStyle name="Normal 8 2 4 3 3 4" xfId="11219"/>
    <cellStyle name="Normal 8 2 4 3 3 4 2" xfId="25334"/>
    <cellStyle name="Normal 8 2 4 3 3 4 2 2" xfId="59211"/>
    <cellStyle name="Normal 8 2 4 3 3 4 3" xfId="45095"/>
    <cellStyle name="Normal 8 2 4 3 3 5" xfId="16865"/>
    <cellStyle name="Normal 8 2 4 3 3 5 2" xfId="36626"/>
    <cellStyle name="Normal 8 2 4 3 3 6" xfId="50742"/>
    <cellStyle name="Normal 8 2 4 3 3 7" xfId="30980"/>
    <cellStyle name="Normal 8 2 4 3 4" xfId="4159"/>
    <cellStyle name="Normal 8 2 4 3 4 2" xfId="12630"/>
    <cellStyle name="Normal 8 2 4 3 4 2 2" xfId="26745"/>
    <cellStyle name="Normal 8 2 4 3 4 2 2 2" xfId="60622"/>
    <cellStyle name="Normal 8 2 4 3 4 2 3" xfId="46506"/>
    <cellStyle name="Normal 8 2 4 3 4 3" xfId="18276"/>
    <cellStyle name="Normal 8 2 4 3 4 3 2" xfId="38037"/>
    <cellStyle name="Normal 8 2 4 3 4 4" xfId="52153"/>
    <cellStyle name="Normal 8 2 4 3 4 5" xfId="32391"/>
    <cellStyle name="Normal 8 2 4 3 5" xfId="6984"/>
    <cellStyle name="Normal 8 2 4 3 5 2" xfId="21099"/>
    <cellStyle name="Normal 8 2 4 3 5 2 2" xfId="54976"/>
    <cellStyle name="Normal 8 2 4 3 5 3" xfId="40860"/>
    <cellStyle name="Normal 8 2 4 3 6" xfId="9807"/>
    <cellStyle name="Normal 8 2 4 3 6 2" xfId="23922"/>
    <cellStyle name="Normal 8 2 4 3 6 2 2" xfId="57799"/>
    <cellStyle name="Normal 8 2 4 3 6 3" xfId="43683"/>
    <cellStyle name="Normal 8 2 4 3 7" xfId="15453"/>
    <cellStyle name="Normal 8 2 4 3 7 2" xfId="35214"/>
    <cellStyle name="Normal 8 2 4 3 8" xfId="49330"/>
    <cellStyle name="Normal 8 2 4 3 9" xfId="29568"/>
    <cellStyle name="Normal 8 2 4 4" xfId="1688"/>
    <cellStyle name="Normal 8 2 4 4 2" xfId="3101"/>
    <cellStyle name="Normal 8 2 4 4 2 2" xfId="5925"/>
    <cellStyle name="Normal 8 2 4 4 2 2 2" xfId="14395"/>
    <cellStyle name="Normal 8 2 4 4 2 2 2 2" xfId="28510"/>
    <cellStyle name="Normal 8 2 4 4 2 2 2 2 2" xfId="62387"/>
    <cellStyle name="Normal 8 2 4 4 2 2 2 3" xfId="48271"/>
    <cellStyle name="Normal 8 2 4 4 2 2 3" xfId="20041"/>
    <cellStyle name="Normal 8 2 4 4 2 2 3 2" xfId="39802"/>
    <cellStyle name="Normal 8 2 4 4 2 2 4" xfId="53918"/>
    <cellStyle name="Normal 8 2 4 4 2 2 5" xfId="34156"/>
    <cellStyle name="Normal 8 2 4 4 2 3" xfId="8749"/>
    <cellStyle name="Normal 8 2 4 4 2 3 2" xfId="22864"/>
    <cellStyle name="Normal 8 2 4 4 2 3 2 2" xfId="56741"/>
    <cellStyle name="Normal 8 2 4 4 2 3 3" xfId="42625"/>
    <cellStyle name="Normal 8 2 4 4 2 4" xfId="11572"/>
    <cellStyle name="Normal 8 2 4 4 2 4 2" xfId="25687"/>
    <cellStyle name="Normal 8 2 4 4 2 4 2 2" xfId="59564"/>
    <cellStyle name="Normal 8 2 4 4 2 4 3" xfId="45448"/>
    <cellStyle name="Normal 8 2 4 4 2 5" xfId="17218"/>
    <cellStyle name="Normal 8 2 4 4 2 5 2" xfId="36979"/>
    <cellStyle name="Normal 8 2 4 4 2 6" xfId="51095"/>
    <cellStyle name="Normal 8 2 4 4 2 7" xfId="31333"/>
    <cellStyle name="Normal 8 2 4 4 3" xfId="4512"/>
    <cellStyle name="Normal 8 2 4 4 3 2" xfId="12983"/>
    <cellStyle name="Normal 8 2 4 4 3 2 2" xfId="27098"/>
    <cellStyle name="Normal 8 2 4 4 3 2 2 2" xfId="60975"/>
    <cellStyle name="Normal 8 2 4 4 3 2 3" xfId="46859"/>
    <cellStyle name="Normal 8 2 4 4 3 3" xfId="18629"/>
    <cellStyle name="Normal 8 2 4 4 3 3 2" xfId="38390"/>
    <cellStyle name="Normal 8 2 4 4 3 4" xfId="52506"/>
    <cellStyle name="Normal 8 2 4 4 3 5" xfId="32744"/>
    <cellStyle name="Normal 8 2 4 4 4" xfId="7337"/>
    <cellStyle name="Normal 8 2 4 4 4 2" xfId="21452"/>
    <cellStyle name="Normal 8 2 4 4 4 2 2" xfId="55329"/>
    <cellStyle name="Normal 8 2 4 4 4 3" xfId="41213"/>
    <cellStyle name="Normal 8 2 4 4 5" xfId="10160"/>
    <cellStyle name="Normal 8 2 4 4 5 2" xfId="24275"/>
    <cellStyle name="Normal 8 2 4 4 5 2 2" xfId="58152"/>
    <cellStyle name="Normal 8 2 4 4 5 3" xfId="44036"/>
    <cellStyle name="Normal 8 2 4 4 6" xfId="15806"/>
    <cellStyle name="Normal 8 2 4 4 6 2" xfId="35567"/>
    <cellStyle name="Normal 8 2 4 4 7" xfId="49683"/>
    <cellStyle name="Normal 8 2 4 4 8" xfId="29921"/>
    <cellStyle name="Normal 8 2 4 5" xfId="2395"/>
    <cellStyle name="Normal 8 2 4 5 2" xfId="5219"/>
    <cellStyle name="Normal 8 2 4 5 2 2" xfId="13689"/>
    <cellStyle name="Normal 8 2 4 5 2 2 2" xfId="27804"/>
    <cellStyle name="Normal 8 2 4 5 2 2 2 2" xfId="61681"/>
    <cellStyle name="Normal 8 2 4 5 2 2 3" xfId="47565"/>
    <cellStyle name="Normal 8 2 4 5 2 3" xfId="19335"/>
    <cellStyle name="Normal 8 2 4 5 2 3 2" xfId="39096"/>
    <cellStyle name="Normal 8 2 4 5 2 4" xfId="53212"/>
    <cellStyle name="Normal 8 2 4 5 2 5" xfId="33450"/>
    <cellStyle name="Normal 8 2 4 5 3" xfId="8043"/>
    <cellStyle name="Normal 8 2 4 5 3 2" xfId="22158"/>
    <cellStyle name="Normal 8 2 4 5 3 2 2" xfId="56035"/>
    <cellStyle name="Normal 8 2 4 5 3 3" xfId="41919"/>
    <cellStyle name="Normal 8 2 4 5 4" xfId="10866"/>
    <cellStyle name="Normal 8 2 4 5 4 2" xfId="24981"/>
    <cellStyle name="Normal 8 2 4 5 4 2 2" xfId="58858"/>
    <cellStyle name="Normal 8 2 4 5 4 3" xfId="44742"/>
    <cellStyle name="Normal 8 2 4 5 5" xfId="16512"/>
    <cellStyle name="Normal 8 2 4 5 5 2" xfId="36273"/>
    <cellStyle name="Normal 8 2 4 5 6" xfId="50389"/>
    <cellStyle name="Normal 8 2 4 5 7" xfId="30627"/>
    <cellStyle name="Normal 8 2 4 6" xfId="3806"/>
    <cellStyle name="Normal 8 2 4 6 2" xfId="12277"/>
    <cellStyle name="Normal 8 2 4 6 2 2" xfId="26392"/>
    <cellStyle name="Normal 8 2 4 6 2 2 2" xfId="60269"/>
    <cellStyle name="Normal 8 2 4 6 2 3" xfId="46153"/>
    <cellStyle name="Normal 8 2 4 6 3" xfId="17923"/>
    <cellStyle name="Normal 8 2 4 6 3 2" xfId="37684"/>
    <cellStyle name="Normal 8 2 4 6 4" xfId="51800"/>
    <cellStyle name="Normal 8 2 4 6 5" xfId="32038"/>
    <cellStyle name="Normal 8 2 4 7" xfId="6631"/>
    <cellStyle name="Normal 8 2 4 7 2" xfId="20746"/>
    <cellStyle name="Normal 8 2 4 7 2 2" xfId="54623"/>
    <cellStyle name="Normal 8 2 4 7 3" xfId="40507"/>
    <cellStyle name="Normal 8 2 4 8" xfId="9454"/>
    <cellStyle name="Normal 8 2 4 8 2" xfId="23569"/>
    <cellStyle name="Normal 8 2 4 8 2 2" xfId="57446"/>
    <cellStyle name="Normal 8 2 4 8 3" xfId="43330"/>
    <cellStyle name="Normal 8 2 4 9" xfId="15100"/>
    <cellStyle name="Normal 8 2 4 9 2" xfId="34861"/>
    <cellStyle name="Normal 8 2 5" xfId="331"/>
    <cellStyle name="Normal 8 2 5 10" xfId="29303"/>
    <cellStyle name="Normal 8 2 5 11" xfId="1067"/>
    <cellStyle name="Normal 8 2 5 2" xfId="1422"/>
    <cellStyle name="Normal 8 2 5 2 2" xfId="2129"/>
    <cellStyle name="Normal 8 2 5 2 2 2" xfId="3542"/>
    <cellStyle name="Normal 8 2 5 2 2 2 2" xfId="6366"/>
    <cellStyle name="Normal 8 2 5 2 2 2 2 2" xfId="14836"/>
    <cellStyle name="Normal 8 2 5 2 2 2 2 2 2" xfId="28951"/>
    <cellStyle name="Normal 8 2 5 2 2 2 2 2 2 2" xfId="62828"/>
    <cellStyle name="Normal 8 2 5 2 2 2 2 2 3" xfId="48712"/>
    <cellStyle name="Normal 8 2 5 2 2 2 2 3" xfId="20482"/>
    <cellStyle name="Normal 8 2 5 2 2 2 2 3 2" xfId="40243"/>
    <cellStyle name="Normal 8 2 5 2 2 2 2 4" xfId="54359"/>
    <cellStyle name="Normal 8 2 5 2 2 2 2 5" xfId="34597"/>
    <cellStyle name="Normal 8 2 5 2 2 2 3" xfId="9190"/>
    <cellStyle name="Normal 8 2 5 2 2 2 3 2" xfId="23305"/>
    <cellStyle name="Normal 8 2 5 2 2 2 3 2 2" xfId="57182"/>
    <cellStyle name="Normal 8 2 5 2 2 2 3 3" xfId="43066"/>
    <cellStyle name="Normal 8 2 5 2 2 2 4" xfId="12013"/>
    <cellStyle name="Normal 8 2 5 2 2 2 4 2" xfId="26128"/>
    <cellStyle name="Normal 8 2 5 2 2 2 4 2 2" xfId="60005"/>
    <cellStyle name="Normal 8 2 5 2 2 2 4 3" xfId="45889"/>
    <cellStyle name="Normal 8 2 5 2 2 2 5" xfId="17659"/>
    <cellStyle name="Normal 8 2 5 2 2 2 5 2" xfId="37420"/>
    <cellStyle name="Normal 8 2 5 2 2 2 6" xfId="51536"/>
    <cellStyle name="Normal 8 2 5 2 2 2 7" xfId="31774"/>
    <cellStyle name="Normal 8 2 5 2 2 3" xfId="4953"/>
    <cellStyle name="Normal 8 2 5 2 2 3 2" xfId="13424"/>
    <cellStyle name="Normal 8 2 5 2 2 3 2 2" xfId="27539"/>
    <cellStyle name="Normal 8 2 5 2 2 3 2 2 2" xfId="61416"/>
    <cellStyle name="Normal 8 2 5 2 2 3 2 3" xfId="47300"/>
    <cellStyle name="Normal 8 2 5 2 2 3 3" xfId="19070"/>
    <cellStyle name="Normal 8 2 5 2 2 3 3 2" xfId="38831"/>
    <cellStyle name="Normal 8 2 5 2 2 3 4" xfId="52947"/>
    <cellStyle name="Normal 8 2 5 2 2 3 5" xfId="33185"/>
    <cellStyle name="Normal 8 2 5 2 2 4" xfId="7778"/>
    <cellStyle name="Normal 8 2 5 2 2 4 2" xfId="21893"/>
    <cellStyle name="Normal 8 2 5 2 2 4 2 2" xfId="55770"/>
    <cellStyle name="Normal 8 2 5 2 2 4 3" xfId="41654"/>
    <cellStyle name="Normal 8 2 5 2 2 5" xfId="10601"/>
    <cellStyle name="Normal 8 2 5 2 2 5 2" xfId="24716"/>
    <cellStyle name="Normal 8 2 5 2 2 5 2 2" xfId="58593"/>
    <cellStyle name="Normal 8 2 5 2 2 5 3" xfId="44477"/>
    <cellStyle name="Normal 8 2 5 2 2 6" xfId="16247"/>
    <cellStyle name="Normal 8 2 5 2 2 6 2" xfId="36008"/>
    <cellStyle name="Normal 8 2 5 2 2 7" xfId="50124"/>
    <cellStyle name="Normal 8 2 5 2 2 8" xfId="30362"/>
    <cellStyle name="Normal 8 2 5 2 3" xfId="2836"/>
    <cellStyle name="Normal 8 2 5 2 3 2" xfId="5660"/>
    <cellStyle name="Normal 8 2 5 2 3 2 2" xfId="14130"/>
    <cellStyle name="Normal 8 2 5 2 3 2 2 2" xfId="28245"/>
    <cellStyle name="Normal 8 2 5 2 3 2 2 2 2" xfId="62122"/>
    <cellStyle name="Normal 8 2 5 2 3 2 2 3" xfId="48006"/>
    <cellStyle name="Normal 8 2 5 2 3 2 3" xfId="19776"/>
    <cellStyle name="Normal 8 2 5 2 3 2 3 2" xfId="39537"/>
    <cellStyle name="Normal 8 2 5 2 3 2 4" xfId="53653"/>
    <cellStyle name="Normal 8 2 5 2 3 2 5" xfId="33891"/>
    <cellStyle name="Normal 8 2 5 2 3 3" xfId="8484"/>
    <cellStyle name="Normal 8 2 5 2 3 3 2" xfId="22599"/>
    <cellStyle name="Normal 8 2 5 2 3 3 2 2" xfId="56476"/>
    <cellStyle name="Normal 8 2 5 2 3 3 3" xfId="42360"/>
    <cellStyle name="Normal 8 2 5 2 3 4" xfId="11307"/>
    <cellStyle name="Normal 8 2 5 2 3 4 2" xfId="25422"/>
    <cellStyle name="Normal 8 2 5 2 3 4 2 2" xfId="59299"/>
    <cellStyle name="Normal 8 2 5 2 3 4 3" xfId="45183"/>
    <cellStyle name="Normal 8 2 5 2 3 5" xfId="16953"/>
    <cellStyle name="Normal 8 2 5 2 3 5 2" xfId="36714"/>
    <cellStyle name="Normal 8 2 5 2 3 6" xfId="50830"/>
    <cellStyle name="Normal 8 2 5 2 3 7" xfId="31068"/>
    <cellStyle name="Normal 8 2 5 2 4" xfId="4247"/>
    <cellStyle name="Normal 8 2 5 2 4 2" xfId="12718"/>
    <cellStyle name="Normal 8 2 5 2 4 2 2" xfId="26833"/>
    <cellStyle name="Normal 8 2 5 2 4 2 2 2" xfId="60710"/>
    <cellStyle name="Normal 8 2 5 2 4 2 3" xfId="46594"/>
    <cellStyle name="Normal 8 2 5 2 4 3" xfId="18364"/>
    <cellStyle name="Normal 8 2 5 2 4 3 2" xfId="38125"/>
    <cellStyle name="Normal 8 2 5 2 4 4" xfId="52241"/>
    <cellStyle name="Normal 8 2 5 2 4 5" xfId="32479"/>
    <cellStyle name="Normal 8 2 5 2 5" xfId="7072"/>
    <cellStyle name="Normal 8 2 5 2 5 2" xfId="21187"/>
    <cellStyle name="Normal 8 2 5 2 5 2 2" xfId="55064"/>
    <cellStyle name="Normal 8 2 5 2 5 3" xfId="40948"/>
    <cellStyle name="Normal 8 2 5 2 6" xfId="9895"/>
    <cellStyle name="Normal 8 2 5 2 6 2" xfId="24010"/>
    <cellStyle name="Normal 8 2 5 2 6 2 2" xfId="57887"/>
    <cellStyle name="Normal 8 2 5 2 6 3" xfId="43771"/>
    <cellStyle name="Normal 8 2 5 2 7" xfId="15541"/>
    <cellStyle name="Normal 8 2 5 2 7 2" xfId="35302"/>
    <cellStyle name="Normal 8 2 5 2 8" xfId="49418"/>
    <cellStyle name="Normal 8 2 5 2 9" xfId="29656"/>
    <cellStyle name="Normal 8 2 5 3" xfId="1776"/>
    <cellStyle name="Normal 8 2 5 3 2" xfId="3189"/>
    <cellStyle name="Normal 8 2 5 3 2 2" xfId="6013"/>
    <cellStyle name="Normal 8 2 5 3 2 2 2" xfId="14483"/>
    <cellStyle name="Normal 8 2 5 3 2 2 2 2" xfId="28598"/>
    <cellStyle name="Normal 8 2 5 3 2 2 2 2 2" xfId="62475"/>
    <cellStyle name="Normal 8 2 5 3 2 2 2 3" xfId="48359"/>
    <cellStyle name="Normal 8 2 5 3 2 2 3" xfId="20129"/>
    <cellStyle name="Normal 8 2 5 3 2 2 3 2" xfId="39890"/>
    <cellStyle name="Normal 8 2 5 3 2 2 4" xfId="54006"/>
    <cellStyle name="Normal 8 2 5 3 2 2 5" xfId="34244"/>
    <cellStyle name="Normal 8 2 5 3 2 3" xfId="8837"/>
    <cellStyle name="Normal 8 2 5 3 2 3 2" xfId="22952"/>
    <cellStyle name="Normal 8 2 5 3 2 3 2 2" xfId="56829"/>
    <cellStyle name="Normal 8 2 5 3 2 3 3" xfId="42713"/>
    <cellStyle name="Normal 8 2 5 3 2 4" xfId="11660"/>
    <cellStyle name="Normal 8 2 5 3 2 4 2" xfId="25775"/>
    <cellStyle name="Normal 8 2 5 3 2 4 2 2" xfId="59652"/>
    <cellStyle name="Normal 8 2 5 3 2 4 3" xfId="45536"/>
    <cellStyle name="Normal 8 2 5 3 2 5" xfId="17306"/>
    <cellStyle name="Normal 8 2 5 3 2 5 2" xfId="37067"/>
    <cellStyle name="Normal 8 2 5 3 2 6" xfId="51183"/>
    <cellStyle name="Normal 8 2 5 3 2 7" xfId="31421"/>
    <cellStyle name="Normal 8 2 5 3 3" xfId="4600"/>
    <cellStyle name="Normal 8 2 5 3 3 2" xfId="13071"/>
    <cellStyle name="Normal 8 2 5 3 3 2 2" xfId="27186"/>
    <cellStyle name="Normal 8 2 5 3 3 2 2 2" xfId="61063"/>
    <cellStyle name="Normal 8 2 5 3 3 2 3" xfId="46947"/>
    <cellStyle name="Normal 8 2 5 3 3 3" xfId="18717"/>
    <cellStyle name="Normal 8 2 5 3 3 3 2" xfId="38478"/>
    <cellStyle name="Normal 8 2 5 3 3 4" xfId="52594"/>
    <cellStyle name="Normal 8 2 5 3 3 5" xfId="32832"/>
    <cellStyle name="Normal 8 2 5 3 4" xfId="7425"/>
    <cellStyle name="Normal 8 2 5 3 4 2" xfId="21540"/>
    <cellStyle name="Normal 8 2 5 3 4 2 2" xfId="55417"/>
    <cellStyle name="Normal 8 2 5 3 4 3" xfId="41301"/>
    <cellStyle name="Normal 8 2 5 3 5" xfId="10248"/>
    <cellStyle name="Normal 8 2 5 3 5 2" xfId="24363"/>
    <cellStyle name="Normal 8 2 5 3 5 2 2" xfId="58240"/>
    <cellStyle name="Normal 8 2 5 3 5 3" xfId="44124"/>
    <cellStyle name="Normal 8 2 5 3 6" xfId="15894"/>
    <cellStyle name="Normal 8 2 5 3 6 2" xfId="35655"/>
    <cellStyle name="Normal 8 2 5 3 7" xfId="49771"/>
    <cellStyle name="Normal 8 2 5 3 8" xfId="30009"/>
    <cellStyle name="Normal 8 2 5 4" xfId="2483"/>
    <cellStyle name="Normal 8 2 5 4 2" xfId="5307"/>
    <cellStyle name="Normal 8 2 5 4 2 2" xfId="13777"/>
    <cellStyle name="Normal 8 2 5 4 2 2 2" xfId="27892"/>
    <cellStyle name="Normal 8 2 5 4 2 2 2 2" xfId="61769"/>
    <cellStyle name="Normal 8 2 5 4 2 2 3" xfId="47653"/>
    <cellStyle name="Normal 8 2 5 4 2 3" xfId="19423"/>
    <cellStyle name="Normal 8 2 5 4 2 3 2" xfId="39184"/>
    <cellStyle name="Normal 8 2 5 4 2 4" xfId="53300"/>
    <cellStyle name="Normal 8 2 5 4 2 5" xfId="33538"/>
    <cellStyle name="Normal 8 2 5 4 3" xfId="8131"/>
    <cellStyle name="Normal 8 2 5 4 3 2" xfId="22246"/>
    <cellStyle name="Normal 8 2 5 4 3 2 2" xfId="56123"/>
    <cellStyle name="Normal 8 2 5 4 3 3" xfId="42007"/>
    <cellStyle name="Normal 8 2 5 4 4" xfId="10954"/>
    <cellStyle name="Normal 8 2 5 4 4 2" xfId="25069"/>
    <cellStyle name="Normal 8 2 5 4 4 2 2" xfId="58946"/>
    <cellStyle name="Normal 8 2 5 4 4 3" xfId="44830"/>
    <cellStyle name="Normal 8 2 5 4 5" xfId="16600"/>
    <cellStyle name="Normal 8 2 5 4 5 2" xfId="36361"/>
    <cellStyle name="Normal 8 2 5 4 6" xfId="50477"/>
    <cellStyle name="Normal 8 2 5 4 7" xfId="30715"/>
    <cellStyle name="Normal 8 2 5 5" xfId="3894"/>
    <cellStyle name="Normal 8 2 5 5 2" xfId="12365"/>
    <cellStyle name="Normal 8 2 5 5 2 2" xfId="26480"/>
    <cellStyle name="Normal 8 2 5 5 2 2 2" xfId="60357"/>
    <cellStyle name="Normal 8 2 5 5 2 3" xfId="46241"/>
    <cellStyle name="Normal 8 2 5 5 3" xfId="18011"/>
    <cellStyle name="Normal 8 2 5 5 3 2" xfId="37772"/>
    <cellStyle name="Normal 8 2 5 5 4" xfId="51888"/>
    <cellStyle name="Normal 8 2 5 5 5" xfId="32126"/>
    <cellStyle name="Normal 8 2 5 6" xfId="6719"/>
    <cellStyle name="Normal 8 2 5 6 2" xfId="20834"/>
    <cellStyle name="Normal 8 2 5 6 2 2" xfId="54711"/>
    <cellStyle name="Normal 8 2 5 6 3" xfId="40595"/>
    <cellStyle name="Normal 8 2 5 7" xfId="9542"/>
    <cellStyle name="Normal 8 2 5 7 2" xfId="23657"/>
    <cellStyle name="Normal 8 2 5 7 2 2" xfId="57534"/>
    <cellStyle name="Normal 8 2 5 7 3" xfId="43418"/>
    <cellStyle name="Normal 8 2 5 8" xfId="15188"/>
    <cellStyle name="Normal 8 2 5 8 2" xfId="34949"/>
    <cellStyle name="Normal 8 2 5 9" xfId="49065"/>
    <cellStyle name="Normal 8 2 6" xfId="1247"/>
    <cellStyle name="Normal 8 2 6 2" xfId="1954"/>
    <cellStyle name="Normal 8 2 6 2 2" xfId="3367"/>
    <cellStyle name="Normal 8 2 6 2 2 2" xfId="6191"/>
    <cellStyle name="Normal 8 2 6 2 2 2 2" xfId="14661"/>
    <cellStyle name="Normal 8 2 6 2 2 2 2 2" xfId="28776"/>
    <cellStyle name="Normal 8 2 6 2 2 2 2 2 2" xfId="62653"/>
    <cellStyle name="Normal 8 2 6 2 2 2 2 3" xfId="48537"/>
    <cellStyle name="Normal 8 2 6 2 2 2 3" xfId="20307"/>
    <cellStyle name="Normal 8 2 6 2 2 2 3 2" xfId="40068"/>
    <cellStyle name="Normal 8 2 6 2 2 2 4" xfId="54184"/>
    <cellStyle name="Normal 8 2 6 2 2 2 5" xfId="34422"/>
    <cellStyle name="Normal 8 2 6 2 2 3" xfId="9015"/>
    <cellStyle name="Normal 8 2 6 2 2 3 2" xfId="23130"/>
    <cellStyle name="Normal 8 2 6 2 2 3 2 2" xfId="57007"/>
    <cellStyle name="Normal 8 2 6 2 2 3 3" xfId="42891"/>
    <cellStyle name="Normal 8 2 6 2 2 4" xfId="11838"/>
    <cellStyle name="Normal 8 2 6 2 2 4 2" xfId="25953"/>
    <cellStyle name="Normal 8 2 6 2 2 4 2 2" xfId="59830"/>
    <cellStyle name="Normal 8 2 6 2 2 4 3" xfId="45714"/>
    <cellStyle name="Normal 8 2 6 2 2 5" xfId="17484"/>
    <cellStyle name="Normal 8 2 6 2 2 5 2" xfId="37245"/>
    <cellStyle name="Normal 8 2 6 2 2 6" xfId="51361"/>
    <cellStyle name="Normal 8 2 6 2 2 7" xfId="31599"/>
    <cellStyle name="Normal 8 2 6 2 3" xfId="4778"/>
    <cellStyle name="Normal 8 2 6 2 3 2" xfId="13249"/>
    <cellStyle name="Normal 8 2 6 2 3 2 2" xfId="27364"/>
    <cellStyle name="Normal 8 2 6 2 3 2 2 2" xfId="61241"/>
    <cellStyle name="Normal 8 2 6 2 3 2 3" xfId="47125"/>
    <cellStyle name="Normal 8 2 6 2 3 3" xfId="18895"/>
    <cellStyle name="Normal 8 2 6 2 3 3 2" xfId="38656"/>
    <cellStyle name="Normal 8 2 6 2 3 4" xfId="52772"/>
    <cellStyle name="Normal 8 2 6 2 3 5" xfId="33010"/>
    <cellStyle name="Normal 8 2 6 2 4" xfId="7603"/>
    <cellStyle name="Normal 8 2 6 2 4 2" xfId="21718"/>
    <cellStyle name="Normal 8 2 6 2 4 2 2" xfId="55595"/>
    <cellStyle name="Normal 8 2 6 2 4 3" xfId="41479"/>
    <cellStyle name="Normal 8 2 6 2 5" xfId="10426"/>
    <cellStyle name="Normal 8 2 6 2 5 2" xfId="24541"/>
    <cellStyle name="Normal 8 2 6 2 5 2 2" xfId="58418"/>
    <cellStyle name="Normal 8 2 6 2 5 3" xfId="44302"/>
    <cellStyle name="Normal 8 2 6 2 6" xfId="16072"/>
    <cellStyle name="Normal 8 2 6 2 6 2" xfId="35833"/>
    <cellStyle name="Normal 8 2 6 2 7" xfId="49949"/>
    <cellStyle name="Normal 8 2 6 2 8" xfId="30187"/>
    <cellStyle name="Normal 8 2 6 3" xfId="2661"/>
    <cellStyle name="Normal 8 2 6 3 2" xfId="5485"/>
    <cellStyle name="Normal 8 2 6 3 2 2" xfId="13955"/>
    <cellStyle name="Normal 8 2 6 3 2 2 2" xfId="28070"/>
    <cellStyle name="Normal 8 2 6 3 2 2 2 2" xfId="61947"/>
    <cellStyle name="Normal 8 2 6 3 2 2 3" xfId="47831"/>
    <cellStyle name="Normal 8 2 6 3 2 3" xfId="19601"/>
    <cellStyle name="Normal 8 2 6 3 2 3 2" xfId="39362"/>
    <cellStyle name="Normal 8 2 6 3 2 4" xfId="53478"/>
    <cellStyle name="Normal 8 2 6 3 2 5" xfId="33716"/>
    <cellStyle name="Normal 8 2 6 3 3" xfId="8309"/>
    <cellStyle name="Normal 8 2 6 3 3 2" xfId="22424"/>
    <cellStyle name="Normal 8 2 6 3 3 2 2" xfId="56301"/>
    <cellStyle name="Normal 8 2 6 3 3 3" xfId="42185"/>
    <cellStyle name="Normal 8 2 6 3 4" xfId="11132"/>
    <cellStyle name="Normal 8 2 6 3 4 2" xfId="25247"/>
    <cellStyle name="Normal 8 2 6 3 4 2 2" xfId="59124"/>
    <cellStyle name="Normal 8 2 6 3 4 3" xfId="45008"/>
    <cellStyle name="Normal 8 2 6 3 5" xfId="16778"/>
    <cellStyle name="Normal 8 2 6 3 5 2" xfId="36539"/>
    <cellStyle name="Normal 8 2 6 3 6" xfId="50655"/>
    <cellStyle name="Normal 8 2 6 3 7" xfId="30893"/>
    <cellStyle name="Normal 8 2 6 4" xfId="4072"/>
    <cellStyle name="Normal 8 2 6 4 2" xfId="12543"/>
    <cellStyle name="Normal 8 2 6 4 2 2" xfId="26658"/>
    <cellStyle name="Normal 8 2 6 4 2 2 2" xfId="60535"/>
    <cellStyle name="Normal 8 2 6 4 2 3" xfId="46419"/>
    <cellStyle name="Normal 8 2 6 4 3" xfId="18189"/>
    <cellStyle name="Normal 8 2 6 4 3 2" xfId="37950"/>
    <cellStyle name="Normal 8 2 6 4 4" xfId="52066"/>
    <cellStyle name="Normal 8 2 6 4 5" xfId="32304"/>
    <cellStyle name="Normal 8 2 6 5" xfId="6897"/>
    <cellStyle name="Normal 8 2 6 5 2" xfId="21012"/>
    <cellStyle name="Normal 8 2 6 5 2 2" xfId="54889"/>
    <cellStyle name="Normal 8 2 6 5 3" xfId="40773"/>
    <cellStyle name="Normal 8 2 6 6" xfId="9720"/>
    <cellStyle name="Normal 8 2 6 6 2" xfId="23835"/>
    <cellStyle name="Normal 8 2 6 6 2 2" xfId="57712"/>
    <cellStyle name="Normal 8 2 6 6 3" xfId="43596"/>
    <cellStyle name="Normal 8 2 6 7" xfId="15366"/>
    <cellStyle name="Normal 8 2 6 7 2" xfId="35127"/>
    <cellStyle name="Normal 8 2 6 8" xfId="49243"/>
    <cellStyle name="Normal 8 2 6 9" xfId="29481"/>
    <cellStyle name="Normal 8 2 7" xfId="1601"/>
    <cellStyle name="Normal 8 2 7 2" xfId="3014"/>
    <cellStyle name="Normal 8 2 7 2 2" xfId="5838"/>
    <cellStyle name="Normal 8 2 7 2 2 2" xfId="14308"/>
    <cellStyle name="Normal 8 2 7 2 2 2 2" xfId="28423"/>
    <cellStyle name="Normal 8 2 7 2 2 2 2 2" xfId="62300"/>
    <cellStyle name="Normal 8 2 7 2 2 2 3" xfId="48184"/>
    <cellStyle name="Normal 8 2 7 2 2 3" xfId="19954"/>
    <cellStyle name="Normal 8 2 7 2 2 3 2" xfId="39715"/>
    <cellStyle name="Normal 8 2 7 2 2 4" xfId="53831"/>
    <cellStyle name="Normal 8 2 7 2 2 5" xfId="34069"/>
    <cellStyle name="Normal 8 2 7 2 3" xfId="8662"/>
    <cellStyle name="Normal 8 2 7 2 3 2" xfId="22777"/>
    <cellStyle name="Normal 8 2 7 2 3 2 2" xfId="56654"/>
    <cellStyle name="Normal 8 2 7 2 3 3" xfId="42538"/>
    <cellStyle name="Normal 8 2 7 2 4" xfId="11485"/>
    <cellStyle name="Normal 8 2 7 2 4 2" xfId="25600"/>
    <cellStyle name="Normal 8 2 7 2 4 2 2" xfId="59477"/>
    <cellStyle name="Normal 8 2 7 2 4 3" xfId="45361"/>
    <cellStyle name="Normal 8 2 7 2 5" xfId="17131"/>
    <cellStyle name="Normal 8 2 7 2 5 2" xfId="36892"/>
    <cellStyle name="Normal 8 2 7 2 6" xfId="51008"/>
    <cellStyle name="Normal 8 2 7 2 7" xfId="31246"/>
    <cellStyle name="Normal 8 2 7 3" xfId="4425"/>
    <cellStyle name="Normal 8 2 7 3 2" xfId="12896"/>
    <cellStyle name="Normal 8 2 7 3 2 2" xfId="27011"/>
    <cellStyle name="Normal 8 2 7 3 2 2 2" xfId="60888"/>
    <cellStyle name="Normal 8 2 7 3 2 3" xfId="46772"/>
    <cellStyle name="Normal 8 2 7 3 3" xfId="18542"/>
    <cellStyle name="Normal 8 2 7 3 3 2" xfId="38303"/>
    <cellStyle name="Normal 8 2 7 3 4" xfId="52419"/>
    <cellStyle name="Normal 8 2 7 3 5" xfId="32657"/>
    <cellStyle name="Normal 8 2 7 4" xfId="7250"/>
    <cellStyle name="Normal 8 2 7 4 2" xfId="21365"/>
    <cellStyle name="Normal 8 2 7 4 2 2" xfId="55242"/>
    <cellStyle name="Normal 8 2 7 4 3" xfId="41126"/>
    <cellStyle name="Normal 8 2 7 5" xfId="10073"/>
    <cellStyle name="Normal 8 2 7 5 2" xfId="24188"/>
    <cellStyle name="Normal 8 2 7 5 2 2" xfId="58065"/>
    <cellStyle name="Normal 8 2 7 5 3" xfId="43949"/>
    <cellStyle name="Normal 8 2 7 6" xfId="15719"/>
    <cellStyle name="Normal 8 2 7 6 2" xfId="35480"/>
    <cellStyle name="Normal 8 2 7 7" xfId="49596"/>
    <cellStyle name="Normal 8 2 7 8" xfId="29834"/>
    <cellStyle name="Normal 8 2 8" xfId="2308"/>
    <cellStyle name="Normal 8 2 8 2" xfId="5132"/>
    <cellStyle name="Normal 8 2 8 2 2" xfId="13602"/>
    <cellStyle name="Normal 8 2 8 2 2 2" xfId="27717"/>
    <cellStyle name="Normal 8 2 8 2 2 2 2" xfId="61594"/>
    <cellStyle name="Normal 8 2 8 2 2 3" xfId="47478"/>
    <cellStyle name="Normal 8 2 8 2 3" xfId="19248"/>
    <cellStyle name="Normal 8 2 8 2 3 2" xfId="39009"/>
    <cellStyle name="Normal 8 2 8 2 4" xfId="53125"/>
    <cellStyle name="Normal 8 2 8 2 5" xfId="33363"/>
    <cellStyle name="Normal 8 2 8 3" xfId="7956"/>
    <cellStyle name="Normal 8 2 8 3 2" xfId="22071"/>
    <cellStyle name="Normal 8 2 8 3 2 2" xfId="55948"/>
    <cellStyle name="Normal 8 2 8 3 3" xfId="41832"/>
    <cellStyle name="Normal 8 2 8 4" xfId="10779"/>
    <cellStyle name="Normal 8 2 8 4 2" xfId="24894"/>
    <cellStyle name="Normal 8 2 8 4 2 2" xfId="58771"/>
    <cellStyle name="Normal 8 2 8 4 3" xfId="44655"/>
    <cellStyle name="Normal 8 2 8 5" xfId="16425"/>
    <cellStyle name="Normal 8 2 8 5 2" xfId="36186"/>
    <cellStyle name="Normal 8 2 8 6" xfId="50302"/>
    <cellStyle name="Normal 8 2 8 7" xfId="30540"/>
    <cellStyle name="Normal 8 2 9" xfId="3719"/>
    <cellStyle name="Normal 8 2 9 2" xfId="12190"/>
    <cellStyle name="Normal 8 2 9 2 2" xfId="26305"/>
    <cellStyle name="Normal 8 2 9 2 2 2" xfId="60182"/>
    <cellStyle name="Normal 8 2 9 2 3" xfId="46066"/>
    <cellStyle name="Normal 8 2 9 3" xfId="17836"/>
    <cellStyle name="Normal 8 2 9 3 2" xfId="37597"/>
    <cellStyle name="Normal 8 2 9 4" xfId="51713"/>
    <cellStyle name="Normal 8 2 9 5" xfId="31951"/>
    <cellStyle name="Normal 8 3" xfId="195"/>
    <cellStyle name="Normal 8 3 10" xfId="15038"/>
    <cellStyle name="Normal 8 3 10 2" xfId="34799"/>
    <cellStyle name="Normal 8 3 11" xfId="48915"/>
    <cellStyle name="Normal 8 3 12" xfId="29153"/>
    <cellStyle name="Normal 8 3 13" xfId="745"/>
    <cellStyle name="Normal 8 3 2" xfId="285"/>
    <cellStyle name="Normal 8 3 2 10" xfId="49002"/>
    <cellStyle name="Normal 8 3 2 11" xfId="29240"/>
    <cellStyle name="Normal 8 3 2 12" xfId="1000"/>
    <cellStyle name="Normal 8 3 2 2" xfId="1180"/>
    <cellStyle name="Normal 8 3 2 2 10" xfId="29415"/>
    <cellStyle name="Normal 8 3 2 2 2" xfId="1534"/>
    <cellStyle name="Normal 8 3 2 2 2 2" xfId="2241"/>
    <cellStyle name="Normal 8 3 2 2 2 2 2" xfId="3654"/>
    <cellStyle name="Normal 8 3 2 2 2 2 2 2" xfId="6478"/>
    <cellStyle name="Normal 8 3 2 2 2 2 2 2 2" xfId="14948"/>
    <cellStyle name="Normal 8 3 2 2 2 2 2 2 2 2" xfId="29063"/>
    <cellStyle name="Normal 8 3 2 2 2 2 2 2 2 2 2" xfId="62940"/>
    <cellStyle name="Normal 8 3 2 2 2 2 2 2 2 3" xfId="48824"/>
    <cellStyle name="Normal 8 3 2 2 2 2 2 2 3" xfId="20594"/>
    <cellStyle name="Normal 8 3 2 2 2 2 2 2 3 2" xfId="40355"/>
    <cellStyle name="Normal 8 3 2 2 2 2 2 2 4" xfId="54471"/>
    <cellStyle name="Normal 8 3 2 2 2 2 2 2 5" xfId="34709"/>
    <cellStyle name="Normal 8 3 2 2 2 2 2 3" xfId="9302"/>
    <cellStyle name="Normal 8 3 2 2 2 2 2 3 2" xfId="23417"/>
    <cellStyle name="Normal 8 3 2 2 2 2 2 3 2 2" xfId="57294"/>
    <cellStyle name="Normal 8 3 2 2 2 2 2 3 3" xfId="43178"/>
    <cellStyle name="Normal 8 3 2 2 2 2 2 4" xfId="12125"/>
    <cellStyle name="Normal 8 3 2 2 2 2 2 4 2" xfId="26240"/>
    <cellStyle name="Normal 8 3 2 2 2 2 2 4 2 2" xfId="60117"/>
    <cellStyle name="Normal 8 3 2 2 2 2 2 4 3" xfId="46001"/>
    <cellStyle name="Normal 8 3 2 2 2 2 2 5" xfId="17771"/>
    <cellStyle name="Normal 8 3 2 2 2 2 2 5 2" xfId="37532"/>
    <cellStyle name="Normal 8 3 2 2 2 2 2 6" xfId="51648"/>
    <cellStyle name="Normal 8 3 2 2 2 2 2 7" xfId="31886"/>
    <cellStyle name="Normal 8 3 2 2 2 2 3" xfId="5065"/>
    <cellStyle name="Normal 8 3 2 2 2 2 3 2" xfId="13536"/>
    <cellStyle name="Normal 8 3 2 2 2 2 3 2 2" xfId="27651"/>
    <cellStyle name="Normal 8 3 2 2 2 2 3 2 2 2" xfId="61528"/>
    <cellStyle name="Normal 8 3 2 2 2 2 3 2 3" xfId="47412"/>
    <cellStyle name="Normal 8 3 2 2 2 2 3 3" xfId="19182"/>
    <cellStyle name="Normal 8 3 2 2 2 2 3 3 2" xfId="38943"/>
    <cellStyle name="Normal 8 3 2 2 2 2 3 4" xfId="53059"/>
    <cellStyle name="Normal 8 3 2 2 2 2 3 5" xfId="33297"/>
    <cellStyle name="Normal 8 3 2 2 2 2 4" xfId="7890"/>
    <cellStyle name="Normal 8 3 2 2 2 2 4 2" xfId="22005"/>
    <cellStyle name="Normal 8 3 2 2 2 2 4 2 2" xfId="55882"/>
    <cellStyle name="Normal 8 3 2 2 2 2 4 3" xfId="41766"/>
    <cellStyle name="Normal 8 3 2 2 2 2 5" xfId="10713"/>
    <cellStyle name="Normal 8 3 2 2 2 2 5 2" xfId="24828"/>
    <cellStyle name="Normal 8 3 2 2 2 2 5 2 2" xfId="58705"/>
    <cellStyle name="Normal 8 3 2 2 2 2 5 3" xfId="44589"/>
    <cellStyle name="Normal 8 3 2 2 2 2 6" xfId="16359"/>
    <cellStyle name="Normal 8 3 2 2 2 2 6 2" xfId="36120"/>
    <cellStyle name="Normal 8 3 2 2 2 2 7" xfId="50236"/>
    <cellStyle name="Normal 8 3 2 2 2 2 8" xfId="30474"/>
    <cellStyle name="Normal 8 3 2 2 2 3" xfId="2948"/>
    <cellStyle name="Normal 8 3 2 2 2 3 2" xfId="5772"/>
    <cellStyle name="Normal 8 3 2 2 2 3 2 2" xfId="14242"/>
    <cellStyle name="Normal 8 3 2 2 2 3 2 2 2" xfId="28357"/>
    <cellStyle name="Normal 8 3 2 2 2 3 2 2 2 2" xfId="62234"/>
    <cellStyle name="Normal 8 3 2 2 2 3 2 2 3" xfId="48118"/>
    <cellStyle name="Normal 8 3 2 2 2 3 2 3" xfId="19888"/>
    <cellStyle name="Normal 8 3 2 2 2 3 2 3 2" xfId="39649"/>
    <cellStyle name="Normal 8 3 2 2 2 3 2 4" xfId="53765"/>
    <cellStyle name="Normal 8 3 2 2 2 3 2 5" xfId="34003"/>
    <cellStyle name="Normal 8 3 2 2 2 3 3" xfId="8596"/>
    <cellStyle name="Normal 8 3 2 2 2 3 3 2" xfId="22711"/>
    <cellStyle name="Normal 8 3 2 2 2 3 3 2 2" xfId="56588"/>
    <cellStyle name="Normal 8 3 2 2 2 3 3 3" xfId="42472"/>
    <cellStyle name="Normal 8 3 2 2 2 3 4" xfId="11419"/>
    <cellStyle name="Normal 8 3 2 2 2 3 4 2" xfId="25534"/>
    <cellStyle name="Normal 8 3 2 2 2 3 4 2 2" xfId="59411"/>
    <cellStyle name="Normal 8 3 2 2 2 3 4 3" xfId="45295"/>
    <cellStyle name="Normal 8 3 2 2 2 3 5" xfId="17065"/>
    <cellStyle name="Normal 8 3 2 2 2 3 5 2" xfId="36826"/>
    <cellStyle name="Normal 8 3 2 2 2 3 6" xfId="50942"/>
    <cellStyle name="Normal 8 3 2 2 2 3 7" xfId="31180"/>
    <cellStyle name="Normal 8 3 2 2 2 4" xfId="4359"/>
    <cellStyle name="Normal 8 3 2 2 2 4 2" xfId="12830"/>
    <cellStyle name="Normal 8 3 2 2 2 4 2 2" xfId="26945"/>
    <cellStyle name="Normal 8 3 2 2 2 4 2 2 2" xfId="60822"/>
    <cellStyle name="Normal 8 3 2 2 2 4 2 3" xfId="46706"/>
    <cellStyle name="Normal 8 3 2 2 2 4 3" xfId="18476"/>
    <cellStyle name="Normal 8 3 2 2 2 4 3 2" xfId="38237"/>
    <cellStyle name="Normal 8 3 2 2 2 4 4" xfId="52353"/>
    <cellStyle name="Normal 8 3 2 2 2 4 5" xfId="32591"/>
    <cellStyle name="Normal 8 3 2 2 2 5" xfId="7184"/>
    <cellStyle name="Normal 8 3 2 2 2 5 2" xfId="21299"/>
    <cellStyle name="Normal 8 3 2 2 2 5 2 2" xfId="55176"/>
    <cellStyle name="Normal 8 3 2 2 2 5 3" xfId="41060"/>
    <cellStyle name="Normal 8 3 2 2 2 6" xfId="10007"/>
    <cellStyle name="Normal 8 3 2 2 2 6 2" xfId="24122"/>
    <cellStyle name="Normal 8 3 2 2 2 6 2 2" xfId="57999"/>
    <cellStyle name="Normal 8 3 2 2 2 6 3" xfId="43883"/>
    <cellStyle name="Normal 8 3 2 2 2 7" xfId="15653"/>
    <cellStyle name="Normal 8 3 2 2 2 7 2" xfId="35414"/>
    <cellStyle name="Normal 8 3 2 2 2 8" xfId="49530"/>
    <cellStyle name="Normal 8 3 2 2 2 9" xfId="29768"/>
    <cellStyle name="Normal 8 3 2 2 3" xfId="1888"/>
    <cellStyle name="Normal 8 3 2 2 3 2" xfId="3301"/>
    <cellStyle name="Normal 8 3 2 2 3 2 2" xfId="6125"/>
    <cellStyle name="Normal 8 3 2 2 3 2 2 2" xfId="14595"/>
    <cellStyle name="Normal 8 3 2 2 3 2 2 2 2" xfId="28710"/>
    <cellStyle name="Normal 8 3 2 2 3 2 2 2 2 2" xfId="62587"/>
    <cellStyle name="Normal 8 3 2 2 3 2 2 2 3" xfId="48471"/>
    <cellStyle name="Normal 8 3 2 2 3 2 2 3" xfId="20241"/>
    <cellStyle name="Normal 8 3 2 2 3 2 2 3 2" xfId="40002"/>
    <cellStyle name="Normal 8 3 2 2 3 2 2 4" xfId="54118"/>
    <cellStyle name="Normal 8 3 2 2 3 2 2 5" xfId="34356"/>
    <cellStyle name="Normal 8 3 2 2 3 2 3" xfId="8949"/>
    <cellStyle name="Normal 8 3 2 2 3 2 3 2" xfId="23064"/>
    <cellStyle name="Normal 8 3 2 2 3 2 3 2 2" xfId="56941"/>
    <cellStyle name="Normal 8 3 2 2 3 2 3 3" xfId="42825"/>
    <cellStyle name="Normal 8 3 2 2 3 2 4" xfId="11772"/>
    <cellStyle name="Normal 8 3 2 2 3 2 4 2" xfId="25887"/>
    <cellStyle name="Normal 8 3 2 2 3 2 4 2 2" xfId="59764"/>
    <cellStyle name="Normal 8 3 2 2 3 2 4 3" xfId="45648"/>
    <cellStyle name="Normal 8 3 2 2 3 2 5" xfId="17418"/>
    <cellStyle name="Normal 8 3 2 2 3 2 5 2" xfId="37179"/>
    <cellStyle name="Normal 8 3 2 2 3 2 6" xfId="51295"/>
    <cellStyle name="Normal 8 3 2 2 3 2 7" xfId="31533"/>
    <cellStyle name="Normal 8 3 2 2 3 3" xfId="4712"/>
    <cellStyle name="Normal 8 3 2 2 3 3 2" xfId="13183"/>
    <cellStyle name="Normal 8 3 2 2 3 3 2 2" xfId="27298"/>
    <cellStyle name="Normal 8 3 2 2 3 3 2 2 2" xfId="61175"/>
    <cellStyle name="Normal 8 3 2 2 3 3 2 3" xfId="47059"/>
    <cellStyle name="Normal 8 3 2 2 3 3 3" xfId="18829"/>
    <cellStyle name="Normal 8 3 2 2 3 3 3 2" xfId="38590"/>
    <cellStyle name="Normal 8 3 2 2 3 3 4" xfId="52706"/>
    <cellStyle name="Normal 8 3 2 2 3 3 5" xfId="32944"/>
    <cellStyle name="Normal 8 3 2 2 3 4" xfId="7537"/>
    <cellStyle name="Normal 8 3 2 2 3 4 2" xfId="21652"/>
    <cellStyle name="Normal 8 3 2 2 3 4 2 2" xfId="55529"/>
    <cellStyle name="Normal 8 3 2 2 3 4 3" xfId="41413"/>
    <cellStyle name="Normal 8 3 2 2 3 5" xfId="10360"/>
    <cellStyle name="Normal 8 3 2 2 3 5 2" xfId="24475"/>
    <cellStyle name="Normal 8 3 2 2 3 5 2 2" xfId="58352"/>
    <cellStyle name="Normal 8 3 2 2 3 5 3" xfId="44236"/>
    <cellStyle name="Normal 8 3 2 2 3 6" xfId="16006"/>
    <cellStyle name="Normal 8 3 2 2 3 6 2" xfId="35767"/>
    <cellStyle name="Normal 8 3 2 2 3 7" xfId="49883"/>
    <cellStyle name="Normal 8 3 2 2 3 8" xfId="30121"/>
    <cellStyle name="Normal 8 3 2 2 4" xfId="2595"/>
    <cellStyle name="Normal 8 3 2 2 4 2" xfId="5419"/>
    <cellStyle name="Normal 8 3 2 2 4 2 2" xfId="13889"/>
    <cellStyle name="Normal 8 3 2 2 4 2 2 2" xfId="28004"/>
    <cellStyle name="Normal 8 3 2 2 4 2 2 2 2" xfId="61881"/>
    <cellStyle name="Normal 8 3 2 2 4 2 2 3" xfId="47765"/>
    <cellStyle name="Normal 8 3 2 2 4 2 3" xfId="19535"/>
    <cellStyle name="Normal 8 3 2 2 4 2 3 2" xfId="39296"/>
    <cellStyle name="Normal 8 3 2 2 4 2 4" xfId="53412"/>
    <cellStyle name="Normal 8 3 2 2 4 2 5" xfId="33650"/>
    <cellStyle name="Normal 8 3 2 2 4 3" xfId="8243"/>
    <cellStyle name="Normal 8 3 2 2 4 3 2" xfId="22358"/>
    <cellStyle name="Normal 8 3 2 2 4 3 2 2" xfId="56235"/>
    <cellStyle name="Normal 8 3 2 2 4 3 3" xfId="42119"/>
    <cellStyle name="Normal 8 3 2 2 4 4" xfId="11066"/>
    <cellStyle name="Normal 8 3 2 2 4 4 2" xfId="25181"/>
    <cellStyle name="Normal 8 3 2 2 4 4 2 2" xfId="59058"/>
    <cellStyle name="Normal 8 3 2 2 4 4 3" xfId="44942"/>
    <cellStyle name="Normal 8 3 2 2 4 5" xfId="16712"/>
    <cellStyle name="Normal 8 3 2 2 4 5 2" xfId="36473"/>
    <cellStyle name="Normal 8 3 2 2 4 6" xfId="50589"/>
    <cellStyle name="Normal 8 3 2 2 4 7" xfId="30827"/>
    <cellStyle name="Normal 8 3 2 2 5" xfId="4006"/>
    <cellStyle name="Normal 8 3 2 2 5 2" xfId="12477"/>
    <cellStyle name="Normal 8 3 2 2 5 2 2" xfId="26592"/>
    <cellStyle name="Normal 8 3 2 2 5 2 2 2" xfId="60469"/>
    <cellStyle name="Normal 8 3 2 2 5 2 3" xfId="46353"/>
    <cellStyle name="Normal 8 3 2 2 5 3" xfId="18123"/>
    <cellStyle name="Normal 8 3 2 2 5 3 2" xfId="37884"/>
    <cellStyle name="Normal 8 3 2 2 5 4" xfId="52000"/>
    <cellStyle name="Normal 8 3 2 2 5 5" xfId="32238"/>
    <cellStyle name="Normal 8 3 2 2 6" xfId="6831"/>
    <cellStyle name="Normal 8 3 2 2 6 2" xfId="20946"/>
    <cellStyle name="Normal 8 3 2 2 6 2 2" xfId="54823"/>
    <cellStyle name="Normal 8 3 2 2 6 3" xfId="40707"/>
    <cellStyle name="Normal 8 3 2 2 7" xfId="9654"/>
    <cellStyle name="Normal 8 3 2 2 7 2" xfId="23769"/>
    <cellStyle name="Normal 8 3 2 2 7 2 2" xfId="57646"/>
    <cellStyle name="Normal 8 3 2 2 7 3" xfId="43530"/>
    <cellStyle name="Normal 8 3 2 2 8" xfId="15300"/>
    <cellStyle name="Normal 8 3 2 2 8 2" xfId="35061"/>
    <cellStyle name="Normal 8 3 2 2 9" xfId="49177"/>
    <cellStyle name="Normal 8 3 2 3" xfId="1359"/>
    <cellStyle name="Normal 8 3 2 3 2" xfId="2066"/>
    <cellStyle name="Normal 8 3 2 3 2 2" xfId="3479"/>
    <cellStyle name="Normal 8 3 2 3 2 2 2" xfId="6303"/>
    <cellStyle name="Normal 8 3 2 3 2 2 2 2" xfId="14773"/>
    <cellStyle name="Normal 8 3 2 3 2 2 2 2 2" xfId="28888"/>
    <cellStyle name="Normal 8 3 2 3 2 2 2 2 2 2" xfId="62765"/>
    <cellStyle name="Normal 8 3 2 3 2 2 2 2 3" xfId="48649"/>
    <cellStyle name="Normal 8 3 2 3 2 2 2 3" xfId="20419"/>
    <cellStyle name="Normal 8 3 2 3 2 2 2 3 2" xfId="40180"/>
    <cellStyle name="Normal 8 3 2 3 2 2 2 4" xfId="54296"/>
    <cellStyle name="Normal 8 3 2 3 2 2 2 5" xfId="34534"/>
    <cellStyle name="Normal 8 3 2 3 2 2 3" xfId="9127"/>
    <cellStyle name="Normal 8 3 2 3 2 2 3 2" xfId="23242"/>
    <cellStyle name="Normal 8 3 2 3 2 2 3 2 2" xfId="57119"/>
    <cellStyle name="Normal 8 3 2 3 2 2 3 3" xfId="43003"/>
    <cellStyle name="Normal 8 3 2 3 2 2 4" xfId="11950"/>
    <cellStyle name="Normal 8 3 2 3 2 2 4 2" xfId="26065"/>
    <cellStyle name="Normal 8 3 2 3 2 2 4 2 2" xfId="59942"/>
    <cellStyle name="Normal 8 3 2 3 2 2 4 3" xfId="45826"/>
    <cellStyle name="Normal 8 3 2 3 2 2 5" xfId="17596"/>
    <cellStyle name="Normal 8 3 2 3 2 2 5 2" xfId="37357"/>
    <cellStyle name="Normal 8 3 2 3 2 2 6" xfId="51473"/>
    <cellStyle name="Normal 8 3 2 3 2 2 7" xfId="31711"/>
    <cellStyle name="Normal 8 3 2 3 2 3" xfId="4890"/>
    <cellStyle name="Normal 8 3 2 3 2 3 2" xfId="13361"/>
    <cellStyle name="Normal 8 3 2 3 2 3 2 2" xfId="27476"/>
    <cellStyle name="Normal 8 3 2 3 2 3 2 2 2" xfId="61353"/>
    <cellStyle name="Normal 8 3 2 3 2 3 2 3" xfId="47237"/>
    <cellStyle name="Normal 8 3 2 3 2 3 3" xfId="19007"/>
    <cellStyle name="Normal 8 3 2 3 2 3 3 2" xfId="38768"/>
    <cellStyle name="Normal 8 3 2 3 2 3 4" xfId="52884"/>
    <cellStyle name="Normal 8 3 2 3 2 3 5" xfId="33122"/>
    <cellStyle name="Normal 8 3 2 3 2 4" xfId="7715"/>
    <cellStyle name="Normal 8 3 2 3 2 4 2" xfId="21830"/>
    <cellStyle name="Normal 8 3 2 3 2 4 2 2" xfId="55707"/>
    <cellStyle name="Normal 8 3 2 3 2 4 3" xfId="41591"/>
    <cellStyle name="Normal 8 3 2 3 2 5" xfId="10538"/>
    <cellStyle name="Normal 8 3 2 3 2 5 2" xfId="24653"/>
    <cellStyle name="Normal 8 3 2 3 2 5 2 2" xfId="58530"/>
    <cellStyle name="Normal 8 3 2 3 2 5 3" xfId="44414"/>
    <cellStyle name="Normal 8 3 2 3 2 6" xfId="16184"/>
    <cellStyle name="Normal 8 3 2 3 2 6 2" xfId="35945"/>
    <cellStyle name="Normal 8 3 2 3 2 7" xfId="50061"/>
    <cellStyle name="Normal 8 3 2 3 2 8" xfId="30299"/>
    <cellStyle name="Normal 8 3 2 3 3" xfId="2773"/>
    <cellStyle name="Normal 8 3 2 3 3 2" xfId="5597"/>
    <cellStyle name="Normal 8 3 2 3 3 2 2" xfId="14067"/>
    <cellStyle name="Normal 8 3 2 3 3 2 2 2" xfId="28182"/>
    <cellStyle name="Normal 8 3 2 3 3 2 2 2 2" xfId="62059"/>
    <cellStyle name="Normal 8 3 2 3 3 2 2 3" xfId="47943"/>
    <cellStyle name="Normal 8 3 2 3 3 2 3" xfId="19713"/>
    <cellStyle name="Normal 8 3 2 3 3 2 3 2" xfId="39474"/>
    <cellStyle name="Normal 8 3 2 3 3 2 4" xfId="53590"/>
    <cellStyle name="Normal 8 3 2 3 3 2 5" xfId="33828"/>
    <cellStyle name="Normal 8 3 2 3 3 3" xfId="8421"/>
    <cellStyle name="Normal 8 3 2 3 3 3 2" xfId="22536"/>
    <cellStyle name="Normal 8 3 2 3 3 3 2 2" xfId="56413"/>
    <cellStyle name="Normal 8 3 2 3 3 3 3" xfId="42297"/>
    <cellStyle name="Normal 8 3 2 3 3 4" xfId="11244"/>
    <cellStyle name="Normal 8 3 2 3 3 4 2" xfId="25359"/>
    <cellStyle name="Normal 8 3 2 3 3 4 2 2" xfId="59236"/>
    <cellStyle name="Normal 8 3 2 3 3 4 3" xfId="45120"/>
    <cellStyle name="Normal 8 3 2 3 3 5" xfId="16890"/>
    <cellStyle name="Normal 8 3 2 3 3 5 2" xfId="36651"/>
    <cellStyle name="Normal 8 3 2 3 3 6" xfId="50767"/>
    <cellStyle name="Normal 8 3 2 3 3 7" xfId="31005"/>
    <cellStyle name="Normal 8 3 2 3 4" xfId="4184"/>
    <cellStyle name="Normal 8 3 2 3 4 2" xfId="12655"/>
    <cellStyle name="Normal 8 3 2 3 4 2 2" xfId="26770"/>
    <cellStyle name="Normal 8 3 2 3 4 2 2 2" xfId="60647"/>
    <cellStyle name="Normal 8 3 2 3 4 2 3" xfId="46531"/>
    <cellStyle name="Normal 8 3 2 3 4 3" xfId="18301"/>
    <cellStyle name="Normal 8 3 2 3 4 3 2" xfId="38062"/>
    <cellStyle name="Normal 8 3 2 3 4 4" xfId="52178"/>
    <cellStyle name="Normal 8 3 2 3 4 5" xfId="32416"/>
    <cellStyle name="Normal 8 3 2 3 5" xfId="7009"/>
    <cellStyle name="Normal 8 3 2 3 5 2" xfId="21124"/>
    <cellStyle name="Normal 8 3 2 3 5 2 2" xfId="55001"/>
    <cellStyle name="Normal 8 3 2 3 5 3" xfId="40885"/>
    <cellStyle name="Normal 8 3 2 3 6" xfId="9832"/>
    <cellStyle name="Normal 8 3 2 3 6 2" xfId="23947"/>
    <cellStyle name="Normal 8 3 2 3 6 2 2" xfId="57824"/>
    <cellStyle name="Normal 8 3 2 3 6 3" xfId="43708"/>
    <cellStyle name="Normal 8 3 2 3 7" xfId="15478"/>
    <cellStyle name="Normal 8 3 2 3 7 2" xfId="35239"/>
    <cellStyle name="Normal 8 3 2 3 8" xfId="49355"/>
    <cellStyle name="Normal 8 3 2 3 9" xfId="29593"/>
    <cellStyle name="Normal 8 3 2 4" xfId="1713"/>
    <cellStyle name="Normal 8 3 2 4 2" xfId="3126"/>
    <cellStyle name="Normal 8 3 2 4 2 2" xfId="5950"/>
    <cellStyle name="Normal 8 3 2 4 2 2 2" xfId="14420"/>
    <cellStyle name="Normal 8 3 2 4 2 2 2 2" xfId="28535"/>
    <cellStyle name="Normal 8 3 2 4 2 2 2 2 2" xfId="62412"/>
    <cellStyle name="Normal 8 3 2 4 2 2 2 3" xfId="48296"/>
    <cellStyle name="Normal 8 3 2 4 2 2 3" xfId="20066"/>
    <cellStyle name="Normal 8 3 2 4 2 2 3 2" xfId="39827"/>
    <cellStyle name="Normal 8 3 2 4 2 2 4" xfId="53943"/>
    <cellStyle name="Normal 8 3 2 4 2 2 5" xfId="34181"/>
    <cellStyle name="Normal 8 3 2 4 2 3" xfId="8774"/>
    <cellStyle name="Normal 8 3 2 4 2 3 2" xfId="22889"/>
    <cellStyle name="Normal 8 3 2 4 2 3 2 2" xfId="56766"/>
    <cellStyle name="Normal 8 3 2 4 2 3 3" xfId="42650"/>
    <cellStyle name="Normal 8 3 2 4 2 4" xfId="11597"/>
    <cellStyle name="Normal 8 3 2 4 2 4 2" xfId="25712"/>
    <cellStyle name="Normal 8 3 2 4 2 4 2 2" xfId="59589"/>
    <cellStyle name="Normal 8 3 2 4 2 4 3" xfId="45473"/>
    <cellStyle name="Normal 8 3 2 4 2 5" xfId="17243"/>
    <cellStyle name="Normal 8 3 2 4 2 5 2" xfId="37004"/>
    <cellStyle name="Normal 8 3 2 4 2 6" xfId="51120"/>
    <cellStyle name="Normal 8 3 2 4 2 7" xfId="31358"/>
    <cellStyle name="Normal 8 3 2 4 3" xfId="4537"/>
    <cellStyle name="Normal 8 3 2 4 3 2" xfId="13008"/>
    <cellStyle name="Normal 8 3 2 4 3 2 2" xfId="27123"/>
    <cellStyle name="Normal 8 3 2 4 3 2 2 2" xfId="61000"/>
    <cellStyle name="Normal 8 3 2 4 3 2 3" xfId="46884"/>
    <cellStyle name="Normal 8 3 2 4 3 3" xfId="18654"/>
    <cellStyle name="Normal 8 3 2 4 3 3 2" xfId="38415"/>
    <cellStyle name="Normal 8 3 2 4 3 4" xfId="52531"/>
    <cellStyle name="Normal 8 3 2 4 3 5" xfId="32769"/>
    <cellStyle name="Normal 8 3 2 4 4" xfId="7362"/>
    <cellStyle name="Normal 8 3 2 4 4 2" xfId="21477"/>
    <cellStyle name="Normal 8 3 2 4 4 2 2" xfId="55354"/>
    <cellStyle name="Normal 8 3 2 4 4 3" xfId="41238"/>
    <cellStyle name="Normal 8 3 2 4 5" xfId="10185"/>
    <cellStyle name="Normal 8 3 2 4 5 2" xfId="24300"/>
    <cellStyle name="Normal 8 3 2 4 5 2 2" xfId="58177"/>
    <cellStyle name="Normal 8 3 2 4 5 3" xfId="44061"/>
    <cellStyle name="Normal 8 3 2 4 6" xfId="15831"/>
    <cellStyle name="Normal 8 3 2 4 6 2" xfId="35592"/>
    <cellStyle name="Normal 8 3 2 4 7" xfId="49708"/>
    <cellStyle name="Normal 8 3 2 4 8" xfId="29946"/>
    <cellStyle name="Normal 8 3 2 5" xfId="2420"/>
    <cellStyle name="Normal 8 3 2 5 2" xfId="5244"/>
    <cellStyle name="Normal 8 3 2 5 2 2" xfId="13714"/>
    <cellStyle name="Normal 8 3 2 5 2 2 2" xfId="27829"/>
    <cellStyle name="Normal 8 3 2 5 2 2 2 2" xfId="61706"/>
    <cellStyle name="Normal 8 3 2 5 2 2 3" xfId="47590"/>
    <cellStyle name="Normal 8 3 2 5 2 3" xfId="19360"/>
    <cellStyle name="Normal 8 3 2 5 2 3 2" xfId="39121"/>
    <cellStyle name="Normal 8 3 2 5 2 4" xfId="53237"/>
    <cellStyle name="Normal 8 3 2 5 2 5" xfId="33475"/>
    <cellStyle name="Normal 8 3 2 5 3" xfId="8068"/>
    <cellStyle name="Normal 8 3 2 5 3 2" xfId="22183"/>
    <cellStyle name="Normal 8 3 2 5 3 2 2" xfId="56060"/>
    <cellStyle name="Normal 8 3 2 5 3 3" xfId="41944"/>
    <cellStyle name="Normal 8 3 2 5 4" xfId="10891"/>
    <cellStyle name="Normal 8 3 2 5 4 2" xfId="25006"/>
    <cellStyle name="Normal 8 3 2 5 4 2 2" xfId="58883"/>
    <cellStyle name="Normal 8 3 2 5 4 3" xfId="44767"/>
    <cellStyle name="Normal 8 3 2 5 5" xfId="16537"/>
    <cellStyle name="Normal 8 3 2 5 5 2" xfId="36298"/>
    <cellStyle name="Normal 8 3 2 5 6" xfId="50414"/>
    <cellStyle name="Normal 8 3 2 5 7" xfId="30652"/>
    <cellStyle name="Normal 8 3 2 6" xfId="3831"/>
    <cellStyle name="Normal 8 3 2 6 2" xfId="12302"/>
    <cellStyle name="Normal 8 3 2 6 2 2" xfId="26417"/>
    <cellStyle name="Normal 8 3 2 6 2 2 2" xfId="60294"/>
    <cellStyle name="Normal 8 3 2 6 2 3" xfId="46178"/>
    <cellStyle name="Normal 8 3 2 6 3" xfId="17948"/>
    <cellStyle name="Normal 8 3 2 6 3 2" xfId="37709"/>
    <cellStyle name="Normal 8 3 2 6 4" xfId="51825"/>
    <cellStyle name="Normal 8 3 2 6 5" xfId="32063"/>
    <cellStyle name="Normal 8 3 2 7" xfId="6656"/>
    <cellStyle name="Normal 8 3 2 7 2" xfId="20771"/>
    <cellStyle name="Normal 8 3 2 7 2 2" xfId="54648"/>
    <cellStyle name="Normal 8 3 2 7 3" xfId="40532"/>
    <cellStyle name="Normal 8 3 2 8" xfId="9479"/>
    <cellStyle name="Normal 8 3 2 8 2" xfId="23594"/>
    <cellStyle name="Normal 8 3 2 8 2 2" xfId="57471"/>
    <cellStyle name="Normal 8 3 2 8 3" xfId="43355"/>
    <cellStyle name="Normal 8 3 2 9" xfId="15125"/>
    <cellStyle name="Normal 8 3 2 9 2" xfId="34886"/>
    <cellStyle name="Normal 8 3 3" xfId="1092"/>
    <cellStyle name="Normal 8 3 3 10" xfId="29328"/>
    <cellStyle name="Normal 8 3 3 2" xfId="1447"/>
    <cellStyle name="Normal 8 3 3 2 2" xfId="2154"/>
    <cellStyle name="Normal 8 3 3 2 2 2" xfId="3567"/>
    <cellStyle name="Normal 8 3 3 2 2 2 2" xfId="6391"/>
    <cellStyle name="Normal 8 3 3 2 2 2 2 2" xfId="14861"/>
    <cellStyle name="Normal 8 3 3 2 2 2 2 2 2" xfId="28976"/>
    <cellStyle name="Normal 8 3 3 2 2 2 2 2 2 2" xfId="62853"/>
    <cellStyle name="Normal 8 3 3 2 2 2 2 2 3" xfId="48737"/>
    <cellStyle name="Normal 8 3 3 2 2 2 2 3" xfId="20507"/>
    <cellStyle name="Normal 8 3 3 2 2 2 2 3 2" xfId="40268"/>
    <cellStyle name="Normal 8 3 3 2 2 2 2 4" xfId="54384"/>
    <cellStyle name="Normal 8 3 3 2 2 2 2 5" xfId="34622"/>
    <cellStyle name="Normal 8 3 3 2 2 2 3" xfId="9215"/>
    <cellStyle name="Normal 8 3 3 2 2 2 3 2" xfId="23330"/>
    <cellStyle name="Normal 8 3 3 2 2 2 3 2 2" xfId="57207"/>
    <cellStyle name="Normal 8 3 3 2 2 2 3 3" xfId="43091"/>
    <cellStyle name="Normal 8 3 3 2 2 2 4" xfId="12038"/>
    <cellStyle name="Normal 8 3 3 2 2 2 4 2" xfId="26153"/>
    <cellStyle name="Normal 8 3 3 2 2 2 4 2 2" xfId="60030"/>
    <cellStyle name="Normal 8 3 3 2 2 2 4 3" xfId="45914"/>
    <cellStyle name="Normal 8 3 3 2 2 2 5" xfId="17684"/>
    <cellStyle name="Normal 8 3 3 2 2 2 5 2" xfId="37445"/>
    <cellStyle name="Normal 8 3 3 2 2 2 6" xfId="51561"/>
    <cellStyle name="Normal 8 3 3 2 2 2 7" xfId="31799"/>
    <cellStyle name="Normal 8 3 3 2 2 3" xfId="4978"/>
    <cellStyle name="Normal 8 3 3 2 2 3 2" xfId="13449"/>
    <cellStyle name="Normal 8 3 3 2 2 3 2 2" xfId="27564"/>
    <cellStyle name="Normal 8 3 3 2 2 3 2 2 2" xfId="61441"/>
    <cellStyle name="Normal 8 3 3 2 2 3 2 3" xfId="47325"/>
    <cellStyle name="Normal 8 3 3 2 2 3 3" xfId="19095"/>
    <cellStyle name="Normal 8 3 3 2 2 3 3 2" xfId="38856"/>
    <cellStyle name="Normal 8 3 3 2 2 3 4" xfId="52972"/>
    <cellStyle name="Normal 8 3 3 2 2 3 5" xfId="33210"/>
    <cellStyle name="Normal 8 3 3 2 2 4" xfId="7803"/>
    <cellStyle name="Normal 8 3 3 2 2 4 2" xfId="21918"/>
    <cellStyle name="Normal 8 3 3 2 2 4 2 2" xfId="55795"/>
    <cellStyle name="Normal 8 3 3 2 2 4 3" xfId="41679"/>
    <cellStyle name="Normal 8 3 3 2 2 5" xfId="10626"/>
    <cellStyle name="Normal 8 3 3 2 2 5 2" xfId="24741"/>
    <cellStyle name="Normal 8 3 3 2 2 5 2 2" xfId="58618"/>
    <cellStyle name="Normal 8 3 3 2 2 5 3" xfId="44502"/>
    <cellStyle name="Normal 8 3 3 2 2 6" xfId="16272"/>
    <cellStyle name="Normal 8 3 3 2 2 6 2" xfId="36033"/>
    <cellStyle name="Normal 8 3 3 2 2 7" xfId="50149"/>
    <cellStyle name="Normal 8 3 3 2 2 8" xfId="30387"/>
    <cellStyle name="Normal 8 3 3 2 3" xfId="2861"/>
    <cellStyle name="Normal 8 3 3 2 3 2" xfId="5685"/>
    <cellStyle name="Normal 8 3 3 2 3 2 2" xfId="14155"/>
    <cellStyle name="Normal 8 3 3 2 3 2 2 2" xfId="28270"/>
    <cellStyle name="Normal 8 3 3 2 3 2 2 2 2" xfId="62147"/>
    <cellStyle name="Normal 8 3 3 2 3 2 2 3" xfId="48031"/>
    <cellStyle name="Normal 8 3 3 2 3 2 3" xfId="19801"/>
    <cellStyle name="Normal 8 3 3 2 3 2 3 2" xfId="39562"/>
    <cellStyle name="Normal 8 3 3 2 3 2 4" xfId="53678"/>
    <cellStyle name="Normal 8 3 3 2 3 2 5" xfId="33916"/>
    <cellStyle name="Normal 8 3 3 2 3 3" xfId="8509"/>
    <cellStyle name="Normal 8 3 3 2 3 3 2" xfId="22624"/>
    <cellStyle name="Normal 8 3 3 2 3 3 2 2" xfId="56501"/>
    <cellStyle name="Normal 8 3 3 2 3 3 3" xfId="42385"/>
    <cellStyle name="Normal 8 3 3 2 3 4" xfId="11332"/>
    <cellStyle name="Normal 8 3 3 2 3 4 2" xfId="25447"/>
    <cellStyle name="Normal 8 3 3 2 3 4 2 2" xfId="59324"/>
    <cellStyle name="Normal 8 3 3 2 3 4 3" xfId="45208"/>
    <cellStyle name="Normal 8 3 3 2 3 5" xfId="16978"/>
    <cellStyle name="Normal 8 3 3 2 3 5 2" xfId="36739"/>
    <cellStyle name="Normal 8 3 3 2 3 6" xfId="50855"/>
    <cellStyle name="Normal 8 3 3 2 3 7" xfId="31093"/>
    <cellStyle name="Normal 8 3 3 2 4" xfId="4272"/>
    <cellStyle name="Normal 8 3 3 2 4 2" xfId="12743"/>
    <cellStyle name="Normal 8 3 3 2 4 2 2" xfId="26858"/>
    <cellStyle name="Normal 8 3 3 2 4 2 2 2" xfId="60735"/>
    <cellStyle name="Normal 8 3 3 2 4 2 3" xfId="46619"/>
    <cellStyle name="Normal 8 3 3 2 4 3" xfId="18389"/>
    <cellStyle name="Normal 8 3 3 2 4 3 2" xfId="38150"/>
    <cellStyle name="Normal 8 3 3 2 4 4" xfId="52266"/>
    <cellStyle name="Normal 8 3 3 2 4 5" xfId="32504"/>
    <cellStyle name="Normal 8 3 3 2 5" xfId="7097"/>
    <cellStyle name="Normal 8 3 3 2 5 2" xfId="21212"/>
    <cellStyle name="Normal 8 3 3 2 5 2 2" xfId="55089"/>
    <cellStyle name="Normal 8 3 3 2 5 3" xfId="40973"/>
    <cellStyle name="Normal 8 3 3 2 6" xfId="9920"/>
    <cellStyle name="Normal 8 3 3 2 6 2" xfId="24035"/>
    <cellStyle name="Normal 8 3 3 2 6 2 2" xfId="57912"/>
    <cellStyle name="Normal 8 3 3 2 6 3" xfId="43796"/>
    <cellStyle name="Normal 8 3 3 2 7" xfId="15566"/>
    <cellStyle name="Normal 8 3 3 2 7 2" xfId="35327"/>
    <cellStyle name="Normal 8 3 3 2 8" xfId="49443"/>
    <cellStyle name="Normal 8 3 3 2 9" xfId="29681"/>
    <cellStyle name="Normal 8 3 3 3" xfId="1801"/>
    <cellStyle name="Normal 8 3 3 3 2" xfId="3214"/>
    <cellStyle name="Normal 8 3 3 3 2 2" xfId="6038"/>
    <cellStyle name="Normal 8 3 3 3 2 2 2" xfId="14508"/>
    <cellStyle name="Normal 8 3 3 3 2 2 2 2" xfId="28623"/>
    <cellStyle name="Normal 8 3 3 3 2 2 2 2 2" xfId="62500"/>
    <cellStyle name="Normal 8 3 3 3 2 2 2 3" xfId="48384"/>
    <cellStyle name="Normal 8 3 3 3 2 2 3" xfId="20154"/>
    <cellStyle name="Normal 8 3 3 3 2 2 3 2" xfId="39915"/>
    <cellStyle name="Normal 8 3 3 3 2 2 4" xfId="54031"/>
    <cellStyle name="Normal 8 3 3 3 2 2 5" xfId="34269"/>
    <cellStyle name="Normal 8 3 3 3 2 3" xfId="8862"/>
    <cellStyle name="Normal 8 3 3 3 2 3 2" xfId="22977"/>
    <cellStyle name="Normal 8 3 3 3 2 3 2 2" xfId="56854"/>
    <cellStyle name="Normal 8 3 3 3 2 3 3" xfId="42738"/>
    <cellStyle name="Normal 8 3 3 3 2 4" xfId="11685"/>
    <cellStyle name="Normal 8 3 3 3 2 4 2" xfId="25800"/>
    <cellStyle name="Normal 8 3 3 3 2 4 2 2" xfId="59677"/>
    <cellStyle name="Normal 8 3 3 3 2 4 3" xfId="45561"/>
    <cellStyle name="Normal 8 3 3 3 2 5" xfId="17331"/>
    <cellStyle name="Normal 8 3 3 3 2 5 2" xfId="37092"/>
    <cellStyle name="Normal 8 3 3 3 2 6" xfId="51208"/>
    <cellStyle name="Normal 8 3 3 3 2 7" xfId="31446"/>
    <cellStyle name="Normal 8 3 3 3 3" xfId="4625"/>
    <cellStyle name="Normal 8 3 3 3 3 2" xfId="13096"/>
    <cellStyle name="Normal 8 3 3 3 3 2 2" xfId="27211"/>
    <cellStyle name="Normal 8 3 3 3 3 2 2 2" xfId="61088"/>
    <cellStyle name="Normal 8 3 3 3 3 2 3" xfId="46972"/>
    <cellStyle name="Normal 8 3 3 3 3 3" xfId="18742"/>
    <cellStyle name="Normal 8 3 3 3 3 3 2" xfId="38503"/>
    <cellStyle name="Normal 8 3 3 3 3 4" xfId="52619"/>
    <cellStyle name="Normal 8 3 3 3 3 5" xfId="32857"/>
    <cellStyle name="Normal 8 3 3 3 4" xfId="7450"/>
    <cellStyle name="Normal 8 3 3 3 4 2" xfId="21565"/>
    <cellStyle name="Normal 8 3 3 3 4 2 2" xfId="55442"/>
    <cellStyle name="Normal 8 3 3 3 4 3" xfId="41326"/>
    <cellStyle name="Normal 8 3 3 3 5" xfId="10273"/>
    <cellStyle name="Normal 8 3 3 3 5 2" xfId="24388"/>
    <cellStyle name="Normal 8 3 3 3 5 2 2" xfId="58265"/>
    <cellStyle name="Normal 8 3 3 3 5 3" xfId="44149"/>
    <cellStyle name="Normal 8 3 3 3 6" xfId="15919"/>
    <cellStyle name="Normal 8 3 3 3 6 2" xfId="35680"/>
    <cellStyle name="Normal 8 3 3 3 7" xfId="49796"/>
    <cellStyle name="Normal 8 3 3 3 8" xfId="30034"/>
    <cellStyle name="Normal 8 3 3 4" xfId="2508"/>
    <cellStyle name="Normal 8 3 3 4 2" xfId="5332"/>
    <cellStyle name="Normal 8 3 3 4 2 2" xfId="13802"/>
    <cellStyle name="Normal 8 3 3 4 2 2 2" xfId="27917"/>
    <cellStyle name="Normal 8 3 3 4 2 2 2 2" xfId="61794"/>
    <cellStyle name="Normal 8 3 3 4 2 2 3" xfId="47678"/>
    <cellStyle name="Normal 8 3 3 4 2 3" xfId="19448"/>
    <cellStyle name="Normal 8 3 3 4 2 3 2" xfId="39209"/>
    <cellStyle name="Normal 8 3 3 4 2 4" xfId="53325"/>
    <cellStyle name="Normal 8 3 3 4 2 5" xfId="33563"/>
    <cellStyle name="Normal 8 3 3 4 3" xfId="8156"/>
    <cellStyle name="Normal 8 3 3 4 3 2" xfId="22271"/>
    <cellStyle name="Normal 8 3 3 4 3 2 2" xfId="56148"/>
    <cellStyle name="Normal 8 3 3 4 3 3" xfId="42032"/>
    <cellStyle name="Normal 8 3 3 4 4" xfId="10979"/>
    <cellStyle name="Normal 8 3 3 4 4 2" xfId="25094"/>
    <cellStyle name="Normal 8 3 3 4 4 2 2" xfId="58971"/>
    <cellStyle name="Normal 8 3 3 4 4 3" xfId="44855"/>
    <cellStyle name="Normal 8 3 3 4 5" xfId="16625"/>
    <cellStyle name="Normal 8 3 3 4 5 2" xfId="36386"/>
    <cellStyle name="Normal 8 3 3 4 6" xfId="50502"/>
    <cellStyle name="Normal 8 3 3 4 7" xfId="30740"/>
    <cellStyle name="Normal 8 3 3 5" xfId="3919"/>
    <cellStyle name="Normal 8 3 3 5 2" xfId="12390"/>
    <cellStyle name="Normal 8 3 3 5 2 2" xfId="26505"/>
    <cellStyle name="Normal 8 3 3 5 2 2 2" xfId="60382"/>
    <cellStyle name="Normal 8 3 3 5 2 3" xfId="46266"/>
    <cellStyle name="Normal 8 3 3 5 3" xfId="18036"/>
    <cellStyle name="Normal 8 3 3 5 3 2" xfId="37797"/>
    <cellStyle name="Normal 8 3 3 5 4" xfId="51913"/>
    <cellStyle name="Normal 8 3 3 5 5" xfId="32151"/>
    <cellStyle name="Normal 8 3 3 6" xfId="6744"/>
    <cellStyle name="Normal 8 3 3 6 2" xfId="20859"/>
    <cellStyle name="Normal 8 3 3 6 2 2" xfId="54736"/>
    <cellStyle name="Normal 8 3 3 6 3" xfId="40620"/>
    <cellStyle name="Normal 8 3 3 7" xfId="9567"/>
    <cellStyle name="Normal 8 3 3 7 2" xfId="23682"/>
    <cellStyle name="Normal 8 3 3 7 2 2" xfId="57559"/>
    <cellStyle name="Normal 8 3 3 7 3" xfId="43443"/>
    <cellStyle name="Normal 8 3 3 8" xfId="15213"/>
    <cellStyle name="Normal 8 3 3 8 2" xfId="34974"/>
    <cellStyle name="Normal 8 3 3 9" xfId="49090"/>
    <cellStyle name="Normal 8 3 4" xfId="1272"/>
    <cellStyle name="Normal 8 3 4 2" xfId="1979"/>
    <cellStyle name="Normal 8 3 4 2 2" xfId="3392"/>
    <cellStyle name="Normal 8 3 4 2 2 2" xfId="6216"/>
    <cellStyle name="Normal 8 3 4 2 2 2 2" xfId="14686"/>
    <cellStyle name="Normal 8 3 4 2 2 2 2 2" xfId="28801"/>
    <cellStyle name="Normal 8 3 4 2 2 2 2 2 2" xfId="62678"/>
    <cellStyle name="Normal 8 3 4 2 2 2 2 3" xfId="48562"/>
    <cellStyle name="Normal 8 3 4 2 2 2 3" xfId="20332"/>
    <cellStyle name="Normal 8 3 4 2 2 2 3 2" xfId="40093"/>
    <cellStyle name="Normal 8 3 4 2 2 2 4" xfId="54209"/>
    <cellStyle name="Normal 8 3 4 2 2 2 5" xfId="34447"/>
    <cellStyle name="Normal 8 3 4 2 2 3" xfId="9040"/>
    <cellStyle name="Normal 8 3 4 2 2 3 2" xfId="23155"/>
    <cellStyle name="Normal 8 3 4 2 2 3 2 2" xfId="57032"/>
    <cellStyle name="Normal 8 3 4 2 2 3 3" xfId="42916"/>
    <cellStyle name="Normal 8 3 4 2 2 4" xfId="11863"/>
    <cellStyle name="Normal 8 3 4 2 2 4 2" xfId="25978"/>
    <cellStyle name="Normal 8 3 4 2 2 4 2 2" xfId="59855"/>
    <cellStyle name="Normal 8 3 4 2 2 4 3" xfId="45739"/>
    <cellStyle name="Normal 8 3 4 2 2 5" xfId="17509"/>
    <cellStyle name="Normal 8 3 4 2 2 5 2" xfId="37270"/>
    <cellStyle name="Normal 8 3 4 2 2 6" xfId="51386"/>
    <cellStyle name="Normal 8 3 4 2 2 7" xfId="31624"/>
    <cellStyle name="Normal 8 3 4 2 3" xfId="4803"/>
    <cellStyle name="Normal 8 3 4 2 3 2" xfId="13274"/>
    <cellStyle name="Normal 8 3 4 2 3 2 2" xfId="27389"/>
    <cellStyle name="Normal 8 3 4 2 3 2 2 2" xfId="61266"/>
    <cellStyle name="Normal 8 3 4 2 3 2 3" xfId="47150"/>
    <cellStyle name="Normal 8 3 4 2 3 3" xfId="18920"/>
    <cellStyle name="Normal 8 3 4 2 3 3 2" xfId="38681"/>
    <cellStyle name="Normal 8 3 4 2 3 4" xfId="52797"/>
    <cellStyle name="Normal 8 3 4 2 3 5" xfId="33035"/>
    <cellStyle name="Normal 8 3 4 2 4" xfId="7628"/>
    <cellStyle name="Normal 8 3 4 2 4 2" xfId="21743"/>
    <cellStyle name="Normal 8 3 4 2 4 2 2" xfId="55620"/>
    <cellStyle name="Normal 8 3 4 2 4 3" xfId="41504"/>
    <cellStyle name="Normal 8 3 4 2 5" xfId="10451"/>
    <cellStyle name="Normal 8 3 4 2 5 2" xfId="24566"/>
    <cellStyle name="Normal 8 3 4 2 5 2 2" xfId="58443"/>
    <cellStyle name="Normal 8 3 4 2 5 3" xfId="44327"/>
    <cellStyle name="Normal 8 3 4 2 6" xfId="16097"/>
    <cellStyle name="Normal 8 3 4 2 6 2" xfId="35858"/>
    <cellStyle name="Normal 8 3 4 2 7" xfId="49974"/>
    <cellStyle name="Normal 8 3 4 2 8" xfId="30212"/>
    <cellStyle name="Normal 8 3 4 3" xfId="2686"/>
    <cellStyle name="Normal 8 3 4 3 2" xfId="5510"/>
    <cellStyle name="Normal 8 3 4 3 2 2" xfId="13980"/>
    <cellStyle name="Normal 8 3 4 3 2 2 2" xfId="28095"/>
    <cellStyle name="Normal 8 3 4 3 2 2 2 2" xfId="61972"/>
    <cellStyle name="Normal 8 3 4 3 2 2 3" xfId="47856"/>
    <cellStyle name="Normal 8 3 4 3 2 3" xfId="19626"/>
    <cellStyle name="Normal 8 3 4 3 2 3 2" xfId="39387"/>
    <cellStyle name="Normal 8 3 4 3 2 4" xfId="53503"/>
    <cellStyle name="Normal 8 3 4 3 2 5" xfId="33741"/>
    <cellStyle name="Normal 8 3 4 3 3" xfId="8334"/>
    <cellStyle name="Normal 8 3 4 3 3 2" xfId="22449"/>
    <cellStyle name="Normal 8 3 4 3 3 2 2" xfId="56326"/>
    <cellStyle name="Normal 8 3 4 3 3 3" xfId="42210"/>
    <cellStyle name="Normal 8 3 4 3 4" xfId="11157"/>
    <cellStyle name="Normal 8 3 4 3 4 2" xfId="25272"/>
    <cellStyle name="Normal 8 3 4 3 4 2 2" xfId="59149"/>
    <cellStyle name="Normal 8 3 4 3 4 3" xfId="45033"/>
    <cellStyle name="Normal 8 3 4 3 5" xfId="16803"/>
    <cellStyle name="Normal 8 3 4 3 5 2" xfId="36564"/>
    <cellStyle name="Normal 8 3 4 3 6" xfId="50680"/>
    <cellStyle name="Normal 8 3 4 3 7" xfId="30918"/>
    <cellStyle name="Normal 8 3 4 4" xfId="4097"/>
    <cellStyle name="Normal 8 3 4 4 2" xfId="12568"/>
    <cellStyle name="Normal 8 3 4 4 2 2" xfId="26683"/>
    <cellStyle name="Normal 8 3 4 4 2 2 2" xfId="60560"/>
    <cellStyle name="Normal 8 3 4 4 2 3" xfId="46444"/>
    <cellStyle name="Normal 8 3 4 4 3" xfId="18214"/>
    <cellStyle name="Normal 8 3 4 4 3 2" xfId="37975"/>
    <cellStyle name="Normal 8 3 4 4 4" xfId="52091"/>
    <cellStyle name="Normal 8 3 4 4 5" xfId="32329"/>
    <cellStyle name="Normal 8 3 4 5" xfId="6922"/>
    <cellStyle name="Normal 8 3 4 5 2" xfId="21037"/>
    <cellStyle name="Normal 8 3 4 5 2 2" xfId="54914"/>
    <cellStyle name="Normal 8 3 4 5 3" xfId="40798"/>
    <cellStyle name="Normal 8 3 4 6" xfId="9745"/>
    <cellStyle name="Normal 8 3 4 6 2" xfId="23860"/>
    <cellStyle name="Normal 8 3 4 6 2 2" xfId="57737"/>
    <cellStyle name="Normal 8 3 4 6 3" xfId="43621"/>
    <cellStyle name="Normal 8 3 4 7" xfId="15391"/>
    <cellStyle name="Normal 8 3 4 7 2" xfId="35152"/>
    <cellStyle name="Normal 8 3 4 8" xfId="49268"/>
    <cellStyle name="Normal 8 3 4 9" xfId="29506"/>
    <cellStyle name="Normal 8 3 5" xfId="1626"/>
    <cellStyle name="Normal 8 3 5 2" xfId="3039"/>
    <cellStyle name="Normal 8 3 5 2 2" xfId="5863"/>
    <cellStyle name="Normal 8 3 5 2 2 2" xfId="14333"/>
    <cellStyle name="Normal 8 3 5 2 2 2 2" xfId="28448"/>
    <cellStyle name="Normal 8 3 5 2 2 2 2 2" xfId="62325"/>
    <cellStyle name="Normal 8 3 5 2 2 2 3" xfId="48209"/>
    <cellStyle name="Normal 8 3 5 2 2 3" xfId="19979"/>
    <cellStyle name="Normal 8 3 5 2 2 3 2" xfId="39740"/>
    <cellStyle name="Normal 8 3 5 2 2 4" xfId="53856"/>
    <cellStyle name="Normal 8 3 5 2 2 5" xfId="34094"/>
    <cellStyle name="Normal 8 3 5 2 3" xfId="8687"/>
    <cellStyle name="Normal 8 3 5 2 3 2" xfId="22802"/>
    <cellStyle name="Normal 8 3 5 2 3 2 2" xfId="56679"/>
    <cellStyle name="Normal 8 3 5 2 3 3" xfId="42563"/>
    <cellStyle name="Normal 8 3 5 2 4" xfId="11510"/>
    <cellStyle name="Normal 8 3 5 2 4 2" xfId="25625"/>
    <cellStyle name="Normal 8 3 5 2 4 2 2" xfId="59502"/>
    <cellStyle name="Normal 8 3 5 2 4 3" xfId="45386"/>
    <cellStyle name="Normal 8 3 5 2 5" xfId="17156"/>
    <cellStyle name="Normal 8 3 5 2 5 2" xfId="36917"/>
    <cellStyle name="Normal 8 3 5 2 6" xfId="51033"/>
    <cellStyle name="Normal 8 3 5 2 7" xfId="31271"/>
    <cellStyle name="Normal 8 3 5 3" xfId="4450"/>
    <cellStyle name="Normal 8 3 5 3 2" xfId="12921"/>
    <cellStyle name="Normal 8 3 5 3 2 2" xfId="27036"/>
    <cellStyle name="Normal 8 3 5 3 2 2 2" xfId="60913"/>
    <cellStyle name="Normal 8 3 5 3 2 3" xfId="46797"/>
    <cellStyle name="Normal 8 3 5 3 3" xfId="18567"/>
    <cellStyle name="Normal 8 3 5 3 3 2" xfId="38328"/>
    <cellStyle name="Normal 8 3 5 3 4" xfId="52444"/>
    <cellStyle name="Normal 8 3 5 3 5" xfId="32682"/>
    <cellStyle name="Normal 8 3 5 4" xfId="7275"/>
    <cellStyle name="Normal 8 3 5 4 2" xfId="21390"/>
    <cellStyle name="Normal 8 3 5 4 2 2" xfId="55267"/>
    <cellStyle name="Normal 8 3 5 4 3" xfId="41151"/>
    <cellStyle name="Normal 8 3 5 5" xfId="10098"/>
    <cellStyle name="Normal 8 3 5 5 2" xfId="24213"/>
    <cellStyle name="Normal 8 3 5 5 2 2" xfId="58090"/>
    <cellStyle name="Normal 8 3 5 5 3" xfId="43974"/>
    <cellStyle name="Normal 8 3 5 6" xfId="15744"/>
    <cellStyle name="Normal 8 3 5 6 2" xfId="35505"/>
    <cellStyle name="Normal 8 3 5 7" xfId="49621"/>
    <cellStyle name="Normal 8 3 5 8" xfId="29859"/>
    <cellStyle name="Normal 8 3 6" xfId="2333"/>
    <cellStyle name="Normal 8 3 6 2" xfId="5157"/>
    <cellStyle name="Normal 8 3 6 2 2" xfId="13627"/>
    <cellStyle name="Normal 8 3 6 2 2 2" xfId="27742"/>
    <cellStyle name="Normal 8 3 6 2 2 2 2" xfId="61619"/>
    <cellStyle name="Normal 8 3 6 2 2 3" xfId="47503"/>
    <cellStyle name="Normal 8 3 6 2 3" xfId="19273"/>
    <cellStyle name="Normal 8 3 6 2 3 2" xfId="39034"/>
    <cellStyle name="Normal 8 3 6 2 4" xfId="53150"/>
    <cellStyle name="Normal 8 3 6 2 5" xfId="33388"/>
    <cellStyle name="Normal 8 3 6 3" xfId="7981"/>
    <cellStyle name="Normal 8 3 6 3 2" xfId="22096"/>
    <cellStyle name="Normal 8 3 6 3 2 2" xfId="55973"/>
    <cellStyle name="Normal 8 3 6 3 3" xfId="41857"/>
    <cellStyle name="Normal 8 3 6 4" xfId="10804"/>
    <cellStyle name="Normal 8 3 6 4 2" xfId="24919"/>
    <cellStyle name="Normal 8 3 6 4 2 2" xfId="58796"/>
    <cellStyle name="Normal 8 3 6 4 3" xfId="44680"/>
    <cellStyle name="Normal 8 3 6 5" xfId="16450"/>
    <cellStyle name="Normal 8 3 6 5 2" xfId="36211"/>
    <cellStyle name="Normal 8 3 6 6" xfId="50327"/>
    <cellStyle name="Normal 8 3 6 7" xfId="30565"/>
    <cellStyle name="Normal 8 3 7" xfId="3744"/>
    <cellStyle name="Normal 8 3 7 2" xfId="12215"/>
    <cellStyle name="Normal 8 3 7 2 2" xfId="26330"/>
    <cellStyle name="Normal 8 3 7 2 2 2" xfId="60207"/>
    <cellStyle name="Normal 8 3 7 2 3" xfId="46091"/>
    <cellStyle name="Normal 8 3 7 3" xfId="17861"/>
    <cellStyle name="Normal 8 3 7 3 2" xfId="37622"/>
    <cellStyle name="Normal 8 3 7 4" xfId="51738"/>
    <cellStyle name="Normal 8 3 7 5" xfId="31976"/>
    <cellStyle name="Normal 8 3 8" xfId="6569"/>
    <cellStyle name="Normal 8 3 8 2" xfId="20684"/>
    <cellStyle name="Normal 8 3 8 2 2" xfId="54561"/>
    <cellStyle name="Normal 8 3 8 3" xfId="40445"/>
    <cellStyle name="Normal 8 3 9" xfId="9392"/>
    <cellStyle name="Normal 8 3 9 2" xfId="23507"/>
    <cellStyle name="Normal 8 3 9 2 2" xfId="57384"/>
    <cellStyle name="Normal 8 3 9 3" xfId="43268"/>
    <cellStyle name="Normal 8 4" xfId="230"/>
    <cellStyle name="Normal 8 4 10" xfId="15081"/>
    <cellStyle name="Normal 8 4 10 2" xfId="34842"/>
    <cellStyle name="Normal 8 4 11" xfId="48958"/>
    <cellStyle name="Normal 8 4 12" xfId="29196"/>
    <cellStyle name="Normal 8 4 13" xfId="912"/>
    <cellStyle name="Normal 8 4 2" xfId="319"/>
    <cellStyle name="Normal 8 4 2 10" xfId="49045"/>
    <cellStyle name="Normal 8 4 2 11" xfId="29283"/>
    <cellStyle name="Normal 8 4 2 12" xfId="1045"/>
    <cellStyle name="Normal 8 4 2 2" xfId="1223"/>
    <cellStyle name="Normal 8 4 2 2 10" xfId="29458"/>
    <cellStyle name="Normal 8 4 2 2 2" xfId="1577"/>
    <cellStyle name="Normal 8 4 2 2 2 2" xfId="2284"/>
    <cellStyle name="Normal 8 4 2 2 2 2 2" xfId="3697"/>
    <cellStyle name="Normal 8 4 2 2 2 2 2 2" xfId="6521"/>
    <cellStyle name="Normal 8 4 2 2 2 2 2 2 2" xfId="14991"/>
    <cellStyle name="Normal 8 4 2 2 2 2 2 2 2 2" xfId="29106"/>
    <cellStyle name="Normal 8 4 2 2 2 2 2 2 2 2 2" xfId="62983"/>
    <cellStyle name="Normal 8 4 2 2 2 2 2 2 2 3" xfId="48867"/>
    <cellStyle name="Normal 8 4 2 2 2 2 2 2 3" xfId="20637"/>
    <cellStyle name="Normal 8 4 2 2 2 2 2 2 3 2" xfId="40398"/>
    <cellStyle name="Normal 8 4 2 2 2 2 2 2 4" xfId="54514"/>
    <cellStyle name="Normal 8 4 2 2 2 2 2 2 5" xfId="34752"/>
    <cellStyle name="Normal 8 4 2 2 2 2 2 3" xfId="9345"/>
    <cellStyle name="Normal 8 4 2 2 2 2 2 3 2" xfId="23460"/>
    <cellStyle name="Normal 8 4 2 2 2 2 2 3 2 2" xfId="57337"/>
    <cellStyle name="Normal 8 4 2 2 2 2 2 3 3" xfId="43221"/>
    <cellStyle name="Normal 8 4 2 2 2 2 2 4" xfId="12168"/>
    <cellStyle name="Normal 8 4 2 2 2 2 2 4 2" xfId="26283"/>
    <cellStyle name="Normal 8 4 2 2 2 2 2 4 2 2" xfId="60160"/>
    <cellStyle name="Normal 8 4 2 2 2 2 2 4 3" xfId="46044"/>
    <cellStyle name="Normal 8 4 2 2 2 2 2 5" xfId="17814"/>
    <cellStyle name="Normal 8 4 2 2 2 2 2 5 2" xfId="37575"/>
    <cellStyle name="Normal 8 4 2 2 2 2 2 6" xfId="51691"/>
    <cellStyle name="Normal 8 4 2 2 2 2 2 7" xfId="31929"/>
    <cellStyle name="Normal 8 4 2 2 2 2 3" xfId="5108"/>
    <cellStyle name="Normal 8 4 2 2 2 2 3 2" xfId="13579"/>
    <cellStyle name="Normal 8 4 2 2 2 2 3 2 2" xfId="27694"/>
    <cellStyle name="Normal 8 4 2 2 2 2 3 2 2 2" xfId="61571"/>
    <cellStyle name="Normal 8 4 2 2 2 2 3 2 3" xfId="47455"/>
    <cellStyle name="Normal 8 4 2 2 2 2 3 3" xfId="19225"/>
    <cellStyle name="Normal 8 4 2 2 2 2 3 3 2" xfId="38986"/>
    <cellStyle name="Normal 8 4 2 2 2 2 3 4" xfId="53102"/>
    <cellStyle name="Normal 8 4 2 2 2 2 3 5" xfId="33340"/>
    <cellStyle name="Normal 8 4 2 2 2 2 4" xfId="7933"/>
    <cellStyle name="Normal 8 4 2 2 2 2 4 2" xfId="22048"/>
    <cellStyle name="Normal 8 4 2 2 2 2 4 2 2" xfId="55925"/>
    <cellStyle name="Normal 8 4 2 2 2 2 4 3" xfId="41809"/>
    <cellStyle name="Normal 8 4 2 2 2 2 5" xfId="10756"/>
    <cellStyle name="Normal 8 4 2 2 2 2 5 2" xfId="24871"/>
    <cellStyle name="Normal 8 4 2 2 2 2 5 2 2" xfId="58748"/>
    <cellStyle name="Normal 8 4 2 2 2 2 5 3" xfId="44632"/>
    <cellStyle name="Normal 8 4 2 2 2 2 6" xfId="16402"/>
    <cellStyle name="Normal 8 4 2 2 2 2 6 2" xfId="36163"/>
    <cellStyle name="Normal 8 4 2 2 2 2 7" xfId="50279"/>
    <cellStyle name="Normal 8 4 2 2 2 2 8" xfId="30517"/>
    <cellStyle name="Normal 8 4 2 2 2 3" xfId="2991"/>
    <cellStyle name="Normal 8 4 2 2 2 3 2" xfId="5815"/>
    <cellStyle name="Normal 8 4 2 2 2 3 2 2" xfId="14285"/>
    <cellStyle name="Normal 8 4 2 2 2 3 2 2 2" xfId="28400"/>
    <cellStyle name="Normal 8 4 2 2 2 3 2 2 2 2" xfId="62277"/>
    <cellStyle name="Normal 8 4 2 2 2 3 2 2 3" xfId="48161"/>
    <cellStyle name="Normal 8 4 2 2 2 3 2 3" xfId="19931"/>
    <cellStyle name="Normal 8 4 2 2 2 3 2 3 2" xfId="39692"/>
    <cellStyle name="Normal 8 4 2 2 2 3 2 4" xfId="53808"/>
    <cellStyle name="Normal 8 4 2 2 2 3 2 5" xfId="34046"/>
    <cellStyle name="Normal 8 4 2 2 2 3 3" xfId="8639"/>
    <cellStyle name="Normal 8 4 2 2 2 3 3 2" xfId="22754"/>
    <cellStyle name="Normal 8 4 2 2 2 3 3 2 2" xfId="56631"/>
    <cellStyle name="Normal 8 4 2 2 2 3 3 3" xfId="42515"/>
    <cellStyle name="Normal 8 4 2 2 2 3 4" xfId="11462"/>
    <cellStyle name="Normal 8 4 2 2 2 3 4 2" xfId="25577"/>
    <cellStyle name="Normal 8 4 2 2 2 3 4 2 2" xfId="59454"/>
    <cellStyle name="Normal 8 4 2 2 2 3 4 3" xfId="45338"/>
    <cellStyle name="Normal 8 4 2 2 2 3 5" xfId="17108"/>
    <cellStyle name="Normal 8 4 2 2 2 3 5 2" xfId="36869"/>
    <cellStyle name="Normal 8 4 2 2 2 3 6" xfId="50985"/>
    <cellStyle name="Normal 8 4 2 2 2 3 7" xfId="31223"/>
    <cellStyle name="Normal 8 4 2 2 2 4" xfId="4402"/>
    <cellStyle name="Normal 8 4 2 2 2 4 2" xfId="12873"/>
    <cellStyle name="Normal 8 4 2 2 2 4 2 2" xfId="26988"/>
    <cellStyle name="Normal 8 4 2 2 2 4 2 2 2" xfId="60865"/>
    <cellStyle name="Normal 8 4 2 2 2 4 2 3" xfId="46749"/>
    <cellStyle name="Normal 8 4 2 2 2 4 3" xfId="18519"/>
    <cellStyle name="Normal 8 4 2 2 2 4 3 2" xfId="38280"/>
    <cellStyle name="Normal 8 4 2 2 2 4 4" xfId="52396"/>
    <cellStyle name="Normal 8 4 2 2 2 4 5" xfId="32634"/>
    <cellStyle name="Normal 8 4 2 2 2 5" xfId="7227"/>
    <cellStyle name="Normal 8 4 2 2 2 5 2" xfId="21342"/>
    <cellStyle name="Normal 8 4 2 2 2 5 2 2" xfId="55219"/>
    <cellStyle name="Normal 8 4 2 2 2 5 3" xfId="41103"/>
    <cellStyle name="Normal 8 4 2 2 2 6" xfId="10050"/>
    <cellStyle name="Normal 8 4 2 2 2 6 2" xfId="24165"/>
    <cellStyle name="Normal 8 4 2 2 2 6 2 2" xfId="58042"/>
    <cellStyle name="Normal 8 4 2 2 2 6 3" xfId="43926"/>
    <cellStyle name="Normal 8 4 2 2 2 7" xfId="15696"/>
    <cellStyle name="Normal 8 4 2 2 2 7 2" xfId="35457"/>
    <cellStyle name="Normal 8 4 2 2 2 8" xfId="49573"/>
    <cellStyle name="Normal 8 4 2 2 2 9" xfId="29811"/>
    <cellStyle name="Normal 8 4 2 2 3" xfId="1931"/>
    <cellStyle name="Normal 8 4 2 2 3 2" xfId="3344"/>
    <cellStyle name="Normal 8 4 2 2 3 2 2" xfId="6168"/>
    <cellStyle name="Normal 8 4 2 2 3 2 2 2" xfId="14638"/>
    <cellStyle name="Normal 8 4 2 2 3 2 2 2 2" xfId="28753"/>
    <cellStyle name="Normal 8 4 2 2 3 2 2 2 2 2" xfId="62630"/>
    <cellStyle name="Normal 8 4 2 2 3 2 2 2 3" xfId="48514"/>
    <cellStyle name="Normal 8 4 2 2 3 2 2 3" xfId="20284"/>
    <cellStyle name="Normal 8 4 2 2 3 2 2 3 2" xfId="40045"/>
    <cellStyle name="Normal 8 4 2 2 3 2 2 4" xfId="54161"/>
    <cellStyle name="Normal 8 4 2 2 3 2 2 5" xfId="34399"/>
    <cellStyle name="Normal 8 4 2 2 3 2 3" xfId="8992"/>
    <cellStyle name="Normal 8 4 2 2 3 2 3 2" xfId="23107"/>
    <cellStyle name="Normal 8 4 2 2 3 2 3 2 2" xfId="56984"/>
    <cellStyle name="Normal 8 4 2 2 3 2 3 3" xfId="42868"/>
    <cellStyle name="Normal 8 4 2 2 3 2 4" xfId="11815"/>
    <cellStyle name="Normal 8 4 2 2 3 2 4 2" xfId="25930"/>
    <cellStyle name="Normal 8 4 2 2 3 2 4 2 2" xfId="59807"/>
    <cellStyle name="Normal 8 4 2 2 3 2 4 3" xfId="45691"/>
    <cellStyle name="Normal 8 4 2 2 3 2 5" xfId="17461"/>
    <cellStyle name="Normal 8 4 2 2 3 2 5 2" xfId="37222"/>
    <cellStyle name="Normal 8 4 2 2 3 2 6" xfId="51338"/>
    <cellStyle name="Normal 8 4 2 2 3 2 7" xfId="31576"/>
    <cellStyle name="Normal 8 4 2 2 3 3" xfId="4755"/>
    <cellStyle name="Normal 8 4 2 2 3 3 2" xfId="13226"/>
    <cellStyle name="Normal 8 4 2 2 3 3 2 2" xfId="27341"/>
    <cellStyle name="Normal 8 4 2 2 3 3 2 2 2" xfId="61218"/>
    <cellStyle name="Normal 8 4 2 2 3 3 2 3" xfId="47102"/>
    <cellStyle name="Normal 8 4 2 2 3 3 3" xfId="18872"/>
    <cellStyle name="Normal 8 4 2 2 3 3 3 2" xfId="38633"/>
    <cellStyle name="Normal 8 4 2 2 3 3 4" xfId="52749"/>
    <cellStyle name="Normal 8 4 2 2 3 3 5" xfId="32987"/>
    <cellStyle name="Normal 8 4 2 2 3 4" xfId="7580"/>
    <cellStyle name="Normal 8 4 2 2 3 4 2" xfId="21695"/>
    <cellStyle name="Normal 8 4 2 2 3 4 2 2" xfId="55572"/>
    <cellStyle name="Normal 8 4 2 2 3 4 3" xfId="41456"/>
    <cellStyle name="Normal 8 4 2 2 3 5" xfId="10403"/>
    <cellStyle name="Normal 8 4 2 2 3 5 2" xfId="24518"/>
    <cellStyle name="Normal 8 4 2 2 3 5 2 2" xfId="58395"/>
    <cellStyle name="Normal 8 4 2 2 3 5 3" xfId="44279"/>
    <cellStyle name="Normal 8 4 2 2 3 6" xfId="16049"/>
    <cellStyle name="Normal 8 4 2 2 3 6 2" xfId="35810"/>
    <cellStyle name="Normal 8 4 2 2 3 7" xfId="49926"/>
    <cellStyle name="Normal 8 4 2 2 3 8" xfId="30164"/>
    <cellStyle name="Normal 8 4 2 2 4" xfId="2638"/>
    <cellStyle name="Normal 8 4 2 2 4 2" xfId="5462"/>
    <cellStyle name="Normal 8 4 2 2 4 2 2" xfId="13932"/>
    <cellStyle name="Normal 8 4 2 2 4 2 2 2" xfId="28047"/>
    <cellStyle name="Normal 8 4 2 2 4 2 2 2 2" xfId="61924"/>
    <cellStyle name="Normal 8 4 2 2 4 2 2 3" xfId="47808"/>
    <cellStyle name="Normal 8 4 2 2 4 2 3" xfId="19578"/>
    <cellStyle name="Normal 8 4 2 2 4 2 3 2" xfId="39339"/>
    <cellStyle name="Normal 8 4 2 2 4 2 4" xfId="53455"/>
    <cellStyle name="Normal 8 4 2 2 4 2 5" xfId="33693"/>
    <cellStyle name="Normal 8 4 2 2 4 3" xfId="8286"/>
    <cellStyle name="Normal 8 4 2 2 4 3 2" xfId="22401"/>
    <cellStyle name="Normal 8 4 2 2 4 3 2 2" xfId="56278"/>
    <cellStyle name="Normal 8 4 2 2 4 3 3" xfId="42162"/>
    <cellStyle name="Normal 8 4 2 2 4 4" xfId="11109"/>
    <cellStyle name="Normal 8 4 2 2 4 4 2" xfId="25224"/>
    <cellStyle name="Normal 8 4 2 2 4 4 2 2" xfId="59101"/>
    <cellStyle name="Normal 8 4 2 2 4 4 3" xfId="44985"/>
    <cellStyle name="Normal 8 4 2 2 4 5" xfId="16755"/>
    <cellStyle name="Normal 8 4 2 2 4 5 2" xfId="36516"/>
    <cellStyle name="Normal 8 4 2 2 4 6" xfId="50632"/>
    <cellStyle name="Normal 8 4 2 2 4 7" xfId="30870"/>
    <cellStyle name="Normal 8 4 2 2 5" xfId="4049"/>
    <cellStyle name="Normal 8 4 2 2 5 2" xfId="12520"/>
    <cellStyle name="Normal 8 4 2 2 5 2 2" xfId="26635"/>
    <cellStyle name="Normal 8 4 2 2 5 2 2 2" xfId="60512"/>
    <cellStyle name="Normal 8 4 2 2 5 2 3" xfId="46396"/>
    <cellStyle name="Normal 8 4 2 2 5 3" xfId="18166"/>
    <cellStyle name="Normal 8 4 2 2 5 3 2" xfId="37927"/>
    <cellStyle name="Normal 8 4 2 2 5 4" xfId="52043"/>
    <cellStyle name="Normal 8 4 2 2 5 5" xfId="32281"/>
    <cellStyle name="Normal 8 4 2 2 6" xfId="6874"/>
    <cellStyle name="Normal 8 4 2 2 6 2" xfId="20989"/>
    <cellStyle name="Normal 8 4 2 2 6 2 2" xfId="54866"/>
    <cellStyle name="Normal 8 4 2 2 6 3" xfId="40750"/>
    <cellStyle name="Normal 8 4 2 2 7" xfId="9697"/>
    <cellStyle name="Normal 8 4 2 2 7 2" xfId="23812"/>
    <cellStyle name="Normal 8 4 2 2 7 2 2" xfId="57689"/>
    <cellStyle name="Normal 8 4 2 2 7 3" xfId="43573"/>
    <cellStyle name="Normal 8 4 2 2 8" xfId="15343"/>
    <cellStyle name="Normal 8 4 2 2 8 2" xfId="35104"/>
    <cellStyle name="Normal 8 4 2 2 9" xfId="49220"/>
    <cellStyle name="Normal 8 4 2 3" xfId="1402"/>
    <cellStyle name="Normal 8 4 2 3 2" xfId="2109"/>
    <cellStyle name="Normal 8 4 2 3 2 2" xfId="3522"/>
    <cellStyle name="Normal 8 4 2 3 2 2 2" xfId="6346"/>
    <cellStyle name="Normal 8 4 2 3 2 2 2 2" xfId="14816"/>
    <cellStyle name="Normal 8 4 2 3 2 2 2 2 2" xfId="28931"/>
    <cellStyle name="Normal 8 4 2 3 2 2 2 2 2 2" xfId="62808"/>
    <cellStyle name="Normal 8 4 2 3 2 2 2 2 3" xfId="48692"/>
    <cellStyle name="Normal 8 4 2 3 2 2 2 3" xfId="20462"/>
    <cellStyle name="Normal 8 4 2 3 2 2 2 3 2" xfId="40223"/>
    <cellStyle name="Normal 8 4 2 3 2 2 2 4" xfId="54339"/>
    <cellStyle name="Normal 8 4 2 3 2 2 2 5" xfId="34577"/>
    <cellStyle name="Normal 8 4 2 3 2 2 3" xfId="9170"/>
    <cellStyle name="Normal 8 4 2 3 2 2 3 2" xfId="23285"/>
    <cellStyle name="Normal 8 4 2 3 2 2 3 2 2" xfId="57162"/>
    <cellStyle name="Normal 8 4 2 3 2 2 3 3" xfId="43046"/>
    <cellStyle name="Normal 8 4 2 3 2 2 4" xfId="11993"/>
    <cellStyle name="Normal 8 4 2 3 2 2 4 2" xfId="26108"/>
    <cellStyle name="Normal 8 4 2 3 2 2 4 2 2" xfId="59985"/>
    <cellStyle name="Normal 8 4 2 3 2 2 4 3" xfId="45869"/>
    <cellStyle name="Normal 8 4 2 3 2 2 5" xfId="17639"/>
    <cellStyle name="Normal 8 4 2 3 2 2 5 2" xfId="37400"/>
    <cellStyle name="Normal 8 4 2 3 2 2 6" xfId="51516"/>
    <cellStyle name="Normal 8 4 2 3 2 2 7" xfId="31754"/>
    <cellStyle name="Normal 8 4 2 3 2 3" xfId="4933"/>
    <cellStyle name="Normal 8 4 2 3 2 3 2" xfId="13404"/>
    <cellStyle name="Normal 8 4 2 3 2 3 2 2" xfId="27519"/>
    <cellStyle name="Normal 8 4 2 3 2 3 2 2 2" xfId="61396"/>
    <cellStyle name="Normal 8 4 2 3 2 3 2 3" xfId="47280"/>
    <cellStyle name="Normal 8 4 2 3 2 3 3" xfId="19050"/>
    <cellStyle name="Normal 8 4 2 3 2 3 3 2" xfId="38811"/>
    <cellStyle name="Normal 8 4 2 3 2 3 4" xfId="52927"/>
    <cellStyle name="Normal 8 4 2 3 2 3 5" xfId="33165"/>
    <cellStyle name="Normal 8 4 2 3 2 4" xfId="7758"/>
    <cellStyle name="Normal 8 4 2 3 2 4 2" xfId="21873"/>
    <cellStyle name="Normal 8 4 2 3 2 4 2 2" xfId="55750"/>
    <cellStyle name="Normal 8 4 2 3 2 4 3" xfId="41634"/>
    <cellStyle name="Normal 8 4 2 3 2 5" xfId="10581"/>
    <cellStyle name="Normal 8 4 2 3 2 5 2" xfId="24696"/>
    <cellStyle name="Normal 8 4 2 3 2 5 2 2" xfId="58573"/>
    <cellStyle name="Normal 8 4 2 3 2 5 3" xfId="44457"/>
    <cellStyle name="Normal 8 4 2 3 2 6" xfId="16227"/>
    <cellStyle name="Normal 8 4 2 3 2 6 2" xfId="35988"/>
    <cellStyle name="Normal 8 4 2 3 2 7" xfId="50104"/>
    <cellStyle name="Normal 8 4 2 3 2 8" xfId="30342"/>
    <cellStyle name="Normal 8 4 2 3 3" xfId="2816"/>
    <cellStyle name="Normal 8 4 2 3 3 2" xfId="5640"/>
    <cellStyle name="Normal 8 4 2 3 3 2 2" xfId="14110"/>
    <cellStyle name="Normal 8 4 2 3 3 2 2 2" xfId="28225"/>
    <cellStyle name="Normal 8 4 2 3 3 2 2 2 2" xfId="62102"/>
    <cellStyle name="Normal 8 4 2 3 3 2 2 3" xfId="47986"/>
    <cellStyle name="Normal 8 4 2 3 3 2 3" xfId="19756"/>
    <cellStyle name="Normal 8 4 2 3 3 2 3 2" xfId="39517"/>
    <cellStyle name="Normal 8 4 2 3 3 2 4" xfId="53633"/>
    <cellStyle name="Normal 8 4 2 3 3 2 5" xfId="33871"/>
    <cellStyle name="Normal 8 4 2 3 3 3" xfId="8464"/>
    <cellStyle name="Normal 8 4 2 3 3 3 2" xfId="22579"/>
    <cellStyle name="Normal 8 4 2 3 3 3 2 2" xfId="56456"/>
    <cellStyle name="Normal 8 4 2 3 3 3 3" xfId="42340"/>
    <cellStyle name="Normal 8 4 2 3 3 4" xfId="11287"/>
    <cellStyle name="Normal 8 4 2 3 3 4 2" xfId="25402"/>
    <cellStyle name="Normal 8 4 2 3 3 4 2 2" xfId="59279"/>
    <cellStyle name="Normal 8 4 2 3 3 4 3" xfId="45163"/>
    <cellStyle name="Normal 8 4 2 3 3 5" xfId="16933"/>
    <cellStyle name="Normal 8 4 2 3 3 5 2" xfId="36694"/>
    <cellStyle name="Normal 8 4 2 3 3 6" xfId="50810"/>
    <cellStyle name="Normal 8 4 2 3 3 7" xfId="31048"/>
    <cellStyle name="Normal 8 4 2 3 4" xfId="4227"/>
    <cellStyle name="Normal 8 4 2 3 4 2" xfId="12698"/>
    <cellStyle name="Normal 8 4 2 3 4 2 2" xfId="26813"/>
    <cellStyle name="Normal 8 4 2 3 4 2 2 2" xfId="60690"/>
    <cellStyle name="Normal 8 4 2 3 4 2 3" xfId="46574"/>
    <cellStyle name="Normal 8 4 2 3 4 3" xfId="18344"/>
    <cellStyle name="Normal 8 4 2 3 4 3 2" xfId="38105"/>
    <cellStyle name="Normal 8 4 2 3 4 4" xfId="52221"/>
    <cellStyle name="Normal 8 4 2 3 4 5" xfId="32459"/>
    <cellStyle name="Normal 8 4 2 3 5" xfId="7052"/>
    <cellStyle name="Normal 8 4 2 3 5 2" xfId="21167"/>
    <cellStyle name="Normal 8 4 2 3 5 2 2" xfId="55044"/>
    <cellStyle name="Normal 8 4 2 3 5 3" xfId="40928"/>
    <cellStyle name="Normal 8 4 2 3 6" xfId="9875"/>
    <cellStyle name="Normal 8 4 2 3 6 2" xfId="23990"/>
    <cellStyle name="Normal 8 4 2 3 6 2 2" xfId="57867"/>
    <cellStyle name="Normal 8 4 2 3 6 3" xfId="43751"/>
    <cellStyle name="Normal 8 4 2 3 7" xfId="15521"/>
    <cellStyle name="Normal 8 4 2 3 7 2" xfId="35282"/>
    <cellStyle name="Normal 8 4 2 3 8" xfId="49398"/>
    <cellStyle name="Normal 8 4 2 3 9" xfId="29636"/>
    <cellStyle name="Normal 8 4 2 4" xfId="1756"/>
    <cellStyle name="Normal 8 4 2 4 2" xfId="3169"/>
    <cellStyle name="Normal 8 4 2 4 2 2" xfId="5993"/>
    <cellStyle name="Normal 8 4 2 4 2 2 2" xfId="14463"/>
    <cellStyle name="Normal 8 4 2 4 2 2 2 2" xfId="28578"/>
    <cellStyle name="Normal 8 4 2 4 2 2 2 2 2" xfId="62455"/>
    <cellStyle name="Normal 8 4 2 4 2 2 2 3" xfId="48339"/>
    <cellStyle name="Normal 8 4 2 4 2 2 3" xfId="20109"/>
    <cellStyle name="Normal 8 4 2 4 2 2 3 2" xfId="39870"/>
    <cellStyle name="Normal 8 4 2 4 2 2 4" xfId="53986"/>
    <cellStyle name="Normal 8 4 2 4 2 2 5" xfId="34224"/>
    <cellStyle name="Normal 8 4 2 4 2 3" xfId="8817"/>
    <cellStyle name="Normal 8 4 2 4 2 3 2" xfId="22932"/>
    <cellStyle name="Normal 8 4 2 4 2 3 2 2" xfId="56809"/>
    <cellStyle name="Normal 8 4 2 4 2 3 3" xfId="42693"/>
    <cellStyle name="Normal 8 4 2 4 2 4" xfId="11640"/>
    <cellStyle name="Normal 8 4 2 4 2 4 2" xfId="25755"/>
    <cellStyle name="Normal 8 4 2 4 2 4 2 2" xfId="59632"/>
    <cellStyle name="Normal 8 4 2 4 2 4 3" xfId="45516"/>
    <cellStyle name="Normal 8 4 2 4 2 5" xfId="17286"/>
    <cellStyle name="Normal 8 4 2 4 2 5 2" xfId="37047"/>
    <cellStyle name="Normal 8 4 2 4 2 6" xfId="51163"/>
    <cellStyle name="Normal 8 4 2 4 2 7" xfId="31401"/>
    <cellStyle name="Normal 8 4 2 4 3" xfId="4580"/>
    <cellStyle name="Normal 8 4 2 4 3 2" xfId="13051"/>
    <cellStyle name="Normal 8 4 2 4 3 2 2" xfId="27166"/>
    <cellStyle name="Normal 8 4 2 4 3 2 2 2" xfId="61043"/>
    <cellStyle name="Normal 8 4 2 4 3 2 3" xfId="46927"/>
    <cellStyle name="Normal 8 4 2 4 3 3" xfId="18697"/>
    <cellStyle name="Normal 8 4 2 4 3 3 2" xfId="38458"/>
    <cellStyle name="Normal 8 4 2 4 3 4" xfId="52574"/>
    <cellStyle name="Normal 8 4 2 4 3 5" xfId="32812"/>
    <cellStyle name="Normal 8 4 2 4 4" xfId="7405"/>
    <cellStyle name="Normal 8 4 2 4 4 2" xfId="21520"/>
    <cellStyle name="Normal 8 4 2 4 4 2 2" xfId="55397"/>
    <cellStyle name="Normal 8 4 2 4 4 3" xfId="41281"/>
    <cellStyle name="Normal 8 4 2 4 5" xfId="10228"/>
    <cellStyle name="Normal 8 4 2 4 5 2" xfId="24343"/>
    <cellStyle name="Normal 8 4 2 4 5 2 2" xfId="58220"/>
    <cellStyle name="Normal 8 4 2 4 5 3" xfId="44104"/>
    <cellStyle name="Normal 8 4 2 4 6" xfId="15874"/>
    <cellStyle name="Normal 8 4 2 4 6 2" xfId="35635"/>
    <cellStyle name="Normal 8 4 2 4 7" xfId="49751"/>
    <cellStyle name="Normal 8 4 2 4 8" xfId="29989"/>
    <cellStyle name="Normal 8 4 2 5" xfId="2463"/>
    <cellStyle name="Normal 8 4 2 5 2" xfId="5287"/>
    <cellStyle name="Normal 8 4 2 5 2 2" xfId="13757"/>
    <cellStyle name="Normal 8 4 2 5 2 2 2" xfId="27872"/>
    <cellStyle name="Normal 8 4 2 5 2 2 2 2" xfId="61749"/>
    <cellStyle name="Normal 8 4 2 5 2 2 3" xfId="47633"/>
    <cellStyle name="Normal 8 4 2 5 2 3" xfId="19403"/>
    <cellStyle name="Normal 8 4 2 5 2 3 2" xfId="39164"/>
    <cellStyle name="Normal 8 4 2 5 2 4" xfId="53280"/>
    <cellStyle name="Normal 8 4 2 5 2 5" xfId="33518"/>
    <cellStyle name="Normal 8 4 2 5 3" xfId="8111"/>
    <cellStyle name="Normal 8 4 2 5 3 2" xfId="22226"/>
    <cellStyle name="Normal 8 4 2 5 3 2 2" xfId="56103"/>
    <cellStyle name="Normal 8 4 2 5 3 3" xfId="41987"/>
    <cellStyle name="Normal 8 4 2 5 4" xfId="10934"/>
    <cellStyle name="Normal 8 4 2 5 4 2" xfId="25049"/>
    <cellStyle name="Normal 8 4 2 5 4 2 2" xfId="58926"/>
    <cellStyle name="Normal 8 4 2 5 4 3" xfId="44810"/>
    <cellStyle name="Normal 8 4 2 5 5" xfId="16580"/>
    <cellStyle name="Normal 8 4 2 5 5 2" xfId="36341"/>
    <cellStyle name="Normal 8 4 2 5 6" xfId="50457"/>
    <cellStyle name="Normal 8 4 2 5 7" xfId="30695"/>
    <cellStyle name="Normal 8 4 2 6" xfId="3874"/>
    <cellStyle name="Normal 8 4 2 6 2" xfId="12345"/>
    <cellStyle name="Normal 8 4 2 6 2 2" xfId="26460"/>
    <cellStyle name="Normal 8 4 2 6 2 2 2" xfId="60337"/>
    <cellStyle name="Normal 8 4 2 6 2 3" xfId="46221"/>
    <cellStyle name="Normal 8 4 2 6 3" xfId="17991"/>
    <cellStyle name="Normal 8 4 2 6 3 2" xfId="37752"/>
    <cellStyle name="Normal 8 4 2 6 4" xfId="51868"/>
    <cellStyle name="Normal 8 4 2 6 5" xfId="32106"/>
    <cellStyle name="Normal 8 4 2 7" xfId="6699"/>
    <cellStyle name="Normal 8 4 2 7 2" xfId="20814"/>
    <cellStyle name="Normal 8 4 2 7 2 2" xfId="54691"/>
    <cellStyle name="Normal 8 4 2 7 3" xfId="40575"/>
    <cellStyle name="Normal 8 4 2 8" xfId="9522"/>
    <cellStyle name="Normal 8 4 2 8 2" xfId="23637"/>
    <cellStyle name="Normal 8 4 2 8 2 2" xfId="57514"/>
    <cellStyle name="Normal 8 4 2 8 3" xfId="43398"/>
    <cellStyle name="Normal 8 4 2 9" xfId="15168"/>
    <cellStyle name="Normal 8 4 2 9 2" xfId="34929"/>
    <cellStyle name="Normal 8 4 3" xfId="1136"/>
    <cellStyle name="Normal 8 4 3 10" xfId="29371"/>
    <cellStyle name="Normal 8 4 3 2" xfId="1490"/>
    <cellStyle name="Normal 8 4 3 2 2" xfId="2197"/>
    <cellStyle name="Normal 8 4 3 2 2 2" xfId="3610"/>
    <cellStyle name="Normal 8 4 3 2 2 2 2" xfId="6434"/>
    <cellStyle name="Normal 8 4 3 2 2 2 2 2" xfId="14904"/>
    <cellStyle name="Normal 8 4 3 2 2 2 2 2 2" xfId="29019"/>
    <cellStyle name="Normal 8 4 3 2 2 2 2 2 2 2" xfId="62896"/>
    <cellStyle name="Normal 8 4 3 2 2 2 2 2 3" xfId="48780"/>
    <cellStyle name="Normal 8 4 3 2 2 2 2 3" xfId="20550"/>
    <cellStyle name="Normal 8 4 3 2 2 2 2 3 2" xfId="40311"/>
    <cellStyle name="Normal 8 4 3 2 2 2 2 4" xfId="54427"/>
    <cellStyle name="Normal 8 4 3 2 2 2 2 5" xfId="34665"/>
    <cellStyle name="Normal 8 4 3 2 2 2 3" xfId="9258"/>
    <cellStyle name="Normal 8 4 3 2 2 2 3 2" xfId="23373"/>
    <cellStyle name="Normal 8 4 3 2 2 2 3 2 2" xfId="57250"/>
    <cellStyle name="Normal 8 4 3 2 2 2 3 3" xfId="43134"/>
    <cellStyle name="Normal 8 4 3 2 2 2 4" xfId="12081"/>
    <cellStyle name="Normal 8 4 3 2 2 2 4 2" xfId="26196"/>
    <cellStyle name="Normal 8 4 3 2 2 2 4 2 2" xfId="60073"/>
    <cellStyle name="Normal 8 4 3 2 2 2 4 3" xfId="45957"/>
    <cellStyle name="Normal 8 4 3 2 2 2 5" xfId="17727"/>
    <cellStyle name="Normal 8 4 3 2 2 2 5 2" xfId="37488"/>
    <cellStyle name="Normal 8 4 3 2 2 2 6" xfId="51604"/>
    <cellStyle name="Normal 8 4 3 2 2 2 7" xfId="31842"/>
    <cellStyle name="Normal 8 4 3 2 2 3" xfId="5021"/>
    <cellStyle name="Normal 8 4 3 2 2 3 2" xfId="13492"/>
    <cellStyle name="Normal 8 4 3 2 2 3 2 2" xfId="27607"/>
    <cellStyle name="Normal 8 4 3 2 2 3 2 2 2" xfId="61484"/>
    <cellStyle name="Normal 8 4 3 2 2 3 2 3" xfId="47368"/>
    <cellStyle name="Normal 8 4 3 2 2 3 3" xfId="19138"/>
    <cellStyle name="Normal 8 4 3 2 2 3 3 2" xfId="38899"/>
    <cellStyle name="Normal 8 4 3 2 2 3 4" xfId="53015"/>
    <cellStyle name="Normal 8 4 3 2 2 3 5" xfId="33253"/>
    <cellStyle name="Normal 8 4 3 2 2 4" xfId="7846"/>
    <cellStyle name="Normal 8 4 3 2 2 4 2" xfId="21961"/>
    <cellStyle name="Normal 8 4 3 2 2 4 2 2" xfId="55838"/>
    <cellStyle name="Normal 8 4 3 2 2 4 3" xfId="41722"/>
    <cellStyle name="Normal 8 4 3 2 2 5" xfId="10669"/>
    <cellStyle name="Normal 8 4 3 2 2 5 2" xfId="24784"/>
    <cellStyle name="Normal 8 4 3 2 2 5 2 2" xfId="58661"/>
    <cellStyle name="Normal 8 4 3 2 2 5 3" xfId="44545"/>
    <cellStyle name="Normal 8 4 3 2 2 6" xfId="16315"/>
    <cellStyle name="Normal 8 4 3 2 2 6 2" xfId="36076"/>
    <cellStyle name="Normal 8 4 3 2 2 7" xfId="50192"/>
    <cellStyle name="Normal 8 4 3 2 2 8" xfId="30430"/>
    <cellStyle name="Normal 8 4 3 2 3" xfId="2904"/>
    <cellStyle name="Normal 8 4 3 2 3 2" xfId="5728"/>
    <cellStyle name="Normal 8 4 3 2 3 2 2" xfId="14198"/>
    <cellStyle name="Normal 8 4 3 2 3 2 2 2" xfId="28313"/>
    <cellStyle name="Normal 8 4 3 2 3 2 2 2 2" xfId="62190"/>
    <cellStyle name="Normal 8 4 3 2 3 2 2 3" xfId="48074"/>
    <cellStyle name="Normal 8 4 3 2 3 2 3" xfId="19844"/>
    <cellStyle name="Normal 8 4 3 2 3 2 3 2" xfId="39605"/>
    <cellStyle name="Normal 8 4 3 2 3 2 4" xfId="53721"/>
    <cellStyle name="Normal 8 4 3 2 3 2 5" xfId="33959"/>
    <cellStyle name="Normal 8 4 3 2 3 3" xfId="8552"/>
    <cellStyle name="Normal 8 4 3 2 3 3 2" xfId="22667"/>
    <cellStyle name="Normal 8 4 3 2 3 3 2 2" xfId="56544"/>
    <cellStyle name="Normal 8 4 3 2 3 3 3" xfId="42428"/>
    <cellStyle name="Normal 8 4 3 2 3 4" xfId="11375"/>
    <cellStyle name="Normal 8 4 3 2 3 4 2" xfId="25490"/>
    <cellStyle name="Normal 8 4 3 2 3 4 2 2" xfId="59367"/>
    <cellStyle name="Normal 8 4 3 2 3 4 3" xfId="45251"/>
    <cellStyle name="Normal 8 4 3 2 3 5" xfId="17021"/>
    <cellStyle name="Normal 8 4 3 2 3 5 2" xfId="36782"/>
    <cellStyle name="Normal 8 4 3 2 3 6" xfId="50898"/>
    <cellStyle name="Normal 8 4 3 2 3 7" xfId="31136"/>
    <cellStyle name="Normal 8 4 3 2 4" xfId="4315"/>
    <cellStyle name="Normal 8 4 3 2 4 2" xfId="12786"/>
    <cellStyle name="Normal 8 4 3 2 4 2 2" xfId="26901"/>
    <cellStyle name="Normal 8 4 3 2 4 2 2 2" xfId="60778"/>
    <cellStyle name="Normal 8 4 3 2 4 2 3" xfId="46662"/>
    <cellStyle name="Normal 8 4 3 2 4 3" xfId="18432"/>
    <cellStyle name="Normal 8 4 3 2 4 3 2" xfId="38193"/>
    <cellStyle name="Normal 8 4 3 2 4 4" xfId="52309"/>
    <cellStyle name="Normal 8 4 3 2 4 5" xfId="32547"/>
    <cellStyle name="Normal 8 4 3 2 5" xfId="7140"/>
    <cellStyle name="Normal 8 4 3 2 5 2" xfId="21255"/>
    <cellStyle name="Normal 8 4 3 2 5 2 2" xfId="55132"/>
    <cellStyle name="Normal 8 4 3 2 5 3" xfId="41016"/>
    <cellStyle name="Normal 8 4 3 2 6" xfId="9963"/>
    <cellStyle name="Normal 8 4 3 2 6 2" xfId="24078"/>
    <cellStyle name="Normal 8 4 3 2 6 2 2" xfId="57955"/>
    <cellStyle name="Normal 8 4 3 2 6 3" xfId="43839"/>
    <cellStyle name="Normal 8 4 3 2 7" xfId="15609"/>
    <cellStyle name="Normal 8 4 3 2 7 2" xfId="35370"/>
    <cellStyle name="Normal 8 4 3 2 8" xfId="49486"/>
    <cellStyle name="Normal 8 4 3 2 9" xfId="29724"/>
    <cellStyle name="Normal 8 4 3 3" xfId="1844"/>
    <cellStyle name="Normal 8 4 3 3 2" xfId="3257"/>
    <cellStyle name="Normal 8 4 3 3 2 2" xfId="6081"/>
    <cellStyle name="Normal 8 4 3 3 2 2 2" xfId="14551"/>
    <cellStyle name="Normal 8 4 3 3 2 2 2 2" xfId="28666"/>
    <cellStyle name="Normal 8 4 3 3 2 2 2 2 2" xfId="62543"/>
    <cellStyle name="Normal 8 4 3 3 2 2 2 3" xfId="48427"/>
    <cellStyle name="Normal 8 4 3 3 2 2 3" xfId="20197"/>
    <cellStyle name="Normal 8 4 3 3 2 2 3 2" xfId="39958"/>
    <cellStyle name="Normal 8 4 3 3 2 2 4" xfId="54074"/>
    <cellStyle name="Normal 8 4 3 3 2 2 5" xfId="34312"/>
    <cellStyle name="Normal 8 4 3 3 2 3" xfId="8905"/>
    <cellStyle name="Normal 8 4 3 3 2 3 2" xfId="23020"/>
    <cellStyle name="Normal 8 4 3 3 2 3 2 2" xfId="56897"/>
    <cellStyle name="Normal 8 4 3 3 2 3 3" xfId="42781"/>
    <cellStyle name="Normal 8 4 3 3 2 4" xfId="11728"/>
    <cellStyle name="Normal 8 4 3 3 2 4 2" xfId="25843"/>
    <cellStyle name="Normal 8 4 3 3 2 4 2 2" xfId="59720"/>
    <cellStyle name="Normal 8 4 3 3 2 4 3" xfId="45604"/>
    <cellStyle name="Normal 8 4 3 3 2 5" xfId="17374"/>
    <cellStyle name="Normal 8 4 3 3 2 5 2" xfId="37135"/>
    <cellStyle name="Normal 8 4 3 3 2 6" xfId="51251"/>
    <cellStyle name="Normal 8 4 3 3 2 7" xfId="31489"/>
    <cellStyle name="Normal 8 4 3 3 3" xfId="4668"/>
    <cellStyle name="Normal 8 4 3 3 3 2" xfId="13139"/>
    <cellStyle name="Normal 8 4 3 3 3 2 2" xfId="27254"/>
    <cellStyle name="Normal 8 4 3 3 3 2 2 2" xfId="61131"/>
    <cellStyle name="Normal 8 4 3 3 3 2 3" xfId="47015"/>
    <cellStyle name="Normal 8 4 3 3 3 3" xfId="18785"/>
    <cellStyle name="Normal 8 4 3 3 3 3 2" xfId="38546"/>
    <cellStyle name="Normal 8 4 3 3 3 4" xfId="52662"/>
    <cellStyle name="Normal 8 4 3 3 3 5" xfId="32900"/>
    <cellStyle name="Normal 8 4 3 3 4" xfId="7493"/>
    <cellStyle name="Normal 8 4 3 3 4 2" xfId="21608"/>
    <cellStyle name="Normal 8 4 3 3 4 2 2" xfId="55485"/>
    <cellStyle name="Normal 8 4 3 3 4 3" xfId="41369"/>
    <cellStyle name="Normal 8 4 3 3 5" xfId="10316"/>
    <cellStyle name="Normal 8 4 3 3 5 2" xfId="24431"/>
    <cellStyle name="Normal 8 4 3 3 5 2 2" xfId="58308"/>
    <cellStyle name="Normal 8 4 3 3 5 3" xfId="44192"/>
    <cellStyle name="Normal 8 4 3 3 6" xfId="15962"/>
    <cellStyle name="Normal 8 4 3 3 6 2" xfId="35723"/>
    <cellStyle name="Normal 8 4 3 3 7" xfId="49839"/>
    <cellStyle name="Normal 8 4 3 3 8" xfId="30077"/>
    <cellStyle name="Normal 8 4 3 4" xfId="2551"/>
    <cellStyle name="Normal 8 4 3 4 2" xfId="5375"/>
    <cellStyle name="Normal 8 4 3 4 2 2" xfId="13845"/>
    <cellStyle name="Normal 8 4 3 4 2 2 2" xfId="27960"/>
    <cellStyle name="Normal 8 4 3 4 2 2 2 2" xfId="61837"/>
    <cellStyle name="Normal 8 4 3 4 2 2 3" xfId="47721"/>
    <cellStyle name="Normal 8 4 3 4 2 3" xfId="19491"/>
    <cellStyle name="Normal 8 4 3 4 2 3 2" xfId="39252"/>
    <cellStyle name="Normal 8 4 3 4 2 4" xfId="53368"/>
    <cellStyle name="Normal 8 4 3 4 2 5" xfId="33606"/>
    <cellStyle name="Normal 8 4 3 4 3" xfId="8199"/>
    <cellStyle name="Normal 8 4 3 4 3 2" xfId="22314"/>
    <cellStyle name="Normal 8 4 3 4 3 2 2" xfId="56191"/>
    <cellStyle name="Normal 8 4 3 4 3 3" xfId="42075"/>
    <cellStyle name="Normal 8 4 3 4 4" xfId="11022"/>
    <cellStyle name="Normal 8 4 3 4 4 2" xfId="25137"/>
    <cellStyle name="Normal 8 4 3 4 4 2 2" xfId="59014"/>
    <cellStyle name="Normal 8 4 3 4 4 3" xfId="44898"/>
    <cellStyle name="Normal 8 4 3 4 5" xfId="16668"/>
    <cellStyle name="Normal 8 4 3 4 5 2" xfId="36429"/>
    <cellStyle name="Normal 8 4 3 4 6" xfId="50545"/>
    <cellStyle name="Normal 8 4 3 4 7" xfId="30783"/>
    <cellStyle name="Normal 8 4 3 5" xfId="3962"/>
    <cellStyle name="Normal 8 4 3 5 2" xfId="12433"/>
    <cellStyle name="Normal 8 4 3 5 2 2" xfId="26548"/>
    <cellStyle name="Normal 8 4 3 5 2 2 2" xfId="60425"/>
    <cellStyle name="Normal 8 4 3 5 2 3" xfId="46309"/>
    <cellStyle name="Normal 8 4 3 5 3" xfId="18079"/>
    <cellStyle name="Normal 8 4 3 5 3 2" xfId="37840"/>
    <cellStyle name="Normal 8 4 3 5 4" xfId="51956"/>
    <cellStyle name="Normal 8 4 3 5 5" xfId="32194"/>
    <cellStyle name="Normal 8 4 3 6" xfId="6787"/>
    <cellStyle name="Normal 8 4 3 6 2" xfId="20902"/>
    <cellStyle name="Normal 8 4 3 6 2 2" xfId="54779"/>
    <cellStyle name="Normal 8 4 3 6 3" xfId="40663"/>
    <cellStyle name="Normal 8 4 3 7" xfId="9610"/>
    <cellStyle name="Normal 8 4 3 7 2" xfId="23725"/>
    <cellStyle name="Normal 8 4 3 7 2 2" xfId="57602"/>
    <cellStyle name="Normal 8 4 3 7 3" xfId="43486"/>
    <cellStyle name="Normal 8 4 3 8" xfId="15256"/>
    <cellStyle name="Normal 8 4 3 8 2" xfId="35017"/>
    <cellStyle name="Normal 8 4 3 9" xfId="49133"/>
    <cellStyle name="Normal 8 4 4" xfId="1315"/>
    <cellStyle name="Normal 8 4 4 2" xfId="2022"/>
    <cellStyle name="Normal 8 4 4 2 2" xfId="3435"/>
    <cellStyle name="Normal 8 4 4 2 2 2" xfId="6259"/>
    <cellStyle name="Normal 8 4 4 2 2 2 2" xfId="14729"/>
    <cellStyle name="Normal 8 4 4 2 2 2 2 2" xfId="28844"/>
    <cellStyle name="Normal 8 4 4 2 2 2 2 2 2" xfId="62721"/>
    <cellStyle name="Normal 8 4 4 2 2 2 2 3" xfId="48605"/>
    <cellStyle name="Normal 8 4 4 2 2 2 3" xfId="20375"/>
    <cellStyle name="Normal 8 4 4 2 2 2 3 2" xfId="40136"/>
    <cellStyle name="Normal 8 4 4 2 2 2 4" xfId="54252"/>
    <cellStyle name="Normal 8 4 4 2 2 2 5" xfId="34490"/>
    <cellStyle name="Normal 8 4 4 2 2 3" xfId="9083"/>
    <cellStyle name="Normal 8 4 4 2 2 3 2" xfId="23198"/>
    <cellStyle name="Normal 8 4 4 2 2 3 2 2" xfId="57075"/>
    <cellStyle name="Normal 8 4 4 2 2 3 3" xfId="42959"/>
    <cellStyle name="Normal 8 4 4 2 2 4" xfId="11906"/>
    <cellStyle name="Normal 8 4 4 2 2 4 2" xfId="26021"/>
    <cellStyle name="Normal 8 4 4 2 2 4 2 2" xfId="59898"/>
    <cellStyle name="Normal 8 4 4 2 2 4 3" xfId="45782"/>
    <cellStyle name="Normal 8 4 4 2 2 5" xfId="17552"/>
    <cellStyle name="Normal 8 4 4 2 2 5 2" xfId="37313"/>
    <cellStyle name="Normal 8 4 4 2 2 6" xfId="51429"/>
    <cellStyle name="Normal 8 4 4 2 2 7" xfId="31667"/>
    <cellStyle name="Normal 8 4 4 2 3" xfId="4846"/>
    <cellStyle name="Normal 8 4 4 2 3 2" xfId="13317"/>
    <cellStyle name="Normal 8 4 4 2 3 2 2" xfId="27432"/>
    <cellStyle name="Normal 8 4 4 2 3 2 2 2" xfId="61309"/>
    <cellStyle name="Normal 8 4 4 2 3 2 3" xfId="47193"/>
    <cellStyle name="Normal 8 4 4 2 3 3" xfId="18963"/>
    <cellStyle name="Normal 8 4 4 2 3 3 2" xfId="38724"/>
    <cellStyle name="Normal 8 4 4 2 3 4" xfId="52840"/>
    <cellStyle name="Normal 8 4 4 2 3 5" xfId="33078"/>
    <cellStyle name="Normal 8 4 4 2 4" xfId="7671"/>
    <cellStyle name="Normal 8 4 4 2 4 2" xfId="21786"/>
    <cellStyle name="Normal 8 4 4 2 4 2 2" xfId="55663"/>
    <cellStyle name="Normal 8 4 4 2 4 3" xfId="41547"/>
    <cellStyle name="Normal 8 4 4 2 5" xfId="10494"/>
    <cellStyle name="Normal 8 4 4 2 5 2" xfId="24609"/>
    <cellStyle name="Normal 8 4 4 2 5 2 2" xfId="58486"/>
    <cellStyle name="Normal 8 4 4 2 5 3" xfId="44370"/>
    <cellStyle name="Normal 8 4 4 2 6" xfId="16140"/>
    <cellStyle name="Normal 8 4 4 2 6 2" xfId="35901"/>
    <cellStyle name="Normal 8 4 4 2 7" xfId="50017"/>
    <cellStyle name="Normal 8 4 4 2 8" xfId="30255"/>
    <cellStyle name="Normal 8 4 4 3" xfId="2729"/>
    <cellStyle name="Normal 8 4 4 3 2" xfId="5553"/>
    <cellStyle name="Normal 8 4 4 3 2 2" xfId="14023"/>
    <cellStyle name="Normal 8 4 4 3 2 2 2" xfId="28138"/>
    <cellStyle name="Normal 8 4 4 3 2 2 2 2" xfId="62015"/>
    <cellStyle name="Normal 8 4 4 3 2 2 3" xfId="47899"/>
    <cellStyle name="Normal 8 4 4 3 2 3" xfId="19669"/>
    <cellStyle name="Normal 8 4 4 3 2 3 2" xfId="39430"/>
    <cellStyle name="Normal 8 4 4 3 2 4" xfId="53546"/>
    <cellStyle name="Normal 8 4 4 3 2 5" xfId="33784"/>
    <cellStyle name="Normal 8 4 4 3 3" xfId="8377"/>
    <cellStyle name="Normal 8 4 4 3 3 2" xfId="22492"/>
    <cellStyle name="Normal 8 4 4 3 3 2 2" xfId="56369"/>
    <cellStyle name="Normal 8 4 4 3 3 3" xfId="42253"/>
    <cellStyle name="Normal 8 4 4 3 4" xfId="11200"/>
    <cellStyle name="Normal 8 4 4 3 4 2" xfId="25315"/>
    <cellStyle name="Normal 8 4 4 3 4 2 2" xfId="59192"/>
    <cellStyle name="Normal 8 4 4 3 4 3" xfId="45076"/>
    <cellStyle name="Normal 8 4 4 3 5" xfId="16846"/>
    <cellStyle name="Normal 8 4 4 3 5 2" xfId="36607"/>
    <cellStyle name="Normal 8 4 4 3 6" xfId="50723"/>
    <cellStyle name="Normal 8 4 4 3 7" xfId="30961"/>
    <cellStyle name="Normal 8 4 4 4" xfId="4140"/>
    <cellStyle name="Normal 8 4 4 4 2" xfId="12611"/>
    <cellStyle name="Normal 8 4 4 4 2 2" xfId="26726"/>
    <cellStyle name="Normal 8 4 4 4 2 2 2" xfId="60603"/>
    <cellStyle name="Normal 8 4 4 4 2 3" xfId="46487"/>
    <cellStyle name="Normal 8 4 4 4 3" xfId="18257"/>
    <cellStyle name="Normal 8 4 4 4 3 2" xfId="38018"/>
    <cellStyle name="Normal 8 4 4 4 4" xfId="52134"/>
    <cellStyle name="Normal 8 4 4 4 5" xfId="32372"/>
    <cellStyle name="Normal 8 4 4 5" xfId="6965"/>
    <cellStyle name="Normal 8 4 4 5 2" xfId="21080"/>
    <cellStyle name="Normal 8 4 4 5 2 2" xfId="54957"/>
    <cellStyle name="Normal 8 4 4 5 3" xfId="40841"/>
    <cellStyle name="Normal 8 4 4 6" xfId="9788"/>
    <cellStyle name="Normal 8 4 4 6 2" xfId="23903"/>
    <cellStyle name="Normal 8 4 4 6 2 2" xfId="57780"/>
    <cellStyle name="Normal 8 4 4 6 3" xfId="43664"/>
    <cellStyle name="Normal 8 4 4 7" xfId="15434"/>
    <cellStyle name="Normal 8 4 4 7 2" xfId="35195"/>
    <cellStyle name="Normal 8 4 4 8" xfId="49311"/>
    <cellStyle name="Normal 8 4 4 9" xfId="29549"/>
    <cellStyle name="Normal 8 4 5" xfId="1669"/>
    <cellStyle name="Normal 8 4 5 2" xfId="3082"/>
    <cellStyle name="Normal 8 4 5 2 2" xfId="5906"/>
    <cellStyle name="Normal 8 4 5 2 2 2" xfId="14376"/>
    <cellStyle name="Normal 8 4 5 2 2 2 2" xfId="28491"/>
    <cellStyle name="Normal 8 4 5 2 2 2 2 2" xfId="62368"/>
    <cellStyle name="Normal 8 4 5 2 2 2 3" xfId="48252"/>
    <cellStyle name="Normal 8 4 5 2 2 3" xfId="20022"/>
    <cellStyle name="Normal 8 4 5 2 2 3 2" xfId="39783"/>
    <cellStyle name="Normal 8 4 5 2 2 4" xfId="53899"/>
    <cellStyle name="Normal 8 4 5 2 2 5" xfId="34137"/>
    <cellStyle name="Normal 8 4 5 2 3" xfId="8730"/>
    <cellStyle name="Normal 8 4 5 2 3 2" xfId="22845"/>
    <cellStyle name="Normal 8 4 5 2 3 2 2" xfId="56722"/>
    <cellStyle name="Normal 8 4 5 2 3 3" xfId="42606"/>
    <cellStyle name="Normal 8 4 5 2 4" xfId="11553"/>
    <cellStyle name="Normal 8 4 5 2 4 2" xfId="25668"/>
    <cellStyle name="Normal 8 4 5 2 4 2 2" xfId="59545"/>
    <cellStyle name="Normal 8 4 5 2 4 3" xfId="45429"/>
    <cellStyle name="Normal 8 4 5 2 5" xfId="17199"/>
    <cellStyle name="Normal 8 4 5 2 5 2" xfId="36960"/>
    <cellStyle name="Normal 8 4 5 2 6" xfId="51076"/>
    <cellStyle name="Normal 8 4 5 2 7" xfId="31314"/>
    <cellStyle name="Normal 8 4 5 3" xfId="4493"/>
    <cellStyle name="Normal 8 4 5 3 2" xfId="12964"/>
    <cellStyle name="Normal 8 4 5 3 2 2" xfId="27079"/>
    <cellStyle name="Normal 8 4 5 3 2 2 2" xfId="60956"/>
    <cellStyle name="Normal 8 4 5 3 2 3" xfId="46840"/>
    <cellStyle name="Normal 8 4 5 3 3" xfId="18610"/>
    <cellStyle name="Normal 8 4 5 3 3 2" xfId="38371"/>
    <cellStyle name="Normal 8 4 5 3 4" xfId="52487"/>
    <cellStyle name="Normal 8 4 5 3 5" xfId="32725"/>
    <cellStyle name="Normal 8 4 5 4" xfId="7318"/>
    <cellStyle name="Normal 8 4 5 4 2" xfId="21433"/>
    <cellStyle name="Normal 8 4 5 4 2 2" xfId="55310"/>
    <cellStyle name="Normal 8 4 5 4 3" xfId="41194"/>
    <cellStyle name="Normal 8 4 5 5" xfId="10141"/>
    <cellStyle name="Normal 8 4 5 5 2" xfId="24256"/>
    <cellStyle name="Normal 8 4 5 5 2 2" xfId="58133"/>
    <cellStyle name="Normal 8 4 5 5 3" xfId="44017"/>
    <cellStyle name="Normal 8 4 5 6" xfId="15787"/>
    <cellStyle name="Normal 8 4 5 6 2" xfId="35548"/>
    <cellStyle name="Normal 8 4 5 7" xfId="49664"/>
    <cellStyle name="Normal 8 4 5 8" xfId="29902"/>
    <cellStyle name="Normal 8 4 6" xfId="2376"/>
    <cellStyle name="Normal 8 4 6 2" xfId="5200"/>
    <cellStyle name="Normal 8 4 6 2 2" xfId="13670"/>
    <cellStyle name="Normal 8 4 6 2 2 2" xfId="27785"/>
    <cellStyle name="Normal 8 4 6 2 2 2 2" xfId="61662"/>
    <cellStyle name="Normal 8 4 6 2 2 3" xfId="47546"/>
    <cellStyle name="Normal 8 4 6 2 3" xfId="19316"/>
    <cellStyle name="Normal 8 4 6 2 3 2" xfId="39077"/>
    <cellStyle name="Normal 8 4 6 2 4" xfId="53193"/>
    <cellStyle name="Normal 8 4 6 2 5" xfId="33431"/>
    <cellStyle name="Normal 8 4 6 3" xfId="8024"/>
    <cellStyle name="Normal 8 4 6 3 2" xfId="22139"/>
    <cellStyle name="Normal 8 4 6 3 2 2" xfId="56016"/>
    <cellStyle name="Normal 8 4 6 3 3" xfId="41900"/>
    <cellStyle name="Normal 8 4 6 4" xfId="10847"/>
    <cellStyle name="Normal 8 4 6 4 2" xfId="24962"/>
    <cellStyle name="Normal 8 4 6 4 2 2" xfId="58839"/>
    <cellStyle name="Normal 8 4 6 4 3" xfId="44723"/>
    <cellStyle name="Normal 8 4 6 5" xfId="16493"/>
    <cellStyle name="Normal 8 4 6 5 2" xfId="36254"/>
    <cellStyle name="Normal 8 4 6 6" xfId="50370"/>
    <cellStyle name="Normal 8 4 6 7" xfId="30608"/>
    <cellStyle name="Normal 8 4 7" xfId="3787"/>
    <cellStyle name="Normal 8 4 7 2" xfId="12258"/>
    <cellStyle name="Normal 8 4 7 2 2" xfId="26373"/>
    <cellStyle name="Normal 8 4 7 2 2 2" xfId="60250"/>
    <cellStyle name="Normal 8 4 7 2 3" xfId="46134"/>
    <cellStyle name="Normal 8 4 7 3" xfId="17904"/>
    <cellStyle name="Normal 8 4 7 3 2" xfId="37665"/>
    <cellStyle name="Normal 8 4 7 4" xfId="51781"/>
    <cellStyle name="Normal 8 4 7 5" xfId="32019"/>
    <cellStyle name="Normal 8 4 8" xfId="6612"/>
    <cellStyle name="Normal 8 4 8 2" xfId="20727"/>
    <cellStyle name="Normal 8 4 8 2 2" xfId="54604"/>
    <cellStyle name="Normal 8 4 8 3" xfId="40488"/>
    <cellStyle name="Normal 8 4 9" xfId="9435"/>
    <cellStyle name="Normal 8 4 9 2" xfId="23550"/>
    <cellStyle name="Normal 8 4 9 2 2" xfId="57427"/>
    <cellStyle name="Normal 8 4 9 3" xfId="43311"/>
    <cellStyle name="Normal 8 5" xfId="157"/>
    <cellStyle name="Normal 8 5 10" xfId="48971"/>
    <cellStyle name="Normal 8 5 11" xfId="29209"/>
    <cellStyle name="Normal 8 5 2" xfId="384"/>
    <cellStyle name="Normal 8 5 2 10" xfId="29384"/>
    <cellStyle name="Normal 8 5 2 11" xfId="1149"/>
    <cellStyle name="Normal 8 5 2 2" xfId="1503"/>
    <cellStyle name="Normal 8 5 2 2 2" xfId="2210"/>
    <cellStyle name="Normal 8 5 2 2 2 2" xfId="3623"/>
    <cellStyle name="Normal 8 5 2 2 2 2 2" xfId="6447"/>
    <cellStyle name="Normal 8 5 2 2 2 2 2 2" xfId="14917"/>
    <cellStyle name="Normal 8 5 2 2 2 2 2 2 2" xfId="29032"/>
    <cellStyle name="Normal 8 5 2 2 2 2 2 2 2 2" xfId="62909"/>
    <cellStyle name="Normal 8 5 2 2 2 2 2 2 3" xfId="48793"/>
    <cellStyle name="Normal 8 5 2 2 2 2 2 3" xfId="20563"/>
    <cellStyle name="Normal 8 5 2 2 2 2 2 3 2" xfId="40324"/>
    <cellStyle name="Normal 8 5 2 2 2 2 2 4" xfId="54440"/>
    <cellStyle name="Normal 8 5 2 2 2 2 2 5" xfId="34678"/>
    <cellStyle name="Normal 8 5 2 2 2 2 3" xfId="9271"/>
    <cellStyle name="Normal 8 5 2 2 2 2 3 2" xfId="23386"/>
    <cellStyle name="Normal 8 5 2 2 2 2 3 2 2" xfId="57263"/>
    <cellStyle name="Normal 8 5 2 2 2 2 3 3" xfId="43147"/>
    <cellStyle name="Normal 8 5 2 2 2 2 4" xfId="12094"/>
    <cellStyle name="Normal 8 5 2 2 2 2 4 2" xfId="26209"/>
    <cellStyle name="Normal 8 5 2 2 2 2 4 2 2" xfId="60086"/>
    <cellStyle name="Normal 8 5 2 2 2 2 4 3" xfId="45970"/>
    <cellStyle name="Normal 8 5 2 2 2 2 5" xfId="17740"/>
    <cellStyle name="Normal 8 5 2 2 2 2 5 2" xfId="37501"/>
    <cellStyle name="Normal 8 5 2 2 2 2 6" xfId="51617"/>
    <cellStyle name="Normal 8 5 2 2 2 2 7" xfId="31855"/>
    <cellStyle name="Normal 8 5 2 2 2 3" xfId="5034"/>
    <cellStyle name="Normal 8 5 2 2 2 3 2" xfId="13505"/>
    <cellStyle name="Normal 8 5 2 2 2 3 2 2" xfId="27620"/>
    <cellStyle name="Normal 8 5 2 2 2 3 2 2 2" xfId="61497"/>
    <cellStyle name="Normal 8 5 2 2 2 3 2 3" xfId="47381"/>
    <cellStyle name="Normal 8 5 2 2 2 3 3" xfId="19151"/>
    <cellStyle name="Normal 8 5 2 2 2 3 3 2" xfId="38912"/>
    <cellStyle name="Normal 8 5 2 2 2 3 4" xfId="53028"/>
    <cellStyle name="Normal 8 5 2 2 2 3 5" xfId="33266"/>
    <cellStyle name="Normal 8 5 2 2 2 4" xfId="7859"/>
    <cellStyle name="Normal 8 5 2 2 2 4 2" xfId="21974"/>
    <cellStyle name="Normal 8 5 2 2 2 4 2 2" xfId="55851"/>
    <cellStyle name="Normal 8 5 2 2 2 4 3" xfId="41735"/>
    <cellStyle name="Normal 8 5 2 2 2 5" xfId="10682"/>
    <cellStyle name="Normal 8 5 2 2 2 5 2" xfId="24797"/>
    <cellStyle name="Normal 8 5 2 2 2 5 2 2" xfId="58674"/>
    <cellStyle name="Normal 8 5 2 2 2 5 3" xfId="44558"/>
    <cellStyle name="Normal 8 5 2 2 2 6" xfId="16328"/>
    <cellStyle name="Normal 8 5 2 2 2 6 2" xfId="36089"/>
    <cellStyle name="Normal 8 5 2 2 2 7" xfId="50205"/>
    <cellStyle name="Normal 8 5 2 2 2 8" xfId="30443"/>
    <cellStyle name="Normal 8 5 2 2 3" xfId="2917"/>
    <cellStyle name="Normal 8 5 2 2 3 2" xfId="5741"/>
    <cellStyle name="Normal 8 5 2 2 3 2 2" xfId="14211"/>
    <cellStyle name="Normal 8 5 2 2 3 2 2 2" xfId="28326"/>
    <cellStyle name="Normal 8 5 2 2 3 2 2 2 2" xfId="62203"/>
    <cellStyle name="Normal 8 5 2 2 3 2 2 3" xfId="48087"/>
    <cellStyle name="Normal 8 5 2 2 3 2 3" xfId="19857"/>
    <cellStyle name="Normal 8 5 2 2 3 2 3 2" xfId="39618"/>
    <cellStyle name="Normal 8 5 2 2 3 2 4" xfId="53734"/>
    <cellStyle name="Normal 8 5 2 2 3 2 5" xfId="33972"/>
    <cellStyle name="Normal 8 5 2 2 3 3" xfId="8565"/>
    <cellStyle name="Normal 8 5 2 2 3 3 2" xfId="22680"/>
    <cellStyle name="Normal 8 5 2 2 3 3 2 2" xfId="56557"/>
    <cellStyle name="Normal 8 5 2 2 3 3 3" xfId="42441"/>
    <cellStyle name="Normal 8 5 2 2 3 4" xfId="11388"/>
    <cellStyle name="Normal 8 5 2 2 3 4 2" xfId="25503"/>
    <cellStyle name="Normal 8 5 2 2 3 4 2 2" xfId="59380"/>
    <cellStyle name="Normal 8 5 2 2 3 4 3" xfId="45264"/>
    <cellStyle name="Normal 8 5 2 2 3 5" xfId="17034"/>
    <cellStyle name="Normal 8 5 2 2 3 5 2" xfId="36795"/>
    <cellStyle name="Normal 8 5 2 2 3 6" xfId="50911"/>
    <cellStyle name="Normal 8 5 2 2 3 7" xfId="31149"/>
    <cellStyle name="Normal 8 5 2 2 4" xfId="4328"/>
    <cellStyle name="Normal 8 5 2 2 4 2" xfId="12799"/>
    <cellStyle name="Normal 8 5 2 2 4 2 2" xfId="26914"/>
    <cellStyle name="Normal 8 5 2 2 4 2 2 2" xfId="60791"/>
    <cellStyle name="Normal 8 5 2 2 4 2 3" xfId="46675"/>
    <cellStyle name="Normal 8 5 2 2 4 3" xfId="18445"/>
    <cellStyle name="Normal 8 5 2 2 4 3 2" xfId="38206"/>
    <cellStyle name="Normal 8 5 2 2 4 4" xfId="52322"/>
    <cellStyle name="Normal 8 5 2 2 4 5" xfId="32560"/>
    <cellStyle name="Normal 8 5 2 2 5" xfId="7153"/>
    <cellStyle name="Normal 8 5 2 2 5 2" xfId="21268"/>
    <cellStyle name="Normal 8 5 2 2 5 2 2" xfId="55145"/>
    <cellStyle name="Normal 8 5 2 2 5 3" xfId="41029"/>
    <cellStyle name="Normal 8 5 2 2 6" xfId="9976"/>
    <cellStyle name="Normal 8 5 2 2 6 2" xfId="24091"/>
    <cellStyle name="Normal 8 5 2 2 6 2 2" xfId="57968"/>
    <cellStyle name="Normal 8 5 2 2 6 3" xfId="43852"/>
    <cellStyle name="Normal 8 5 2 2 7" xfId="15622"/>
    <cellStyle name="Normal 8 5 2 2 7 2" xfId="35383"/>
    <cellStyle name="Normal 8 5 2 2 8" xfId="49499"/>
    <cellStyle name="Normal 8 5 2 2 9" xfId="29737"/>
    <cellStyle name="Normal 8 5 2 3" xfId="1857"/>
    <cellStyle name="Normal 8 5 2 3 2" xfId="3270"/>
    <cellStyle name="Normal 8 5 2 3 2 2" xfId="6094"/>
    <cellStyle name="Normal 8 5 2 3 2 2 2" xfId="14564"/>
    <cellStyle name="Normal 8 5 2 3 2 2 2 2" xfId="28679"/>
    <cellStyle name="Normal 8 5 2 3 2 2 2 2 2" xfId="62556"/>
    <cellStyle name="Normal 8 5 2 3 2 2 2 3" xfId="48440"/>
    <cellStyle name="Normal 8 5 2 3 2 2 3" xfId="20210"/>
    <cellStyle name="Normal 8 5 2 3 2 2 3 2" xfId="39971"/>
    <cellStyle name="Normal 8 5 2 3 2 2 4" xfId="54087"/>
    <cellStyle name="Normal 8 5 2 3 2 2 5" xfId="34325"/>
    <cellStyle name="Normal 8 5 2 3 2 3" xfId="8918"/>
    <cellStyle name="Normal 8 5 2 3 2 3 2" xfId="23033"/>
    <cellStyle name="Normal 8 5 2 3 2 3 2 2" xfId="56910"/>
    <cellStyle name="Normal 8 5 2 3 2 3 3" xfId="42794"/>
    <cellStyle name="Normal 8 5 2 3 2 4" xfId="11741"/>
    <cellStyle name="Normal 8 5 2 3 2 4 2" xfId="25856"/>
    <cellStyle name="Normal 8 5 2 3 2 4 2 2" xfId="59733"/>
    <cellStyle name="Normal 8 5 2 3 2 4 3" xfId="45617"/>
    <cellStyle name="Normal 8 5 2 3 2 5" xfId="17387"/>
    <cellStyle name="Normal 8 5 2 3 2 5 2" xfId="37148"/>
    <cellStyle name="Normal 8 5 2 3 2 6" xfId="51264"/>
    <cellStyle name="Normal 8 5 2 3 2 7" xfId="31502"/>
    <cellStyle name="Normal 8 5 2 3 3" xfId="4681"/>
    <cellStyle name="Normal 8 5 2 3 3 2" xfId="13152"/>
    <cellStyle name="Normal 8 5 2 3 3 2 2" xfId="27267"/>
    <cellStyle name="Normal 8 5 2 3 3 2 2 2" xfId="61144"/>
    <cellStyle name="Normal 8 5 2 3 3 2 3" xfId="47028"/>
    <cellStyle name="Normal 8 5 2 3 3 3" xfId="18798"/>
    <cellStyle name="Normal 8 5 2 3 3 3 2" xfId="38559"/>
    <cellStyle name="Normal 8 5 2 3 3 4" xfId="52675"/>
    <cellStyle name="Normal 8 5 2 3 3 5" xfId="32913"/>
    <cellStyle name="Normal 8 5 2 3 4" xfId="7506"/>
    <cellStyle name="Normal 8 5 2 3 4 2" xfId="21621"/>
    <cellStyle name="Normal 8 5 2 3 4 2 2" xfId="55498"/>
    <cellStyle name="Normal 8 5 2 3 4 3" xfId="41382"/>
    <cellStyle name="Normal 8 5 2 3 5" xfId="10329"/>
    <cellStyle name="Normal 8 5 2 3 5 2" xfId="24444"/>
    <cellStyle name="Normal 8 5 2 3 5 2 2" xfId="58321"/>
    <cellStyle name="Normal 8 5 2 3 5 3" xfId="44205"/>
    <cellStyle name="Normal 8 5 2 3 6" xfId="15975"/>
    <cellStyle name="Normal 8 5 2 3 6 2" xfId="35736"/>
    <cellStyle name="Normal 8 5 2 3 7" xfId="49852"/>
    <cellStyle name="Normal 8 5 2 3 8" xfId="30090"/>
    <cellStyle name="Normal 8 5 2 4" xfId="2564"/>
    <cellStyle name="Normal 8 5 2 4 2" xfId="5388"/>
    <cellStyle name="Normal 8 5 2 4 2 2" xfId="13858"/>
    <cellStyle name="Normal 8 5 2 4 2 2 2" xfId="27973"/>
    <cellStyle name="Normal 8 5 2 4 2 2 2 2" xfId="61850"/>
    <cellStyle name="Normal 8 5 2 4 2 2 3" xfId="47734"/>
    <cellStyle name="Normal 8 5 2 4 2 3" xfId="19504"/>
    <cellStyle name="Normal 8 5 2 4 2 3 2" xfId="39265"/>
    <cellStyle name="Normal 8 5 2 4 2 4" xfId="53381"/>
    <cellStyle name="Normal 8 5 2 4 2 5" xfId="33619"/>
    <cellStyle name="Normal 8 5 2 4 3" xfId="8212"/>
    <cellStyle name="Normal 8 5 2 4 3 2" xfId="22327"/>
    <cellStyle name="Normal 8 5 2 4 3 2 2" xfId="56204"/>
    <cellStyle name="Normal 8 5 2 4 3 3" xfId="42088"/>
    <cellStyle name="Normal 8 5 2 4 4" xfId="11035"/>
    <cellStyle name="Normal 8 5 2 4 4 2" xfId="25150"/>
    <cellStyle name="Normal 8 5 2 4 4 2 2" xfId="59027"/>
    <cellStyle name="Normal 8 5 2 4 4 3" xfId="44911"/>
    <cellStyle name="Normal 8 5 2 4 5" xfId="16681"/>
    <cellStyle name="Normal 8 5 2 4 5 2" xfId="36442"/>
    <cellStyle name="Normal 8 5 2 4 6" xfId="50558"/>
    <cellStyle name="Normal 8 5 2 4 7" xfId="30796"/>
    <cellStyle name="Normal 8 5 2 5" xfId="3975"/>
    <cellStyle name="Normal 8 5 2 5 2" xfId="12446"/>
    <cellStyle name="Normal 8 5 2 5 2 2" xfId="26561"/>
    <cellStyle name="Normal 8 5 2 5 2 2 2" xfId="60438"/>
    <cellStyle name="Normal 8 5 2 5 2 3" xfId="46322"/>
    <cellStyle name="Normal 8 5 2 5 3" xfId="18092"/>
    <cellStyle name="Normal 8 5 2 5 3 2" xfId="37853"/>
    <cellStyle name="Normal 8 5 2 5 4" xfId="51969"/>
    <cellStyle name="Normal 8 5 2 5 5" xfId="32207"/>
    <cellStyle name="Normal 8 5 2 6" xfId="6800"/>
    <cellStyle name="Normal 8 5 2 6 2" xfId="20915"/>
    <cellStyle name="Normal 8 5 2 6 2 2" xfId="54792"/>
    <cellStyle name="Normal 8 5 2 6 3" xfId="40676"/>
    <cellStyle name="Normal 8 5 2 7" xfId="9623"/>
    <cellStyle name="Normal 8 5 2 7 2" xfId="23738"/>
    <cellStyle name="Normal 8 5 2 7 2 2" xfId="57615"/>
    <cellStyle name="Normal 8 5 2 7 3" xfId="43499"/>
    <cellStyle name="Normal 8 5 2 8" xfId="15269"/>
    <cellStyle name="Normal 8 5 2 8 2" xfId="35030"/>
    <cellStyle name="Normal 8 5 2 9" xfId="49146"/>
    <cellStyle name="Normal 8 5 3" xfId="1328"/>
    <cellStyle name="Normal 8 5 3 2" xfId="2035"/>
    <cellStyle name="Normal 8 5 3 2 2" xfId="3448"/>
    <cellStyle name="Normal 8 5 3 2 2 2" xfId="6272"/>
    <cellStyle name="Normal 8 5 3 2 2 2 2" xfId="14742"/>
    <cellStyle name="Normal 8 5 3 2 2 2 2 2" xfId="28857"/>
    <cellStyle name="Normal 8 5 3 2 2 2 2 2 2" xfId="62734"/>
    <cellStyle name="Normal 8 5 3 2 2 2 2 3" xfId="48618"/>
    <cellStyle name="Normal 8 5 3 2 2 2 3" xfId="20388"/>
    <cellStyle name="Normal 8 5 3 2 2 2 3 2" xfId="40149"/>
    <cellStyle name="Normal 8 5 3 2 2 2 4" xfId="54265"/>
    <cellStyle name="Normal 8 5 3 2 2 2 5" xfId="34503"/>
    <cellStyle name="Normal 8 5 3 2 2 3" xfId="9096"/>
    <cellStyle name="Normal 8 5 3 2 2 3 2" xfId="23211"/>
    <cellStyle name="Normal 8 5 3 2 2 3 2 2" xfId="57088"/>
    <cellStyle name="Normal 8 5 3 2 2 3 3" xfId="42972"/>
    <cellStyle name="Normal 8 5 3 2 2 4" xfId="11919"/>
    <cellStyle name="Normal 8 5 3 2 2 4 2" xfId="26034"/>
    <cellStyle name="Normal 8 5 3 2 2 4 2 2" xfId="59911"/>
    <cellStyle name="Normal 8 5 3 2 2 4 3" xfId="45795"/>
    <cellStyle name="Normal 8 5 3 2 2 5" xfId="17565"/>
    <cellStyle name="Normal 8 5 3 2 2 5 2" xfId="37326"/>
    <cellStyle name="Normal 8 5 3 2 2 6" xfId="51442"/>
    <cellStyle name="Normal 8 5 3 2 2 7" xfId="31680"/>
    <cellStyle name="Normal 8 5 3 2 3" xfId="4859"/>
    <cellStyle name="Normal 8 5 3 2 3 2" xfId="13330"/>
    <cellStyle name="Normal 8 5 3 2 3 2 2" xfId="27445"/>
    <cellStyle name="Normal 8 5 3 2 3 2 2 2" xfId="61322"/>
    <cellStyle name="Normal 8 5 3 2 3 2 3" xfId="47206"/>
    <cellStyle name="Normal 8 5 3 2 3 3" xfId="18976"/>
    <cellStyle name="Normal 8 5 3 2 3 3 2" xfId="38737"/>
    <cellStyle name="Normal 8 5 3 2 3 4" xfId="52853"/>
    <cellStyle name="Normal 8 5 3 2 3 5" xfId="33091"/>
    <cellStyle name="Normal 8 5 3 2 4" xfId="7684"/>
    <cellStyle name="Normal 8 5 3 2 4 2" xfId="21799"/>
    <cellStyle name="Normal 8 5 3 2 4 2 2" xfId="55676"/>
    <cellStyle name="Normal 8 5 3 2 4 3" xfId="41560"/>
    <cellStyle name="Normal 8 5 3 2 5" xfId="10507"/>
    <cellStyle name="Normal 8 5 3 2 5 2" xfId="24622"/>
    <cellStyle name="Normal 8 5 3 2 5 2 2" xfId="58499"/>
    <cellStyle name="Normal 8 5 3 2 5 3" xfId="44383"/>
    <cellStyle name="Normal 8 5 3 2 6" xfId="16153"/>
    <cellStyle name="Normal 8 5 3 2 6 2" xfId="35914"/>
    <cellStyle name="Normal 8 5 3 2 7" xfId="50030"/>
    <cellStyle name="Normal 8 5 3 2 8" xfId="30268"/>
    <cellStyle name="Normal 8 5 3 3" xfId="2742"/>
    <cellStyle name="Normal 8 5 3 3 2" xfId="5566"/>
    <cellStyle name="Normal 8 5 3 3 2 2" xfId="14036"/>
    <cellStyle name="Normal 8 5 3 3 2 2 2" xfId="28151"/>
    <cellStyle name="Normal 8 5 3 3 2 2 2 2" xfId="62028"/>
    <cellStyle name="Normal 8 5 3 3 2 2 3" xfId="47912"/>
    <cellStyle name="Normal 8 5 3 3 2 3" xfId="19682"/>
    <cellStyle name="Normal 8 5 3 3 2 3 2" xfId="39443"/>
    <cellStyle name="Normal 8 5 3 3 2 4" xfId="53559"/>
    <cellStyle name="Normal 8 5 3 3 2 5" xfId="33797"/>
    <cellStyle name="Normal 8 5 3 3 3" xfId="8390"/>
    <cellStyle name="Normal 8 5 3 3 3 2" xfId="22505"/>
    <cellStyle name="Normal 8 5 3 3 3 2 2" xfId="56382"/>
    <cellStyle name="Normal 8 5 3 3 3 3" xfId="42266"/>
    <cellStyle name="Normal 8 5 3 3 4" xfId="11213"/>
    <cellStyle name="Normal 8 5 3 3 4 2" xfId="25328"/>
    <cellStyle name="Normal 8 5 3 3 4 2 2" xfId="59205"/>
    <cellStyle name="Normal 8 5 3 3 4 3" xfId="45089"/>
    <cellStyle name="Normal 8 5 3 3 5" xfId="16859"/>
    <cellStyle name="Normal 8 5 3 3 5 2" xfId="36620"/>
    <cellStyle name="Normal 8 5 3 3 6" xfId="50736"/>
    <cellStyle name="Normal 8 5 3 3 7" xfId="30974"/>
    <cellStyle name="Normal 8 5 3 4" xfId="4153"/>
    <cellStyle name="Normal 8 5 3 4 2" xfId="12624"/>
    <cellStyle name="Normal 8 5 3 4 2 2" xfId="26739"/>
    <cellStyle name="Normal 8 5 3 4 2 2 2" xfId="60616"/>
    <cellStyle name="Normal 8 5 3 4 2 3" xfId="46500"/>
    <cellStyle name="Normal 8 5 3 4 3" xfId="18270"/>
    <cellStyle name="Normal 8 5 3 4 3 2" xfId="38031"/>
    <cellStyle name="Normal 8 5 3 4 4" xfId="52147"/>
    <cellStyle name="Normal 8 5 3 4 5" xfId="32385"/>
    <cellStyle name="Normal 8 5 3 5" xfId="6978"/>
    <cellStyle name="Normal 8 5 3 5 2" xfId="21093"/>
    <cellStyle name="Normal 8 5 3 5 2 2" xfId="54970"/>
    <cellStyle name="Normal 8 5 3 5 3" xfId="40854"/>
    <cellStyle name="Normal 8 5 3 6" xfId="9801"/>
    <cellStyle name="Normal 8 5 3 6 2" xfId="23916"/>
    <cellStyle name="Normal 8 5 3 6 2 2" xfId="57793"/>
    <cellStyle name="Normal 8 5 3 6 3" xfId="43677"/>
    <cellStyle name="Normal 8 5 3 7" xfId="15447"/>
    <cellStyle name="Normal 8 5 3 7 2" xfId="35208"/>
    <cellStyle name="Normal 8 5 3 8" xfId="49324"/>
    <cellStyle name="Normal 8 5 3 9" xfId="29562"/>
    <cellStyle name="Normal 8 5 4" xfId="1682"/>
    <cellStyle name="Normal 8 5 4 2" xfId="3095"/>
    <cellStyle name="Normal 8 5 4 2 2" xfId="5919"/>
    <cellStyle name="Normal 8 5 4 2 2 2" xfId="14389"/>
    <cellStyle name="Normal 8 5 4 2 2 2 2" xfId="28504"/>
    <cellStyle name="Normal 8 5 4 2 2 2 2 2" xfId="62381"/>
    <cellStyle name="Normal 8 5 4 2 2 2 3" xfId="48265"/>
    <cellStyle name="Normal 8 5 4 2 2 3" xfId="20035"/>
    <cellStyle name="Normal 8 5 4 2 2 3 2" xfId="39796"/>
    <cellStyle name="Normal 8 5 4 2 2 4" xfId="53912"/>
    <cellStyle name="Normal 8 5 4 2 2 5" xfId="34150"/>
    <cellStyle name="Normal 8 5 4 2 3" xfId="8743"/>
    <cellStyle name="Normal 8 5 4 2 3 2" xfId="22858"/>
    <cellStyle name="Normal 8 5 4 2 3 2 2" xfId="56735"/>
    <cellStyle name="Normal 8 5 4 2 3 3" xfId="42619"/>
    <cellStyle name="Normal 8 5 4 2 4" xfId="11566"/>
    <cellStyle name="Normal 8 5 4 2 4 2" xfId="25681"/>
    <cellStyle name="Normal 8 5 4 2 4 2 2" xfId="59558"/>
    <cellStyle name="Normal 8 5 4 2 4 3" xfId="45442"/>
    <cellStyle name="Normal 8 5 4 2 5" xfId="17212"/>
    <cellStyle name="Normal 8 5 4 2 5 2" xfId="36973"/>
    <cellStyle name="Normal 8 5 4 2 6" xfId="51089"/>
    <cellStyle name="Normal 8 5 4 2 7" xfId="31327"/>
    <cellStyle name="Normal 8 5 4 3" xfId="4506"/>
    <cellStyle name="Normal 8 5 4 3 2" xfId="12977"/>
    <cellStyle name="Normal 8 5 4 3 2 2" xfId="27092"/>
    <cellStyle name="Normal 8 5 4 3 2 2 2" xfId="60969"/>
    <cellStyle name="Normal 8 5 4 3 2 3" xfId="46853"/>
    <cellStyle name="Normal 8 5 4 3 3" xfId="18623"/>
    <cellStyle name="Normal 8 5 4 3 3 2" xfId="38384"/>
    <cellStyle name="Normal 8 5 4 3 4" xfId="52500"/>
    <cellStyle name="Normal 8 5 4 3 5" xfId="32738"/>
    <cellStyle name="Normal 8 5 4 4" xfId="7331"/>
    <cellStyle name="Normal 8 5 4 4 2" xfId="21446"/>
    <cellStyle name="Normal 8 5 4 4 2 2" xfId="55323"/>
    <cellStyle name="Normal 8 5 4 4 3" xfId="41207"/>
    <cellStyle name="Normal 8 5 4 5" xfId="10154"/>
    <cellStyle name="Normal 8 5 4 5 2" xfId="24269"/>
    <cellStyle name="Normal 8 5 4 5 2 2" xfId="58146"/>
    <cellStyle name="Normal 8 5 4 5 3" xfId="44030"/>
    <cellStyle name="Normal 8 5 4 6" xfId="15800"/>
    <cellStyle name="Normal 8 5 4 6 2" xfId="35561"/>
    <cellStyle name="Normal 8 5 4 7" xfId="49677"/>
    <cellStyle name="Normal 8 5 4 8" xfId="29915"/>
    <cellStyle name="Normal 8 5 5" xfId="2389"/>
    <cellStyle name="Normal 8 5 5 2" xfId="5213"/>
    <cellStyle name="Normal 8 5 5 2 2" xfId="13683"/>
    <cellStyle name="Normal 8 5 5 2 2 2" xfId="27798"/>
    <cellStyle name="Normal 8 5 5 2 2 2 2" xfId="61675"/>
    <cellStyle name="Normal 8 5 5 2 2 3" xfId="47559"/>
    <cellStyle name="Normal 8 5 5 2 3" xfId="19329"/>
    <cellStyle name="Normal 8 5 5 2 3 2" xfId="39090"/>
    <cellStyle name="Normal 8 5 5 2 4" xfId="53206"/>
    <cellStyle name="Normal 8 5 5 2 5" xfId="33444"/>
    <cellStyle name="Normal 8 5 5 3" xfId="8037"/>
    <cellStyle name="Normal 8 5 5 3 2" xfId="22152"/>
    <cellStyle name="Normal 8 5 5 3 2 2" xfId="56029"/>
    <cellStyle name="Normal 8 5 5 3 3" xfId="41913"/>
    <cellStyle name="Normal 8 5 5 4" xfId="10860"/>
    <cellStyle name="Normal 8 5 5 4 2" xfId="24975"/>
    <cellStyle name="Normal 8 5 5 4 2 2" xfId="58852"/>
    <cellStyle name="Normal 8 5 5 4 3" xfId="44736"/>
    <cellStyle name="Normal 8 5 5 5" xfId="16506"/>
    <cellStyle name="Normal 8 5 5 5 2" xfId="36267"/>
    <cellStyle name="Normal 8 5 5 6" xfId="50383"/>
    <cellStyle name="Normal 8 5 5 7" xfId="30621"/>
    <cellStyle name="Normal 8 5 6" xfId="3800"/>
    <cellStyle name="Normal 8 5 6 2" xfId="12271"/>
    <cellStyle name="Normal 8 5 6 2 2" xfId="26386"/>
    <cellStyle name="Normal 8 5 6 2 2 2" xfId="60263"/>
    <cellStyle name="Normal 8 5 6 2 3" xfId="46147"/>
    <cellStyle name="Normal 8 5 6 3" xfId="17917"/>
    <cellStyle name="Normal 8 5 6 3 2" xfId="37678"/>
    <cellStyle name="Normal 8 5 6 4" xfId="51794"/>
    <cellStyle name="Normal 8 5 6 5" xfId="32032"/>
    <cellStyle name="Normal 8 5 7" xfId="6625"/>
    <cellStyle name="Normal 8 5 7 2" xfId="20740"/>
    <cellStyle name="Normal 8 5 7 2 2" xfId="54617"/>
    <cellStyle name="Normal 8 5 7 3" xfId="40501"/>
    <cellStyle name="Normal 8 5 8" xfId="9448"/>
    <cellStyle name="Normal 8 5 8 2" xfId="23563"/>
    <cellStyle name="Normal 8 5 8 2 2" xfId="57440"/>
    <cellStyle name="Normal 8 5 8 3" xfId="43324"/>
    <cellStyle name="Normal 8 5 9" xfId="15094"/>
    <cellStyle name="Normal 8 5 9 2" xfId="34855"/>
    <cellStyle name="Normal 8 6" xfId="112"/>
    <cellStyle name="Normal 8 6 10" xfId="29297"/>
    <cellStyle name="Normal 8 6 11" xfId="1060"/>
    <cellStyle name="Normal 8 6 2" xfId="410"/>
    <cellStyle name="Normal 8 6 2 10" xfId="1416"/>
    <cellStyle name="Normal 8 6 2 2" xfId="2123"/>
    <cellStyle name="Normal 8 6 2 2 2" xfId="3536"/>
    <cellStyle name="Normal 8 6 2 2 2 2" xfId="6360"/>
    <cellStyle name="Normal 8 6 2 2 2 2 2" xfId="14830"/>
    <cellStyle name="Normal 8 6 2 2 2 2 2 2" xfId="28945"/>
    <cellStyle name="Normal 8 6 2 2 2 2 2 2 2" xfId="62822"/>
    <cellStyle name="Normal 8 6 2 2 2 2 2 3" xfId="48706"/>
    <cellStyle name="Normal 8 6 2 2 2 2 3" xfId="20476"/>
    <cellStyle name="Normal 8 6 2 2 2 2 3 2" xfId="40237"/>
    <cellStyle name="Normal 8 6 2 2 2 2 4" xfId="54353"/>
    <cellStyle name="Normal 8 6 2 2 2 2 5" xfId="34591"/>
    <cellStyle name="Normal 8 6 2 2 2 3" xfId="9184"/>
    <cellStyle name="Normal 8 6 2 2 2 3 2" xfId="23299"/>
    <cellStyle name="Normal 8 6 2 2 2 3 2 2" xfId="57176"/>
    <cellStyle name="Normal 8 6 2 2 2 3 3" xfId="43060"/>
    <cellStyle name="Normal 8 6 2 2 2 4" xfId="12007"/>
    <cellStyle name="Normal 8 6 2 2 2 4 2" xfId="26122"/>
    <cellStyle name="Normal 8 6 2 2 2 4 2 2" xfId="59999"/>
    <cellStyle name="Normal 8 6 2 2 2 4 3" xfId="45883"/>
    <cellStyle name="Normal 8 6 2 2 2 5" xfId="17653"/>
    <cellStyle name="Normal 8 6 2 2 2 5 2" xfId="37414"/>
    <cellStyle name="Normal 8 6 2 2 2 6" xfId="51530"/>
    <cellStyle name="Normal 8 6 2 2 2 7" xfId="31768"/>
    <cellStyle name="Normal 8 6 2 2 3" xfId="4947"/>
    <cellStyle name="Normal 8 6 2 2 3 2" xfId="13418"/>
    <cellStyle name="Normal 8 6 2 2 3 2 2" xfId="27533"/>
    <cellStyle name="Normal 8 6 2 2 3 2 2 2" xfId="61410"/>
    <cellStyle name="Normal 8 6 2 2 3 2 3" xfId="47294"/>
    <cellStyle name="Normal 8 6 2 2 3 3" xfId="19064"/>
    <cellStyle name="Normal 8 6 2 2 3 3 2" xfId="38825"/>
    <cellStyle name="Normal 8 6 2 2 3 4" xfId="52941"/>
    <cellStyle name="Normal 8 6 2 2 3 5" xfId="33179"/>
    <cellStyle name="Normal 8 6 2 2 4" xfId="7772"/>
    <cellStyle name="Normal 8 6 2 2 4 2" xfId="21887"/>
    <cellStyle name="Normal 8 6 2 2 4 2 2" xfId="55764"/>
    <cellStyle name="Normal 8 6 2 2 4 3" xfId="41648"/>
    <cellStyle name="Normal 8 6 2 2 5" xfId="10595"/>
    <cellStyle name="Normal 8 6 2 2 5 2" xfId="24710"/>
    <cellStyle name="Normal 8 6 2 2 5 2 2" xfId="58587"/>
    <cellStyle name="Normal 8 6 2 2 5 3" xfId="44471"/>
    <cellStyle name="Normal 8 6 2 2 6" xfId="16241"/>
    <cellStyle name="Normal 8 6 2 2 6 2" xfId="36002"/>
    <cellStyle name="Normal 8 6 2 2 7" xfId="50118"/>
    <cellStyle name="Normal 8 6 2 2 8" xfId="30356"/>
    <cellStyle name="Normal 8 6 2 3" xfId="2830"/>
    <cellStyle name="Normal 8 6 2 3 2" xfId="5654"/>
    <cellStyle name="Normal 8 6 2 3 2 2" xfId="14124"/>
    <cellStyle name="Normal 8 6 2 3 2 2 2" xfId="28239"/>
    <cellStyle name="Normal 8 6 2 3 2 2 2 2" xfId="62116"/>
    <cellStyle name="Normal 8 6 2 3 2 2 3" xfId="48000"/>
    <cellStyle name="Normal 8 6 2 3 2 3" xfId="19770"/>
    <cellStyle name="Normal 8 6 2 3 2 3 2" xfId="39531"/>
    <cellStyle name="Normal 8 6 2 3 2 4" xfId="53647"/>
    <cellStyle name="Normal 8 6 2 3 2 5" xfId="33885"/>
    <cellStyle name="Normal 8 6 2 3 3" xfId="8478"/>
    <cellStyle name="Normal 8 6 2 3 3 2" xfId="22593"/>
    <cellStyle name="Normal 8 6 2 3 3 2 2" xfId="56470"/>
    <cellStyle name="Normal 8 6 2 3 3 3" xfId="42354"/>
    <cellStyle name="Normal 8 6 2 3 4" xfId="11301"/>
    <cellStyle name="Normal 8 6 2 3 4 2" xfId="25416"/>
    <cellStyle name="Normal 8 6 2 3 4 2 2" xfId="59293"/>
    <cellStyle name="Normal 8 6 2 3 4 3" xfId="45177"/>
    <cellStyle name="Normal 8 6 2 3 5" xfId="16947"/>
    <cellStyle name="Normal 8 6 2 3 5 2" xfId="36708"/>
    <cellStyle name="Normal 8 6 2 3 6" xfId="50824"/>
    <cellStyle name="Normal 8 6 2 3 7" xfId="31062"/>
    <cellStyle name="Normal 8 6 2 4" xfId="4241"/>
    <cellStyle name="Normal 8 6 2 4 2" xfId="12712"/>
    <cellStyle name="Normal 8 6 2 4 2 2" xfId="26827"/>
    <cellStyle name="Normal 8 6 2 4 2 2 2" xfId="60704"/>
    <cellStyle name="Normal 8 6 2 4 2 3" xfId="46588"/>
    <cellStyle name="Normal 8 6 2 4 3" xfId="18358"/>
    <cellStyle name="Normal 8 6 2 4 3 2" xfId="38119"/>
    <cellStyle name="Normal 8 6 2 4 4" xfId="52235"/>
    <cellStyle name="Normal 8 6 2 4 5" xfId="32473"/>
    <cellStyle name="Normal 8 6 2 5" xfId="7066"/>
    <cellStyle name="Normal 8 6 2 5 2" xfId="21181"/>
    <cellStyle name="Normal 8 6 2 5 2 2" xfId="55058"/>
    <cellStyle name="Normal 8 6 2 5 3" xfId="40942"/>
    <cellStyle name="Normal 8 6 2 6" xfId="9889"/>
    <cellStyle name="Normal 8 6 2 6 2" xfId="24004"/>
    <cellStyle name="Normal 8 6 2 6 2 2" xfId="57881"/>
    <cellStyle name="Normal 8 6 2 6 3" xfId="43765"/>
    <cellStyle name="Normal 8 6 2 7" xfId="15535"/>
    <cellStyle name="Normal 8 6 2 7 2" xfId="35296"/>
    <cellStyle name="Normal 8 6 2 8" xfId="49412"/>
    <cellStyle name="Normal 8 6 2 9" xfId="29650"/>
    <cellStyle name="Normal 8 6 3" xfId="1770"/>
    <cellStyle name="Normal 8 6 3 2" xfId="3183"/>
    <cellStyle name="Normal 8 6 3 2 2" xfId="6007"/>
    <cellStyle name="Normal 8 6 3 2 2 2" xfId="14477"/>
    <cellStyle name="Normal 8 6 3 2 2 2 2" xfId="28592"/>
    <cellStyle name="Normal 8 6 3 2 2 2 2 2" xfId="62469"/>
    <cellStyle name="Normal 8 6 3 2 2 2 3" xfId="48353"/>
    <cellStyle name="Normal 8 6 3 2 2 3" xfId="20123"/>
    <cellStyle name="Normal 8 6 3 2 2 3 2" xfId="39884"/>
    <cellStyle name="Normal 8 6 3 2 2 4" xfId="54000"/>
    <cellStyle name="Normal 8 6 3 2 2 5" xfId="34238"/>
    <cellStyle name="Normal 8 6 3 2 3" xfId="8831"/>
    <cellStyle name="Normal 8 6 3 2 3 2" xfId="22946"/>
    <cellStyle name="Normal 8 6 3 2 3 2 2" xfId="56823"/>
    <cellStyle name="Normal 8 6 3 2 3 3" xfId="42707"/>
    <cellStyle name="Normal 8 6 3 2 4" xfId="11654"/>
    <cellStyle name="Normal 8 6 3 2 4 2" xfId="25769"/>
    <cellStyle name="Normal 8 6 3 2 4 2 2" xfId="59646"/>
    <cellStyle name="Normal 8 6 3 2 4 3" xfId="45530"/>
    <cellStyle name="Normal 8 6 3 2 5" xfId="17300"/>
    <cellStyle name="Normal 8 6 3 2 5 2" xfId="37061"/>
    <cellStyle name="Normal 8 6 3 2 6" xfId="51177"/>
    <cellStyle name="Normal 8 6 3 2 7" xfId="31415"/>
    <cellStyle name="Normal 8 6 3 3" xfId="4594"/>
    <cellStyle name="Normal 8 6 3 3 2" xfId="13065"/>
    <cellStyle name="Normal 8 6 3 3 2 2" xfId="27180"/>
    <cellStyle name="Normal 8 6 3 3 2 2 2" xfId="61057"/>
    <cellStyle name="Normal 8 6 3 3 2 3" xfId="46941"/>
    <cellStyle name="Normal 8 6 3 3 3" xfId="18711"/>
    <cellStyle name="Normal 8 6 3 3 3 2" xfId="38472"/>
    <cellStyle name="Normal 8 6 3 3 4" xfId="52588"/>
    <cellStyle name="Normal 8 6 3 3 5" xfId="32826"/>
    <cellStyle name="Normal 8 6 3 4" xfId="7419"/>
    <cellStyle name="Normal 8 6 3 4 2" xfId="21534"/>
    <cellStyle name="Normal 8 6 3 4 2 2" xfId="55411"/>
    <cellStyle name="Normal 8 6 3 4 3" xfId="41295"/>
    <cellStyle name="Normal 8 6 3 5" xfId="10242"/>
    <cellStyle name="Normal 8 6 3 5 2" xfId="24357"/>
    <cellStyle name="Normal 8 6 3 5 2 2" xfId="58234"/>
    <cellStyle name="Normal 8 6 3 5 3" xfId="44118"/>
    <cellStyle name="Normal 8 6 3 6" xfId="15888"/>
    <cellStyle name="Normal 8 6 3 6 2" xfId="35649"/>
    <cellStyle name="Normal 8 6 3 7" xfId="49765"/>
    <cellStyle name="Normal 8 6 3 8" xfId="30003"/>
    <cellStyle name="Normal 8 6 4" xfId="2477"/>
    <cellStyle name="Normal 8 6 4 2" xfId="5301"/>
    <cellStyle name="Normal 8 6 4 2 2" xfId="13771"/>
    <cellStyle name="Normal 8 6 4 2 2 2" xfId="27886"/>
    <cellStyle name="Normal 8 6 4 2 2 2 2" xfId="61763"/>
    <cellStyle name="Normal 8 6 4 2 2 3" xfId="47647"/>
    <cellStyle name="Normal 8 6 4 2 3" xfId="19417"/>
    <cellStyle name="Normal 8 6 4 2 3 2" xfId="39178"/>
    <cellStyle name="Normal 8 6 4 2 4" xfId="53294"/>
    <cellStyle name="Normal 8 6 4 2 5" xfId="33532"/>
    <cellStyle name="Normal 8 6 4 3" xfId="8125"/>
    <cellStyle name="Normal 8 6 4 3 2" xfId="22240"/>
    <cellStyle name="Normal 8 6 4 3 2 2" xfId="56117"/>
    <cellStyle name="Normal 8 6 4 3 3" xfId="42001"/>
    <cellStyle name="Normal 8 6 4 4" xfId="10948"/>
    <cellStyle name="Normal 8 6 4 4 2" xfId="25063"/>
    <cellStyle name="Normal 8 6 4 4 2 2" xfId="58940"/>
    <cellStyle name="Normal 8 6 4 4 3" xfId="44824"/>
    <cellStyle name="Normal 8 6 4 5" xfId="16594"/>
    <cellStyle name="Normal 8 6 4 5 2" xfId="36355"/>
    <cellStyle name="Normal 8 6 4 6" xfId="50471"/>
    <cellStyle name="Normal 8 6 4 7" xfId="30709"/>
    <cellStyle name="Normal 8 6 5" xfId="3888"/>
    <cellStyle name="Normal 8 6 5 2" xfId="12359"/>
    <cellStyle name="Normal 8 6 5 2 2" xfId="26474"/>
    <cellStyle name="Normal 8 6 5 2 2 2" xfId="60351"/>
    <cellStyle name="Normal 8 6 5 2 3" xfId="46235"/>
    <cellStyle name="Normal 8 6 5 3" xfId="18005"/>
    <cellStyle name="Normal 8 6 5 3 2" xfId="37766"/>
    <cellStyle name="Normal 8 6 5 4" xfId="51882"/>
    <cellStyle name="Normal 8 6 5 5" xfId="32120"/>
    <cellStyle name="Normal 8 6 6" xfId="6713"/>
    <cellStyle name="Normal 8 6 6 2" xfId="20828"/>
    <cellStyle name="Normal 8 6 6 2 2" xfId="54705"/>
    <cellStyle name="Normal 8 6 6 3" xfId="40589"/>
    <cellStyle name="Normal 8 6 7" xfId="9536"/>
    <cellStyle name="Normal 8 6 7 2" xfId="23651"/>
    <cellStyle name="Normal 8 6 7 2 2" xfId="57528"/>
    <cellStyle name="Normal 8 6 7 3" xfId="43412"/>
    <cellStyle name="Normal 8 6 8" xfId="15182"/>
    <cellStyle name="Normal 8 6 8 2" xfId="34943"/>
    <cellStyle name="Normal 8 6 9" xfId="49059"/>
    <cellStyle name="Normal 8 7" xfId="432"/>
    <cellStyle name="Normal 8 7 10" xfId="1241"/>
    <cellStyle name="Normal 8 7 2" xfId="1948"/>
    <cellStyle name="Normal 8 7 2 2" xfId="3361"/>
    <cellStyle name="Normal 8 7 2 2 2" xfId="6185"/>
    <cellStyle name="Normal 8 7 2 2 2 2" xfId="14655"/>
    <cellStyle name="Normal 8 7 2 2 2 2 2" xfId="28770"/>
    <cellStyle name="Normal 8 7 2 2 2 2 2 2" xfId="62647"/>
    <cellStyle name="Normal 8 7 2 2 2 2 3" xfId="48531"/>
    <cellStyle name="Normal 8 7 2 2 2 3" xfId="20301"/>
    <cellStyle name="Normal 8 7 2 2 2 3 2" xfId="40062"/>
    <cellStyle name="Normal 8 7 2 2 2 4" xfId="54178"/>
    <cellStyle name="Normal 8 7 2 2 2 5" xfId="34416"/>
    <cellStyle name="Normal 8 7 2 2 3" xfId="9009"/>
    <cellStyle name="Normal 8 7 2 2 3 2" xfId="23124"/>
    <cellStyle name="Normal 8 7 2 2 3 2 2" xfId="57001"/>
    <cellStyle name="Normal 8 7 2 2 3 3" xfId="42885"/>
    <cellStyle name="Normal 8 7 2 2 4" xfId="11832"/>
    <cellStyle name="Normal 8 7 2 2 4 2" xfId="25947"/>
    <cellStyle name="Normal 8 7 2 2 4 2 2" xfId="59824"/>
    <cellStyle name="Normal 8 7 2 2 4 3" xfId="45708"/>
    <cellStyle name="Normal 8 7 2 2 5" xfId="17478"/>
    <cellStyle name="Normal 8 7 2 2 5 2" xfId="37239"/>
    <cellStyle name="Normal 8 7 2 2 6" xfId="51355"/>
    <cellStyle name="Normal 8 7 2 2 7" xfId="31593"/>
    <cellStyle name="Normal 8 7 2 3" xfId="4772"/>
    <cellStyle name="Normal 8 7 2 3 2" xfId="13243"/>
    <cellStyle name="Normal 8 7 2 3 2 2" xfId="27358"/>
    <cellStyle name="Normal 8 7 2 3 2 2 2" xfId="61235"/>
    <cellStyle name="Normal 8 7 2 3 2 3" xfId="47119"/>
    <cellStyle name="Normal 8 7 2 3 3" xfId="18889"/>
    <cellStyle name="Normal 8 7 2 3 3 2" xfId="38650"/>
    <cellStyle name="Normal 8 7 2 3 4" xfId="52766"/>
    <cellStyle name="Normal 8 7 2 3 5" xfId="33004"/>
    <cellStyle name="Normal 8 7 2 4" xfId="7597"/>
    <cellStyle name="Normal 8 7 2 4 2" xfId="21712"/>
    <cellStyle name="Normal 8 7 2 4 2 2" xfId="55589"/>
    <cellStyle name="Normal 8 7 2 4 3" xfId="41473"/>
    <cellStyle name="Normal 8 7 2 5" xfId="10420"/>
    <cellStyle name="Normal 8 7 2 5 2" xfId="24535"/>
    <cellStyle name="Normal 8 7 2 5 2 2" xfId="58412"/>
    <cellStyle name="Normal 8 7 2 5 3" xfId="44296"/>
    <cellStyle name="Normal 8 7 2 6" xfId="16066"/>
    <cellStyle name="Normal 8 7 2 6 2" xfId="35827"/>
    <cellStyle name="Normal 8 7 2 7" xfId="49943"/>
    <cellStyle name="Normal 8 7 2 8" xfId="30181"/>
    <cellStyle name="Normal 8 7 3" xfId="2655"/>
    <cellStyle name="Normal 8 7 3 2" xfId="5479"/>
    <cellStyle name="Normal 8 7 3 2 2" xfId="13949"/>
    <cellStyle name="Normal 8 7 3 2 2 2" xfId="28064"/>
    <cellStyle name="Normal 8 7 3 2 2 2 2" xfId="61941"/>
    <cellStyle name="Normal 8 7 3 2 2 3" xfId="47825"/>
    <cellStyle name="Normal 8 7 3 2 3" xfId="19595"/>
    <cellStyle name="Normal 8 7 3 2 3 2" xfId="39356"/>
    <cellStyle name="Normal 8 7 3 2 4" xfId="53472"/>
    <cellStyle name="Normal 8 7 3 2 5" xfId="33710"/>
    <cellStyle name="Normal 8 7 3 3" xfId="8303"/>
    <cellStyle name="Normal 8 7 3 3 2" xfId="22418"/>
    <cellStyle name="Normal 8 7 3 3 2 2" xfId="56295"/>
    <cellStyle name="Normal 8 7 3 3 3" xfId="42179"/>
    <cellStyle name="Normal 8 7 3 4" xfId="11126"/>
    <cellStyle name="Normal 8 7 3 4 2" xfId="25241"/>
    <cellStyle name="Normal 8 7 3 4 2 2" xfId="59118"/>
    <cellStyle name="Normal 8 7 3 4 3" xfId="45002"/>
    <cellStyle name="Normal 8 7 3 5" xfId="16772"/>
    <cellStyle name="Normal 8 7 3 5 2" xfId="36533"/>
    <cellStyle name="Normal 8 7 3 6" xfId="50649"/>
    <cellStyle name="Normal 8 7 3 7" xfId="30887"/>
    <cellStyle name="Normal 8 7 4" xfId="4066"/>
    <cellStyle name="Normal 8 7 4 2" xfId="12537"/>
    <cellStyle name="Normal 8 7 4 2 2" xfId="26652"/>
    <cellStyle name="Normal 8 7 4 2 2 2" xfId="60529"/>
    <cellStyle name="Normal 8 7 4 2 3" xfId="46413"/>
    <cellStyle name="Normal 8 7 4 3" xfId="18183"/>
    <cellStyle name="Normal 8 7 4 3 2" xfId="37944"/>
    <cellStyle name="Normal 8 7 4 4" xfId="52060"/>
    <cellStyle name="Normal 8 7 4 5" xfId="32298"/>
    <cellStyle name="Normal 8 7 5" xfId="6891"/>
    <cellStyle name="Normal 8 7 5 2" xfId="21006"/>
    <cellStyle name="Normal 8 7 5 2 2" xfId="54883"/>
    <cellStyle name="Normal 8 7 5 3" xfId="40767"/>
    <cellStyle name="Normal 8 7 6" xfId="9714"/>
    <cellStyle name="Normal 8 7 6 2" xfId="23829"/>
    <cellStyle name="Normal 8 7 6 2 2" xfId="57706"/>
    <cellStyle name="Normal 8 7 6 3" xfId="43590"/>
    <cellStyle name="Normal 8 7 7" xfId="15360"/>
    <cellStyle name="Normal 8 7 7 2" xfId="35121"/>
    <cellStyle name="Normal 8 7 8" xfId="49237"/>
    <cellStyle name="Normal 8 7 9" xfId="29475"/>
    <cellStyle name="Normal 8 8" xfId="1595"/>
    <cellStyle name="Normal 8 8 2" xfId="3008"/>
    <cellStyle name="Normal 8 8 2 2" xfId="5832"/>
    <cellStyle name="Normal 8 8 2 2 2" xfId="14302"/>
    <cellStyle name="Normal 8 8 2 2 2 2" xfId="28417"/>
    <cellStyle name="Normal 8 8 2 2 2 2 2" xfId="62294"/>
    <cellStyle name="Normal 8 8 2 2 2 3" xfId="48178"/>
    <cellStyle name="Normal 8 8 2 2 3" xfId="19948"/>
    <cellStyle name="Normal 8 8 2 2 3 2" xfId="39709"/>
    <cellStyle name="Normal 8 8 2 2 4" xfId="53825"/>
    <cellStyle name="Normal 8 8 2 2 5" xfId="34063"/>
    <cellStyle name="Normal 8 8 2 3" xfId="8656"/>
    <cellStyle name="Normal 8 8 2 3 2" xfId="22771"/>
    <cellStyle name="Normal 8 8 2 3 2 2" xfId="56648"/>
    <cellStyle name="Normal 8 8 2 3 3" xfId="42532"/>
    <cellStyle name="Normal 8 8 2 4" xfId="11479"/>
    <cellStyle name="Normal 8 8 2 4 2" xfId="25594"/>
    <cellStyle name="Normal 8 8 2 4 2 2" xfId="59471"/>
    <cellStyle name="Normal 8 8 2 4 3" xfId="45355"/>
    <cellStyle name="Normal 8 8 2 5" xfId="17125"/>
    <cellStyle name="Normal 8 8 2 5 2" xfId="36886"/>
    <cellStyle name="Normal 8 8 2 6" xfId="51002"/>
    <cellStyle name="Normal 8 8 2 7" xfId="31240"/>
    <cellStyle name="Normal 8 8 3" xfId="4419"/>
    <cellStyle name="Normal 8 8 3 2" xfId="12890"/>
    <cellStyle name="Normal 8 8 3 2 2" xfId="27005"/>
    <cellStyle name="Normal 8 8 3 2 2 2" xfId="60882"/>
    <cellStyle name="Normal 8 8 3 2 3" xfId="46766"/>
    <cellStyle name="Normal 8 8 3 3" xfId="18536"/>
    <cellStyle name="Normal 8 8 3 3 2" xfId="38297"/>
    <cellStyle name="Normal 8 8 3 4" xfId="52413"/>
    <cellStyle name="Normal 8 8 3 5" xfId="32651"/>
    <cellStyle name="Normal 8 8 4" xfId="7244"/>
    <cellStyle name="Normal 8 8 4 2" xfId="21359"/>
    <cellStyle name="Normal 8 8 4 2 2" xfId="55236"/>
    <cellStyle name="Normal 8 8 4 3" xfId="41120"/>
    <cellStyle name="Normal 8 8 5" xfId="10067"/>
    <cellStyle name="Normal 8 8 5 2" xfId="24182"/>
    <cellStyle name="Normal 8 8 5 2 2" xfId="58059"/>
    <cellStyle name="Normal 8 8 5 3" xfId="43943"/>
    <cellStyle name="Normal 8 8 6" xfId="15713"/>
    <cellStyle name="Normal 8 8 6 2" xfId="35474"/>
    <cellStyle name="Normal 8 8 7" xfId="49590"/>
    <cellStyle name="Normal 8 8 8" xfId="29828"/>
    <cellStyle name="Normal 8 9" xfId="2302"/>
    <cellStyle name="Normal 8 9 2" xfId="5126"/>
    <cellStyle name="Normal 8 9 2 2" xfId="13596"/>
    <cellStyle name="Normal 8 9 2 2 2" xfId="27711"/>
    <cellStyle name="Normal 8 9 2 2 2 2" xfId="61588"/>
    <cellStyle name="Normal 8 9 2 2 3" xfId="47472"/>
    <cellStyle name="Normal 8 9 2 3" xfId="19242"/>
    <cellStyle name="Normal 8 9 2 3 2" xfId="39003"/>
    <cellStyle name="Normal 8 9 2 4" xfId="53119"/>
    <cellStyle name="Normal 8 9 2 5" xfId="33357"/>
    <cellStyle name="Normal 8 9 3" xfId="7950"/>
    <cellStyle name="Normal 8 9 3 2" xfId="22065"/>
    <cellStyle name="Normal 8 9 3 2 2" xfId="55942"/>
    <cellStyle name="Normal 8 9 3 3" xfId="41826"/>
    <cellStyle name="Normal 8 9 4" xfId="10773"/>
    <cellStyle name="Normal 8 9 4 2" xfId="24888"/>
    <cellStyle name="Normal 8 9 4 2 2" xfId="58765"/>
    <cellStyle name="Normal 8 9 4 3" xfId="44649"/>
    <cellStyle name="Normal 8 9 5" xfId="16419"/>
    <cellStyle name="Normal 8 9 5 2" xfId="36180"/>
    <cellStyle name="Normal 8 9 6" xfId="50296"/>
    <cellStyle name="Normal 8 9 7" xfId="30534"/>
    <cellStyle name="Normal 80" xfId="732"/>
    <cellStyle name="Normal 80 10" xfId="15026"/>
    <cellStyle name="Normal 80 10 2" xfId="34787"/>
    <cellStyle name="Normal 80 11" xfId="48903"/>
    <cellStyle name="Normal 80 12" xfId="29141"/>
    <cellStyle name="Normal 80 2" xfId="988"/>
    <cellStyle name="Normal 80 2 10" xfId="48990"/>
    <cellStyle name="Normal 80 2 11" xfId="29228"/>
    <cellStyle name="Normal 80 2 2" xfId="1168"/>
    <cellStyle name="Normal 80 2 2 10" xfId="29403"/>
    <cellStyle name="Normal 80 2 2 2" xfId="1522"/>
    <cellStyle name="Normal 80 2 2 2 2" xfId="2229"/>
    <cellStyle name="Normal 80 2 2 2 2 2" xfId="3642"/>
    <cellStyle name="Normal 80 2 2 2 2 2 2" xfId="6466"/>
    <cellStyle name="Normal 80 2 2 2 2 2 2 2" xfId="14936"/>
    <cellStyle name="Normal 80 2 2 2 2 2 2 2 2" xfId="29051"/>
    <cellStyle name="Normal 80 2 2 2 2 2 2 2 2 2" xfId="62928"/>
    <cellStyle name="Normal 80 2 2 2 2 2 2 2 3" xfId="48812"/>
    <cellStyle name="Normal 80 2 2 2 2 2 2 3" xfId="20582"/>
    <cellStyle name="Normal 80 2 2 2 2 2 2 3 2" xfId="40343"/>
    <cellStyle name="Normal 80 2 2 2 2 2 2 4" xfId="54459"/>
    <cellStyle name="Normal 80 2 2 2 2 2 2 5" xfId="34697"/>
    <cellStyle name="Normal 80 2 2 2 2 2 3" xfId="9290"/>
    <cellStyle name="Normal 80 2 2 2 2 2 3 2" xfId="23405"/>
    <cellStyle name="Normal 80 2 2 2 2 2 3 2 2" xfId="57282"/>
    <cellStyle name="Normal 80 2 2 2 2 2 3 3" xfId="43166"/>
    <cellStyle name="Normal 80 2 2 2 2 2 4" xfId="12113"/>
    <cellStyle name="Normal 80 2 2 2 2 2 4 2" xfId="26228"/>
    <cellStyle name="Normal 80 2 2 2 2 2 4 2 2" xfId="60105"/>
    <cellStyle name="Normal 80 2 2 2 2 2 4 3" xfId="45989"/>
    <cellStyle name="Normal 80 2 2 2 2 2 5" xfId="17759"/>
    <cellStyle name="Normal 80 2 2 2 2 2 5 2" xfId="37520"/>
    <cellStyle name="Normal 80 2 2 2 2 2 6" xfId="51636"/>
    <cellStyle name="Normal 80 2 2 2 2 2 7" xfId="31874"/>
    <cellStyle name="Normal 80 2 2 2 2 3" xfId="5053"/>
    <cellStyle name="Normal 80 2 2 2 2 3 2" xfId="13524"/>
    <cellStyle name="Normal 80 2 2 2 2 3 2 2" xfId="27639"/>
    <cellStyle name="Normal 80 2 2 2 2 3 2 2 2" xfId="61516"/>
    <cellStyle name="Normal 80 2 2 2 2 3 2 3" xfId="47400"/>
    <cellStyle name="Normal 80 2 2 2 2 3 3" xfId="19170"/>
    <cellStyle name="Normal 80 2 2 2 2 3 3 2" xfId="38931"/>
    <cellStyle name="Normal 80 2 2 2 2 3 4" xfId="53047"/>
    <cellStyle name="Normal 80 2 2 2 2 3 5" xfId="33285"/>
    <cellStyle name="Normal 80 2 2 2 2 4" xfId="7878"/>
    <cellStyle name="Normal 80 2 2 2 2 4 2" xfId="21993"/>
    <cellStyle name="Normal 80 2 2 2 2 4 2 2" xfId="55870"/>
    <cellStyle name="Normal 80 2 2 2 2 4 3" xfId="41754"/>
    <cellStyle name="Normal 80 2 2 2 2 5" xfId="10701"/>
    <cellStyle name="Normal 80 2 2 2 2 5 2" xfId="24816"/>
    <cellStyle name="Normal 80 2 2 2 2 5 2 2" xfId="58693"/>
    <cellStyle name="Normal 80 2 2 2 2 5 3" xfId="44577"/>
    <cellStyle name="Normal 80 2 2 2 2 6" xfId="16347"/>
    <cellStyle name="Normal 80 2 2 2 2 6 2" xfId="36108"/>
    <cellStyle name="Normal 80 2 2 2 2 7" xfId="50224"/>
    <cellStyle name="Normal 80 2 2 2 2 8" xfId="30462"/>
    <cellStyle name="Normal 80 2 2 2 3" xfId="2936"/>
    <cellStyle name="Normal 80 2 2 2 3 2" xfId="5760"/>
    <cellStyle name="Normal 80 2 2 2 3 2 2" xfId="14230"/>
    <cellStyle name="Normal 80 2 2 2 3 2 2 2" xfId="28345"/>
    <cellStyle name="Normal 80 2 2 2 3 2 2 2 2" xfId="62222"/>
    <cellStyle name="Normal 80 2 2 2 3 2 2 3" xfId="48106"/>
    <cellStyle name="Normal 80 2 2 2 3 2 3" xfId="19876"/>
    <cellStyle name="Normal 80 2 2 2 3 2 3 2" xfId="39637"/>
    <cellStyle name="Normal 80 2 2 2 3 2 4" xfId="53753"/>
    <cellStyle name="Normal 80 2 2 2 3 2 5" xfId="33991"/>
    <cellStyle name="Normal 80 2 2 2 3 3" xfId="8584"/>
    <cellStyle name="Normal 80 2 2 2 3 3 2" xfId="22699"/>
    <cellStyle name="Normal 80 2 2 2 3 3 2 2" xfId="56576"/>
    <cellStyle name="Normal 80 2 2 2 3 3 3" xfId="42460"/>
    <cellStyle name="Normal 80 2 2 2 3 4" xfId="11407"/>
    <cellStyle name="Normal 80 2 2 2 3 4 2" xfId="25522"/>
    <cellStyle name="Normal 80 2 2 2 3 4 2 2" xfId="59399"/>
    <cellStyle name="Normal 80 2 2 2 3 4 3" xfId="45283"/>
    <cellStyle name="Normal 80 2 2 2 3 5" xfId="17053"/>
    <cellStyle name="Normal 80 2 2 2 3 5 2" xfId="36814"/>
    <cellStyle name="Normal 80 2 2 2 3 6" xfId="50930"/>
    <cellStyle name="Normal 80 2 2 2 3 7" xfId="31168"/>
    <cellStyle name="Normal 80 2 2 2 4" xfId="4347"/>
    <cellStyle name="Normal 80 2 2 2 4 2" xfId="12818"/>
    <cellStyle name="Normal 80 2 2 2 4 2 2" xfId="26933"/>
    <cellStyle name="Normal 80 2 2 2 4 2 2 2" xfId="60810"/>
    <cellStyle name="Normal 80 2 2 2 4 2 3" xfId="46694"/>
    <cellStyle name="Normal 80 2 2 2 4 3" xfId="18464"/>
    <cellStyle name="Normal 80 2 2 2 4 3 2" xfId="38225"/>
    <cellStyle name="Normal 80 2 2 2 4 4" xfId="52341"/>
    <cellStyle name="Normal 80 2 2 2 4 5" xfId="32579"/>
    <cellStyle name="Normal 80 2 2 2 5" xfId="7172"/>
    <cellStyle name="Normal 80 2 2 2 5 2" xfId="21287"/>
    <cellStyle name="Normal 80 2 2 2 5 2 2" xfId="55164"/>
    <cellStyle name="Normal 80 2 2 2 5 3" xfId="41048"/>
    <cellStyle name="Normal 80 2 2 2 6" xfId="9995"/>
    <cellStyle name="Normal 80 2 2 2 6 2" xfId="24110"/>
    <cellStyle name="Normal 80 2 2 2 6 2 2" xfId="57987"/>
    <cellStyle name="Normal 80 2 2 2 6 3" xfId="43871"/>
    <cellStyle name="Normal 80 2 2 2 7" xfId="15641"/>
    <cellStyle name="Normal 80 2 2 2 7 2" xfId="35402"/>
    <cellStyle name="Normal 80 2 2 2 8" xfId="49518"/>
    <cellStyle name="Normal 80 2 2 2 9" xfId="29756"/>
    <cellStyle name="Normal 80 2 2 3" xfId="1876"/>
    <cellStyle name="Normal 80 2 2 3 2" xfId="3289"/>
    <cellStyle name="Normal 80 2 2 3 2 2" xfId="6113"/>
    <cellStyle name="Normal 80 2 2 3 2 2 2" xfId="14583"/>
    <cellStyle name="Normal 80 2 2 3 2 2 2 2" xfId="28698"/>
    <cellStyle name="Normal 80 2 2 3 2 2 2 2 2" xfId="62575"/>
    <cellStyle name="Normal 80 2 2 3 2 2 2 3" xfId="48459"/>
    <cellStyle name="Normal 80 2 2 3 2 2 3" xfId="20229"/>
    <cellStyle name="Normal 80 2 2 3 2 2 3 2" xfId="39990"/>
    <cellStyle name="Normal 80 2 2 3 2 2 4" xfId="54106"/>
    <cellStyle name="Normal 80 2 2 3 2 2 5" xfId="34344"/>
    <cellStyle name="Normal 80 2 2 3 2 3" xfId="8937"/>
    <cellStyle name="Normal 80 2 2 3 2 3 2" xfId="23052"/>
    <cellStyle name="Normal 80 2 2 3 2 3 2 2" xfId="56929"/>
    <cellStyle name="Normal 80 2 2 3 2 3 3" xfId="42813"/>
    <cellStyle name="Normal 80 2 2 3 2 4" xfId="11760"/>
    <cellStyle name="Normal 80 2 2 3 2 4 2" xfId="25875"/>
    <cellStyle name="Normal 80 2 2 3 2 4 2 2" xfId="59752"/>
    <cellStyle name="Normal 80 2 2 3 2 4 3" xfId="45636"/>
    <cellStyle name="Normal 80 2 2 3 2 5" xfId="17406"/>
    <cellStyle name="Normal 80 2 2 3 2 5 2" xfId="37167"/>
    <cellStyle name="Normal 80 2 2 3 2 6" xfId="51283"/>
    <cellStyle name="Normal 80 2 2 3 2 7" xfId="31521"/>
    <cellStyle name="Normal 80 2 2 3 3" xfId="4700"/>
    <cellStyle name="Normal 80 2 2 3 3 2" xfId="13171"/>
    <cellStyle name="Normal 80 2 2 3 3 2 2" xfId="27286"/>
    <cellStyle name="Normal 80 2 2 3 3 2 2 2" xfId="61163"/>
    <cellStyle name="Normal 80 2 2 3 3 2 3" xfId="47047"/>
    <cellStyle name="Normal 80 2 2 3 3 3" xfId="18817"/>
    <cellStyle name="Normal 80 2 2 3 3 3 2" xfId="38578"/>
    <cellStyle name="Normal 80 2 2 3 3 4" xfId="52694"/>
    <cellStyle name="Normal 80 2 2 3 3 5" xfId="32932"/>
    <cellStyle name="Normal 80 2 2 3 4" xfId="7525"/>
    <cellStyle name="Normal 80 2 2 3 4 2" xfId="21640"/>
    <cellStyle name="Normal 80 2 2 3 4 2 2" xfId="55517"/>
    <cellStyle name="Normal 80 2 2 3 4 3" xfId="41401"/>
    <cellStyle name="Normal 80 2 2 3 5" xfId="10348"/>
    <cellStyle name="Normal 80 2 2 3 5 2" xfId="24463"/>
    <cellStyle name="Normal 80 2 2 3 5 2 2" xfId="58340"/>
    <cellStyle name="Normal 80 2 2 3 5 3" xfId="44224"/>
    <cellStyle name="Normal 80 2 2 3 6" xfId="15994"/>
    <cellStyle name="Normal 80 2 2 3 6 2" xfId="35755"/>
    <cellStyle name="Normal 80 2 2 3 7" xfId="49871"/>
    <cellStyle name="Normal 80 2 2 3 8" xfId="30109"/>
    <cellStyle name="Normal 80 2 2 4" xfId="2583"/>
    <cellStyle name="Normal 80 2 2 4 2" xfId="5407"/>
    <cellStyle name="Normal 80 2 2 4 2 2" xfId="13877"/>
    <cellStyle name="Normal 80 2 2 4 2 2 2" xfId="27992"/>
    <cellStyle name="Normal 80 2 2 4 2 2 2 2" xfId="61869"/>
    <cellStyle name="Normal 80 2 2 4 2 2 3" xfId="47753"/>
    <cellStyle name="Normal 80 2 2 4 2 3" xfId="19523"/>
    <cellStyle name="Normal 80 2 2 4 2 3 2" xfId="39284"/>
    <cellStyle name="Normal 80 2 2 4 2 4" xfId="53400"/>
    <cellStyle name="Normal 80 2 2 4 2 5" xfId="33638"/>
    <cellStyle name="Normal 80 2 2 4 3" xfId="8231"/>
    <cellStyle name="Normal 80 2 2 4 3 2" xfId="22346"/>
    <cellStyle name="Normal 80 2 2 4 3 2 2" xfId="56223"/>
    <cellStyle name="Normal 80 2 2 4 3 3" xfId="42107"/>
    <cellStyle name="Normal 80 2 2 4 4" xfId="11054"/>
    <cellStyle name="Normal 80 2 2 4 4 2" xfId="25169"/>
    <cellStyle name="Normal 80 2 2 4 4 2 2" xfId="59046"/>
    <cellStyle name="Normal 80 2 2 4 4 3" xfId="44930"/>
    <cellStyle name="Normal 80 2 2 4 5" xfId="16700"/>
    <cellStyle name="Normal 80 2 2 4 5 2" xfId="36461"/>
    <cellStyle name="Normal 80 2 2 4 6" xfId="50577"/>
    <cellStyle name="Normal 80 2 2 4 7" xfId="30815"/>
    <cellStyle name="Normal 80 2 2 5" xfId="3994"/>
    <cellStyle name="Normal 80 2 2 5 2" xfId="12465"/>
    <cellStyle name="Normal 80 2 2 5 2 2" xfId="26580"/>
    <cellStyle name="Normal 80 2 2 5 2 2 2" xfId="60457"/>
    <cellStyle name="Normal 80 2 2 5 2 3" xfId="46341"/>
    <cellStyle name="Normal 80 2 2 5 3" xfId="18111"/>
    <cellStyle name="Normal 80 2 2 5 3 2" xfId="37872"/>
    <cellStyle name="Normal 80 2 2 5 4" xfId="51988"/>
    <cellStyle name="Normal 80 2 2 5 5" xfId="32226"/>
    <cellStyle name="Normal 80 2 2 6" xfId="6819"/>
    <cellStyle name="Normal 80 2 2 6 2" xfId="20934"/>
    <cellStyle name="Normal 80 2 2 6 2 2" xfId="54811"/>
    <cellStyle name="Normal 80 2 2 6 3" xfId="40695"/>
    <cellStyle name="Normal 80 2 2 7" xfId="9642"/>
    <cellStyle name="Normal 80 2 2 7 2" xfId="23757"/>
    <cellStyle name="Normal 80 2 2 7 2 2" xfId="57634"/>
    <cellStyle name="Normal 80 2 2 7 3" xfId="43518"/>
    <cellStyle name="Normal 80 2 2 8" xfId="15288"/>
    <cellStyle name="Normal 80 2 2 8 2" xfId="35049"/>
    <cellStyle name="Normal 80 2 2 9" xfId="49165"/>
    <cellStyle name="Normal 80 2 3" xfId="1347"/>
    <cellStyle name="Normal 80 2 3 2" xfId="2054"/>
    <cellStyle name="Normal 80 2 3 2 2" xfId="3467"/>
    <cellStyle name="Normal 80 2 3 2 2 2" xfId="6291"/>
    <cellStyle name="Normal 80 2 3 2 2 2 2" xfId="14761"/>
    <cellStyle name="Normal 80 2 3 2 2 2 2 2" xfId="28876"/>
    <cellStyle name="Normal 80 2 3 2 2 2 2 2 2" xfId="62753"/>
    <cellStyle name="Normal 80 2 3 2 2 2 2 3" xfId="48637"/>
    <cellStyle name="Normal 80 2 3 2 2 2 3" xfId="20407"/>
    <cellStyle name="Normal 80 2 3 2 2 2 3 2" xfId="40168"/>
    <cellStyle name="Normal 80 2 3 2 2 2 4" xfId="54284"/>
    <cellStyle name="Normal 80 2 3 2 2 2 5" xfId="34522"/>
    <cellStyle name="Normal 80 2 3 2 2 3" xfId="9115"/>
    <cellStyle name="Normal 80 2 3 2 2 3 2" xfId="23230"/>
    <cellStyle name="Normal 80 2 3 2 2 3 2 2" xfId="57107"/>
    <cellStyle name="Normal 80 2 3 2 2 3 3" xfId="42991"/>
    <cellStyle name="Normal 80 2 3 2 2 4" xfId="11938"/>
    <cellStyle name="Normal 80 2 3 2 2 4 2" xfId="26053"/>
    <cellStyle name="Normal 80 2 3 2 2 4 2 2" xfId="59930"/>
    <cellStyle name="Normal 80 2 3 2 2 4 3" xfId="45814"/>
    <cellStyle name="Normal 80 2 3 2 2 5" xfId="17584"/>
    <cellStyle name="Normal 80 2 3 2 2 5 2" xfId="37345"/>
    <cellStyle name="Normal 80 2 3 2 2 6" xfId="51461"/>
    <cellStyle name="Normal 80 2 3 2 2 7" xfId="31699"/>
    <cellStyle name="Normal 80 2 3 2 3" xfId="4878"/>
    <cellStyle name="Normal 80 2 3 2 3 2" xfId="13349"/>
    <cellStyle name="Normal 80 2 3 2 3 2 2" xfId="27464"/>
    <cellStyle name="Normal 80 2 3 2 3 2 2 2" xfId="61341"/>
    <cellStyle name="Normal 80 2 3 2 3 2 3" xfId="47225"/>
    <cellStyle name="Normal 80 2 3 2 3 3" xfId="18995"/>
    <cellStyle name="Normal 80 2 3 2 3 3 2" xfId="38756"/>
    <cellStyle name="Normal 80 2 3 2 3 4" xfId="52872"/>
    <cellStyle name="Normal 80 2 3 2 3 5" xfId="33110"/>
    <cellStyle name="Normal 80 2 3 2 4" xfId="7703"/>
    <cellStyle name="Normal 80 2 3 2 4 2" xfId="21818"/>
    <cellStyle name="Normal 80 2 3 2 4 2 2" xfId="55695"/>
    <cellStyle name="Normal 80 2 3 2 4 3" xfId="41579"/>
    <cellStyle name="Normal 80 2 3 2 5" xfId="10526"/>
    <cellStyle name="Normal 80 2 3 2 5 2" xfId="24641"/>
    <cellStyle name="Normal 80 2 3 2 5 2 2" xfId="58518"/>
    <cellStyle name="Normal 80 2 3 2 5 3" xfId="44402"/>
    <cellStyle name="Normal 80 2 3 2 6" xfId="16172"/>
    <cellStyle name="Normal 80 2 3 2 6 2" xfId="35933"/>
    <cellStyle name="Normal 80 2 3 2 7" xfId="50049"/>
    <cellStyle name="Normal 80 2 3 2 8" xfId="30287"/>
    <cellStyle name="Normal 80 2 3 3" xfId="2761"/>
    <cellStyle name="Normal 80 2 3 3 2" xfId="5585"/>
    <cellStyle name="Normal 80 2 3 3 2 2" xfId="14055"/>
    <cellStyle name="Normal 80 2 3 3 2 2 2" xfId="28170"/>
    <cellStyle name="Normal 80 2 3 3 2 2 2 2" xfId="62047"/>
    <cellStyle name="Normal 80 2 3 3 2 2 3" xfId="47931"/>
    <cellStyle name="Normal 80 2 3 3 2 3" xfId="19701"/>
    <cellStyle name="Normal 80 2 3 3 2 3 2" xfId="39462"/>
    <cellStyle name="Normal 80 2 3 3 2 4" xfId="53578"/>
    <cellStyle name="Normal 80 2 3 3 2 5" xfId="33816"/>
    <cellStyle name="Normal 80 2 3 3 3" xfId="8409"/>
    <cellStyle name="Normal 80 2 3 3 3 2" xfId="22524"/>
    <cellStyle name="Normal 80 2 3 3 3 2 2" xfId="56401"/>
    <cellStyle name="Normal 80 2 3 3 3 3" xfId="42285"/>
    <cellStyle name="Normal 80 2 3 3 4" xfId="11232"/>
    <cellStyle name="Normal 80 2 3 3 4 2" xfId="25347"/>
    <cellStyle name="Normal 80 2 3 3 4 2 2" xfId="59224"/>
    <cellStyle name="Normal 80 2 3 3 4 3" xfId="45108"/>
    <cellStyle name="Normal 80 2 3 3 5" xfId="16878"/>
    <cellStyle name="Normal 80 2 3 3 5 2" xfId="36639"/>
    <cellStyle name="Normal 80 2 3 3 6" xfId="50755"/>
    <cellStyle name="Normal 80 2 3 3 7" xfId="30993"/>
    <cellStyle name="Normal 80 2 3 4" xfId="4172"/>
    <cellStyle name="Normal 80 2 3 4 2" xfId="12643"/>
    <cellStyle name="Normal 80 2 3 4 2 2" xfId="26758"/>
    <cellStyle name="Normal 80 2 3 4 2 2 2" xfId="60635"/>
    <cellStyle name="Normal 80 2 3 4 2 3" xfId="46519"/>
    <cellStyle name="Normal 80 2 3 4 3" xfId="18289"/>
    <cellStyle name="Normal 80 2 3 4 3 2" xfId="38050"/>
    <cellStyle name="Normal 80 2 3 4 4" xfId="52166"/>
    <cellStyle name="Normal 80 2 3 4 5" xfId="32404"/>
    <cellStyle name="Normal 80 2 3 5" xfId="6997"/>
    <cellStyle name="Normal 80 2 3 5 2" xfId="21112"/>
    <cellStyle name="Normal 80 2 3 5 2 2" xfId="54989"/>
    <cellStyle name="Normal 80 2 3 5 3" xfId="40873"/>
    <cellStyle name="Normal 80 2 3 6" xfId="9820"/>
    <cellStyle name="Normal 80 2 3 6 2" xfId="23935"/>
    <cellStyle name="Normal 80 2 3 6 2 2" xfId="57812"/>
    <cellStyle name="Normal 80 2 3 6 3" xfId="43696"/>
    <cellStyle name="Normal 80 2 3 7" xfId="15466"/>
    <cellStyle name="Normal 80 2 3 7 2" xfId="35227"/>
    <cellStyle name="Normal 80 2 3 8" xfId="49343"/>
    <cellStyle name="Normal 80 2 3 9" xfId="29581"/>
    <cellStyle name="Normal 80 2 4" xfId="1701"/>
    <cellStyle name="Normal 80 2 4 2" xfId="3114"/>
    <cellStyle name="Normal 80 2 4 2 2" xfId="5938"/>
    <cellStyle name="Normal 80 2 4 2 2 2" xfId="14408"/>
    <cellStyle name="Normal 80 2 4 2 2 2 2" xfId="28523"/>
    <cellStyle name="Normal 80 2 4 2 2 2 2 2" xfId="62400"/>
    <cellStyle name="Normal 80 2 4 2 2 2 3" xfId="48284"/>
    <cellStyle name="Normal 80 2 4 2 2 3" xfId="20054"/>
    <cellStyle name="Normal 80 2 4 2 2 3 2" xfId="39815"/>
    <cellStyle name="Normal 80 2 4 2 2 4" xfId="53931"/>
    <cellStyle name="Normal 80 2 4 2 2 5" xfId="34169"/>
    <cellStyle name="Normal 80 2 4 2 3" xfId="8762"/>
    <cellStyle name="Normal 80 2 4 2 3 2" xfId="22877"/>
    <cellStyle name="Normal 80 2 4 2 3 2 2" xfId="56754"/>
    <cellStyle name="Normal 80 2 4 2 3 3" xfId="42638"/>
    <cellStyle name="Normal 80 2 4 2 4" xfId="11585"/>
    <cellStyle name="Normal 80 2 4 2 4 2" xfId="25700"/>
    <cellStyle name="Normal 80 2 4 2 4 2 2" xfId="59577"/>
    <cellStyle name="Normal 80 2 4 2 4 3" xfId="45461"/>
    <cellStyle name="Normal 80 2 4 2 5" xfId="17231"/>
    <cellStyle name="Normal 80 2 4 2 5 2" xfId="36992"/>
    <cellStyle name="Normal 80 2 4 2 6" xfId="51108"/>
    <cellStyle name="Normal 80 2 4 2 7" xfId="31346"/>
    <cellStyle name="Normal 80 2 4 3" xfId="4525"/>
    <cellStyle name="Normal 80 2 4 3 2" xfId="12996"/>
    <cellStyle name="Normal 80 2 4 3 2 2" xfId="27111"/>
    <cellStyle name="Normal 80 2 4 3 2 2 2" xfId="60988"/>
    <cellStyle name="Normal 80 2 4 3 2 3" xfId="46872"/>
    <cellStyle name="Normal 80 2 4 3 3" xfId="18642"/>
    <cellStyle name="Normal 80 2 4 3 3 2" xfId="38403"/>
    <cellStyle name="Normal 80 2 4 3 4" xfId="52519"/>
    <cellStyle name="Normal 80 2 4 3 5" xfId="32757"/>
    <cellStyle name="Normal 80 2 4 4" xfId="7350"/>
    <cellStyle name="Normal 80 2 4 4 2" xfId="21465"/>
    <cellStyle name="Normal 80 2 4 4 2 2" xfId="55342"/>
    <cellStyle name="Normal 80 2 4 4 3" xfId="41226"/>
    <cellStyle name="Normal 80 2 4 5" xfId="10173"/>
    <cellStyle name="Normal 80 2 4 5 2" xfId="24288"/>
    <cellStyle name="Normal 80 2 4 5 2 2" xfId="58165"/>
    <cellStyle name="Normal 80 2 4 5 3" xfId="44049"/>
    <cellStyle name="Normal 80 2 4 6" xfId="15819"/>
    <cellStyle name="Normal 80 2 4 6 2" xfId="35580"/>
    <cellStyle name="Normal 80 2 4 7" xfId="49696"/>
    <cellStyle name="Normal 80 2 4 8" xfId="29934"/>
    <cellStyle name="Normal 80 2 5" xfId="2408"/>
    <cellStyle name="Normal 80 2 5 2" xfId="5232"/>
    <cellStyle name="Normal 80 2 5 2 2" xfId="13702"/>
    <cellStyle name="Normal 80 2 5 2 2 2" xfId="27817"/>
    <cellStyle name="Normal 80 2 5 2 2 2 2" xfId="61694"/>
    <cellStyle name="Normal 80 2 5 2 2 3" xfId="47578"/>
    <cellStyle name="Normal 80 2 5 2 3" xfId="19348"/>
    <cellStyle name="Normal 80 2 5 2 3 2" xfId="39109"/>
    <cellStyle name="Normal 80 2 5 2 4" xfId="53225"/>
    <cellStyle name="Normal 80 2 5 2 5" xfId="33463"/>
    <cellStyle name="Normal 80 2 5 3" xfId="8056"/>
    <cellStyle name="Normal 80 2 5 3 2" xfId="22171"/>
    <cellStyle name="Normal 80 2 5 3 2 2" xfId="56048"/>
    <cellStyle name="Normal 80 2 5 3 3" xfId="41932"/>
    <cellStyle name="Normal 80 2 5 4" xfId="10879"/>
    <cellStyle name="Normal 80 2 5 4 2" xfId="24994"/>
    <cellStyle name="Normal 80 2 5 4 2 2" xfId="58871"/>
    <cellStyle name="Normal 80 2 5 4 3" xfId="44755"/>
    <cellStyle name="Normal 80 2 5 5" xfId="16525"/>
    <cellStyle name="Normal 80 2 5 5 2" xfId="36286"/>
    <cellStyle name="Normal 80 2 5 6" xfId="50402"/>
    <cellStyle name="Normal 80 2 5 7" xfId="30640"/>
    <cellStyle name="Normal 80 2 6" xfId="3819"/>
    <cellStyle name="Normal 80 2 6 2" xfId="12290"/>
    <cellStyle name="Normal 80 2 6 2 2" xfId="26405"/>
    <cellStyle name="Normal 80 2 6 2 2 2" xfId="60282"/>
    <cellStyle name="Normal 80 2 6 2 3" xfId="46166"/>
    <cellStyle name="Normal 80 2 6 3" xfId="17936"/>
    <cellStyle name="Normal 80 2 6 3 2" xfId="37697"/>
    <cellStyle name="Normal 80 2 6 4" xfId="51813"/>
    <cellStyle name="Normal 80 2 6 5" xfId="32051"/>
    <cellStyle name="Normal 80 2 7" xfId="6644"/>
    <cellStyle name="Normal 80 2 7 2" xfId="20759"/>
    <cellStyle name="Normal 80 2 7 2 2" xfId="54636"/>
    <cellStyle name="Normal 80 2 7 3" xfId="40520"/>
    <cellStyle name="Normal 80 2 8" xfId="9467"/>
    <cellStyle name="Normal 80 2 8 2" xfId="23582"/>
    <cellStyle name="Normal 80 2 8 2 2" xfId="57459"/>
    <cellStyle name="Normal 80 2 8 3" xfId="43343"/>
    <cellStyle name="Normal 80 2 9" xfId="15113"/>
    <cellStyle name="Normal 80 2 9 2" xfId="34874"/>
    <cellStyle name="Normal 80 3" xfId="1080"/>
    <cellStyle name="Normal 80 3 10" xfId="29316"/>
    <cellStyle name="Normal 80 3 2" xfId="1435"/>
    <cellStyle name="Normal 80 3 2 2" xfId="2142"/>
    <cellStyle name="Normal 80 3 2 2 2" xfId="3555"/>
    <cellStyle name="Normal 80 3 2 2 2 2" xfId="6379"/>
    <cellStyle name="Normal 80 3 2 2 2 2 2" xfId="14849"/>
    <cellStyle name="Normal 80 3 2 2 2 2 2 2" xfId="28964"/>
    <cellStyle name="Normal 80 3 2 2 2 2 2 2 2" xfId="62841"/>
    <cellStyle name="Normal 80 3 2 2 2 2 2 3" xfId="48725"/>
    <cellStyle name="Normal 80 3 2 2 2 2 3" xfId="20495"/>
    <cellStyle name="Normal 80 3 2 2 2 2 3 2" xfId="40256"/>
    <cellStyle name="Normal 80 3 2 2 2 2 4" xfId="54372"/>
    <cellStyle name="Normal 80 3 2 2 2 2 5" xfId="34610"/>
    <cellStyle name="Normal 80 3 2 2 2 3" xfId="9203"/>
    <cellStyle name="Normal 80 3 2 2 2 3 2" xfId="23318"/>
    <cellStyle name="Normal 80 3 2 2 2 3 2 2" xfId="57195"/>
    <cellStyle name="Normal 80 3 2 2 2 3 3" xfId="43079"/>
    <cellStyle name="Normal 80 3 2 2 2 4" xfId="12026"/>
    <cellStyle name="Normal 80 3 2 2 2 4 2" xfId="26141"/>
    <cellStyle name="Normal 80 3 2 2 2 4 2 2" xfId="60018"/>
    <cellStyle name="Normal 80 3 2 2 2 4 3" xfId="45902"/>
    <cellStyle name="Normal 80 3 2 2 2 5" xfId="17672"/>
    <cellStyle name="Normal 80 3 2 2 2 5 2" xfId="37433"/>
    <cellStyle name="Normal 80 3 2 2 2 6" xfId="51549"/>
    <cellStyle name="Normal 80 3 2 2 2 7" xfId="31787"/>
    <cellStyle name="Normal 80 3 2 2 3" xfId="4966"/>
    <cellStyle name="Normal 80 3 2 2 3 2" xfId="13437"/>
    <cellStyle name="Normal 80 3 2 2 3 2 2" xfId="27552"/>
    <cellStyle name="Normal 80 3 2 2 3 2 2 2" xfId="61429"/>
    <cellStyle name="Normal 80 3 2 2 3 2 3" xfId="47313"/>
    <cellStyle name="Normal 80 3 2 2 3 3" xfId="19083"/>
    <cellStyle name="Normal 80 3 2 2 3 3 2" xfId="38844"/>
    <cellStyle name="Normal 80 3 2 2 3 4" xfId="52960"/>
    <cellStyle name="Normal 80 3 2 2 3 5" xfId="33198"/>
    <cellStyle name="Normal 80 3 2 2 4" xfId="7791"/>
    <cellStyle name="Normal 80 3 2 2 4 2" xfId="21906"/>
    <cellStyle name="Normal 80 3 2 2 4 2 2" xfId="55783"/>
    <cellStyle name="Normal 80 3 2 2 4 3" xfId="41667"/>
    <cellStyle name="Normal 80 3 2 2 5" xfId="10614"/>
    <cellStyle name="Normal 80 3 2 2 5 2" xfId="24729"/>
    <cellStyle name="Normal 80 3 2 2 5 2 2" xfId="58606"/>
    <cellStyle name="Normal 80 3 2 2 5 3" xfId="44490"/>
    <cellStyle name="Normal 80 3 2 2 6" xfId="16260"/>
    <cellStyle name="Normal 80 3 2 2 6 2" xfId="36021"/>
    <cellStyle name="Normal 80 3 2 2 7" xfId="50137"/>
    <cellStyle name="Normal 80 3 2 2 8" xfId="30375"/>
    <cellStyle name="Normal 80 3 2 3" xfId="2849"/>
    <cellStyle name="Normal 80 3 2 3 2" xfId="5673"/>
    <cellStyle name="Normal 80 3 2 3 2 2" xfId="14143"/>
    <cellStyle name="Normal 80 3 2 3 2 2 2" xfId="28258"/>
    <cellStyle name="Normal 80 3 2 3 2 2 2 2" xfId="62135"/>
    <cellStyle name="Normal 80 3 2 3 2 2 3" xfId="48019"/>
    <cellStyle name="Normal 80 3 2 3 2 3" xfId="19789"/>
    <cellStyle name="Normal 80 3 2 3 2 3 2" xfId="39550"/>
    <cellStyle name="Normal 80 3 2 3 2 4" xfId="53666"/>
    <cellStyle name="Normal 80 3 2 3 2 5" xfId="33904"/>
    <cellStyle name="Normal 80 3 2 3 3" xfId="8497"/>
    <cellStyle name="Normal 80 3 2 3 3 2" xfId="22612"/>
    <cellStyle name="Normal 80 3 2 3 3 2 2" xfId="56489"/>
    <cellStyle name="Normal 80 3 2 3 3 3" xfId="42373"/>
    <cellStyle name="Normal 80 3 2 3 4" xfId="11320"/>
    <cellStyle name="Normal 80 3 2 3 4 2" xfId="25435"/>
    <cellStyle name="Normal 80 3 2 3 4 2 2" xfId="59312"/>
    <cellStyle name="Normal 80 3 2 3 4 3" xfId="45196"/>
    <cellStyle name="Normal 80 3 2 3 5" xfId="16966"/>
    <cellStyle name="Normal 80 3 2 3 5 2" xfId="36727"/>
    <cellStyle name="Normal 80 3 2 3 6" xfId="50843"/>
    <cellStyle name="Normal 80 3 2 3 7" xfId="31081"/>
    <cellStyle name="Normal 80 3 2 4" xfId="4260"/>
    <cellStyle name="Normal 80 3 2 4 2" xfId="12731"/>
    <cellStyle name="Normal 80 3 2 4 2 2" xfId="26846"/>
    <cellStyle name="Normal 80 3 2 4 2 2 2" xfId="60723"/>
    <cellStyle name="Normal 80 3 2 4 2 3" xfId="46607"/>
    <cellStyle name="Normal 80 3 2 4 3" xfId="18377"/>
    <cellStyle name="Normal 80 3 2 4 3 2" xfId="38138"/>
    <cellStyle name="Normal 80 3 2 4 4" xfId="52254"/>
    <cellStyle name="Normal 80 3 2 4 5" xfId="32492"/>
    <cellStyle name="Normal 80 3 2 5" xfId="7085"/>
    <cellStyle name="Normal 80 3 2 5 2" xfId="21200"/>
    <cellStyle name="Normal 80 3 2 5 2 2" xfId="55077"/>
    <cellStyle name="Normal 80 3 2 5 3" xfId="40961"/>
    <cellStyle name="Normal 80 3 2 6" xfId="9908"/>
    <cellStyle name="Normal 80 3 2 6 2" xfId="24023"/>
    <cellStyle name="Normal 80 3 2 6 2 2" xfId="57900"/>
    <cellStyle name="Normal 80 3 2 6 3" xfId="43784"/>
    <cellStyle name="Normal 80 3 2 7" xfId="15554"/>
    <cellStyle name="Normal 80 3 2 7 2" xfId="35315"/>
    <cellStyle name="Normal 80 3 2 8" xfId="49431"/>
    <cellStyle name="Normal 80 3 2 9" xfId="29669"/>
    <cellStyle name="Normal 80 3 3" xfId="1789"/>
    <cellStyle name="Normal 80 3 3 2" xfId="3202"/>
    <cellStyle name="Normal 80 3 3 2 2" xfId="6026"/>
    <cellStyle name="Normal 80 3 3 2 2 2" xfId="14496"/>
    <cellStyle name="Normal 80 3 3 2 2 2 2" xfId="28611"/>
    <cellStyle name="Normal 80 3 3 2 2 2 2 2" xfId="62488"/>
    <cellStyle name="Normal 80 3 3 2 2 2 3" xfId="48372"/>
    <cellStyle name="Normal 80 3 3 2 2 3" xfId="20142"/>
    <cellStyle name="Normal 80 3 3 2 2 3 2" xfId="39903"/>
    <cellStyle name="Normal 80 3 3 2 2 4" xfId="54019"/>
    <cellStyle name="Normal 80 3 3 2 2 5" xfId="34257"/>
    <cellStyle name="Normal 80 3 3 2 3" xfId="8850"/>
    <cellStyle name="Normal 80 3 3 2 3 2" xfId="22965"/>
    <cellStyle name="Normal 80 3 3 2 3 2 2" xfId="56842"/>
    <cellStyle name="Normal 80 3 3 2 3 3" xfId="42726"/>
    <cellStyle name="Normal 80 3 3 2 4" xfId="11673"/>
    <cellStyle name="Normal 80 3 3 2 4 2" xfId="25788"/>
    <cellStyle name="Normal 80 3 3 2 4 2 2" xfId="59665"/>
    <cellStyle name="Normal 80 3 3 2 4 3" xfId="45549"/>
    <cellStyle name="Normal 80 3 3 2 5" xfId="17319"/>
    <cellStyle name="Normal 80 3 3 2 5 2" xfId="37080"/>
    <cellStyle name="Normal 80 3 3 2 6" xfId="51196"/>
    <cellStyle name="Normal 80 3 3 2 7" xfId="31434"/>
    <cellStyle name="Normal 80 3 3 3" xfId="4613"/>
    <cellStyle name="Normal 80 3 3 3 2" xfId="13084"/>
    <cellStyle name="Normal 80 3 3 3 2 2" xfId="27199"/>
    <cellStyle name="Normal 80 3 3 3 2 2 2" xfId="61076"/>
    <cellStyle name="Normal 80 3 3 3 2 3" xfId="46960"/>
    <cellStyle name="Normal 80 3 3 3 3" xfId="18730"/>
    <cellStyle name="Normal 80 3 3 3 3 2" xfId="38491"/>
    <cellStyle name="Normal 80 3 3 3 4" xfId="52607"/>
    <cellStyle name="Normal 80 3 3 3 5" xfId="32845"/>
    <cellStyle name="Normal 80 3 3 4" xfId="7438"/>
    <cellStyle name="Normal 80 3 3 4 2" xfId="21553"/>
    <cellStyle name="Normal 80 3 3 4 2 2" xfId="55430"/>
    <cellStyle name="Normal 80 3 3 4 3" xfId="41314"/>
    <cellStyle name="Normal 80 3 3 5" xfId="10261"/>
    <cellStyle name="Normal 80 3 3 5 2" xfId="24376"/>
    <cellStyle name="Normal 80 3 3 5 2 2" xfId="58253"/>
    <cellStyle name="Normal 80 3 3 5 3" xfId="44137"/>
    <cellStyle name="Normal 80 3 3 6" xfId="15907"/>
    <cellStyle name="Normal 80 3 3 6 2" xfId="35668"/>
    <cellStyle name="Normal 80 3 3 7" xfId="49784"/>
    <cellStyle name="Normal 80 3 3 8" xfId="30022"/>
    <cellStyle name="Normal 80 3 4" xfId="2496"/>
    <cellStyle name="Normal 80 3 4 2" xfId="5320"/>
    <cellStyle name="Normal 80 3 4 2 2" xfId="13790"/>
    <cellStyle name="Normal 80 3 4 2 2 2" xfId="27905"/>
    <cellStyle name="Normal 80 3 4 2 2 2 2" xfId="61782"/>
    <cellStyle name="Normal 80 3 4 2 2 3" xfId="47666"/>
    <cellStyle name="Normal 80 3 4 2 3" xfId="19436"/>
    <cellStyle name="Normal 80 3 4 2 3 2" xfId="39197"/>
    <cellStyle name="Normal 80 3 4 2 4" xfId="53313"/>
    <cellStyle name="Normal 80 3 4 2 5" xfId="33551"/>
    <cellStyle name="Normal 80 3 4 3" xfId="8144"/>
    <cellStyle name="Normal 80 3 4 3 2" xfId="22259"/>
    <cellStyle name="Normal 80 3 4 3 2 2" xfId="56136"/>
    <cellStyle name="Normal 80 3 4 3 3" xfId="42020"/>
    <cellStyle name="Normal 80 3 4 4" xfId="10967"/>
    <cellStyle name="Normal 80 3 4 4 2" xfId="25082"/>
    <cellStyle name="Normal 80 3 4 4 2 2" xfId="58959"/>
    <cellStyle name="Normal 80 3 4 4 3" xfId="44843"/>
    <cellStyle name="Normal 80 3 4 5" xfId="16613"/>
    <cellStyle name="Normal 80 3 4 5 2" xfId="36374"/>
    <cellStyle name="Normal 80 3 4 6" xfId="50490"/>
    <cellStyle name="Normal 80 3 4 7" xfId="30728"/>
    <cellStyle name="Normal 80 3 5" xfId="3907"/>
    <cellStyle name="Normal 80 3 5 2" xfId="12378"/>
    <cellStyle name="Normal 80 3 5 2 2" xfId="26493"/>
    <cellStyle name="Normal 80 3 5 2 2 2" xfId="60370"/>
    <cellStyle name="Normal 80 3 5 2 3" xfId="46254"/>
    <cellStyle name="Normal 80 3 5 3" xfId="18024"/>
    <cellStyle name="Normal 80 3 5 3 2" xfId="37785"/>
    <cellStyle name="Normal 80 3 5 4" xfId="51901"/>
    <cellStyle name="Normal 80 3 5 5" xfId="32139"/>
    <cellStyle name="Normal 80 3 6" xfId="6732"/>
    <cellStyle name="Normal 80 3 6 2" xfId="20847"/>
    <cellStyle name="Normal 80 3 6 2 2" xfId="54724"/>
    <cellStyle name="Normal 80 3 6 3" xfId="40608"/>
    <cellStyle name="Normal 80 3 7" xfId="9555"/>
    <cellStyle name="Normal 80 3 7 2" xfId="23670"/>
    <cellStyle name="Normal 80 3 7 2 2" xfId="57547"/>
    <cellStyle name="Normal 80 3 7 3" xfId="43431"/>
    <cellStyle name="Normal 80 3 8" xfId="15201"/>
    <cellStyle name="Normal 80 3 8 2" xfId="34962"/>
    <cellStyle name="Normal 80 3 9" xfId="49078"/>
    <cellStyle name="Normal 80 4" xfId="1260"/>
    <cellStyle name="Normal 80 4 2" xfId="1967"/>
    <cellStyle name="Normal 80 4 2 2" xfId="3380"/>
    <cellStyle name="Normal 80 4 2 2 2" xfId="6204"/>
    <cellStyle name="Normal 80 4 2 2 2 2" xfId="14674"/>
    <cellStyle name="Normal 80 4 2 2 2 2 2" xfId="28789"/>
    <cellStyle name="Normal 80 4 2 2 2 2 2 2" xfId="62666"/>
    <cellStyle name="Normal 80 4 2 2 2 2 3" xfId="48550"/>
    <cellStyle name="Normal 80 4 2 2 2 3" xfId="20320"/>
    <cellStyle name="Normal 80 4 2 2 2 3 2" xfId="40081"/>
    <cellStyle name="Normal 80 4 2 2 2 4" xfId="54197"/>
    <cellStyle name="Normal 80 4 2 2 2 5" xfId="34435"/>
    <cellStyle name="Normal 80 4 2 2 3" xfId="9028"/>
    <cellStyle name="Normal 80 4 2 2 3 2" xfId="23143"/>
    <cellStyle name="Normal 80 4 2 2 3 2 2" xfId="57020"/>
    <cellStyle name="Normal 80 4 2 2 3 3" xfId="42904"/>
    <cellStyle name="Normal 80 4 2 2 4" xfId="11851"/>
    <cellStyle name="Normal 80 4 2 2 4 2" xfId="25966"/>
    <cellStyle name="Normal 80 4 2 2 4 2 2" xfId="59843"/>
    <cellStyle name="Normal 80 4 2 2 4 3" xfId="45727"/>
    <cellStyle name="Normal 80 4 2 2 5" xfId="17497"/>
    <cellStyle name="Normal 80 4 2 2 5 2" xfId="37258"/>
    <cellStyle name="Normal 80 4 2 2 6" xfId="51374"/>
    <cellStyle name="Normal 80 4 2 2 7" xfId="31612"/>
    <cellStyle name="Normal 80 4 2 3" xfId="4791"/>
    <cellStyle name="Normal 80 4 2 3 2" xfId="13262"/>
    <cellStyle name="Normal 80 4 2 3 2 2" xfId="27377"/>
    <cellStyle name="Normal 80 4 2 3 2 2 2" xfId="61254"/>
    <cellStyle name="Normal 80 4 2 3 2 3" xfId="47138"/>
    <cellStyle name="Normal 80 4 2 3 3" xfId="18908"/>
    <cellStyle name="Normal 80 4 2 3 3 2" xfId="38669"/>
    <cellStyle name="Normal 80 4 2 3 4" xfId="52785"/>
    <cellStyle name="Normal 80 4 2 3 5" xfId="33023"/>
    <cellStyle name="Normal 80 4 2 4" xfId="7616"/>
    <cellStyle name="Normal 80 4 2 4 2" xfId="21731"/>
    <cellStyle name="Normal 80 4 2 4 2 2" xfId="55608"/>
    <cellStyle name="Normal 80 4 2 4 3" xfId="41492"/>
    <cellStyle name="Normal 80 4 2 5" xfId="10439"/>
    <cellStyle name="Normal 80 4 2 5 2" xfId="24554"/>
    <cellStyle name="Normal 80 4 2 5 2 2" xfId="58431"/>
    <cellStyle name="Normal 80 4 2 5 3" xfId="44315"/>
    <cellStyle name="Normal 80 4 2 6" xfId="16085"/>
    <cellStyle name="Normal 80 4 2 6 2" xfId="35846"/>
    <cellStyle name="Normal 80 4 2 7" xfId="49962"/>
    <cellStyle name="Normal 80 4 2 8" xfId="30200"/>
    <cellStyle name="Normal 80 4 3" xfId="2674"/>
    <cellStyle name="Normal 80 4 3 2" xfId="5498"/>
    <cellStyle name="Normal 80 4 3 2 2" xfId="13968"/>
    <cellStyle name="Normal 80 4 3 2 2 2" xfId="28083"/>
    <cellStyle name="Normal 80 4 3 2 2 2 2" xfId="61960"/>
    <cellStyle name="Normal 80 4 3 2 2 3" xfId="47844"/>
    <cellStyle name="Normal 80 4 3 2 3" xfId="19614"/>
    <cellStyle name="Normal 80 4 3 2 3 2" xfId="39375"/>
    <cellStyle name="Normal 80 4 3 2 4" xfId="53491"/>
    <cellStyle name="Normal 80 4 3 2 5" xfId="33729"/>
    <cellStyle name="Normal 80 4 3 3" xfId="8322"/>
    <cellStyle name="Normal 80 4 3 3 2" xfId="22437"/>
    <cellStyle name="Normal 80 4 3 3 2 2" xfId="56314"/>
    <cellStyle name="Normal 80 4 3 3 3" xfId="42198"/>
    <cellStyle name="Normal 80 4 3 4" xfId="11145"/>
    <cellStyle name="Normal 80 4 3 4 2" xfId="25260"/>
    <cellStyle name="Normal 80 4 3 4 2 2" xfId="59137"/>
    <cellStyle name="Normal 80 4 3 4 3" xfId="45021"/>
    <cellStyle name="Normal 80 4 3 5" xfId="16791"/>
    <cellStyle name="Normal 80 4 3 5 2" xfId="36552"/>
    <cellStyle name="Normal 80 4 3 6" xfId="50668"/>
    <cellStyle name="Normal 80 4 3 7" xfId="30906"/>
    <cellStyle name="Normal 80 4 4" xfId="4085"/>
    <cellStyle name="Normal 80 4 4 2" xfId="12556"/>
    <cellStyle name="Normal 80 4 4 2 2" xfId="26671"/>
    <cellStyle name="Normal 80 4 4 2 2 2" xfId="60548"/>
    <cellStyle name="Normal 80 4 4 2 3" xfId="46432"/>
    <cellStyle name="Normal 80 4 4 3" xfId="18202"/>
    <cellStyle name="Normal 80 4 4 3 2" xfId="37963"/>
    <cellStyle name="Normal 80 4 4 4" xfId="52079"/>
    <cellStyle name="Normal 80 4 4 5" xfId="32317"/>
    <cellStyle name="Normal 80 4 5" xfId="6910"/>
    <cellStyle name="Normal 80 4 5 2" xfId="21025"/>
    <cellStyle name="Normal 80 4 5 2 2" xfId="54902"/>
    <cellStyle name="Normal 80 4 5 3" xfId="40786"/>
    <cellStyle name="Normal 80 4 6" xfId="9733"/>
    <cellStyle name="Normal 80 4 6 2" xfId="23848"/>
    <cellStyle name="Normal 80 4 6 2 2" xfId="57725"/>
    <cellStyle name="Normal 80 4 6 3" xfId="43609"/>
    <cellStyle name="Normal 80 4 7" xfId="15379"/>
    <cellStyle name="Normal 80 4 7 2" xfId="35140"/>
    <cellStyle name="Normal 80 4 8" xfId="49256"/>
    <cellStyle name="Normal 80 4 9" xfId="29494"/>
    <cellStyle name="Normal 80 5" xfId="1614"/>
    <cellStyle name="Normal 80 5 2" xfId="3027"/>
    <cellStyle name="Normal 80 5 2 2" xfId="5851"/>
    <cellStyle name="Normal 80 5 2 2 2" xfId="14321"/>
    <cellStyle name="Normal 80 5 2 2 2 2" xfId="28436"/>
    <cellStyle name="Normal 80 5 2 2 2 2 2" xfId="62313"/>
    <cellStyle name="Normal 80 5 2 2 2 3" xfId="48197"/>
    <cellStyle name="Normal 80 5 2 2 3" xfId="19967"/>
    <cellStyle name="Normal 80 5 2 2 3 2" xfId="39728"/>
    <cellStyle name="Normal 80 5 2 2 4" xfId="53844"/>
    <cellStyle name="Normal 80 5 2 2 5" xfId="34082"/>
    <cellStyle name="Normal 80 5 2 3" xfId="8675"/>
    <cellStyle name="Normal 80 5 2 3 2" xfId="22790"/>
    <cellStyle name="Normal 80 5 2 3 2 2" xfId="56667"/>
    <cellStyle name="Normal 80 5 2 3 3" xfId="42551"/>
    <cellStyle name="Normal 80 5 2 4" xfId="11498"/>
    <cellStyle name="Normal 80 5 2 4 2" xfId="25613"/>
    <cellStyle name="Normal 80 5 2 4 2 2" xfId="59490"/>
    <cellStyle name="Normal 80 5 2 4 3" xfId="45374"/>
    <cellStyle name="Normal 80 5 2 5" xfId="17144"/>
    <cellStyle name="Normal 80 5 2 5 2" xfId="36905"/>
    <cellStyle name="Normal 80 5 2 6" xfId="51021"/>
    <cellStyle name="Normal 80 5 2 7" xfId="31259"/>
    <cellStyle name="Normal 80 5 3" xfId="4438"/>
    <cellStyle name="Normal 80 5 3 2" xfId="12909"/>
    <cellStyle name="Normal 80 5 3 2 2" xfId="27024"/>
    <cellStyle name="Normal 80 5 3 2 2 2" xfId="60901"/>
    <cellStyle name="Normal 80 5 3 2 3" xfId="46785"/>
    <cellStyle name="Normal 80 5 3 3" xfId="18555"/>
    <cellStyle name="Normal 80 5 3 3 2" xfId="38316"/>
    <cellStyle name="Normal 80 5 3 4" xfId="52432"/>
    <cellStyle name="Normal 80 5 3 5" xfId="32670"/>
    <cellStyle name="Normal 80 5 4" xfId="7263"/>
    <cellStyle name="Normal 80 5 4 2" xfId="21378"/>
    <cellStyle name="Normal 80 5 4 2 2" xfId="55255"/>
    <cellStyle name="Normal 80 5 4 3" xfId="41139"/>
    <cellStyle name="Normal 80 5 5" xfId="10086"/>
    <cellStyle name="Normal 80 5 5 2" xfId="24201"/>
    <cellStyle name="Normal 80 5 5 2 2" xfId="58078"/>
    <cellStyle name="Normal 80 5 5 3" xfId="43962"/>
    <cellStyle name="Normal 80 5 6" xfId="15732"/>
    <cellStyle name="Normal 80 5 6 2" xfId="35493"/>
    <cellStyle name="Normal 80 5 7" xfId="49609"/>
    <cellStyle name="Normal 80 5 8" xfId="29847"/>
    <cellStyle name="Normal 80 6" xfId="2321"/>
    <cellStyle name="Normal 80 6 2" xfId="5145"/>
    <cellStyle name="Normal 80 6 2 2" xfId="13615"/>
    <cellStyle name="Normal 80 6 2 2 2" xfId="27730"/>
    <cellStyle name="Normal 80 6 2 2 2 2" xfId="61607"/>
    <cellStyle name="Normal 80 6 2 2 3" xfId="47491"/>
    <cellStyle name="Normal 80 6 2 3" xfId="19261"/>
    <cellStyle name="Normal 80 6 2 3 2" xfId="39022"/>
    <cellStyle name="Normal 80 6 2 4" xfId="53138"/>
    <cellStyle name="Normal 80 6 2 5" xfId="33376"/>
    <cellStyle name="Normal 80 6 3" xfId="7969"/>
    <cellStyle name="Normal 80 6 3 2" xfId="22084"/>
    <cellStyle name="Normal 80 6 3 2 2" xfId="55961"/>
    <cellStyle name="Normal 80 6 3 3" xfId="41845"/>
    <cellStyle name="Normal 80 6 4" xfId="10792"/>
    <cellStyle name="Normal 80 6 4 2" xfId="24907"/>
    <cellStyle name="Normal 80 6 4 2 2" xfId="58784"/>
    <cellStyle name="Normal 80 6 4 3" xfId="44668"/>
    <cellStyle name="Normal 80 6 5" xfId="16438"/>
    <cellStyle name="Normal 80 6 5 2" xfId="36199"/>
    <cellStyle name="Normal 80 6 6" xfId="50315"/>
    <cellStyle name="Normal 80 6 7" xfId="30553"/>
    <cellStyle name="Normal 80 7" xfId="3732"/>
    <cellStyle name="Normal 80 7 2" xfId="12203"/>
    <cellStyle name="Normal 80 7 2 2" xfId="26318"/>
    <cellStyle name="Normal 80 7 2 2 2" xfId="60195"/>
    <cellStyle name="Normal 80 7 2 3" xfId="46079"/>
    <cellStyle name="Normal 80 7 3" xfId="17849"/>
    <cellStyle name="Normal 80 7 3 2" xfId="37610"/>
    <cellStyle name="Normal 80 7 4" xfId="51726"/>
    <cellStyle name="Normal 80 7 5" xfId="31964"/>
    <cellStyle name="Normal 80 8" xfId="6557"/>
    <cellStyle name="Normal 80 8 2" xfId="20672"/>
    <cellStyle name="Normal 80 8 2 2" xfId="54549"/>
    <cellStyle name="Normal 80 8 3" xfId="40433"/>
    <cellStyle name="Normal 80 9" xfId="9380"/>
    <cellStyle name="Normal 80 9 2" xfId="23495"/>
    <cellStyle name="Normal 80 9 2 2" xfId="57372"/>
    <cellStyle name="Normal 80 9 3" xfId="43256"/>
    <cellStyle name="Normal 81" xfId="727"/>
    <cellStyle name="Normal 81 10" xfId="15021"/>
    <cellStyle name="Normal 81 10 2" xfId="34782"/>
    <cellStyle name="Normal 81 11" xfId="48898"/>
    <cellStyle name="Normal 81 12" xfId="29136"/>
    <cellStyle name="Normal 81 2" xfId="983"/>
    <cellStyle name="Normal 81 2 10" xfId="48985"/>
    <cellStyle name="Normal 81 2 11" xfId="29223"/>
    <cellStyle name="Normal 81 2 2" xfId="1163"/>
    <cellStyle name="Normal 81 2 2 10" xfId="29398"/>
    <cellStyle name="Normal 81 2 2 2" xfId="1517"/>
    <cellStyle name="Normal 81 2 2 2 2" xfId="2224"/>
    <cellStyle name="Normal 81 2 2 2 2 2" xfId="3637"/>
    <cellStyle name="Normal 81 2 2 2 2 2 2" xfId="6461"/>
    <cellStyle name="Normal 81 2 2 2 2 2 2 2" xfId="14931"/>
    <cellStyle name="Normal 81 2 2 2 2 2 2 2 2" xfId="29046"/>
    <cellStyle name="Normal 81 2 2 2 2 2 2 2 2 2" xfId="62923"/>
    <cellStyle name="Normal 81 2 2 2 2 2 2 2 3" xfId="48807"/>
    <cellStyle name="Normal 81 2 2 2 2 2 2 3" xfId="20577"/>
    <cellStyle name="Normal 81 2 2 2 2 2 2 3 2" xfId="40338"/>
    <cellStyle name="Normal 81 2 2 2 2 2 2 4" xfId="54454"/>
    <cellStyle name="Normal 81 2 2 2 2 2 2 5" xfId="34692"/>
    <cellStyle name="Normal 81 2 2 2 2 2 3" xfId="9285"/>
    <cellStyle name="Normal 81 2 2 2 2 2 3 2" xfId="23400"/>
    <cellStyle name="Normal 81 2 2 2 2 2 3 2 2" xfId="57277"/>
    <cellStyle name="Normal 81 2 2 2 2 2 3 3" xfId="43161"/>
    <cellStyle name="Normal 81 2 2 2 2 2 4" xfId="12108"/>
    <cellStyle name="Normal 81 2 2 2 2 2 4 2" xfId="26223"/>
    <cellStyle name="Normal 81 2 2 2 2 2 4 2 2" xfId="60100"/>
    <cellStyle name="Normal 81 2 2 2 2 2 4 3" xfId="45984"/>
    <cellStyle name="Normal 81 2 2 2 2 2 5" xfId="17754"/>
    <cellStyle name="Normal 81 2 2 2 2 2 5 2" xfId="37515"/>
    <cellStyle name="Normal 81 2 2 2 2 2 6" xfId="51631"/>
    <cellStyle name="Normal 81 2 2 2 2 2 7" xfId="31869"/>
    <cellStyle name="Normal 81 2 2 2 2 3" xfId="5048"/>
    <cellStyle name="Normal 81 2 2 2 2 3 2" xfId="13519"/>
    <cellStyle name="Normal 81 2 2 2 2 3 2 2" xfId="27634"/>
    <cellStyle name="Normal 81 2 2 2 2 3 2 2 2" xfId="61511"/>
    <cellStyle name="Normal 81 2 2 2 2 3 2 3" xfId="47395"/>
    <cellStyle name="Normal 81 2 2 2 2 3 3" xfId="19165"/>
    <cellStyle name="Normal 81 2 2 2 2 3 3 2" xfId="38926"/>
    <cellStyle name="Normal 81 2 2 2 2 3 4" xfId="53042"/>
    <cellStyle name="Normal 81 2 2 2 2 3 5" xfId="33280"/>
    <cellStyle name="Normal 81 2 2 2 2 4" xfId="7873"/>
    <cellStyle name="Normal 81 2 2 2 2 4 2" xfId="21988"/>
    <cellStyle name="Normal 81 2 2 2 2 4 2 2" xfId="55865"/>
    <cellStyle name="Normal 81 2 2 2 2 4 3" xfId="41749"/>
    <cellStyle name="Normal 81 2 2 2 2 5" xfId="10696"/>
    <cellStyle name="Normal 81 2 2 2 2 5 2" xfId="24811"/>
    <cellStyle name="Normal 81 2 2 2 2 5 2 2" xfId="58688"/>
    <cellStyle name="Normal 81 2 2 2 2 5 3" xfId="44572"/>
    <cellStyle name="Normal 81 2 2 2 2 6" xfId="16342"/>
    <cellStyle name="Normal 81 2 2 2 2 6 2" xfId="36103"/>
    <cellStyle name="Normal 81 2 2 2 2 7" xfId="50219"/>
    <cellStyle name="Normal 81 2 2 2 2 8" xfId="30457"/>
    <cellStyle name="Normal 81 2 2 2 3" xfId="2931"/>
    <cellStyle name="Normal 81 2 2 2 3 2" xfId="5755"/>
    <cellStyle name="Normal 81 2 2 2 3 2 2" xfId="14225"/>
    <cellStyle name="Normal 81 2 2 2 3 2 2 2" xfId="28340"/>
    <cellStyle name="Normal 81 2 2 2 3 2 2 2 2" xfId="62217"/>
    <cellStyle name="Normal 81 2 2 2 3 2 2 3" xfId="48101"/>
    <cellStyle name="Normal 81 2 2 2 3 2 3" xfId="19871"/>
    <cellStyle name="Normal 81 2 2 2 3 2 3 2" xfId="39632"/>
    <cellStyle name="Normal 81 2 2 2 3 2 4" xfId="53748"/>
    <cellStyle name="Normal 81 2 2 2 3 2 5" xfId="33986"/>
    <cellStyle name="Normal 81 2 2 2 3 3" xfId="8579"/>
    <cellStyle name="Normal 81 2 2 2 3 3 2" xfId="22694"/>
    <cellStyle name="Normal 81 2 2 2 3 3 2 2" xfId="56571"/>
    <cellStyle name="Normal 81 2 2 2 3 3 3" xfId="42455"/>
    <cellStyle name="Normal 81 2 2 2 3 4" xfId="11402"/>
    <cellStyle name="Normal 81 2 2 2 3 4 2" xfId="25517"/>
    <cellStyle name="Normal 81 2 2 2 3 4 2 2" xfId="59394"/>
    <cellStyle name="Normal 81 2 2 2 3 4 3" xfId="45278"/>
    <cellStyle name="Normal 81 2 2 2 3 5" xfId="17048"/>
    <cellStyle name="Normal 81 2 2 2 3 5 2" xfId="36809"/>
    <cellStyle name="Normal 81 2 2 2 3 6" xfId="50925"/>
    <cellStyle name="Normal 81 2 2 2 3 7" xfId="31163"/>
    <cellStyle name="Normal 81 2 2 2 4" xfId="4342"/>
    <cellStyle name="Normal 81 2 2 2 4 2" xfId="12813"/>
    <cellStyle name="Normal 81 2 2 2 4 2 2" xfId="26928"/>
    <cellStyle name="Normal 81 2 2 2 4 2 2 2" xfId="60805"/>
    <cellStyle name="Normal 81 2 2 2 4 2 3" xfId="46689"/>
    <cellStyle name="Normal 81 2 2 2 4 3" xfId="18459"/>
    <cellStyle name="Normal 81 2 2 2 4 3 2" xfId="38220"/>
    <cellStyle name="Normal 81 2 2 2 4 4" xfId="52336"/>
    <cellStyle name="Normal 81 2 2 2 4 5" xfId="32574"/>
    <cellStyle name="Normal 81 2 2 2 5" xfId="7167"/>
    <cellStyle name="Normal 81 2 2 2 5 2" xfId="21282"/>
    <cellStyle name="Normal 81 2 2 2 5 2 2" xfId="55159"/>
    <cellStyle name="Normal 81 2 2 2 5 3" xfId="41043"/>
    <cellStyle name="Normal 81 2 2 2 6" xfId="9990"/>
    <cellStyle name="Normal 81 2 2 2 6 2" xfId="24105"/>
    <cellStyle name="Normal 81 2 2 2 6 2 2" xfId="57982"/>
    <cellStyle name="Normal 81 2 2 2 6 3" xfId="43866"/>
    <cellStyle name="Normal 81 2 2 2 7" xfId="15636"/>
    <cellStyle name="Normal 81 2 2 2 7 2" xfId="35397"/>
    <cellStyle name="Normal 81 2 2 2 8" xfId="49513"/>
    <cellStyle name="Normal 81 2 2 2 9" xfId="29751"/>
    <cellStyle name="Normal 81 2 2 3" xfId="1871"/>
    <cellStyle name="Normal 81 2 2 3 2" xfId="3284"/>
    <cellStyle name="Normal 81 2 2 3 2 2" xfId="6108"/>
    <cellStyle name="Normal 81 2 2 3 2 2 2" xfId="14578"/>
    <cellStyle name="Normal 81 2 2 3 2 2 2 2" xfId="28693"/>
    <cellStyle name="Normal 81 2 2 3 2 2 2 2 2" xfId="62570"/>
    <cellStyle name="Normal 81 2 2 3 2 2 2 3" xfId="48454"/>
    <cellStyle name="Normal 81 2 2 3 2 2 3" xfId="20224"/>
    <cellStyle name="Normal 81 2 2 3 2 2 3 2" xfId="39985"/>
    <cellStyle name="Normal 81 2 2 3 2 2 4" xfId="54101"/>
    <cellStyle name="Normal 81 2 2 3 2 2 5" xfId="34339"/>
    <cellStyle name="Normal 81 2 2 3 2 3" xfId="8932"/>
    <cellStyle name="Normal 81 2 2 3 2 3 2" xfId="23047"/>
    <cellStyle name="Normal 81 2 2 3 2 3 2 2" xfId="56924"/>
    <cellStyle name="Normal 81 2 2 3 2 3 3" xfId="42808"/>
    <cellStyle name="Normal 81 2 2 3 2 4" xfId="11755"/>
    <cellStyle name="Normal 81 2 2 3 2 4 2" xfId="25870"/>
    <cellStyle name="Normal 81 2 2 3 2 4 2 2" xfId="59747"/>
    <cellStyle name="Normal 81 2 2 3 2 4 3" xfId="45631"/>
    <cellStyle name="Normal 81 2 2 3 2 5" xfId="17401"/>
    <cellStyle name="Normal 81 2 2 3 2 5 2" xfId="37162"/>
    <cellStyle name="Normal 81 2 2 3 2 6" xfId="51278"/>
    <cellStyle name="Normal 81 2 2 3 2 7" xfId="31516"/>
    <cellStyle name="Normal 81 2 2 3 3" xfId="4695"/>
    <cellStyle name="Normal 81 2 2 3 3 2" xfId="13166"/>
    <cellStyle name="Normal 81 2 2 3 3 2 2" xfId="27281"/>
    <cellStyle name="Normal 81 2 2 3 3 2 2 2" xfId="61158"/>
    <cellStyle name="Normal 81 2 2 3 3 2 3" xfId="47042"/>
    <cellStyle name="Normal 81 2 2 3 3 3" xfId="18812"/>
    <cellStyle name="Normal 81 2 2 3 3 3 2" xfId="38573"/>
    <cellStyle name="Normal 81 2 2 3 3 4" xfId="52689"/>
    <cellStyle name="Normal 81 2 2 3 3 5" xfId="32927"/>
    <cellStyle name="Normal 81 2 2 3 4" xfId="7520"/>
    <cellStyle name="Normal 81 2 2 3 4 2" xfId="21635"/>
    <cellStyle name="Normal 81 2 2 3 4 2 2" xfId="55512"/>
    <cellStyle name="Normal 81 2 2 3 4 3" xfId="41396"/>
    <cellStyle name="Normal 81 2 2 3 5" xfId="10343"/>
    <cellStyle name="Normal 81 2 2 3 5 2" xfId="24458"/>
    <cellStyle name="Normal 81 2 2 3 5 2 2" xfId="58335"/>
    <cellStyle name="Normal 81 2 2 3 5 3" xfId="44219"/>
    <cellStyle name="Normal 81 2 2 3 6" xfId="15989"/>
    <cellStyle name="Normal 81 2 2 3 6 2" xfId="35750"/>
    <cellStyle name="Normal 81 2 2 3 7" xfId="49866"/>
    <cellStyle name="Normal 81 2 2 3 8" xfId="30104"/>
    <cellStyle name="Normal 81 2 2 4" xfId="2578"/>
    <cellStyle name="Normal 81 2 2 4 2" xfId="5402"/>
    <cellStyle name="Normal 81 2 2 4 2 2" xfId="13872"/>
    <cellStyle name="Normal 81 2 2 4 2 2 2" xfId="27987"/>
    <cellStyle name="Normal 81 2 2 4 2 2 2 2" xfId="61864"/>
    <cellStyle name="Normal 81 2 2 4 2 2 3" xfId="47748"/>
    <cellStyle name="Normal 81 2 2 4 2 3" xfId="19518"/>
    <cellStyle name="Normal 81 2 2 4 2 3 2" xfId="39279"/>
    <cellStyle name="Normal 81 2 2 4 2 4" xfId="53395"/>
    <cellStyle name="Normal 81 2 2 4 2 5" xfId="33633"/>
    <cellStyle name="Normal 81 2 2 4 3" xfId="8226"/>
    <cellStyle name="Normal 81 2 2 4 3 2" xfId="22341"/>
    <cellStyle name="Normal 81 2 2 4 3 2 2" xfId="56218"/>
    <cellStyle name="Normal 81 2 2 4 3 3" xfId="42102"/>
    <cellStyle name="Normal 81 2 2 4 4" xfId="11049"/>
    <cellStyle name="Normal 81 2 2 4 4 2" xfId="25164"/>
    <cellStyle name="Normal 81 2 2 4 4 2 2" xfId="59041"/>
    <cellStyle name="Normal 81 2 2 4 4 3" xfId="44925"/>
    <cellStyle name="Normal 81 2 2 4 5" xfId="16695"/>
    <cellStyle name="Normal 81 2 2 4 5 2" xfId="36456"/>
    <cellStyle name="Normal 81 2 2 4 6" xfId="50572"/>
    <cellStyle name="Normal 81 2 2 4 7" xfId="30810"/>
    <cellStyle name="Normal 81 2 2 5" xfId="3989"/>
    <cellStyle name="Normal 81 2 2 5 2" xfId="12460"/>
    <cellStyle name="Normal 81 2 2 5 2 2" xfId="26575"/>
    <cellStyle name="Normal 81 2 2 5 2 2 2" xfId="60452"/>
    <cellStyle name="Normal 81 2 2 5 2 3" xfId="46336"/>
    <cellStyle name="Normal 81 2 2 5 3" xfId="18106"/>
    <cellStyle name="Normal 81 2 2 5 3 2" xfId="37867"/>
    <cellStyle name="Normal 81 2 2 5 4" xfId="51983"/>
    <cellStyle name="Normal 81 2 2 5 5" xfId="32221"/>
    <cellStyle name="Normal 81 2 2 6" xfId="6814"/>
    <cellStyle name="Normal 81 2 2 6 2" xfId="20929"/>
    <cellStyle name="Normal 81 2 2 6 2 2" xfId="54806"/>
    <cellStyle name="Normal 81 2 2 6 3" xfId="40690"/>
    <cellStyle name="Normal 81 2 2 7" xfId="9637"/>
    <cellStyle name="Normal 81 2 2 7 2" xfId="23752"/>
    <cellStyle name="Normal 81 2 2 7 2 2" xfId="57629"/>
    <cellStyle name="Normal 81 2 2 7 3" xfId="43513"/>
    <cellStyle name="Normal 81 2 2 8" xfId="15283"/>
    <cellStyle name="Normal 81 2 2 8 2" xfId="35044"/>
    <cellStyle name="Normal 81 2 2 9" xfId="49160"/>
    <cellStyle name="Normal 81 2 3" xfId="1342"/>
    <cellStyle name="Normal 81 2 3 2" xfId="2049"/>
    <cellStyle name="Normal 81 2 3 2 2" xfId="3462"/>
    <cellStyle name="Normal 81 2 3 2 2 2" xfId="6286"/>
    <cellStyle name="Normal 81 2 3 2 2 2 2" xfId="14756"/>
    <cellStyle name="Normal 81 2 3 2 2 2 2 2" xfId="28871"/>
    <cellStyle name="Normal 81 2 3 2 2 2 2 2 2" xfId="62748"/>
    <cellStyle name="Normal 81 2 3 2 2 2 2 3" xfId="48632"/>
    <cellStyle name="Normal 81 2 3 2 2 2 3" xfId="20402"/>
    <cellStyle name="Normal 81 2 3 2 2 2 3 2" xfId="40163"/>
    <cellStyle name="Normal 81 2 3 2 2 2 4" xfId="54279"/>
    <cellStyle name="Normal 81 2 3 2 2 2 5" xfId="34517"/>
    <cellStyle name="Normal 81 2 3 2 2 3" xfId="9110"/>
    <cellStyle name="Normal 81 2 3 2 2 3 2" xfId="23225"/>
    <cellStyle name="Normal 81 2 3 2 2 3 2 2" xfId="57102"/>
    <cellStyle name="Normal 81 2 3 2 2 3 3" xfId="42986"/>
    <cellStyle name="Normal 81 2 3 2 2 4" xfId="11933"/>
    <cellStyle name="Normal 81 2 3 2 2 4 2" xfId="26048"/>
    <cellStyle name="Normal 81 2 3 2 2 4 2 2" xfId="59925"/>
    <cellStyle name="Normal 81 2 3 2 2 4 3" xfId="45809"/>
    <cellStyle name="Normal 81 2 3 2 2 5" xfId="17579"/>
    <cellStyle name="Normal 81 2 3 2 2 5 2" xfId="37340"/>
    <cellStyle name="Normal 81 2 3 2 2 6" xfId="51456"/>
    <cellStyle name="Normal 81 2 3 2 2 7" xfId="31694"/>
    <cellStyle name="Normal 81 2 3 2 3" xfId="4873"/>
    <cellStyle name="Normal 81 2 3 2 3 2" xfId="13344"/>
    <cellStyle name="Normal 81 2 3 2 3 2 2" xfId="27459"/>
    <cellStyle name="Normal 81 2 3 2 3 2 2 2" xfId="61336"/>
    <cellStyle name="Normal 81 2 3 2 3 2 3" xfId="47220"/>
    <cellStyle name="Normal 81 2 3 2 3 3" xfId="18990"/>
    <cellStyle name="Normal 81 2 3 2 3 3 2" xfId="38751"/>
    <cellStyle name="Normal 81 2 3 2 3 4" xfId="52867"/>
    <cellStyle name="Normal 81 2 3 2 3 5" xfId="33105"/>
    <cellStyle name="Normal 81 2 3 2 4" xfId="7698"/>
    <cellStyle name="Normal 81 2 3 2 4 2" xfId="21813"/>
    <cellStyle name="Normal 81 2 3 2 4 2 2" xfId="55690"/>
    <cellStyle name="Normal 81 2 3 2 4 3" xfId="41574"/>
    <cellStyle name="Normal 81 2 3 2 5" xfId="10521"/>
    <cellStyle name="Normal 81 2 3 2 5 2" xfId="24636"/>
    <cellStyle name="Normal 81 2 3 2 5 2 2" xfId="58513"/>
    <cellStyle name="Normal 81 2 3 2 5 3" xfId="44397"/>
    <cellStyle name="Normal 81 2 3 2 6" xfId="16167"/>
    <cellStyle name="Normal 81 2 3 2 6 2" xfId="35928"/>
    <cellStyle name="Normal 81 2 3 2 7" xfId="50044"/>
    <cellStyle name="Normal 81 2 3 2 8" xfId="30282"/>
    <cellStyle name="Normal 81 2 3 3" xfId="2756"/>
    <cellStyle name="Normal 81 2 3 3 2" xfId="5580"/>
    <cellStyle name="Normal 81 2 3 3 2 2" xfId="14050"/>
    <cellStyle name="Normal 81 2 3 3 2 2 2" xfId="28165"/>
    <cellStyle name="Normal 81 2 3 3 2 2 2 2" xfId="62042"/>
    <cellStyle name="Normal 81 2 3 3 2 2 3" xfId="47926"/>
    <cellStyle name="Normal 81 2 3 3 2 3" xfId="19696"/>
    <cellStyle name="Normal 81 2 3 3 2 3 2" xfId="39457"/>
    <cellStyle name="Normal 81 2 3 3 2 4" xfId="53573"/>
    <cellStyle name="Normal 81 2 3 3 2 5" xfId="33811"/>
    <cellStyle name="Normal 81 2 3 3 3" xfId="8404"/>
    <cellStyle name="Normal 81 2 3 3 3 2" xfId="22519"/>
    <cellStyle name="Normal 81 2 3 3 3 2 2" xfId="56396"/>
    <cellStyle name="Normal 81 2 3 3 3 3" xfId="42280"/>
    <cellStyle name="Normal 81 2 3 3 4" xfId="11227"/>
    <cellStyle name="Normal 81 2 3 3 4 2" xfId="25342"/>
    <cellStyle name="Normal 81 2 3 3 4 2 2" xfId="59219"/>
    <cellStyle name="Normal 81 2 3 3 4 3" xfId="45103"/>
    <cellStyle name="Normal 81 2 3 3 5" xfId="16873"/>
    <cellStyle name="Normal 81 2 3 3 5 2" xfId="36634"/>
    <cellStyle name="Normal 81 2 3 3 6" xfId="50750"/>
    <cellStyle name="Normal 81 2 3 3 7" xfId="30988"/>
    <cellStyle name="Normal 81 2 3 4" xfId="4167"/>
    <cellStyle name="Normal 81 2 3 4 2" xfId="12638"/>
    <cellStyle name="Normal 81 2 3 4 2 2" xfId="26753"/>
    <cellStyle name="Normal 81 2 3 4 2 2 2" xfId="60630"/>
    <cellStyle name="Normal 81 2 3 4 2 3" xfId="46514"/>
    <cellStyle name="Normal 81 2 3 4 3" xfId="18284"/>
    <cellStyle name="Normal 81 2 3 4 3 2" xfId="38045"/>
    <cellStyle name="Normal 81 2 3 4 4" xfId="52161"/>
    <cellStyle name="Normal 81 2 3 4 5" xfId="32399"/>
    <cellStyle name="Normal 81 2 3 5" xfId="6992"/>
    <cellStyle name="Normal 81 2 3 5 2" xfId="21107"/>
    <cellStyle name="Normal 81 2 3 5 2 2" xfId="54984"/>
    <cellStyle name="Normal 81 2 3 5 3" xfId="40868"/>
    <cellStyle name="Normal 81 2 3 6" xfId="9815"/>
    <cellStyle name="Normal 81 2 3 6 2" xfId="23930"/>
    <cellStyle name="Normal 81 2 3 6 2 2" xfId="57807"/>
    <cellStyle name="Normal 81 2 3 6 3" xfId="43691"/>
    <cellStyle name="Normal 81 2 3 7" xfId="15461"/>
    <cellStyle name="Normal 81 2 3 7 2" xfId="35222"/>
    <cellStyle name="Normal 81 2 3 8" xfId="49338"/>
    <cellStyle name="Normal 81 2 3 9" xfId="29576"/>
    <cellStyle name="Normal 81 2 4" xfId="1696"/>
    <cellStyle name="Normal 81 2 4 2" xfId="3109"/>
    <cellStyle name="Normal 81 2 4 2 2" xfId="5933"/>
    <cellStyle name="Normal 81 2 4 2 2 2" xfId="14403"/>
    <cellStyle name="Normal 81 2 4 2 2 2 2" xfId="28518"/>
    <cellStyle name="Normal 81 2 4 2 2 2 2 2" xfId="62395"/>
    <cellStyle name="Normal 81 2 4 2 2 2 3" xfId="48279"/>
    <cellStyle name="Normal 81 2 4 2 2 3" xfId="20049"/>
    <cellStyle name="Normal 81 2 4 2 2 3 2" xfId="39810"/>
    <cellStyle name="Normal 81 2 4 2 2 4" xfId="53926"/>
    <cellStyle name="Normal 81 2 4 2 2 5" xfId="34164"/>
    <cellStyle name="Normal 81 2 4 2 3" xfId="8757"/>
    <cellStyle name="Normal 81 2 4 2 3 2" xfId="22872"/>
    <cellStyle name="Normal 81 2 4 2 3 2 2" xfId="56749"/>
    <cellStyle name="Normal 81 2 4 2 3 3" xfId="42633"/>
    <cellStyle name="Normal 81 2 4 2 4" xfId="11580"/>
    <cellStyle name="Normal 81 2 4 2 4 2" xfId="25695"/>
    <cellStyle name="Normal 81 2 4 2 4 2 2" xfId="59572"/>
    <cellStyle name="Normal 81 2 4 2 4 3" xfId="45456"/>
    <cellStyle name="Normal 81 2 4 2 5" xfId="17226"/>
    <cellStyle name="Normal 81 2 4 2 5 2" xfId="36987"/>
    <cellStyle name="Normal 81 2 4 2 6" xfId="51103"/>
    <cellStyle name="Normal 81 2 4 2 7" xfId="31341"/>
    <cellStyle name="Normal 81 2 4 3" xfId="4520"/>
    <cellStyle name="Normal 81 2 4 3 2" xfId="12991"/>
    <cellStyle name="Normal 81 2 4 3 2 2" xfId="27106"/>
    <cellStyle name="Normal 81 2 4 3 2 2 2" xfId="60983"/>
    <cellStyle name="Normal 81 2 4 3 2 3" xfId="46867"/>
    <cellStyle name="Normal 81 2 4 3 3" xfId="18637"/>
    <cellStyle name="Normal 81 2 4 3 3 2" xfId="38398"/>
    <cellStyle name="Normal 81 2 4 3 4" xfId="52514"/>
    <cellStyle name="Normal 81 2 4 3 5" xfId="32752"/>
    <cellStyle name="Normal 81 2 4 4" xfId="7345"/>
    <cellStyle name="Normal 81 2 4 4 2" xfId="21460"/>
    <cellStyle name="Normal 81 2 4 4 2 2" xfId="55337"/>
    <cellStyle name="Normal 81 2 4 4 3" xfId="41221"/>
    <cellStyle name="Normal 81 2 4 5" xfId="10168"/>
    <cellStyle name="Normal 81 2 4 5 2" xfId="24283"/>
    <cellStyle name="Normal 81 2 4 5 2 2" xfId="58160"/>
    <cellStyle name="Normal 81 2 4 5 3" xfId="44044"/>
    <cellStyle name="Normal 81 2 4 6" xfId="15814"/>
    <cellStyle name="Normal 81 2 4 6 2" xfId="35575"/>
    <cellStyle name="Normal 81 2 4 7" xfId="49691"/>
    <cellStyle name="Normal 81 2 4 8" xfId="29929"/>
    <cellStyle name="Normal 81 2 5" xfId="2403"/>
    <cellStyle name="Normal 81 2 5 2" xfId="5227"/>
    <cellStyle name="Normal 81 2 5 2 2" xfId="13697"/>
    <cellStyle name="Normal 81 2 5 2 2 2" xfId="27812"/>
    <cellStyle name="Normal 81 2 5 2 2 2 2" xfId="61689"/>
    <cellStyle name="Normal 81 2 5 2 2 3" xfId="47573"/>
    <cellStyle name="Normal 81 2 5 2 3" xfId="19343"/>
    <cellStyle name="Normal 81 2 5 2 3 2" xfId="39104"/>
    <cellStyle name="Normal 81 2 5 2 4" xfId="53220"/>
    <cellStyle name="Normal 81 2 5 2 5" xfId="33458"/>
    <cellStyle name="Normal 81 2 5 3" xfId="8051"/>
    <cellStyle name="Normal 81 2 5 3 2" xfId="22166"/>
    <cellStyle name="Normal 81 2 5 3 2 2" xfId="56043"/>
    <cellStyle name="Normal 81 2 5 3 3" xfId="41927"/>
    <cellStyle name="Normal 81 2 5 4" xfId="10874"/>
    <cellStyle name="Normal 81 2 5 4 2" xfId="24989"/>
    <cellStyle name="Normal 81 2 5 4 2 2" xfId="58866"/>
    <cellStyle name="Normal 81 2 5 4 3" xfId="44750"/>
    <cellStyle name="Normal 81 2 5 5" xfId="16520"/>
    <cellStyle name="Normal 81 2 5 5 2" xfId="36281"/>
    <cellStyle name="Normal 81 2 5 6" xfId="50397"/>
    <cellStyle name="Normal 81 2 5 7" xfId="30635"/>
    <cellStyle name="Normal 81 2 6" xfId="3814"/>
    <cellStyle name="Normal 81 2 6 2" xfId="12285"/>
    <cellStyle name="Normal 81 2 6 2 2" xfId="26400"/>
    <cellStyle name="Normal 81 2 6 2 2 2" xfId="60277"/>
    <cellStyle name="Normal 81 2 6 2 3" xfId="46161"/>
    <cellStyle name="Normal 81 2 6 3" xfId="17931"/>
    <cellStyle name="Normal 81 2 6 3 2" xfId="37692"/>
    <cellStyle name="Normal 81 2 6 4" xfId="51808"/>
    <cellStyle name="Normal 81 2 6 5" xfId="32046"/>
    <cellStyle name="Normal 81 2 7" xfId="6639"/>
    <cellStyle name="Normal 81 2 7 2" xfId="20754"/>
    <cellStyle name="Normal 81 2 7 2 2" xfId="54631"/>
    <cellStyle name="Normal 81 2 7 3" xfId="40515"/>
    <cellStyle name="Normal 81 2 8" xfId="9462"/>
    <cellStyle name="Normal 81 2 8 2" xfId="23577"/>
    <cellStyle name="Normal 81 2 8 2 2" xfId="57454"/>
    <cellStyle name="Normal 81 2 8 3" xfId="43338"/>
    <cellStyle name="Normal 81 2 9" xfId="15108"/>
    <cellStyle name="Normal 81 2 9 2" xfId="34869"/>
    <cellStyle name="Normal 81 3" xfId="1075"/>
    <cellStyle name="Normal 81 3 10" xfId="29311"/>
    <cellStyle name="Normal 81 3 2" xfId="1430"/>
    <cellStyle name="Normal 81 3 2 2" xfId="2137"/>
    <cellStyle name="Normal 81 3 2 2 2" xfId="3550"/>
    <cellStyle name="Normal 81 3 2 2 2 2" xfId="6374"/>
    <cellStyle name="Normal 81 3 2 2 2 2 2" xfId="14844"/>
    <cellStyle name="Normal 81 3 2 2 2 2 2 2" xfId="28959"/>
    <cellStyle name="Normal 81 3 2 2 2 2 2 2 2" xfId="62836"/>
    <cellStyle name="Normal 81 3 2 2 2 2 2 3" xfId="48720"/>
    <cellStyle name="Normal 81 3 2 2 2 2 3" xfId="20490"/>
    <cellStyle name="Normal 81 3 2 2 2 2 3 2" xfId="40251"/>
    <cellStyle name="Normal 81 3 2 2 2 2 4" xfId="54367"/>
    <cellStyle name="Normal 81 3 2 2 2 2 5" xfId="34605"/>
    <cellStyle name="Normal 81 3 2 2 2 3" xfId="9198"/>
    <cellStyle name="Normal 81 3 2 2 2 3 2" xfId="23313"/>
    <cellStyle name="Normal 81 3 2 2 2 3 2 2" xfId="57190"/>
    <cellStyle name="Normal 81 3 2 2 2 3 3" xfId="43074"/>
    <cellStyle name="Normal 81 3 2 2 2 4" xfId="12021"/>
    <cellStyle name="Normal 81 3 2 2 2 4 2" xfId="26136"/>
    <cellStyle name="Normal 81 3 2 2 2 4 2 2" xfId="60013"/>
    <cellStyle name="Normal 81 3 2 2 2 4 3" xfId="45897"/>
    <cellStyle name="Normal 81 3 2 2 2 5" xfId="17667"/>
    <cellStyle name="Normal 81 3 2 2 2 5 2" xfId="37428"/>
    <cellStyle name="Normal 81 3 2 2 2 6" xfId="51544"/>
    <cellStyle name="Normal 81 3 2 2 2 7" xfId="31782"/>
    <cellStyle name="Normal 81 3 2 2 3" xfId="4961"/>
    <cellStyle name="Normal 81 3 2 2 3 2" xfId="13432"/>
    <cellStyle name="Normal 81 3 2 2 3 2 2" xfId="27547"/>
    <cellStyle name="Normal 81 3 2 2 3 2 2 2" xfId="61424"/>
    <cellStyle name="Normal 81 3 2 2 3 2 3" xfId="47308"/>
    <cellStyle name="Normal 81 3 2 2 3 3" xfId="19078"/>
    <cellStyle name="Normal 81 3 2 2 3 3 2" xfId="38839"/>
    <cellStyle name="Normal 81 3 2 2 3 4" xfId="52955"/>
    <cellStyle name="Normal 81 3 2 2 3 5" xfId="33193"/>
    <cellStyle name="Normal 81 3 2 2 4" xfId="7786"/>
    <cellStyle name="Normal 81 3 2 2 4 2" xfId="21901"/>
    <cellStyle name="Normal 81 3 2 2 4 2 2" xfId="55778"/>
    <cellStyle name="Normal 81 3 2 2 4 3" xfId="41662"/>
    <cellStyle name="Normal 81 3 2 2 5" xfId="10609"/>
    <cellStyle name="Normal 81 3 2 2 5 2" xfId="24724"/>
    <cellStyle name="Normal 81 3 2 2 5 2 2" xfId="58601"/>
    <cellStyle name="Normal 81 3 2 2 5 3" xfId="44485"/>
    <cellStyle name="Normal 81 3 2 2 6" xfId="16255"/>
    <cellStyle name="Normal 81 3 2 2 6 2" xfId="36016"/>
    <cellStyle name="Normal 81 3 2 2 7" xfId="50132"/>
    <cellStyle name="Normal 81 3 2 2 8" xfId="30370"/>
    <cellStyle name="Normal 81 3 2 3" xfId="2844"/>
    <cellStyle name="Normal 81 3 2 3 2" xfId="5668"/>
    <cellStyle name="Normal 81 3 2 3 2 2" xfId="14138"/>
    <cellStyle name="Normal 81 3 2 3 2 2 2" xfId="28253"/>
    <cellStyle name="Normal 81 3 2 3 2 2 2 2" xfId="62130"/>
    <cellStyle name="Normal 81 3 2 3 2 2 3" xfId="48014"/>
    <cellStyle name="Normal 81 3 2 3 2 3" xfId="19784"/>
    <cellStyle name="Normal 81 3 2 3 2 3 2" xfId="39545"/>
    <cellStyle name="Normal 81 3 2 3 2 4" xfId="53661"/>
    <cellStyle name="Normal 81 3 2 3 2 5" xfId="33899"/>
    <cellStyle name="Normal 81 3 2 3 3" xfId="8492"/>
    <cellStyle name="Normal 81 3 2 3 3 2" xfId="22607"/>
    <cellStyle name="Normal 81 3 2 3 3 2 2" xfId="56484"/>
    <cellStyle name="Normal 81 3 2 3 3 3" xfId="42368"/>
    <cellStyle name="Normal 81 3 2 3 4" xfId="11315"/>
    <cellStyle name="Normal 81 3 2 3 4 2" xfId="25430"/>
    <cellStyle name="Normal 81 3 2 3 4 2 2" xfId="59307"/>
    <cellStyle name="Normal 81 3 2 3 4 3" xfId="45191"/>
    <cellStyle name="Normal 81 3 2 3 5" xfId="16961"/>
    <cellStyle name="Normal 81 3 2 3 5 2" xfId="36722"/>
    <cellStyle name="Normal 81 3 2 3 6" xfId="50838"/>
    <cellStyle name="Normal 81 3 2 3 7" xfId="31076"/>
    <cellStyle name="Normal 81 3 2 4" xfId="4255"/>
    <cellStyle name="Normal 81 3 2 4 2" xfId="12726"/>
    <cellStyle name="Normal 81 3 2 4 2 2" xfId="26841"/>
    <cellStyle name="Normal 81 3 2 4 2 2 2" xfId="60718"/>
    <cellStyle name="Normal 81 3 2 4 2 3" xfId="46602"/>
    <cellStyle name="Normal 81 3 2 4 3" xfId="18372"/>
    <cellStyle name="Normal 81 3 2 4 3 2" xfId="38133"/>
    <cellStyle name="Normal 81 3 2 4 4" xfId="52249"/>
    <cellStyle name="Normal 81 3 2 4 5" xfId="32487"/>
    <cellStyle name="Normal 81 3 2 5" xfId="7080"/>
    <cellStyle name="Normal 81 3 2 5 2" xfId="21195"/>
    <cellStyle name="Normal 81 3 2 5 2 2" xfId="55072"/>
    <cellStyle name="Normal 81 3 2 5 3" xfId="40956"/>
    <cellStyle name="Normal 81 3 2 6" xfId="9903"/>
    <cellStyle name="Normal 81 3 2 6 2" xfId="24018"/>
    <cellStyle name="Normal 81 3 2 6 2 2" xfId="57895"/>
    <cellStyle name="Normal 81 3 2 6 3" xfId="43779"/>
    <cellStyle name="Normal 81 3 2 7" xfId="15549"/>
    <cellStyle name="Normal 81 3 2 7 2" xfId="35310"/>
    <cellStyle name="Normal 81 3 2 8" xfId="49426"/>
    <cellStyle name="Normal 81 3 2 9" xfId="29664"/>
    <cellStyle name="Normal 81 3 3" xfId="1784"/>
    <cellStyle name="Normal 81 3 3 2" xfId="3197"/>
    <cellStyle name="Normal 81 3 3 2 2" xfId="6021"/>
    <cellStyle name="Normal 81 3 3 2 2 2" xfId="14491"/>
    <cellStyle name="Normal 81 3 3 2 2 2 2" xfId="28606"/>
    <cellStyle name="Normal 81 3 3 2 2 2 2 2" xfId="62483"/>
    <cellStyle name="Normal 81 3 3 2 2 2 3" xfId="48367"/>
    <cellStyle name="Normal 81 3 3 2 2 3" xfId="20137"/>
    <cellStyle name="Normal 81 3 3 2 2 3 2" xfId="39898"/>
    <cellStyle name="Normal 81 3 3 2 2 4" xfId="54014"/>
    <cellStyle name="Normal 81 3 3 2 2 5" xfId="34252"/>
    <cellStyle name="Normal 81 3 3 2 3" xfId="8845"/>
    <cellStyle name="Normal 81 3 3 2 3 2" xfId="22960"/>
    <cellStyle name="Normal 81 3 3 2 3 2 2" xfId="56837"/>
    <cellStyle name="Normal 81 3 3 2 3 3" xfId="42721"/>
    <cellStyle name="Normal 81 3 3 2 4" xfId="11668"/>
    <cellStyle name="Normal 81 3 3 2 4 2" xfId="25783"/>
    <cellStyle name="Normal 81 3 3 2 4 2 2" xfId="59660"/>
    <cellStyle name="Normal 81 3 3 2 4 3" xfId="45544"/>
    <cellStyle name="Normal 81 3 3 2 5" xfId="17314"/>
    <cellStyle name="Normal 81 3 3 2 5 2" xfId="37075"/>
    <cellStyle name="Normal 81 3 3 2 6" xfId="51191"/>
    <cellStyle name="Normal 81 3 3 2 7" xfId="31429"/>
    <cellStyle name="Normal 81 3 3 3" xfId="4608"/>
    <cellStyle name="Normal 81 3 3 3 2" xfId="13079"/>
    <cellStyle name="Normal 81 3 3 3 2 2" xfId="27194"/>
    <cellStyle name="Normal 81 3 3 3 2 2 2" xfId="61071"/>
    <cellStyle name="Normal 81 3 3 3 2 3" xfId="46955"/>
    <cellStyle name="Normal 81 3 3 3 3" xfId="18725"/>
    <cellStyle name="Normal 81 3 3 3 3 2" xfId="38486"/>
    <cellStyle name="Normal 81 3 3 3 4" xfId="52602"/>
    <cellStyle name="Normal 81 3 3 3 5" xfId="32840"/>
    <cellStyle name="Normal 81 3 3 4" xfId="7433"/>
    <cellStyle name="Normal 81 3 3 4 2" xfId="21548"/>
    <cellStyle name="Normal 81 3 3 4 2 2" xfId="55425"/>
    <cellStyle name="Normal 81 3 3 4 3" xfId="41309"/>
    <cellStyle name="Normal 81 3 3 5" xfId="10256"/>
    <cellStyle name="Normal 81 3 3 5 2" xfId="24371"/>
    <cellStyle name="Normal 81 3 3 5 2 2" xfId="58248"/>
    <cellStyle name="Normal 81 3 3 5 3" xfId="44132"/>
    <cellStyle name="Normal 81 3 3 6" xfId="15902"/>
    <cellStyle name="Normal 81 3 3 6 2" xfId="35663"/>
    <cellStyle name="Normal 81 3 3 7" xfId="49779"/>
    <cellStyle name="Normal 81 3 3 8" xfId="30017"/>
    <cellStyle name="Normal 81 3 4" xfId="2491"/>
    <cellStyle name="Normal 81 3 4 2" xfId="5315"/>
    <cellStyle name="Normal 81 3 4 2 2" xfId="13785"/>
    <cellStyle name="Normal 81 3 4 2 2 2" xfId="27900"/>
    <cellStyle name="Normal 81 3 4 2 2 2 2" xfId="61777"/>
    <cellStyle name="Normal 81 3 4 2 2 3" xfId="47661"/>
    <cellStyle name="Normal 81 3 4 2 3" xfId="19431"/>
    <cellStyle name="Normal 81 3 4 2 3 2" xfId="39192"/>
    <cellStyle name="Normal 81 3 4 2 4" xfId="53308"/>
    <cellStyle name="Normal 81 3 4 2 5" xfId="33546"/>
    <cellStyle name="Normal 81 3 4 3" xfId="8139"/>
    <cellStyle name="Normal 81 3 4 3 2" xfId="22254"/>
    <cellStyle name="Normal 81 3 4 3 2 2" xfId="56131"/>
    <cellStyle name="Normal 81 3 4 3 3" xfId="42015"/>
    <cellStyle name="Normal 81 3 4 4" xfId="10962"/>
    <cellStyle name="Normal 81 3 4 4 2" xfId="25077"/>
    <cellStyle name="Normal 81 3 4 4 2 2" xfId="58954"/>
    <cellStyle name="Normal 81 3 4 4 3" xfId="44838"/>
    <cellStyle name="Normal 81 3 4 5" xfId="16608"/>
    <cellStyle name="Normal 81 3 4 5 2" xfId="36369"/>
    <cellStyle name="Normal 81 3 4 6" xfId="50485"/>
    <cellStyle name="Normal 81 3 4 7" xfId="30723"/>
    <cellStyle name="Normal 81 3 5" xfId="3902"/>
    <cellStyle name="Normal 81 3 5 2" xfId="12373"/>
    <cellStyle name="Normal 81 3 5 2 2" xfId="26488"/>
    <cellStyle name="Normal 81 3 5 2 2 2" xfId="60365"/>
    <cellStyle name="Normal 81 3 5 2 3" xfId="46249"/>
    <cellStyle name="Normal 81 3 5 3" xfId="18019"/>
    <cellStyle name="Normal 81 3 5 3 2" xfId="37780"/>
    <cellStyle name="Normal 81 3 5 4" xfId="51896"/>
    <cellStyle name="Normal 81 3 5 5" xfId="32134"/>
    <cellStyle name="Normal 81 3 6" xfId="6727"/>
    <cellStyle name="Normal 81 3 6 2" xfId="20842"/>
    <cellStyle name="Normal 81 3 6 2 2" xfId="54719"/>
    <cellStyle name="Normal 81 3 6 3" xfId="40603"/>
    <cellStyle name="Normal 81 3 7" xfId="9550"/>
    <cellStyle name="Normal 81 3 7 2" xfId="23665"/>
    <cellStyle name="Normal 81 3 7 2 2" xfId="57542"/>
    <cellStyle name="Normal 81 3 7 3" xfId="43426"/>
    <cellStyle name="Normal 81 3 8" xfId="15196"/>
    <cellStyle name="Normal 81 3 8 2" xfId="34957"/>
    <cellStyle name="Normal 81 3 9" xfId="49073"/>
    <cellStyle name="Normal 81 4" xfId="1255"/>
    <cellStyle name="Normal 81 4 2" xfId="1962"/>
    <cellStyle name="Normal 81 4 2 2" xfId="3375"/>
    <cellStyle name="Normal 81 4 2 2 2" xfId="6199"/>
    <cellStyle name="Normal 81 4 2 2 2 2" xfId="14669"/>
    <cellStyle name="Normal 81 4 2 2 2 2 2" xfId="28784"/>
    <cellStyle name="Normal 81 4 2 2 2 2 2 2" xfId="62661"/>
    <cellStyle name="Normal 81 4 2 2 2 2 3" xfId="48545"/>
    <cellStyle name="Normal 81 4 2 2 2 3" xfId="20315"/>
    <cellStyle name="Normal 81 4 2 2 2 3 2" xfId="40076"/>
    <cellStyle name="Normal 81 4 2 2 2 4" xfId="54192"/>
    <cellStyle name="Normal 81 4 2 2 2 5" xfId="34430"/>
    <cellStyle name="Normal 81 4 2 2 3" xfId="9023"/>
    <cellStyle name="Normal 81 4 2 2 3 2" xfId="23138"/>
    <cellStyle name="Normal 81 4 2 2 3 2 2" xfId="57015"/>
    <cellStyle name="Normal 81 4 2 2 3 3" xfId="42899"/>
    <cellStyle name="Normal 81 4 2 2 4" xfId="11846"/>
    <cellStyle name="Normal 81 4 2 2 4 2" xfId="25961"/>
    <cellStyle name="Normal 81 4 2 2 4 2 2" xfId="59838"/>
    <cellStyle name="Normal 81 4 2 2 4 3" xfId="45722"/>
    <cellStyle name="Normal 81 4 2 2 5" xfId="17492"/>
    <cellStyle name="Normal 81 4 2 2 5 2" xfId="37253"/>
    <cellStyle name="Normal 81 4 2 2 6" xfId="51369"/>
    <cellStyle name="Normal 81 4 2 2 7" xfId="31607"/>
    <cellStyle name="Normal 81 4 2 3" xfId="4786"/>
    <cellStyle name="Normal 81 4 2 3 2" xfId="13257"/>
    <cellStyle name="Normal 81 4 2 3 2 2" xfId="27372"/>
    <cellStyle name="Normal 81 4 2 3 2 2 2" xfId="61249"/>
    <cellStyle name="Normal 81 4 2 3 2 3" xfId="47133"/>
    <cellStyle name="Normal 81 4 2 3 3" xfId="18903"/>
    <cellStyle name="Normal 81 4 2 3 3 2" xfId="38664"/>
    <cellStyle name="Normal 81 4 2 3 4" xfId="52780"/>
    <cellStyle name="Normal 81 4 2 3 5" xfId="33018"/>
    <cellStyle name="Normal 81 4 2 4" xfId="7611"/>
    <cellStyle name="Normal 81 4 2 4 2" xfId="21726"/>
    <cellStyle name="Normal 81 4 2 4 2 2" xfId="55603"/>
    <cellStyle name="Normal 81 4 2 4 3" xfId="41487"/>
    <cellStyle name="Normal 81 4 2 5" xfId="10434"/>
    <cellStyle name="Normal 81 4 2 5 2" xfId="24549"/>
    <cellStyle name="Normal 81 4 2 5 2 2" xfId="58426"/>
    <cellStyle name="Normal 81 4 2 5 3" xfId="44310"/>
    <cellStyle name="Normal 81 4 2 6" xfId="16080"/>
    <cellStyle name="Normal 81 4 2 6 2" xfId="35841"/>
    <cellStyle name="Normal 81 4 2 7" xfId="49957"/>
    <cellStyle name="Normal 81 4 2 8" xfId="30195"/>
    <cellStyle name="Normal 81 4 3" xfId="2669"/>
    <cellStyle name="Normal 81 4 3 2" xfId="5493"/>
    <cellStyle name="Normal 81 4 3 2 2" xfId="13963"/>
    <cellStyle name="Normal 81 4 3 2 2 2" xfId="28078"/>
    <cellStyle name="Normal 81 4 3 2 2 2 2" xfId="61955"/>
    <cellStyle name="Normal 81 4 3 2 2 3" xfId="47839"/>
    <cellStyle name="Normal 81 4 3 2 3" xfId="19609"/>
    <cellStyle name="Normal 81 4 3 2 3 2" xfId="39370"/>
    <cellStyle name="Normal 81 4 3 2 4" xfId="53486"/>
    <cellStyle name="Normal 81 4 3 2 5" xfId="33724"/>
    <cellStyle name="Normal 81 4 3 3" xfId="8317"/>
    <cellStyle name="Normal 81 4 3 3 2" xfId="22432"/>
    <cellStyle name="Normal 81 4 3 3 2 2" xfId="56309"/>
    <cellStyle name="Normal 81 4 3 3 3" xfId="42193"/>
    <cellStyle name="Normal 81 4 3 4" xfId="11140"/>
    <cellStyle name="Normal 81 4 3 4 2" xfId="25255"/>
    <cellStyle name="Normal 81 4 3 4 2 2" xfId="59132"/>
    <cellStyle name="Normal 81 4 3 4 3" xfId="45016"/>
    <cellStyle name="Normal 81 4 3 5" xfId="16786"/>
    <cellStyle name="Normal 81 4 3 5 2" xfId="36547"/>
    <cellStyle name="Normal 81 4 3 6" xfId="50663"/>
    <cellStyle name="Normal 81 4 3 7" xfId="30901"/>
    <cellStyle name="Normal 81 4 4" xfId="4080"/>
    <cellStyle name="Normal 81 4 4 2" xfId="12551"/>
    <cellStyle name="Normal 81 4 4 2 2" xfId="26666"/>
    <cellStyle name="Normal 81 4 4 2 2 2" xfId="60543"/>
    <cellStyle name="Normal 81 4 4 2 3" xfId="46427"/>
    <cellStyle name="Normal 81 4 4 3" xfId="18197"/>
    <cellStyle name="Normal 81 4 4 3 2" xfId="37958"/>
    <cellStyle name="Normal 81 4 4 4" xfId="52074"/>
    <cellStyle name="Normal 81 4 4 5" xfId="32312"/>
    <cellStyle name="Normal 81 4 5" xfId="6905"/>
    <cellStyle name="Normal 81 4 5 2" xfId="21020"/>
    <cellStyle name="Normal 81 4 5 2 2" xfId="54897"/>
    <cellStyle name="Normal 81 4 5 3" xfId="40781"/>
    <cellStyle name="Normal 81 4 6" xfId="9728"/>
    <cellStyle name="Normal 81 4 6 2" xfId="23843"/>
    <cellStyle name="Normal 81 4 6 2 2" xfId="57720"/>
    <cellStyle name="Normal 81 4 6 3" xfId="43604"/>
    <cellStyle name="Normal 81 4 7" xfId="15374"/>
    <cellStyle name="Normal 81 4 7 2" xfId="35135"/>
    <cellStyle name="Normal 81 4 8" xfId="49251"/>
    <cellStyle name="Normal 81 4 9" xfId="29489"/>
    <cellStyle name="Normal 81 5" xfId="1609"/>
    <cellStyle name="Normal 81 5 2" xfId="3022"/>
    <cellStyle name="Normal 81 5 2 2" xfId="5846"/>
    <cellStyle name="Normal 81 5 2 2 2" xfId="14316"/>
    <cellStyle name="Normal 81 5 2 2 2 2" xfId="28431"/>
    <cellStyle name="Normal 81 5 2 2 2 2 2" xfId="62308"/>
    <cellStyle name="Normal 81 5 2 2 2 3" xfId="48192"/>
    <cellStyle name="Normal 81 5 2 2 3" xfId="19962"/>
    <cellStyle name="Normal 81 5 2 2 3 2" xfId="39723"/>
    <cellStyle name="Normal 81 5 2 2 4" xfId="53839"/>
    <cellStyle name="Normal 81 5 2 2 5" xfId="34077"/>
    <cellStyle name="Normal 81 5 2 3" xfId="8670"/>
    <cellStyle name="Normal 81 5 2 3 2" xfId="22785"/>
    <cellStyle name="Normal 81 5 2 3 2 2" xfId="56662"/>
    <cellStyle name="Normal 81 5 2 3 3" xfId="42546"/>
    <cellStyle name="Normal 81 5 2 4" xfId="11493"/>
    <cellStyle name="Normal 81 5 2 4 2" xfId="25608"/>
    <cellStyle name="Normal 81 5 2 4 2 2" xfId="59485"/>
    <cellStyle name="Normal 81 5 2 4 3" xfId="45369"/>
    <cellStyle name="Normal 81 5 2 5" xfId="17139"/>
    <cellStyle name="Normal 81 5 2 5 2" xfId="36900"/>
    <cellStyle name="Normal 81 5 2 6" xfId="51016"/>
    <cellStyle name="Normal 81 5 2 7" xfId="31254"/>
    <cellStyle name="Normal 81 5 3" xfId="4433"/>
    <cellStyle name="Normal 81 5 3 2" xfId="12904"/>
    <cellStyle name="Normal 81 5 3 2 2" xfId="27019"/>
    <cellStyle name="Normal 81 5 3 2 2 2" xfId="60896"/>
    <cellStyle name="Normal 81 5 3 2 3" xfId="46780"/>
    <cellStyle name="Normal 81 5 3 3" xfId="18550"/>
    <cellStyle name="Normal 81 5 3 3 2" xfId="38311"/>
    <cellStyle name="Normal 81 5 3 4" xfId="52427"/>
    <cellStyle name="Normal 81 5 3 5" xfId="32665"/>
    <cellStyle name="Normal 81 5 4" xfId="7258"/>
    <cellStyle name="Normal 81 5 4 2" xfId="21373"/>
    <cellStyle name="Normal 81 5 4 2 2" xfId="55250"/>
    <cellStyle name="Normal 81 5 4 3" xfId="41134"/>
    <cellStyle name="Normal 81 5 5" xfId="10081"/>
    <cellStyle name="Normal 81 5 5 2" xfId="24196"/>
    <cellStyle name="Normal 81 5 5 2 2" xfId="58073"/>
    <cellStyle name="Normal 81 5 5 3" xfId="43957"/>
    <cellStyle name="Normal 81 5 6" xfId="15727"/>
    <cellStyle name="Normal 81 5 6 2" xfId="35488"/>
    <cellStyle name="Normal 81 5 7" xfId="49604"/>
    <cellStyle name="Normal 81 5 8" xfId="29842"/>
    <cellStyle name="Normal 81 6" xfId="2316"/>
    <cellStyle name="Normal 81 6 2" xfId="5140"/>
    <cellStyle name="Normal 81 6 2 2" xfId="13610"/>
    <cellStyle name="Normal 81 6 2 2 2" xfId="27725"/>
    <cellStyle name="Normal 81 6 2 2 2 2" xfId="61602"/>
    <cellStyle name="Normal 81 6 2 2 3" xfId="47486"/>
    <cellStyle name="Normal 81 6 2 3" xfId="19256"/>
    <cellStyle name="Normal 81 6 2 3 2" xfId="39017"/>
    <cellStyle name="Normal 81 6 2 4" xfId="53133"/>
    <cellStyle name="Normal 81 6 2 5" xfId="33371"/>
    <cellStyle name="Normal 81 6 3" xfId="7964"/>
    <cellStyle name="Normal 81 6 3 2" xfId="22079"/>
    <cellStyle name="Normal 81 6 3 2 2" xfId="55956"/>
    <cellStyle name="Normal 81 6 3 3" xfId="41840"/>
    <cellStyle name="Normal 81 6 4" xfId="10787"/>
    <cellStyle name="Normal 81 6 4 2" xfId="24902"/>
    <cellStyle name="Normal 81 6 4 2 2" xfId="58779"/>
    <cellStyle name="Normal 81 6 4 3" xfId="44663"/>
    <cellStyle name="Normal 81 6 5" xfId="16433"/>
    <cellStyle name="Normal 81 6 5 2" xfId="36194"/>
    <cellStyle name="Normal 81 6 6" xfId="50310"/>
    <cellStyle name="Normal 81 6 7" xfId="30548"/>
    <cellStyle name="Normal 81 7" xfId="3727"/>
    <cellStyle name="Normal 81 7 2" xfId="12198"/>
    <cellStyle name="Normal 81 7 2 2" xfId="26313"/>
    <cellStyle name="Normal 81 7 2 2 2" xfId="60190"/>
    <cellStyle name="Normal 81 7 2 3" xfId="46074"/>
    <cellStyle name="Normal 81 7 3" xfId="17844"/>
    <cellStyle name="Normal 81 7 3 2" xfId="37605"/>
    <cellStyle name="Normal 81 7 4" xfId="51721"/>
    <cellStyle name="Normal 81 7 5" xfId="31959"/>
    <cellStyle name="Normal 81 8" xfId="6552"/>
    <cellStyle name="Normal 81 8 2" xfId="20667"/>
    <cellStyle name="Normal 81 8 2 2" xfId="54544"/>
    <cellStyle name="Normal 81 8 3" xfId="40428"/>
    <cellStyle name="Normal 81 9" xfId="9375"/>
    <cellStyle name="Normal 81 9 2" xfId="23490"/>
    <cellStyle name="Normal 81 9 2 2" xfId="57367"/>
    <cellStyle name="Normal 81 9 3" xfId="43251"/>
    <cellStyle name="Normal 82" xfId="756"/>
    <cellStyle name="Normal 82 10" xfId="15048"/>
    <cellStyle name="Normal 82 10 2" xfId="34809"/>
    <cellStyle name="Normal 82 11" xfId="48925"/>
    <cellStyle name="Normal 82 12" xfId="29163"/>
    <cellStyle name="Normal 82 2" xfId="1010"/>
    <cellStyle name="Normal 82 2 10" xfId="49012"/>
    <cellStyle name="Normal 82 2 11" xfId="29250"/>
    <cellStyle name="Normal 82 2 2" xfId="1190"/>
    <cellStyle name="Normal 82 2 2 10" xfId="29425"/>
    <cellStyle name="Normal 82 2 2 2" xfId="1544"/>
    <cellStyle name="Normal 82 2 2 2 2" xfId="2251"/>
    <cellStyle name="Normal 82 2 2 2 2 2" xfId="3664"/>
    <cellStyle name="Normal 82 2 2 2 2 2 2" xfId="6488"/>
    <cellStyle name="Normal 82 2 2 2 2 2 2 2" xfId="14958"/>
    <cellStyle name="Normal 82 2 2 2 2 2 2 2 2" xfId="29073"/>
    <cellStyle name="Normal 82 2 2 2 2 2 2 2 2 2" xfId="62950"/>
    <cellStyle name="Normal 82 2 2 2 2 2 2 2 3" xfId="48834"/>
    <cellStyle name="Normal 82 2 2 2 2 2 2 3" xfId="20604"/>
    <cellStyle name="Normal 82 2 2 2 2 2 2 3 2" xfId="40365"/>
    <cellStyle name="Normal 82 2 2 2 2 2 2 4" xfId="54481"/>
    <cellStyle name="Normal 82 2 2 2 2 2 2 5" xfId="34719"/>
    <cellStyle name="Normal 82 2 2 2 2 2 3" xfId="9312"/>
    <cellStyle name="Normal 82 2 2 2 2 2 3 2" xfId="23427"/>
    <cellStyle name="Normal 82 2 2 2 2 2 3 2 2" xfId="57304"/>
    <cellStyle name="Normal 82 2 2 2 2 2 3 3" xfId="43188"/>
    <cellStyle name="Normal 82 2 2 2 2 2 4" xfId="12135"/>
    <cellStyle name="Normal 82 2 2 2 2 2 4 2" xfId="26250"/>
    <cellStyle name="Normal 82 2 2 2 2 2 4 2 2" xfId="60127"/>
    <cellStyle name="Normal 82 2 2 2 2 2 4 3" xfId="46011"/>
    <cellStyle name="Normal 82 2 2 2 2 2 5" xfId="17781"/>
    <cellStyle name="Normal 82 2 2 2 2 2 5 2" xfId="37542"/>
    <cellStyle name="Normal 82 2 2 2 2 2 6" xfId="51658"/>
    <cellStyle name="Normal 82 2 2 2 2 2 7" xfId="31896"/>
    <cellStyle name="Normal 82 2 2 2 2 3" xfId="5075"/>
    <cellStyle name="Normal 82 2 2 2 2 3 2" xfId="13546"/>
    <cellStyle name="Normal 82 2 2 2 2 3 2 2" xfId="27661"/>
    <cellStyle name="Normal 82 2 2 2 2 3 2 2 2" xfId="61538"/>
    <cellStyle name="Normal 82 2 2 2 2 3 2 3" xfId="47422"/>
    <cellStyle name="Normal 82 2 2 2 2 3 3" xfId="19192"/>
    <cellStyle name="Normal 82 2 2 2 2 3 3 2" xfId="38953"/>
    <cellStyle name="Normal 82 2 2 2 2 3 4" xfId="53069"/>
    <cellStyle name="Normal 82 2 2 2 2 3 5" xfId="33307"/>
    <cellStyle name="Normal 82 2 2 2 2 4" xfId="7900"/>
    <cellStyle name="Normal 82 2 2 2 2 4 2" xfId="22015"/>
    <cellStyle name="Normal 82 2 2 2 2 4 2 2" xfId="55892"/>
    <cellStyle name="Normal 82 2 2 2 2 4 3" xfId="41776"/>
    <cellStyle name="Normal 82 2 2 2 2 5" xfId="10723"/>
    <cellStyle name="Normal 82 2 2 2 2 5 2" xfId="24838"/>
    <cellStyle name="Normal 82 2 2 2 2 5 2 2" xfId="58715"/>
    <cellStyle name="Normal 82 2 2 2 2 5 3" xfId="44599"/>
    <cellStyle name="Normal 82 2 2 2 2 6" xfId="16369"/>
    <cellStyle name="Normal 82 2 2 2 2 6 2" xfId="36130"/>
    <cellStyle name="Normal 82 2 2 2 2 7" xfId="50246"/>
    <cellStyle name="Normal 82 2 2 2 2 8" xfId="30484"/>
    <cellStyle name="Normal 82 2 2 2 3" xfId="2958"/>
    <cellStyle name="Normal 82 2 2 2 3 2" xfId="5782"/>
    <cellStyle name="Normal 82 2 2 2 3 2 2" xfId="14252"/>
    <cellStyle name="Normal 82 2 2 2 3 2 2 2" xfId="28367"/>
    <cellStyle name="Normal 82 2 2 2 3 2 2 2 2" xfId="62244"/>
    <cellStyle name="Normal 82 2 2 2 3 2 2 3" xfId="48128"/>
    <cellStyle name="Normal 82 2 2 2 3 2 3" xfId="19898"/>
    <cellStyle name="Normal 82 2 2 2 3 2 3 2" xfId="39659"/>
    <cellStyle name="Normal 82 2 2 2 3 2 4" xfId="53775"/>
    <cellStyle name="Normal 82 2 2 2 3 2 5" xfId="34013"/>
    <cellStyle name="Normal 82 2 2 2 3 3" xfId="8606"/>
    <cellStyle name="Normal 82 2 2 2 3 3 2" xfId="22721"/>
    <cellStyle name="Normal 82 2 2 2 3 3 2 2" xfId="56598"/>
    <cellStyle name="Normal 82 2 2 2 3 3 3" xfId="42482"/>
    <cellStyle name="Normal 82 2 2 2 3 4" xfId="11429"/>
    <cellStyle name="Normal 82 2 2 2 3 4 2" xfId="25544"/>
    <cellStyle name="Normal 82 2 2 2 3 4 2 2" xfId="59421"/>
    <cellStyle name="Normal 82 2 2 2 3 4 3" xfId="45305"/>
    <cellStyle name="Normal 82 2 2 2 3 5" xfId="17075"/>
    <cellStyle name="Normal 82 2 2 2 3 5 2" xfId="36836"/>
    <cellStyle name="Normal 82 2 2 2 3 6" xfId="50952"/>
    <cellStyle name="Normal 82 2 2 2 3 7" xfId="31190"/>
    <cellStyle name="Normal 82 2 2 2 4" xfId="4369"/>
    <cellStyle name="Normal 82 2 2 2 4 2" xfId="12840"/>
    <cellStyle name="Normal 82 2 2 2 4 2 2" xfId="26955"/>
    <cellStyle name="Normal 82 2 2 2 4 2 2 2" xfId="60832"/>
    <cellStyle name="Normal 82 2 2 2 4 2 3" xfId="46716"/>
    <cellStyle name="Normal 82 2 2 2 4 3" xfId="18486"/>
    <cellStyle name="Normal 82 2 2 2 4 3 2" xfId="38247"/>
    <cellStyle name="Normal 82 2 2 2 4 4" xfId="52363"/>
    <cellStyle name="Normal 82 2 2 2 4 5" xfId="32601"/>
    <cellStyle name="Normal 82 2 2 2 5" xfId="7194"/>
    <cellStyle name="Normal 82 2 2 2 5 2" xfId="21309"/>
    <cellStyle name="Normal 82 2 2 2 5 2 2" xfId="55186"/>
    <cellStyle name="Normal 82 2 2 2 5 3" xfId="41070"/>
    <cellStyle name="Normal 82 2 2 2 6" xfId="10017"/>
    <cellStyle name="Normal 82 2 2 2 6 2" xfId="24132"/>
    <cellStyle name="Normal 82 2 2 2 6 2 2" xfId="58009"/>
    <cellStyle name="Normal 82 2 2 2 6 3" xfId="43893"/>
    <cellStyle name="Normal 82 2 2 2 7" xfId="15663"/>
    <cellStyle name="Normal 82 2 2 2 7 2" xfId="35424"/>
    <cellStyle name="Normal 82 2 2 2 8" xfId="49540"/>
    <cellStyle name="Normal 82 2 2 2 9" xfId="29778"/>
    <cellStyle name="Normal 82 2 2 3" xfId="1898"/>
    <cellStyle name="Normal 82 2 2 3 2" xfId="3311"/>
    <cellStyle name="Normal 82 2 2 3 2 2" xfId="6135"/>
    <cellStyle name="Normal 82 2 2 3 2 2 2" xfId="14605"/>
    <cellStyle name="Normal 82 2 2 3 2 2 2 2" xfId="28720"/>
    <cellStyle name="Normal 82 2 2 3 2 2 2 2 2" xfId="62597"/>
    <cellStyle name="Normal 82 2 2 3 2 2 2 3" xfId="48481"/>
    <cellStyle name="Normal 82 2 2 3 2 2 3" xfId="20251"/>
    <cellStyle name="Normal 82 2 2 3 2 2 3 2" xfId="40012"/>
    <cellStyle name="Normal 82 2 2 3 2 2 4" xfId="54128"/>
    <cellStyle name="Normal 82 2 2 3 2 2 5" xfId="34366"/>
    <cellStyle name="Normal 82 2 2 3 2 3" xfId="8959"/>
    <cellStyle name="Normal 82 2 2 3 2 3 2" xfId="23074"/>
    <cellStyle name="Normal 82 2 2 3 2 3 2 2" xfId="56951"/>
    <cellStyle name="Normal 82 2 2 3 2 3 3" xfId="42835"/>
    <cellStyle name="Normal 82 2 2 3 2 4" xfId="11782"/>
    <cellStyle name="Normal 82 2 2 3 2 4 2" xfId="25897"/>
    <cellStyle name="Normal 82 2 2 3 2 4 2 2" xfId="59774"/>
    <cellStyle name="Normal 82 2 2 3 2 4 3" xfId="45658"/>
    <cellStyle name="Normal 82 2 2 3 2 5" xfId="17428"/>
    <cellStyle name="Normal 82 2 2 3 2 5 2" xfId="37189"/>
    <cellStyle name="Normal 82 2 2 3 2 6" xfId="51305"/>
    <cellStyle name="Normal 82 2 2 3 2 7" xfId="31543"/>
    <cellStyle name="Normal 82 2 2 3 3" xfId="4722"/>
    <cellStyle name="Normal 82 2 2 3 3 2" xfId="13193"/>
    <cellStyle name="Normal 82 2 2 3 3 2 2" xfId="27308"/>
    <cellStyle name="Normal 82 2 2 3 3 2 2 2" xfId="61185"/>
    <cellStyle name="Normal 82 2 2 3 3 2 3" xfId="47069"/>
    <cellStyle name="Normal 82 2 2 3 3 3" xfId="18839"/>
    <cellStyle name="Normal 82 2 2 3 3 3 2" xfId="38600"/>
    <cellStyle name="Normal 82 2 2 3 3 4" xfId="52716"/>
    <cellStyle name="Normal 82 2 2 3 3 5" xfId="32954"/>
    <cellStyle name="Normal 82 2 2 3 4" xfId="7547"/>
    <cellStyle name="Normal 82 2 2 3 4 2" xfId="21662"/>
    <cellStyle name="Normal 82 2 2 3 4 2 2" xfId="55539"/>
    <cellStyle name="Normal 82 2 2 3 4 3" xfId="41423"/>
    <cellStyle name="Normal 82 2 2 3 5" xfId="10370"/>
    <cellStyle name="Normal 82 2 2 3 5 2" xfId="24485"/>
    <cellStyle name="Normal 82 2 2 3 5 2 2" xfId="58362"/>
    <cellStyle name="Normal 82 2 2 3 5 3" xfId="44246"/>
    <cellStyle name="Normal 82 2 2 3 6" xfId="16016"/>
    <cellStyle name="Normal 82 2 2 3 6 2" xfId="35777"/>
    <cellStyle name="Normal 82 2 2 3 7" xfId="49893"/>
    <cellStyle name="Normal 82 2 2 3 8" xfId="30131"/>
    <cellStyle name="Normal 82 2 2 4" xfId="2605"/>
    <cellStyle name="Normal 82 2 2 4 2" xfId="5429"/>
    <cellStyle name="Normal 82 2 2 4 2 2" xfId="13899"/>
    <cellStyle name="Normal 82 2 2 4 2 2 2" xfId="28014"/>
    <cellStyle name="Normal 82 2 2 4 2 2 2 2" xfId="61891"/>
    <cellStyle name="Normal 82 2 2 4 2 2 3" xfId="47775"/>
    <cellStyle name="Normal 82 2 2 4 2 3" xfId="19545"/>
    <cellStyle name="Normal 82 2 2 4 2 3 2" xfId="39306"/>
    <cellStyle name="Normal 82 2 2 4 2 4" xfId="53422"/>
    <cellStyle name="Normal 82 2 2 4 2 5" xfId="33660"/>
    <cellStyle name="Normal 82 2 2 4 3" xfId="8253"/>
    <cellStyle name="Normal 82 2 2 4 3 2" xfId="22368"/>
    <cellStyle name="Normal 82 2 2 4 3 2 2" xfId="56245"/>
    <cellStyle name="Normal 82 2 2 4 3 3" xfId="42129"/>
    <cellStyle name="Normal 82 2 2 4 4" xfId="11076"/>
    <cellStyle name="Normal 82 2 2 4 4 2" xfId="25191"/>
    <cellStyle name="Normal 82 2 2 4 4 2 2" xfId="59068"/>
    <cellStyle name="Normal 82 2 2 4 4 3" xfId="44952"/>
    <cellStyle name="Normal 82 2 2 4 5" xfId="16722"/>
    <cellStyle name="Normal 82 2 2 4 5 2" xfId="36483"/>
    <cellStyle name="Normal 82 2 2 4 6" xfId="50599"/>
    <cellStyle name="Normal 82 2 2 4 7" xfId="30837"/>
    <cellStyle name="Normal 82 2 2 5" xfId="4016"/>
    <cellStyle name="Normal 82 2 2 5 2" xfId="12487"/>
    <cellStyle name="Normal 82 2 2 5 2 2" xfId="26602"/>
    <cellStyle name="Normal 82 2 2 5 2 2 2" xfId="60479"/>
    <cellStyle name="Normal 82 2 2 5 2 3" xfId="46363"/>
    <cellStyle name="Normal 82 2 2 5 3" xfId="18133"/>
    <cellStyle name="Normal 82 2 2 5 3 2" xfId="37894"/>
    <cellStyle name="Normal 82 2 2 5 4" xfId="52010"/>
    <cellStyle name="Normal 82 2 2 5 5" xfId="32248"/>
    <cellStyle name="Normal 82 2 2 6" xfId="6841"/>
    <cellStyle name="Normal 82 2 2 6 2" xfId="20956"/>
    <cellStyle name="Normal 82 2 2 6 2 2" xfId="54833"/>
    <cellStyle name="Normal 82 2 2 6 3" xfId="40717"/>
    <cellStyle name="Normal 82 2 2 7" xfId="9664"/>
    <cellStyle name="Normal 82 2 2 7 2" xfId="23779"/>
    <cellStyle name="Normal 82 2 2 7 2 2" xfId="57656"/>
    <cellStyle name="Normal 82 2 2 7 3" xfId="43540"/>
    <cellStyle name="Normal 82 2 2 8" xfId="15310"/>
    <cellStyle name="Normal 82 2 2 8 2" xfId="35071"/>
    <cellStyle name="Normal 82 2 2 9" xfId="49187"/>
    <cellStyle name="Normal 82 2 3" xfId="1369"/>
    <cellStyle name="Normal 82 2 3 2" xfId="2076"/>
    <cellStyle name="Normal 82 2 3 2 2" xfId="3489"/>
    <cellStyle name="Normal 82 2 3 2 2 2" xfId="6313"/>
    <cellStyle name="Normal 82 2 3 2 2 2 2" xfId="14783"/>
    <cellStyle name="Normal 82 2 3 2 2 2 2 2" xfId="28898"/>
    <cellStyle name="Normal 82 2 3 2 2 2 2 2 2" xfId="62775"/>
    <cellStyle name="Normal 82 2 3 2 2 2 2 3" xfId="48659"/>
    <cellStyle name="Normal 82 2 3 2 2 2 3" xfId="20429"/>
    <cellStyle name="Normal 82 2 3 2 2 2 3 2" xfId="40190"/>
    <cellStyle name="Normal 82 2 3 2 2 2 4" xfId="54306"/>
    <cellStyle name="Normal 82 2 3 2 2 2 5" xfId="34544"/>
    <cellStyle name="Normal 82 2 3 2 2 3" xfId="9137"/>
    <cellStyle name="Normal 82 2 3 2 2 3 2" xfId="23252"/>
    <cellStyle name="Normal 82 2 3 2 2 3 2 2" xfId="57129"/>
    <cellStyle name="Normal 82 2 3 2 2 3 3" xfId="43013"/>
    <cellStyle name="Normal 82 2 3 2 2 4" xfId="11960"/>
    <cellStyle name="Normal 82 2 3 2 2 4 2" xfId="26075"/>
    <cellStyle name="Normal 82 2 3 2 2 4 2 2" xfId="59952"/>
    <cellStyle name="Normal 82 2 3 2 2 4 3" xfId="45836"/>
    <cellStyle name="Normal 82 2 3 2 2 5" xfId="17606"/>
    <cellStyle name="Normal 82 2 3 2 2 5 2" xfId="37367"/>
    <cellStyle name="Normal 82 2 3 2 2 6" xfId="51483"/>
    <cellStyle name="Normal 82 2 3 2 2 7" xfId="31721"/>
    <cellStyle name="Normal 82 2 3 2 3" xfId="4900"/>
    <cellStyle name="Normal 82 2 3 2 3 2" xfId="13371"/>
    <cellStyle name="Normal 82 2 3 2 3 2 2" xfId="27486"/>
    <cellStyle name="Normal 82 2 3 2 3 2 2 2" xfId="61363"/>
    <cellStyle name="Normal 82 2 3 2 3 2 3" xfId="47247"/>
    <cellStyle name="Normal 82 2 3 2 3 3" xfId="19017"/>
    <cellStyle name="Normal 82 2 3 2 3 3 2" xfId="38778"/>
    <cellStyle name="Normal 82 2 3 2 3 4" xfId="52894"/>
    <cellStyle name="Normal 82 2 3 2 3 5" xfId="33132"/>
    <cellStyle name="Normal 82 2 3 2 4" xfId="7725"/>
    <cellStyle name="Normal 82 2 3 2 4 2" xfId="21840"/>
    <cellStyle name="Normal 82 2 3 2 4 2 2" xfId="55717"/>
    <cellStyle name="Normal 82 2 3 2 4 3" xfId="41601"/>
    <cellStyle name="Normal 82 2 3 2 5" xfId="10548"/>
    <cellStyle name="Normal 82 2 3 2 5 2" xfId="24663"/>
    <cellStyle name="Normal 82 2 3 2 5 2 2" xfId="58540"/>
    <cellStyle name="Normal 82 2 3 2 5 3" xfId="44424"/>
    <cellStyle name="Normal 82 2 3 2 6" xfId="16194"/>
    <cellStyle name="Normal 82 2 3 2 6 2" xfId="35955"/>
    <cellStyle name="Normal 82 2 3 2 7" xfId="50071"/>
    <cellStyle name="Normal 82 2 3 2 8" xfId="30309"/>
    <cellStyle name="Normal 82 2 3 3" xfId="2783"/>
    <cellStyle name="Normal 82 2 3 3 2" xfId="5607"/>
    <cellStyle name="Normal 82 2 3 3 2 2" xfId="14077"/>
    <cellStyle name="Normal 82 2 3 3 2 2 2" xfId="28192"/>
    <cellStyle name="Normal 82 2 3 3 2 2 2 2" xfId="62069"/>
    <cellStyle name="Normal 82 2 3 3 2 2 3" xfId="47953"/>
    <cellStyle name="Normal 82 2 3 3 2 3" xfId="19723"/>
    <cellStyle name="Normal 82 2 3 3 2 3 2" xfId="39484"/>
    <cellStyle name="Normal 82 2 3 3 2 4" xfId="53600"/>
    <cellStyle name="Normal 82 2 3 3 2 5" xfId="33838"/>
    <cellStyle name="Normal 82 2 3 3 3" xfId="8431"/>
    <cellStyle name="Normal 82 2 3 3 3 2" xfId="22546"/>
    <cellStyle name="Normal 82 2 3 3 3 2 2" xfId="56423"/>
    <cellStyle name="Normal 82 2 3 3 3 3" xfId="42307"/>
    <cellStyle name="Normal 82 2 3 3 4" xfId="11254"/>
    <cellStyle name="Normal 82 2 3 3 4 2" xfId="25369"/>
    <cellStyle name="Normal 82 2 3 3 4 2 2" xfId="59246"/>
    <cellStyle name="Normal 82 2 3 3 4 3" xfId="45130"/>
    <cellStyle name="Normal 82 2 3 3 5" xfId="16900"/>
    <cellStyle name="Normal 82 2 3 3 5 2" xfId="36661"/>
    <cellStyle name="Normal 82 2 3 3 6" xfId="50777"/>
    <cellStyle name="Normal 82 2 3 3 7" xfId="31015"/>
    <cellStyle name="Normal 82 2 3 4" xfId="4194"/>
    <cellStyle name="Normal 82 2 3 4 2" xfId="12665"/>
    <cellStyle name="Normal 82 2 3 4 2 2" xfId="26780"/>
    <cellStyle name="Normal 82 2 3 4 2 2 2" xfId="60657"/>
    <cellStyle name="Normal 82 2 3 4 2 3" xfId="46541"/>
    <cellStyle name="Normal 82 2 3 4 3" xfId="18311"/>
    <cellStyle name="Normal 82 2 3 4 3 2" xfId="38072"/>
    <cellStyle name="Normal 82 2 3 4 4" xfId="52188"/>
    <cellStyle name="Normal 82 2 3 4 5" xfId="32426"/>
    <cellStyle name="Normal 82 2 3 5" xfId="7019"/>
    <cellStyle name="Normal 82 2 3 5 2" xfId="21134"/>
    <cellStyle name="Normal 82 2 3 5 2 2" xfId="55011"/>
    <cellStyle name="Normal 82 2 3 5 3" xfId="40895"/>
    <cellStyle name="Normal 82 2 3 6" xfId="9842"/>
    <cellStyle name="Normal 82 2 3 6 2" xfId="23957"/>
    <cellStyle name="Normal 82 2 3 6 2 2" xfId="57834"/>
    <cellStyle name="Normal 82 2 3 6 3" xfId="43718"/>
    <cellStyle name="Normal 82 2 3 7" xfId="15488"/>
    <cellStyle name="Normal 82 2 3 7 2" xfId="35249"/>
    <cellStyle name="Normal 82 2 3 8" xfId="49365"/>
    <cellStyle name="Normal 82 2 3 9" xfId="29603"/>
    <cellStyle name="Normal 82 2 4" xfId="1723"/>
    <cellStyle name="Normal 82 2 4 2" xfId="3136"/>
    <cellStyle name="Normal 82 2 4 2 2" xfId="5960"/>
    <cellStyle name="Normal 82 2 4 2 2 2" xfId="14430"/>
    <cellStyle name="Normal 82 2 4 2 2 2 2" xfId="28545"/>
    <cellStyle name="Normal 82 2 4 2 2 2 2 2" xfId="62422"/>
    <cellStyle name="Normal 82 2 4 2 2 2 3" xfId="48306"/>
    <cellStyle name="Normal 82 2 4 2 2 3" xfId="20076"/>
    <cellStyle name="Normal 82 2 4 2 2 3 2" xfId="39837"/>
    <cellStyle name="Normal 82 2 4 2 2 4" xfId="53953"/>
    <cellStyle name="Normal 82 2 4 2 2 5" xfId="34191"/>
    <cellStyle name="Normal 82 2 4 2 3" xfId="8784"/>
    <cellStyle name="Normal 82 2 4 2 3 2" xfId="22899"/>
    <cellStyle name="Normal 82 2 4 2 3 2 2" xfId="56776"/>
    <cellStyle name="Normal 82 2 4 2 3 3" xfId="42660"/>
    <cellStyle name="Normal 82 2 4 2 4" xfId="11607"/>
    <cellStyle name="Normal 82 2 4 2 4 2" xfId="25722"/>
    <cellStyle name="Normal 82 2 4 2 4 2 2" xfId="59599"/>
    <cellStyle name="Normal 82 2 4 2 4 3" xfId="45483"/>
    <cellStyle name="Normal 82 2 4 2 5" xfId="17253"/>
    <cellStyle name="Normal 82 2 4 2 5 2" xfId="37014"/>
    <cellStyle name="Normal 82 2 4 2 6" xfId="51130"/>
    <cellStyle name="Normal 82 2 4 2 7" xfId="31368"/>
    <cellStyle name="Normal 82 2 4 3" xfId="4547"/>
    <cellStyle name="Normal 82 2 4 3 2" xfId="13018"/>
    <cellStyle name="Normal 82 2 4 3 2 2" xfId="27133"/>
    <cellStyle name="Normal 82 2 4 3 2 2 2" xfId="61010"/>
    <cellStyle name="Normal 82 2 4 3 2 3" xfId="46894"/>
    <cellStyle name="Normal 82 2 4 3 3" xfId="18664"/>
    <cellStyle name="Normal 82 2 4 3 3 2" xfId="38425"/>
    <cellStyle name="Normal 82 2 4 3 4" xfId="52541"/>
    <cellStyle name="Normal 82 2 4 3 5" xfId="32779"/>
    <cellStyle name="Normal 82 2 4 4" xfId="7372"/>
    <cellStyle name="Normal 82 2 4 4 2" xfId="21487"/>
    <cellStyle name="Normal 82 2 4 4 2 2" xfId="55364"/>
    <cellStyle name="Normal 82 2 4 4 3" xfId="41248"/>
    <cellStyle name="Normal 82 2 4 5" xfId="10195"/>
    <cellStyle name="Normal 82 2 4 5 2" xfId="24310"/>
    <cellStyle name="Normal 82 2 4 5 2 2" xfId="58187"/>
    <cellStyle name="Normal 82 2 4 5 3" xfId="44071"/>
    <cellStyle name="Normal 82 2 4 6" xfId="15841"/>
    <cellStyle name="Normal 82 2 4 6 2" xfId="35602"/>
    <cellStyle name="Normal 82 2 4 7" xfId="49718"/>
    <cellStyle name="Normal 82 2 4 8" xfId="29956"/>
    <cellStyle name="Normal 82 2 5" xfId="2430"/>
    <cellStyle name="Normal 82 2 5 2" xfId="5254"/>
    <cellStyle name="Normal 82 2 5 2 2" xfId="13724"/>
    <cellStyle name="Normal 82 2 5 2 2 2" xfId="27839"/>
    <cellStyle name="Normal 82 2 5 2 2 2 2" xfId="61716"/>
    <cellStyle name="Normal 82 2 5 2 2 3" xfId="47600"/>
    <cellStyle name="Normal 82 2 5 2 3" xfId="19370"/>
    <cellStyle name="Normal 82 2 5 2 3 2" xfId="39131"/>
    <cellStyle name="Normal 82 2 5 2 4" xfId="53247"/>
    <cellStyle name="Normal 82 2 5 2 5" xfId="33485"/>
    <cellStyle name="Normal 82 2 5 3" xfId="8078"/>
    <cellStyle name="Normal 82 2 5 3 2" xfId="22193"/>
    <cellStyle name="Normal 82 2 5 3 2 2" xfId="56070"/>
    <cellStyle name="Normal 82 2 5 3 3" xfId="41954"/>
    <cellStyle name="Normal 82 2 5 4" xfId="10901"/>
    <cellStyle name="Normal 82 2 5 4 2" xfId="25016"/>
    <cellStyle name="Normal 82 2 5 4 2 2" xfId="58893"/>
    <cellStyle name="Normal 82 2 5 4 3" xfId="44777"/>
    <cellStyle name="Normal 82 2 5 5" xfId="16547"/>
    <cellStyle name="Normal 82 2 5 5 2" xfId="36308"/>
    <cellStyle name="Normal 82 2 5 6" xfId="50424"/>
    <cellStyle name="Normal 82 2 5 7" xfId="30662"/>
    <cellStyle name="Normal 82 2 6" xfId="3841"/>
    <cellStyle name="Normal 82 2 6 2" xfId="12312"/>
    <cellStyle name="Normal 82 2 6 2 2" xfId="26427"/>
    <cellStyle name="Normal 82 2 6 2 2 2" xfId="60304"/>
    <cellStyle name="Normal 82 2 6 2 3" xfId="46188"/>
    <cellStyle name="Normal 82 2 6 3" xfId="17958"/>
    <cellStyle name="Normal 82 2 6 3 2" xfId="37719"/>
    <cellStyle name="Normal 82 2 6 4" xfId="51835"/>
    <cellStyle name="Normal 82 2 6 5" xfId="32073"/>
    <cellStyle name="Normal 82 2 7" xfId="6666"/>
    <cellStyle name="Normal 82 2 7 2" xfId="20781"/>
    <cellStyle name="Normal 82 2 7 2 2" xfId="54658"/>
    <cellStyle name="Normal 82 2 7 3" xfId="40542"/>
    <cellStyle name="Normal 82 2 8" xfId="9489"/>
    <cellStyle name="Normal 82 2 8 2" xfId="23604"/>
    <cellStyle name="Normal 82 2 8 2 2" xfId="57481"/>
    <cellStyle name="Normal 82 2 8 3" xfId="43365"/>
    <cellStyle name="Normal 82 2 9" xfId="15135"/>
    <cellStyle name="Normal 82 2 9 2" xfId="34896"/>
    <cellStyle name="Normal 82 3" xfId="1102"/>
    <cellStyle name="Normal 82 3 10" xfId="29338"/>
    <cellStyle name="Normal 82 3 2" xfId="1457"/>
    <cellStyle name="Normal 82 3 2 2" xfId="2164"/>
    <cellStyle name="Normal 82 3 2 2 2" xfId="3577"/>
    <cellStyle name="Normal 82 3 2 2 2 2" xfId="6401"/>
    <cellStyle name="Normal 82 3 2 2 2 2 2" xfId="14871"/>
    <cellStyle name="Normal 82 3 2 2 2 2 2 2" xfId="28986"/>
    <cellStyle name="Normal 82 3 2 2 2 2 2 2 2" xfId="62863"/>
    <cellStyle name="Normal 82 3 2 2 2 2 2 3" xfId="48747"/>
    <cellStyle name="Normal 82 3 2 2 2 2 3" xfId="20517"/>
    <cellStyle name="Normal 82 3 2 2 2 2 3 2" xfId="40278"/>
    <cellStyle name="Normal 82 3 2 2 2 2 4" xfId="54394"/>
    <cellStyle name="Normal 82 3 2 2 2 2 5" xfId="34632"/>
    <cellStyle name="Normal 82 3 2 2 2 3" xfId="9225"/>
    <cellStyle name="Normal 82 3 2 2 2 3 2" xfId="23340"/>
    <cellStyle name="Normal 82 3 2 2 2 3 2 2" xfId="57217"/>
    <cellStyle name="Normal 82 3 2 2 2 3 3" xfId="43101"/>
    <cellStyle name="Normal 82 3 2 2 2 4" xfId="12048"/>
    <cellStyle name="Normal 82 3 2 2 2 4 2" xfId="26163"/>
    <cellStyle name="Normal 82 3 2 2 2 4 2 2" xfId="60040"/>
    <cellStyle name="Normal 82 3 2 2 2 4 3" xfId="45924"/>
    <cellStyle name="Normal 82 3 2 2 2 5" xfId="17694"/>
    <cellStyle name="Normal 82 3 2 2 2 5 2" xfId="37455"/>
    <cellStyle name="Normal 82 3 2 2 2 6" xfId="51571"/>
    <cellStyle name="Normal 82 3 2 2 2 7" xfId="31809"/>
    <cellStyle name="Normal 82 3 2 2 3" xfId="4988"/>
    <cellStyle name="Normal 82 3 2 2 3 2" xfId="13459"/>
    <cellStyle name="Normal 82 3 2 2 3 2 2" xfId="27574"/>
    <cellStyle name="Normal 82 3 2 2 3 2 2 2" xfId="61451"/>
    <cellStyle name="Normal 82 3 2 2 3 2 3" xfId="47335"/>
    <cellStyle name="Normal 82 3 2 2 3 3" xfId="19105"/>
    <cellStyle name="Normal 82 3 2 2 3 3 2" xfId="38866"/>
    <cellStyle name="Normal 82 3 2 2 3 4" xfId="52982"/>
    <cellStyle name="Normal 82 3 2 2 3 5" xfId="33220"/>
    <cellStyle name="Normal 82 3 2 2 4" xfId="7813"/>
    <cellStyle name="Normal 82 3 2 2 4 2" xfId="21928"/>
    <cellStyle name="Normal 82 3 2 2 4 2 2" xfId="55805"/>
    <cellStyle name="Normal 82 3 2 2 4 3" xfId="41689"/>
    <cellStyle name="Normal 82 3 2 2 5" xfId="10636"/>
    <cellStyle name="Normal 82 3 2 2 5 2" xfId="24751"/>
    <cellStyle name="Normal 82 3 2 2 5 2 2" xfId="58628"/>
    <cellStyle name="Normal 82 3 2 2 5 3" xfId="44512"/>
    <cellStyle name="Normal 82 3 2 2 6" xfId="16282"/>
    <cellStyle name="Normal 82 3 2 2 6 2" xfId="36043"/>
    <cellStyle name="Normal 82 3 2 2 7" xfId="50159"/>
    <cellStyle name="Normal 82 3 2 2 8" xfId="30397"/>
    <cellStyle name="Normal 82 3 2 3" xfId="2871"/>
    <cellStyle name="Normal 82 3 2 3 2" xfId="5695"/>
    <cellStyle name="Normal 82 3 2 3 2 2" xfId="14165"/>
    <cellStyle name="Normal 82 3 2 3 2 2 2" xfId="28280"/>
    <cellStyle name="Normal 82 3 2 3 2 2 2 2" xfId="62157"/>
    <cellStyle name="Normal 82 3 2 3 2 2 3" xfId="48041"/>
    <cellStyle name="Normal 82 3 2 3 2 3" xfId="19811"/>
    <cellStyle name="Normal 82 3 2 3 2 3 2" xfId="39572"/>
    <cellStyle name="Normal 82 3 2 3 2 4" xfId="53688"/>
    <cellStyle name="Normal 82 3 2 3 2 5" xfId="33926"/>
    <cellStyle name="Normal 82 3 2 3 3" xfId="8519"/>
    <cellStyle name="Normal 82 3 2 3 3 2" xfId="22634"/>
    <cellStyle name="Normal 82 3 2 3 3 2 2" xfId="56511"/>
    <cellStyle name="Normal 82 3 2 3 3 3" xfId="42395"/>
    <cellStyle name="Normal 82 3 2 3 4" xfId="11342"/>
    <cellStyle name="Normal 82 3 2 3 4 2" xfId="25457"/>
    <cellStyle name="Normal 82 3 2 3 4 2 2" xfId="59334"/>
    <cellStyle name="Normal 82 3 2 3 4 3" xfId="45218"/>
    <cellStyle name="Normal 82 3 2 3 5" xfId="16988"/>
    <cellStyle name="Normal 82 3 2 3 5 2" xfId="36749"/>
    <cellStyle name="Normal 82 3 2 3 6" xfId="50865"/>
    <cellStyle name="Normal 82 3 2 3 7" xfId="31103"/>
    <cellStyle name="Normal 82 3 2 4" xfId="4282"/>
    <cellStyle name="Normal 82 3 2 4 2" xfId="12753"/>
    <cellStyle name="Normal 82 3 2 4 2 2" xfId="26868"/>
    <cellStyle name="Normal 82 3 2 4 2 2 2" xfId="60745"/>
    <cellStyle name="Normal 82 3 2 4 2 3" xfId="46629"/>
    <cellStyle name="Normal 82 3 2 4 3" xfId="18399"/>
    <cellStyle name="Normal 82 3 2 4 3 2" xfId="38160"/>
    <cellStyle name="Normal 82 3 2 4 4" xfId="52276"/>
    <cellStyle name="Normal 82 3 2 4 5" xfId="32514"/>
    <cellStyle name="Normal 82 3 2 5" xfId="7107"/>
    <cellStyle name="Normal 82 3 2 5 2" xfId="21222"/>
    <cellStyle name="Normal 82 3 2 5 2 2" xfId="55099"/>
    <cellStyle name="Normal 82 3 2 5 3" xfId="40983"/>
    <cellStyle name="Normal 82 3 2 6" xfId="9930"/>
    <cellStyle name="Normal 82 3 2 6 2" xfId="24045"/>
    <cellStyle name="Normal 82 3 2 6 2 2" xfId="57922"/>
    <cellStyle name="Normal 82 3 2 6 3" xfId="43806"/>
    <cellStyle name="Normal 82 3 2 7" xfId="15576"/>
    <cellStyle name="Normal 82 3 2 7 2" xfId="35337"/>
    <cellStyle name="Normal 82 3 2 8" xfId="49453"/>
    <cellStyle name="Normal 82 3 2 9" xfId="29691"/>
    <cellStyle name="Normal 82 3 3" xfId="1811"/>
    <cellStyle name="Normal 82 3 3 2" xfId="3224"/>
    <cellStyle name="Normal 82 3 3 2 2" xfId="6048"/>
    <cellStyle name="Normal 82 3 3 2 2 2" xfId="14518"/>
    <cellStyle name="Normal 82 3 3 2 2 2 2" xfId="28633"/>
    <cellStyle name="Normal 82 3 3 2 2 2 2 2" xfId="62510"/>
    <cellStyle name="Normal 82 3 3 2 2 2 3" xfId="48394"/>
    <cellStyle name="Normal 82 3 3 2 2 3" xfId="20164"/>
    <cellStyle name="Normal 82 3 3 2 2 3 2" xfId="39925"/>
    <cellStyle name="Normal 82 3 3 2 2 4" xfId="54041"/>
    <cellStyle name="Normal 82 3 3 2 2 5" xfId="34279"/>
    <cellStyle name="Normal 82 3 3 2 3" xfId="8872"/>
    <cellStyle name="Normal 82 3 3 2 3 2" xfId="22987"/>
    <cellStyle name="Normal 82 3 3 2 3 2 2" xfId="56864"/>
    <cellStyle name="Normal 82 3 3 2 3 3" xfId="42748"/>
    <cellStyle name="Normal 82 3 3 2 4" xfId="11695"/>
    <cellStyle name="Normal 82 3 3 2 4 2" xfId="25810"/>
    <cellStyle name="Normal 82 3 3 2 4 2 2" xfId="59687"/>
    <cellStyle name="Normal 82 3 3 2 4 3" xfId="45571"/>
    <cellStyle name="Normal 82 3 3 2 5" xfId="17341"/>
    <cellStyle name="Normal 82 3 3 2 5 2" xfId="37102"/>
    <cellStyle name="Normal 82 3 3 2 6" xfId="51218"/>
    <cellStyle name="Normal 82 3 3 2 7" xfId="31456"/>
    <cellStyle name="Normal 82 3 3 3" xfId="4635"/>
    <cellStyle name="Normal 82 3 3 3 2" xfId="13106"/>
    <cellStyle name="Normal 82 3 3 3 2 2" xfId="27221"/>
    <cellStyle name="Normal 82 3 3 3 2 2 2" xfId="61098"/>
    <cellStyle name="Normal 82 3 3 3 2 3" xfId="46982"/>
    <cellStyle name="Normal 82 3 3 3 3" xfId="18752"/>
    <cellStyle name="Normal 82 3 3 3 3 2" xfId="38513"/>
    <cellStyle name="Normal 82 3 3 3 4" xfId="52629"/>
    <cellStyle name="Normal 82 3 3 3 5" xfId="32867"/>
    <cellStyle name="Normal 82 3 3 4" xfId="7460"/>
    <cellStyle name="Normal 82 3 3 4 2" xfId="21575"/>
    <cellStyle name="Normal 82 3 3 4 2 2" xfId="55452"/>
    <cellStyle name="Normal 82 3 3 4 3" xfId="41336"/>
    <cellStyle name="Normal 82 3 3 5" xfId="10283"/>
    <cellStyle name="Normal 82 3 3 5 2" xfId="24398"/>
    <cellStyle name="Normal 82 3 3 5 2 2" xfId="58275"/>
    <cellStyle name="Normal 82 3 3 5 3" xfId="44159"/>
    <cellStyle name="Normal 82 3 3 6" xfId="15929"/>
    <cellStyle name="Normal 82 3 3 6 2" xfId="35690"/>
    <cellStyle name="Normal 82 3 3 7" xfId="49806"/>
    <cellStyle name="Normal 82 3 3 8" xfId="30044"/>
    <cellStyle name="Normal 82 3 4" xfId="2518"/>
    <cellStyle name="Normal 82 3 4 2" xfId="5342"/>
    <cellStyle name="Normal 82 3 4 2 2" xfId="13812"/>
    <cellStyle name="Normal 82 3 4 2 2 2" xfId="27927"/>
    <cellStyle name="Normal 82 3 4 2 2 2 2" xfId="61804"/>
    <cellStyle name="Normal 82 3 4 2 2 3" xfId="47688"/>
    <cellStyle name="Normal 82 3 4 2 3" xfId="19458"/>
    <cellStyle name="Normal 82 3 4 2 3 2" xfId="39219"/>
    <cellStyle name="Normal 82 3 4 2 4" xfId="53335"/>
    <cellStyle name="Normal 82 3 4 2 5" xfId="33573"/>
    <cellStyle name="Normal 82 3 4 3" xfId="8166"/>
    <cellStyle name="Normal 82 3 4 3 2" xfId="22281"/>
    <cellStyle name="Normal 82 3 4 3 2 2" xfId="56158"/>
    <cellStyle name="Normal 82 3 4 3 3" xfId="42042"/>
    <cellStyle name="Normal 82 3 4 4" xfId="10989"/>
    <cellStyle name="Normal 82 3 4 4 2" xfId="25104"/>
    <cellStyle name="Normal 82 3 4 4 2 2" xfId="58981"/>
    <cellStyle name="Normal 82 3 4 4 3" xfId="44865"/>
    <cellStyle name="Normal 82 3 4 5" xfId="16635"/>
    <cellStyle name="Normal 82 3 4 5 2" xfId="36396"/>
    <cellStyle name="Normal 82 3 4 6" xfId="50512"/>
    <cellStyle name="Normal 82 3 4 7" xfId="30750"/>
    <cellStyle name="Normal 82 3 5" xfId="3929"/>
    <cellStyle name="Normal 82 3 5 2" xfId="12400"/>
    <cellStyle name="Normal 82 3 5 2 2" xfId="26515"/>
    <cellStyle name="Normal 82 3 5 2 2 2" xfId="60392"/>
    <cellStyle name="Normal 82 3 5 2 3" xfId="46276"/>
    <cellStyle name="Normal 82 3 5 3" xfId="18046"/>
    <cellStyle name="Normal 82 3 5 3 2" xfId="37807"/>
    <cellStyle name="Normal 82 3 5 4" xfId="51923"/>
    <cellStyle name="Normal 82 3 5 5" xfId="32161"/>
    <cellStyle name="Normal 82 3 6" xfId="6754"/>
    <cellStyle name="Normal 82 3 6 2" xfId="20869"/>
    <cellStyle name="Normal 82 3 6 2 2" xfId="54746"/>
    <cellStyle name="Normal 82 3 6 3" xfId="40630"/>
    <cellStyle name="Normal 82 3 7" xfId="9577"/>
    <cellStyle name="Normal 82 3 7 2" xfId="23692"/>
    <cellStyle name="Normal 82 3 7 2 2" xfId="57569"/>
    <cellStyle name="Normal 82 3 7 3" xfId="43453"/>
    <cellStyle name="Normal 82 3 8" xfId="15223"/>
    <cellStyle name="Normal 82 3 8 2" xfId="34984"/>
    <cellStyle name="Normal 82 3 9" xfId="49100"/>
    <cellStyle name="Normal 82 4" xfId="1282"/>
    <cellStyle name="Normal 82 4 2" xfId="1989"/>
    <cellStyle name="Normal 82 4 2 2" xfId="3402"/>
    <cellStyle name="Normal 82 4 2 2 2" xfId="6226"/>
    <cellStyle name="Normal 82 4 2 2 2 2" xfId="14696"/>
    <cellStyle name="Normal 82 4 2 2 2 2 2" xfId="28811"/>
    <cellStyle name="Normal 82 4 2 2 2 2 2 2" xfId="62688"/>
    <cellStyle name="Normal 82 4 2 2 2 2 3" xfId="48572"/>
    <cellStyle name="Normal 82 4 2 2 2 3" xfId="20342"/>
    <cellStyle name="Normal 82 4 2 2 2 3 2" xfId="40103"/>
    <cellStyle name="Normal 82 4 2 2 2 4" xfId="54219"/>
    <cellStyle name="Normal 82 4 2 2 2 5" xfId="34457"/>
    <cellStyle name="Normal 82 4 2 2 3" xfId="9050"/>
    <cellStyle name="Normal 82 4 2 2 3 2" xfId="23165"/>
    <cellStyle name="Normal 82 4 2 2 3 2 2" xfId="57042"/>
    <cellStyle name="Normal 82 4 2 2 3 3" xfId="42926"/>
    <cellStyle name="Normal 82 4 2 2 4" xfId="11873"/>
    <cellStyle name="Normal 82 4 2 2 4 2" xfId="25988"/>
    <cellStyle name="Normal 82 4 2 2 4 2 2" xfId="59865"/>
    <cellStyle name="Normal 82 4 2 2 4 3" xfId="45749"/>
    <cellStyle name="Normal 82 4 2 2 5" xfId="17519"/>
    <cellStyle name="Normal 82 4 2 2 5 2" xfId="37280"/>
    <cellStyle name="Normal 82 4 2 2 6" xfId="51396"/>
    <cellStyle name="Normal 82 4 2 2 7" xfId="31634"/>
    <cellStyle name="Normal 82 4 2 3" xfId="4813"/>
    <cellStyle name="Normal 82 4 2 3 2" xfId="13284"/>
    <cellStyle name="Normal 82 4 2 3 2 2" xfId="27399"/>
    <cellStyle name="Normal 82 4 2 3 2 2 2" xfId="61276"/>
    <cellStyle name="Normal 82 4 2 3 2 3" xfId="47160"/>
    <cellStyle name="Normal 82 4 2 3 3" xfId="18930"/>
    <cellStyle name="Normal 82 4 2 3 3 2" xfId="38691"/>
    <cellStyle name="Normal 82 4 2 3 4" xfId="52807"/>
    <cellStyle name="Normal 82 4 2 3 5" xfId="33045"/>
    <cellStyle name="Normal 82 4 2 4" xfId="7638"/>
    <cellStyle name="Normal 82 4 2 4 2" xfId="21753"/>
    <cellStyle name="Normal 82 4 2 4 2 2" xfId="55630"/>
    <cellStyle name="Normal 82 4 2 4 3" xfId="41514"/>
    <cellStyle name="Normal 82 4 2 5" xfId="10461"/>
    <cellStyle name="Normal 82 4 2 5 2" xfId="24576"/>
    <cellStyle name="Normal 82 4 2 5 2 2" xfId="58453"/>
    <cellStyle name="Normal 82 4 2 5 3" xfId="44337"/>
    <cellStyle name="Normal 82 4 2 6" xfId="16107"/>
    <cellStyle name="Normal 82 4 2 6 2" xfId="35868"/>
    <cellStyle name="Normal 82 4 2 7" xfId="49984"/>
    <cellStyle name="Normal 82 4 2 8" xfId="30222"/>
    <cellStyle name="Normal 82 4 3" xfId="2696"/>
    <cellStyle name="Normal 82 4 3 2" xfId="5520"/>
    <cellStyle name="Normal 82 4 3 2 2" xfId="13990"/>
    <cellStyle name="Normal 82 4 3 2 2 2" xfId="28105"/>
    <cellStyle name="Normal 82 4 3 2 2 2 2" xfId="61982"/>
    <cellStyle name="Normal 82 4 3 2 2 3" xfId="47866"/>
    <cellStyle name="Normal 82 4 3 2 3" xfId="19636"/>
    <cellStyle name="Normal 82 4 3 2 3 2" xfId="39397"/>
    <cellStyle name="Normal 82 4 3 2 4" xfId="53513"/>
    <cellStyle name="Normal 82 4 3 2 5" xfId="33751"/>
    <cellStyle name="Normal 82 4 3 3" xfId="8344"/>
    <cellStyle name="Normal 82 4 3 3 2" xfId="22459"/>
    <cellStyle name="Normal 82 4 3 3 2 2" xfId="56336"/>
    <cellStyle name="Normal 82 4 3 3 3" xfId="42220"/>
    <cellStyle name="Normal 82 4 3 4" xfId="11167"/>
    <cellStyle name="Normal 82 4 3 4 2" xfId="25282"/>
    <cellStyle name="Normal 82 4 3 4 2 2" xfId="59159"/>
    <cellStyle name="Normal 82 4 3 4 3" xfId="45043"/>
    <cellStyle name="Normal 82 4 3 5" xfId="16813"/>
    <cellStyle name="Normal 82 4 3 5 2" xfId="36574"/>
    <cellStyle name="Normal 82 4 3 6" xfId="50690"/>
    <cellStyle name="Normal 82 4 3 7" xfId="30928"/>
    <cellStyle name="Normal 82 4 4" xfId="4107"/>
    <cellStyle name="Normal 82 4 4 2" xfId="12578"/>
    <cellStyle name="Normal 82 4 4 2 2" xfId="26693"/>
    <cellStyle name="Normal 82 4 4 2 2 2" xfId="60570"/>
    <cellStyle name="Normal 82 4 4 2 3" xfId="46454"/>
    <cellStyle name="Normal 82 4 4 3" xfId="18224"/>
    <cellStyle name="Normal 82 4 4 3 2" xfId="37985"/>
    <cellStyle name="Normal 82 4 4 4" xfId="52101"/>
    <cellStyle name="Normal 82 4 4 5" xfId="32339"/>
    <cellStyle name="Normal 82 4 5" xfId="6932"/>
    <cellStyle name="Normal 82 4 5 2" xfId="21047"/>
    <cellStyle name="Normal 82 4 5 2 2" xfId="54924"/>
    <cellStyle name="Normal 82 4 5 3" xfId="40808"/>
    <cellStyle name="Normal 82 4 6" xfId="9755"/>
    <cellStyle name="Normal 82 4 6 2" xfId="23870"/>
    <cellStyle name="Normal 82 4 6 2 2" xfId="57747"/>
    <cellStyle name="Normal 82 4 6 3" xfId="43631"/>
    <cellStyle name="Normal 82 4 7" xfId="15401"/>
    <cellStyle name="Normal 82 4 7 2" xfId="35162"/>
    <cellStyle name="Normal 82 4 8" xfId="49278"/>
    <cellStyle name="Normal 82 4 9" xfId="29516"/>
    <cellStyle name="Normal 82 5" xfId="1636"/>
    <cellStyle name="Normal 82 5 2" xfId="3049"/>
    <cellStyle name="Normal 82 5 2 2" xfId="5873"/>
    <cellStyle name="Normal 82 5 2 2 2" xfId="14343"/>
    <cellStyle name="Normal 82 5 2 2 2 2" xfId="28458"/>
    <cellStyle name="Normal 82 5 2 2 2 2 2" xfId="62335"/>
    <cellStyle name="Normal 82 5 2 2 2 3" xfId="48219"/>
    <cellStyle name="Normal 82 5 2 2 3" xfId="19989"/>
    <cellStyle name="Normal 82 5 2 2 3 2" xfId="39750"/>
    <cellStyle name="Normal 82 5 2 2 4" xfId="53866"/>
    <cellStyle name="Normal 82 5 2 2 5" xfId="34104"/>
    <cellStyle name="Normal 82 5 2 3" xfId="8697"/>
    <cellStyle name="Normal 82 5 2 3 2" xfId="22812"/>
    <cellStyle name="Normal 82 5 2 3 2 2" xfId="56689"/>
    <cellStyle name="Normal 82 5 2 3 3" xfId="42573"/>
    <cellStyle name="Normal 82 5 2 4" xfId="11520"/>
    <cellStyle name="Normal 82 5 2 4 2" xfId="25635"/>
    <cellStyle name="Normal 82 5 2 4 2 2" xfId="59512"/>
    <cellStyle name="Normal 82 5 2 4 3" xfId="45396"/>
    <cellStyle name="Normal 82 5 2 5" xfId="17166"/>
    <cellStyle name="Normal 82 5 2 5 2" xfId="36927"/>
    <cellStyle name="Normal 82 5 2 6" xfId="51043"/>
    <cellStyle name="Normal 82 5 2 7" xfId="31281"/>
    <cellStyle name="Normal 82 5 3" xfId="4460"/>
    <cellStyle name="Normal 82 5 3 2" xfId="12931"/>
    <cellStyle name="Normal 82 5 3 2 2" xfId="27046"/>
    <cellStyle name="Normal 82 5 3 2 2 2" xfId="60923"/>
    <cellStyle name="Normal 82 5 3 2 3" xfId="46807"/>
    <cellStyle name="Normal 82 5 3 3" xfId="18577"/>
    <cellStyle name="Normal 82 5 3 3 2" xfId="38338"/>
    <cellStyle name="Normal 82 5 3 4" xfId="52454"/>
    <cellStyle name="Normal 82 5 3 5" xfId="32692"/>
    <cellStyle name="Normal 82 5 4" xfId="7285"/>
    <cellStyle name="Normal 82 5 4 2" xfId="21400"/>
    <cellStyle name="Normal 82 5 4 2 2" xfId="55277"/>
    <cellStyle name="Normal 82 5 4 3" xfId="41161"/>
    <cellStyle name="Normal 82 5 5" xfId="10108"/>
    <cellStyle name="Normal 82 5 5 2" xfId="24223"/>
    <cellStyle name="Normal 82 5 5 2 2" xfId="58100"/>
    <cellStyle name="Normal 82 5 5 3" xfId="43984"/>
    <cellStyle name="Normal 82 5 6" xfId="15754"/>
    <cellStyle name="Normal 82 5 6 2" xfId="35515"/>
    <cellStyle name="Normal 82 5 7" xfId="49631"/>
    <cellStyle name="Normal 82 5 8" xfId="29869"/>
    <cellStyle name="Normal 82 6" xfId="2343"/>
    <cellStyle name="Normal 82 6 2" xfId="5167"/>
    <cellStyle name="Normal 82 6 2 2" xfId="13637"/>
    <cellStyle name="Normal 82 6 2 2 2" xfId="27752"/>
    <cellStyle name="Normal 82 6 2 2 2 2" xfId="61629"/>
    <cellStyle name="Normal 82 6 2 2 3" xfId="47513"/>
    <cellStyle name="Normal 82 6 2 3" xfId="19283"/>
    <cellStyle name="Normal 82 6 2 3 2" xfId="39044"/>
    <cellStyle name="Normal 82 6 2 4" xfId="53160"/>
    <cellStyle name="Normal 82 6 2 5" xfId="33398"/>
    <cellStyle name="Normal 82 6 3" xfId="7991"/>
    <cellStyle name="Normal 82 6 3 2" xfId="22106"/>
    <cellStyle name="Normal 82 6 3 2 2" xfId="55983"/>
    <cellStyle name="Normal 82 6 3 3" xfId="41867"/>
    <cellStyle name="Normal 82 6 4" xfId="10814"/>
    <cellStyle name="Normal 82 6 4 2" xfId="24929"/>
    <cellStyle name="Normal 82 6 4 2 2" xfId="58806"/>
    <cellStyle name="Normal 82 6 4 3" xfId="44690"/>
    <cellStyle name="Normal 82 6 5" xfId="16460"/>
    <cellStyle name="Normal 82 6 5 2" xfId="36221"/>
    <cellStyle name="Normal 82 6 6" xfId="50337"/>
    <cellStyle name="Normal 82 6 7" xfId="30575"/>
    <cellStyle name="Normal 82 7" xfId="3754"/>
    <cellStyle name="Normal 82 7 2" xfId="12225"/>
    <cellStyle name="Normal 82 7 2 2" xfId="26340"/>
    <cellStyle name="Normal 82 7 2 2 2" xfId="60217"/>
    <cellStyle name="Normal 82 7 2 3" xfId="46101"/>
    <cellStyle name="Normal 82 7 3" xfId="17871"/>
    <cellStyle name="Normal 82 7 3 2" xfId="37632"/>
    <cellStyle name="Normal 82 7 4" xfId="51748"/>
    <cellStyle name="Normal 82 7 5" xfId="31986"/>
    <cellStyle name="Normal 82 8" xfId="6579"/>
    <cellStyle name="Normal 82 8 2" xfId="20694"/>
    <cellStyle name="Normal 82 8 2 2" xfId="54571"/>
    <cellStyle name="Normal 82 8 3" xfId="40455"/>
    <cellStyle name="Normal 82 9" xfId="9402"/>
    <cellStyle name="Normal 82 9 2" xfId="23517"/>
    <cellStyle name="Normal 82 9 2 2" xfId="57394"/>
    <cellStyle name="Normal 82 9 3" xfId="43278"/>
    <cellStyle name="Normal 83" xfId="735"/>
    <cellStyle name="Normal 83 10" xfId="15029"/>
    <cellStyle name="Normal 83 10 2" xfId="34790"/>
    <cellStyle name="Normal 83 11" xfId="48906"/>
    <cellStyle name="Normal 83 12" xfId="29144"/>
    <cellStyle name="Normal 83 2" xfId="991"/>
    <cellStyle name="Normal 83 2 10" xfId="48993"/>
    <cellStyle name="Normal 83 2 11" xfId="29231"/>
    <cellStyle name="Normal 83 2 2" xfId="1171"/>
    <cellStyle name="Normal 83 2 2 10" xfId="29406"/>
    <cellStyle name="Normal 83 2 2 2" xfId="1525"/>
    <cellStyle name="Normal 83 2 2 2 2" xfId="2232"/>
    <cellStyle name="Normal 83 2 2 2 2 2" xfId="3645"/>
    <cellStyle name="Normal 83 2 2 2 2 2 2" xfId="6469"/>
    <cellStyle name="Normal 83 2 2 2 2 2 2 2" xfId="14939"/>
    <cellStyle name="Normal 83 2 2 2 2 2 2 2 2" xfId="29054"/>
    <cellStyle name="Normal 83 2 2 2 2 2 2 2 2 2" xfId="62931"/>
    <cellStyle name="Normal 83 2 2 2 2 2 2 2 3" xfId="48815"/>
    <cellStyle name="Normal 83 2 2 2 2 2 2 3" xfId="20585"/>
    <cellStyle name="Normal 83 2 2 2 2 2 2 3 2" xfId="40346"/>
    <cellStyle name="Normal 83 2 2 2 2 2 2 4" xfId="54462"/>
    <cellStyle name="Normal 83 2 2 2 2 2 2 5" xfId="34700"/>
    <cellStyle name="Normal 83 2 2 2 2 2 3" xfId="9293"/>
    <cellStyle name="Normal 83 2 2 2 2 2 3 2" xfId="23408"/>
    <cellStyle name="Normal 83 2 2 2 2 2 3 2 2" xfId="57285"/>
    <cellStyle name="Normal 83 2 2 2 2 2 3 3" xfId="43169"/>
    <cellStyle name="Normal 83 2 2 2 2 2 4" xfId="12116"/>
    <cellStyle name="Normal 83 2 2 2 2 2 4 2" xfId="26231"/>
    <cellStyle name="Normal 83 2 2 2 2 2 4 2 2" xfId="60108"/>
    <cellStyle name="Normal 83 2 2 2 2 2 4 3" xfId="45992"/>
    <cellStyle name="Normal 83 2 2 2 2 2 5" xfId="17762"/>
    <cellStyle name="Normal 83 2 2 2 2 2 5 2" xfId="37523"/>
    <cellStyle name="Normal 83 2 2 2 2 2 6" xfId="51639"/>
    <cellStyle name="Normal 83 2 2 2 2 2 7" xfId="31877"/>
    <cellStyle name="Normal 83 2 2 2 2 3" xfId="5056"/>
    <cellStyle name="Normal 83 2 2 2 2 3 2" xfId="13527"/>
    <cellStyle name="Normal 83 2 2 2 2 3 2 2" xfId="27642"/>
    <cellStyle name="Normal 83 2 2 2 2 3 2 2 2" xfId="61519"/>
    <cellStyle name="Normal 83 2 2 2 2 3 2 3" xfId="47403"/>
    <cellStyle name="Normal 83 2 2 2 2 3 3" xfId="19173"/>
    <cellStyle name="Normal 83 2 2 2 2 3 3 2" xfId="38934"/>
    <cellStyle name="Normal 83 2 2 2 2 3 4" xfId="53050"/>
    <cellStyle name="Normal 83 2 2 2 2 3 5" xfId="33288"/>
    <cellStyle name="Normal 83 2 2 2 2 4" xfId="7881"/>
    <cellStyle name="Normal 83 2 2 2 2 4 2" xfId="21996"/>
    <cellStyle name="Normal 83 2 2 2 2 4 2 2" xfId="55873"/>
    <cellStyle name="Normal 83 2 2 2 2 4 3" xfId="41757"/>
    <cellStyle name="Normal 83 2 2 2 2 5" xfId="10704"/>
    <cellStyle name="Normal 83 2 2 2 2 5 2" xfId="24819"/>
    <cellStyle name="Normal 83 2 2 2 2 5 2 2" xfId="58696"/>
    <cellStyle name="Normal 83 2 2 2 2 5 3" xfId="44580"/>
    <cellStyle name="Normal 83 2 2 2 2 6" xfId="16350"/>
    <cellStyle name="Normal 83 2 2 2 2 6 2" xfId="36111"/>
    <cellStyle name="Normal 83 2 2 2 2 7" xfId="50227"/>
    <cellStyle name="Normal 83 2 2 2 2 8" xfId="30465"/>
    <cellStyle name="Normal 83 2 2 2 3" xfId="2939"/>
    <cellStyle name="Normal 83 2 2 2 3 2" xfId="5763"/>
    <cellStyle name="Normal 83 2 2 2 3 2 2" xfId="14233"/>
    <cellStyle name="Normal 83 2 2 2 3 2 2 2" xfId="28348"/>
    <cellStyle name="Normal 83 2 2 2 3 2 2 2 2" xfId="62225"/>
    <cellStyle name="Normal 83 2 2 2 3 2 2 3" xfId="48109"/>
    <cellStyle name="Normal 83 2 2 2 3 2 3" xfId="19879"/>
    <cellStyle name="Normal 83 2 2 2 3 2 3 2" xfId="39640"/>
    <cellStyle name="Normal 83 2 2 2 3 2 4" xfId="53756"/>
    <cellStyle name="Normal 83 2 2 2 3 2 5" xfId="33994"/>
    <cellStyle name="Normal 83 2 2 2 3 3" xfId="8587"/>
    <cellStyle name="Normal 83 2 2 2 3 3 2" xfId="22702"/>
    <cellStyle name="Normal 83 2 2 2 3 3 2 2" xfId="56579"/>
    <cellStyle name="Normal 83 2 2 2 3 3 3" xfId="42463"/>
    <cellStyle name="Normal 83 2 2 2 3 4" xfId="11410"/>
    <cellStyle name="Normal 83 2 2 2 3 4 2" xfId="25525"/>
    <cellStyle name="Normal 83 2 2 2 3 4 2 2" xfId="59402"/>
    <cellStyle name="Normal 83 2 2 2 3 4 3" xfId="45286"/>
    <cellStyle name="Normal 83 2 2 2 3 5" xfId="17056"/>
    <cellStyle name="Normal 83 2 2 2 3 5 2" xfId="36817"/>
    <cellStyle name="Normal 83 2 2 2 3 6" xfId="50933"/>
    <cellStyle name="Normal 83 2 2 2 3 7" xfId="31171"/>
    <cellStyle name="Normal 83 2 2 2 4" xfId="4350"/>
    <cellStyle name="Normal 83 2 2 2 4 2" xfId="12821"/>
    <cellStyle name="Normal 83 2 2 2 4 2 2" xfId="26936"/>
    <cellStyle name="Normal 83 2 2 2 4 2 2 2" xfId="60813"/>
    <cellStyle name="Normal 83 2 2 2 4 2 3" xfId="46697"/>
    <cellStyle name="Normal 83 2 2 2 4 3" xfId="18467"/>
    <cellStyle name="Normal 83 2 2 2 4 3 2" xfId="38228"/>
    <cellStyle name="Normal 83 2 2 2 4 4" xfId="52344"/>
    <cellStyle name="Normal 83 2 2 2 4 5" xfId="32582"/>
    <cellStyle name="Normal 83 2 2 2 5" xfId="7175"/>
    <cellStyle name="Normal 83 2 2 2 5 2" xfId="21290"/>
    <cellStyle name="Normal 83 2 2 2 5 2 2" xfId="55167"/>
    <cellStyle name="Normal 83 2 2 2 5 3" xfId="41051"/>
    <cellStyle name="Normal 83 2 2 2 6" xfId="9998"/>
    <cellStyle name="Normal 83 2 2 2 6 2" xfId="24113"/>
    <cellStyle name="Normal 83 2 2 2 6 2 2" xfId="57990"/>
    <cellStyle name="Normal 83 2 2 2 6 3" xfId="43874"/>
    <cellStyle name="Normal 83 2 2 2 7" xfId="15644"/>
    <cellStyle name="Normal 83 2 2 2 7 2" xfId="35405"/>
    <cellStyle name="Normal 83 2 2 2 8" xfId="49521"/>
    <cellStyle name="Normal 83 2 2 2 9" xfId="29759"/>
    <cellStyle name="Normal 83 2 2 3" xfId="1879"/>
    <cellStyle name="Normal 83 2 2 3 2" xfId="3292"/>
    <cellStyle name="Normal 83 2 2 3 2 2" xfId="6116"/>
    <cellStyle name="Normal 83 2 2 3 2 2 2" xfId="14586"/>
    <cellStyle name="Normal 83 2 2 3 2 2 2 2" xfId="28701"/>
    <cellStyle name="Normal 83 2 2 3 2 2 2 2 2" xfId="62578"/>
    <cellStyle name="Normal 83 2 2 3 2 2 2 3" xfId="48462"/>
    <cellStyle name="Normal 83 2 2 3 2 2 3" xfId="20232"/>
    <cellStyle name="Normal 83 2 2 3 2 2 3 2" xfId="39993"/>
    <cellStyle name="Normal 83 2 2 3 2 2 4" xfId="54109"/>
    <cellStyle name="Normal 83 2 2 3 2 2 5" xfId="34347"/>
    <cellStyle name="Normal 83 2 2 3 2 3" xfId="8940"/>
    <cellStyle name="Normal 83 2 2 3 2 3 2" xfId="23055"/>
    <cellStyle name="Normal 83 2 2 3 2 3 2 2" xfId="56932"/>
    <cellStyle name="Normal 83 2 2 3 2 3 3" xfId="42816"/>
    <cellStyle name="Normal 83 2 2 3 2 4" xfId="11763"/>
    <cellStyle name="Normal 83 2 2 3 2 4 2" xfId="25878"/>
    <cellStyle name="Normal 83 2 2 3 2 4 2 2" xfId="59755"/>
    <cellStyle name="Normal 83 2 2 3 2 4 3" xfId="45639"/>
    <cellStyle name="Normal 83 2 2 3 2 5" xfId="17409"/>
    <cellStyle name="Normal 83 2 2 3 2 5 2" xfId="37170"/>
    <cellStyle name="Normal 83 2 2 3 2 6" xfId="51286"/>
    <cellStyle name="Normal 83 2 2 3 2 7" xfId="31524"/>
    <cellStyle name="Normal 83 2 2 3 3" xfId="4703"/>
    <cellStyle name="Normal 83 2 2 3 3 2" xfId="13174"/>
    <cellStyle name="Normal 83 2 2 3 3 2 2" xfId="27289"/>
    <cellStyle name="Normal 83 2 2 3 3 2 2 2" xfId="61166"/>
    <cellStyle name="Normal 83 2 2 3 3 2 3" xfId="47050"/>
    <cellStyle name="Normal 83 2 2 3 3 3" xfId="18820"/>
    <cellStyle name="Normal 83 2 2 3 3 3 2" xfId="38581"/>
    <cellStyle name="Normal 83 2 2 3 3 4" xfId="52697"/>
    <cellStyle name="Normal 83 2 2 3 3 5" xfId="32935"/>
    <cellStyle name="Normal 83 2 2 3 4" xfId="7528"/>
    <cellStyle name="Normal 83 2 2 3 4 2" xfId="21643"/>
    <cellStyle name="Normal 83 2 2 3 4 2 2" xfId="55520"/>
    <cellStyle name="Normal 83 2 2 3 4 3" xfId="41404"/>
    <cellStyle name="Normal 83 2 2 3 5" xfId="10351"/>
    <cellStyle name="Normal 83 2 2 3 5 2" xfId="24466"/>
    <cellStyle name="Normal 83 2 2 3 5 2 2" xfId="58343"/>
    <cellStyle name="Normal 83 2 2 3 5 3" xfId="44227"/>
    <cellStyle name="Normal 83 2 2 3 6" xfId="15997"/>
    <cellStyle name="Normal 83 2 2 3 6 2" xfId="35758"/>
    <cellStyle name="Normal 83 2 2 3 7" xfId="49874"/>
    <cellStyle name="Normal 83 2 2 3 8" xfId="30112"/>
    <cellStyle name="Normal 83 2 2 4" xfId="2586"/>
    <cellStyle name="Normal 83 2 2 4 2" xfId="5410"/>
    <cellStyle name="Normal 83 2 2 4 2 2" xfId="13880"/>
    <cellStyle name="Normal 83 2 2 4 2 2 2" xfId="27995"/>
    <cellStyle name="Normal 83 2 2 4 2 2 2 2" xfId="61872"/>
    <cellStyle name="Normal 83 2 2 4 2 2 3" xfId="47756"/>
    <cellStyle name="Normal 83 2 2 4 2 3" xfId="19526"/>
    <cellStyle name="Normal 83 2 2 4 2 3 2" xfId="39287"/>
    <cellStyle name="Normal 83 2 2 4 2 4" xfId="53403"/>
    <cellStyle name="Normal 83 2 2 4 2 5" xfId="33641"/>
    <cellStyle name="Normal 83 2 2 4 3" xfId="8234"/>
    <cellStyle name="Normal 83 2 2 4 3 2" xfId="22349"/>
    <cellStyle name="Normal 83 2 2 4 3 2 2" xfId="56226"/>
    <cellStyle name="Normal 83 2 2 4 3 3" xfId="42110"/>
    <cellStyle name="Normal 83 2 2 4 4" xfId="11057"/>
    <cellStyle name="Normal 83 2 2 4 4 2" xfId="25172"/>
    <cellStyle name="Normal 83 2 2 4 4 2 2" xfId="59049"/>
    <cellStyle name="Normal 83 2 2 4 4 3" xfId="44933"/>
    <cellStyle name="Normal 83 2 2 4 5" xfId="16703"/>
    <cellStyle name="Normal 83 2 2 4 5 2" xfId="36464"/>
    <cellStyle name="Normal 83 2 2 4 6" xfId="50580"/>
    <cellStyle name="Normal 83 2 2 4 7" xfId="30818"/>
    <cellStyle name="Normal 83 2 2 5" xfId="3997"/>
    <cellStyle name="Normal 83 2 2 5 2" xfId="12468"/>
    <cellStyle name="Normal 83 2 2 5 2 2" xfId="26583"/>
    <cellStyle name="Normal 83 2 2 5 2 2 2" xfId="60460"/>
    <cellStyle name="Normal 83 2 2 5 2 3" xfId="46344"/>
    <cellStyle name="Normal 83 2 2 5 3" xfId="18114"/>
    <cellStyle name="Normal 83 2 2 5 3 2" xfId="37875"/>
    <cellStyle name="Normal 83 2 2 5 4" xfId="51991"/>
    <cellStyle name="Normal 83 2 2 5 5" xfId="32229"/>
    <cellStyle name="Normal 83 2 2 6" xfId="6822"/>
    <cellStyle name="Normal 83 2 2 6 2" xfId="20937"/>
    <cellStyle name="Normal 83 2 2 6 2 2" xfId="54814"/>
    <cellStyle name="Normal 83 2 2 6 3" xfId="40698"/>
    <cellStyle name="Normal 83 2 2 7" xfId="9645"/>
    <cellStyle name="Normal 83 2 2 7 2" xfId="23760"/>
    <cellStyle name="Normal 83 2 2 7 2 2" xfId="57637"/>
    <cellStyle name="Normal 83 2 2 7 3" xfId="43521"/>
    <cellStyle name="Normal 83 2 2 8" xfId="15291"/>
    <cellStyle name="Normal 83 2 2 8 2" xfId="35052"/>
    <cellStyle name="Normal 83 2 2 9" xfId="49168"/>
    <cellStyle name="Normal 83 2 3" xfId="1350"/>
    <cellStyle name="Normal 83 2 3 2" xfId="2057"/>
    <cellStyle name="Normal 83 2 3 2 2" xfId="3470"/>
    <cellStyle name="Normal 83 2 3 2 2 2" xfId="6294"/>
    <cellStyle name="Normal 83 2 3 2 2 2 2" xfId="14764"/>
    <cellStyle name="Normal 83 2 3 2 2 2 2 2" xfId="28879"/>
    <cellStyle name="Normal 83 2 3 2 2 2 2 2 2" xfId="62756"/>
    <cellStyle name="Normal 83 2 3 2 2 2 2 3" xfId="48640"/>
    <cellStyle name="Normal 83 2 3 2 2 2 3" xfId="20410"/>
    <cellStyle name="Normal 83 2 3 2 2 2 3 2" xfId="40171"/>
    <cellStyle name="Normal 83 2 3 2 2 2 4" xfId="54287"/>
    <cellStyle name="Normal 83 2 3 2 2 2 5" xfId="34525"/>
    <cellStyle name="Normal 83 2 3 2 2 3" xfId="9118"/>
    <cellStyle name="Normal 83 2 3 2 2 3 2" xfId="23233"/>
    <cellStyle name="Normal 83 2 3 2 2 3 2 2" xfId="57110"/>
    <cellStyle name="Normal 83 2 3 2 2 3 3" xfId="42994"/>
    <cellStyle name="Normal 83 2 3 2 2 4" xfId="11941"/>
    <cellStyle name="Normal 83 2 3 2 2 4 2" xfId="26056"/>
    <cellStyle name="Normal 83 2 3 2 2 4 2 2" xfId="59933"/>
    <cellStyle name="Normal 83 2 3 2 2 4 3" xfId="45817"/>
    <cellStyle name="Normal 83 2 3 2 2 5" xfId="17587"/>
    <cellStyle name="Normal 83 2 3 2 2 5 2" xfId="37348"/>
    <cellStyle name="Normal 83 2 3 2 2 6" xfId="51464"/>
    <cellStyle name="Normal 83 2 3 2 2 7" xfId="31702"/>
    <cellStyle name="Normal 83 2 3 2 3" xfId="4881"/>
    <cellStyle name="Normal 83 2 3 2 3 2" xfId="13352"/>
    <cellStyle name="Normal 83 2 3 2 3 2 2" xfId="27467"/>
    <cellStyle name="Normal 83 2 3 2 3 2 2 2" xfId="61344"/>
    <cellStyle name="Normal 83 2 3 2 3 2 3" xfId="47228"/>
    <cellStyle name="Normal 83 2 3 2 3 3" xfId="18998"/>
    <cellStyle name="Normal 83 2 3 2 3 3 2" xfId="38759"/>
    <cellStyle name="Normal 83 2 3 2 3 4" xfId="52875"/>
    <cellStyle name="Normal 83 2 3 2 3 5" xfId="33113"/>
    <cellStyle name="Normal 83 2 3 2 4" xfId="7706"/>
    <cellStyle name="Normal 83 2 3 2 4 2" xfId="21821"/>
    <cellStyle name="Normal 83 2 3 2 4 2 2" xfId="55698"/>
    <cellStyle name="Normal 83 2 3 2 4 3" xfId="41582"/>
    <cellStyle name="Normal 83 2 3 2 5" xfId="10529"/>
    <cellStyle name="Normal 83 2 3 2 5 2" xfId="24644"/>
    <cellStyle name="Normal 83 2 3 2 5 2 2" xfId="58521"/>
    <cellStyle name="Normal 83 2 3 2 5 3" xfId="44405"/>
    <cellStyle name="Normal 83 2 3 2 6" xfId="16175"/>
    <cellStyle name="Normal 83 2 3 2 6 2" xfId="35936"/>
    <cellStyle name="Normal 83 2 3 2 7" xfId="50052"/>
    <cellStyle name="Normal 83 2 3 2 8" xfId="30290"/>
    <cellStyle name="Normal 83 2 3 3" xfId="2764"/>
    <cellStyle name="Normal 83 2 3 3 2" xfId="5588"/>
    <cellStyle name="Normal 83 2 3 3 2 2" xfId="14058"/>
    <cellStyle name="Normal 83 2 3 3 2 2 2" xfId="28173"/>
    <cellStyle name="Normal 83 2 3 3 2 2 2 2" xfId="62050"/>
    <cellStyle name="Normal 83 2 3 3 2 2 3" xfId="47934"/>
    <cellStyle name="Normal 83 2 3 3 2 3" xfId="19704"/>
    <cellStyle name="Normal 83 2 3 3 2 3 2" xfId="39465"/>
    <cellStyle name="Normal 83 2 3 3 2 4" xfId="53581"/>
    <cellStyle name="Normal 83 2 3 3 2 5" xfId="33819"/>
    <cellStyle name="Normal 83 2 3 3 3" xfId="8412"/>
    <cellStyle name="Normal 83 2 3 3 3 2" xfId="22527"/>
    <cellStyle name="Normal 83 2 3 3 3 2 2" xfId="56404"/>
    <cellStyle name="Normal 83 2 3 3 3 3" xfId="42288"/>
    <cellStyle name="Normal 83 2 3 3 4" xfId="11235"/>
    <cellStyle name="Normal 83 2 3 3 4 2" xfId="25350"/>
    <cellStyle name="Normal 83 2 3 3 4 2 2" xfId="59227"/>
    <cellStyle name="Normal 83 2 3 3 4 3" xfId="45111"/>
    <cellStyle name="Normal 83 2 3 3 5" xfId="16881"/>
    <cellStyle name="Normal 83 2 3 3 5 2" xfId="36642"/>
    <cellStyle name="Normal 83 2 3 3 6" xfId="50758"/>
    <cellStyle name="Normal 83 2 3 3 7" xfId="30996"/>
    <cellStyle name="Normal 83 2 3 4" xfId="4175"/>
    <cellStyle name="Normal 83 2 3 4 2" xfId="12646"/>
    <cellStyle name="Normal 83 2 3 4 2 2" xfId="26761"/>
    <cellStyle name="Normal 83 2 3 4 2 2 2" xfId="60638"/>
    <cellStyle name="Normal 83 2 3 4 2 3" xfId="46522"/>
    <cellStyle name="Normal 83 2 3 4 3" xfId="18292"/>
    <cellStyle name="Normal 83 2 3 4 3 2" xfId="38053"/>
    <cellStyle name="Normal 83 2 3 4 4" xfId="52169"/>
    <cellStyle name="Normal 83 2 3 4 5" xfId="32407"/>
    <cellStyle name="Normal 83 2 3 5" xfId="7000"/>
    <cellStyle name="Normal 83 2 3 5 2" xfId="21115"/>
    <cellStyle name="Normal 83 2 3 5 2 2" xfId="54992"/>
    <cellStyle name="Normal 83 2 3 5 3" xfId="40876"/>
    <cellStyle name="Normal 83 2 3 6" xfId="9823"/>
    <cellStyle name="Normal 83 2 3 6 2" xfId="23938"/>
    <cellStyle name="Normal 83 2 3 6 2 2" xfId="57815"/>
    <cellStyle name="Normal 83 2 3 6 3" xfId="43699"/>
    <cellStyle name="Normal 83 2 3 7" xfId="15469"/>
    <cellStyle name="Normal 83 2 3 7 2" xfId="35230"/>
    <cellStyle name="Normal 83 2 3 8" xfId="49346"/>
    <cellStyle name="Normal 83 2 3 9" xfId="29584"/>
    <cellStyle name="Normal 83 2 4" xfId="1704"/>
    <cellStyle name="Normal 83 2 4 2" xfId="3117"/>
    <cellStyle name="Normal 83 2 4 2 2" xfId="5941"/>
    <cellStyle name="Normal 83 2 4 2 2 2" xfId="14411"/>
    <cellStyle name="Normal 83 2 4 2 2 2 2" xfId="28526"/>
    <cellStyle name="Normal 83 2 4 2 2 2 2 2" xfId="62403"/>
    <cellStyle name="Normal 83 2 4 2 2 2 3" xfId="48287"/>
    <cellStyle name="Normal 83 2 4 2 2 3" xfId="20057"/>
    <cellStyle name="Normal 83 2 4 2 2 3 2" xfId="39818"/>
    <cellStyle name="Normal 83 2 4 2 2 4" xfId="53934"/>
    <cellStyle name="Normal 83 2 4 2 2 5" xfId="34172"/>
    <cellStyle name="Normal 83 2 4 2 3" xfId="8765"/>
    <cellStyle name="Normal 83 2 4 2 3 2" xfId="22880"/>
    <cellStyle name="Normal 83 2 4 2 3 2 2" xfId="56757"/>
    <cellStyle name="Normal 83 2 4 2 3 3" xfId="42641"/>
    <cellStyle name="Normal 83 2 4 2 4" xfId="11588"/>
    <cellStyle name="Normal 83 2 4 2 4 2" xfId="25703"/>
    <cellStyle name="Normal 83 2 4 2 4 2 2" xfId="59580"/>
    <cellStyle name="Normal 83 2 4 2 4 3" xfId="45464"/>
    <cellStyle name="Normal 83 2 4 2 5" xfId="17234"/>
    <cellStyle name="Normal 83 2 4 2 5 2" xfId="36995"/>
    <cellStyle name="Normal 83 2 4 2 6" xfId="51111"/>
    <cellStyle name="Normal 83 2 4 2 7" xfId="31349"/>
    <cellStyle name="Normal 83 2 4 3" xfId="4528"/>
    <cellStyle name="Normal 83 2 4 3 2" xfId="12999"/>
    <cellStyle name="Normal 83 2 4 3 2 2" xfId="27114"/>
    <cellStyle name="Normal 83 2 4 3 2 2 2" xfId="60991"/>
    <cellStyle name="Normal 83 2 4 3 2 3" xfId="46875"/>
    <cellStyle name="Normal 83 2 4 3 3" xfId="18645"/>
    <cellStyle name="Normal 83 2 4 3 3 2" xfId="38406"/>
    <cellStyle name="Normal 83 2 4 3 4" xfId="52522"/>
    <cellStyle name="Normal 83 2 4 3 5" xfId="32760"/>
    <cellStyle name="Normal 83 2 4 4" xfId="7353"/>
    <cellStyle name="Normal 83 2 4 4 2" xfId="21468"/>
    <cellStyle name="Normal 83 2 4 4 2 2" xfId="55345"/>
    <cellStyle name="Normal 83 2 4 4 3" xfId="41229"/>
    <cellStyle name="Normal 83 2 4 5" xfId="10176"/>
    <cellStyle name="Normal 83 2 4 5 2" xfId="24291"/>
    <cellStyle name="Normal 83 2 4 5 2 2" xfId="58168"/>
    <cellStyle name="Normal 83 2 4 5 3" xfId="44052"/>
    <cellStyle name="Normal 83 2 4 6" xfId="15822"/>
    <cellStyle name="Normal 83 2 4 6 2" xfId="35583"/>
    <cellStyle name="Normal 83 2 4 7" xfId="49699"/>
    <cellStyle name="Normal 83 2 4 8" xfId="29937"/>
    <cellStyle name="Normal 83 2 5" xfId="2411"/>
    <cellStyle name="Normal 83 2 5 2" xfId="5235"/>
    <cellStyle name="Normal 83 2 5 2 2" xfId="13705"/>
    <cellStyle name="Normal 83 2 5 2 2 2" xfId="27820"/>
    <cellStyle name="Normal 83 2 5 2 2 2 2" xfId="61697"/>
    <cellStyle name="Normal 83 2 5 2 2 3" xfId="47581"/>
    <cellStyle name="Normal 83 2 5 2 3" xfId="19351"/>
    <cellStyle name="Normal 83 2 5 2 3 2" xfId="39112"/>
    <cellStyle name="Normal 83 2 5 2 4" xfId="53228"/>
    <cellStyle name="Normal 83 2 5 2 5" xfId="33466"/>
    <cellStyle name="Normal 83 2 5 3" xfId="8059"/>
    <cellStyle name="Normal 83 2 5 3 2" xfId="22174"/>
    <cellStyle name="Normal 83 2 5 3 2 2" xfId="56051"/>
    <cellStyle name="Normal 83 2 5 3 3" xfId="41935"/>
    <cellStyle name="Normal 83 2 5 4" xfId="10882"/>
    <cellStyle name="Normal 83 2 5 4 2" xfId="24997"/>
    <cellStyle name="Normal 83 2 5 4 2 2" xfId="58874"/>
    <cellStyle name="Normal 83 2 5 4 3" xfId="44758"/>
    <cellStyle name="Normal 83 2 5 5" xfId="16528"/>
    <cellStyle name="Normal 83 2 5 5 2" xfId="36289"/>
    <cellStyle name="Normal 83 2 5 6" xfId="50405"/>
    <cellStyle name="Normal 83 2 5 7" xfId="30643"/>
    <cellStyle name="Normal 83 2 6" xfId="3822"/>
    <cellStyle name="Normal 83 2 6 2" xfId="12293"/>
    <cellStyle name="Normal 83 2 6 2 2" xfId="26408"/>
    <cellStyle name="Normal 83 2 6 2 2 2" xfId="60285"/>
    <cellStyle name="Normal 83 2 6 2 3" xfId="46169"/>
    <cellStyle name="Normal 83 2 6 3" xfId="17939"/>
    <cellStyle name="Normal 83 2 6 3 2" xfId="37700"/>
    <cellStyle name="Normal 83 2 6 4" xfId="51816"/>
    <cellStyle name="Normal 83 2 6 5" xfId="32054"/>
    <cellStyle name="Normal 83 2 7" xfId="6647"/>
    <cellStyle name="Normal 83 2 7 2" xfId="20762"/>
    <cellStyle name="Normal 83 2 7 2 2" xfId="54639"/>
    <cellStyle name="Normal 83 2 7 3" xfId="40523"/>
    <cellStyle name="Normal 83 2 8" xfId="9470"/>
    <cellStyle name="Normal 83 2 8 2" xfId="23585"/>
    <cellStyle name="Normal 83 2 8 2 2" xfId="57462"/>
    <cellStyle name="Normal 83 2 8 3" xfId="43346"/>
    <cellStyle name="Normal 83 2 9" xfId="15116"/>
    <cellStyle name="Normal 83 2 9 2" xfId="34877"/>
    <cellStyle name="Normal 83 3" xfId="1083"/>
    <cellStyle name="Normal 83 3 10" xfId="29319"/>
    <cellStyle name="Normal 83 3 2" xfId="1438"/>
    <cellStyle name="Normal 83 3 2 2" xfId="2145"/>
    <cellStyle name="Normal 83 3 2 2 2" xfId="3558"/>
    <cellStyle name="Normal 83 3 2 2 2 2" xfId="6382"/>
    <cellStyle name="Normal 83 3 2 2 2 2 2" xfId="14852"/>
    <cellStyle name="Normal 83 3 2 2 2 2 2 2" xfId="28967"/>
    <cellStyle name="Normal 83 3 2 2 2 2 2 2 2" xfId="62844"/>
    <cellStyle name="Normal 83 3 2 2 2 2 2 3" xfId="48728"/>
    <cellStyle name="Normal 83 3 2 2 2 2 3" xfId="20498"/>
    <cellStyle name="Normal 83 3 2 2 2 2 3 2" xfId="40259"/>
    <cellStyle name="Normal 83 3 2 2 2 2 4" xfId="54375"/>
    <cellStyle name="Normal 83 3 2 2 2 2 5" xfId="34613"/>
    <cellStyle name="Normal 83 3 2 2 2 3" xfId="9206"/>
    <cellStyle name="Normal 83 3 2 2 2 3 2" xfId="23321"/>
    <cellStyle name="Normal 83 3 2 2 2 3 2 2" xfId="57198"/>
    <cellStyle name="Normal 83 3 2 2 2 3 3" xfId="43082"/>
    <cellStyle name="Normal 83 3 2 2 2 4" xfId="12029"/>
    <cellStyle name="Normal 83 3 2 2 2 4 2" xfId="26144"/>
    <cellStyle name="Normal 83 3 2 2 2 4 2 2" xfId="60021"/>
    <cellStyle name="Normal 83 3 2 2 2 4 3" xfId="45905"/>
    <cellStyle name="Normal 83 3 2 2 2 5" xfId="17675"/>
    <cellStyle name="Normal 83 3 2 2 2 5 2" xfId="37436"/>
    <cellStyle name="Normal 83 3 2 2 2 6" xfId="51552"/>
    <cellStyle name="Normal 83 3 2 2 2 7" xfId="31790"/>
    <cellStyle name="Normal 83 3 2 2 3" xfId="4969"/>
    <cellStyle name="Normal 83 3 2 2 3 2" xfId="13440"/>
    <cellStyle name="Normal 83 3 2 2 3 2 2" xfId="27555"/>
    <cellStyle name="Normal 83 3 2 2 3 2 2 2" xfId="61432"/>
    <cellStyle name="Normal 83 3 2 2 3 2 3" xfId="47316"/>
    <cellStyle name="Normal 83 3 2 2 3 3" xfId="19086"/>
    <cellStyle name="Normal 83 3 2 2 3 3 2" xfId="38847"/>
    <cellStyle name="Normal 83 3 2 2 3 4" xfId="52963"/>
    <cellStyle name="Normal 83 3 2 2 3 5" xfId="33201"/>
    <cellStyle name="Normal 83 3 2 2 4" xfId="7794"/>
    <cellStyle name="Normal 83 3 2 2 4 2" xfId="21909"/>
    <cellStyle name="Normal 83 3 2 2 4 2 2" xfId="55786"/>
    <cellStyle name="Normal 83 3 2 2 4 3" xfId="41670"/>
    <cellStyle name="Normal 83 3 2 2 5" xfId="10617"/>
    <cellStyle name="Normal 83 3 2 2 5 2" xfId="24732"/>
    <cellStyle name="Normal 83 3 2 2 5 2 2" xfId="58609"/>
    <cellStyle name="Normal 83 3 2 2 5 3" xfId="44493"/>
    <cellStyle name="Normal 83 3 2 2 6" xfId="16263"/>
    <cellStyle name="Normal 83 3 2 2 6 2" xfId="36024"/>
    <cellStyle name="Normal 83 3 2 2 7" xfId="50140"/>
    <cellStyle name="Normal 83 3 2 2 8" xfId="30378"/>
    <cellStyle name="Normal 83 3 2 3" xfId="2852"/>
    <cellStyle name="Normal 83 3 2 3 2" xfId="5676"/>
    <cellStyle name="Normal 83 3 2 3 2 2" xfId="14146"/>
    <cellStyle name="Normal 83 3 2 3 2 2 2" xfId="28261"/>
    <cellStyle name="Normal 83 3 2 3 2 2 2 2" xfId="62138"/>
    <cellStyle name="Normal 83 3 2 3 2 2 3" xfId="48022"/>
    <cellStyle name="Normal 83 3 2 3 2 3" xfId="19792"/>
    <cellStyle name="Normal 83 3 2 3 2 3 2" xfId="39553"/>
    <cellStyle name="Normal 83 3 2 3 2 4" xfId="53669"/>
    <cellStyle name="Normal 83 3 2 3 2 5" xfId="33907"/>
    <cellStyle name="Normal 83 3 2 3 3" xfId="8500"/>
    <cellStyle name="Normal 83 3 2 3 3 2" xfId="22615"/>
    <cellStyle name="Normal 83 3 2 3 3 2 2" xfId="56492"/>
    <cellStyle name="Normal 83 3 2 3 3 3" xfId="42376"/>
    <cellStyle name="Normal 83 3 2 3 4" xfId="11323"/>
    <cellStyle name="Normal 83 3 2 3 4 2" xfId="25438"/>
    <cellStyle name="Normal 83 3 2 3 4 2 2" xfId="59315"/>
    <cellStyle name="Normal 83 3 2 3 4 3" xfId="45199"/>
    <cellStyle name="Normal 83 3 2 3 5" xfId="16969"/>
    <cellStyle name="Normal 83 3 2 3 5 2" xfId="36730"/>
    <cellStyle name="Normal 83 3 2 3 6" xfId="50846"/>
    <cellStyle name="Normal 83 3 2 3 7" xfId="31084"/>
    <cellStyle name="Normal 83 3 2 4" xfId="4263"/>
    <cellStyle name="Normal 83 3 2 4 2" xfId="12734"/>
    <cellStyle name="Normal 83 3 2 4 2 2" xfId="26849"/>
    <cellStyle name="Normal 83 3 2 4 2 2 2" xfId="60726"/>
    <cellStyle name="Normal 83 3 2 4 2 3" xfId="46610"/>
    <cellStyle name="Normal 83 3 2 4 3" xfId="18380"/>
    <cellStyle name="Normal 83 3 2 4 3 2" xfId="38141"/>
    <cellStyle name="Normal 83 3 2 4 4" xfId="52257"/>
    <cellStyle name="Normal 83 3 2 4 5" xfId="32495"/>
    <cellStyle name="Normal 83 3 2 5" xfId="7088"/>
    <cellStyle name="Normal 83 3 2 5 2" xfId="21203"/>
    <cellStyle name="Normal 83 3 2 5 2 2" xfId="55080"/>
    <cellStyle name="Normal 83 3 2 5 3" xfId="40964"/>
    <cellStyle name="Normal 83 3 2 6" xfId="9911"/>
    <cellStyle name="Normal 83 3 2 6 2" xfId="24026"/>
    <cellStyle name="Normal 83 3 2 6 2 2" xfId="57903"/>
    <cellStyle name="Normal 83 3 2 6 3" xfId="43787"/>
    <cellStyle name="Normal 83 3 2 7" xfId="15557"/>
    <cellStyle name="Normal 83 3 2 7 2" xfId="35318"/>
    <cellStyle name="Normal 83 3 2 8" xfId="49434"/>
    <cellStyle name="Normal 83 3 2 9" xfId="29672"/>
    <cellStyle name="Normal 83 3 3" xfId="1792"/>
    <cellStyle name="Normal 83 3 3 2" xfId="3205"/>
    <cellStyle name="Normal 83 3 3 2 2" xfId="6029"/>
    <cellStyle name="Normal 83 3 3 2 2 2" xfId="14499"/>
    <cellStyle name="Normal 83 3 3 2 2 2 2" xfId="28614"/>
    <cellStyle name="Normal 83 3 3 2 2 2 2 2" xfId="62491"/>
    <cellStyle name="Normal 83 3 3 2 2 2 3" xfId="48375"/>
    <cellStyle name="Normal 83 3 3 2 2 3" xfId="20145"/>
    <cellStyle name="Normal 83 3 3 2 2 3 2" xfId="39906"/>
    <cellStyle name="Normal 83 3 3 2 2 4" xfId="54022"/>
    <cellStyle name="Normal 83 3 3 2 2 5" xfId="34260"/>
    <cellStyle name="Normal 83 3 3 2 3" xfId="8853"/>
    <cellStyle name="Normal 83 3 3 2 3 2" xfId="22968"/>
    <cellStyle name="Normal 83 3 3 2 3 2 2" xfId="56845"/>
    <cellStyle name="Normal 83 3 3 2 3 3" xfId="42729"/>
    <cellStyle name="Normal 83 3 3 2 4" xfId="11676"/>
    <cellStyle name="Normal 83 3 3 2 4 2" xfId="25791"/>
    <cellStyle name="Normal 83 3 3 2 4 2 2" xfId="59668"/>
    <cellStyle name="Normal 83 3 3 2 4 3" xfId="45552"/>
    <cellStyle name="Normal 83 3 3 2 5" xfId="17322"/>
    <cellStyle name="Normal 83 3 3 2 5 2" xfId="37083"/>
    <cellStyle name="Normal 83 3 3 2 6" xfId="51199"/>
    <cellStyle name="Normal 83 3 3 2 7" xfId="31437"/>
    <cellStyle name="Normal 83 3 3 3" xfId="4616"/>
    <cellStyle name="Normal 83 3 3 3 2" xfId="13087"/>
    <cellStyle name="Normal 83 3 3 3 2 2" xfId="27202"/>
    <cellStyle name="Normal 83 3 3 3 2 2 2" xfId="61079"/>
    <cellStyle name="Normal 83 3 3 3 2 3" xfId="46963"/>
    <cellStyle name="Normal 83 3 3 3 3" xfId="18733"/>
    <cellStyle name="Normal 83 3 3 3 3 2" xfId="38494"/>
    <cellStyle name="Normal 83 3 3 3 4" xfId="52610"/>
    <cellStyle name="Normal 83 3 3 3 5" xfId="32848"/>
    <cellStyle name="Normal 83 3 3 4" xfId="7441"/>
    <cellStyle name="Normal 83 3 3 4 2" xfId="21556"/>
    <cellStyle name="Normal 83 3 3 4 2 2" xfId="55433"/>
    <cellStyle name="Normal 83 3 3 4 3" xfId="41317"/>
    <cellStyle name="Normal 83 3 3 5" xfId="10264"/>
    <cellStyle name="Normal 83 3 3 5 2" xfId="24379"/>
    <cellStyle name="Normal 83 3 3 5 2 2" xfId="58256"/>
    <cellStyle name="Normal 83 3 3 5 3" xfId="44140"/>
    <cellStyle name="Normal 83 3 3 6" xfId="15910"/>
    <cellStyle name="Normal 83 3 3 6 2" xfId="35671"/>
    <cellStyle name="Normal 83 3 3 7" xfId="49787"/>
    <cellStyle name="Normal 83 3 3 8" xfId="30025"/>
    <cellStyle name="Normal 83 3 4" xfId="2499"/>
    <cellStyle name="Normal 83 3 4 2" xfId="5323"/>
    <cellStyle name="Normal 83 3 4 2 2" xfId="13793"/>
    <cellStyle name="Normal 83 3 4 2 2 2" xfId="27908"/>
    <cellStyle name="Normal 83 3 4 2 2 2 2" xfId="61785"/>
    <cellStyle name="Normal 83 3 4 2 2 3" xfId="47669"/>
    <cellStyle name="Normal 83 3 4 2 3" xfId="19439"/>
    <cellStyle name="Normal 83 3 4 2 3 2" xfId="39200"/>
    <cellStyle name="Normal 83 3 4 2 4" xfId="53316"/>
    <cellStyle name="Normal 83 3 4 2 5" xfId="33554"/>
    <cellStyle name="Normal 83 3 4 3" xfId="8147"/>
    <cellStyle name="Normal 83 3 4 3 2" xfId="22262"/>
    <cellStyle name="Normal 83 3 4 3 2 2" xfId="56139"/>
    <cellStyle name="Normal 83 3 4 3 3" xfId="42023"/>
    <cellStyle name="Normal 83 3 4 4" xfId="10970"/>
    <cellStyle name="Normal 83 3 4 4 2" xfId="25085"/>
    <cellStyle name="Normal 83 3 4 4 2 2" xfId="58962"/>
    <cellStyle name="Normal 83 3 4 4 3" xfId="44846"/>
    <cellStyle name="Normal 83 3 4 5" xfId="16616"/>
    <cellStyle name="Normal 83 3 4 5 2" xfId="36377"/>
    <cellStyle name="Normal 83 3 4 6" xfId="50493"/>
    <cellStyle name="Normal 83 3 4 7" xfId="30731"/>
    <cellStyle name="Normal 83 3 5" xfId="3910"/>
    <cellStyle name="Normal 83 3 5 2" xfId="12381"/>
    <cellStyle name="Normal 83 3 5 2 2" xfId="26496"/>
    <cellStyle name="Normal 83 3 5 2 2 2" xfId="60373"/>
    <cellStyle name="Normal 83 3 5 2 3" xfId="46257"/>
    <cellStyle name="Normal 83 3 5 3" xfId="18027"/>
    <cellStyle name="Normal 83 3 5 3 2" xfId="37788"/>
    <cellStyle name="Normal 83 3 5 4" xfId="51904"/>
    <cellStyle name="Normal 83 3 5 5" xfId="32142"/>
    <cellStyle name="Normal 83 3 6" xfId="6735"/>
    <cellStyle name="Normal 83 3 6 2" xfId="20850"/>
    <cellStyle name="Normal 83 3 6 2 2" xfId="54727"/>
    <cellStyle name="Normal 83 3 6 3" xfId="40611"/>
    <cellStyle name="Normal 83 3 7" xfId="9558"/>
    <cellStyle name="Normal 83 3 7 2" xfId="23673"/>
    <cellStyle name="Normal 83 3 7 2 2" xfId="57550"/>
    <cellStyle name="Normal 83 3 7 3" xfId="43434"/>
    <cellStyle name="Normal 83 3 8" xfId="15204"/>
    <cellStyle name="Normal 83 3 8 2" xfId="34965"/>
    <cellStyle name="Normal 83 3 9" xfId="49081"/>
    <cellStyle name="Normal 83 4" xfId="1263"/>
    <cellStyle name="Normal 83 4 2" xfId="1970"/>
    <cellStyle name="Normal 83 4 2 2" xfId="3383"/>
    <cellStyle name="Normal 83 4 2 2 2" xfId="6207"/>
    <cellStyle name="Normal 83 4 2 2 2 2" xfId="14677"/>
    <cellStyle name="Normal 83 4 2 2 2 2 2" xfId="28792"/>
    <cellStyle name="Normal 83 4 2 2 2 2 2 2" xfId="62669"/>
    <cellStyle name="Normal 83 4 2 2 2 2 3" xfId="48553"/>
    <cellStyle name="Normal 83 4 2 2 2 3" xfId="20323"/>
    <cellStyle name="Normal 83 4 2 2 2 3 2" xfId="40084"/>
    <cellStyle name="Normal 83 4 2 2 2 4" xfId="54200"/>
    <cellStyle name="Normal 83 4 2 2 2 5" xfId="34438"/>
    <cellStyle name="Normal 83 4 2 2 3" xfId="9031"/>
    <cellStyle name="Normal 83 4 2 2 3 2" xfId="23146"/>
    <cellStyle name="Normal 83 4 2 2 3 2 2" xfId="57023"/>
    <cellStyle name="Normal 83 4 2 2 3 3" xfId="42907"/>
    <cellStyle name="Normal 83 4 2 2 4" xfId="11854"/>
    <cellStyle name="Normal 83 4 2 2 4 2" xfId="25969"/>
    <cellStyle name="Normal 83 4 2 2 4 2 2" xfId="59846"/>
    <cellStyle name="Normal 83 4 2 2 4 3" xfId="45730"/>
    <cellStyle name="Normal 83 4 2 2 5" xfId="17500"/>
    <cellStyle name="Normal 83 4 2 2 5 2" xfId="37261"/>
    <cellStyle name="Normal 83 4 2 2 6" xfId="51377"/>
    <cellStyle name="Normal 83 4 2 2 7" xfId="31615"/>
    <cellStyle name="Normal 83 4 2 3" xfId="4794"/>
    <cellStyle name="Normal 83 4 2 3 2" xfId="13265"/>
    <cellStyle name="Normal 83 4 2 3 2 2" xfId="27380"/>
    <cellStyle name="Normal 83 4 2 3 2 2 2" xfId="61257"/>
    <cellStyle name="Normal 83 4 2 3 2 3" xfId="47141"/>
    <cellStyle name="Normal 83 4 2 3 3" xfId="18911"/>
    <cellStyle name="Normal 83 4 2 3 3 2" xfId="38672"/>
    <cellStyle name="Normal 83 4 2 3 4" xfId="52788"/>
    <cellStyle name="Normal 83 4 2 3 5" xfId="33026"/>
    <cellStyle name="Normal 83 4 2 4" xfId="7619"/>
    <cellStyle name="Normal 83 4 2 4 2" xfId="21734"/>
    <cellStyle name="Normal 83 4 2 4 2 2" xfId="55611"/>
    <cellStyle name="Normal 83 4 2 4 3" xfId="41495"/>
    <cellStyle name="Normal 83 4 2 5" xfId="10442"/>
    <cellStyle name="Normal 83 4 2 5 2" xfId="24557"/>
    <cellStyle name="Normal 83 4 2 5 2 2" xfId="58434"/>
    <cellStyle name="Normal 83 4 2 5 3" xfId="44318"/>
    <cellStyle name="Normal 83 4 2 6" xfId="16088"/>
    <cellStyle name="Normal 83 4 2 6 2" xfId="35849"/>
    <cellStyle name="Normal 83 4 2 7" xfId="49965"/>
    <cellStyle name="Normal 83 4 2 8" xfId="30203"/>
    <cellStyle name="Normal 83 4 3" xfId="2677"/>
    <cellStyle name="Normal 83 4 3 2" xfId="5501"/>
    <cellStyle name="Normal 83 4 3 2 2" xfId="13971"/>
    <cellStyle name="Normal 83 4 3 2 2 2" xfId="28086"/>
    <cellStyle name="Normal 83 4 3 2 2 2 2" xfId="61963"/>
    <cellStyle name="Normal 83 4 3 2 2 3" xfId="47847"/>
    <cellStyle name="Normal 83 4 3 2 3" xfId="19617"/>
    <cellStyle name="Normal 83 4 3 2 3 2" xfId="39378"/>
    <cellStyle name="Normal 83 4 3 2 4" xfId="53494"/>
    <cellStyle name="Normal 83 4 3 2 5" xfId="33732"/>
    <cellStyle name="Normal 83 4 3 3" xfId="8325"/>
    <cellStyle name="Normal 83 4 3 3 2" xfId="22440"/>
    <cellStyle name="Normal 83 4 3 3 2 2" xfId="56317"/>
    <cellStyle name="Normal 83 4 3 3 3" xfId="42201"/>
    <cellStyle name="Normal 83 4 3 4" xfId="11148"/>
    <cellStyle name="Normal 83 4 3 4 2" xfId="25263"/>
    <cellStyle name="Normal 83 4 3 4 2 2" xfId="59140"/>
    <cellStyle name="Normal 83 4 3 4 3" xfId="45024"/>
    <cellStyle name="Normal 83 4 3 5" xfId="16794"/>
    <cellStyle name="Normal 83 4 3 5 2" xfId="36555"/>
    <cellStyle name="Normal 83 4 3 6" xfId="50671"/>
    <cellStyle name="Normal 83 4 3 7" xfId="30909"/>
    <cellStyle name="Normal 83 4 4" xfId="4088"/>
    <cellStyle name="Normal 83 4 4 2" xfId="12559"/>
    <cellStyle name="Normal 83 4 4 2 2" xfId="26674"/>
    <cellStyle name="Normal 83 4 4 2 2 2" xfId="60551"/>
    <cellStyle name="Normal 83 4 4 2 3" xfId="46435"/>
    <cellStyle name="Normal 83 4 4 3" xfId="18205"/>
    <cellStyle name="Normal 83 4 4 3 2" xfId="37966"/>
    <cellStyle name="Normal 83 4 4 4" xfId="52082"/>
    <cellStyle name="Normal 83 4 4 5" xfId="32320"/>
    <cellStyle name="Normal 83 4 5" xfId="6913"/>
    <cellStyle name="Normal 83 4 5 2" xfId="21028"/>
    <cellStyle name="Normal 83 4 5 2 2" xfId="54905"/>
    <cellStyle name="Normal 83 4 5 3" xfId="40789"/>
    <cellStyle name="Normal 83 4 6" xfId="9736"/>
    <cellStyle name="Normal 83 4 6 2" xfId="23851"/>
    <cellStyle name="Normal 83 4 6 2 2" xfId="57728"/>
    <cellStyle name="Normal 83 4 6 3" xfId="43612"/>
    <cellStyle name="Normal 83 4 7" xfId="15382"/>
    <cellStyle name="Normal 83 4 7 2" xfId="35143"/>
    <cellStyle name="Normal 83 4 8" xfId="49259"/>
    <cellStyle name="Normal 83 4 9" xfId="29497"/>
    <cellStyle name="Normal 83 5" xfId="1617"/>
    <cellStyle name="Normal 83 5 2" xfId="3030"/>
    <cellStyle name="Normal 83 5 2 2" xfId="5854"/>
    <cellStyle name="Normal 83 5 2 2 2" xfId="14324"/>
    <cellStyle name="Normal 83 5 2 2 2 2" xfId="28439"/>
    <cellStyle name="Normal 83 5 2 2 2 2 2" xfId="62316"/>
    <cellStyle name="Normal 83 5 2 2 2 3" xfId="48200"/>
    <cellStyle name="Normal 83 5 2 2 3" xfId="19970"/>
    <cellStyle name="Normal 83 5 2 2 3 2" xfId="39731"/>
    <cellStyle name="Normal 83 5 2 2 4" xfId="53847"/>
    <cellStyle name="Normal 83 5 2 2 5" xfId="34085"/>
    <cellStyle name="Normal 83 5 2 3" xfId="8678"/>
    <cellStyle name="Normal 83 5 2 3 2" xfId="22793"/>
    <cellStyle name="Normal 83 5 2 3 2 2" xfId="56670"/>
    <cellStyle name="Normal 83 5 2 3 3" xfId="42554"/>
    <cellStyle name="Normal 83 5 2 4" xfId="11501"/>
    <cellStyle name="Normal 83 5 2 4 2" xfId="25616"/>
    <cellStyle name="Normal 83 5 2 4 2 2" xfId="59493"/>
    <cellStyle name="Normal 83 5 2 4 3" xfId="45377"/>
    <cellStyle name="Normal 83 5 2 5" xfId="17147"/>
    <cellStyle name="Normal 83 5 2 5 2" xfId="36908"/>
    <cellStyle name="Normal 83 5 2 6" xfId="51024"/>
    <cellStyle name="Normal 83 5 2 7" xfId="31262"/>
    <cellStyle name="Normal 83 5 3" xfId="4441"/>
    <cellStyle name="Normal 83 5 3 2" xfId="12912"/>
    <cellStyle name="Normal 83 5 3 2 2" xfId="27027"/>
    <cellStyle name="Normal 83 5 3 2 2 2" xfId="60904"/>
    <cellStyle name="Normal 83 5 3 2 3" xfId="46788"/>
    <cellStyle name="Normal 83 5 3 3" xfId="18558"/>
    <cellStyle name="Normal 83 5 3 3 2" xfId="38319"/>
    <cellStyle name="Normal 83 5 3 4" xfId="52435"/>
    <cellStyle name="Normal 83 5 3 5" xfId="32673"/>
    <cellStyle name="Normal 83 5 4" xfId="7266"/>
    <cellStyle name="Normal 83 5 4 2" xfId="21381"/>
    <cellStyle name="Normal 83 5 4 2 2" xfId="55258"/>
    <cellStyle name="Normal 83 5 4 3" xfId="41142"/>
    <cellStyle name="Normal 83 5 5" xfId="10089"/>
    <cellStyle name="Normal 83 5 5 2" xfId="24204"/>
    <cellStyle name="Normal 83 5 5 2 2" xfId="58081"/>
    <cellStyle name="Normal 83 5 5 3" xfId="43965"/>
    <cellStyle name="Normal 83 5 6" xfId="15735"/>
    <cellStyle name="Normal 83 5 6 2" xfId="35496"/>
    <cellStyle name="Normal 83 5 7" xfId="49612"/>
    <cellStyle name="Normal 83 5 8" xfId="29850"/>
    <cellStyle name="Normal 83 6" xfId="2324"/>
    <cellStyle name="Normal 83 6 2" xfId="5148"/>
    <cellStyle name="Normal 83 6 2 2" xfId="13618"/>
    <cellStyle name="Normal 83 6 2 2 2" xfId="27733"/>
    <cellStyle name="Normal 83 6 2 2 2 2" xfId="61610"/>
    <cellStyle name="Normal 83 6 2 2 3" xfId="47494"/>
    <cellStyle name="Normal 83 6 2 3" xfId="19264"/>
    <cellStyle name="Normal 83 6 2 3 2" xfId="39025"/>
    <cellStyle name="Normal 83 6 2 4" xfId="53141"/>
    <cellStyle name="Normal 83 6 2 5" xfId="33379"/>
    <cellStyle name="Normal 83 6 3" xfId="7972"/>
    <cellStyle name="Normal 83 6 3 2" xfId="22087"/>
    <cellStyle name="Normal 83 6 3 2 2" xfId="55964"/>
    <cellStyle name="Normal 83 6 3 3" xfId="41848"/>
    <cellStyle name="Normal 83 6 4" xfId="10795"/>
    <cellStyle name="Normal 83 6 4 2" xfId="24910"/>
    <cellStyle name="Normal 83 6 4 2 2" xfId="58787"/>
    <cellStyle name="Normal 83 6 4 3" xfId="44671"/>
    <cellStyle name="Normal 83 6 5" xfId="16441"/>
    <cellStyle name="Normal 83 6 5 2" xfId="36202"/>
    <cellStyle name="Normal 83 6 6" xfId="50318"/>
    <cellStyle name="Normal 83 6 7" xfId="30556"/>
    <cellStyle name="Normal 83 7" xfId="3735"/>
    <cellStyle name="Normal 83 7 2" xfId="12206"/>
    <cellStyle name="Normal 83 7 2 2" xfId="26321"/>
    <cellStyle name="Normal 83 7 2 2 2" xfId="60198"/>
    <cellStyle name="Normal 83 7 2 3" xfId="46082"/>
    <cellStyle name="Normal 83 7 3" xfId="17852"/>
    <cellStyle name="Normal 83 7 3 2" xfId="37613"/>
    <cellStyle name="Normal 83 7 4" xfId="51729"/>
    <cellStyle name="Normal 83 7 5" xfId="31967"/>
    <cellStyle name="Normal 83 8" xfId="6560"/>
    <cellStyle name="Normal 83 8 2" xfId="20675"/>
    <cellStyle name="Normal 83 8 2 2" xfId="54552"/>
    <cellStyle name="Normal 83 8 3" xfId="40436"/>
    <cellStyle name="Normal 83 9" xfId="9383"/>
    <cellStyle name="Normal 83 9 2" xfId="23498"/>
    <cellStyle name="Normal 83 9 2 2" xfId="57375"/>
    <cellStyle name="Normal 83 9 3" xfId="43259"/>
    <cellStyle name="Normal 84" xfId="750"/>
    <cellStyle name="Normal 84 10" xfId="15042"/>
    <cellStyle name="Normal 84 10 2" xfId="34803"/>
    <cellStyle name="Normal 84 11" xfId="48919"/>
    <cellStyle name="Normal 84 12" xfId="29157"/>
    <cellStyle name="Normal 84 2" xfId="1004"/>
    <cellStyle name="Normal 84 2 10" xfId="49006"/>
    <cellStyle name="Normal 84 2 11" xfId="29244"/>
    <cellStyle name="Normal 84 2 2" xfId="1184"/>
    <cellStyle name="Normal 84 2 2 10" xfId="29419"/>
    <cellStyle name="Normal 84 2 2 2" xfId="1538"/>
    <cellStyle name="Normal 84 2 2 2 2" xfId="2245"/>
    <cellStyle name="Normal 84 2 2 2 2 2" xfId="3658"/>
    <cellStyle name="Normal 84 2 2 2 2 2 2" xfId="6482"/>
    <cellStyle name="Normal 84 2 2 2 2 2 2 2" xfId="14952"/>
    <cellStyle name="Normal 84 2 2 2 2 2 2 2 2" xfId="29067"/>
    <cellStyle name="Normal 84 2 2 2 2 2 2 2 2 2" xfId="62944"/>
    <cellStyle name="Normal 84 2 2 2 2 2 2 2 3" xfId="48828"/>
    <cellStyle name="Normal 84 2 2 2 2 2 2 3" xfId="20598"/>
    <cellStyle name="Normal 84 2 2 2 2 2 2 3 2" xfId="40359"/>
    <cellStyle name="Normal 84 2 2 2 2 2 2 4" xfId="54475"/>
    <cellStyle name="Normal 84 2 2 2 2 2 2 5" xfId="34713"/>
    <cellStyle name="Normal 84 2 2 2 2 2 3" xfId="9306"/>
    <cellStyle name="Normal 84 2 2 2 2 2 3 2" xfId="23421"/>
    <cellStyle name="Normal 84 2 2 2 2 2 3 2 2" xfId="57298"/>
    <cellStyle name="Normal 84 2 2 2 2 2 3 3" xfId="43182"/>
    <cellStyle name="Normal 84 2 2 2 2 2 4" xfId="12129"/>
    <cellStyle name="Normal 84 2 2 2 2 2 4 2" xfId="26244"/>
    <cellStyle name="Normal 84 2 2 2 2 2 4 2 2" xfId="60121"/>
    <cellStyle name="Normal 84 2 2 2 2 2 4 3" xfId="46005"/>
    <cellStyle name="Normal 84 2 2 2 2 2 5" xfId="17775"/>
    <cellStyle name="Normal 84 2 2 2 2 2 5 2" xfId="37536"/>
    <cellStyle name="Normal 84 2 2 2 2 2 6" xfId="51652"/>
    <cellStyle name="Normal 84 2 2 2 2 2 7" xfId="31890"/>
    <cellStyle name="Normal 84 2 2 2 2 3" xfId="5069"/>
    <cellStyle name="Normal 84 2 2 2 2 3 2" xfId="13540"/>
    <cellStyle name="Normal 84 2 2 2 2 3 2 2" xfId="27655"/>
    <cellStyle name="Normal 84 2 2 2 2 3 2 2 2" xfId="61532"/>
    <cellStyle name="Normal 84 2 2 2 2 3 2 3" xfId="47416"/>
    <cellStyle name="Normal 84 2 2 2 2 3 3" xfId="19186"/>
    <cellStyle name="Normal 84 2 2 2 2 3 3 2" xfId="38947"/>
    <cellStyle name="Normal 84 2 2 2 2 3 4" xfId="53063"/>
    <cellStyle name="Normal 84 2 2 2 2 3 5" xfId="33301"/>
    <cellStyle name="Normal 84 2 2 2 2 4" xfId="7894"/>
    <cellStyle name="Normal 84 2 2 2 2 4 2" xfId="22009"/>
    <cellStyle name="Normal 84 2 2 2 2 4 2 2" xfId="55886"/>
    <cellStyle name="Normal 84 2 2 2 2 4 3" xfId="41770"/>
    <cellStyle name="Normal 84 2 2 2 2 5" xfId="10717"/>
    <cellStyle name="Normal 84 2 2 2 2 5 2" xfId="24832"/>
    <cellStyle name="Normal 84 2 2 2 2 5 2 2" xfId="58709"/>
    <cellStyle name="Normal 84 2 2 2 2 5 3" xfId="44593"/>
    <cellStyle name="Normal 84 2 2 2 2 6" xfId="16363"/>
    <cellStyle name="Normal 84 2 2 2 2 6 2" xfId="36124"/>
    <cellStyle name="Normal 84 2 2 2 2 7" xfId="50240"/>
    <cellStyle name="Normal 84 2 2 2 2 8" xfId="30478"/>
    <cellStyle name="Normal 84 2 2 2 3" xfId="2952"/>
    <cellStyle name="Normal 84 2 2 2 3 2" xfId="5776"/>
    <cellStyle name="Normal 84 2 2 2 3 2 2" xfId="14246"/>
    <cellStyle name="Normal 84 2 2 2 3 2 2 2" xfId="28361"/>
    <cellStyle name="Normal 84 2 2 2 3 2 2 2 2" xfId="62238"/>
    <cellStyle name="Normal 84 2 2 2 3 2 2 3" xfId="48122"/>
    <cellStyle name="Normal 84 2 2 2 3 2 3" xfId="19892"/>
    <cellStyle name="Normal 84 2 2 2 3 2 3 2" xfId="39653"/>
    <cellStyle name="Normal 84 2 2 2 3 2 4" xfId="53769"/>
    <cellStyle name="Normal 84 2 2 2 3 2 5" xfId="34007"/>
    <cellStyle name="Normal 84 2 2 2 3 3" xfId="8600"/>
    <cellStyle name="Normal 84 2 2 2 3 3 2" xfId="22715"/>
    <cellStyle name="Normal 84 2 2 2 3 3 2 2" xfId="56592"/>
    <cellStyle name="Normal 84 2 2 2 3 3 3" xfId="42476"/>
    <cellStyle name="Normal 84 2 2 2 3 4" xfId="11423"/>
    <cellStyle name="Normal 84 2 2 2 3 4 2" xfId="25538"/>
    <cellStyle name="Normal 84 2 2 2 3 4 2 2" xfId="59415"/>
    <cellStyle name="Normal 84 2 2 2 3 4 3" xfId="45299"/>
    <cellStyle name="Normal 84 2 2 2 3 5" xfId="17069"/>
    <cellStyle name="Normal 84 2 2 2 3 5 2" xfId="36830"/>
    <cellStyle name="Normal 84 2 2 2 3 6" xfId="50946"/>
    <cellStyle name="Normal 84 2 2 2 3 7" xfId="31184"/>
    <cellStyle name="Normal 84 2 2 2 4" xfId="4363"/>
    <cellStyle name="Normal 84 2 2 2 4 2" xfId="12834"/>
    <cellStyle name="Normal 84 2 2 2 4 2 2" xfId="26949"/>
    <cellStyle name="Normal 84 2 2 2 4 2 2 2" xfId="60826"/>
    <cellStyle name="Normal 84 2 2 2 4 2 3" xfId="46710"/>
    <cellStyle name="Normal 84 2 2 2 4 3" xfId="18480"/>
    <cellStyle name="Normal 84 2 2 2 4 3 2" xfId="38241"/>
    <cellStyle name="Normal 84 2 2 2 4 4" xfId="52357"/>
    <cellStyle name="Normal 84 2 2 2 4 5" xfId="32595"/>
    <cellStyle name="Normal 84 2 2 2 5" xfId="7188"/>
    <cellStyle name="Normal 84 2 2 2 5 2" xfId="21303"/>
    <cellStyle name="Normal 84 2 2 2 5 2 2" xfId="55180"/>
    <cellStyle name="Normal 84 2 2 2 5 3" xfId="41064"/>
    <cellStyle name="Normal 84 2 2 2 6" xfId="10011"/>
    <cellStyle name="Normal 84 2 2 2 6 2" xfId="24126"/>
    <cellStyle name="Normal 84 2 2 2 6 2 2" xfId="58003"/>
    <cellStyle name="Normal 84 2 2 2 6 3" xfId="43887"/>
    <cellStyle name="Normal 84 2 2 2 7" xfId="15657"/>
    <cellStyle name="Normal 84 2 2 2 7 2" xfId="35418"/>
    <cellStyle name="Normal 84 2 2 2 8" xfId="49534"/>
    <cellStyle name="Normal 84 2 2 2 9" xfId="29772"/>
    <cellStyle name="Normal 84 2 2 3" xfId="1892"/>
    <cellStyle name="Normal 84 2 2 3 2" xfId="3305"/>
    <cellStyle name="Normal 84 2 2 3 2 2" xfId="6129"/>
    <cellStyle name="Normal 84 2 2 3 2 2 2" xfId="14599"/>
    <cellStyle name="Normal 84 2 2 3 2 2 2 2" xfId="28714"/>
    <cellStyle name="Normal 84 2 2 3 2 2 2 2 2" xfId="62591"/>
    <cellStyle name="Normal 84 2 2 3 2 2 2 3" xfId="48475"/>
    <cellStyle name="Normal 84 2 2 3 2 2 3" xfId="20245"/>
    <cellStyle name="Normal 84 2 2 3 2 2 3 2" xfId="40006"/>
    <cellStyle name="Normal 84 2 2 3 2 2 4" xfId="54122"/>
    <cellStyle name="Normal 84 2 2 3 2 2 5" xfId="34360"/>
    <cellStyle name="Normal 84 2 2 3 2 3" xfId="8953"/>
    <cellStyle name="Normal 84 2 2 3 2 3 2" xfId="23068"/>
    <cellStyle name="Normal 84 2 2 3 2 3 2 2" xfId="56945"/>
    <cellStyle name="Normal 84 2 2 3 2 3 3" xfId="42829"/>
    <cellStyle name="Normal 84 2 2 3 2 4" xfId="11776"/>
    <cellStyle name="Normal 84 2 2 3 2 4 2" xfId="25891"/>
    <cellStyle name="Normal 84 2 2 3 2 4 2 2" xfId="59768"/>
    <cellStyle name="Normal 84 2 2 3 2 4 3" xfId="45652"/>
    <cellStyle name="Normal 84 2 2 3 2 5" xfId="17422"/>
    <cellStyle name="Normal 84 2 2 3 2 5 2" xfId="37183"/>
    <cellStyle name="Normal 84 2 2 3 2 6" xfId="51299"/>
    <cellStyle name="Normal 84 2 2 3 2 7" xfId="31537"/>
    <cellStyle name="Normal 84 2 2 3 3" xfId="4716"/>
    <cellStyle name="Normal 84 2 2 3 3 2" xfId="13187"/>
    <cellStyle name="Normal 84 2 2 3 3 2 2" xfId="27302"/>
    <cellStyle name="Normal 84 2 2 3 3 2 2 2" xfId="61179"/>
    <cellStyle name="Normal 84 2 2 3 3 2 3" xfId="47063"/>
    <cellStyle name="Normal 84 2 2 3 3 3" xfId="18833"/>
    <cellStyle name="Normal 84 2 2 3 3 3 2" xfId="38594"/>
    <cellStyle name="Normal 84 2 2 3 3 4" xfId="52710"/>
    <cellStyle name="Normal 84 2 2 3 3 5" xfId="32948"/>
    <cellStyle name="Normal 84 2 2 3 4" xfId="7541"/>
    <cellStyle name="Normal 84 2 2 3 4 2" xfId="21656"/>
    <cellStyle name="Normal 84 2 2 3 4 2 2" xfId="55533"/>
    <cellStyle name="Normal 84 2 2 3 4 3" xfId="41417"/>
    <cellStyle name="Normal 84 2 2 3 5" xfId="10364"/>
    <cellStyle name="Normal 84 2 2 3 5 2" xfId="24479"/>
    <cellStyle name="Normal 84 2 2 3 5 2 2" xfId="58356"/>
    <cellStyle name="Normal 84 2 2 3 5 3" xfId="44240"/>
    <cellStyle name="Normal 84 2 2 3 6" xfId="16010"/>
    <cellStyle name="Normal 84 2 2 3 6 2" xfId="35771"/>
    <cellStyle name="Normal 84 2 2 3 7" xfId="49887"/>
    <cellStyle name="Normal 84 2 2 3 8" xfId="30125"/>
    <cellStyle name="Normal 84 2 2 4" xfId="2599"/>
    <cellStyle name="Normal 84 2 2 4 2" xfId="5423"/>
    <cellStyle name="Normal 84 2 2 4 2 2" xfId="13893"/>
    <cellStyle name="Normal 84 2 2 4 2 2 2" xfId="28008"/>
    <cellStyle name="Normal 84 2 2 4 2 2 2 2" xfId="61885"/>
    <cellStyle name="Normal 84 2 2 4 2 2 3" xfId="47769"/>
    <cellStyle name="Normal 84 2 2 4 2 3" xfId="19539"/>
    <cellStyle name="Normal 84 2 2 4 2 3 2" xfId="39300"/>
    <cellStyle name="Normal 84 2 2 4 2 4" xfId="53416"/>
    <cellStyle name="Normal 84 2 2 4 2 5" xfId="33654"/>
    <cellStyle name="Normal 84 2 2 4 3" xfId="8247"/>
    <cellStyle name="Normal 84 2 2 4 3 2" xfId="22362"/>
    <cellStyle name="Normal 84 2 2 4 3 2 2" xfId="56239"/>
    <cellStyle name="Normal 84 2 2 4 3 3" xfId="42123"/>
    <cellStyle name="Normal 84 2 2 4 4" xfId="11070"/>
    <cellStyle name="Normal 84 2 2 4 4 2" xfId="25185"/>
    <cellStyle name="Normal 84 2 2 4 4 2 2" xfId="59062"/>
    <cellStyle name="Normal 84 2 2 4 4 3" xfId="44946"/>
    <cellStyle name="Normal 84 2 2 4 5" xfId="16716"/>
    <cellStyle name="Normal 84 2 2 4 5 2" xfId="36477"/>
    <cellStyle name="Normal 84 2 2 4 6" xfId="50593"/>
    <cellStyle name="Normal 84 2 2 4 7" xfId="30831"/>
    <cellStyle name="Normal 84 2 2 5" xfId="4010"/>
    <cellStyle name="Normal 84 2 2 5 2" xfId="12481"/>
    <cellStyle name="Normal 84 2 2 5 2 2" xfId="26596"/>
    <cellStyle name="Normal 84 2 2 5 2 2 2" xfId="60473"/>
    <cellStyle name="Normal 84 2 2 5 2 3" xfId="46357"/>
    <cellStyle name="Normal 84 2 2 5 3" xfId="18127"/>
    <cellStyle name="Normal 84 2 2 5 3 2" xfId="37888"/>
    <cellStyle name="Normal 84 2 2 5 4" xfId="52004"/>
    <cellStyle name="Normal 84 2 2 5 5" xfId="32242"/>
    <cellStyle name="Normal 84 2 2 6" xfId="6835"/>
    <cellStyle name="Normal 84 2 2 6 2" xfId="20950"/>
    <cellStyle name="Normal 84 2 2 6 2 2" xfId="54827"/>
    <cellStyle name="Normal 84 2 2 6 3" xfId="40711"/>
    <cellStyle name="Normal 84 2 2 7" xfId="9658"/>
    <cellStyle name="Normal 84 2 2 7 2" xfId="23773"/>
    <cellStyle name="Normal 84 2 2 7 2 2" xfId="57650"/>
    <cellStyle name="Normal 84 2 2 7 3" xfId="43534"/>
    <cellStyle name="Normal 84 2 2 8" xfId="15304"/>
    <cellStyle name="Normal 84 2 2 8 2" xfId="35065"/>
    <cellStyle name="Normal 84 2 2 9" xfId="49181"/>
    <cellStyle name="Normal 84 2 3" xfId="1363"/>
    <cellStyle name="Normal 84 2 3 2" xfId="2070"/>
    <cellStyle name="Normal 84 2 3 2 2" xfId="3483"/>
    <cellStyle name="Normal 84 2 3 2 2 2" xfId="6307"/>
    <cellStyle name="Normal 84 2 3 2 2 2 2" xfId="14777"/>
    <cellStyle name="Normal 84 2 3 2 2 2 2 2" xfId="28892"/>
    <cellStyle name="Normal 84 2 3 2 2 2 2 2 2" xfId="62769"/>
    <cellStyle name="Normal 84 2 3 2 2 2 2 3" xfId="48653"/>
    <cellStyle name="Normal 84 2 3 2 2 2 3" xfId="20423"/>
    <cellStyle name="Normal 84 2 3 2 2 2 3 2" xfId="40184"/>
    <cellStyle name="Normal 84 2 3 2 2 2 4" xfId="54300"/>
    <cellStyle name="Normal 84 2 3 2 2 2 5" xfId="34538"/>
    <cellStyle name="Normal 84 2 3 2 2 3" xfId="9131"/>
    <cellStyle name="Normal 84 2 3 2 2 3 2" xfId="23246"/>
    <cellStyle name="Normal 84 2 3 2 2 3 2 2" xfId="57123"/>
    <cellStyle name="Normal 84 2 3 2 2 3 3" xfId="43007"/>
    <cellStyle name="Normal 84 2 3 2 2 4" xfId="11954"/>
    <cellStyle name="Normal 84 2 3 2 2 4 2" xfId="26069"/>
    <cellStyle name="Normal 84 2 3 2 2 4 2 2" xfId="59946"/>
    <cellStyle name="Normal 84 2 3 2 2 4 3" xfId="45830"/>
    <cellStyle name="Normal 84 2 3 2 2 5" xfId="17600"/>
    <cellStyle name="Normal 84 2 3 2 2 5 2" xfId="37361"/>
    <cellStyle name="Normal 84 2 3 2 2 6" xfId="51477"/>
    <cellStyle name="Normal 84 2 3 2 2 7" xfId="31715"/>
    <cellStyle name="Normal 84 2 3 2 3" xfId="4894"/>
    <cellStyle name="Normal 84 2 3 2 3 2" xfId="13365"/>
    <cellStyle name="Normal 84 2 3 2 3 2 2" xfId="27480"/>
    <cellStyle name="Normal 84 2 3 2 3 2 2 2" xfId="61357"/>
    <cellStyle name="Normal 84 2 3 2 3 2 3" xfId="47241"/>
    <cellStyle name="Normal 84 2 3 2 3 3" xfId="19011"/>
    <cellStyle name="Normal 84 2 3 2 3 3 2" xfId="38772"/>
    <cellStyle name="Normal 84 2 3 2 3 4" xfId="52888"/>
    <cellStyle name="Normal 84 2 3 2 3 5" xfId="33126"/>
    <cellStyle name="Normal 84 2 3 2 4" xfId="7719"/>
    <cellStyle name="Normal 84 2 3 2 4 2" xfId="21834"/>
    <cellStyle name="Normal 84 2 3 2 4 2 2" xfId="55711"/>
    <cellStyle name="Normal 84 2 3 2 4 3" xfId="41595"/>
    <cellStyle name="Normal 84 2 3 2 5" xfId="10542"/>
    <cellStyle name="Normal 84 2 3 2 5 2" xfId="24657"/>
    <cellStyle name="Normal 84 2 3 2 5 2 2" xfId="58534"/>
    <cellStyle name="Normal 84 2 3 2 5 3" xfId="44418"/>
    <cellStyle name="Normal 84 2 3 2 6" xfId="16188"/>
    <cellStyle name="Normal 84 2 3 2 6 2" xfId="35949"/>
    <cellStyle name="Normal 84 2 3 2 7" xfId="50065"/>
    <cellStyle name="Normal 84 2 3 2 8" xfId="30303"/>
    <cellStyle name="Normal 84 2 3 3" xfId="2777"/>
    <cellStyle name="Normal 84 2 3 3 2" xfId="5601"/>
    <cellStyle name="Normal 84 2 3 3 2 2" xfId="14071"/>
    <cellStyle name="Normal 84 2 3 3 2 2 2" xfId="28186"/>
    <cellStyle name="Normal 84 2 3 3 2 2 2 2" xfId="62063"/>
    <cellStyle name="Normal 84 2 3 3 2 2 3" xfId="47947"/>
    <cellStyle name="Normal 84 2 3 3 2 3" xfId="19717"/>
    <cellStyle name="Normal 84 2 3 3 2 3 2" xfId="39478"/>
    <cellStyle name="Normal 84 2 3 3 2 4" xfId="53594"/>
    <cellStyle name="Normal 84 2 3 3 2 5" xfId="33832"/>
    <cellStyle name="Normal 84 2 3 3 3" xfId="8425"/>
    <cellStyle name="Normal 84 2 3 3 3 2" xfId="22540"/>
    <cellStyle name="Normal 84 2 3 3 3 2 2" xfId="56417"/>
    <cellStyle name="Normal 84 2 3 3 3 3" xfId="42301"/>
    <cellStyle name="Normal 84 2 3 3 4" xfId="11248"/>
    <cellStyle name="Normal 84 2 3 3 4 2" xfId="25363"/>
    <cellStyle name="Normal 84 2 3 3 4 2 2" xfId="59240"/>
    <cellStyle name="Normal 84 2 3 3 4 3" xfId="45124"/>
    <cellStyle name="Normal 84 2 3 3 5" xfId="16894"/>
    <cellStyle name="Normal 84 2 3 3 5 2" xfId="36655"/>
    <cellStyle name="Normal 84 2 3 3 6" xfId="50771"/>
    <cellStyle name="Normal 84 2 3 3 7" xfId="31009"/>
    <cellStyle name="Normal 84 2 3 4" xfId="4188"/>
    <cellStyle name="Normal 84 2 3 4 2" xfId="12659"/>
    <cellStyle name="Normal 84 2 3 4 2 2" xfId="26774"/>
    <cellStyle name="Normal 84 2 3 4 2 2 2" xfId="60651"/>
    <cellStyle name="Normal 84 2 3 4 2 3" xfId="46535"/>
    <cellStyle name="Normal 84 2 3 4 3" xfId="18305"/>
    <cellStyle name="Normal 84 2 3 4 3 2" xfId="38066"/>
    <cellStyle name="Normal 84 2 3 4 4" xfId="52182"/>
    <cellStyle name="Normal 84 2 3 4 5" xfId="32420"/>
    <cellStyle name="Normal 84 2 3 5" xfId="7013"/>
    <cellStyle name="Normal 84 2 3 5 2" xfId="21128"/>
    <cellStyle name="Normal 84 2 3 5 2 2" xfId="55005"/>
    <cellStyle name="Normal 84 2 3 5 3" xfId="40889"/>
    <cellStyle name="Normal 84 2 3 6" xfId="9836"/>
    <cellStyle name="Normal 84 2 3 6 2" xfId="23951"/>
    <cellStyle name="Normal 84 2 3 6 2 2" xfId="57828"/>
    <cellStyle name="Normal 84 2 3 6 3" xfId="43712"/>
    <cellStyle name="Normal 84 2 3 7" xfId="15482"/>
    <cellStyle name="Normal 84 2 3 7 2" xfId="35243"/>
    <cellStyle name="Normal 84 2 3 8" xfId="49359"/>
    <cellStyle name="Normal 84 2 3 9" xfId="29597"/>
    <cellStyle name="Normal 84 2 4" xfId="1717"/>
    <cellStyle name="Normal 84 2 4 2" xfId="3130"/>
    <cellStyle name="Normal 84 2 4 2 2" xfId="5954"/>
    <cellStyle name="Normal 84 2 4 2 2 2" xfId="14424"/>
    <cellStyle name="Normal 84 2 4 2 2 2 2" xfId="28539"/>
    <cellStyle name="Normal 84 2 4 2 2 2 2 2" xfId="62416"/>
    <cellStyle name="Normal 84 2 4 2 2 2 3" xfId="48300"/>
    <cellStyle name="Normal 84 2 4 2 2 3" xfId="20070"/>
    <cellStyle name="Normal 84 2 4 2 2 3 2" xfId="39831"/>
    <cellStyle name="Normal 84 2 4 2 2 4" xfId="53947"/>
    <cellStyle name="Normal 84 2 4 2 2 5" xfId="34185"/>
    <cellStyle name="Normal 84 2 4 2 3" xfId="8778"/>
    <cellStyle name="Normal 84 2 4 2 3 2" xfId="22893"/>
    <cellStyle name="Normal 84 2 4 2 3 2 2" xfId="56770"/>
    <cellStyle name="Normal 84 2 4 2 3 3" xfId="42654"/>
    <cellStyle name="Normal 84 2 4 2 4" xfId="11601"/>
    <cellStyle name="Normal 84 2 4 2 4 2" xfId="25716"/>
    <cellStyle name="Normal 84 2 4 2 4 2 2" xfId="59593"/>
    <cellStyle name="Normal 84 2 4 2 4 3" xfId="45477"/>
    <cellStyle name="Normal 84 2 4 2 5" xfId="17247"/>
    <cellStyle name="Normal 84 2 4 2 5 2" xfId="37008"/>
    <cellStyle name="Normal 84 2 4 2 6" xfId="51124"/>
    <cellStyle name="Normal 84 2 4 2 7" xfId="31362"/>
    <cellStyle name="Normal 84 2 4 3" xfId="4541"/>
    <cellStyle name="Normal 84 2 4 3 2" xfId="13012"/>
    <cellStyle name="Normal 84 2 4 3 2 2" xfId="27127"/>
    <cellStyle name="Normal 84 2 4 3 2 2 2" xfId="61004"/>
    <cellStyle name="Normal 84 2 4 3 2 3" xfId="46888"/>
    <cellStyle name="Normal 84 2 4 3 3" xfId="18658"/>
    <cellStyle name="Normal 84 2 4 3 3 2" xfId="38419"/>
    <cellStyle name="Normal 84 2 4 3 4" xfId="52535"/>
    <cellStyle name="Normal 84 2 4 3 5" xfId="32773"/>
    <cellStyle name="Normal 84 2 4 4" xfId="7366"/>
    <cellStyle name="Normal 84 2 4 4 2" xfId="21481"/>
    <cellStyle name="Normal 84 2 4 4 2 2" xfId="55358"/>
    <cellStyle name="Normal 84 2 4 4 3" xfId="41242"/>
    <cellStyle name="Normal 84 2 4 5" xfId="10189"/>
    <cellStyle name="Normal 84 2 4 5 2" xfId="24304"/>
    <cellStyle name="Normal 84 2 4 5 2 2" xfId="58181"/>
    <cellStyle name="Normal 84 2 4 5 3" xfId="44065"/>
    <cellStyle name="Normal 84 2 4 6" xfId="15835"/>
    <cellStyle name="Normal 84 2 4 6 2" xfId="35596"/>
    <cellStyle name="Normal 84 2 4 7" xfId="49712"/>
    <cellStyle name="Normal 84 2 4 8" xfId="29950"/>
    <cellStyle name="Normal 84 2 5" xfId="2424"/>
    <cellStyle name="Normal 84 2 5 2" xfId="5248"/>
    <cellStyle name="Normal 84 2 5 2 2" xfId="13718"/>
    <cellStyle name="Normal 84 2 5 2 2 2" xfId="27833"/>
    <cellStyle name="Normal 84 2 5 2 2 2 2" xfId="61710"/>
    <cellStyle name="Normal 84 2 5 2 2 3" xfId="47594"/>
    <cellStyle name="Normal 84 2 5 2 3" xfId="19364"/>
    <cellStyle name="Normal 84 2 5 2 3 2" xfId="39125"/>
    <cellStyle name="Normal 84 2 5 2 4" xfId="53241"/>
    <cellStyle name="Normal 84 2 5 2 5" xfId="33479"/>
    <cellStyle name="Normal 84 2 5 3" xfId="8072"/>
    <cellStyle name="Normal 84 2 5 3 2" xfId="22187"/>
    <cellStyle name="Normal 84 2 5 3 2 2" xfId="56064"/>
    <cellStyle name="Normal 84 2 5 3 3" xfId="41948"/>
    <cellStyle name="Normal 84 2 5 4" xfId="10895"/>
    <cellStyle name="Normal 84 2 5 4 2" xfId="25010"/>
    <cellStyle name="Normal 84 2 5 4 2 2" xfId="58887"/>
    <cellStyle name="Normal 84 2 5 4 3" xfId="44771"/>
    <cellStyle name="Normal 84 2 5 5" xfId="16541"/>
    <cellStyle name="Normal 84 2 5 5 2" xfId="36302"/>
    <cellStyle name="Normal 84 2 5 6" xfId="50418"/>
    <cellStyle name="Normal 84 2 5 7" xfId="30656"/>
    <cellStyle name="Normal 84 2 6" xfId="3835"/>
    <cellStyle name="Normal 84 2 6 2" xfId="12306"/>
    <cellStyle name="Normal 84 2 6 2 2" xfId="26421"/>
    <cellStyle name="Normal 84 2 6 2 2 2" xfId="60298"/>
    <cellStyle name="Normal 84 2 6 2 3" xfId="46182"/>
    <cellStyle name="Normal 84 2 6 3" xfId="17952"/>
    <cellStyle name="Normal 84 2 6 3 2" xfId="37713"/>
    <cellStyle name="Normal 84 2 6 4" xfId="51829"/>
    <cellStyle name="Normal 84 2 6 5" xfId="32067"/>
    <cellStyle name="Normal 84 2 7" xfId="6660"/>
    <cellStyle name="Normal 84 2 7 2" xfId="20775"/>
    <cellStyle name="Normal 84 2 7 2 2" xfId="54652"/>
    <cellStyle name="Normal 84 2 7 3" xfId="40536"/>
    <cellStyle name="Normal 84 2 8" xfId="9483"/>
    <cellStyle name="Normal 84 2 8 2" xfId="23598"/>
    <cellStyle name="Normal 84 2 8 2 2" xfId="57475"/>
    <cellStyle name="Normal 84 2 8 3" xfId="43359"/>
    <cellStyle name="Normal 84 2 9" xfId="15129"/>
    <cellStyle name="Normal 84 2 9 2" xfId="34890"/>
    <cellStyle name="Normal 84 3" xfId="1096"/>
    <cellStyle name="Normal 84 3 10" xfId="29332"/>
    <cellStyle name="Normal 84 3 2" xfId="1451"/>
    <cellStyle name="Normal 84 3 2 2" xfId="2158"/>
    <cellStyle name="Normal 84 3 2 2 2" xfId="3571"/>
    <cellStyle name="Normal 84 3 2 2 2 2" xfId="6395"/>
    <cellStyle name="Normal 84 3 2 2 2 2 2" xfId="14865"/>
    <cellStyle name="Normal 84 3 2 2 2 2 2 2" xfId="28980"/>
    <cellStyle name="Normal 84 3 2 2 2 2 2 2 2" xfId="62857"/>
    <cellStyle name="Normal 84 3 2 2 2 2 2 3" xfId="48741"/>
    <cellStyle name="Normal 84 3 2 2 2 2 3" xfId="20511"/>
    <cellStyle name="Normal 84 3 2 2 2 2 3 2" xfId="40272"/>
    <cellStyle name="Normal 84 3 2 2 2 2 4" xfId="54388"/>
    <cellStyle name="Normal 84 3 2 2 2 2 5" xfId="34626"/>
    <cellStyle name="Normal 84 3 2 2 2 3" xfId="9219"/>
    <cellStyle name="Normal 84 3 2 2 2 3 2" xfId="23334"/>
    <cellStyle name="Normal 84 3 2 2 2 3 2 2" xfId="57211"/>
    <cellStyle name="Normal 84 3 2 2 2 3 3" xfId="43095"/>
    <cellStyle name="Normal 84 3 2 2 2 4" xfId="12042"/>
    <cellStyle name="Normal 84 3 2 2 2 4 2" xfId="26157"/>
    <cellStyle name="Normal 84 3 2 2 2 4 2 2" xfId="60034"/>
    <cellStyle name="Normal 84 3 2 2 2 4 3" xfId="45918"/>
    <cellStyle name="Normal 84 3 2 2 2 5" xfId="17688"/>
    <cellStyle name="Normal 84 3 2 2 2 5 2" xfId="37449"/>
    <cellStyle name="Normal 84 3 2 2 2 6" xfId="51565"/>
    <cellStyle name="Normal 84 3 2 2 2 7" xfId="31803"/>
    <cellStyle name="Normal 84 3 2 2 3" xfId="4982"/>
    <cellStyle name="Normal 84 3 2 2 3 2" xfId="13453"/>
    <cellStyle name="Normal 84 3 2 2 3 2 2" xfId="27568"/>
    <cellStyle name="Normal 84 3 2 2 3 2 2 2" xfId="61445"/>
    <cellStyle name="Normal 84 3 2 2 3 2 3" xfId="47329"/>
    <cellStyle name="Normal 84 3 2 2 3 3" xfId="19099"/>
    <cellStyle name="Normal 84 3 2 2 3 3 2" xfId="38860"/>
    <cellStyle name="Normal 84 3 2 2 3 4" xfId="52976"/>
    <cellStyle name="Normal 84 3 2 2 3 5" xfId="33214"/>
    <cellStyle name="Normal 84 3 2 2 4" xfId="7807"/>
    <cellStyle name="Normal 84 3 2 2 4 2" xfId="21922"/>
    <cellStyle name="Normal 84 3 2 2 4 2 2" xfId="55799"/>
    <cellStyle name="Normal 84 3 2 2 4 3" xfId="41683"/>
    <cellStyle name="Normal 84 3 2 2 5" xfId="10630"/>
    <cellStyle name="Normal 84 3 2 2 5 2" xfId="24745"/>
    <cellStyle name="Normal 84 3 2 2 5 2 2" xfId="58622"/>
    <cellStyle name="Normal 84 3 2 2 5 3" xfId="44506"/>
    <cellStyle name="Normal 84 3 2 2 6" xfId="16276"/>
    <cellStyle name="Normal 84 3 2 2 6 2" xfId="36037"/>
    <cellStyle name="Normal 84 3 2 2 7" xfId="50153"/>
    <cellStyle name="Normal 84 3 2 2 8" xfId="30391"/>
    <cellStyle name="Normal 84 3 2 3" xfId="2865"/>
    <cellStyle name="Normal 84 3 2 3 2" xfId="5689"/>
    <cellStyle name="Normal 84 3 2 3 2 2" xfId="14159"/>
    <cellStyle name="Normal 84 3 2 3 2 2 2" xfId="28274"/>
    <cellStyle name="Normal 84 3 2 3 2 2 2 2" xfId="62151"/>
    <cellStyle name="Normal 84 3 2 3 2 2 3" xfId="48035"/>
    <cellStyle name="Normal 84 3 2 3 2 3" xfId="19805"/>
    <cellStyle name="Normal 84 3 2 3 2 3 2" xfId="39566"/>
    <cellStyle name="Normal 84 3 2 3 2 4" xfId="53682"/>
    <cellStyle name="Normal 84 3 2 3 2 5" xfId="33920"/>
    <cellStyle name="Normal 84 3 2 3 3" xfId="8513"/>
    <cellStyle name="Normal 84 3 2 3 3 2" xfId="22628"/>
    <cellStyle name="Normal 84 3 2 3 3 2 2" xfId="56505"/>
    <cellStyle name="Normal 84 3 2 3 3 3" xfId="42389"/>
    <cellStyle name="Normal 84 3 2 3 4" xfId="11336"/>
    <cellStyle name="Normal 84 3 2 3 4 2" xfId="25451"/>
    <cellStyle name="Normal 84 3 2 3 4 2 2" xfId="59328"/>
    <cellStyle name="Normal 84 3 2 3 4 3" xfId="45212"/>
    <cellStyle name="Normal 84 3 2 3 5" xfId="16982"/>
    <cellStyle name="Normal 84 3 2 3 5 2" xfId="36743"/>
    <cellStyle name="Normal 84 3 2 3 6" xfId="50859"/>
    <cellStyle name="Normal 84 3 2 3 7" xfId="31097"/>
    <cellStyle name="Normal 84 3 2 4" xfId="4276"/>
    <cellStyle name="Normal 84 3 2 4 2" xfId="12747"/>
    <cellStyle name="Normal 84 3 2 4 2 2" xfId="26862"/>
    <cellStyle name="Normal 84 3 2 4 2 2 2" xfId="60739"/>
    <cellStyle name="Normal 84 3 2 4 2 3" xfId="46623"/>
    <cellStyle name="Normal 84 3 2 4 3" xfId="18393"/>
    <cellStyle name="Normal 84 3 2 4 3 2" xfId="38154"/>
    <cellStyle name="Normal 84 3 2 4 4" xfId="52270"/>
    <cellStyle name="Normal 84 3 2 4 5" xfId="32508"/>
    <cellStyle name="Normal 84 3 2 5" xfId="7101"/>
    <cellStyle name="Normal 84 3 2 5 2" xfId="21216"/>
    <cellStyle name="Normal 84 3 2 5 2 2" xfId="55093"/>
    <cellStyle name="Normal 84 3 2 5 3" xfId="40977"/>
    <cellStyle name="Normal 84 3 2 6" xfId="9924"/>
    <cellStyle name="Normal 84 3 2 6 2" xfId="24039"/>
    <cellStyle name="Normal 84 3 2 6 2 2" xfId="57916"/>
    <cellStyle name="Normal 84 3 2 6 3" xfId="43800"/>
    <cellStyle name="Normal 84 3 2 7" xfId="15570"/>
    <cellStyle name="Normal 84 3 2 7 2" xfId="35331"/>
    <cellStyle name="Normal 84 3 2 8" xfId="49447"/>
    <cellStyle name="Normal 84 3 2 9" xfId="29685"/>
    <cellStyle name="Normal 84 3 3" xfId="1805"/>
    <cellStyle name="Normal 84 3 3 2" xfId="3218"/>
    <cellStyle name="Normal 84 3 3 2 2" xfId="6042"/>
    <cellStyle name="Normal 84 3 3 2 2 2" xfId="14512"/>
    <cellStyle name="Normal 84 3 3 2 2 2 2" xfId="28627"/>
    <cellStyle name="Normal 84 3 3 2 2 2 2 2" xfId="62504"/>
    <cellStyle name="Normal 84 3 3 2 2 2 3" xfId="48388"/>
    <cellStyle name="Normal 84 3 3 2 2 3" xfId="20158"/>
    <cellStyle name="Normal 84 3 3 2 2 3 2" xfId="39919"/>
    <cellStyle name="Normal 84 3 3 2 2 4" xfId="54035"/>
    <cellStyle name="Normal 84 3 3 2 2 5" xfId="34273"/>
    <cellStyle name="Normal 84 3 3 2 3" xfId="8866"/>
    <cellStyle name="Normal 84 3 3 2 3 2" xfId="22981"/>
    <cellStyle name="Normal 84 3 3 2 3 2 2" xfId="56858"/>
    <cellStyle name="Normal 84 3 3 2 3 3" xfId="42742"/>
    <cellStyle name="Normal 84 3 3 2 4" xfId="11689"/>
    <cellStyle name="Normal 84 3 3 2 4 2" xfId="25804"/>
    <cellStyle name="Normal 84 3 3 2 4 2 2" xfId="59681"/>
    <cellStyle name="Normal 84 3 3 2 4 3" xfId="45565"/>
    <cellStyle name="Normal 84 3 3 2 5" xfId="17335"/>
    <cellStyle name="Normal 84 3 3 2 5 2" xfId="37096"/>
    <cellStyle name="Normal 84 3 3 2 6" xfId="51212"/>
    <cellStyle name="Normal 84 3 3 2 7" xfId="31450"/>
    <cellStyle name="Normal 84 3 3 3" xfId="4629"/>
    <cellStyle name="Normal 84 3 3 3 2" xfId="13100"/>
    <cellStyle name="Normal 84 3 3 3 2 2" xfId="27215"/>
    <cellStyle name="Normal 84 3 3 3 2 2 2" xfId="61092"/>
    <cellStyle name="Normal 84 3 3 3 2 3" xfId="46976"/>
    <cellStyle name="Normal 84 3 3 3 3" xfId="18746"/>
    <cellStyle name="Normal 84 3 3 3 3 2" xfId="38507"/>
    <cellStyle name="Normal 84 3 3 3 4" xfId="52623"/>
    <cellStyle name="Normal 84 3 3 3 5" xfId="32861"/>
    <cellStyle name="Normal 84 3 3 4" xfId="7454"/>
    <cellStyle name="Normal 84 3 3 4 2" xfId="21569"/>
    <cellStyle name="Normal 84 3 3 4 2 2" xfId="55446"/>
    <cellStyle name="Normal 84 3 3 4 3" xfId="41330"/>
    <cellStyle name="Normal 84 3 3 5" xfId="10277"/>
    <cellStyle name="Normal 84 3 3 5 2" xfId="24392"/>
    <cellStyle name="Normal 84 3 3 5 2 2" xfId="58269"/>
    <cellStyle name="Normal 84 3 3 5 3" xfId="44153"/>
    <cellStyle name="Normal 84 3 3 6" xfId="15923"/>
    <cellStyle name="Normal 84 3 3 6 2" xfId="35684"/>
    <cellStyle name="Normal 84 3 3 7" xfId="49800"/>
    <cellStyle name="Normal 84 3 3 8" xfId="30038"/>
    <cellStyle name="Normal 84 3 4" xfId="2512"/>
    <cellStyle name="Normal 84 3 4 2" xfId="5336"/>
    <cellStyle name="Normal 84 3 4 2 2" xfId="13806"/>
    <cellStyle name="Normal 84 3 4 2 2 2" xfId="27921"/>
    <cellStyle name="Normal 84 3 4 2 2 2 2" xfId="61798"/>
    <cellStyle name="Normal 84 3 4 2 2 3" xfId="47682"/>
    <cellStyle name="Normal 84 3 4 2 3" xfId="19452"/>
    <cellStyle name="Normal 84 3 4 2 3 2" xfId="39213"/>
    <cellStyle name="Normal 84 3 4 2 4" xfId="53329"/>
    <cellStyle name="Normal 84 3 4 2 5" xfId="33567"/>
    <cellStyle name="Normal 84 3 4 3" xfId="8160"/>
    <cellStyle name="Normal 84 3 4 3 2" xfId="22275"/>
    <cellStyle name="Normal 84 3 4 3 2 2" xfId="56152"/>
    <cellStyle name="Normal 84 3 4 3 3" xfId="42036"/>
    <cellStyle name="Normal 84 3 4 4" xfId="10983"/>
    <cellStyle name="Normal 84 3 4 4 2" xfId="25098"/>
    <cellStyle name="Normal 84 3 4 4 2 2" xfId="58975"/>
    <cellStyle name="Normal 84 3 4 4 3" xfId="44859"/>
    <cellStyle name="Normal 84 3 4 5" xfId="16629"/>
    <cellStyle name="Normal 84 3 4 5 2" xfId="36390"/>
    <cellStyle name="Normal 84 3 4 6" xfId="50506"/>
    <cellStyle name="Normal 84 3 4 7" xfId="30744"/>
    <cellStyle name="Normal 84 3 5" xfId="3923"/>
    <cellStyle name="Normal 84 3 5 2" xfId="12394"/>
    <cellStyle name="Normal 84 3 5 2 2" xfId="26509"/>
    <cellStyle name="Normal 84 3 5 2 2 2" xfId="60386"/>
    <cellStyle name="Normal 84 3 5 2 3" xfId="46270"/>
    <cellStyle name="Normal 84 3 5 3" xfId="18040"/>
    <cellStyle name="Normal 84 3 5 3 2" xfId="37801"/>
    <cellStyle name="Normal 84 3 5 4" xfId="51917"/>
    <cellStyle name="Normal 84 3 5 5" xfId="32155"/>
    <cellStyle name="Normal 84 3 6" xfId="6748"/>
    <cellStyle name="Normal 84 3 6 2" xfId="20863"/>
    <cellStyle name="Normal 84 3 6 2 2" xfId="54740"/>
    <cellStyle name="Normal 84 3 6 3" xfId="40624"/>
    <cellStyle name="Normal 84 3 7" xfId="9571"/>
    <cellStyle name="Normal 84 3 7 2" xfId="23686"/>
    <cellStyle name="Normal 84 3 7 2 2" xfId="57563"/>
    <cellStyle name="Normal 84 3 7 3" xfId="43447"/>
    <cellStyle name="Normal 84 3 8" xfId="15217"/>
    <cellStyle name="Normal 84 3 8 2" xfId="34978"/>
    <cellStyle name="Normal 84 3 9" xfId="49094"/>
    <cellStyle name="Normal 84 4" xfId="1276"/>
    <cellStyle name="Normal 84 4 2" xfId="1983"/>
    <cellStyle name="Normal 84 4 2 2" xfId="3396"/>
    <cellStyle name="Normal 84 4 2 2 2" xfId="6220"/>
    <cellStyle name="Normal 84 4 2 2 2 2" xfId="14690"/>
    <cellStyle name="Normal 84 4 2 2 2 2 2" xfId="28805"/>
    <cellStyle name="Normal 84 4 2 2 2 2 2 2" xfId="62682"/>
    <cellStyle name="Normal 84 4 2 2 2 2 3" xfId="48566"/>
    <cellStyle name="Normal 84 4 2 2 2 3" xfId="20336"/>
    <cellStyle name="Normal 84 4 2 2 2 3 2" xfId="40097"/>
    <cellStyle name="Normal 84 4 2 2 2 4" xfId="54213"/>
    <cellStyle name="Normal 84 4 2 2 2 5" xfId="34451"/>
    <cellStyle name="Normal 84 4 2 2 3" xfId="9044"/>
    <cellStyle name="Normal 84 4 2 2 3 2" xfId="23159"/>
    <cellStyle name="Normal 84 4 2 2 3 2 2" xfId="57036"/>
    <cellStyle name="Normal 84 4 2 2 3 3" xfId="42920"/>
    <cellStyle name="Normal 84 4 2 2 4" xfId="11867"/>
    <cellStyle name="Normal 84 4 2 2 4 2" xfId="25982"/>
    <cellStyle name="Normal 84 4 2 2 4 2 2" xfId="59859"/>
    <cellStyle name="Normal 84 4 2 2 4 3" xfId="45743"/>
    <cellStyle name="Normal 84 4 2 2 5" xfId="17513"/>
    <cellStyle name="Normal 84 4 2 2 5 2" xfId="37274"/>
    <cellStyle name="Normal 84 4 2 2 6" xfId="51390"/>
    <cellStyle name="Normal 84 4 2 2 7" xfId="31628"/>
    <cellStyle name="Normal 84 4 2 3" xfId="4807"/>
    <cellStyle name="Normal 84 4 2 3 2" xfId="13278"/>
    <cellStyle name="Normal 84 4 2 3 2 2" xfId="27393"/>
    <cellStyle name="Normal 84 4 2 3 2 2 2" xfId="61270"/>
    <cellStyle name="Normal 84 4 2 3 2 3" xfId="47154"/>
    <cellStyle name="Normal 84 4 2 3 3" xfId="18924"/>
    <cellStyle name="Normal 84 4 2 3 3 2" xfId="38685"/>
    <cellStyle name="Normal 84 4 2 3 4" xfId="52801"/>
    <cellStyle name="Normal 84 4 2 3 5" xfId="33039"/>
    <cellStyle name="Normal 84 4 2 4" xfId="7632"/>
    <cellStyle name="Normal 84 4 2 4 2" xfId="21747"/>
    <cellStyle name="Normal 84 4 2 4 2 2" xfId="55624"/>
    <cellStyle name="Normal 84 4 2 4 3" xfId="41508"/>
    <cellStyle name="Normal 84 4 2 5" xfId="10455"/>
    <cellStyle name="Normal 84 4 2 5 2" xfId="24570"/>
    <cellStyle name="Normal 84 4 2 5 2 2" xfId="58447"/>
    <cellStyle name="Normal 84 4 2 5 3" xfId="44331"/>
    <cellStyle name="Normal 84 4 2 6" xfId="16101"/>
    <cellStyle name="Normal 84 4 2 6 2" xfId="35862"/>
    <cellStyle name="Normal 84 4 2 7" xfId="49978"/>
    <cellStyle name="Normal 84 4 2 8" xfId="30216"/>
    <cellStyle name="Normal 84 4 3" xfId="2690"/>
    <cellStyle name="Normal 84 4 3 2" xfId="5514"/>
    <cellStyle name="Normal 84 4 3 2 2" xfId="13984"/>
    <cellStyle name="Normal 84 4 3 2 2 2" xfId="28099"/>
    <cellStyle name="Normal 84 4 3 2 2 2 2" xfId="61976"/>
    <cellStyle name="Normal 84 4 3 2 2 3" xfId="47860"/>
    <cellStyle name="Normal 84 4 3 2 3" xfId="19630"/>
    <cellStyle name="Normal 84 4 3 2 3 2" xfId="39391"/>
    <cellStyle name="Normal 84 4 3 2 4" xfId="53507"/>
    <cellStyle name="Normal 84 4 3 2 5" xfId="33745"/>
    <cellStyle name="Normal 84 4 3 3" xfId="8338"/>
    <cellStyle name="Normal 84 4 3 3 2" xfId="22453"/>
    <cellStyle name="Normal 84 4 3 3 2 2" xfId="56330"/>
    <cellStyle name="Normal 84 4 3 3 3" xfId="42214"/>
    <cellStyle name="Normal 84 4 3 4" xfId="11161"/>
    <cellStyle name="Normal 84 4 3 4 2" xfId="25276"/>
    <cellStyle name="Normal 84 4 3 4 2 2" xfId="59153"/>
    <cellStyle name="Normal 84 4 3 4 3" xfId="45037"/>
    <cellStyle name="Normal 84 4 3 5" xfId="16807"/>
    <cellStyle name="Normal 84 4 3 5 2" xfId="36568"/>
    <cellStyle name="Normal 84 4 3 6" xfId="50684"/>
    <cellStyle name="Normal 84 4 3 7" xfId="30922"/>
    <cellStyle name="Normal 84 4 4" xfId="4101"/>
    <cellStyle name="Normal 84 4 4 2" xfId="12572"/>
    <cellStyle name="Normal 84 4 4 2 2" xfId="26687"/>
    <cellStyle name="Normal 84 4 4 2 2 2" xfId="60564"/>
    <cellStyle name="Normal 84 4 4 2 3" xfId="46448"/>
    <cellStyle name="Normal 84 4 4 3" xfId="18218"/>
    <cellStyle name="Normal 84 4 4 3 2" xfId="37979"/>
    <cellStyle name="Normal 84 4 4 4" xfId="52095"/>
    <cellStyle name="Normal 84 4 4 5" xfId="32333"/>
    <cellStyle name="Normal 84 4 5" xfId="6926"/>
    <cellStyle name="Normal 84 4 5 2" xfId="21041"/>
    <cellStyle name="Normal 84 4 5 2 2" xfId="54918"/>
    <cellStyle name="Normal 84 4 5 3" xfId="40802"/>
    <cellStyle name="Normal 84 4 6" xfId="9749"/>
    <cellStyle name="Normal 84 4 6 2" xfId="23864"/>
    <cellStyle name="Normal 84 4 6 2 2" xfId="57741"/>
    <cellStyle name="Normal 84 4 6 3" xfId="43625"/>
    <cellStyle name="Normal 84 4 7" xfId="15395"/>
    <cellStyle name="Normal 84 4 7 2" xfId="35156"/>
    <cellStyle name="Normal 84 4 8" xfId="49272"/>
    <cellStyle name="Normal 84 4 9" xfId="29510"/>
    <cellStyle name="Normal 84 5" xfId="1630"/>
    <cellStyle name="Normal 84 5 2" xfId="3043"/>
    <cellStyle name="Normal 84 5 2 2" xfId="5867"/>
    <cellStyle name="Normal 84 5 2 2 2" xfId="14337"/>
    <cellStyle name="Normal 84 5 2 2 2 2" xfId="28452"/>
    <cellStyle name="Normal 84 5 2 2 2 2 2" xfId="62329"/>
    <cellStyle name="Normal 84 5 2 2 2 3" xfId="48213"/>
    <cellStyle name="Normal 84 5 2 2 3" xfId="19983"/>
    <cellStyle name="Normal 84 5 2 2 3 2" xfId="39744"/>
    <cellStyle name="Normal 84 5 2 2 4" xfId="53860"/>
    <cellStyle name="Normal 84 5 2 2 5" xfId="34098"/>
    <cellStyle name="Normal 84 5 2 3" xfId="8691"/>
    <cellStyle name="Normal 84 5 2 3 2" xfId="22806"/>
    <cellStyle name="Normal 84 5 2 3 2 2" xfId="56683"/>
    <cellStyle name="Normal 84 5 2 3 3" xfId="42567"/>
    <cellStyle name="Normal 84 5 2 4" xfId="11514"/>
    <cellStyle name="Normal 84 5 2 4 2" xfId="25629"/>
    <cellStyle name="Normal 84 5 2 4 2 2" xfId="59506"/>
    <cellStyle name="Normal 84 5 2 4 3" xfId="45390"/>
    <cellStyle name="Normal 84 5 2 5" xfId="17160"/>
    <cellStyle name="Normal 84 5 2 5 2" xfId="36921"/>
    <cellStyle name="Normal 84 5 2 6" xfId="51037"/>
    <cellStyle name="Normal 84 5 2 7" xfId="31275"/>
    <cellStyle name="Normal 84 5 3" xfId="4454"/>
    <cellStyle name="Normal 84 5 3 2" xfId="12925"/>
    <cellStyle name="Normal 84 5 3 2 2" xfId="27040"/>
    <cellStyle name="Normal 84 5 3 2 2 2" xfId="60917"/>
    <cellStyle name="Normal 84 5 3 2 3" xfId="46801"/>
    <cellStyle name="Normal 84 5 3 3" xfId="18571"/>
    <cellStyle name="Normal 84 5 3 3 2" xfId="38332"/>
    <cellStyle name="Normal 84 5 3 4" xfId="52448"/>
    <cellStyle name="Normal 84 5 3 5" xfId="32686"/>
    <cellStyle name="Normal 84 5 4" xfId="7279"/>
    <cellStyle name="Normal 84 5 4 2" xfId="21394"/>
    <cellStyle name="Normal 84 5 4 2 2" xfId="55271"/>
    <cellStyle name="Normal 84 5 4 3" xfId="41155"/>
    <cellStyle name="Normal 84 5 5" xfId="10102"/>
    <cellStyle name="Normal 84 5 5 2" xfId="24217"/>
    <cellStyle name="Normal 84 5 5 2 2" xfId="58094"/>
    <cellStyle name="Normal 84 5 5 3" xfId="43978"/>
    <cellStyle name="Normal 84 5 6" xfId="15748"/>
    <cellStyle name="Normal 84 5 6 2" xfId="35509"/>
    <cellStyle name="Normal 84 5 7" xfId="49625"/>
    <cellStyle name="Normal 84 5 8" xfId="29863"/>
    <cellStyle name="Normal 84 6" xfId="2337"/>
    <cellStyle name="Normal 84 6 2" xfId="5161"/>
    <cellStyle name="Normal 84 6 2 2" xfId="13631"/>
    <cellStyle name="Normal 84 6 2 2 2" xfId="27746"/>
    <cellStyle name="Normal 84 6 2 2 2 2" xfId="61623"/>
    <cellStyle name="Normal 84 6 2 2 3" xfId="47507"/>
    <cellStyle name="Normal 84 6 2 3" xfId="19277"/>
    <cellStyle name="Normal 84 6 2 3 2" xfId="39038"/>
    <cellStyle name="Normal 84 6 2 4" xfId="53154"/>
    <cellStyle name="Normal 84 6 2 5" xfId="33392"/>
    <cellStyle name="Normal 84 6 3" xfId="7985"/>
    <cellStyle name="Normal 84 6 3 2" xfId="22100"/>
    <cellStyle name="Normal 84 6 3 2 2" xfId="55977"/>
    <cellStyle name="Normal 84 6 3 3" xfId="41861"/>
    <cellStyle name="Normal 84 6 4" xfId="10808"/>
    <cellStyle name="Normal 84 6 4 2" xfId="24923"/>
    <cellStyle name="Normal 84 6 4 2 2" xfId="58800"/>
    <cellStyle name="Normal 84 6 4 3" xfId="44684"/>
    <cellStyle name="Normal 84 6 5" xfId="16454"/>
    <cellStyle name="Normal 84 6 5 2" xfId="36215"/>
    <cellStyle name="Normal 84 6 6" xfId="50331"/>
    <cellStyle name="Normal 84 6 7" xfId="30569"/>
    <cellStyle name="Normal 84 7" xfId="3748"/>
    <cellStyle name="Normal 84 7 2" xfId="12219"/>
    <cellStyle name="Normal 84 7 2 2" xfId="26334"/>
    <cellStyle name="Normal 84 7 2 2 2" xfId="60211"/>
    <cellStyle name="Normal 84 7 2 3" xfId="46095"/>
    <cellStyle name="Normal 84 7 3" xfId="17865"/>
    <cellStyle name="Normal 84 7 3 2" xfId="37626"/>
    <cellStyle name="Normal 84 7 4" xfId="51742"/>
    <cellStyle name="Normal 84 7 5" xfId="31980"/>
    <cellStyle name="Normal 84 8" xfId="6573"/>
    <cellStyle name="Normal 84 8 2" xfId="20688"/>
    <cellStyle name="Normal 84 8 2 2" xfId="54565"/>
    <cellStyle name="Normal 84 8 3" xfId="40449"/>
    <cellStyle name="Normal 84 9" xfId="9396"/>
    <cellStyle name="Normal 84 9 2" xfId="23511"/>
    <cellStyle name="Normal 84 9 2 2" xfId="57388"/>
    <cellStyle name="Normal 84 9 3" xfId="43272"/>
    <cellStyle name="Normal 85" xfId="784"/>
    <cellStyle name="Normal 86" xfId="785"/>
    <cellStyle name="Normal 87" xfId="786"/>
    <cellStyle name="Normal 88" xfId="787"/>
    <cellStyle name="Normal 89" xfId="788"/>
    <cellStyle name="Normal 9" xfId="23"/>
    <cellStyle name="Normal 9 10" xfId="3714"/>
    <cellStyle name="Normal 9 10 2" xfId="12185"/>
    <cellStyle name="Normal 9 10 2 2" xfId="26300"/>
    <cellStyle name="Normal 9 10 2 2 2" xfId="60177"/>
    <cellStyle name="Normal 9 10 2 3" xfId="46061"/>
    <cellStyle name="Normal 9 10 3" xfId="17831"/>
    <cellStyle name="Normal 9 10 3 2" xfId="37592"/>
    <cellStyle name="Normal 9 10 4" xfId="51708"/>
    <cellStyle name="Normal 9 10 5" xfId="31946"/>
    <cellStyle name="Normal 9 11" xfId="6539"/>
    <cellStyle name="Normal 9 11 2" xfId="20654"/>
    <cellStyle name="Normal 9 11 2 2" xfId="54531"/>
    <cellStyle name="Normal 9 11 3" xfId="40415"/>
    <cellStyle name="Normal 9 12" xfId="9362"/>
    <cellStyle name="Normal 9 12 2" xfId="23477"/>
    <cellStyle name="Normal 9 12 2 2" xfId="57354"/>
    <cellStyle name="Normal 9 12 3" xfId="43238"/>
    <cellStyle name="Normal 9 13" xfId="15008"/>
    <cellStyle name="Normal 9 13 2" xfId="34769"/>
    <cellStyle name="Normal 9 14" xfId="48885"/>
    <cellStyle name="Normal 9 15" xfId="29123"/>
    <cellStyle name="Normal 9 16" xfId="586"/>
    <cellStyle name="Normal 9 2" xfId="203"/>
    <cellStyle name="Normal 9 2 10" xfId="6545"/>
    <cellStyle name="Normal 9 2 10 2" xfId="20660"/>
    <cellStyle name="Normal 9 2 10 2 2" xfId="54537"/>
    <cellStyle name="Normal 9 2 10 3" xfId="40421"/>
    <cellStyle name="Normal 9 2 11" xfId="9368"/>
    <cellStyle name="Normal 9 2 11 2" xfId="23483"/>
    <cellStyle name="Normal 9 2 11 2 2" xfId="57360"/>
    <cellStyle name="Normal 9 2 11 3" xfId="43244"/>
    <cellStyle name="Normal 9 2 12" xfId="15014"/>
    <cellStyle name="Normal 9 2 12 2" xfId="34775"/>
    <cellStyle name="Normal 9 2 13" xfId="48891"/>
    <cellStyle name="Normal 9 2 14" xfId="29129"/>
    <cellStyle name="Normal 9 2 15" xfId="687"/>
    <cellStyle name="Normal 9 2 2" xfId="345"/>
    <cellStyle name="Normal 9 2 2 10" xfId="15059"/>
    <cellStyle name="Normal 9 2 2 10 2" xfId="34820"/>
    <cellStyle name="Normal 9 2 2 11" xfId="48936"/>
    <cellStyle name="Normal 9 2 2 12" xfId="29174"/>
    <cellStyle name="Normal 9 2 2 13" xfId="767"/>
    <cellStyle name="Normal 9 2 2 2" xfId="1021"/>
    <cellStyle name="Normal 9 2 2 2 10" xfId="49023"/>
    <cellStyle name="Normal 9 2 2 2 11" xfId="29261"/>
    <cellStyle name="Normal 9 2 2 2 2" xfId="1201"/>
    <cellStyle name="Normal 9 2 2 2 2 10" xfId="29436"/>
    <cellStyle name="Normal 9 2 2 2 2 2" xfId="1555"/>
    <cellStyle name="Normal 9 2 2 2 2 2 2" xfId="2262"/>
    <cellStyle name="Normal 9 2 2 2 2 2 2 2" xfId="3675"/>
    <cellStyle name="Normal 9 2 2 2 2 2 2 2 2" xfId="6499"/>
    <cellStyle name="Normal 9 2 2 2 2 2 2 2 2 2" xfId="14969"/>
    <cellStyle name="Normal 9 2 2 2 2 2 2 2 2 2 2" xfId="29084"/>
    <cellStyle name="Normal 9 2 2 2 2 2 2 2 2 2 2 2" xfId="62961"/>
    <cellStyle name="Normal 9 2 2 2 2 2 2 2 2 2 3" xfId="48845"/>
    <cellStyle name="Normal 9 2 2 2 2 2 2 2 2 3" xfId="20615"/>
    <cellStyle name="Normal 9 2 2 2 2 2 2 2 2 3 2" xfId="40376"/>
    <cellStyle name="Normal 9 2 2 2 2 2 2 2 2 4" xfId="54492"/>
    <cellStyle name="Normal 9 2 2 2 2 2 2 2 2 5" xfId="34730"/>
    <cellStyle name="Normal 9 2 2 2 2 2 2 2 3" xfId="9323"/>
    <cellStyle name="Normal 9 2 2 2 2 2 2 2 3 2" xfId="23438"/>
    <cellStyle name="Normal 9 2 2 2 2 2 2 2 3 2 2" xfId="57315"/>
    <cellStyle name="Normal 9 2 2 2 2 2 2 2 3 3" xfId="43199"/>
    <cellStyle name="Normal 9 2 2 2 2 2 2 2 4" xfId="12146"/>
    <cellStyle name="Normal 9 2 2 2 2 2 2 2 4 2" xfId="26261"/>
    <cellStyle name="Normal 9 2 2 2 2 2 2 2 4 2 2" xfId="60138"/>
    <cellStyle name="Normal 9 2 2 2 2 2 2 2 4 3" xfId="46022"/>
    <cellStyle name="Normal 9 2 2 2 2 2 2 2 5" xfId="17792"/>
    <cellStyle name="Normal 9 2 2 2 2 2 2 2 5 2" xfId="37553"/>
    <cellStyle name="Normal 9 2 2 2 2 2 2 2 6" xfId="51669"/>
    <cellStyle name="Normal 9 2 2 2 2 2 2 2 7" xfId="31907"/>
    <cellStyle name="Normal 9 2 2 2 2 2 2 3" xfId="5086"/>
    <cellStyle name="Normal 9 2 2 2 2 2 2 3 2" xfId="13557"/>
    <cellStyle name="Normal 9 2 2 2 2 2 2 3 2 2" xfId="27672"/>
    <cellStyle name="Normal 9 2 2 2 2 2 2 3 2 2 2" xfId="61549"/>
    <cellStyle name="Normal 9 2 2 2 2 2 2 3 2 3" xfId="47433"/>
    <cellStyle name="Normal 9 2 2 2 2 2 2 3 3" xfId="19203"/>
    <cellStyle name="Normal 9 2 2 2 2 2 2 3 3 2" xfId="38964"/>
    <cellStyle name="Normal 9 2 2 2 2 2 2 3 4" xfId="53080"/>
    <cellStyle name="Normal 9 2 2 2 2 2 2 3 5" xfId="33318"/>
    <cellStyle name="Normal 9 2 2 2 2 2 2 4" xfId="7911"/>
    <cellStyle name="Normal 9 2 2 2 2 2 2 4 2" xfId="22026"/>
    <cellStyle name="Normal 9 2 2 2 2 2 2 4 2 2" xfId="55903"/>
    <cellStyle name="Normal 9 2 2 2 2 2 2 4 3" xfId="41787"/>
    <cellStyle name="Normal 9 2 2 2 2 2 2 5" xfId="10734"/>
    <cellStyle name="Normal 9 2 2 2 2 2 2 5 2" xfId="24849"/>
    <cellStyle name="Normal 9 2 2 2 2 2 2 5 2 2" xfId="58726"/>
    <cellStyle name="Normal 9 2 2 2 2 2 2 5 3" xfId="44610"/>
    <cellStyle name="Normal 9 2 2 2 2 2 2 6" xfId="16380"/>
    <cellStyle name="Normal 9 2 2 2 2 2 2 6 2" xfId="36141"/>
    <cellStyle name="Normal 9 2 2 2 2 2 2 7" xfId="50257"/>
    <cellStyle name="Normal 9 2 2 2 2 2 2 8" xfId="30495"/>
    <cellStyle name="Normal 9 2 2 2 2 2 3" xfId="2969"/>
    <cellStyle name="Normal 9 2 2 2 2 2 3 2" xfId="5793"/>
    <cellStyle name="Normal 9 2 2 2 2 2 3 2 2" xfId="14263"/>
    <cellStyle name="Normal 9 2 2 2 2 2 3 2 2 2" xfId="28378"/>
    <cellStyle name="Normal 9 2 2 2 2 2 3 2 2 2 2" xfId="62255"/>
    <cellStyle name="Normal 9 2 2 2 2 2 3 2 2 3" xfId="48139"/>
    <cellStyle name="Normal 9 2 2 2 2 2 3 2 3" xfId="19909"/>
    <cellStyle name="Normal 9 2 2 2 2 2 3 2 3 2" xfId="39670"/>
    <cellStyle name="Normal 9 2 2 2 2 2 3 2 4" xfId="53786"/>
    <cellStyle name="Normal 9 2 2 2 2 2 3 2 5" xfId="34024"/>
    <cellStyle name="Normal 9 2 2 2 2 2 3 3" xfId="8617"/>
    <cellStyle name="Normal 9 2 2 2 2 2 3 3 2" xfId="22732"/>
    <cellStyle name="Normal 9 2 2 2 2 2 3 3 2 2" xfId="56609"/>
    <cellStyle name="Normal 9 2 2 2 2 2 3 3 3" xfId="42493"/>
    <cellStyle name="Normal 9 2 2 2 2 2 3 4" xfId="11440"/>
    <cellStyle name="Normal 9 2 2 2 2 2 3 4 2" xfId="25555"/>
    <cellStyle name="Normal 9 2 2 2 2 2 3 4 2 2" xfId="59432"/>
    <cellStyle name="Normal 9 2 2 2 2 2 3 4 3" xfId="45316"/>
    <cellStyle name="Normal 9 2 2 2 2 2 3 5" xfId="17086"/>
    <cellStyle name="Normal 9 2 2 2 2 2 3 5 2" xfId="36847"/>
    <cellStyle name="Normal 9 2 2 2 2 2 3 6" xfId="50963"/>
    <cellStyle name="Normal 9 2 2 2 2 2 3 7" xfId="31201"/>
    <cellStyle name="Normal 9 2 2 2 2 2 4" xfId="4380"/>
    <cellStyle name="Normal 9 2 2 2 2 2 4 2" xfId="12851"/>
    <cellStyle name="Normal 9 2 2 2 2 2 4 2 2" xfId="26966"/>
    <cellStyle name="Normal 9 2 2 2 2 2 4 2 2 2" xfId="60843"/>
    <cellStyle name="Normal 9 2 2 2 2 2 4 2 3" xfId="46727"/>
    <cellStyle name="Normal 9 2 2 2 2 2 4 3" xfId="18497"/>
    <cellStyle name="Normal 9 2 2 2 2 2 4 3 2" xfId="38258"/>
    <cellStyle name="Normal 9 2 2 2 2 2 4 4" xfId="52374"/>
    <cellStyle name="Normal 9 2 2 2 2 2 4 5" xfId="32612"/>
    <cellStyle name="Normal 9 2 2 2 2 2 5" xfId="7205"/>
    <cellStyle name="Normal 9 2 2 2 2 2 5 2" xfId="21320"/>
    <cellStyle name="Normal 9 2 2 2 2 2 5 2 2" xfId="55197"/>
    <cellStyle name="Normal 9 2 2 2 2 2 5 3" xfId="41081"/>
    <cellStyle name="Normal 9 2 2 2 2 2 6" xfId="10028"/>
    <cellStyle name="Normal 9 2 2 2 2 2 6 2" xfId="24143"/>
    <cellStyle name="Normal 9 2 2 2 2 2 6 2 2" xfId="58020"/>
    <cellStyle name="Normal 9 2 2 2 2 2 6 3" xfId="43904"/>
    <cellStyle name="Normal 9 2 2 2 2 2 7" xfId="15674"/>
    <cellStyle name="Normal 9 2 2 2 2 2 7 2" xfId="35435"/>
    <cellStyle name="Normal 9 2 2 2 2 2 8" xfId="49551"/>
    <cellStyle name="Normal 9 2 2 2 2 2 9" xfId="29789"/>
    <cellStyle name="Normal 9 2 2 2 2 3" xfId="1909"/>
    <cellStyle name="Normal 9 2 2 2 2 3 2" xfId="3322"/>
    <cellStyle name="Normal 9 2 2 2 2 3 2 2" xfId="6146"/>
    <cellStyle name="Normal 9 2 2 2 2 3 2 2 2" xfId="14616"/>
    <cellStyle name="Normal 9 2 2 2 2 3 2 2 2 2" xfId="28731"/>
    <cellStyle name="Normal 9 2 2 2 2 3 2 2 2 2 2" xfId="62608"/>
    <cellStyle name="Normal 9 2 2 2 2 3 2 2 2 3" xfId="48492"/>
    <cellStyle name="Normal 9 2 2 2 2 3 2 2 3" xfId="20262"/>
    <cellStyle name="Normal 9 2 2 2 2 3 2 2 3 2" xfId="40023"/>
    <cellStyle name="Normal 9 2 2 2 2 3 2 2 4" xfId="54139"/>
    <cellStyle name="Normal 9 2 2 2 2 3 2 2 5" xfId="34377"/>
    <cellStyle name="Normal 9 2 2 2 2 3 2 3" xfId="8970"/>
    <cellStyle name="Normal 9 2 2 2 2 3 2 3 2" xfId="23085"/>
    <cellStyle name="Normal 9 2 2 2 2 3 2 3 2 2" xfId="56962"/>
    <cellStyle name="Normal 9 2 2 2 2 3 2 3 3" xfId="42846"/>
    <cellStyle name="Normal 9 2 2 2 2 3 2 4" xfId="11793"/>
    <cellStyle name="Normal 9 2 2 2 2 3 2 4 2" xfId="25908"/>
    <cellStyle name="Normal 9 2 2 2 2 3 2 4 2 2" xfId="59785"/>
    <cellStyle name="Normal 9 2 2 2 2 3 2 4 3" xfId="45669"/>
    <cellStyle name="Normal 9 2 2 2 2 3 2 5" xfId="17439"/>
    <cellStyle name="Normal 9 2 2 2 2 3 2 5 2" xfId="37200"/>
    <cellStyle name="Normal 9 2 2 2 2 3 2 6" xfId="51316"/>
    <cellStyle name="Normal 9 2 2 2 2 3 2 7" xfId="31554"/>
    <cellStyle name="Normal 9 2 2 2 2 3 3" xfId="4733"/>
    <cellStyle name="Normal 9 2 2 2 2 3 3 2" xfId="13204"/>
    <cellStyle name="Normal 9 2 2 2 2 3 3 2 2" xfId="27319"/>
    <cellStyle name="Normal 9 2 2 2 2 3 3 2 2 2" xfId="61196"/>
    <cellStyle name="Normal 9 2 2 2 2 3 3 2 3" xfId="47080"/>
    <cellStyle name="Normal 9 2 2 2 2 3 3 3" xfId="18850"/>
    <cellStyle name="Normal 9 2 2 2 2 3 3 3 2" xfId="38611"/>
    <cellStyle name="Normal 9 2 2 2 2 3 3 4" xfId="52727"/>
    <cellStyle name="Normal 9 2 2 2 2 3 3 5" xfId="32965"/>
    <cellStyle name="Normal 9 2 2 2 2 3 4" xfId="7558"/>
    <cellStyle name="Normal 9 2 2 2 2 3 4 2" xfId="21673"/>
    <cellStyle name="Normal 9 2 2 2 2 3 4 2 2" xfId="55550"/>
    <cellStyle name="Normal 9 2 2 2 2 3 4 3" xfId="41434"/>
    <cellStyle name="Normal 9 2 2 2 2 3 5" xfId="10381"/>
    <cellStyle name="Normal 9 2 2 2 2 3 5 2" xfId="24496"/>
    <cellStyle name="Normal 9 2 2 2 2 3 5 2 2" xfId="58373"/>
    <cellStyle name="Normal 9 2 2 2 2 3 5 3" xfId="44257"/>
    <cellStyle name="Normal 9 2 2 2 2 3 6" xfId="16027"/>
    <cellStyle name="Normal 9 2 2 2 2 3 6 2" xfId="35788"/>
    <cellStyle name="Normal 9 2 2 2 2 3 7" xfId="49904"/>
    <cellStyle name="Normal 9 2 2 2 2 3 8" xfId="30142"/>
    <cellStyle name="Normal 9 2 2 2 2 4" xfId="2616"/>
    <cellStyle name="Normal 9 2 2 2 2 4 2" xfId="5440"/>
    <cellStyle name="Normal 9 2 2 2 2 4 2 2" xfId="13910"/>
    <cellStyle name="Normal 9 2 2 2 2 4 2 2 2" xfId="28025"/>
    <cellStyle name="Normal 9 2 2 2 2 4 2 2 2 2" xfId="61902"/>
    <cellStyle name="Normal 9 2 2 2 2 4 2 2 3" xfId="47786"/>
    <cellStyle name="Normal 9 2 2 2 2 4 2 3" xfId="19556"/>
    <cellStyle name="Normal 9 2 2 2 2 4 2 3 2" xfId="39317"/>
    <cellStyle name="Normal 9 2 2 2 2 4 2 4" xfId="53433"/>
    <cellStyle name="Normal 9 2 2 2 2 4 2 5" xfId="33671"/>
    <cellStyle name="Normal 9 2 2 2 2 4 3" xfId="8264"/>
    <cellStyle name="Normal 9 2 2 2 2 4 3 2" xfId="22379"/>
    <cellStyle name="Normal 9 2 2 2 2 4 3 2 2" xfId="56256"/>
    <cellStyle name="Normal 9 2 2 2 2 4 3 3" xfId="42140"/>
    <cellStyle name="Normal 9 2 2 2 2 4 4" xfId="11087"/>
    <cellStyle name="Normal 9 2 2 2 2 4 4 2" xfId="25202"/>
    <cellStyle name="Normal 9 2 2 2 2 4 4 2 2" xfId="59079"/>
    <cellStyle name="Normal 9 2 2 2 2 4 4 3" xfId="44963"/>
    <cellStyle name="Normal 9 2 2 2 2 4 5" xfId="16733"/>
    <cellStyle name="Normal 9 2 2 2 2 4 5 2" xfId="36494"/>
    <cellStyle name="Normal 9 2 2 2 2 4 6" xfId="50610"/>
    <cellStyle name="Normal 9 2 2 2 2 4 7" xfId="30848"/>
    <cellStyle name="Normal 9 2 2 2 2 5" xfId="4027"/>
    <cellStyle name="Normal 9 2 2 2 2 5 2" xfId="12498"/>
    <cellStyle name="Normal 9 2 2 2 2 5 2 2" xfId="26613"/>
    <cellStyle name="Normal 9 2 2 2 2 5 2 2 2" xfId="60490"/>
    <cellStyle name="Normal 9 2 2 2 2 5 2 3" xfId="46374"/>
    <cellStyle name="Normal 9 2 2 2 2 5 3" xfId="18144"/>
    <cellStyle name="Normal 9 2 2 2 2 5 3 2" xfId="37905"/>
    <cellStyle name="Normal 9 2 2 2 2 5 4" xfId="52021"/>
    <cellStyle name="Normal 9 2 2 2 2 5 5" xfId="32259"/>
    <cellStyle name="Normal 9 2 2 2 2 6" xfId="6852"/>
    <cellStyle name="Normal 9 2 2 2 2 6 2" xfId="20967"/>
    <cellStyle name="Normal 9 2 2 2 2 6 2 2" xfId="54844"/>
    <cellStyle name="Normal 9 2 2 2 2 6 3" xfId="40728"/>
    <cellStyle name="Normal 9 2 2 2 2 7" xfId="9675"/>
    <cellStyle name="Normal 9 2 2 2 2 7 2" xfId="23790"/>
    <cellStyle name="Normal 9 2 2 2 2 7 2 2" xfId="57667"/>
    <cellStyle name="Normal 9 2 2 2 2 7 3" xfId="43551"/>
    <cellStyle name="Normal 9 2 2 2 2 8" xfId="15321"/>
    <cellStyle name="Normal 9 2 2 2 2 8 2" xfId="35082"/>
    <cellStyle name="Normal 9 2 2 2 2 9" xfId="49198"/>
    <cellStyle name="Normal 9 2 2 2 3" xfId="1380"/>
    <cellStyle name="Normal 9 2 2 2 3 2" xfId="2087"/>
    <cellStyle name="Normal 9 2 2 2 3 2 2" xfId="3500"/>
    <cellStyle name="Normal 9 2 2 2 3 2 2 2" xfId="6324"/>
    <cellStyle name="Normal 9 2 2 2 3 2 2 2 2" xfId="14794"/>
    <cellStyle name="Normal 9 2 2 2 3 2 2 2 2 2" xfId="28909"/>
    <cellStyle name="Normal 9 2 2 2 3 2 2 2 2 2 2" xfId="62786"/>
    <cellStyle name="Normal 9 2 2 2 3 2 2 2 2 3" xfId="48670"/>
    <cellStyle name="Normal 9 2 2 2 3 2 2 2 3" xfId="20440"/>
    <cellStyle name="Normal 9 2 2 2 3 2 2 2 3 2" xfId="40201"/>
    <cellStyle name="Normal 9 2 2 2 3 2 2 2 4" xfId="54317"/>
    <cellStyle name="Normal 9 2 2 2 3 2 2 2 5" xfId="34555"/>
    <cellStyle name="Normal 9 2 2 2 3 2 2 3" xfId="9148"/>
    <cellStyle name="Normal 9 2 2 2 3 2 2 3 2" xfId="23263"/>
    <cellStyle name="Normal 9 2 2 2 3 2 2 3 2 2" xfId="57140"/>
    <cellStyle name="Normal 9 2 2 2 3 2 2 3 3" xfId="43024"/>
    <cellStyle name="Normal 9 2 2 2 3 2 2 4" xfId="11971"/>
    <cellStyle name="Normal 9 2 2 2 3 2 2 4 2" xfId="26086"/>
    <cellStyle name="Normal 9 2 2 2 3 2 2 4 2 2" xfId="59963"/>
    <cellStyle name="Normal 9 2 2 2 3 2 2 4 3" xfId="45847"/>
    <cellStyle name="Normal 9 2 2 2 3 2 2 5" xfId="17617"/>
    <cellStyle name="Normal 9 2 2 2 3 2 2 5 2" xfId="37378"/>
    <cellStyle name="Normal 9 2 2 2 3 2 2 6" xfId="51494"/>
    <cellStyle name="Normal 9 2 2 2 3 2 2 7" xfId="31732"/>
    <cellStyle name="Normal 9 2 2 2 3 2 3" xfId="4911"/>
    <cellStyle name="Normal 9 2 2 2 3 2 3 2" xfId="13382"/>
    <cellStyle name="Normal 9 2 2 2 3 2 3 2 2" xfId="27497"/>
    <cellStyle name="Normal 9 2 2 2 3 2 3 2 2 2" xfId="61374"/>
    <cellStyle name="Normal 9 2 2 2 3 2 3 2 3" xfId="47258"/>
    <cellStyle name="Normal 9 2 2 2 3 2 3 3" xfId="19028"/>
    <cellStyle name="Normal 9 2 2 2 3 2 3 3 2" xfId="38789"/>
    <cellStyle name="Normal 9 2 2 2 3 2 3 4" xfId="52905"/>
    <cellStyle name="Normal 9 2 2 2 3 2 3 5" xfId="33143"/>
    <cellStyle name="Normal 9 2 2 2 3 2 4" xfId="7736"/>
    <cellStyle name="Normal 9 2 2 2 3 2 4 2" xfId="21851"/>
    <cellStyle name="Normal 9 2 2 2 3 2 4 2 2" xfId="55728"/>
    <cellStyle name="Normal 9 2 2 2 3 2 4 3" xfId="41612"/>
    <cellStyle name="Normal 9 2 2 2 3 2 5" xfId="10559"/>
    <cellStyle name="Normal 9 2 2 2 3 2 5 2" xfId="24674"/>
    <cellStyle name="Normal 9 2 2 2 3 2 5 2 2" xfId="58551"/>
    <cellStyle name="Normal 9 2 2 2 3 2 5 3" xfId="44435"/>
    <cellStyle name="Normal 9 2 2 2 3 2 6" xfId="16205"/>
    <cellStyle name="Normal 9 2 2 2 3 2 6 2" xfId="35966"/>
    <cellStyle name="Normal 9 2 2 2 3 2 7" xfId="50082"/>
    <cellStyle name="Normal 9 2 2 2 3 2 8" xfId="30320"/>
    <cellStyle name="Normal 9 2 2 2 3 3" xfId="2794"/>
    <cellStyle name="Normal 9 2 2 2 3 3 2" xfId="5618"/>
    <cellStyle name="Normal 9 2 2 2 3 3 2 2" xfId="14088"/>
    <cellStyle name="Normal 9 2 2 2 3 3 2 2 2" xfId="28203"/>
    <cellStyle name="Normal 9 2 2 2 3 3 2 2 2 2" xfId="62080"/>
    <cellStyle name="Normal 9 2 2 2 3 3 2 2 3" xfId="47964"/>
    <cellStyle name="Normal 9 2 2 2 3 3 2 3" xfId="19734"/>
    <cellStyle name="Normal 9 2 2 2 3 3 2 3 2" xfId="39495"/>
    <cellStyle name="Normal 9 2 2 2 3 3 2 4" xfId="53611"/>
    <cellStyle name="Normal 9 2 2 2 3 3 2 5" xfId="33849"/>
    <cellStyle name="Normal 9 2 2 2 3 3 3" xfId="8442"/>
    <cellStyle name="Normal 9 2 2 2 3 3 3 2" xfId="22557"/>
    <cellStyle name="Normal 9 2 2 2 3 3 3 2 2" xfId="56434"/>
    <cellStyle name="Normal 9 2 2 2 3 3 3 3" xfId="42318"/>
    <cellStyle name="Normal 9 2 2 2 3 3 4" xfId="11265"/>
    <cellStyle name="Normal 9 2 2 2 3 3 4 2" xfId="25380"/>
    <cellStyle name="Normal 9 2 2 2 3 3 4 2 2" xfId="59257"/>
    <cellStyle name="Normal 9 2 2 2 3 3 4 3" xfId="45141"/>
    <cellStyle name="Normal 9 2 2 2 3 3 5" xfId="16911"/>
    <cellStyle name="Normal 9 2 2 2 3 3 5 2" xfId="36672"/>
    <cellStyle name="Normal 9 2 2 2 3 3 6" xfId="50788"/>
    <cellStyle name="Normal 9 2 2 2 3 3 7" xfId="31026"/>
    <cellStyle name="Normal 9 2 2 2 3 4" xfId="4205"/>
    <cellStyle name="Normal 9 2 2 2 3 4 2" xfId="12676"/>
    <cellStyle name="Normal 9 2 2 2 3 4 2 2" xfId="26791"/>
    <cellStyle name="Normal 9 2 2 2 3 4 2 2 2" xfId="60668"/>
    <cellStyle name="Normal 9 2 2 2 3 4 2 3" xfId="46552"/>
    <cellStyle name="Normal 9 2 2 2 3 4 3" xfId="18322"/>
    <cellStyle name="Normal 9 2 2 2 3 4 3 2" xfId="38083"/>
    <cellStyle name="Normal 9 2 2 2 3 4 4" xfId="52199"/>
    <cellStyle name="Normal 9 2 2 2 3 4 5" xfId="32437"/>
    <cellStyle name="Normal 9 2 2 2 3 5" xfId="7030"/>
    <cellStyle name="Normal 9 2 2 2 3 5 2" xfId="21145"/>
    <cellStyle name="Normal 9 2 2 2 3 5 2 2" xfId="55022"/>
    <cellStyle name="Normal 9 2 2 2 3 5 3" xfId="40906"/>
    <cellStyle name="Normal 9 2 2 2 3 6" xfId="9853"/>
    <cellStyle name="Normal 9 2 2 2 3 6 2" xfId="23968"/>
    <cellStyle name="Normal 9 2 2 2 3 6 2 2" xfId="57845"/>
    <cellStyle name="Normal 9 2 2 2 3 6 3" xfId="43729"/>
    <cellStyle name="Normal 9 2 2 2 3 7" xfId="15499"/>
    <cellStyle name="Normal 9 2 2 2 3 7 2" xfId="35260"/>
    <cellStyle name="Normal 9 2 2 2 3 8" xfId="49376"/>
    <cellStyle name="Normal 9 2 2 2 3 9" xfId="29614"/>
    <cellStyle name="Normal 9 2 2 2 4" xfId="1734"/>
    <cellStyle name="Normal 9 2 2 2 4 2" xfId="3147"/>
    <cellStyle name="Normal 9 2 2 2 4 2 2" xfId="5971"/>
    <cellStyle name="Normal 9 2 2 2 4 2 2 2" xfId="14441"/>
    <cellStyle name="Normal 9 2 2 2 4 2 2 2 2" xfId="28556"/>
    <cellStyle name="Normal 9 2 2 2 4 2 2 2 2 2" xfId="62433"/>
    <cellStyle name="Normal 9 2 2 2 4 2 2 2 3" xfId="48317"/>
    <cellStyle name="Normal 9 2 2 2 4 2 2 3" xfId="20087"/>
    <cellStyle name="Normal 9 2 2 2 4 2 2 3 2" xfId="39848"/>
    <cellStyle name="Normal 9 2 2 2 4 2 2 4" xfId="53964"/>
    <cellStyle name="Normal 9 2 2 2 4 2 2 5" xfId="34202"/>
    <cellStyle name="Normal 9 2 2 2 4 2 3" xfId="8795"/>
    <cellStyle name="Normal 9 2 2 2 4 2 3 2" xfId="22910"/>
    <cellStyle name="Normal 9 2 2 2 4 2 3 2 2" xfId="56787"/>
    <cellStyle name="Normal 9 2 2 2 4 2 3 3" xfId="42671"/>
    <cellStyle name="Normal 9 2 2 2 4 2 4" xfId="11618"/>
    <cellStyle name="Normal 9 2 2 2 4 2 4 2" xfId="25733"/>
    <cellStyle name="Normal 9 2 2 2 4 2 4 2 2" xfId="59610"/>
    <cellStyle name="Normal 9 2 2 2 4 2 4 3" xfId="45494"/>
    <cellStyle name="Normal 9 2 2 2 4 2 5" xfId="17264"/>
    <cellStyle name="Normal 9 2 2 2 4 2 5 2" xfId="37025"/>
    <cellStyle name="Normal 9 2 2 2 4 2 6" xfId="51141"/>
    <cellStyle name="Normal 9 2 2 2 4 2 7" xfId="31379"/>
    <cellStyle name="Normal 9 2 2 2 4 3" xfId="4558"/>
    <cellStyle name="Normal 9 2 2 2 4 3 2" xfId="13029"/>
    <cellStyle name="Normal 9 2 2 2 4 3 2 2" xfId="27144"/>
    <cellStyle name="Normal 9 2 2 2 4 3 2 2 2" xfId="61021"/>
    <cellStyle name="Normal 9 2 2 2 4 3 2 3" xfId="46905"/>
    <cellStyle name="Normal 9 2 2 2 4 3 3" xfId="18675"/>
    <cellStyle name="Normal 9 2 2 2 4 3 3 2" xfId="38436"/>
    <cellStyle name="Normal 9 2 2 2 4 3 4" xfId="52552"/>
    <cellStyle name="Normal 9 2 2 2 4 3 5" xfId="32790"/>
    <cellStyle name="Normal 9 2 2 2 4 4" xfId="7383"/>
    <cellStyle name="Normal 9 2 2 2 4 4 2" xfId="21498"/>
    <cellStyle name="Normal 9 2 2 2 4 4 2 2" xfId="55375"/>
    <cellStyle name="Normal 9 2 2 2 4 4 3" xfId="41259"/>
    <cellStyle name="Normal 9 2 2 2 4 5" xfId="10206"/>
    <cellStyle name="Normal 9 2 2 2 4 5 2" xfId="24321"/>
    <cellStyle name="Normal 9 2 2 2 4 5 2 2" xfId="58198"/>
    <cellStyle name="Normal 9 2 2 2 4 5 3" xfId="44082"/>
    <cellStyle name="Normal 9 2 2 2 4 6" xfId="15852"/>
    <cellStyle name="Normal 9 2 2 2 4 6 2" xfId="35613"/>
    <cellStyle name="Normal 9 2 2 2 4 7" xfId="49729"/>
    <cellStyle name="Normal 9 2 2 2 4 8" xfId="29967"/>
    <cellStyle name="Normal 9 2 2 2 5" xfId="2441"/>
    <cellStyle name="Normal 9 2 2 2 5 2" xfId="5265"/>
    <cellStyle name="Normal 9 2 2 2 5 2 2" xfId="13735"/>
    <cellStyle name="Normal 9 2 2 2 5 2 2 2" xfId="27850"/>
    <cellStyle name="Normal 9 2 2 2 5 2 2 2 2" xfId="61727"/>
    <cellStyle name="Normal 9 2 2 2 5 2 2 3" xfId="47611"/>
    <cellStyle name="Normal 9 2 2 2 5 2 3" xfId="19381"/>
    <cellStyle name="Normal 9 2 2 2 5 2 3 2" xfId="39142"/>
    <cellStyle name="Normal 9 2 2 2 5 2 4" xfId="53258"/>
    <cellStyle name="Normal 9 2 2 2 5 2 5" xfId="33496"/>
    <cellStyle name="Normal 9 2 2 2 5 3" xfId="8089"/>
    <cellStyle name="Normal 9 2 2 2 5 3 2" xfId="22204"/>
    <cellStyle name="Normal 9 2 2 2 5 3 2 2" xfId="56081"/>
    <cellStyle name="Normal 9 2 2 2 5 3 3" xfId="41965"/>
    <cellStyle name="Normal 9 2 2 2 5 4" xfId="10912"/>
    <cellStyle name="Normal 9 2 2 2 5 4 2" xfId="25027"/>
    <cellStyle name="Normal 9 2 2 2 5 4 2 2" xfId="58904"/>
    <cellStyle name="Normal 9 2 2 2 5 4 3" xfId="44788"/>
    <cellStyle name="Normal 9 2 2 2 5 5" xfId="16558"/>
    <cellStyle name="Normal 9 2 2 2 5 5 2" xfId="36319"/>
    <cellStyle name="Normal 9 2 2 2 5 6" xfId="50435"/>
    <cellStyle name="Normal 9 2 2 2 5 7" xfId="30673"/>
    <cellStyle name="Normal 9 2 2 2 6" xfId="3852"/>
    <cellStyle name="Normal 9 2 2 2 6 2" xfId="12323"/>
    <cellStyle name="Normal 9 2 2 2 6 2 2" xfId="26438"/>
    <cellStyle name="Normal 9 2 2 2 6 2 2 2" xfId="60315"/>
    <cellStyle name="Normal 9 2 2 2 6 2 3" xfId="46199"/>
    <cellStyle name="Normal 9 2 2 2 6 3" xfId="17969"/>
    <cellStyle name="Normal 9 2 2 2 6 3 2" xfId="37730"/>
    <cellStyle name="Normal 9 2 2 2 6 4" xfId="51846"/>
    <cellStyle name="Normal 9 2 2 2 6 5" xfId="32084"/>
    <cellStyle name="Normal 9 2 2 2 7" xfId="6677"/>
    <cellStyle name="Normal 9 2 2 2 7 2" xfId="20792"/>
    <cellStyle name="Normal 9 2 2 2 7 2 2" xfId="54669"/>
    <cellStyle name="Normal 9 2 2 2 7 3" xfId="40553"/>
    <cellStyle name="Normal 9 2 2 2 8" xfId="9500"/>
    <cellStyle name="Normal 9 2 2 2 8 2" xfId="23615"/>
    <cellStyle name="Normal 9 2 2 2 8 2 2" xfId="57492"/>
    <cellStyle name="Normal 9 2 2 2 8 3" xfId="43376"/>
    <cellStyle name="Normal 9 2 2 2 9" xfId="15146"/>
    <cellStyle name="Normal 9 2 2 2 9 2" xfId="34907"/>
    <cellStyle name="Normal 9 2 2 3" xfId="1113"/>
    <cellStyle name="Normal 9 2 2 3 10" xfId="29349"/>
    <cellStyle name="Normal 9 2 2 3 2" xfId="1468"/>
    <cellStyle name="Normal 9 2 2 3 2 2" xfId="2175"/>
    <cellStyle name="Normal 9 2 2 3 2 2 2" xfId="3588"/>
    <cellStyle name="Normal 9 2 2 3 2 2 2 2" xfId="6412"/>
    <cellStyle name="Normal 9 2 2 3 2 2 2 2 2" xfId="14882"/>
    <cellStyle name="Normal 9 2 2 3 2 2 2 2 2 2" xfId="28997"/>
    <cellStyle name="Normal 9 2 2 3 2 2 2 2 2 2 2" xfId="62874"/>
    <cellStyle name="Normal 9 2 2 3 2 2 2 2 2 3" xfId="48758"/>
    <cellStyle name="Normal 9 2 2 3 2 2 2 2 3" xfId="20528"/>
    <cellStyle name="Normal 9 2 2 3 2 2 2 2 3 2" xfId="40289"/>
    <cellStyle name="Normal 9 2 2 3 2 2 2 2 4" xfId="54405"/>
    <cellStyle name="Normal 9 2 2 3 2 2 2 2 5" xfId="34643"/>
    <cellStyle name="Normal 9 2 2 3 2 2 2 3" xfId="9236"/>
    <cellStyle name="Normal 9 2 2 3 2 2 2 3 2" xfId="23351"/>
    <cellStyle name="Normal 9 2 2 3 2 2 2 3 2 2" xfId="57228"/>
    <cellStyle name="Normal 9 2 2 3 2 2 2 3 3" xfId="43112"/>
    <cellStyle name="Normal 9 2 2 3 2 2 2 4" xfId="12059"/>
    <cellStyle name="Normal 9 2 2 3 2 2 2 4 2" xfId="26174"/>
    <cellStyle name="Normal 9 2 2 3 2 2 2 4 2 2" xfId="60051"/>
    <cellStyle name="Normal 9 2 2 3 2 2 2 4 3" xfId="45935"/>
    <cellStyle name="Normal 9 2 2 3 2 2 2 5" xfId="17705"/>
    <cellStyle name="Normal 9 2 2 3 2 2 2 5 2" xfId="37466"/>
    <cellStyle name="Normal 9 2 2 3 2 2 2 6" xfId="51582"/>
    <cellStyle name="Normal 9 2 2 3 2 2 2 7" xfId="31820"/>
    <cellStyle name="Normal 9 2 2 3 2 2 3" xfId="4999"/>
    <cellStyle name="Normal 9 2 2 3 2 2 3 2" xfId="13470"/>
    <cellStyle name="Normal 9 2 2 3 2 2 3 2 2" xfId="27585"/>
    <cellStyle name="Normal 9 2 2 3 2 2 3 2 2 2" xfId="61462"/>
    <cellStyle name="Normal 9 2 2 3 2 2 3 2 3" xfId="47346"/>
    <cellStyle name="Normal 9 2 2 3 2 2 3 3" xfId="19116"/>
    <cellStyle name="Normal 9 2 2 3 2 2 3 3 2" xfId="38877"/>
    <cellStyle name="Normal 9 2 2 3 2 2 3 4" xfId="52993"/>
    <cellStyle name="Normal 9 2 2 3 2 2 3 5" xfId="33231"/>
    <cellStyle name="Normal 9 2 2 3 2 2 4" xfId="7824"/>
    <cellStyle name="Normal 9 2 2 3 2 2 4 2" xfId="21939"/>
    <cellStyle name="Normal 9 2 2 3 2 2 4 2 2" xfId="55816"/>
    <cellStyle name="Normal 9 2 2 3 2 2 4 3" xfId="41700"/>
    <cellStyle name="Normal 9 2 2 3 2 2 5" xfId="10647"/>
    <cellStyle name="Normal 9 2 2 3 2 2 5 2" xfId="24762"/>
    <cellStyle name="Normal 9 2 2 3 2 2 5 2 2" xfId="58639"/>
    <cellStyle name="Normal 9 2 2 3 2 2 5 3" xfId="44523"/>
    <cellStyle name="Normal 9 2 2 3 2 2 6" xfId="16293"/>
    <cellStyle name="Normal 9 2 2 3 2 2 6 2" xfId="36054"/>
    <cellStyle name="Normal 9 2 2 3 2 2 7" xfId="50170"/>
    <cellStyle name="Normal 9 2 2 3 2 2 8" xfId="30408"/>
    <cellStyle name="Normal 9 2 2 3 2 3" xfId="2882"/>
    <cellStyle name="Normal 9 2 2 3 2 3 2" xfId="5706"/>
    <cellStyle name="Normal 9 2 2 3 2 3 2 2" xfId="14176"/>
    <cellStyle name="Normal 9 2 2 3 2 3 2 2 2" xfId="28291"/>
    <cellStyle name="Normal 9 2 2 3 2 3 2 2 2 2" xfId="62168"/>
    <cellStyle name="Normal 9 2 2 3 2 3 2 2 3" xfId="48052"/>
    <cellStyle name="Normal 9 2 2 3 2 3 2 3" xfId="19822"/>
    <cellStyle name="Normal 9 2 2 3 2 3 2 3 2" xfId="39583"/>
    <cellStyle name="Normal 9 2 2 3 2 3 2 4" xfId="53699"/>
    <cellStyle name="Normal 9 2 2 3 2 3 2 5" xfId="33937"/>
    <cellStyle name="Normal 9 2 2 3 2 3 3" xfId="8530"/>
    <cellStyle name="Normal 9 2 2 3 2 3 3 2" xfId="22645"/>
    <cellStyle name="Normal 9 2 2 3 2 3 3 2 2" xfId="56522"/>
    <cellStyle name="Normal 9 2 2 3 2 3 3 3" xfId="42406"/>
    <cellStyle name="Normal 9 2 2 3 2 3 4" xfId="11353"/>
    <cellStyle name="Normal 9 2 2 3 2 3 4 2" xfId="25468"/>
    <cellStyle name="Normal 9 2 2 3 2 3 4 2 2" xfId="59345"/>
    <cellStyle name="Normal 9 2 2 3 2 3 4 3" xfId="45229"/>
    <cellStyle name="Normal 9 2 2 3 2 3 5" xfId="16999"/>
    <cellStyle name="Normal 9 2 2 3 2 3 5 2" xfId="36760"/>
    <cellStyle name="Normal 9 2 2 3 2 3 6" xfId="50876"/>
    <cellStyle name="Normal 9 2 2 3 2 3 7" xfId="31114"/>
    <cellStyle name="Normal 9 2 2 3 2 4" xfId="4293"/>
    <cellStyle name="Normal 9 2 2 3 2 4 2" xfId="12764"/>
    <cellStyle name="Normal 9 2 2 3 2 4 2 2" xfId="26879"/>
    <cellStyle name="Normal 9 2 2 3 2 4 2 2 2" xfId="60756"/>
    <cellStyle name="Normal 9 2 2 3 2 4 2 3" xfId="46640"/>
    <cellStyle name="Normal 9 2 2 3 2 4 3" xfId="18410"/>
    <cellStyle name="Normal 9 2 2 3 2 4 3 2" xfId="38171"/>
    <cellStyle name="Normal 9 2 2 3 2 4 4" xfId="52287"/>
    <cellStyle name="Normal 9 2 2 3 2 4 5" xfId="32525"/>
    <cellStyle name="Normal 9 2 2 3 2 5" xfId="7118"/>
    <cellStyle name="Normal 9 2 2 3 2 5 2" xfId="21233"/>
    <cellStyle name="Normal 9 2 2 3 2 5 2 2" xfId="55110"/>
    <cellStyle name="Normal 9 2 2 3 2 5 3" xfId="40994"/>
    <cellStyle name="Normal 9 2 2 3 2 6" xfId="9941"/>
    <cellStyle name="Normal 9 2 2 3 2 6 2" xfId="24056"/>
    <cellStyle name="Normal 9 2 2 3 2 6 2 2" xfId="57933"/>
    <cellStyle name="Normal 9 2 2 3 2 6 3" xfId="43817"/>
    <cellStyle name="Normal 9 2 2 3 2 7" xfId="15587"/>
    <cellStyle name="Normal 9 2 2 3 2 7 2" xfId="35348"/>
    <cellStyle name="Normal 9 2 2 3 2 8" xfId="49464"/>
    <cellStyle name="Normal 9 2 2 3 2 9" xfId="29702"/>
    <cellStyle name="Normal 9 2 2 3 3" xfId="1822"/>
    <cellStyle name="Normal 9 2 2 3 3 2" xfId="3235"/>
    <cellStyle name="Normal 9 2 2 3 3 2 2" xfId="6059"/>
    <cellStyle name="Normal 9 2 2 3 3 2 2 2" xfId="14529"/>
    <cellStyle name="Normal 9 2 2 3 3 2 2 2 2" xfId="28644"/>
    <cellStyle name="Normal 9 2 2 3 3 2 2 2 2 2" xfId="62521"/>
    <cellStyle name="Normal 9 2 2 3 3 2 2 2 3" xfId="48405"/>
    <cellStyle name="Normal 9 2 2 3 3 2 2 3" xfId="20175"/>
    <cellStyle name="Normal 9 2 2 3 3 2 2 3 2" xfId="39936"/>
    <cellStyle name="Normal 9 2 2 3 3 2 2 4" xfId="54052"/>
    <cellStyle name="Normal 9 2 2 3 3 2 2 5" xfId="34290"/>
    <cellStyle name="Normal 9 2 2 3 3 2 3" xfId="8883"/>
    <cellStyle name="Normal 9 2 2 3 3 2 3 2" xfId="22998"/>
    <cellStyle name="Normal 9 2 2 3 3 2 3 2 2" xfId="56875"/>
    <cellStyle name="Normal 9 2 2 3 3 2 3 3" xfId="42759"/>
    <cellStyle name="Normal 9 2 2 3 3 2 4" xfId="11706"/>
    <cellStyle name="Normal 9 2 2 3 3 2 4 2" xfId="25821"/>
    <cellStyle name="Normal 9 2 2 3 3 2 4 2 2" xfId="59698"/>
    <cellStyle name="Normal 9 2 2 3 3 2 4 3" xfId="45582"/>
    <cellStyle name="Normal 9 2 2 3 3 2 5" xfId="17352"/>
    <cellStyle name="Normal 9 2 2 3 3 2 5 2" xfId="37113"/>
    <cellStyle name="Normal 9 2 2 3 3 2 6" xfId="51229"/>
    <cellStyle name="Normal 9 2 2 3 3 2 7" xfId="31467"/>
    <cellStyle name="Normal 9 2 2 3 3 3" xfId="4646"/>
    <cellStyle name="Normal 9 2 2 3 3 3 2" xfId="13117"/>
    <cellStyle name="Normal 9 2 2 3 3 3 2 2" xfId="27232"/>
    <cellStyle name="Normal 9 2 2 3 3 3 2 2 2" xfId="61109"/>
    <cellStyle name="Normal 9 2 2 3 3 3 2 3" xfId="46993"/>
    <cellStyle name="Normal 9 2 2 3 3 3 3" xfId="18763"/>
    <cellStyle name="Normal 9 2 2 3 3 3 3 2" xfId="38524"/>
    <cellStyle name="Normal 9 2 2 3 3 3 4" xfId="52640"/>
    <cellStyle name="Normal 9 2 2 3 3 3 5" xfId="32878"/>
    <cellStyle name="Normal 9 2 2 3 3 4" xfId="7471"/>
    <cellStyle name="Normal 9 2 2 3 3 4 2" xfId="21586"/>
    <cellStyle name="Normal 9 2 2 3 3 4 2 2" xfId="55463"/>
    <cellStyle name="Normal 9 2 2 3 3 4 3" xfId="41347"/>
    <cellStyle name="Normal 9 2 2 3 3 5" xfId="10294"/>
    <cellStyle name="Normal 9 2 2 3 3 5 2" xfId="24409"/>
    <cellStyle name="Normal 9 2 2 3 3 5 2 2" xfId="58286"/>
    <cellStyle name="Normal 9 2 2 3 3 5 3" xfId="44170"/>
    <cellStyle name="Normal 9 2 2 3 3 6" xfId="15940"/>
    <cellStyle name="Normal 9 2 2 3 3 6 2" xfId="35701"/>
    <cellStyle name="Normal 9 2 2 3 3 7" xfId="49817"/>
    <cellStyle name="Normal 9 2 2 3 3 8" xfId="30055"/>
    <cellStyle name="Normal 9 2 2 3 4" xfId="2529"/>
    <cellStyle name="Normal 9 2 2 3 4 2" xfId="5353"/>
    <cellStyle name="Normal 9 2 2 3 4 2 2" xfId="13823"/>
    <cellStyle name="Normal 9 2 2 3 4 2 2 2" xfId="27938"/>
    <cellStyle name="Normal 9 2 2 3 4 2 2 2 2" xfId="61815"/>
    <cellStyle name="Normal 9 2 2 3 4 2 2 3" xfId="47699"/>
    <cellStyle name="Normal 9 2 2 3 4 2 3" xfId="19469"/>
    <cellStyle name="Normal 9 2 2 3 4 2 3 2" xfId="39230"/>
    <cellStyle name="Normal 9 2 2 3 4 2 4" xfId="53346"/>
    <cellStyle name="Normal 9 2 2 3 4 2 5" xfId="33584"/>
    <cellStyle name="Normal 9 2 2 3 4 3" xfId="8177"/>
    <cellStyle name="Normal 9 2 2 3 4 3 2" xfId="22292"/>
    <cellStyle name="Normal 9 2 2 3 4 3 2 2" xfId="56169"/>
    <cellStyle name="Normal 9 2 2 3 4 3 3" xfId="42053"/>
    <cellStyle name="Normal 9 2 2 3 4 4" xfId="11000"/>
    <cellStyle name="Normal 9 2 2 3 4 4 2" xfId="25115"/>
    <cellStyle name="Normal 9 2 2 3 4 4 2 2" xfId="58992"/>
    <cellStyle name="Normal 9 2 2 3 4 4 3" xfId="44876"/>
    <cellStyle name="Normal 9 2 2 3 4 5" xfId="16646"/>
    <cellStyle name="Normal 9 2 2 3 4 5 2" xfId="36407"/>
    <cellStyle name="Normal 9 2 2 3 4 6" xfId="50523"/>
    <cellStyle name="Normal 9 2 2 3 4 7" xfId="30761"/>
    <cellStyle name="Normal 9 2 2 3 5" xfId="3940"/>
    <cellStyle name="Normal 9 2 2 3 5 2" xfId="12411"/>
    <cellStyle name="Normal 9 2 2 3 5 2 2" xfId="26526"/>
    <cellStyle name="Normal 9 2 2 3 5 2 2 2" xfId="60403"/>
    <cellStyle name="Normal 9 2 2 3 5 2 3" xfId="46287"/>
    <cellStyle name="Normal 9 2 2 3 5 3" xfId="18057"/>
    <cellStyle name="Normal 9 2 2 3 5 3 2" xfId="37818"/>
    <cellStyle name="Normal 9 2 2 3 5 4" xfId="51934"/>
    <cellStyle name="Normal 9 2 2 3 5 5" xfId="32172"/>
    <cellStyle name="Normal 9 2 2 3 6" xfId="6765"/>
    <cellStyle name="Normal 9 2 2 3 6 2" xfId="20880"/>
    <cellStyle name="Normal 9 2 2 3 6 2 2" xfId="54757"/>
    <cellStyle name="Normal 9 2 2 3 6 3" xfId="40641"/>
    <cellStyle name="Normal 9 2 2 3 7" xfId="9588"/>
    <cellStyle name="Normal 9 2 2 3 7 2" xfId="23703"/>
    <cellStyle name="Normal 9 2 2 3 7 2 2" xfId="57580"/>
    <cellStyle name="Normal 9 2 2 3 7 3" xfId="43464"/>
    <cellStyle name="Normal 9 2 2 3 8" xfId="15234"/>
    <cellStyle name="Normal 9 2 2 3 8 2" xfId="34995"/>
    <cellStyle name="Normal 9 2 2 3 9" xfId="49111"/>
    <cellStyle name="Normal 9 2 2 4" xfId="1293"/>
    <cellStyle name="Normal 9 2 2 4 2" xfId="2000"/>
    <cellStyle name="Normal 9 2 2 4 2 2" xfId="3413"/>
    <cellStyle name="Normal 9 2 2 4 2 2 2" xfId="6237"/>
    <cellStyle name="Normal 9 2 2 4 2 2 2 2" xfId="14707"/>
    <cellStyle name="Normal 9 2 2 4 2 2 2 2 2" xfId="28822"/>
    <cellStyle name="Normal 9 2 2 4 2 2 2 2 2 2" xfId="62699"/>
    <cellStyle name="Normal 9 2 2 4 2 2 2 2 3" xfId="48583"/>
    <cellStyle name="Normal 9 2 2 4 2 2 2 3" xfId="20353"/>
    <cellStyle name="Normal 9 2 2 4 2 2 2 3 2" xfId="40114"/>
    <cellStyle name="Normal 9 2 2 4 2 2 2 4" xfId="54230"/>
    <cellStyle name="Normal 9 2 2 4 2 2 2 5" xfId="34468"/>
    <cellStyle name="Normal 9 2 2 4 2 2 3" xfId="9061"/>
    <cellStyle name="Normal 9 2 2 4 2 2 3 2" xfId="23176"/>
    <cellStyle name="Normal 9 2 2 4 2 2 3 2 2" xfId="57053"/>
    <cellStyle name="Normal 9 2 2 4 2 2 3 3" xfId="42937"/>
    <cellStyle name="Normal 9 2 2 4 2 2 4" xfId="11884"/>
    <cellStyle name="Normal 9 2 2 4 2 2 4 2" xfId="25999"/>
    <cellStyle name="Normal 9 2 2 4 2 2 4 2 2" xfId="59876"/>
    <cellStyle name="Normal 9 2 2 4 2 2 4 3" xfId="45760"/>
    <cellStyle name="Normal 9 2 2 4 2 2 5" xfId="17530"/>
    <cellStyle name="Normal 9 2 2 4 2 2 5 2" xfId="37291"/>
    <cellStyle name="Normal 9 2 2 4 2 2 6" xfId="51407"/>
    <cellStyle name="Normal 9 2 2 4 2 2 7" xfId="31645"/>
    <cellStyle name="Normal 9 2 2 4 2 3" xfId="4824"/>
    <cellStyle name="Normal 9 2 2 4 2 3 2" xfId="13295"/>
    <cellStyle name="Normal 9 2 2 4 2 3 2 2" xfId="27410"/>
    <cellStyle name="Normal 9 2 2 4 2 3 2 2 2" xfId="61287"/>
    <cellStyle name="Normal 9 2 2 4 2 3 2 3" xfId="47171"/>
    <cellStyle name="Normal 9 2 2 4 2 3 3" xfId="18941"/>
    <cellStyle name="Normal 9 2 2 4 2 3 3 2" xfId="38702"/>
    <cellStyle name="Normal 9 2 2 4 2 3 4" xfId="52818"/>
    <cellStyle name="Normal 9 2 2 4 2 3 5" xfId="33056"/>
    <cellStyle name="Normal 9 2 2 4 2 4" xfId="7649"/>
    <cellStyle name="Normal 9 2 2 4 2 4 2" xfId="21764"/>
    <cellStyle name="Normal 9 2 2 4 2 4 2 2" xfId="55641"/>
    <cellStyle name="Normal 9 2 2 4 2 4 3" xfId="41525"/>
    <cellStyle name="Normal 9 2 2 4 2 5" xfId="10472"/>
    <cellStyle name="Normal 9 2 2 4 2 5 2" xfId="24587"/>
    <cellStyle name="Normal 9 2 2 4 2 5 2 2" xfId="58464"/>
    <cellStyle name="Normal 9 2 2 4 2 5 3" xfId="44348"/>
    <cellStyle name="Normal 9 2 2 4 2 6" xfId="16118"/>
    <cellStyle name="Normal 9 2 2 4 2 6 2" xfId="35879"/>
    <cellStyle name="Normal 9 2 2 4 2 7" xfId="49995"/>
    <cellStyle name="Normal 9 2 2 4 2 8" xfId="30233"/>
    <cellStyle name="Normal 9 2 2 4 3" xfId="2707"/>
    <cellStyle name="Normal 9 2 2 4 3 2" xfId="5531"/>
    <cellStyle name="Normal 9 2 2 4 3 2 2" xfId="14001"/>
    <cellStyle name="Normal 9 2 2 4 3 2 2 2" xfId="28116"/>
    <cellStyle name="Normal 9 2 2 4 3 2 2 2 2" xfId="61993"/>
    <cellStyle name="Normal 9 2 2 4 3 2 2 3" xfId="47877"/>
    <cellStyle name="Normal 9 2 2 4 3 2 3" xfId="19647"/>
    <cellStyle name="Normal 9 2 2 4 3 2 3 2" xfId="39408"/>
    <cellStyle name="Normal 9 2 2 4 3 2 4" xfId="53524"/>
    <cellStyle name="Normal 9 2 2 4 3 2 5" xfId="33762"/>
    <cellStyle name="Normal 9 2 2 4 3 3" xfId="8355"/>
    <cellStyle name="Normal 9 2 2 4 3 3 2" xfId="22470"/>
    <cellStyle name="Normal 9 2 2 4 3 3 2 2" xfId="56347"/>
    <cellStyle name="Normal 9 2 2 4 3 3 3" xfId="42231"/>
    <cellStyle name="Normal 9 2 2 4 3 4" xfId="11178"/>
    <cellStyle name="Normal 9 2 2 4 3 4 2" xfId="25293"/>
    <cellStyle name="Normal 9 2 2 4 3 4 2 2" xfId="59170"/>
    <cellStyle name="Normal 9 2 2 4 3 4 3" xfId="45054"/>
    <cellStyle name="Normal 9 2 2 4 3 5" xfId="16824"/>
    <cellStyle name="Normal 9 2 2 4 3 5 2" xfId="36585"/>
    <cellStyle name="Normal 9 2 2 4 3 6" xfId="50701"/>
    <cellStyle name="Normal 9 2 2 4 3 7" xfId="30939"/>
    <cellStyle name="Normal 9 2 2 4 4" xfId="4118"/>
    <cellStyle name="Normal 9 2 2 4 4 2" xfId="12589"/>
    <cellStyle name="Normal 9 2 2 4 4 2 2" xfId="26704"/>
    <cellStyle name="Normal 9 2 2 4 4 2 2 2" xfId="60581"/>
    <cellStyle name="Normal 9 2 2 4 4 2 3" xfId="46465"/>
    <cellStyle name="Normal 9 2 2 4 4 3" xfId="18235"/>
    <cellStyle name="Normal 9 2 2 4 4 3 2" xfId="37996"/>
    <cellStyle name="Normal 9 2 2 4 4 4" xfId="52112"/>
    <cellStyle name="Normal 9 2 2 4 4 5" xfId="32350"/>
    <cellStyle name="Normal 9 2 2 4 5" xfId="6943"/>
    <cellStyle name="Normal 9 2 2 4 5 2" xfId="21058"/>
    <cellStyle name="Normal 9 2 2 4 5 2 2" xfId="54935"/>
    <cellStyle name="Normal 9 2 2 4 5 3" xfId="40819"/>
    <cellStyle name="Normal 9 2 2 4 6" xfId="9766"/>
    <cellStyle name="Normal 9 2 2 4 6 2" xfId="23881"/>
    <cellStyle name="Normal 9 2 2 4 6 2 2" xfId="57758"/>
    <cellStyle name="Normal 9 2 2 4 6 3" xfId="43642"/>
    <cellStyle name="Normal 9 2 2 4 7" xfId="15412"/>
    <cellStyle name="Normal 9 2 2 4 7 2" xfId="35173"/>
    <cellStyle name="Normal 9 2 2 4 8" xfId="49289"/>
    <cellStyle name="Normal 9 2 2 4 9" xfId="29527"/>
    <cellStyle name="Normal 9 2 2 5" xfId="1647"/>
    <cellStyle name="Normal 9 2 2 5 2" xfId="3060"/>
    <cellStyle name="Normal 9 2 2 5 2 2" xfId="5884"/>
    <cellStyle name="Normal 9 2 2 5 2 2 2" xfId="14354"/>
    <cellStyle name="Normal 9 2 2 5 2 2 2 2" xfId="28469"/>
    <cellStyle name="Normal 9 2 2 5 2 2 2 2 2" xfId="62346"/>
    <cellStyle name="Normal 9 2 2 5 2 2 2 3" xfId="48230"/>
    <cellStyle name="Normal 9 2 2 5 2 2 3" xfId="20000"/>
    <cellStyle name="Normal 9 2 2 5 2 2 3 2" xfId="39761"/>
    <cellStyle name="Normal 9 2 2 5 2 2 4" xfId="53877"/>
    <cellStyle name="Normal 9 2 2 5 2 2 5" xfId="34115"/>
    <cellStyle name="Normal 9 2 2 5 2 3" xfId="8708"/>
    <cellStyle name="Normal 9 2 2 5 2 3 2" xfId="22823"/>
    <cellStyle name="Normal 9 2 2 5 2 3 2 2" xfId="56700"/>
    <cellStyle name="Normal 9 2 2 5 2 3 3" xfId="42584"/>
    <cellStyle name="Normal 9 2 2 5 2 4" xfId="11531"/>
    <cellStyle name="Normal 9 2 2 5 2 4 2" xfId="25646"/>
    <cellStyle name="Normal 9 2 2 5 2 4 2 2" xfId="59523"/>
    <cellStyle name="Normal 9 2 2 5 2 4 3" xfId="45407"/>
    <cellStyle name="Normal 9 2 2 5 2 5" xfId="17177"/>
    <cellStyle name="Normal 9 2 2 5 2 5 2" xfId="36938"/>
    <cellStyle name="Normal 9 2 2 5 2 6" xfId="51054"/>
    <cellStyle name="Normal 9 2 2 5 2 7" xfId="31292"/>
    <cellStyle name="Normal 9 2 2 5 3" xfId="4471"/>
    <cellStyle name="Normal 9 2 2 5 3 2" xfId="12942"/>
    <cellStyle name="Normal 9 2 2 5 3 2 2" xfId="27057"/>
    <cellStyle name="Normal 9 2 2 5 3 2 2 2" xfId="60934"/>
    <cellStyle name="Normal 9 2 2 5 3 2 3" xfId="46818"/>
    <cellStyle name="Normal 9 2 2 5 3 3" xfId="18588"/>
    <cellStyle name="Normal 9 2 2 5 3 3 2" xfId="38349"/>
    <cellStyle name="Normal 9 2 2 5 3 4" xfId="52465"/>
    <cellStyle name="Normal 9 2 2 5 3 5" xfId="32703"/>
    <cellStyle name="Normal 9 2 2 5 4" xfId="7296"/>
    <cellStyle name="Normal 9 2 2 5 4 2" xfId="21411"/>
    <cellStyle name="Normal 9 2 2 5 4 2 2" xfId="55288"/>
    <cellStyle name="Normal 9 2 2 5 4 3" xfId="41172"/>
    <cellStyle name="Normal 9 2 2 5 5" xfId="10119"/>
    <cellStyle name="Normal 9 2 2 5 5 2" xfId="24234"/>
    <cellStyle name="Normal 9 2 2 5 5 2 2" xfId="58111"/>
    <cellStyle name="Normal 9 2 2 5 5 3" xfId="43995"/>
    <cellStyle name="Normal 9 2 2 5 6" xfId="15765"/>
    <cellStyle name="Normal 9 2 2 5 6 2" xfId="35526"/>
    <cellStyle name="Normal 9 2 2 5 7" xfId="49642"/>
    <cellStyle name="Normal 9 2 2 5 8" xfId="29880"/>
    <cellStyle name="Normal 9 2 2 6" xfId="2354"/>
    <cellStyle name="Normal 9 2 2 6 2" xfId="5178"/>
    <cellStyle name="Normal 9 2 2 6 2 2" xfId="13648"/>
    <cellStyle name="Normal 9 2 2 6 2 2 2" xfId="27763"/>
    <cellStyle name="Normal 9 2 2 6 2 2 2 2" xfId="61640"/>
    <cellStyle name="Normal 9 2 2 6 2 2 3" xfId="47524"/>
    <cellStyle name="Normal 9 2 2 6 2 3" xfId="19294"/>
    <cellStyle name="Normal 9 2 2 6 2 3 2" xfId="39055"/>
    <cellStyle name="Normal 9 2 2 6 2 4" xfId="53171"/>
    <cellStyle name="Normal 9 2 2 6 2 5" xfId="33409"/>
    <cellStyle name="Normal 9 2 2 6 3" xfId="8002"/>
    <cellStyle name="Normal 9 2 2 6 3 2" xfId="22117"/>
    <cellStyle name="Normal 9 2 2 6 3 2 2" xfId="55994"/>
    <cellStyle name="Normal 9 2 2 6 3 3" xfId="41878"/>
    <cellStyle name="Normal 9 2 2 6 4" xfId="10825"/>
    <cellStyle name="Normal 9 2 2 6 4 2" xfId="24940"/>
    <cellStyle name="Normal 9 2 2 6 4 2 2" xfId="58817"/>
    <cellStyle name="Normal 9 2 2 6 4 3" xfId="44701"/>
    <cellStyle name="Normal 9 2 2 6 5" xfId="16471"/>
    <cellStyle name="Normal 9 2 2 6 5 2" xfId="36232"/>
    <cellStyle name="Normal 9 2 2 6 6" xfId="50348"/>
    <cellStyle name="Normal 9 2 2 6 7" xfId="30586"/>
    <cellStyle name="Normal 9 2 2 7" xfId="3765"/>
    <cellStyle name="Normal 9 2 2 7 2" xfId="12236"/>
    <cellStyle name="Normal 9 2 2 7 2 2" xfId="26351"/>
    <cellStyle name="Normal 9 2 2 7 2 2 2" xfId="60228"/>
    <cellStyle name="Normal 9 2 2 7 2 3" xfId="46112"/>
    <cellStyle name="Normal 9 2 2 7 3" xfId="17882"/>
    <cellStyle name="Normal 9 2 2 7 3 2" xfId="37643"/>
    <cellStyle name="Normal 9 2 2 7 4" xfId="51759"/>
    <cellStyle name="Normal 9 2 2 7 5" xfId="31997"/>
    <cellStyle name="Normal 9 2 2 8" xfId="6590"/>
    <cellStyle name="Normal 9 2 2 8 2" xfId="20705"/>
    <cellStyle name="Normal 9 2 2 8 2 2" xfId="54582"/>
    <cellStyle name="Normal 9 2 2 8 3" xfId="40466"/>
    <cellStyle name="Normal 9 2 2 9" xfId="9413"/>
    <cellStyle name="Normal 9 2 2 9 2" xfId="23528"/>
    <cellStyle name="Normal 9 2 2 9 2 2" xfId="57405"/>
    <cellStyle name="Normal 9 2 2 9 3" xfId="43289"/>
    <cellStyle name="Normal 9 2 3" xfId="955"/>
    <cellStyle name="Normal 9 2 3 10" xfId="15088"/>
    <cellStyle name="Normal 9 2 3 10 2" xfId="34849"/>
    <cellStyle name="Normal 9 2 3 11" xfId="48965"/>
    <cellStyle name="Normal 9 2 3 12" xfId="29203"/>
    <cellStyle name="Normal 9 2 3 2" xfId="1052"/>
    <cellStyle name="Normal 9 2 3 2 10" xfId="49052"/>
    <cellStyle name="Normal 9 2 3 2 11" xfId="29290"/>
    <cellStyle name="Normal 9 2 3 2 2" xfId="1230"/>
    <cellStyle name="Normal 9 2 3 2 2 10" xfId="29465"/>
    <cellStyle name="Normal 9 2 3 2 2 2" xfId="1584"/>
    <cellStyle name="Normal 9 2 3 2 2 2 2" xfId="2291"/>
    <cellStyle name="Normal 9 2 3 2 2 2 2 2" xfId="3704"/>
    <cellStyle name="Normal 9 2 3 2 2 2 2 2 2" xfId="6528"/>
    <cellStyle name="Normal 9 2 3 2 2 2 2 2 2 2" xfId="14998"/>
    <cellStyle name="Normal 9 2 3 2 2 2 2 2 2 2 2" xfId="29113"/>
    <cellStyle name="Normal 9 2 3 2 2 2 2 2 2 2 2 2" xfId="62990"/>
    <cellStyle name="Normal 9 2 3 2 2 2 2 2 2 2 3" xfId="48874"/>
    <cellStyle name="Normal 9 2 3 2 2 2 2 2 2 3" xfId="20644"/>
    <cellStyle name="Normal 9 2 3 2 2 2 2 2 2 3 2" xfId="40405"/>
    <cellStyle name="Normal 9 2 3 2 2 2 2 2 2 4" xfId="54521"/>
    <cellStyle name="Normal 9 2 3 2 2 2 2 2 2 5" xfId="34759"/>
    <cellStyle name="Normal 9 2 3 2 2 2 2 2 3" xfId="9352"/>
    <cellStyle name="Normal 9 2 3 2 2 2 2 2 3 2" xfId="23467"/>
    <cellStyle name="Normal 9 2 3 2 2 2 2 2 3 2 2" xfId="57344"/>
    <cellStyle name="Normal 9 2 3 2 2 2 2 2 3 3" xfId="43228"/>
    <cellStyle name="Normal 9 2 3 2 2 2 2 2 4" xfId="12175"/>
    <cellStyle name="Normal 9 2 3 2 2 2 2 2 4 2" xfId="26290"/>
    <cellStyle name="Normal 9 2 3 2 2 2 2 2 4 2 2" xfId="60167"/>
    <cellStyle name="Normal 9 2 3 2 2 2 2 2 4 3" xfId="46051"/>
    <cellStyle name="Normal 9 2 3 2 2 2 2 2 5" xfId="17821"/>
    <cellStyle name="Normal 9 2 3 2 2 2 2 2 5 2" xfId="37582"/>
    <cellStyle name="Normal 9 2 3 2 2 2 2 2 6" xfId="51698"/>
    <cellStyle name="Normal 9 2 3 2 2 2 2 2 7" xfId="31936"/>
    <cellStyle name="Normal 9 2 3 2 2 2 2 3" xfId="5115"/>
    <cellStyle name="Normal 9 2 3 2 2 2 2 3 2" xfId="13586"/>
    <cellStyle name="Normal 9 2 3 2 2 2 2 3 2 2" xfId="27701"/>
    <cellStyle name="Normal 9 2 3 2 2 2 2 3 2 2 2" xfId="61578"/>
    <cellStyle name="Normal 9 2 3 2 2 2 2 3 2 3" xfId="47462"/>
    <cellStyle name="Normal 9 2 3 2 2 2 2 3 3" xfId="19232"/>
    <cellStyle name="Normal 9 2 3 2 2 2 2 3 3 2" xfId="38993"/>
    <cellStyle name="Normal 9 2 3 2 2 2 2 3 4" xfId="53109"/>
    <cellStyle name="Normal 9 2 3 2 2 2 2 3 5" xfId="33347"/>
    <cellStyle name="Normal 9 2 3 2 2 2 2 4" xfId="7940"/>
    <cellStyle name="Normal 9 2 3 2 2 2 2 4 2" xfId="22055"/>
    <cellStyle name="Normal 9 2 3 2 2 2 2 4 2 2" xfId="55932"/>
    <cellStyle name="Normal 9 2 3 2 2 2 2 4 3" xfId="41816"/>
    <cellStyle name="Normal 9 2 3 2 2 2 2 5" xfId="10763"/>
    <cellStyle name="Normal 9 2 3 2 2 2 2 5 2" xfId="24878"/>
    <cellStyle name="Normal 9 2 3 2 2 2 2 5 2 2" xfId="58755"/>
    <cellStyle name="Normal 9 2 3 2 2 2 2 5 3" xfId="44639"/>
    <cellStyle name="Normal 9 2 3 2 2 2 2 6" xfId="16409"/>
    <cellStyle name="Normal 9 2 3 2 2 2 2 6 2" xfId="36170"/>
    <cellStyle name="Normal 9 2 3 2 2 2 2 7" xfId="50286"/>
    <cellStyle name="Normal 9 2 3 2 2 2 2 8" xfId="30524"/>
    <cellStyle name="Normal 9 2 3 2 2 2 3" xfId="2998"/>
    <cellStyle name="Normal 9 2 3 2 2 2 3 2" xfId="5822"/>
    <cellStyle name="Normal 9 2 3 2 2 2 3 2 2" xfId="14292"/>
    <cellStyle name="Normal 9 2 3 2 2 2 3 2 2 2" xfId="28407"/>
    <cellStyle name="Normal 9 2 3 2 2 2 3 2 2 2 2" xfId="62284"/>
    <cellStyle name="Normal 9 2 3 2 2 2 3 2 2 3" xfId="48168"/>
    <cellStyle name="Normal 9 2 3 2 2 2 3 2 3" xfId="19938"/>
    <cellStyle name="Normal 9 2 3 2 2 2 3 2 3 2" xfId="39699"/>
    <cellStyle name="Normal 9 2 3 2 2 2 3 2 4" xfId="53815"/>
    <cellStyle name="Normal 9 2 3 2 2 2 3 2 5" xfId="34053"/>
    <cellStyle name="Normal 9 2 3 2 2 2 3 3" xfId="8646"/>
    <cellStyle name="Normal 9 2 3 2 2 2 3 3 2" xfId="22761"/>
    <cellStyle name="Normal 9 2 3 2 2 2 3 3 2 2" xfId="56638"/>
    <cellStyle name="Normal 9 2 3 2 2 2 3 3 3" xfId="42522"/>
    <cellStyle name="Normal 9 2 3 2 2 2 3 4" xfId="11469"/>
    <cellStyle name="Normal 9 2 3 2 2 2 3 4 2" xfId="25584"/>
    <cellStyle name="Normal 9 2 3 2 2 2 3 4 2 2" xfId="59461"/>
    <cellStyle name="Normal 9 2 3 2 2 2 3 4 3" xfId="45345"/>
    <cellStyle name="Normal 9 2 3 2 2 2 3 5" xfId="17115"/>
    <cellStyle name="Normal 9 2 3 2 2 2 3 5 2" xfId="36876"/>
    <cellStyle name="Normal 9 2 3 2 2 2 3 6" xfId="50992"/>
    <cellStyle name="Normal 9 2 3 2 2 2 3 7" xfId="31230"/>
    <cellStyle name="Normal 9 2 3 2 2 2 4" xfId="4409"/>
    <cellStyle name="Normal 9 2 3 2 2 2 4 2" xfId="12880"/>
    <cellStyle name="Normal 9 2 3 2 2 2 4 2 2" xfId="26995"/>
    <cellStyle name="Normal 9 2 3 2 2 2 4 2 2 2" xfId="60872"/>
    <cellStyle name="Normal 9 2 3 2 2 2 4 2 3" xfId="46756"/>
    <cellStyle name="Normal 9 2 3 2 2 2 4 3" xfId="18526"/>
    <cellStyle name="Normal 9 2 3 2 2 2 4 3 2" xfId="38287"/>
    <cellStyle name="Normal 9 2 3 2 2 2 4 4" xfId="52403"/>
    <cellStyle name="Normal 9 2 3 2 2 2 4 5" xfId="32641"/>
    <cellStyle name="Normal 9 2 3 2 2 2 5" xfId="7234"/>
    <cellStyle name="Normal 9 2 3 2 2 2 5 2" xfId="21349"/>
    <cellStyle name="Normal 9 2 3 2 2 2 5 2 2" xfId="55226"/>
    <cellStyle name="Normal 9 2 3 2 2 2 5 3" xfId="41110"/>
    <cellStyle name="Normal 9 2 3 2 2 2 6" xfId="10057"/>
    <cellStyle name="Normal 9 2 3 2 2 2 6 2" xfId="24172"/>
    <cellStyle name="Normal 9 2 3 2 2 2 6 2 2" xfId="58049"/>
    <cellStyle name="Normal 9 2 3 2 2 2 6 3" xfId="43933"/>
    <cellStyle name="Normal 9 2 3 2 2 2 7" xfId="15703"/>
    <cellStyle name="Normal 9 2 3 2 2 2 7 2" xfId="35464"/>
    <cellStyle name="Normal 9 2 3 2 2 2 8" xfId="49580"/>
    <cellStyle name="Normal 9 2 3 2 2 2 9" xfId="29818"/>
    <cellStyle name="Normal 9 2 3 2 2 3" xfId="1938"/>
    <cellStyle name="Normal 9 2 3 2 2 3 2" xfId="3351"/>
    <cellStyle name="Normal 9 2 3 2 2 3 2 2" xfId="6175"/>
    <cellStyle name="Normal 9 2 3 2 2 3 2 2 2" xfId="14645"/>
    <cellStyle name="Normal 9 2 3 2 2 3 2 2 2 2" xfId="28760"/>
    <cellStyle name="Normal 9 2 3 2 2 3 2 2 2 2 2" xfId="62637"/>
    <cellStyle name="Normal 9 2 3 2 2 3 2 2 2 3" xfId="48521"/>
    <cellStyle name="Normal 9 2 3 2 2 3 2 2 3" xfId="20291"/>
    <cellStyle name="Normal 9 2 3 2 2 3 2 2 3 2" xfId="40052"/>
    <cellStyle name="Normal 9 2 3 2 2 3 2 2 4" xfId="54168"/>
    <cellStyle name="Normal 9 2 3 2 2 3 2 2 5" xfId="34406"/>
    <cellStyle name="Normal 9 2 3 2 2 3 2 3" xfId="8999"/>
    <cellStyle name="Normal 9 2 3 2 2 3 2 3 2" xfId="23114"/>
    <cellStyle name="Normal 9 2 3 2 2 3 2 3 2 2" xfId="56991"/>
    <cellStyle name="Normal 9 2 3 2 2 3 2 3 3" xfId="42875"/>
    <cellStyle name="Normal 9 2 3 2 2 3 2 4" xfId="11822"/>
    <cellStyle name="Normal 9 2 3 2 2 3 2 4 2" xfId="25937"/>
    <cellStyle name="Normal 9 2 3 2 2 3 2 4 2 2" xfId="59814"/>
    <cellStyle name="Normal 9 2 3 2 2 3 2 4 3" xfId="45698"/>
    <cellStyle name="Normal 9 2 3 2 2 3 2 5" xfId="17468"/>
    <cellStyle name="Normal 9 2 3 2 2 3 2 5 2" xfId="37229"/>
    <cellStyle name="Normal 9 2 3 2 2 3 2 6" xfId="51345"/>
    <cellStyle name="Normal 9 2 3 2 2 3 2 7" xfId="31583"/>
    <cellStyle name="Normal 9 2 3 2 2 3 3" xfId="4762"/>
    <cellStyle name="Normal 9 2 3 2 2 3 3 2" xfId="13233"/>
    <cellStyle name="Normal 9 2 3 2 2 3 3 2 2" xfId="27348"/>
    <cellStyle name="Normal 9 2 3 2 2 3 3 2 2 2" xfId="61225"/>
    <cellStyle name="Normal 9 2 3 2 2 3 3 2 3" xfId="47109"/>
    <cellStyle name="Normal 9 2 3 2 2 3 3 3" xfId="18879"/>
    <cellStyle name="Normal 9 2 3 2 2 3 3 3 2" xfId="38640"/>
    <cellStyle name="Normal 9 2 3 2 2 3 3 4" xfId="52756"/>
    <cellStyle name="Normal 9 2 3 2 2 3 3 5" xfId="32994"/>
    <cellStyle name="Normal 9 2 3 2 2 3 4" xfId="7587"/>
    <cellStyle name="Normal 9 2 3 2 2 3 4 2" xfId="21702"/>
    <cellStyle name="Normal 9 2 3 2 2 3 4 2 2" xfId="55579"/>
    <cellStyle name="Normal 9 2 3 2 2 3 4 3" xfId="41463"/>
    <cellStyle name="Normal 9 2 3 2 2 3 5" xfId="10410"/>
    <cellStyle name="Normal 9 2 3 2 2 3 5 2" xfId="24525"/>
    <cellStyle name="Normal 9 2 3 2 2 3 5 2 2" xfId="58402"/>
    <cellStyle name="Normal 9 2 3 2 2 3 5 3" xfId="44286"/>
    <cellStyle name="Normal 9 2 3 2 2 3 6" xfId="16056"/>
    <cellStyle name="Normal 9 2 3 2 2 3 6 2" xfId="35817"/>
    <cellStyle name="Normal 9 2 3 2 2 3 7" xfId="49933"/>
    <cellStyle name="Normal 9 2 3 2 2 3 8" xfId="30171"/>
    <cellStyle name="Normal 9 2 3 2 2 4" xfId="2645"/>
    <cellStyle name="Normal 9 2 3 2 2 4 2" xfId="5469"/>
    <cellStyle name="Normal 9 2 3 2 2 4 2 2" xfId="13939"/>
    <cellStyle name="Normal 9 2 3 2 2 4 2 2 2" xfId="28054"/>
    <cellStyle name="Normal 9 2 3 2 2 4 2 2 2 2" xfId="61931"/>
    <cellStyle name="Normal 9 2 3 2 2 4 2 2 3" xfId="47815"/>
    <cellStyle name="Normal 9 2 3 2 2 4 2 3" xfId="19585"/>
    <cellStyle name="Normal 9 2 3 2 2 4 2 3 2" xfId="39346"/>
    <cellStyle name="Normal 9 2 3 2 2 4 2 4" xfId="53462"/>
    <cellStyle name="Normal 9 2 3 2 2 4 2 5" xfId="33700"/>
    <cellStyle name="Normal 9 2 3 2 2 4 3" xfId="8293"/>
    <cellStyle name="Normal 9 2 3 2 2 4 3 2" xfId="22408"/>
    <cellStyle name="Normal 9 2 3 2 2 4 3 2 2" xfId="56285"/>
    <cellStyle name="Normal 9 2 3 2 2 4 3 3" xfId="42169"/>
    <cellStyle name="Normal 9 2 3 2 2 4 4" xfId="11116"/>
    <cellStyle name="Normal 9 2 3 2 2 4 4 2" xfId="25231"/>
    <cellStyle name="Normal 9 2 3 2 2 4 4 2 2" xfId="59108"/>
    <cellStyle name="Normal 9 2 3 2 2 4 4 3" xfId="44992"/>
    <cellStyle name="Normal 9 2 3 2 2 4 5" xfId="16762"/>
    <cellStyle name="Normal 9 2 3 2 2 4 5 2" xfId="36523"/>
    <cellStyle name="Normal 9 2 3 2 2 4 6" xfId="50639"/>
    <cellStyle name="Normal 9 2 3 2 2 4 7" xfId="30877"/>
    <cellStyle name="Normal 9 2 3 2 2 5" xfId="4056"/>
    <cellStyle name="Normal 9 2 3 2 2 5 2" xfId="12527"/>
    <cellStyle name="Normal 9 2 3 2 2 5 2 2" xfId="26642"/>
    <cellStyle name="Normal 9 2 3 2 2 5 2 2 2" xfId="60519"/>
    <cellStyle name="Normal 9 2 3 2 2 5 2 3" xfId="46403"/>
    <cellStyle name="Normal 9 2 3 2 2 5 3" xfId="18173"/>
    <cellStyle name="Normal 9 2 3 2 2 5 3 2" xfId="37934"/>
    <cellStyle name="Normal 9 2 3 2 2 5 4" xfId="52050"/>
    <cellStyle name="Normal 9 2 3 2 2 5 5" xfId="32288"/>
    <cellStyle name="Normal 9 2 3 2 2 6" xfId="6881"/>
    <cellStyle name="Normal 9 2 3 2 2 6 2" xfId="20996"/>
    <cellStyle name="Normal 9 2 3 2 2 6 2 2" xfId="54873"/>
    <cellStyle name="Normal 9 2 3 2 2 6 3" xfId="40757"/>
    <cellStyle name="Normal 9 2 3 2 2 7" xfId="9704"/>
    <cellStyle name="Normal 9 2 3 2 2 7 2" xfId="23819"/>
    <cellStyle name="Normal 9 2 3 2 2 7 2 2" xfId="57696"/>
    <cellStyle name="Normal 9 2 3 2 2 7 3" xfId="43580"/>
    <cellStyle name="Normal 9 2 3 2 2 8" xfId="15350"/>
    <cellStyle name="Normal 9 2 3 2 2 8 2" xfId="35111"/>
    <cellStyle name="Normal 9 2 3 2 2 9" xfId="49227"/>
    <cellStyle name="Normal 9 2 3 2 3" xfId="1409"/>
    <cellStyle name="Normal 9 2 3 2 3 2" xfId="2116"/>
    <cellStyle name="Normal 9 2 3 2 3 2 2" xfId="3529"/>
    <cellStyle name="Normal 9 2 3 2 3 2 2 2" xfId="6353"/>
    <cellStyle name="Normal 9 2 3 2 3 2 2 2 2" xfId="14823"/>
    <cellStyle name="Normal 9 2 3 2 3 2 2 2 2 2" xfId="28938"/>
    <cellStyle name="Normal 9 2 3 2 3 2 2 2 2 2 2" xfId="62815"/>
    <cellStyle name="Normal 9 2 3 2 3 2 2 2 2 3" xfId="48699"/>
    <cellStyle name="Normal 9 2 3 2 3 2 2 2 3" xfId="20469"/>
    <cellStyle name="Normal 9 2 3 2 3 2 2 2 3 2" xfId="40230"/>
    <cellStyle name="Normal 9 2 3 2 3 2 2 2 4" xfId="54346"/>
    <cellStyle name="Normal 9 2 3 2 3 2 2 2 5" xfId="34584"/>
    <cellStyle name="Normal 9 2 3 2 3 2 2 3" xfId="9177"/>
    <cellStyle name="Normal 9 2 3 2 3 2 2 3 2" xfId="23292"/>
    <cellStyle name="Normal 9 2 3 2 3 2 2 3 2 2" xfId="57169"/>
    <cellStyle name="Normal 9 2 3 2 3 2 2 3 3" xfId="43053"/>
    <cellStyle name="Normal 9 2 3 2 3 2 2 4" xfId="12000"/>
    <cellStyle name="Normal 9 2 3 2 3 2 2 4 2" xfId="26115"/>
    <cellStyle name="Normal 9 2 3 2 3 2 2 4 2 2" xfId="59992"/>
    <cellStyle name="Normal 9 2 3 2 3 2 2 4 3" xfId="45876"/>
    <cellStyle name="Normal 9 2 3 2 3 2 2 5" xfId="17646"/>
    <cellStyle name="Normal 9 2 3 2 3 2 2 5 2" xfId="37407"/>
    <cellStyle name="Normal 9 2 3 2 3 2 2 6" xfId="51523"/>
    <cellStyle name="Normal 9 2 3 2 3 2 2 7" xfId="31761"/>
    <cellStyle name="Normal 9 2 3 2 3 2 3" xfId="4940"/>
    <cellStyle name="Normal 9 2 3 2 3 2 3 2" xfId="13411"/>
    <cellStyle name="Normal 9 2 3 2 3 2 3 2 2" xfId="27526"/>
    <cellStyle name="Normal 9 2 3 2 3 2 3 2 2 2" xfId="61403"/>
    <cellStyle name="Normal 9 2 3 2 3 2 3 2 3" xfId="47287"/>
    <cellStyle name="Normal 9 2 3 2 3 2 3 3" xfId="19057"/>
    <cellStyle name="Normal 9 2 3 2 3 2 3 3 2" xfId="38818"/>
    <cellStyle name="Normal 9 2 3 2 3 2 3 4" xfId="52934"/>
    <cellStyle name="Normal 9 2 3 2 3 2 3 5" xfId="33172"/>
    <cellStyle name="Normal 9 2 3 2 3 2 4" xfId="7765"/>
    <cellStyle name="Normal 9 2 3 2 3 2 4 2" xfId="21880"/>
    <cellStyle name="Normal 9 2 3 2 3 2 4 2 2" xfId="55757"/>
    <cellStyle name="Normal 9 2 3 2 3 2 4 3" xfId="41641"/>
    <cellStyle name="Normal 9 2 3 2 3 2 5" xfId="10588"/>
    <cellStyle name="Normal 9 2 3 2 3 2 5 2" xfId="24703"/>
    <cellStyle name="Normal 9 2 3 2 3 2 5 2 2" xfId="58580"/>
    <cellStyle name="Normal 9 2 3 2 3 2 5 3" xfId="44464"/>
    <cellStyle name="Normal 9 2 3 2 3 2 6" xfId="16234"/>
    <cellStyle name="Normal 9 2 3 2 3 2 6 2" xfId="35995"/>
    <cellStyle name="Normal 9 2 3 2 3 2 7" xfId="50111"/>
    <cellStyle name="Normal 9 2 3 2 3 2 8" xfId="30349"/>
    <cellStyle name="Normal 9 2 3 2 3 3" xfId="2823"/>
    <cellStyle name="Normal 9 2 3 2 3 3 2" xfId="5647"/>
    <cellStyle name="Normal 9 2 3 2 3 3 2 2" xfId="14117"/>
    <cellStyle name="Normal 9 2 3 2 3 3 2 2 2" xfId="28232"/>
    <cellStyle name="Normal 9 2 3 2 3 3 2 2 2 2" xfId="62109"/>
    <cellStyle name="Normal 9 2 3 2 3 3 2 2 3" xfId="47993"/>
    <cellStyle name="Normal 9 2 3 2 3 3 2 3" xfId="19763"/>
    <cellStyle name="Normal 9 2 3 2 3 3 2 3 2" xfId="39524"/>
    <cellStyle name="Normal 9 2 3 2 3 3 2 4" xfId="53640"/>
    <cellStyle name="Normal 9 2 3 2 3 3 2 5" xfId="33878"/>
    <cellStyle name="Normal 9 2 3 2 3 3 3" xfId="8471"/>
    <cellStyle name="Normal 9 2 3 2 3 3 3 2" xfId="22586"/>
    <cellStyle name="Normal 9 2 3 2 3 3 3 2 2" xfId="56463"/>
    <cellStyle name="Normal 9 2 3 2 3 3 3 3" xfId="42347"/>
    <cellStyle name="Normal 9 2 3 2 3 3 4" xfId="11294"/>
    <cellStyle name="Normal 9 2 3 2 3 3 4 2" xfId="25409"/>
    <cellStyle name="Normal 9 2 3 2 3 3 4 2 2" xfId="59286"/>
    <cellStyle name="Normal 9 2 3 2 3 3 4 3" xfId="45170"/>
    <cellStyle name="Normal 9 2 3 2 3 3 5" xfId="16940"/>
    <cellStyle name="Normal 9 2 3 2 3 3 5 2" xfId="36701"/>
    <cellStyle name="Normal 9 2 3 2 3 3 6" xfId="50817"/>
    <cellStyle name="Normal 9 2 3 2 3 3 7" xfId="31055"/>
    <cellStyle name="Normal 9 2 3 2 3 4" xfId="4234"/>
    <cellStyle name="Normal 9 2 3 2 3 4 2" xfId="12705"/>
    <cellStyle name="Normal 9 2 3 2 3 4 2 2" xfId="26820"/>
    <cellStyle name="Normal 9 2 3 2 3 4 2 2 2" xfId="60697"/>
    <cellStyle name="Normal 9 2 3 2 3 4 2 3" xfId="46581"/>
    <cellStyle name="Normal 9 2 3 2 3 4 3" xfId="18351"/>
    <cellStyle name="Normal 9 2 3 2 3 4 3 2" xfId="38112"/>
    <cellStyle name="Normal 9 2 3 2 3 4 4" xfId="52228"/>
    <cellStyle name="Normal 9 2 3 2 3 4 5" xfId="32466"/>
    <cellStyle name="Normal 9 2 3 2 3 5" xfId="7059"/>
    <cellStyle name="Normal 9 2 3 2 3 5 2" xfId="21174"/>
    <cellStyle name="Normal 9 2 3 2 3 5 2 2" xfId="55051"/>
    <cellStyle name="Normal 9 2 3 2 3 5 3" xfId="40935"/>
    <cellStyle name="Normal 9 2 3 2 3 6" xfId="9882"/>
    <cellStyle name="Normal 9 2 3 2 3 6 2" xfId="23997"/>
    <cellStyle name="Normal 9 2 3 2 3 6 2 2" xfId="57874"/>
    <cellStyle name="Normal 9 2 3 2 3 6 3" xfId="43758"/>
    <cellStyle name="Normal 9 2 3 2 3 7" xfId="15528"/>
    <cellStyle name="Normal 9 2 3 2 3 7 2" xfId="35289"/>
    <cellStyle name="Normal 9 2 3 2 3 8" xfId="49405"/>
    <cellStyle name="Normal 9 2 3 2 3 9" xfId="29643"/>
    <cellStyle name="Normal 9 2 3 2 4" xfId="1763"/>
    <cellStyle name="Normal 9 2 3 2 4 2" xfId="3176"/>
    <cellStyle name="Normal 9 2 3 2 4 2 2" xfId="6000"/>
    <cellStyle name="Normal 9 2 3 2 4 2 2 2" xfId="14470"/>
    <cellStyle name="Normal 9 2 3 2 4 2 2 2 2" xfId="28585"/>
    <cellStyle name="Normal 9 2 3 2 4 2 2 2 2 2" xfId="62462"/>
    <cellStyle name="Normal 9 2 3 2 4 2 2 2 3" xfId="48346"/>
    <cellStyle name="Normal 9 2 3 2 4 2 2 3" xfId="20116"/>
    <cellStyle name="Normal 9 2 3 2 4 2 2 3 2" xfId="39877"/>
    <cellStyle name="Normal 9 2 3 2 4 2 2 4" xfId="53993"/>
    <cellStyle name="Normal 9 2 3 2 4 2 2 5" xfId="34231"/>
    <cellStyle name="Normal 9 2 3 2 4 2 3" xfId="8824"/>
    <cellStyle name="Normal 9 2 3 2 4 2 3 2" xfId="22939"/>
    <cellStyle name="Normal 9 2 3 2 4 2 3 2 2" xfId="56816"/>
    <cellStyle name="Normal 9 2 3 2 4 2 3 3" xfId="42700"/>
    <cellStyle name="Normal 9 2 3 2 4 2 4" xfId="11647"/>
    <cellStyle name="Normal 9 2 3 2 4 2 4 2" xfId="25762"/>
    <cellStyle name="Normal 9 2 3 2 4 2 4 2 2" xfId="59639"/>
    <cellStyle name="Normal 9 2 3 2 4 2 4 3" xfId="45523"/>
    <cellStyle name="Normal 9 2 3 2 4 2 5" xfId="17293"/>
    <cellStyle name="Normal 9 2 3 2 4 2 5 2" xfId="37054"/>
    <cellStyle name="Normal 9 2 3 2 4 2 6" xfId="51170"/>
    <cellStyle name="Normal 9 2 3 2 4 2 7" xfId="31408"/>
    <cellStyle name="Normal 9 2 3 2 4 3" xfId="4587"/>
    <cellStyle name="Normal 9 2 3 2 4 3 2" xfId="13058"/>
    <cellStyle name="Normal 9 2 3 2 4 3 2 2" xfId="27173"/>
    <cellStyle name="Normal 9 2 3 2 4 3 2 2 2" xfId="61050"/>
    <cellStyle name="Normal 9 2 3 2 4 3 2 3" xfId="46934"/>
    <cellStyle name="Normal 9 2 3 2 4 3 3" xfId="18704"/>
    <cellStyle name="Normal 9 2 3 2 4 3 3 2" xfId="38465"/>
    <cellStyle name="Normal 9 2 3 2 4 3 4" xfId="52581"/>
    <cellStyle name="Normal 9 2 3 2 4 3 5" xfId="32819"/>
    <cellStyle name="Normal 9 2 3 2 4 4" xfId="7412"/>
    <cellStyle name="Normal 9 2 3 2 4 4 2" xfId="21527"/>
    <cellStyle name="Normal 9 2 3 2 4 4 2 2" xfId="55404"/>
    <cellStyle name="Normal 9 2 3 2 4 4 3" xfId="41288"/>
    <cellStyle name="Normal 9 2 3 2 4 5" xfId="10235"/>
    <cellStyle name="Normal 9 2 3 2 4 5 2" xfId="24350"/>
    <cellStyle name="Normal 9 2 3 2 4 5 2 2" xfId="58227"/>
    <cellStyle name="Normal 9 2 3 2 4 5 3" xfId="44111"/>
    <cellStyle name="Normal 9 2 3 2 4 6" xfId="15881"/>
    <cellStyle name="Normal 9 2 3 2 4 6 2" xfId="35642"/>
    <cellStyle name="Normal 9 2 3 2 4 7" xfId="49758"/>
    <cellStyle name="Normal 9 2 3 2 4 8" xfId="29996"/>
    <cellStyle name="Normal 9 2 3 2 5" xfId="2470"/>
    <cellStyle name="Normal 9 2 3 2 5 2" xfId="5294"/>
    <cellStyle name="Normal 9 2 3 2 5 2 2" xfId="13764"/>
    <cellStyle name="Normal 9 2 3 2 5 2 2 2" xfId="27879"/>
    <cellStyle name="Normal 9 2 3 2 5 2 2 2 2" xfId="61756"/>
    <cellStyle name="Normal 9 2 3 2 5 2 2 3" xfId="47640"/>
    <cellStyle name="Normal 9 2 3 2 5 2 3" xfId="19410"/>
    <cellStyle name="Normal 9 2 3 2 5 2 3 2" xfId="39171"/>
    <cellStyle name="Normal 9 2 3 2 5 2 4" xfId="53287"/>
    <cellStyle name="Normal 9 2 3 2 5 2 5" xfId="33525"/>
    <cellStyle name="Normal 9 2 3 2 5 3" xfId="8118"/>
    <cellStyle name="Normal 9 2 3 2 5 3 2" xfId="22233"/>
    <cellStyle name="Normal 9 2 3 2 5 3 2 2" xfId="56110"/>
    <cellStyle name="Normal 9 2 3 2 5 3 3" xfId="41994"/>
    <cellStyle name="Normal 9 2 3 2 5 4" xfId="10941"/>
    <cellStyle name="Normal 9 2 3 2 5 4 2" xfId="25056"/>
    <cellStyle name="Normal 9 2 3 2 5 4 2 2" xfId="58933"/>
    <cellStyle name="Normal 9 2 3 2 5 4 3" xfId="44817"/>
    <cellStyle name="Normal 9 2 3 2 5 5" xfId="16587"/>
    <cellStyle name="Normal 9 2 3 2 5 5 2" xfId="36348"/>
    <cellStyle name="Normal 9 2 3 2 5 6" xfId="50464"/>
    <cellStyle name="Normal 9 2 3 2 5 7" xfId="30702"/>
    <cellStyle name="Normal 9 2 3 2 6" xfId="3881"/>
    <cellStyle name="Normal 9 2 3 2 6 2" xfId="12352"/>
    <cellStyle name="Normal 9 2 3 2 6 2 2" xfId="26467"/>
    <cellStyle name="Normal 9 2 3 2 6 2 2 2" xfId="60344"/>
    <cellStyle name="Normal 9 2 3 2 6 2 3" xfId="46228"/>
    <cellStyle name="Normal 9 2 3 2 6 3" xfId="17998"/>
    <cellStyle name="Normal 9 2 3 2 6 3 2" xfId="37759"/>
    <cellStyle name="Normal 9 2 3 2 6 4" xfId="51875"/>
    <cellStyle name="Normal 9 2 3 2 6 5" xfId="32113"/>
    <cellStyle name="Normal 9 2 3 2 7" xfId="6706"/>
    <cellStyle name="Normal 9 2 3 2 7 2" xfId="20821"/>
    <cellStyle name="Normal 9 2 3 2 7 2 2" xfId="54698"/>
    <cellStyle name="Normal 9 2 3 2 7 3" xfId="40582"/>
    <cellStyle name="Normal 9 2 3 2 8" xfId="9529"/>
    <cellStyle name="Normal 9 2 3 2 8 2" xfId="23644"/>
    <cellStyle name="Normal 9 2 3 2 8 2 2" xfId="57521"/>
    <cellStyle name="Normal 9 2 3 2 8 3" xfId="43405"/>
    <cellStyle name="Normal 9 2 3 2 9" xfId="15175"/>
    <cellStyle name="Normal 9 2 3 2 9 2" xfId="34936"/>
    <cellStyle name="Normal 9 2 3 3" xfId="1143"/>
    <cellStyle name="Normal 9 2 3 3 10" xfId="29378"/>
    <cellStyle name="Normal 9 2 3 3 2" xfId="1497"/>
    <cellStyle name="Normal 9 2 3 3 2 2" xfId="2204"/>
    <cellStyle name="Normal 9 2 3 3 2 2 2" xfId="3617"/>
    <cellStyle name="Normal 9 2 3 3 2 2 2 2" xfId="6441"/>
    <cellStyle name="Normal 9 2 3 3 2 2 2 2 2" xfId="14911"/>
    <cellStyle name="Normal 9 2 3 3 2 2 2 2 2 2" xfId="29026"/>
    <cellStyle name="Normal 9 2 3 3 2 2 2 2 2 2 2" xfId="62903"/>
    <cellStyle name="Normal 9 2 3 3 2 2 2 2 2 3" xfId="48787"/>
    <cellStyle name="Normal 9 2 3 3 2 2 2 2 3" xfId="20557"/>
    <cellStyle name="Normal 9 2 3 3 2 2 2 2 3 2" xfId="40318"/>
    <cellStyle name="Normal 9 2 3 3 2 2 2 2 4" xfId="54434"/>
    <cellStyle name="Normal 9 2 3 3 2 2 2 2 5" xfId="34672"/>
    <cellStyle name="Normal 9 2 3 3 2 2 2 3" xfId="9265"/>
    <cellStyle name="Normal 9 2 3 3 2 2 2 3 2" xfId="23380"/>
    <cellStyle name="Normal 9 2 3 3 2 2 2 3 2 2" xfId="57257"/>
    <cellStyle name="Normal 9 2 3 3 2 2 2 3 3" xfId="43141"/>
    <cellStyle name="Normal 9 2 3 3 2 2 2 4" xfId="12088"/>
    <cellStyle name="Normal 9 2 3 3 2 2 2 4 2" xfId="26203"/>
    <cellStyle name="Normal 9 2 3 3 2 2 2 4 2 2" xfId="60080"/>
    <cellStyle name="Normal 9 2 3 3 2 2 2 4 3" xfId="45964"/>
    <cellStyle name="Normal 9 2 3 3 2 2 2 5" xfId="17734"/>
    <cellStyle name="Normal 9 2 3 3 2 2 2 5 2" xfId="37495"/>
    <cellStyle name="Normal 9 2 3 3 2 2 2 6" xfId="51611"/>
    <cellStyle name="Normal 9 2 3 3 2 2 2 7" xfId="31849"/>
    <cellStyle name="Normal 9 2 3 3 2 2 3" xfId="5028"/>
    <cellStyle name="Normal 9 2 3 3 2 2 3 2" xfId="13499"/>
    <cellStyle name="Normal 9 2 3 3 2 2 3 2 2" xfId="27614"/>
    <cellStyle name="Normal 9 2 3 3 2 2 3 2 2 2" xfId="61491"/>
    <cellStyle name="Normal 9 2 3 3 2 2 3 2 3" xfId="47375"/>
    <cellStyle name="Normal 9 2 3 3 2 2 3 3" xfId="19145"/>
    <cellStyle name="Normal 9 2 3 3 2 2 3 3 2" xfId="38906"/>
    <cellStyle name="Normal 9 2 3 3 2 2 3 4" xfId="53022"/>
    <cellStyle name="Normal 9 2 3 3 2 2 3 5" xfId="33260"/>
    <cellStyle name="Normal 9 2 3 3 2 2 4" xfId="7853"/>
    <cellStyle name="Normal 9 2 3 3 2 2 4 2" xfId="21968"/>
    <cellStyle name="Normal 9 2 3 3 2 2 4 2 2" xfId="55845"/>
    <cellStyle name="Normal 9 2 3 3 2 2 4 3" xfId="41729"/>
    <cellStyle name="Normal 9 2 3 3 2 2 5" xfId="10676"/>
    <cellStyle name="Normal 9 2 3 3 2 2 5 2" xfId="24791"/>
    <cellStyle name="Normal 9 2 3 3 2 2 5 2 2" xfId="58668"/>
    <cellStyle name="Normal 9 2 3 3 2 2 5 3" xfId="44552"/>
    <cellStyle name="Normal 9 2 3 3 2 2 6" xfId="16322"/>
    <cellStyle name="Normal 9 2 3 3 2 2 6 2" xfId="36083"/>
    <cellStyle name="Normal 9 2 3 3 2 2 7" xfId="50199"/>
    <cellStyle name="Normal 9 2 3 3 2 2 8" xfId="30437"/>
    <cellStyle name="Normal 9 2 3 3 2 3" xfId="2911"/>
    <cellStyle name="Normal 9 2 3 3 2 3 2" xfId="5735"/>
    <cellStyle name="Normal 9 2 3 3 2 3 2 2" xfId="14205"/>
    <cellStyle name="Normal 9 2 3 3 2 3 2 2 2" xfId="28320"/>
    <cellStyle name="Normal 9 2 3 3 2 3 2 2 2 2" xfId="62197"/>
    <cellStyle name="Normal 9 2 3 3 2 3 2 2 3" xfId="48081"/>
    <cellStyle name="Normal 9 2 3 3 2 3 2 3" xfId="19851"/>
    <cellStyle name="Normal 9 2 3 3 2 3 2 3 2" xfId="39612"/>
    <cellStyle name="Normal 9 2 3 3 2 3 2 4" xfId="53728"/>
    <cellStyle name="Normal 9 2 3 3 2 3 2 5" xfId="33966"/>
    <cellStyle name="Normal 9 2 3 3 2 3 3" xfId="8559"/>
    <cellStyle name="Normal 9 2 3 3 2 3 3 2" xfId="22674"/>
    <cellStyle name="Normal 9 2 3 3 2 3 3 2 2" xfId="56551"/>
    <cellStyle name="Normal 9 2 3 3 2 3 3 3" xfId="42435"/>
    <cellStyle name="Normal 9 2 3 3 2 3 4" xfId="11382"/>
    <cellStyle name="Normal 9 2 3 3 2 3 4 2" xfId="25497"/>
    <cellStyle name="Normal 9 2 3 3 2 3 4 2 2" xfId="59374"/>
    <cellStyle name="Normal 9 2 3 3 2 3 4 3" xfId="45258"/>
    <cellStyle name="Normal 9 2 3 3 2 3 5" xfId="17028"/>
    <cellStyle name="Normal 9 2 3 3 2 3 5 2" xfId="36789"/>
    <cellStyle name="Normal 9 2 3 3 2 3 6" xfId="50905"/>
    <cellStyle name="Normal 9 2 3 3 2 3 7" xfId="31143"/>
    <cellStyle name="Normal 9 2 3 3 2 4" xfId="4322"/>
    <cellStyle name="Normal 9 2 3 3 2 4 2" xfId="12793"/>
    <cellStyle name="Normal 9 2 3 3 2 4 2 2" xfId="26908"/>
    <cellStyle name="Normal 9 2 3 3 2 4 2 2 2" xfId="60785"/>
    <cellStyle name="Normal 9 2 3 3 2 4 2 3" xfId="46669"/>
    <cellStyle name="Normal 9 2 3 3 2 4 3" xfId="18439"/>
    <cellStyle name="Normal 9 2 3 3 2 4 3 2" xfId="38200"/>
    <cellStyle name="Normal 9 2 3 3 2 4 4" xfId="52316"/>
    <cellStyle name="Normal 9 2 3 3 2 4 5" xfId="32554"/>
    <cellStyle name="Normal 9 2 3 3 2 5" xfId="7147"/>
    <cellStyle name="Normal 9 2 3 3 2 5 2" xfId="21262"/>
    <cellStyle name="Normal 9 2 3 3 2 5 2 2" xfId="55139"/>
    <cellStyle name="Normal 9 2 3 3 2 5 3" xfId="41023"/>
    <cellStyle name="Normal 9 2 3 3 2 6" xfId="9970"/>
    <cellStyle name="Normal 9 2 3 3 2 6 2" xfId="24085"/>
    <cellStyle name="Normal 9 2 3 3 2 6 2 2" xfId="57962"/>
    <cellStyle name="Normal 9 2 3 3 2 6 3" xfId="43846"/>
    <cellStyle name="Normal 9 2 3 3 2 7" xfId="15616"/>
    <cellStyle name="Normal 9 2 3 3 2 7 2" xfId="35377"/>
    <cellStyle name="Normal 9 2 3 3 2 8" xfId="49493"/>
    <cellStyle name="Normal 9 2 3 3 2 9" xfId="29731"/>
    <cellStyle name="Normal 9 2 3 3 3" xfId="1851"/>
    <cellStyle name="Normal 9 2 3 3 3 2" xfId="3264"/>
    <cellStyle name="Normal 9 2 3 3 3 2 2" xfId="6088"/>
    <cellStyle name="Normal 9 2 3 3 3 2 2 2" xfId="14558"/>
    <cellStyle name="Normal 9 2 3 3 3 2 2 2 2" xfId="28673"/>
    <cellStyle name="Normal 9 2 3 3 3 2 2 2 2 2" xfId="62550"/>
    <cellStyle name="Normal 9 2 3 3 3 2 2 2 3" xfId="48434"/>
    <cellStyle name="Normal 9 2 3 3 3 2 2 3" xfId="20204"/>
    <cellStyle name="Normal 9 2 3 3 3 2 2 3 2" xfId="39965"/>
    <cellStyle name="Normal 9 2 3 3 3 2 2 4" xfId="54081"/>
    <cellStyle name="Normal 9 2 3 3 3 2 2 5" xfId="34319"/>
    <cellStyle name="Normal 9 2 3 3 3 2 3" xfId="8912"/>
    <cellStyle name="Normal 9 2 3 3 3 2 3 2" xfId="23027"/>
    <cellStyle name="Normal 9 2 3 3 3 2 3 2 2" xfId="56904"/>
    <cellStyle name="Normal 9 2 3 3 3 2 3 3" xfId="42788"/>
    <cellStyle name="Normal 9 2 3 3 3 2 4" xfId="11735"/>
    <cellStyle name="Normal 9 2 3 3 3 2 4 2" xfId="25850"/>
    <cellStyle name="Normal 9 2 3 3 3 2 4 2 2" xfId="59727"/>
    <cellStyle name="Normal 9 2 3 3 3 2 4 3" xfId="45611"/>
    <cellStyle name="Normal 9 2 3 3 3 2 5" xfId="17381"/>
    <cellStyle name="Normal 9 2 3 3 3 2 5 2" xfId="37142"/>
    <cellStyle name="Normal 9 2 3 3 3 2 6" xfId="51258"/>
    <cellStyle name="Normal 9 2 3 3 3 2 7" xfId="31496"/>
    <cellStyle name="Normal 9 2 3 3 3 3" xfId="4675"/>
    <cellStyle name="Normal 9 2 3 3 3 3 2" xfId="13146"/>
    <cellStyle name="Normal 9 2 3 3 3 3 2 2" xfId="27261"/>
    <cellStyle name="Normal 9 2 3 3 3 3 2 2 2" xfId="61138"/>
    <cellStyle name="Normal 9 2 3 3 3 3 2 3" xfId="47022"/>
    <cellStyle name="Normal 9 2 3 3 3 3 3" xfId="18792"/>
    <cellStyle name="Normal 9 2 3 3 3 3 3 2" xfId="38553"/>
    <cellStyle name="Normal 9 2 3 3 3 3 4" xfId="52669"/>
    <cellStyle name="Normal 9 2 3 3 3 3 5" xfId="32907"/>
    <cellStyle name="Normal 9 2 3 3 3 4" xfId="7500"/>
    <cellStyle name="Normal 9 2 3 3 3 4 2" xfId="21615"/>
    <cellStyle name="Normal 9 2 3 3 3 4 2 2" xfId="55492"/>
    <cellStyle name="Normal 9 2 3 3 3 4 3" xfId="41376"/>
    <cellStyle name="Normal 9 2 3 3 3 5" xfId="10323"/>
    <cellStyle name="Normal 9 2 3 3 3 5 2" xfId="24438"/>
    <cellStyle name="Normal 9 2 3 3 3 5 2 2" xfId="58315"/>
    <cellStyle name="Normal 9 2 3 3 3 5 3" xfId="44199"/>
    <cellStyle name="Normal 9 2 3 3 3 6" xfId="15969"/>
    <cellStyle name="Normal 9 2 3 3 3 6 2" xfId="35730"/>
    <cellStyle name="Normal 9 2 3 3 3 7" xfId="49846"/>
    <cellStyle name="Normal 9 2 3 3 3 8" xfId="30084"/>
    <cellStyle name="Normal 9 2 3 3 4" xfId="2558"/>
    <cellStyle name="Normal 9 2 3 3 4 2" xfId="5382"/>
    <cellStyle name="Normal 9 2 3 3 4 2 2" xfId="13852"/>
    <cellStyle name="Normal 9 2 3 3 4 2 2 2" xfId="27967"/>
    <cellStyle name="Normal 9 2 3 3 4 2 2 2 2" xfId="61844"/>
    <cellStyle name="Normal 9 2 3 3 4 2 2 3" xfId="47728"/>
    <cellStyle name="Normal 9 2 3 3 4 2 3" xfId="19498"/>
    <cellStyle name="Normal 9 2 3 3 4 2 3 2" xfId="39259"/>
    <cellStyle name="Normal 9 2 3 3 4 2 4" xfId="53375"/>
    <cellStyle name="Normal 9 2 3 3 4 2 5" xfId="33613"/>
    <cellStyle name="Normal 9 2 3 3 4 3" xfId="8206"/>
    <cellStyle name="Normal 9 2 3 3 4 3 2" xfId="22321"/>
    <cellStyle name="Normal 9 2 3 3 4 3 2 2" xfId="56198"/>
    <cellStyle name="Normal 9 2 3 3 4 3 3" xfId="42082"/>
    <cellStyle name="Normal 9 2 3 3 4 4" xfId="11029"/>
    <cellStyle name="Normal 9 2 3 3 4 4 2" xfId="25144"/>
    <cellStyle name="Normal 9 2 3 3 4 4 2 2" xfId="59021"/>
    <cellStyle name="Normal 9 2 3 3 4 4 3" xfId="44905"/>
    <cellStyle name="Normal 9 2 3 3 4 5" xfId="16675"/>
    <cellStyle name="Normal 9 2 3 3 4 5 2" xfId="36436"/>
    <cellStyle name="Normal 9 2 3 3 4 6" xfId="50552"/>
    <cellStyle name="Normal 9 2 3 3 4 7" xfId="30790"/>
    <cellStyle name="Normal 9 2 3 3 5" xfId="3969"/>
    <cellStyle name="Normal 9 2 3 3 5 2" xfId="12440"/>
    <cellStyle name="Normal 9 2 3 3 5 2 2" xfId="26555"/>
    <cellStyle name="Normal 9 2 3 3 5 2 2 2" xfId="60432"/>
    <cellStyle name="Normal 9 2 3 3 5 2 3" xfId="46316"/>
    <cellStyle name="Normal 9 2 3 3 5 3" xfId="18086"/>
    <cellStyle name="Normal 9 2 3 3 5 3 2" xfId="37847"/>
    <cellStyle name="Normal 9 2 3 3 5 4" xfId="51963"/>
    <cellStyle name="Normal 9 2 3 3 5 5" xfId="32201"/>
    <cellStyle name="Normal 9 2 3 3 6" xfId="6794"/>
    <cellStyle name="Normal 9 2 3 3 6 2" xfId="20909"/>
    <cellStyle name="Normal 9 2 3 3 6 2 2" xfId="54786"/>
    <cellStyle name="Normal 9 2 3 3 6 3" xfId="40670"/>
    <cellStyle name="Normal 9 2 3 3 7" xfId="9617"/>
    <cellStyle name="Normal 9 2 3 3 7 2" xfId="23732"/>
    <cellStyle name="Normal 9 2 3 3 7 2 2" xfId="57609"/>
    <cellStyle name="Normal 9 2 3 3 7 3" xfId="43493"/>
    <cellStyle name="Normal 9 2 3 3 8" xfId="15263"/>
    <cellStyle name="Normal 9 2 3 3 8 2" xfId="35024"/>
    <cellStyle name="Normal 9 2 3 3 9" xfId="49140"/>
    <cellStyle name="Normal 9 2 3 4" xfId="1322"/>
    <cellStyle name="Normal 9 2 3 4 2" xfId="2029"/>
    <cellStyle name="Normal 9 2 3 4 2 2" xfId="3442"/>
    <cellStyle name="Normal 9 2 3 4 2 2 2" xfId="6266"/>
    <cellStyle name="Normal 9 2 3 4 2 2 2 2" xfId="14736"/>
    <cellStyle name="Normal 9 2 3 4 2 2 2 2 2" xfId="28851"/>
    <cellStyle name="Normal 9 2 3 4 2 2 2 2 2 2" xfId="62728"/>
    <cellStyle name="Normal 9 2 3 4 2 2 2 2 3" xfId="48612"/>
    <cellStyle name="Normal 9 2 3 4 2 2 2 3" xfId="20382"/>
    <cellStyle name="Normal 9 2 3 4 2 2 2 3 2" xfId="40143"/>
    <cellStyle name="Normal 9 2 3 4 2 2 2 4" xfId="54259"/>
    <cellStyle name="Normal 9 2 3 4 2 2 2 5" xfId="34497"/>
    <cellStyle name="Normal 9 2 3 4 2 2 3" xfId="9090"/>
    <cellStyle name="Normal 9 2 3 4 2 2 3 2" xfId="23205"/>
    <cellStyle name="Normal 9 2 3 4 2 2 3 2 2" xfId="57082"/>
    <cellStyle name="Normal 9 2 3 4 2 2 3 3" xfId="42966"/>
    <cellStyle name="Normal 9 2 3 4 2 2 4" xfId="11913"/>
    <cellStyle name="Normal 9 2 3 4 2 2 4 2" xfId="26028"/>
    <cellStyle name="Normal 9 2 3 4 2 2 4 2 2" xfId="59905"/>
    <cellStyle name="Normal 9 2 3 4 2 2 4 3" xfId="45789"/>
    <cellStyle name="Normal 9 2 3 4 2 2 5" xfId="17559"/>
    <cellStyle name="Normal 9 2 3 4 2 2 5 2" xfId="37320"/>
    <cellStyle name="Normal 9 2 3 4 2 2 6" xfId="51436"/>
    <cellStyle name="Normal 9 2 3 4 2 2 7" xfId="31674"/>
    <cellStyle name="Normal 9 2 3 4 2 3" xfId="4853"/>
    <cellStyle name="Normal 9 2 3 4 2 3 2" xfId="13324"/>
    <cellStyle name="Normal 9 2 3 4 2 3 2 2" xfId="27439"/>
    <cellStyle name="Normal 9 2 3 4 2 3 2 2 2" xfId="61316"/>
    <cellStyle name="Normal 9 2 3 4 2 3 2 3" xfId="47200"/>
    <cellStyle name="Normal 9 2 3 4 2 3 3" xfId="18970"/>
    <cellStyle name="Normal 9 2 3 4 2 3 3 2" xfId="38731"/>
    <cellStyle name="Normal 9 2 3 4 2 3 4" xfId="52847"/>
    <cellStyle name="Normal 9 2 3 4 2 3 5" xfId="33085"/>
    <cellStyle name="Normal 9 2 3 4 2 4" xfId="7678"/>
    <cellStyle name="Normal 9 2 3 4 2 4 2" xfId="21793"/>
    <cellStyle name="Normal 9 2 3 4 2 4 2 2" xfId="55670"/>
    <cellStyle name="Normal 9 2 3 4 2 4 3" xfId="41554"/>
    <cellStyle name="Normal 9 2 3 4 2 5" xfId="10501"/>
    <cellStyle name="Normal 9 2 3 4 2 5 2" xfId="24616"/>
    <cellStyle name="Normal 9 2 3 4 2 5 2 2" xfId="58493"/>
    <cellStyle name="Normal 9 2 3 4 2 5 3" xfId="44377"/>
    <cellStyle name="Normal 9 2 3 4 2 6" xfId="16147"/>
    <cellStyle name="Normal 9 2 3 4 2 6 2" xfId="35908"/>
    <cellStyle name="Normal 9 2 3 4 2 7" xfId="50024"/>
    <cellStyle name="Normal 9 2 3 4 2 8" xfId="30262"/>
    <cellStyle name="Normal 9 2 3 4 3" xfId="2736"/>
    <cellStyle name="Normal 9 2 3 4 3 2" xfId="5560"/>
    <cellStyle name="Normal 9 2 3 4 3 2 2" xfId="14030"/>
    <cellStyle name="Normal 9 2 3 4 3 2 2 2" xfId="28145"/>
    <cellStyle name="Normal 9 2 3 4 3 2 2 2 2" xfId="62022"/>
    <cellStyle name="Normal 9 2 3 4 3 2 2 3" xfId="47906"/>
    <cellStyle name="Normal 9 2 3 4 3 2 3" xfId="19676"/>
    <cellStyle name="Normal 9 2 3 4 3 2 3 2" xfId="39437"/>
    <cellStyle name="Normal 9 2 3 4 3 2 4" xfId="53553"/>
    <cellStyle name="Normal 9 2 3 4 3 2 5" xfId="33791"/>
    <cellStyle name="Normal 9 2 3 4 3 3" xfId="8384"/>
    <cellStyle name="Normal 9 2 3 4 3 3 2" xfId="22499"/>
    <cellStyle name="Normal 9 2 3 4 3 3 2 2" xfId="56376"/>
    <cellStyle name="Normal 9 2 3 4 3 3 3" xfId="42260"/>
    <cellStyle name="Normal 9 2 3 4 3 4" xfId="11207"/>
    <cellStyle name="Normal 9 2 3 4 3 4 2" xfId="25322"/>
    <cellStyle name="Normal 9 2 3 4 3 4 2 2" xfId="59199"/>
    <cellStyle name="Normal 9 2 3 4 3 4 3" xfId="45083"/>
    <cellStyle name="Normal 9 2 3 4 3 5" xfId="16853"/>
    <cellStyle name="Normal 9 2 3 4 3 5 2" xfId="36614"/>
    <cellStyle name="Normal 9 2 3 4 3 6" xfId="50730"/>
    <cellStyle name="Normal 9 2 3 4 3 7" xfId="30968"/>
    <cellStyle name="Normal 9 2 3 4 4" xfId="4147"/>
    <cellStyle name="Normal 9 2 3 4 4 2" xfId="12618"/>
    <cellStyle name="Normal 9 2 3 4 4 2 2" xfId="26733"/>
    <cellStyle name="Normal 9 2 3 4 4 2 2 2" xfId="60610"/>
    <cellStyle name="Normal 9 2 3 4 4 2 3" xfId="46494"/>
    <cellStyle name="Normal 9 2 3 4 4 3" xfId="18264"/>
    <cellStyle name="Normal 9 2 3 4 4 3 2" xfId="38025"/>
    <cellStyle name="Normal 9 2 3 4 4 4" xfId="52141"/>
    <cellStyle name="Normal 9 2 3 4 4 5" xfId="32379"/>
    <cellStyle name="Normal 9 2 3 4 5" xfId="6972"/>
    <cellStyle name="Normal 9 2 3 4 5 2" xfId="21087"/>
    <cellStyle name="Normal 9 2 3 4 5 2 2" xfId="54964"/>
    <cellStyle name="Normal 9 2 3 4 5 3" xfId="40848"/>
    <cellStyle name="Normal 9 2 3 4 6" xfId="9795"/>
    <cellStyle name="Normal 9 2 3 4 6 2" xfId="23910"/>
    <cellStyle name="Normal 9 2 3 4 6 2 2" xfId="57787"/>
    <cellStyle name="Normal 9 2 3 4 6 3" xfId="43671"/>
    <cellStyle name="Normal 9 2 3 4 7" xfId="15441"/>
    <cellStyle name="Normal 9 2 3 4 7 2" xfId="35202"/>
    <cellStyle name="Normal 9 2 3 4 8" xfId="49318"/>
    <cellStyle name="Normal 9 2 3 4 9" xfId="29556"/>
    <cellStyle name="Normal 9 2 3 5" xfId="1676"/>
    <cellStyle name="Normal 9 2 3 5 2" xfId="3089"/>
    <cellStyle name="Normal 9 2 3 5 2 2" xfId="5913"/>
    <cellStyle name="Normal 9 2 3 5 2 2 2" xfId="14383"/>
    <cellStyle name="Normal 9 2 3 5 2 2 2 2" xfId="28498"/>
    <cellStyle name="Normal 9 2 3 5 2 2 2 2 2" xfId="62375"/>
    <cellStyle name="Normal 9 2 3 5 2 2 2 3" xfId="48259"/>
    <cellStyle name="Normal 9 2 3 5 2 2 3" xfId="20029"/>
    <cellStyle name="Normal 9 2 3 5 2 2 3 2" xfId="39790"/>
    <cellStyle name="Normal 9 2 3 5 2 2 4" xfId="53906"/>
    <cellStyle name="Normal 9 2 3 5 2 2 5" xfId="34144"/>
    <cellStyle name="Normal 9 2 3 5 2 3" xfId="8737"/>
    <cellStyle name="Normal 9 2 3 5 2 3 2" xfId="22852"/>
    <cellStyle name="Normal 9 2 3 5 2 3 2 2" xfId="56729"/>
    <cellStyle name="Normal 9 2 3 5 2 3 3" xfId="42613"/>
    <cellStyle name="Normal 9 2 3 5 2 4" xfId="11560"/>
    <cellStyle name="Normal 9 2 3 5 2 4 2" xfId="25675"/>
    <cellStyle name="Normal 9 2 3 5 2 4 2 2" xfId="59552"/>
    <cellStyle name="Normal 9 2 3 5 2 4 3" xfId="45436"/>
    <cellStyle name="Normal 9 2 3 5 2 5" xfId="17206"/>
    <cellStyle name="Normal 9 2 3 5 2 5 2" xfId="36967"/>
    <cellStyle name="Normal 9 2 3 5 2 6" xfId="51083"/>
    <cellStyle name="Normal 9 2 3 5 2 7" xfId="31321"/>
    <cellStyle name="Normal 9 2 3 5 3" xfId="4500"/>
    <cellStyle name="Normal 9 2 3 5 3 2" xfId="12971"/>
    <cellStyle name="Normal 9 2 3 5 3 2 2" xfId="27086"/>
    <cellStyle name="Normal 9 2 3 5 3 2 2 2" xfId="60963"/>
    <cellStyle name="Normal 9 2 3 5 3 2 3" xfId="46847"/>
    <cellStyle name="Normal 9 2 3 5 3 3" xfId="18617"/>
    <cellStyle name="Normal 9 2 3 5 3 3 2" xfId="38378"/>
    <cellStyle name="Normal 9 2 3 5 3 4" xfId="52494"/>
    <cellStyle name="Normal 9 2 3 5 3 5" xfId="32732"/>
    <cellStyle name="Normal 9 2 3 5 4" xfId="7325"/>
    <cellStyle name="Normal 9 2 3 5 4 2" xfId="21440"/>
    <cellStyle name="Normal 9 2 3 5 4 2 2" xfId="55317"/>
    <cellStyle name="Normal 9 2 3 5 4 3" xfId="41201"/>
    <cellStyle name="Normal 9 2 3 5 5" xfId="10148"/>
    <cellStyle name="Normal 9 2 3 5 5 2" xfId="24263"/>
    <cellStyle name="Normal 9 2 3 5 5 2 2" xfId="58140"/>
    <cellStyle name="Normal 9 2 3 5 5 3" xfId="44024"/>
    <cellStyle name="Normal 9 2 3 5 6" xfId="15794"/>
    <cellStyle name="Normal 9 2 3 5 6 2" xfId="35555"/>
    <cellStyle name="Normal 9 2 3 5 7" xfId="49671"/>
    <cellStyle name="Normal 9 2 3 5 8" xfId="29909"/>
    <cellStyle name="Normal 9 2 3 6" xfId="2383"/>
    <cellStyle name="Normal 9 2 3 6 2" xfId="5207"/>
    <cellStyle name="Normal 9 2 3 6 2 2" xfId="13677"/>
    <cellStyle name="Normal 9 2 3 6 2 2 2" xfId="27792"/>
    <cellStyle name="Normal 9 2 3 6 2 2 2 2" xfId="61669"/>
    <cellStyle name="Normal 9 2 3 6 2 2 3" xfId="47553"/>
    <cellStyle name="Normal 9 2 3 6 2 3" xfId="19323"/>
    <cellStyle name="Normal 9 2 3 6 2 3 2" xfId="39084"/>
    <cellStyle name="Normal 9 2 3 6 2 4" xfId="53200"/>
    <cellStyle name="Normal 9 2 3 6 2 5" xfId="33438"/>
    <cellStyle name="Normal 9 2 3 6 3" xfId="8031"/>
    <cellStyle name="Normal 9 2 3 6 3 2" xfId="22146"/>
    <cellStyle name="Normal 9 2 3 6 3 2 2" xfId="56023"/>
    <cellStyle name="Normal 9 2 3 6 3 3" xfId="41907"/>
    <cellStyle name="Normal 9 2 3 6 4" xfId="10854"/>
    <cellStyle name="Normal 9 2 3 6 4 2" xfId="24969"/>
    <cellStyle name="Normal 9 2 3 6 4 2 2" xfId="58846"/>
    <cellStyle name="Normal 9 2 3 6 4 3" xfId="44730"/>
    <cellStyle name="Normal 9 2 3 6 5" xfId="16500"/>
    <cellStyle name="Normal 9 2 3 6 5 2" xfId="36261"/>
    <cellStyle name="Normal 9 2 3 6 6" xfId="50377"/>
    <cellStyle name="Normal 9 2 3 6 7" xfId="30615"/>
    <cellStyle name="Normal 9 2 3 7" xfId="3794"/>
    <cellStyle name="Normal 9 2 3 7 2" xfId="12265"/>
    <cellStyle name="Normal 9 2 3 7 2 2" xfId="26380"/>
    <cellStyle name="Normal 9 2 3 7 2 2 2" xfId="60257"/>
    <cellStyle name="Normal 9 2 3 7 2 3" xfId="46141"/>
    <cellStyle name="Normal 9 2 3 7 3" xfId="17911"/>
    <cellStyle name="Normal 9 2 3 7 3 2" xfId="37672"/>
    <cellStyle name="Normal 9 2 3 7 4" xfId="51788"/>
    <cellStyle name="Normal 9 2 3 7 5" xfId="32026"/>
    <cellStyle name="Normal 9 2 3 8" xfId="6619"/>
    <cellStyle name="Normal 9 2 3 8 2" xfId="20734"/>
    <cellStyle name="Normal 9 2 3 8 2 2" xfId="54611"/>
    <cellStyle name="Normal 9 2 3 8 3" xfId="40495"/>
    <cellStyle name="Normal 9 2 3 9" xfId="9442"/>
    <cellStyle name="Normal 9 2 3 9 2" xfId="23557"/>
    <cellStyle name="Normal 9 2 3 9 2 2" xfId="57434"/>
    <cellStyle name="Normal 9 2 3 9 3" xfId="43318"/>
    <cellStyle name="Normal 9 2 4" xfId="976"/>
    <cellStyle name="Normal 9 2 4 10" xfId="48978"/>
    <cellStyle name="Normal 9 2 4 11" xfId="29216"/>
    <cellStyle name="Normal 9 2 4 2" xfId="1156"/>
    <cellStyle name="Normal 9 2 4 2 10" xfId="29391"/>
    <cellStyle name="Normal 9 2 4 2 2" xfId="1510"/>
    <cellStyle name="Normal 9 2 4 2 2 2" xfId="2217"/>
    <cellStyle name="Normal 9 2 4 2 2 2 2" xfId="3630"/>
    <cellStyle name="Normal 9 2 4 2 2 2 2 2" xfId="6454"/>
    <cellStyle name="Normal 9 2 4 2 2 2 2 2 2" xfId="14924"/>
    <cellStyle name="Normal 9 2 4 2 2 2 2 2 2 2" xfId="29039"/>
    <cellStyle name="Normal 9 2 4 2 2 2 2 2 2 2 2" xfId="62916"/>
    <cellStyle name="Normal 9 2 4 2 2 2 2 2 2 3" xfId="48800"/>
    <cellStyle name="Normal 9 2 4 2 2 2 2 2 3" xfId="20570"/>
    <cellStyle name="Normal 9 2 4 2 2 2 2 2 3 2" xfId="40331"/>
    <cellStyle name="Normal 9 2 4 2 2 2 2 2 4" xfId="54447"/>
    <cellStyle name="Normal 9 2 4 2 2 2 2 2 5" xfId="34685"/>
    <cellStyle name="Normal 9 2 4 2 2 2 2 3" xfId="9278"/>
    <cellStyle name="Normal 9 2 4 2 2 2 2 3 2" xfId="23393"/>
    <cellStyle name="Normal 9 2 4 2 2 2 2 3 2 2" xfId="57270"/>
    <cellStyle name="Normal 9 2 4 2 2 2 2 3 3" xfId="43154"/>
    <cellStyle name="Normal 9 2 4 2 2 2 2 4" xfId="12101"/>
    <cellStyle name="Normal 9 2 4 2 2 2 2 4 2" xfId="26216"/>
    <cellStyle name="Normal 9 2 4 2 2 2 2 4 2 2" xfId="60093"/>
    <cellStyle name="Normal 9 2 4 2 2 2 2 4 3" xfId="45977"/>
    <cellStyle name="Normal 9 2 4 2 2 2 2 5" xfId="17747"/>
    <cellStyle name="Normal 9 2 4 2 2 2 2 5 2" xfId="37508"/>
    <cellStyle name="Normal 9 2 4 2 2 2 2 6" xfId="51624"/>
    <cellStyle name="Normal 9 2 4 2 2 2 2 7" xfId="31862"/>
    <cellStyle name="Normal 9 2 4 2 2 2 3" xfId="5041"/>
    <cellStyle name="Normal 9 2 4 2 2 2 3 2" xfId="13512"/>
    <cellStyle name="Normal 9 2 4 2 2 2 3 2 2" xfId="27627"/>
    <cellStyle name="Normal 9 2 4 2 2 2 3 2 2 2" xfId="61504"/>
    <cellStyle name="Normal 9 2 4 2 2 2 3 2 3" xfId="47388"/>
    <cellStyle name="Normal 9 2 4 2 2 2 3 3" xfId="19158"/>
    <cellStyle name="Normal 9 2 4 2 2 2 3 3 2" xfId="38919"/>
    <cellStyle name="Normal 9 2 4 2 2 2 3 4" xfId="53035"/>
    <cellStyle name="Normal 9 2 4 2 2 2 3 5" xfId="33273"/>
    <cellStyle name="Normal 9 2 4 2 2 2 4" xfId="7866"/>
    <cellStyle name="Normal 9 2 4 2 2 2 4 2" xfId="21981"/>
    <cellStyle name="Normal 9 2 4 2 2 2 4 2 2" xfId="55858"/>
    <cellStyle name="Normal 9 2 4 2 2 2 4 3" xfId="41742"/>
    <cellStyle name="Normal 9 2 4 2 2 2 5" xfId="10689"/>
    <cellStyle name="Normal 9 2 4 2 2 2 5 2" xfId="24804"/>
    <cellStyle name="Normal 9 2 4 2 2 2 5 2 2" xfId="58681"/>
    <cellStyle name="Normal 9 2 4 2 2 2 5 3" xfId="44565"/>
    <cellStyle name="Normal 9 2 4 2 2 2 6" xfId="16335"/>
    <cellStyle name="Normal 9 2 4 2 2 2 6 2" xfId="36096"/>
    <cellStyle name="Normal 9 2 4 2 2 2 7" xfId="50212"/>
    <cellStyle name="Normal 9 2 4 2 2 2 8" xfId="30450"/>
    <cellStyle name="Normal 9 2 4 2 2 3" xfId="2924"/>
    <cellStyle name="Normal 9 2 4 2 2 3 2" xfId="5748"/>
    <cellStyle name="Normal 9 2 4 2 2 3 2 2" xfId="14218"/>
    <cellStyle name="Normal 9 2 4 2 2 3 2 2 2" xfId="28333"/>
    <cellStyle name="Normal 9 2 4 2 2 3 2 2 2 2" xfId="62210"/>
    <cellStyle name="Normal 9 2 4 2 2 3 2 2 3" xfId="48094"/>
    <cellStyle name="Normal 9 2 4 2 2 3 2 3" xfId="19864"/>
    <cellStyle name="Normal 9 2 4 2 2 3 2 3 2" xfId="39625"/>
    <cellStyle name="Normal 9 2 4 2 2 3 2 4" xfId="53741"/>
    <cellStyle name="Normal 9 2 4 2 2 3 2 5" xfId="33979"/>
    <cellStyle name="Normal 9 2 4 2 2 3 3" xfId="8572"/>
    <cellStyle name="Normal 9 2 4 2 2 3 3 2" xfId="22687"/>
    <cellStyle name="Normal 9 2 4 2 2 3 3 2 2" xfId="56564"/>
    <cellStyle name="Normal 9 2 4 2 2 3 3 3" xfId="42448"/>
    <cellStyle name="Normal 9 2 4 2 2 3 4" xfId="11395"/>
    <cellStyle name="Normal 9 2 4 2 2 3 4 2" xfId="25510"/>
    <cellStyle name="Normal 9 2 4 2 2 3 4 2 2" xfId="59387"/>
    <cellStyle name="Normal 9 2 4 2 2 3 4 3" xfId="45271"/>
    <cellStyle name="Normal 9 2 4 2 2 3 5" xfId="17041"/>
    <cellStyle name="Normal 9 2 4 2 2 3 5 2" xfId="36802"/>
    <cellStyle name="Normal 9 2 4 2 2 3 6" xfId="50918"/>
    <cellStyle name="Normal 9 2 4 2 2 3 7" xfId="31156"/>
    <cellStyle name="Normal 9 2 4 2 2 4" xfId="4335"/>
    <cellStyle name="Normal 9 2 4 2 2 4 2" xfId="12806"/>
    <cellStyle name="Normal 9 2 4 2 2 4 2 2" xfId="26921"/>
    <cellStyle name="Normal 9 2 4 2 2 4 2 2 2" xfId="60798"/>
    <cellStyle name="Normal 9 2 4 2 2 4 2 3" xfId="46682"/>
    <cellStyle name="Normal 9 2 4 2 2 4 3" xfId="18452"/>
    <cellStyle name="Normal 9 2 4 2 2 4 3 2" xfId="38213"/>
    <cellStyle name="Normal 9 2 4 2 2 4 4" xfId="52329"/>
    <cellStyle name="Normal 9 2 4 2 2 4 5" xfId="32567"/>
    <cellStyle name="Normal 9 2 4 2 2 5" xfId="7160"/>
    <cellStyle name="Normal 9 2 4 2 2 5 2" xfId="21275"/>
    <cellStyle name="Normal 9 2 4 2 2 5 2 2" xfId="55152"/>
    <cellStyle name="Normal 9 2 4 2 2 5 3" xfId="41036"/>
    <cellStyle name="Normal 9 2 4 2 2 6" xfId="9983"/>
    <cellStyle name="Normal 9 2 4 2 2 6 2" xfId="24098"/>
    <cellStyle name="Normal 9 2 4 2 2 6 2 2" xfId="57975"/>
    <cellStyle name="Normal 9 2 4 2 2 6 3" xfId="43859"/>
    <cellStyle name="Normal 9 2 4 2 2 7" xfId="15629"/>
    <cellStyle name="Normal 9 2 4 2 2 7 2" xfId="35390"/>
    <cellStyle name="Normal 9 2 4 2 2 8" xfId="49506"/>
    <cellStyle name="Normal 9 2 4 2 2 9" xfId="29744"/>
    <cellStyle name="Normal 9 2 4 2 3" xfId="1864"/>
    <cellStyle name="Normal 9 2 4 2 3 2" xfId="3277"/>
    <cellStyle name="Normal 9 2 4 2 3 2 2" xfId="6101"/>
    <cellStyle name="Normal 9 2 4 2 3 2 2 2" xfId="14571"/>
    <cellStyle name="Normal 9 2 4 2 3 2 2 2 2" xfId="28686"/>
    <cellStyle name="Normal 9 2 4 2 3 2 2 2 2 2" xfId="62563"/>
    <cellStyle name="Normal 9 2 4 2 3 2 2 2 3" xfId="48447"/>
    <cellStyle name="Normal 9 2 4 2 3 2 2 3" xfId="20217"/>
    <cellStyle name="Normal 9 2 4 2 3 2 2 3 2" xfId="39978"/>
    <cellStyle name="Normal 9 2 4 2 3 2 2 4" xfId="54094"/>
    <cellStyle name="Normal 9 2 4 2 3 2 2 5" xfId="34332"/>
    <cellStyle name="Normal 9 2 4 2 3 2 3" xfId="8925"/>
    <cellStyle name="Normal 9 2 4 2 3 2 3 2" xfId="23040"/>
    <cellStyle name="Normal 9 2 4 2 3 2 3 2 2" xfId="56917"/>
    <cellStyle name="Normal 9 2 4 2 3 2 3 3" xfId="42801"/>
    <cellStyle name="Normal 9 2 4 2 3 2 4" xfId="11748"/>
    <cellStyle name="Normal 9 2 4 2 3 2 4 2" xfId="25863"/>
    <cellStyle name="Normal 9 2 4 2 3 2 4 2 2" xfId="59740"/>
    <cellStyle name="Normal 9 2 4 2 3 2 4 3" xfId="45624"/>
    <cellStyle name="Normal 9 2 4 2 3 2 5" xfId="17394"/>
    <cellStyle name="Normal 9 2 4 2 3 2 5 2" xfId="37155"/>
    <cellStyle name="Normal 9 2 4 2 3 2 6" xfId="51271"/>
    <cellStyle name="Normal 9 2 4 2 3 2 7" xfId="31509"/>
    <cellStyle name="Normal 9 2 4 2 3 3" xfId="4688"/>
    <cellStyle name="Normal 9 2 4 2 3 3 2" xfId="13159"/>
    <cellStyle name="Normal 9 2 4 2 3 3 2 2" xfId="27274"/>
    <cellStyle name="Normal 9 2 4 2 3 3 2 2 2" xfId="61151"/>
    <cellStyle name="Normal 9 2 4 2 3 3 2 3" xfId="47035"/>
    <cellStyle name="Normal 9 2 4 2 3 3 3" xfId="18805"/>
    <cellStyle name="Normal 9 2 4 2 3 3 3 2" xfId="38566"/>
    <cellStyle name="Normal 9 2 4 2 3 3 4" xfId="52682"/>
    <cellStyle name="Normal 9 2 4 2 3 3 5" xfId="32920"/>
    <cellStyle name="Normal 9 2 4 2 3 4" xfId="7513"/>
    <cellStyle name="Normal 9 2 4 2 3 4 2" xfId="21628"/>
    <cellStyle name="Normal 9 2 4 2 3 4 2 2" xfId="55505"/>
    <cellStyle name="Normal 9 2 4 2 3 4 3" xfId="41389"/>
    <cellStyle name="Normal 9 2 4 2 3 5" xfId="10336"/>
    <cellStyle name="Normal 9 2 4 2 3 5 2" xfId="24451"/>
    <cellStyle name="Normal 9 2 4 2 3 5 2 2" xfId="58328"/>
    <cellStyle name="Normal 9 2 4 2 3 5 3" xfId="44212"/>
    <cellStyle name="Normal 9 2 4 2 3 6" xfId="15982"/>
    <cellStyle name="Normal 9 2 4 2 3 6 2" xfId="35743"/>
    <cellStyle name="Normal 9 2 4 2 3 7" xfId="49859"/>
    <cellStyle name="Normal 9 2 4 2 3 8" xfId="30097"/>
    <cellStyle name="Normal 9 2 4 2 4" xfId="2571"/>
    <cellStyle name="Normal 9 2 4 2 4 2" xfId="5395"/>
    <cellStyle name="Normal 9 2 4 2 4 2 2" xfId="13865"/>
    <cellStyle name="Normal 9 2 4 2 4 2 2 2" xfId="27980"/>
    <cellStyle name="Normal 9 2 4 2 4 2 2 2 2" xfId="61857"/>
    <cellStyle name="Normal 9 2 4 2 4 2 2 3" xfId="47741"/>
    <cellStyle name="Normal 9 2 4 2 4 2 3" xfId="19511"/>
    <cellStyle name="Normal 9 2 4 2 4 2 3 2" xfId="39272"/>
    <cellStyle name="Normal 9 2 4 2 4 2 4" xfId="53388"/>
    <cellStyle name="Normal 9 2 4 2 4 2 5" xfId="33626"/>
    <cellStyle name="Normal 9 2 4 2 4 3" xfId="8219"/>
    <cellStyle name="Normal 9 2 4 2 4 3 2" xfId="22334"/>
    <cellStyle name="Normal 9 2 4 2 4 3 2 2" xfId="56211"/>
    <cellStyle name="Normal 9 2 4 2 4 3 3" xfId="42095"/>
    <cellStyle name="Normal 9 2 4 2 4 4" xfId="11042"/>
    <cellStyle name="Normal 9 2 4 2 4 4 2" xfId="25157"/>
    <cellStyle name="Normal 9 2 4 2 4 4 2 2" xfId="59034"/>
    <cellStyle name="Normal 9 2 4 2 4 4 3" xfId="44918"/>
    <cellStyle name="Normal 9 2 4 2 4 5" xfId="16688"/>
    <cellStyle name="Normal 9 2 4 2 4 5 2" xfId="36449"/>
    <cellStyle name="Normal 9 2 4 2 4 6" xfId="50565"/>
    <cellStyle name="Normal 9 2 4 2 4 7" xfId="30803"/>
    <cellStyle name="Normal 9 2 4 2 5" xfId="3982"/>
    <cellStyle name="Normal 9 2 4 2 5 2" xfId="12453"/>
    <cellStyle name="Normal 9 2 4 2 5 2 2" xfId="26568"/>
    <cellStyle name="Normal 9 2 4 2 5 2 2 2" xfId="60445"/>
    <cellStyle name="Normal 9 2 4 2 5 2 3" xfId="46329"/>
    <cellStyle name="Normal 9 2 4 2 5 3" xfId="18099"/>
    <cellStyle name="Normal 9 2 4 2 5 3 2" xfId="37860"/>
    <cellStyle name="Normal 9 2 4 2 5 4" xfId="51976"/>
    <cellStyle name="Normal 9 2 4 2 5 5" xfId="32214"/>
    <cellStyle name="Normal 9 2 4 2 6" xfId="6807"/>
    <cellStyle name="Normal 9 2 4 2 6 2" xfId="20922"/>
    <cellStyle name="Normal 9 2 4 2 6 2 2" xfId="54799"/>
    <cellStyle name="Normal 9 2 4 2 6 3" xfId="40683"/>
    <cellStyle name="Normal 9 2 4 2 7" xfId="9630"/>
    <cellStyle name="Normal 9 2 4 2 7 2" xfId="23745"/>
    <cellStyle name="Normal 9 2 4 2 7 2 2" xfId="57622"/>
    <cellStyle name="Normal 9 2 4 2 7 3" xfId="43506"/>
    <cellStyle name="Normal 9 2 4 2 8" xfId="15276"/>
    <cellStyle name="Normal 9 2 4 2 8 2" xfId="35037"/>
    <cellStyle name="Normal 9 2 4 2 9" xfId="49153"/>
    <cellStyle name="Normal 9 2 4 3" xfId="1335"/>
    <cellStyle name="Normal 9 2 4 3 2" xfId="2042"/>
    <cellStyle name="Normal 9 2 4 3 2 2" xfId="3455"/>
    <cellStyle name="Normal 9 2 4 3 2 2 2" xfId="6279"/>
    <cellStyle name="Normal 9 2 4 3 2 2 2 2" xfId="14749"/>
    <cellStyle name="Normal 9 2 4 3 2 2 2 2 2" xfId="28864"/>
    <cellStyle name="Normal 9 2 4 3 2 2 2 2 2 2" xfId="62741"/>
    <cellStyle name="Normal 9 2 4 3 2 2 2 2 3" xfId="48625"/>
    <cellStyle name="Normal 9 2 4 3 2 2 2 3" xfId="20395"/>
    <cellStyle name="Normal 9 2 4 3 2 2 2 3 2" xfId="40156"/>
    <cellStyle name="Normal 9 2 4 3 2 2 2 4" xfId="54272"/>
    <cellStyle name="Normal 9 2 4 3 2 2 2 5" xfId="34510"/>
    <cellStyle name="Normal 9 2 4 3 2 2 3" xfId="9103"/>
    <cellStyle name="Normal 9 2 4 3 2 2 3 2" xfId="23218"/>
    <cellStyle name="Normal 9 2 4 3 2 2 3 2 2" xfId="57095"/>
    <cellStyle name="Normal 9 2 4 3 2 2 3 3" xfId="42979"/>
    <cellStyle name="Normal 9 2 4 3 2 2 4" xfId="11926"/>
    <cellStyle name="Normal 9 2 4 3 2 2 4 2" xfId="26041"/>
    <cellStyle name="Normal 9 2 4 3 2 2 4 2 2" xfId="59918"/>
    <cellStyle name="Normal 9 2 4 3 2 2 4 3" xfId="45802"/>
    <cellStyle name="Normal 9 2 4 3 2 2 5" xfId="17572"/>
    <cellStyle name="Normal 9 2 4 3 2 2 5 2" xfId="37333"/>
    <cellStyle name="Normal 9 2 4 3 2 2 6" xfId="51449"/>
    <cellStyle name="Normal 9 2 4 3 2 2 7" xfId="31687"/>
    <cellStyle name="Normal 9 2 4 3 2 3" xfId="4866"/>
    <cellStyle name="Normal 9 2 4 3 2 3 2" xfId="13337"/>
    <cellStyle name="Normal 9 2 4 3 2 3 2 2" xfId="27452"/>
    <cellStyle name="Normal 9 2 4 3 2 3 2 2 2" xfId="61329"/>
    <cellStyle name="Normal 9 2 4 3 2 3 2 3" xfId="47213"/>
    <cellStyle name="Normal 9 2 4 3 2 3 3" xfId="18983"/>
    <cellStyle name="Normal 9 2 4 3 2 3 3 2" xfId="38744"/>
    <cellStyle name="Normal 9 2 4 3 2 3 4" xfId="52860"/>
    <cellStyle name="Normal 9 2 4 3 2 3 5" xfId="33098"/>
    <cellStyle name="Normal 9 2 4 3 2 4" xfId="7691"/>
    <cellStyle name="Normal 9 2 4 3 2 4 2" xfId="21806"/>
    <cellStyle name="Normal 9 2 4 3 2 4 2 2" xfId="55683"/>
    <cellStyle name="Normal 9 2 4 3 2 4 3" xfId="41567"/>
    <cellStyle name="Normal 9 2 4 3 2 5" xfId="10514"/>
    <cellStyle name="Normal 9 2 4 3 2 5 2" xfId="24629"/>
    <cellStyle name="Normal 9 2 4 3 2 5 2 2" xfId="58506"/>
    <cellStyle name="Normal 9 2 4 3 2 5 3" xfId="44390"/>
    <cellStyle name="Normal 9 2 4 3 2 6" xfId="16160"/>
    <cellStyle name="Normal 9 2 4 3 2 6 2" xfId="35921"/>
    <cellStyle name="Normal 9 2 4 3 2 7" xfId="50037"/>
    <cellStyle name="Normal 9 2 4 3 2 8" xfId="30275"/>
    <cellStyle name="Normal 9 2 4 3 3" xfId="2749"/>
    <cellStyle name="Normal 9 2 4 3 3 2" xfId="5573"/>
    <cellStyle name="Normal 9 2 4 3 3 2 2" xfId="14043"/>
    <cellStyle name="Normal 9 2 4 3 3 2 2 2" xfId="28158"/>
    <cellStyle name="Normal 9 2 4 3 3 2 2 2 2" xfId="62035"/>
    <cellStyle name="Normal 9 2 4 3 3 2 2 3" xfId="47919"/>
    <cellStyle name="Normal 9 2 4 3 3 2 3" xfId="19689"/>
    <cellStyle name="Normal 9 2 4 3 3 2 3 2" xfId="39450"/>
    <cellStyle name="Normal 9 2 4 3 3 2 4" xfId="53566"/>
    <cellStyle name="Normal 9 2 4 3 3 2 5" xfId="33804"/>
    <cellStyle name="Normal 9 2 4 3 3 3" xfId="8397"/>
    <cellStyle name="Normal 9 2 4 3 3 3 2" xfId="22512"/>
    <cellStyle name="Normal 9 2 4 3 3 3 2 2" xfId="56389"/>
    <cellStyle name="Normal 9 2 4 3 3 3 3" xfId="42273"/>
    <cellStyle name="Normal 9 2 4 3 3 4" xfId="11220"/>
    <cellStyle name="Normal 9 2 4 3 3 4 2" xfId="25335"/>
    <cellStyle name="Normal 9 2 4 3 3 4 2 2" xfId="59212"/>
    <cellStyle name="Normal 9 2 4 3 3 4 3" xfId="45096"/>
    <cellStyle name="Normal 9 2 4 3 3 5" xfId="16866"/>
    <cellStyle name="Normal 9 2 4 3 3 5 2" xfId="36627"/>
    <cellStyle name="Normal 9 2 4 3 3 6" xfId="50743"/>
    <cellStyle name="Normal 9 2 4 3 3 7" xfId="30981"/>
    <cellStyle name="Normal 9 2 4 3 4" xfId="4160"/>
    <cellStyle name="Normal 9 2 4 3 4 2" xfId="12631"/>
    <cellStyle name="Normal 9 2 4 3 4 2 2" xfId="26746"/>
    <cellStyle name="Normal 9 2 4 3 4 2 2 2" xfId="60623"/>
    <cellStyle name="Normal 9 2 4 3 4 2 3" xfId="46507"/>
    <cellStyle name="Normal 9 2 4 3 4 3" xfId="18277"/>
    <cellStyle name="Normal 9 2 4 3 4 3 2" xfId="38038"/>
    <cellStyle name="Normal 9 2 4 3 4 4" xfId="52154"/>
    <cellStyle name="Normal 9 2 4 3 4 5" xfId="32392"/>
    <cellStyle name="Normal 9 2 4 3 5" xfId="6985"/>
    <cellStyle name="Normal 9 2 4 3 5 2" xfId="21100"/>
    <cellStyle name="Normal 9 2 4 3 5 2 2" xfId="54977"/>
    <cellStyle name="Normal 9 2 4 3 5 3" xfId="40861"/>
    <cellStyle name="Normal 9 2 4 3 6" xfId="9808"/>
    <cellStyle name="Normal 9 2 4 3 6 2" xfId="23923"/>
    <cellStyle name="Normal 9 2 4 3 6 2 2" xfId="57800"/>
    <cellStyle name="Normal 9 2 4 3 6 3" xfId="43684"/>
    <cellStyle name="Normal 9 2 4 3 7" xfId="15454"/>
    <cellStyle name="Normal 9 2 4 3 7 2" xfId="35215"/>
    <cellStyle name="Normal 9 2 4 3 8" xfId="49331"/>
    <cellStyle name="Normal 9 2 4 3 9" xfId="29569"/>
    <cellStyle name="Normal 9 2 4 4" xfId="1689"/>
    <cellStyle name="Normal 9 2 4 4 2" xfId="3102"/>
    <cellStyle name="Normal 9 2 4 4 2 2" xfId="5926"/>
    <cellStyle name="Normal 9 2 4 4 2 2 2" xfId="14396"/>
    <cellStyle name="Normal 9 2 4 4 2 2 2 2" xfId="28511"/>
    <cellStyle name="Normal 9 2 4 4 2 2 2 2 2" xfId="62388"/>
    <cellStyle name="Normal 9 2 4 4 2 2 2 3" xfId="48272"/>
    <cellStyle name="Normal 9 2 4 4 2 2 3" xfId="20042"/>
    <cellStyle name="Normal 9 2 4 4 2 2 3 2" xfId="39803"/>
    <cellStyle name="Normal 9 2 4 4 2 2 4" xfId="53919"/>
    <cellStyle name="Normal 9 2 4 4 2 2 5" xfId="34157"/>
    <cellStyle name="Normal 9 2 4 4 2 3" xfId="8750"/>
    <cellStyle name="Normal 9 2 4 4 2 3 2" xfId="22865"/>
    <cellStyle name="Normal 9 2 4 4 2 3 2 2" xfId="56742"/>
    <cellStyle name="Normal 9 2 4 4 2 3 3" xfId="42626"/>
    <cellStyle name="Normal 9 2 4 4 2 4" xfId="11573"/>
    <cellStyle name="Normal 9 2 4 4 2 4 2" xfId="25688"/>
    <cellStyle name="Normal 9 2 4 4 2 4 2 2" xfId="59565"/>
    <cellStyle name="Normal 9 2 4 4 2 4 3" xfId="45449"/>
    <cellStyle name="Normal 9 2 4 4 2 5" xfId="17219"/>
    <cellStyle name="Normal 9 2 4 4 2 5 2" xfId="36980"/>
    <cellStyle name="Normal 9 2 4 4 2 6" xfId="51096"/>
    <cellStyle name="Normal 9 2 4 4 2 7" xfId="31334"/>
    <cellStyle name="Normal 9 2 4 4 3" xfId="4513"/>
    <cellStyle name="Normal 9 2 4 4 3 2" xfId="12984"/>
    <cellStyle name="Normal 9 2 4 4 3 2 2" xfId="27099"/>
    <cellStyle name="Normal 9 2 4 4 3 2 2 2" xfId="60976"/>
    <cellStyle name="Normal 9 2 4 4 3 2 3" xfId="46860"/>
    <cellStyle name="Normal 9 2 4 4 3 3" xfId="18630"/>
    <cellStyle name="Normal 9 2 4 4 3 3 2" xfId="38391"/>
    <cellStyle name="Normal 9 2 4 4 3 4" xfId="52507"/>
    <cellStyle name="Normal 9 2 4 4 3 5" xfId="32745"/>
    <cellStyle name="Normal 9 2 4 4 4" xfId="7338"/>
    <cellStyle name="Normal 9 2 4 4 4 2" xfId="21453"/>
    <cellStyle name="Normal 9 2 4 4 4 2 2" xfId="55330"/>
    <cellStyle name="Normal 9 2 4 4 4 3" xfId="41214"/>
    <cellStyle name="Normal 9 2 4 4 5" xfId="10161"/>
    <cellStyle name="Normal 9 2 4 4 5 2" xfId="24276"/>
    <cellStyle name="Normal 9 2 4 4 5 2 2" xfId="58153"/>
    <cellStyle name="Normal 9 2 4 4 5 3" xfId="44037"/>
    <cellStyle name="Normal 9 2 4 4 6" xfId="15807"/>
    <cellStyle name="Normal 9 2 4 4 6 2" xfId="35568"/>
    <cellStyle name="Normal 9 2 4 4 7" xfId="49684"/>
    <cellStyle name="Normal 9 2 4 4 8" xfId="29922"/>
    <cellStyle name="Normal 9 2 4 5" xfId="2396"/>
    <cellStyle name="Normal 9 2 4 5 2" xfId="5220"/>
    <cellStyle name="Normal 9 2 4 5 2 2" xfId="13690"/>
    <cellStyle name="Normal 9 2 4 5 2 2 2" xfId="27805"/>
    <cellStyle name="Normal 9 2 4 5 2 2 2 2" xfId="61682"/>
    <cellStyle name="Normal 9 2 4 5 2 2 3" xfId="47566"/>
    <cellStyle name="Normal 9 2 4 5 2 3" xfId="19336"/>
    <cellStyle name="Normal 9 2 4 5 2 3 2" xfId="39097"/>
    <cellStyle name="Normal 9 2 4 5 2 4" xfId="53213"/>
    <cellStyle name="Normal 9 2 4 5 2 5" xfId="33451"/>
    <cellStyle name="Normal 9 2 4 5 3" xfId="8044"/>
    <cellStyle name="Normal 9 2 4 5 3 2" xfId="22159"/>
    <cellStyle name="Normal 9 2 4 5 3 2 2" xfId="56036"/>
    <cellStyle name="Normal 9 2 4 5 3 3" xfId="41920"/>
    <cellStyle name="Normal 9 2 4 5 4" xfId="10867"/>
    <cellStyle name="Normal 9 2 4 5 4 2" xfId="24982"/>
    <cellStyle name="Normal 9 2 4 5 4 2 2" xfId="58859"/>
    <cellStyle name="Normal 9 2 4 5 4 3" xfId="44743"/>
    <cellStyle name="Normal 9 2 4 5 5" xfId="16513"/>
    <cellStyle name="Normal 9 2 4 5 5 2" xfId="36274"/>
    <cellStyle name="Normal 9 2 4 5 6" xfId="50390"/>
    <cellStyle name="Normal 9 2 4 5 7" xfId="30628"/>
    <cellStyle name="Normal 9 2 4 6" xfId="3807"/>
    <cellStyle name="Normal 9 2 4 6 2" xfId="12278"/>
    <cellStyle name="Normal 9 2 4 6 2 2" xfId="26393"/>
    <cellStyle name="Normal 9 2 4 6 2 2 2" xfId="60270"/>
    <cellStyle name="Normal 9 2 4 6 2 3" xfId="46154"/>
    <cellStyle name="Normal 9 2 4 6 3" xfId="17924"/>
    <cellStyle name="Normal 9 2 4 6 3 2" xfId="37685"/>
    <cellStyle name="Normal 9 2 4 6 4" xfId="51801"/>
    <cellStyle name="Normal 9 2 4 6 5" xfId="32039"/>
    <cellStyle name="Normal 9 2 4 7" xfId="6632"/>
    <cellStyle name="Normal 9 2 4 7 2" xfId="20747"/>
    <cellStyle name="Normal 9 2 4 7 2 2" xfId="54624"/>
    <cellStyle name="Normal 9 2 4 7 3" xfId="40508"/>
    <cellStyle name="Normal 9 2 4 8" xfId="9455"/>
    <cellStyle name="Normal 9 2 4 8 2" xfId="23570"/>
    <cellStyle name="Normal 9 2 4 8 2 2" xfId="57447"/>
    <cellStyle name="Normal 9 2 4 8 3" xfId="43331"/>
    <cellStyle name="Normal 9 2 4 9" xfId="15101"/>
    <cellStyle name="Normal 9 2 4 9 2" xfId="34862"/>
    <cellStyle name="Normal 9 2 5" xfId="1068"/>
    <cellStyle name="Normal 9 2 5 10" xfId="29304"/>
    <cellStyle name="Normal 9 2 5 2" xfId="1423"/>
    <cellStyle name="Normal 9 2 5 2 2" xfId="2130"/>
    <cellStyle name="Normal 9 2 5 2 2 2" xfId="3543"/>
    <cellStyle name="Normal 9 2 5 2 2 2 2" xfId="6367"/>
    <cellStyle name="Normal 9 2 5 2 2 2 2 2" xfId="14837"/>
    <cellStyle name="Normal 9 2 5 2 2 2 2 2 2" xfId="28952"/>
    <cellStyle name="Normal 9 2 5 2 2 2 2 2 2 2" xfId="62829"/>
    <cellStyle name="Normal 9 2 5 2 2 2 2 2 3" xfId="48713"/>
    <cellStyle name="Normal 9 2 5 2 2 2 2 3" xfId="20483"/>
    <cellStyle name="Normal 9 2 5 2 2 2 2 3 2" xfId="40244"/>
    <cellStyle name="Normal 9 2 5 2 2 2 2 4" xfId="54360"/>
    <cellStyle name="Normal 9 2 5 2 2 2 2 5" xfId="34598"/>
    <cellStyle name="Normal 9 2 5 2 2 2 3" xfId="9191"/>
    <cellStyle name="Normal 9 2 5 2 2 2 3 2" xfId="23306"/>
    <cellStyle name="Normal 9 2 5 2 2 2 3 2 2" xfId="57183"/>
    <cellStyle name="Normal 9 2 5 2 2 2 3 3" xfId="43067"/>
    <cellStyle name="Normal 9 2 5 2 2 2 4" xfId="12014"/>
    <cellStyle name="Normal 9 2 5 2 2 2 4 2" xfId="26129"/>
    <cellStyle name="Normal 9 2 5 2 2 2 4 2 2" xfId="60006"/>
    <cellStyle name="Normal 9 2 5 2 2 2 4 3" xfId="45890"/>
    <cellStyle name="Normal 9 2 5 2 2 2 5" xfId="17660"/>
    <cellStyle name="Normal 9 2 5 2 2 2 5 2" xfId="37421"/>
    <cellStyle name="Normal 9 2 5 2 2 2 6" xfId="51537"/>
    <cellStyle name="Normal 9 2 5 2 2 2 7" xfId="31775"/>
    <cellStyle name="Normal 9 2 5 2 2 3" xfId="4954"/>
    <cellStyle name="Normal 9 2 5 2 2 3 2" xfId="13425"/>
    <cellStyle name="Normal 9 2 5 2 2 3 2 2" xfId="27540"/>
    <cellStyle name="Normal 9 2 5 2 2 3 2 2 2" xfId="61417"/>
    <cellStyle name="Normal 9 2 5 2 2 3 2 3" xfId="47301"/>
    <cellStyle name="Normal 9 2 5 2 2 3 3" xfId="19071"/>
    <cellStyle name="Normal 9 2 5 2 2 3 3 2" xfId="38832"/>
    <cellStyle name="Normal 9 2 5 2 2 3 4" xfId="52948"/>
    <cellStyle name="Normal 9 2 5 2 2 3 5" xfId="33186"/>
    <cellStyle name="Normal 9 2 5 2 2 4" xfId="7779"/>
    <cellStyle name="Normal 9 2 5 2 2 4 2" xfId="21894"/>
    <cellStyle name="Normal 9 2 5 2 2 4 2 2" xfId="55771"/>
    <cellStyle name="Normal 9 2 5 2 2 4 3" xfId="41655"/>
    <cellStyle name="Normal 9 2 5 2 2 5" xfId="10602"/>
    <cellStyle name="Normal 9 2 5 2 2 5 2" xfId="24717"/>
    <cellStyle name="Normal 9 2 5 2 2 5 2 2" xfId="58594"/>
    <cellStyle name="Normal 9 2 5 2 2 5 3" xfId="44478"/>
    <cellStyle name="Normal 9 2 5 2 2 6" xfId="16248"/>
    <cellStyle name="Normal 9 2 5 2 2 6 2" xfId="36009"/>
    <cellStyle name="Normal 9 2 5 2 2 7" xfId="50125"/>
    <cellStyle name="Normal 9 2 5 2 2 8" xfId="30363"/>
    <cellStyle name="Normal 9 2 5 2 3" xfId="2837"/>
    <cellStyle name="Normal 9 2 5 2 3 2" xfId="5661"/>
    <cellStyle name="Normal 9 2 5 2 3 2 2" xfId="14131"/>
    <cellStyle name="Normal 9 2 5 2 3 2 2 2" xfId="28246"/>
    <cellStyle name="Normal 9 2 5 2 3 2 2 2 2" xfId="62123"/>
    <cellStyle name="Normal 9 2 5 2 3 2 2 3" xfId="48007"/>
    <cellStyle name="Normal 9 2 5 2 3 2 3" xfId="19777"/>
    <cellStyle name="Normal 9 2 5 2 3 2 3 2" xfId="39538"/>
    <cellStyle name="Normal 9 2 5 2 3 2 4" xfId="53654"/>
    <cellStyle name="Normal 9 2 5 2 3 2 5" xfId="33892"/>
    <cellStyle name="Normal 9 2 5 2 3 3" xfId="8485"/>
    <cellStyle name="Normal 9 2 5 2 3 3 2" xfId="22600"/>
    <cellStyle name="Normal 9 2 5 2 3 3 2 2" xfId="56477"/>
    <cellStyle name="Normal 9 2 5 2 3 3 3" xfId="42361"/>
    <cellStyle name="Normal 9 2 5 2 3 4" xfId="11308"/>
    <cellStyle name="Normal 9 2 5 2 3 4 2" xfId="25423"/>
    <cellStyle name="Normal 9 2 5 2 3 4 2 2" xfId="59300"/>
    <cellStyle name="Normal 9 2 5 2 3 4 3" xfId="45184"/>
    <cellStyle name="Normal 9 2 5 2 3 5" xfId="16954"/>
    <cellStyle name="Normal 9 2 5 2 3 5 2" xfId="36715"/>
    <cellStyle name="Normal 9 2 5 2 3 6" xfId="50831"/>
    <cellStyle name="Normal 9 2 5 2 3 7" xfId="31069"/>
    <cellStyle name="Normal 9 2 5 2 4" xfId="4248"/>
    <cellStyle name="Normal 9 2 5 2 4 2" xfId="12719"/>
    <cellStyle name="Normal 9 2 5 2 4 2 2" xfId="26834"/>
    <cellStyle name="Normal 9 2 5 2 4 2 2 2" xfId="60711"/>
    <cellStyle name="Normal 9 2 5 2 4 2 3" xfId="46595"/>
    <cellStyle name="Normal 9 2 5 2 4 3" xfId="18365"/>
    <cellStyle name="Normal 9 2 5 2 4 3 2" xfId="38126"/>
    <cellStyle name="Normal 9 2 5 2 4 4" xfId="52242"/>
    <cellStyle name="Normal 9 2 5 2 4 5" xfId="32480"/>
    <cellStyle name="Normal 9 2 5 2 5" xfId="7073"/>
    <cellStyle name="Normal 9 2 5 2 5 2" xfId="21188"/>
    <cellStyle name="Normal 9 2 5 2 5 2 2" xfId="55065"/>
    <cellStyle name="Normal 9 2 5 2 5 3" xfId="40949"/>
    <cellStyle name="Normal 9 2 5 2 6" xfId="9896"/>
    <cellStyle name="Normal 9 2 5 2 6 2" xfId="24011"/>
    <cellStyle name="Normal 9 2 5 2 6 2 2" xfId="57888"/>
    <cellStyle name="Normal 9 2 5 2 6 3" xfId="43772"/>
    <cellStyle name="Normal 9 2 5 2 7" xfId="15542"/>
    <cellStyle name="Normal 9 2 5 2 7 2" xfId="35303"/>
    <cellStyle name="Normal 9 2 5 2 8" xfId="49419"/>
    <cellStyle name="Normal 9 2 5 2 9" xfId="29657"/>
    <cellStyle name="Normal 9 2 5 3" xfId="1777"/>
    <cellStyle name="Normal 9 2 5 3 2" xfId="3190"/>
    <cellStyle name="Normal 9 2 5 3 2 2" xfId="6014"/>
    <cellStyle name="Normal 9 2 5 3 2 2 2" xfId="14484"/>
    <cellStyle name="Normal 9 2 5 3 2 2 2 2" xfId="28599"/>
    <cellStyle name="Normal 9 2 5 3 2 2 2 2 2" xfId="62476"/>
    <cellStyle name="Normal 9 2 5 3 2 2 2 3" xfId="48360"/>
    <cellStyle name="Normal 9 2 5 3 2 2 3" xfId="20130"/>
    <cellStyle name="Normal 9 2 5 3 2 2 3 2" xfId="39891"/>
    <cellStyle name="Normal 9 2 5 3 2 2 4" xfId="54007"/>
    <cellStyle name="Normal 9 2 5 3 2 2 5" xfId="34245"/>
    <cellStyle name="Normal 9 2 5 3 2 3" xfId="8838"/>
    <cellStyle name="Normal 9 2 5 3 2 3 2" xfId="22953"/>
    <cellStyle name="Normal 9 2 5 3 2 3 2 2" xfId="56830"/>
    <cellStyle name="Normal 9 2 5 3 2 3 3" xfId="42714"/>
    <cellStyle name="Normal 9 2 5 3 2 4" xfId="11661"/>
    <cellStyle name="Normal 9 2 5 3 2 4 2" xfId="25776"/>
    <cellStyle name="Normal 9 2 5 3 2 4 2 2" xfId="59653"/>
    <cellStyle name="Normal 9 2 5 3 2 4 3" xfId="45537"/>
    <cellStyle name="Normal 9 2 5 3 2 5" xfId="17307"/>
    <cellStyle name="Normal 9 2 5 3 2 5 2" xfId="37068"/>
    <cellStyle name="Normal 9 2 5 3 2 6" xfId="51184"/>
    <cellStyle name="Normal 9 2 5 3 2 7" xfId="31422"/>
    <cellStyle name="Normal 9 2 5 3 3" xfId="4601"/>
    <cellStyle name="Normal 9 2 5 3 3 2" xfId="13072"/>
    <cellStyle name="Normal 9 2 5 3 3 2 2" xfId="27187"/>
    <cellStyle name="Normal 9 2 5 3 3 2 2 2" xfId="61064"/>
    <cellStyle name="Normal 9 2 5 3 3 2 3" xfId="46948"/>
    <cellStyle name="Normal 9 2 5 3 3 3" xfId="18718"/>
    <cellStyle name="Normal 9 2 5 3 3 3 2" xfId="38479"/>
    <cellStyle name="Normal 9 2 5 3 3 4" xfId="52595"/>
    <cellStyle name="Normal 9 2 5 3 3 5" xfId="32833"/>
    <cellStyle name="Normal 9 2 5 3 4" xfId="7426"/>
    <cellStyle name="Normal 9 2 5 3 4 2" xfId="21541"/>
    <cellStyle name="Normal 9 2 5 3 4 2 2" xfId="55418"/>
    <cellStyle name="Normal 9 2 5 3 4 3" xfId="41302"/>
    <cellStyle name="Normal 9 2 5 3 5" xfId="10249"/>
    <cellStyle name="Normal 9 2 5 3 5 2" xfId="24364"/>
    <cellStyle name="Normal 9 2 5 3 5 2 2" xfId="58241"/>
    <cellStyle name="Normal 9 2 5 3 5 3" xfId="44125"/>
    <cellStyle name="Normal 9 2 5 3 6" xfId="15895"/>
    <cellStyle name="Normal 9 2 5 3 6 2" xfId="35656"/>
    <cellStyle name="Normal 9 2 5 3 7" xfId="49772"/>
    <cellStyle name="Normal 9 2 5 3 8" xfId="30010"/>
    <cellStyle name="Normal 9 2 5 4" xfId="2484"/>
    <cellStyle name="Normal 9 2 5 4 2" xfId="5308"/>
    <cellStyle name="Normal 9 2 5 4 2 2" xfId="13778"/>
    <cellStyle name="Normal 9 2 5 4 2 2 2" xfId="27893"/>
    <cellStyle name="Normal 9 2 5 4 2 2 2 2" xfId="61770"/>
    <cellStyle name="Normal 9 2 5 4 2 2 3" xfId="47654"/>
    <cellStyle name="Normal 9 2 5 4 2 3" xfId="19424"/>
    <cellStyle name="Normal 9 2 5 4 2 3 2" xfId="39185"/>
    <cellStyle name="Normal 9 2 5 4 2 4" xfId="53301"/>
    <cellStyle name="Normal 9 2 5 4 2 5" xfId="33539"/>
    <cellStyle name="Normal 9 2 5 4 3" xfId="8132"/>
    <cellStyle name="Normal 9 2 5 4 3 2" xfId="22247"/>
    <cellStyle name="Normal 9 2 5 4 3 2 2" xfId="56124"/>
    <cellStyle name="Normal 9 2 5 4 3 3" xfId="42008"/>
    <cellStyle name="Normal 9 2 5 4 4" xfId="10955"/>
    <cellStyle name="Normal 9 2 5 4 4 2" xfId="25070"/>
    <cellStyle name="Normal 9 2 5 4 4 2 2" xfId="58947"/>
    <cellStyle name="Normal 9 2 5 4 4 3" xfId="44831"/>
    <cellStyle name="Normal 9 2 5 4 5" xfId="16601"/>
    <cellStyle name="Normal 9 2 5 4 5 2" xfId="36362"/>
    <cellStyle name="Normal 9 2 5 4 6" xfId="50478"/>
    <cellStyle name="Normal 9 2 5 4 7" xfId="30716"/>
    <cellStyle name="Normal 9 2 5 5" xfId="3895"/>
    <cellStyle name="Normal 9 2 5 5 2" xfId="12366"/>
    <cellStyle name="Normal 9 2 5 5 2 2" xfId="26481"/>
    <cellStyle name="Normal 9 2 5 5 2 2 2" xfId="60358"/>
    <cellStyle name="Normal 9 2 5 5 2 3" xfId="46242"/>
    <cellStyle name="Normal 9 2 5 5 3" xfId="18012"/>
    <cellStyle name="Normal 9 2 5 5 3 2" xfId="37773"/>
    <cellStyle name="Normal 9 2 5 5 4" xfId="51889"/>
    <cellStyle name="Normal 9 2 5 5 5" xfId="32127"/>
    <cellStyle name="Normal 9 2 5 6" xfId="6720"/>
    <cellStyle name="Normal 9 2 5 6 2" xfId="20835"/>
    <cellStyle name="Normal 9 2 5 6 2 2" xfId="54712"/>
    <cellStyle name="Normal 9 2 5 6 3" xfId="40596"/>
    <cellStyle name="Normal 9 2 5 7" xfId="9543"/>
    <cellStyle name="Normal 9 2 5 7 2" xfId="23658"/>
    <cellStyle name="Normal 9 2 5 7 2 2" xfId="57535"/>
    <cellStyle name="Normal 9 2 5 7 3" xfId="43419"/>
    <cellStyle name="Normal 9 2 5 8" xfId="15189"/>
    <cellStyle name="Normal 9 2 5 8 2" xfId="34950"/>
    <cellStyle name="Normal 9 2 5 9" xfId="49066"/>
    <cellStyle name="Normal 9 2 6" xfId="1248"/>
    <cellStyle name="Normal 9 2 6 2" xfId="1955"/>
    <cellStyle name="Normal 9 2 6 2 2" xfId="3368"/>
    <cellStyle name="Normal 9 2 6 2 2 2" xfId="6192"/>
    <cellStyle name="Normal 9 2 6 2 2 2 2" xfId="14662"/>
    <cellStyle name="Normal 9 2 6 2 2 2 2 2" xfId="28777"/>
    <cellStyle name="Normal 9 2 6 2 2 2 2 2 2" xfId="62654"/>
    <cellStyle name="Normal 9 2 6 2 2 2 2 3" xfId="48538"/>
    <cellStyle name="Normal 9 2 6 2 2 2 3" xfId="20308"/>
    <cellStyle name="Normal 9 2 6 2 2 2 3 2" xfId="40069"/>
    <cellStyle name="Normal 9 2 6 2 2 2 4" xfId="54185"/>
    <cellStyle name="Normal 9 2 6 2 2 2 5" xfId="34423"/>
    <cellStyle name="Normal 9 2 6 2 2 3" xfId="9016"/>
    <cellStyle name="Normal 9 2 6 2 2 3 2" xfId="23131"/>
    <cellStyle name="Normal 9 2 6 2 2 3 2 2" xfId="57008"/>
    <cellStyle name="Normal 9 2 6 2 2 3 3" xfId="42892"/>
    <cellStyle name="Normal 9 2 6 2 2 4" xfId="11839"/>
    <cellStyle name="Normal 9 2 6 2 2 4 2" xfId="25954"/>
    <cellStyle name="Normal 9 2 6 2 2 4 2 2" xfId="59831"/>
    <cellStyle name="Normal 9 2 6 2 2 4 3" xfId="45715"/>
    <cellStyle name="Normal 9 2 6 2 2 5" xfId="17485"/>
    <cellStyle name="Normal 9 2 6 2 2 5 2" xfId="37246"/>
    <cellStyle name="Normal 9 2 6 2 2 6" xfId="51362"/>
    <cellStyle name="Normal 9 2 6 2 2 7" xfId="31600"/>
    <cellStyle name="Normal 9 2 6 2 3" xfId="4779"/>
    <cellStyle name="Normal 9 2 6 2 3 2" xfId="13250"/>
    <cellStyle name="Normal 9 2 6 2 3 2 2" xfId="27365"/>
    <cellStyle name="Normal 9 2 6 2 3 2 2 2" xfId="61242"/>
    <cellStyle name="Normal 9 2 6 2 3 2 3" xfId="47126"/>
    <cellStyle name="Normal 9 2 6 2 3 3" xfId="18896"/>
    <cellStyle name="Normal 9 2 6 2 3 3 2" xfId="38657"/>
    <cellStyle name="Normal 9 2 6 2 3 4" xfId="52773"/>
    <cellStyle name="Normal 9 2 6 2 3 5" xfId="33011"/>
    <cellStyle name="Normal 9 2 6 2 4" xfId="7604"/>
    <cellStyle name="Normal 9 2 6 2 4 2" xfId="21719"/>
    <cellStyle name="Normal 9 2 6 2 4 2 2" xfId="55596"/>
    <cellStyle name="Normal 9 2 6 2 4 3" xfId="41480"/>
    <cellStyle name="Normal 9 2 6 2 5" xfId="10427"/>
    <cellStyle name="Normal 9 2 6 2 5 2" xfId="24542"/>
    <cellStyle name="Normal 9 2 6 2 5 2 2" xfId="58419"/>
    <cellStyle name="Normal 9 2 6 2 5 3" xfId="44303"/>
    <cellStyle name="Normal 9 2 6 2 6" xfId="16073"/>
    <cellStyle name="Normal 9 2 6 2 6 2" xfId="35834"/>
    <cellStyle name="Normal 9 2 6 2 7" xfId="49950"/>
    <cellStyle name="Normal 9 2 6 2 8" xfId="30188"/>
    <cellStyle name="Normal 9 2 6 3" xfId="2662"/>
    <cellStyle name="Normal 9 2 6 3 2" xfId="5486"/>
    <cellStyle name="Normal 9 2 6 3 2 2" xfId="13956"/>
    <cellStyle name="Normal 9 2 6 3 2 2 2" xfId="28071"/>
    <cellStyle name="Normal 9 2 6 3 2 2 2 2" xfId="61948"/>
    <cellStyle name="Normal 9 2 6 3 2 2 3" xfId="47832"/>
    <cellStyle name="Normal 9 2 6 3 2 3" xfId="19602"/>
    <cellStyle name="Normal 9 2 6 3 2 3 2" xfId="39363"/>
    <cellStyle name="Normal 9 2 6 3 2 4" xfId="53479"/>
    <cellStyle name="Normal 9 2 6 3 2 5" xfId="33717"/>
    <cellStyle name="Normal 9 2 6 3 3" xfId="8310"/>
    <cellStyle name="Normal 9 2 6 3 3 2" xfId="22425"/>
    <cellStyle name="Normal 9 2 6 3 3 2 2" xfId="56302"/>
    <cellStyle name="Normal 9 2 6 3 3 3" xfId="42186"/>
    <cellStyle name="Normal 9 2 6 3 4" xfId="11133"/>
    <cellStyle name="Normal 9 2 6 3 4 2" xfId="25248"/>
    <cellStyle name="Normal 9 2 6 3 4 2 2" xfId="59125"/>
    <cellStyle name="Normal 9 2 6 3 4 3" xfId="45009"/>
    <cellStyle name="Normal 9 2 6 3 5" xfId="16779"/>
    <cellStyle name="Normal 9 2 6 3 5 2" xfId="36540"/>
    <cellStyle name="Normal 9 2 6 3 6" xfId="50656"/>
    <cellStyle name="Normal 9 2 6 3 7" xfId="30894"/>
    <cellStyle name="Normal 9 2 6 4" xfId="4073"/>
    <cellStyle name="Normal 9 2 6 4 2" xfId="12544"/>
    <cellStyle name="Normal 9 2 6 4 2 2" xfId="26659"/>
    <cellStyle name="Normal 9 2 6 4 2 2 2" xfId="60536"/>
    <cellStyle name="Normal 9 2 6 4 2 3" xfId="46420"/>
    <cellStyle name="Normal 9 2 6 4 3" xfId="18190"/>
    <cellStyle name="Normal 9 2 6 4 3 2" xfId="37951"/>
    <cellStyle name="Normal 9 2 6 4 4" xfId="52067"/>
    <cellStyle name="Normal 9 2 6 4 5" xfId="32305"/>
    <cellStyle name="Normal 9 2 6 5" xfId="6898"/>
    <cellStyle name="Normal 9 2 6 5 2" xfId="21013"/>
    <cellStyle name="Normal 9 2 6 5 2 2" xfId="54890"/>
    <cellStyle name="Normal 9 2 6 5 3" xfId="40774"/>
    <cellStyle name="Normal 9 2 6 6" xfId="9721"/>
    <cellStyle name="Normal 9 2 6 6 2" xfId="23836"/>
    <cellStyle name="Normal 9 2 6 6 2 2" xfId="57713"/>
    <cellStyle name="Normal 9 2 6 6 3" xfId="43597"/>
    <cellStyle name="Normal 9 2 6 7" xfId="15367"/>
    <cellStyle name="Normal 9 2 6 7 2" xfId="35128"/>
    <cellStyle name="Normal 9 2 6 8" xfId="49244"/>
    <cellStyle name="Normal 9 2 6 9" xfId="29482"/>
    <cellStyle name="Normal 9 2 7" xfId="1602"/>
    <cellStyle name="Normal 9 2 7 2" xfId="3015"/>
    <cellStyle name="Normal 9 2 7 2 2" xfId="5839"/>
    <cellStyle name="Normal 9 2 7 2 2 2" xfId="14309"/>
    <cellStyle name="Normal 9 2 7 2 2 2 2" xfId="28424"/>
    <cellStyle name="Normal 9 2 7 2 2 2 2 2" xfId="62301"/>
    <cellStyle name="Normal 9 2 7 2 2 2 3" xfId="48185"/>
    <cellStyle name="Normal 9 2 7 2 2 3" xfId="19955"/>
    <cellStyle name="Normal 9 2 7 2 2 3 2" xfId="39716"/>
    <cellStyle name="Normal 9 2 7 2 2 4" xfId="53832"/>
    <cellStyle name="Normal 9 2 7 2 2 5" xfId="34070"/>
    <cellStyle name="Normal 9 2 7 2 3" xfId="8663"/>
    <cellStyle name="Normal 9 2 7 2 3 2" xfId="22778"/>
    <cellStyle name="Normal 9 2 7 2 3 2 2" xfId="56655"/>
    <cellStyle name="Normal 9 2 7 2 3 3" xfId="42539"/>
    <cellStyle name="Normal 9 2 7 2 4" xfId="11486"/>
    <cellStyle name="Normal 9 2 7 2 4 2" xfId="25601"/>
    <cellStyle name="Normal 9 2 7 2 4 2 2" xfId="59478"/>
    <cellStyle name="Normal 9 2 7 2 4 3" xfId="45362"/>
    <cellStyle name="Normal 9 2 7 2 5" xfId="17132"/>
    <cellStyle name="Normal 9 2 7 2 5 2" xfId="36893"/>
    <cellStyle name="Normal 9 2 7 2 6" xfId="51009"/>
    <cellStyle name="Normal 9 2 7 2 7" xfId="31247"/>
    <cellStyle name="Normal 9 2 7 3" xfId="4426"/>
    <cellStyle name="Normal 9 2 7 3 2" xfId="12897"/>
    <cellStyle name="Normal 9 2 7 3 2 2" xfId="27012"/>
    <cellStyle name="Normal 9 2 7 3 2 2 2" xfId="60889"/>
    <cellStyle name="Normal 9 2 7 3 2 3" xfId="46773"/>
    <cellStyle name="Normal 9 2 7 3 3" xfId="18543"/>
    <cellStyle name="Normal 9 2 7 3 3 2" xfId="38304"/>
    <cellStyle name="Normal 9 2 7 3 4" xfId="52420"/>
    <cellStyle name="Normal 9 2 7 3 5" xfId="32658"/>
    <cellStyle name="Normal 9 2 7 4" xfId="7251"/>
    <cellStyle name="Normal 9 2 7 4 2" xfId="21366"/>
    <cellStyle name="Normal 9 2 7 4 2 2" xfId="55243"/>
    <cellStyle name="Normal 9 2 7 4 3" xfId="41127"/>
    <cellStyle name="Normal 9 2 7 5" xfId="10074"/>
    <cellStyle name="Normal 9 2 7 5 2" xfId="24189"/>
    <cellStyle name="Normal 9 2 7 5 2 2" xfId="58066"/>
    <cellStyle name="Normal 9 2 7 5 3" xfId="43950"/>
    <cellStyle name="Normal 9 2 7 6" xfId="15720"/>
    <cellStyle name="Normal 9 2 7 6 2" xfId="35481"/>
    <cellStyle name="Normal 9 2 7 7" xfId="49597"/>
    <cellStyle name="Normal 9 2 7 8" xfId="29835"/>
    <cellStyle name="Normal 9 2 8" xfId="2309"/>
    <cellStyle name="Normal 9 2 8 2" xfId="5133"/>
    <cellStyle name="Normal 9 2 8 2 2" xfId="13603"/>
    <cellStyle name="Normal 9 2 8 2 2 2" xfId="27718"/>
    <cellStyle name="Normal 9 2 8 2 2 2 2" xfId="61595"/>
    <cellStyle name="Normal 9 2 8 2 2 3" xfId="47479"/>
    <cellStyle name="Normal 9 2 8 2 3" xfId="19249"/>
    <cellStyle name="Normal 9 2 8 2 3 2" xfId="39010"/>
    <cellStyle name="Normal 9 2 8 2 4" xfId="53126"/>
    <cellStyle name="Normal 9 2 8 2 5" xfId="33364"/>
    <cellStyle name="Normal 9 2 8 3" xfId="7957"/>
    <cellStyle name="Normal 9 2 8 3 2" xfId="22072"/>
    <cellStyle name="Normal 9 2 8 3 2 2" xfId="55949"/>
    <cellStyle name="Normal 9 2 8 3 3" xfId="41833"/>
    <cellStyle name="Normal 9 2 8 4" xfId="10780"/>
    <cellStyle name="Normal 9 2 8 4 2" xfId="24895"/>
    <cellStyle name="Normal 9 2 8 4 2 2" xfId="58772"/>
    <cellStyle name="Normal 9 2 8 4 3" xfId="44656"/>
    <cellStyle name="Normal 9 2 8 5" xfId="16426"/>
    <cellStyle name="Normal 9 2 8 5 2" xfId="36187"/>
    <cellStyle name="Normal 9 2 8 6" xfId="50303"/>
    <cellStyle name="Normal 9 2 8 7" xfId="30541"/>
    <cellStyle name="Normal 9 2 9" xfId="3720"/>
    <cellStyle name="Normal 9 2 9 2" xfId="12191"/>
    <cellStyle name="Normal 9 2 9 2 2" xfId="26306"/>
    <cellStyle name="Normal 9 2 9 2 2 2" xfId="60183"/>
    <cellStyle name="Normal 9 2 9 2 3" xfId="46067"/>
    <cellStyle name="Normal 9 2 9 3" xfId="17837"/>
    <cellStyle name="Normal 9 2 9 3 2" xfId="37598"/>
    <cellStyle name="Normal 9 2 9 4" xfId="51714"/>
    <cellStyle name="Normal 9 2 9 5" xfId="31952"/>
    <cellStyle name="Normal 9 3" xfId="233"/>
    <cellStyle name="Normal 9 3 10" xfId="15039"/>
    <cellStyle name="Normal 9 3 10 2" xfId="34800"/>
    <cellStyle name="Normal 9 3 11" xfId="48916"/>
    <cellStyle name="Normal 9 3 12" xfId="29154"/>
    <cellStyle name="Normal 9 3 13" xfId="746"/>
    <cellStyle name="Normal 9 3 2" xfId="1001"/>
    <cellStyle name="Normal 9 3 2 10" xfId="49003"/>
    <cellStyle name="Normal 9 3 2 11" xfId="29241"/>
    <cellStyle name="Normal 9 3 2 2" xfId="1181"/>
    <cellStyle name="Normal 9 3 2 2 10" xfId="29416"/>
    <cellStyle name="Normal 9 3 2 2 2" xfId="1535"/>
    <cellStyle name="Normal 9 3 2 2 2 2" xfId="2242"/>
    <cellStyle name="Normal 9 3 2 2 2 2 2" xfId="3655"/>
    <cellStyle name="Normal 9 3 2 2 2 2 2 2" xfId="6479"/>
    <cellStyle name="Normal 9 3 2 2 2 2 2 2 2" xfId="14949"/>
    <cellStyle name="Normal 9 3 2 2 2 2 2 2 2 2" xfId="29064"/>
    <cellStyle name="Normal 9 3 2 2 2 2 2 2 2 2 2" xfId="62941"/>
    <cellStyle name="Normal 9 3 2 2 2 2 2 2 2 3" xfId="48825"/>
    <cellStyle name="Normal 9 3 2 2 2 2 2 2 3" xfId="20595"/>
    <cellStyle name="Normal 9 3 2 2 2 2 2 2 3 2" xfId="40356"/>
    <cellStyle name="Normal 9 3 2 2 2 2 2 2 4" xfId="54472"/>
    <cellStyle name="Normal 9 3 2 2 2 2 2 2 5" xfId="34710"/>
    <cellStyle name="Normal 9 3 2 2 2 2 2 3" xfId="9303"/>
    <cellStyle name="Normal 9 3 2 2 2 2 2 3 2" xfId="23418"/>
    <cellStyle name="Normal 9 3 2 2 2 2 2 3 2 2" xfId="57295"/>
    <cellStyle name="Normal 9 3 2 2 2 2 2 3 3" xfId="43179"/>
    <cellStyle name="Normal 9 3 2 2 2 2 2 4" xfId="12126"/>
    <cellStyle name="Normal 9 3 2 2 2 2 2 4 2" xfId="26241"/>
    <cellStyle name="Normal 9 3 2 2 2 2 2 4 2 2" xfId="60118"/>
    <cellStyle name="Normal 9 3 2 2 2 2 2 4 3" xfId="46002"/>
    <cellStyle name="Normal 9 3 2 2 2 2 2 5" xfId="17772"/>
    <cellStyle name="Normal 9 3 2 2 2 2 2 5 2" xfId="37533"/>
    <cellStyle name="Normal 9 3 2 2 2 2 2 6" xfId="51649"/>
    <cellStyle name="Normal 9 3 2 2 2 2 2 7" xfId="31887"/>
    <cellStyle name="Normal 9 3 2 2 2 2 3" xfId="5066"/>
    <cellStyle name="Normal 9 3 2 2 2 2 3 2" xfId="13537"/>
    <cellStyle name="Normal 9 3 2 2 2 2 3 2 2" xfId="27652"/>
    <cellStyle name="Normal 9 3 2 2 2 2 3 2 2 2" xfId="61529"/>
    <cellStyle name="Normal 9 3 2 2 2 2 3 2 3" xfId="47413"/>
    <cellStyle name="Normal 9 3 2 2 2 2 3 3" xfId="19183"/>
    <cellStyle name="Normal 9 3 2 2 2 2 3 3 2" xfId="38944"/>
    <cellStyle name="Normal 9 3 2 2 2 2 3 4" xfId="53060"/>
    <cellStyle name="Normal 9 3 2 2 2 2 3 5" xfId="33298"/>
    <cellStyle name="Normal 9 3 2 2 2 2 4" xfId="7891"/>
    <cellStyle name="Normal 9 3 2 2 2 2 4 2" xfId="22006"/>
    <cellStyle name="Normal 9 3 2 2 2 2 4 2 2" xfId="55883"/>
    <cellStyle name="Normal 9 3 2 2 2 2 4 3" xfId="41767"/>
    <cellStyle name="Normal 9 3 2 2 2 2 5" xfId="10714"/>
    <cellStyle name="Normal 9 3 2 2 2 2 5 2" xfId="24829"/>
    <cellStyle name="Normal 9 3 2 2 2 2 5 2 2" xfId="58706"/>
    <cellStyle name="Normal 9 3 2 2 2 2 5 3" xfId="44590"/>
    <cellStyle name="Normal 9 3 2 2 2 2 6" xfId="16360"/>
    <cellStyle name="Normal 9 3 2 2 2 2 6 2" xfId="36121"/>
    <cellStyle name="Normal 9 3 2 2 2 2 7" xfId="50237"/>
    <cellStyle name="Normal 9 3 2 2 2 2 8" xfId="30475"/>
    <cellStyle name="Normal 9 3 2 2 2 3" xfId="2949"/>
    <cellStyle name="Normal 9 3 2 2 2 3 2" xfId="5773"/>
    <cellStyle name="Normal 9 3 2 2 2 3 2 2" xfId="14243"/>
    <cellStyle name="Normal 9 3 2 2 2 3 2 2 2" xfId="28358"/>
    <cellStyle name="Normal 9 3 2 2 2 3 2 2 2 2" xfId="62235"/>
    <cellStyle name="Normal 9 3 2 2 2 3 2 2 3" xfId="48119"/>
    <cellStyle name="Normal 9 3 2 2 2 3 2 3" xfId="19889"/>
    <cellStyle name="Normal 9 3 2 2 2 3 2 3 2" xfId="39650"/>
    <cellStyle name="Normal 9 3 2 2 2 3 2 4" xfId="53766"/>
    <cellStyle name="Normal 9 3 2 2 2 3 2 5" xfId="34004"/>
    <cellStyle name="Normal 9 3 2 2 2 3 3" xfId="8597"/>
    <cellStyle name="Normal 9 3 2 2 2 3 3 2" xfId="22712"/>
    <cellStyle name="Normal 9 3 2 2 2 3 3 2 2" xfId="56589"/>
    <cellStyle name="Normal 9 3 2 2 2 3 3 3" xfId="42473"/>
    <cellStyle name="Normal 9 3 2 2 2 3 4" xfId="11420"/>
    <cellStyle name="Normal 9 3 2 2 2 3 4 2" xfId="25535"/>
    <cellStyle name="Normal 9 3 2 2 2 3 4 2 2" xfId="59412"/>
    <cellStyle name="Normal 9 3 2 2 2 3 4 3" xfId="45296"/>
    <cellStyle name="Normal 9 3 2 2 2 3 5" xfId="17066"/>
    <cellStyle name="Normal 9 3 2 2 2 3 5 2" xfId="36827"/>
    <cellStyle name="Normal 9 3 2 2 2 3 6" xfId="50943"/>
    <cellStyle name="Normal 9 3 2 2 2 3 7" xfId="31181"/>
    <cellStyle name="Normal 9 3 2 2 2 4" xfId="4360"/>
    <cellStyle name="Normal 9 3 2 2 2 4 2" xfId="12831"/>
    <cellStyle name="Normal 9 3 2 2 2 4 2 2" xfId="26946"/>
    <cellStyle name="Normal 9 3 2 2 2 4 2 2 2" xfId="60823"/>
    <cellStyle name="Normal 9 3 2 2 2 4 2 3" xfId="46707"/>
    <cellStyle name="Normal 9 3 2 2 2 4 3" xfId="18477"/>
    <cellStyle name="Normal 9 3 2 2 2 4 3 2" xfId="38238"/>
    <cellStyle name="Normal 9 3 2 2 2 4 4" xfId="52354"/>
    <cellStyle name="Normal 9 3 2 2 2 4 5" xfId="32592"/>
    <cellStyle name="Normal 9 3 2 2 2 5" xfId="7185"/>
    <cellStyle name="Normal 9 3 2 2 2 5 2" xfId="21300"/>
    <cellStyle name="Normal 9 3 2 2 2 5 2 2" xfId="55177"/>
    <cellStyle name="Normal 9 3 2 2 2 5 3" xfId="41061"/>
    <cellStyle name="Normal 9 3 2 2 2 6" xfId="10008"/>
    <cellStyle name="Normal 9 3 2 2 2 6 2" xfId="24123"/>
    <cellStyle name="Normal 9 3 2 2 2 6 2 2" xfId="58000"/>
    <cellStyle name="Normal 9 3 2 2 2 6 3" xfId="43884"/>
    <cellStyle name="Normal 9 3 2 2 2 7" xfId="15654"/>
    <cellStyle name="Normal 9 3 2 2 2 7 2" xfId="35415"/>
    <cellStyle name="Normal 9 3 2 2 2 8" xfId="49531"/>
    <cellStyle name="Normal 9 3 2 2 2 9" xfId="29769"/>
    <cellStyle name="Normal 9 3 2 2 3" xfId="1889"/>
    <cellStyle name="Normal 9 3 2 2 3 2" xfId="3302"/>
    <cellStyle name="Normal 9 3 2 2 3 2 2" xfId="6126"/>
    <cellStyle name="Normal 9 3 2 2 3 2 2 2" xfId="14596"/>
    <cellStyle name="Normal 9 3 2 2 3 2 2 2 2" xfId="28711"/>
    <cellStyle name="Normal 9 3 2 2 3 2 2 2 2 2" xfId="62588"/>
    <cellStyle name="Normal 9 3 2 2 3 2 2 2 3" xfId="48472"/>
    <cellStyle name="Normal 9 3 2 2 3 2 2 3" xfId="20242"/>
    <cellStyle name="Normal 9 3 2 2 3 2 2 3 2" xfId="40003"/>
    <cellStyle name="Normal 9 3 2 2 3 2 2 4" xfId="54119"/>
    <cellStyle name="Normal 9 3 2 2 3 2 2 5" xfId="34357"/>
    <cellStyle name="Normal 9 3 2 2 3 2 3" xfId="8950"/>
    <cellStyle name="Normal 9 3 2 2 3 2 3 2" xfId="23065"/>
    <cellStyle name="Normal 9 3 2 2 3 2 3 2 2" xfId="56942"/>
    <cellStyle name="Normal 9 3 2 2 3 2 3 3" xfId="42826"/>
    <cellStyle name="Normal 9 3 2 2 3 2 4" xfId="11773"/>
    <cellStyle name="Normal 9 3 2 2 3 2 4 2" xfId="25888"/>
    <cellStyle name="Normal 9 3 2 2 3 2 4 2 2" xfId="59765"/>
    <cellStyle name="Normal 9 3 2 2 3 2 4 3" xfId="45649"/>
    <cellStyle name="Normal 9 3 2 2 3 2 5" xfId="17419"/>
    <cellStyle name="Normal 9 3 2 2 3 2 5 2" xfId="37180"/>
    <cellStyle name="Normal 9 3 2 2 3 2 6" xfId="51296"/>
    <cellStyle name="Normal 9 3 2 2 3 2 7" xfId="31534"/>
    <cellStyle name="Normal 9 3 2 2 3 3" xfId="4713"/>
    <cellStyle name="Normal 9 3 2 2 3 3 2" xfId="13184"/>
    <cellStyle name="Normal 9 3 2 2 3 3 2 2" xfId="27299"/>
    <cellStyle name="Normal 9 3 2 2 3 3 2 2 2" xfId="61176"/>
    <cellStyle name="Normal 9 3 2 2 3 3 2 3" xfId="47060"/>
    <cellStyle name="Normal 9 3 2 2 3 3 3" xfId="18830"/>
    <cellStyle name="Normal 9 3 2 2 3 3 3 2" xfId="38591"/>
    <cellStyle name="Normal 9 3 2 2 3 3 4" xfId="52707"/>
    <cellStyle name="Normal 9 3 2 2 3 3 5" xfId="32945"/>
    <cellStyle name="Normal 9 3 2 2 3 4" xfId="7538"/>
    <cellStyle name="Normal 9 3 2 2 3 4 2" xfId="21653"/>
    <cellStyle name="Normal 9 3 2 2 3 4 2 2" xfId="55530"/>
    <cellStyle name="Normal 9 3 2 2 3 4 3" xfId="41414"/>
    <cellStyle name="Normal 9 3 2 2 3 5" xfId="10361"/>
    <cellStyle name="Normal 9 3 2 2 3 5 2" xfId="24476"/>
    <cellStyle name="Normal 9 3 2 2 3 5 2 2" xfId="58353"/>
    <cellStyle name="Normal 9 3 2 2 3 5 3" xfId="44237"/>
    <cellStyle name="Normal 9 3 2 2 3 6" xfId="16007"/>
    <cellStyle name="Normal 9 3 2 2 3 6 2" xfId="35768"/>
    <cellStyle name="Normal 9 3 2 2 3 7" xfId="49884"/>
    <cellStyle name="Normal 9 3 2 2 3 8" xfId="30122"/>
    <cellStyle name="Normal 9 3 2 2 4" xfId="2596"/>
    <cellStyle name="Normal 9 3 2 2 4 2" xfId="5420"/>
    <cellStyle name="Normal 9 3 2 2 4 2 2" xfId="13890"/>
    <cellStyle name="Normal 9 3 2 2 4 2 2 2" xfId="28005"/>
    <cellStyle name="Normal 9 3 2 2 4 2 2 2 2" xfId="61882"/>
    <cellStyle name="Normal 9 3 2 2 4 2 2 3" xfId="47766"/>
    <cellStyle name="Normal 9 3 2 2 4 2 3" xfId="19536"/>
    <cellStyle name="Normal 9 3 2 2 4 2 3 2" xfId="39297"/>
    <cellStyle name="Normal 9 3 2 2 4 2 4" xfId="53413"/>
    <cellStyle name="Normal 9 3 2 2 4 2 5" xfId="33651"/>
    <cellStyle name="Normal 9 3 2 2 4 3" xfId="8244"/>
    <cellStyle name="Normal 9 3 2 2 4 3 2" xfId="22359"/>
    <cellStyle name="Normal 9 3 2 2 4 3 2 2" xfId="56236"/>
    <cellStyle name="Normal 9 3 2 2 4 3 3" xfId="42120"/>
    <cellStyle name="Normal 9 3 2 2 4 4" xfId="11067"/>
    <cellStyle name="Normal 9 3 2 2 4 4 2" xfId="25182"/>
    <cellStyle name="Normal 9 3 2 2 4 4 2 2" xfId="59059"/>
    <cellStyle name="Normal 9 3 2 2 4 4 3" xfId="44943"/>
    <cellStyle name="Normal 9 3 2 2 4 5" xfId="16713"/>
    <cellStyle name="Normal 9 3 2 2 4 5 2" xfId="36474"/>
    <cellStyle name="Normal 9 3 2 2 4 6" xfId="50590"/>
    <cellStyle name="Normal 9 3 2 2 4 7" xfId="30828"/>
    <cellStyle name="Normal 9 3 2 2 5" xfId="4007"/>
    <cellStyle name="Normal 9 3 2 2 5 2" xfId="12478"/>
    <cellStyle name="Normal 9 3 2 2 5 2 2" xfId="26593"/>
    <cellStyle name="Normal 9 3 2 2 5 2 2 2" xfId="60470"/>
    <cellStyle name="Normal 9 3 2 2 5 2 3" xfId="46354"/>
    <cellStyle name="Normal 9 3 2 2 5 3" xfId="18124"/>
    <cellStyle name="Normal 9 3 2 2 5 3 2" xfId="37885"/>
    <cellStyle name="Normal 9 3 2 2 5 4" xfId="52001"/>
    <cellStyle name="Normal 9 3 2 2 5 5" xfId="32239"/>
    <cellStyle name="Normal 9 3 2 2 6" xfId="6832"/>
    <cellStyle name="Normal 9 3 2 2 6 2" xfId="20947"/>
    <cellStyle name="Normal 9 3 2 2 6 2 2" xfId="54824"/>
    <cellStyle name="Normal 9 3 2 2 6 3" xfId="40708"/>
    <cellStyle name="Normal 9 3 2 2 7" xfId="9655"/>
    <cellStyle name="Normal 9 3 2 2 7 2" xfId="23770"/>
    <cellStyle name="Normal 9 3 2 2 7 2 2" xfId="57647"/>
    <cellStyle name="Normal 9 3 2 2 7 3" xfId="43531"/>
    <cellStyle name="Normal 9 3 2 2 8" xfId="15301"/>
    <cellStyle name="Normal 9 3 2 2 8 2" xfId="35062"/>
    <cellStyle name="Normal 9 3 2 2 9" xfId="49178"/>
    <cellStyle name="Normal 9 3 2 3" xfId="1360"/>
    <cellStyle name="Normal 9 3 2 3 2" xfId="2067"/>
    <cellStyle name="Normal 9 3 2 3 2 2" xfId="3480"/>
    <cellStyle name="Normal 9 3 2 3 2 2 2" xfId="6304"/>
    <cellStyle name="Normal 9 3 2 3 2 2 2 2" xfId="14774"/>
    <cellStyle name="Normal 9 3 2 3 2 2 2 2 2" xfId="28889"/>
    <cellStyle name="Normal 9 3 2 3 2 2 2 2 2 2" xfId="62766"/>
    <cellStyle name="Normal 9 3 2 3 2 2 2 2 3" xfId="48650"/>
    <cellStyle name="Normal 9 3 2 3 2 2 2 3" xfId="20420"/>
    <cellStyle name="Normal 9 3 2 3 2 2 2 3 2" xfId="40181"/>
    <cellStyle name="Normal 9 3 2 3 2 2 2 4" xfId="54297"/>
    <cellStyle name="Normal 9 3 2 3 2 2 2 5" xfId="34535"/>
    <cellStyle name="Normal 9 3 2 3 2 2 3" xfId="9128"/>
    <cellStyle name="Normal 9 3 2 3 2 2 3 2" xfId="23243"/>
    <cellStyle name="Normal 9 3 2 3 2 2 3 2 2" xfId="57120"/>
    <cellStyle name="Normal 9 3 2 3 2 2 3 3" xfId="43004"/>
    <cellStyle name="Normal 9 3 2 3 2 2 4" xfId="11951"/>
    <cellStyle name="Normal 9 3 2 3 2 2 4 2" xfId="26066"/>
    <cellStyle name="Normal 9 3 2 3 2 2 4 2 2" xfId="59943"/>
    <cellStyle name="Normal 9 3 2 3 2 2 4 3" xfId="45827"/>
    <cellStyle name="Normal 9 3 2 3 2 2 5" xfId="17597"/>
    <cellStyle name="Normal 9 3 2 3 2 2 5 2" xfId="37358"/>
    <cellStyle name="Normal 9 3 2 3 2 2 6" xfId="51474"/>
    <cellStyle name="Normal 9 3 2 3 2 2 7" xfId="31712"/>
    <cellStyle name="Normal 9 3 2 3 2 3" xfId="4891"/>
    <cellStyle name="Normal 9 3 2 3 2 3 2" xfId="13362"/>
    <cellStyle name="Normal 9 3 2 3 2 3 2 2" xfId="27477"/>
    <cellStyle name="Normal 9 3 2 3 2 3 2 2 2" xfId="61354"/>
    <cellStyle name="Normal 9 3 2 3 2 3 2 3" xfId="47238"/>
    <cellStyle name="Normal 9 3 2 3 2 3 3" xfId="19008"/>
    <cellStyle name="Normal 9 3 2 3 2 3 3 2" xfId="38769"/>
    <cellStyle name="Normal 9 3 2 3 2 3 4" xfId="52885"/>
    <cellStyle name="Normal 9 3 2 3 2 3 5" xfId="33123"/>
    <cellStyle name="Normal 9 3 2 3 2 4" xfId="7716"/>
    <cellStyle name="Normal 9 3 2 3 2 4 2" xfId="21831"/>
    <cellStyle name="Normal 9 3 2 3 2 4 2 2" xfId="55708"/>
    <cellStyle name="Normal 9 3 2 3 2 4 3" xfId="41592"/>
    <cellStyle name="Normal 9 3 2 3 2 5" xfId="10539"/>
    <cellStyle name="Normal 9 3 2 3 2 5 2" xfId="24654"/>
    <cellStyle name="Normal 9 3 2 3 2 5 2 2" xfId="58531"/>
    <cellStyle name="Normal 9 3 2 3 2 5 3" xfId="44415"/>
    <cellStyle name="Normal 9 3 2 3 2 6" xfId="16185"/>
    <cellStyle name="Normal 9 3 2 3 2 6 2" xfId="35946"/>
    <cellStyle name="Normal 9 3 2 3 2 7" xfId="50062"/>
    <cellStyle name="Normal 9 3 2 3 2 8" xfId="30300"/>
    <cellStyle name="Normal 9 3 2 3 3" xfId="2774"/>
    <cellStyle name="Normal 9 3 2 3 3 2" xfId="5598"/>
    <cellStyle name="Normal 9 3 2 3 3 2 2" xfId="14068"/>
    <cellStyle name="Normal 9 3 2 3 3 2 2 2" xfId="28183"/>
    <cellStyle name="Normal 9 3 2 3 3 2 2 2 2" xfId="62060"/>
    <cellStyle name="Normal 9 3 2 3 3 2 2 3" xfId="47944"/>
    <cellStyle name="Normal 9 3 2 3 3 2 3" xfId="19714"/>
    <cellStyle name="Normal 9 3 2 3 3 2 3 2" xfId="39475"/>
    <cellStyle name="Normal 9 3 2 3 3 2 4" xfId="53591"/>
    <cellStyle name="Normal 9 3 2 3 3 2 5" xfId="33829"/>
    <cellStyle name="Normal 9 3 2 3 3 3" xfId="8422"/>
    <cellStyle name="Normal 9 3 2 3 3 3 2" xfId="22537"/>
    <cellStyle name="Normal 9 3 2 3 3 3 2 2" xfId="56414"/>
    <cellStyle name="Normal 9 3 2 3 3 3 3" xfId="42298"/>
    <cellStyle name="Normal 9 3 2 3 3 4" xfId="11245"/>
    <cellStyle name="Normal 9 3 2 3 3 4 2" xfId="25360"/>
    <cellStyle name="Normal 9 3 2 3 3 4 2 2" xfId="59237"/>
    <cellStyle name="Normal 9 3 2 3 3 4 3" xfId="45121"/>
    <cellStyle name="Normal 9 3 2 3 3 5" xfId="16891"/>
    <cellStyle name="Normal 9 3 2 3 3 5 2" xfId="36652"/>
    <cellStyle name="Normal 9 3 2 3 3 6" xfId="50768"/>
    <cellStyle name="Normal 9 3 2 3 3 7" xfId="31006"/>
    <cellStyle name="Normal 9 3 2 3 4" xfId="4185"/>
    <cellStyle name="Normal 9 3 2 3 4 2" xfId="12656"/>
    <cellStyle name="Normal 9 3 2 3 4 2 2" xfId="26771"/>
    <cellStyle name="Normal 9 3 2 3 4 2 2 2" xfId="60648"/>
    <cellStyle name="Normal 9 3 2 3 4 2 3" xfId="46532"/>
    <cellStyle name="Normal 9 3 2 3 4 3" xfId="18302"/>
    <cellStyle name="Normal 9 3 2 3 4 3 2" xfId="38063"/>
    <cellStyle name="Normal 9 3 2 3 4 4" xfId="52179"/>
    <cellStyle name="Normal 9 3 2 3 4 5" xfId="32417"/>
    <cellStyle name="Normal 9 3 2 3 5" xfId="7010"/>
    <cellStyle name="Normal 9 3 2 3 5 2" xfId="21125"/>
    <cellStyle name="Normal 9 3 2 3 5 2 2" xfId="55002"/>
    <cellStyle name="Normal 9 3 2 3 5 3" xfId="40886"/>
    <cellStyle name="Normal 9 3 2 3 6" xfId="9833"/>
    <cellStyle name="Normal 9 3 2 3 6 2" xfId="23948"/>
    <cellStyle name="Normal 9 3 2 3 6 2 2" xfId="57825"/>
    <cellStyle name="Normal 9 3 2 3 6 3" xfId="43709"/>
    <cellStyle name="Normal 9 3 2 3 7" xfId="15479"/>
    <cellStyle name="Normal 9 3 2 3 7 2" xfId="35240"/>
    <cellStyle name="Normal 9 3 2 3 8" xfId="49356"/>
    <cellStyle name="Normal 9 3 2 3 9" xfId="29594"/>
    <cellStyle name="Normal 9 3 2 4" xfId="1714"/>
    <cellStyle name="Normal 9 3 2 4 2" xfId="3127"/>
    <cellStyle name="Normal 9 3 2 4 2 2" xfId="5951"/>
    <cellStyle name="Normal 9 3 2 4 2 2 2" xfId="14421"/>
    <cellStyle name="Normal 9 3 2 4 2 2 2 2" xfId="28536"/>
    <cellStyle name="Normal 9 3 2 4 2 2 2 2 2" xfId="62413"/>
    <cellStyle name="Normal 9 3 2 4 2 2 2 3" xfId="48297"/>
    <cellStyle name="Normal 9 3 2 4 2 2 3" xfId="20067"/>
    <cellStyle name="Normal 9 3 2 4 2 2 3 2" xfId="39828"/>
    <cellStyle name="Normal 9 3 2 4 2 2 4" xfId="53944"/>
    <cellStyle name="Normal 9 3 2 4 2 2 5" xfId="34182"/>
    <cellStyle name="Normal 9 3 2 4 2 3" xfId="8775"/>
    <cellStyle name="Normal 9 3 2 4 2 3 2" xfId="22890"/>
    <cellStyle name="Normal 9 3 2 4 2 3 2 2" xfId="56767"/>
    <cellStyle name="Normal 9 3 2 4 2 3 3" xfId="42651"/>
    <cellStyle name="Normal 9 3 2 4 2 4" xfId="11598"/>
    <cellStyle name="Normal 9 3 2 4 2 4 2" xfId="25713"/>
    <cellStyle name="Normal 9 3 2 4 2 4 2 2" xfId="59590"/>
    <cellStyle name="Normal 9 3 2 4 2 4 3" xfId="45474"/>
    <cellStyle name="Normal 9 3 2 4 2 5" xfId="17244"/>
    <cellStyle name="Normal 9 3 2 4 2 5 2" xfId="37005"/>
    <cellStyle name="Normal 9 3 2 4 2 6" xfId="51121"/>
    <cellStyle name="Normal 9 3 2 4 2 7" xfId="31359"/>
    <cellStyle name="Normal 9 3 2 4 3" xfId="4538"/>
    <cellStyle name="Normal 9 3 2 4 3 2" xfId="13009"/>
    <cellStyle name="Normal 9 3 2 4 3 2 2" xfId="27124"/>
    <cellStyle name="Normal 9 3 2 4 3 2 2 2" xfId="61001"/>
    <cellStyle name="Normal 9 3 2 4 3 2 3" xfId="46885"/>
    <cellStyle name="Normal 9 3 2 4 3 3" xfId="18655"/>
    <cellStyle name="Normal 9 3 2 4 3 3 2" xfId="38416"/>
    <cellStyle name="Normal 9 3 2 4 3 4" xfId="52532"/>
    <cellStyle name="Normal 9 3 2 4 3 5" xfId="32770"/>
    <cellStyle name="Normal 9 3 2 4 4" xfId="7363"/>
    <cellStyle name="Normal 9 3 2 4 4 2" xfId="21478"/>
    <cellStyle name="Normal 9 3 2 4 4 2 2" xfId="55355"/>
    <cellStyle name="Normal 9 3 2 4 4 3" xfId="41239"/>
    <cellStyle name="Normal 9 3 2 4 5" xfId="10186"/>
    <cellStyle name="Normal 9 3 2 4 5 2" xfId="24301"/>
    <cellStyle name="Normal 9 3 2 4 5 2 2" xfId="58178"/>
    <cellStyle name="Normal 9 3 2 4 5 3" xfId="44062"/>
    <cellStyle name="Normal 9 3 2 4 6" xfId="15832"/>
    <cellStyle name="Normal 9 3 2 4 6 2" xfId="35593"/>
    <cellStyle name="Normal 9 3 2 4 7" xfId="49709"/>
    <cellStyle name="Normal 9 3 2 4 8" xfId="29947"/>
    <cellStyle name="Normal 9 3 2 5" xfId="2421"/>
    <cellStyle name="Normal 9 3 2 5 2" xfId="5245"/>
    <cellStyle name="Normal 9 3 2 5 2 2" xfId="13715"/>
    <cellStyle name="Normal 9 3 2 5 2 2 2" xfId="27830"/>
    <cellStyle name="Normal 9 3 2 5 2 2 2 2" xfId="61707"/>
    <cellStyle name="Normal 9 3 2 5 2 2 3" xfId="47591"/>
    <cellStyle name="Normal 9 3 2 5 2 3" xfId="19361"/>
    <cellStyle name="Normal 9 3 2 5 2 3 2" xfId="39122"/>
    <cellStyle name="Normal 9 3 2 5 2 4" xfId="53238"/>
    <cellStyle name="Normal 9 3 2 5 2 5" xfId="33476"/>
    <cellStyle name="Normal 9 3 2 5 3" xfId="8069"/>
    <cellStyle name="Normal 9 3 2 5 3 2" xfId="22184"/>
    <cellStyle name="Normal 9 3 2 5 3 2 2" xfId="56061"/>
    <cellStyle name="Normal 9 3 2 5 3 3" xfId="41945"/>
    <cellStyle name="Normal 9 3 2 5 4" xfId="10892"/>
    <cellStyle name="Normal 9 3 2 5 4 2" xfId="25007"/>
    <cellStyle name="Normal 9 3 2 5 4 2 2" xfId="58884"/>
    <cellStyle name="Normal 9 3 2 5 4 3" xfId="44768"/>
    <cellStyle name="Normal 9 3 2 5 5" xfId="16538"/>
    <cellStyle name="Normal 9 3 2 5 5 2" xfId="36299"/>
    <cellStyle name="Normal 9 3 2 5 6" xfId="50415"/>
    <cellStyle name="Normal 9 3 2 5 7" xfId="30653"/>
    <cellStyle name="Normal 9 3 2 6" xfId="3832"/>
    <cellStyle name="Normal 9 3 2 6 2" xfId="12303"/>
    <cellStyle name="Normal 9 3 2 6 2 2" xfId="26418"/>
    <cellStyle name="Normal 9 3 2 6 2 2 2" xfId="60295"/>
    <cellStyle name="Normal 9 3 2 6 2 3" xfId="46179"/>
    <cellStyle name="Normal 9 3 2 6 3" xfId="17949"/>
    <cellStyle name="Normal 9 3 2 6 3 2" xfId="37710"/>
    <cellStyle name="Normal 9 3 2 6 4" xfId="51826"/>
    <cellStyle name="Normal 9 3 2 6 5" xfId="32064"/>
    <cellStyle name="Normal 9 3 2 7" xfId="6657"/>
    <cellStyle name="Normal 9 3 2 7 2" xfId="20772"/>
    <cellStyle name="Normal 9 3 2 7 2 2" xfId="54649"/>
    <cellStyle name="Normal 9 3 2 7 3" xfId="40533"/>
    <cellStyle name="Normal 9 3 2 8" xfId="9480"/>
    <cellStyle name="Normal 9 3 2 8 2" xfId="23595"/>
    <cellStyle name="Normal 9 3 2 8 2 2" xfId="57472"/>
    <cellStyle name="Normal 9 3 2 8 3" xfId="43356"/>
    <cellStyle name="Normal 9 3 2 9" xfId="15126"/>
    <cellStyle name="Normal 9 3 2 9 2" xfId="34887"/>
    <cellStyle name="Normal 9 3 3" xfId="1093"/>
    <cellStyle name="Normal 9 3 3 10" xfId="29329"/>
    <cellStyle name="Normal 9 3 3 2" xfId="1448"/>
    <cellStyle name="Normal 9 3 3 2 2" xfId="2155"/>
    <cellStyle name="Normal 9 3 3 2 2 2" xfId="3568"/>
    <cellStyle name="Normal 9 3 3 2 2 2 2" xfId="6392"/>
    <cellStyle name="Normal 9 3 3 2 2 2 2 2" xfId="14862"/>
    <cellStyle name="Normal 9 3 3 2 2 2 2 2 2" xfId="28977"/>
    <cellStyle name="Normal 9 3 3 2 2 2 2 2 2 2" xfId="62854"/>
    <cellStyle name="Normal 9 3 3 2 2 2 2 2 3" xfId="48738"/>
    <cellStyle name="Normal 9 3 3 2 2 2 2 3" xfId="20508"/>
    <cellStyle name="Normal 9 3 3 2 2 2 2 3 2" xfId="40269"/>
    <cellStyle name="Normal 9 3 3 2 2 2 2 4" xfId="54385"/>
    <cellStyle name="Normal 9 3 3 2 2 2 2 5" xfId="34623"/>
    <cellStyle name="Normal 9 3 3 2 2 2 3" xfId="9216"/>
    <cellStyle name="Normal 9 3 3 2 2 2 3 2" xfId="23331"/>
    <cellStyle name="Normal 9 3 3 2 2 2 3 2 2" xfId="57208"/>
    <cellStyle name="Normal 9 3 3 2 2 2 3 3" xfId="43092"/>
    <cellStyle name="Normal 9 3 3 2 2 2 4" xfId="12039"/>
    <cellStyle name="Normal 9 3 3 2 2 2 4 2" xfId="26154"/>
    <cellStyle name="Normal 9 3 3 2 2 2 4 2 2" xfId="60031"/>
    <cellStyle name="Normal 9 3 3 2 2 2 4 3" xfId="45915"/>
    <cellStyle name="Normal 9 3 3 2 2 2 5" xfId="17685"/>
    <cellStyle name="Normal 9 3 3 2 2 2 5 2" xfId="37446"/>
    <cellStyle name="Normal 9 3 3 2 2 2 6" xfId="51562"/>
    <cellStyle name="Normal 9 3 3 2 2 2 7" xfId="31800"/>
    <cellStyle name="Normal 9 3 3 2 2 3" xfId="4979"/>
    <cellStyle name="Normal 9 3 3 2 2 3 2" xfId="13450"/>
    <cellStyle name="Normal 9 3 3 2 2 3 2 2" xfId="27565"/>
    <cellStyle name="Normal 9 3 3 2 2 3 2 2 2" xfId="61442"/>
    <cellStyle name="Normal 9 3 3 2 2 3 2 3" xfId="47326"/>
    <cellStyle name="Normal 9 3 3 2 2 3 3" xfId="19096"/>
    <cellStyle name="Normal 9 3 3 2 2 3 3 2" xfId="38857"/>
    <cellStyle name="Normal 9 3 3 2 2 3 4" xfId="52973"/>
    <cellStyle name="Normal 9 3 3 2 2 3 5" xfId="33211"/>
    <cellStyle name="Normal 9 3 3 2 2 4" xfId="7804"/>
    <cellStyle name="Normal 9 3 3 2 2 4 2" xfId="21919"/>
    <cellStyle name="Normal 9 3 3 2 2 4 2 2" xfId="55796"/>
    <cellStyle name="Normal 9 3 3 2 2 4 3" xfId="41680"/>
    <cellStyle name="Normal 9 3 3 2 2 5" xfId="10627"/>
    <cellStyle name="Normal 9 3 3 2 2 5 2" xfId="24742"/>
    <cellStyle name="Normal 9 3 3 2 2 5 2 2" xfId="58619"/>
    <cellStyle name="Normal 9 3 3 2 2 5 3" xfId="44503"/>
    <cellStyle name="Normal 9 3 3 2 2 6" xfId="16273"/>
    <cellStyle name="Normal 9 3 3 2 2 6 2" xfId="36034"/>
    <cellStyle name="Normal 9 3 3 2 2 7" xfId="50150"/>
    <cellStyle name="Normal 9 3 3 2 2 8" xfId="30388"/>
    <cellStyle name="Normal 9 3 3 2 3" xfId="2862"/>
    <cellStyle name="Normal 9 3 3 2 3 2" xfId="5686"/>
    <cellStyle name="Normal 9 3 3 2 3 2 2" xfId="14156"/>
    <cellStyle name="Normal 9 3 3 2 3 2 2 2" xfId="28271"/>
    <cellStyle name="Normal 9 3 3 2 3 2 2 2 2" xfId="62148"/>
    <cellStyle name="Normal 9 3 3 2 3 2 2 3" xfId="48032"/>
    <cellStyle name="Normal 9 3 3 2 3 2 3" xfId="19802"/>
    <cellStyle name="Normal 9 3 3 2 3 2 3 2" xfId="39563"/>
    <cellStyle name="Normal 9 3 3 2 3 2 4" xfId="53679"/>
    <cellStyle name="Normal 9 3 3 2 3 2 5" xfId="33917"/>
    <cellStyle name="Normal 9 3 3 2 3 3" xfId="8510"/>
    <cellStyle name="Normal 9 3 3 2 3 3 2" xfId="22625"/>
    <cellStyle name="Normal 9 3 3 2 3 3 2 2" xfId="56502"/>
    <cellStyle name="Normal 9 3 3 2 3 3 3" xfId="42386"/>
    <cellStyle name="Normal 9 3 3 2 3 4" xfId="11333"/>
    <cellStyle name="Normal 9 3 3 2 3 4 2" xfId="25448"/>
    <cellStyle name="Normal 9 3 3 2 3 4 2 2" xfId="59325"/>
    <cellStyle name="Normal 9 3 3 2 3 4 3" xfId="45209"/>
    <cellStyle name="Normal 9 3 3 2 3 5" xfId="16979"/>
    <cellStyle name="Normal 9 3 3 2 3 5 2" xfId="36740"/>
    <cellStyle name="Normal 9 3 3 2 3 6" xfId="50856"/>
    <cellStyle name="Normal 9 3 3 2 3 7" xfId="31094"/>
    <cellStyle name="Normal 9 3 3 2 4" xfId="4273"/>
    <cellStyle name="Normal 9 3 3 2 4 2" xfId="12744"/>
    <cellStyle name="Normal 9 3 3 2 4 2 2" xfId="26859"/>
    <cellStyle name="Normal 9 3 3 2 4 2 2 2" xfId="60736"/>
    <cellStyle name="Normal 9 3 3 2 4 2 3" xfId="46620"/>
    <cellStyle name="Normal 9 3 3 2 4 3" xfId="18390"/>
    <cellStyle name="Normal 9 3 3 2 4 3 2" xfId="38151"/>
    <cellStyle name="Normal 9 3 3 2 4 4" xfId="52267"/>
    <cellStyle name="Normal 9 3 3 2 4 5" xfId="32505"/>
    <cellStyle name="Normal 9 3 3 2 5" xfId="7098"/>
    <cellStyle name="Normal 9 3 3 2 5 2" xfId="21213"/>
    <cellStyle name="Normal 9 3 3 2 5 2 2" xfId="55090"/>
    <cellStyle name="Normal 9 3 3 2 5 3" xfId="40974"/>
    <cellStyle name="Normal 9 3 3 2 6" xfId="9921"/>
    <cellStyle name="Normal 9 3 3 2 6 2" xfId="24036"/>
    <cellStyle name="Normal 9 3 3 2 6 2 2" xfId="57913"/>
    <cellStyle name="Normal 9 3 3 2 6 3" xfId="43797"/>
    <cellStyle name="Normal 9 3 3 2 7" xfId="15567"/>
    <cellStyle name="Normal 9 3 3 2 7 2" xfId="35328"/>
    <cellStyle name="Normal 9 3 3 2 8" xfId="49444"/>
    <cellStyle name="Normal 9 3 3 2 9" xfId="29682"/>
    <cellStyle name="Normal 9 3 3 3" xfId="1802"/>
    <cellStyle name="Normal 9 3 3 3 2" xfId="3215"/>
    <cellStyle name="Normal 9 3 3 3 2 2" xfId="6039"/>
    <cellStyle name="Normal 9 3 3 3 2 2 2" xfId="14509"/>
    <cellStyle name="Normal 9 3 3 3 2 2 2 2" xfId="28624"/>
    <cellStyle name="Normal 9 3 3 3 2 2 2 2 2" xfId="62501"/>
    <cellStyle name="Normal 9 3 3 3 2 2 2 3" xfId="48385"/>
    <cellStyle name="Normal 9 3 3 3 2 2 3" xfId="20155"/>
    <cellStyle name="Normal 9 3 3 3 2 2 3 2" xfId="39916"/>
    <cellStyle name="Normal 9 3 3 3 2 2 4" xfId="54032"/>
    <cellStyle name="Normal 9 3 3 3 2 2 5" xfId="34270"/>
    <cellStyle name="Normal 9 3 3 3 2 3" xfId="8863"/>
    <cellStyle name="Normal 9 3 3 3 2 3 2" xfId="22978"/>
    <cellStyle name="Normal 9 3 3 3 2 3 2 2" xfId="56855"/>
    <cellStyle name="Normal 9 3 3 3 2 3 3" xfId="42739"/>
    <cellStyle name="Normal 9 3 3 3 2 4" xfId="11686"/>
    <cellStyle name="Normal 9 3 3 3 2 4 2" xfId="25801"/>
    <cellStyle name="Normal 9 3 3 3 2 4 2 2" xfId="59678"/>
    <cellStyle name="Normal 9 3 3 3 2 4 3" xfId="45562"/>
    <cellStyle name="Normal 9 3 3 3 2 5" xfId="17332"/>
    <cellStyle name="Normal 9 3 3 3 2 5 2" xfId="37093"/>
    <cellStyle name="Normal 9 3 3 3 2 6" xfId="51209"/>
    <cellStyle name="Normal 9 3 3 3 2 7" xfId="31447"/>
    <cellStyle name="Normal 9 3 3 3 3" xfId="4626"/>
    <cellStyle name="Normal 9 3 3 3 3 2" xfId="13097"/>
    <cellStyle name="Normal 9 3 3 3 3 2 2" xfId="27212"/>
    <cellStyle name="Normal 9 3 3 3 3 2 2 2" xfId="61089"/>
    <cellStyle name="Normal 9 3 3 3 3 2 3" xfId="46973"/>
    <cellStyle name="Normal 9 3 3 3 3 3" xfId="18743"/>
    <cellStyle name="Normal 9 3 3 3 3 3 2" xfId="38504"/>
    <cellStyle name="Normal 9 3 3 3 3 4" xfId="52620"/>
    <cellStyle name="Normal 9 3 3 3 3 5" xfId="32858"/>
    <cellStyle name="Normal 9 3 3 3 4" xfId="7451"/>
    <cellStyle name="Normal 9 3 3 3 4 2" xfId="21566"/>
    <cellStyle name="Normal 9 3 3 3 4 2 2" xfId="55443"/>
    <cellStyle name="Normal 9 3 3 3 4 3" xfId="41327"/>
    <cellStyle name="Normal 9 3 3 3 5" xfId="10274"/>
    <cellStyle name="Normal 9 3 3 3 5 2" xfId="24389"/>
    <cellStyle name="Normal 9 3 3 3 5 2 2" xfId="58266"/>
    <cellStyle name="Normal 9 3 3 3 5 3" xfId="44150"/>
    <cellStyle name="Normal 9 3 3 3 6" xfId="15920"/>
    <cellStyle name="Normal 9 3 3 3 6 2" xfId="35681"/>
    <cellStyle name="Normal 9 3 3 3 7" xfId="49797"/>
    <cellStyle name="Normal 9 3 3 3 8" xfId="30035"/>
    <cellStyle name="Normal 9 3 3 4" xfId="2509"/>
    <cellStyle name="Normal 9 3 3 4 2" xfId="5333"/>
    <cellStyle name="Normal 9 3 3 4 2 2" xfId="13803"/>
    <cellStyle name="Normal 9 3 3 4 2 2 2" xfId="27918"/>
    <cellStyle name="Normal 9 3 3 4 2 2 2 2" xfId="61795"/>
    <cellStyle name="Normal 9 3 3 4 2 2 3" xfId="47679"/>
    <cellStyle name="Normal 9 3 3 4 2 3" xfId="19449"/>
    <cellStyle name="Normal 9 3 3 4 2 3 2" xfId="39210"/>
    <cellStyle name="Normal 9 3 3 4 2 4" xfId="53326"/>
    <cellStyle name="Normal 9 3 3 4 2 5" xfId="33564"/>
    <cellStyle name="Normal 9 3 3 4 3" xfId="8157"/>
    <cellStyle name="Normal 9 3 3 4 3 2" xfId="22272"/>
    <cellStyle name="Normal 9 3 3 4 3 2 2" xfId="56149"/>
    <cellStyle name="Normal 9 3 3 4 3 3" xfId="42033"/>
    <cellStyle name="Normal 9 3 3 4 4" xfId="10980"/>
    <cellStyle name="Normal 9 3 3 4 4 2" xfId="25095"/>
    <cellStyle name="Normal 9 3 3 4 4 2 2" xfId="58972"/>
    <cellStyle name="Normal 9 3 3 4 4 3" xfId="44856"/>
    <cellStyle name="Normal 9 3 3 4 5" xfId="16626"/>
    <cellStyle name="Normal 9 3 3 4 5 2" xfId="36387"/>
    <cellStyle name="Normal 9 3 3 4 6" xfId="50503"/>
    <cellStyle name="Normal 9 3 3 4 7" xfId="30741"/>
    <cellStyle name="Normal 9 3 3 5" xfId="3920"/>
    <cellStyle name="Normal 9 3 3 5 2" xfId="12391"/>
    <cellStyle name="Normal 9 3 3 5 2 2" xfId="26506"/>
    <cellStyle name="Normal 9 3 3 5 2 2 2" xfId="60383"/>
    <cellStyle name="Normal 9 3 3 5 2 3" xfId="46267"/>
    <cellStyle name="Normal 9 3 3 5 3" xfId="18037"/>
    <cellStyle name="Normal 9 3 3 5 3 2" xfId="37798"/>
    <cellStyle name="Normal 9 3 3 5 4" xfId="51914"/>
    <cellStyle name="Normal 9 3 3 5 5" xfId="32152"/>
    <cellStyle name="Normal 9 3 3 6" xfId="6745"/>
    <cellStyle name="Normal 9 3 3 6 2" xfId="20860"/>
    <cellStyle name="Normal 9 3 3 6 2 2" xfId="54737"/>
    <cellStyle name="Normal 9 3 3 6 3" xfId="40621"/>
    <cellStyle name="Normal 9 3 3 7" xfId="9568"/>
    <cellStyle name="Normal 9 3 3 7 2" xfId="23683"/>
    <cellStyle name="Normal 9 3 3 7 2 2" xfId="57560"/>
    <cellStyle name="Normal 9 3 3 7 3" xfId="43444"/>
    <cellStyle name="Normal 9 3 3 8" xfId="15214"/>
    <cellStyle name="Normal 9 3 3 8 2" xfId="34975"/>
    <cellStyle name="Normal 9 3 3 9" xfId="49091"/>
    <cellStyle name="Normal 9 3 4" xfId="1273"/>
    <cellStyle name="Normal 9 3 4 2" xfId="1980"/>
    <cellStyle name="Normal 9 3 4 2 2" xfId="3393"/>
    <cellStyle name="Normal 9 3 4 2 2 2" xfId="6217"/>
    <cellStyle name="Normal 9 3 4 2 2 2 2" xfId="14687"/>
    <cellStyle name="Normal 9 3 4 2 2 2 2 2" xfId="28802"/>
    <cellStyle name="Normal 9 3 4 2 2 2 2 2 2" xfId="62679"/>
    <cellStyle name="Normal 9 3 4 2 2 2 2 3" xfId="48563"/>
    <cellStyle name="Normal 9 3 4 2 2 2 3" xfId="20333"/>
    <cellStyle name="Normal 9 3 4 2 2 2 3 2" xfId="40094"/>
    <cellStyle name="Normal 9 3 4 2 2 2 4" xfId="54210"/>
    <cellStyle name="Normal 9 3 4 2 2 2 5" xfId="34448"/>
    <cellStyle name="Normal 9 3 4 2 2 3" xfId="9041"/>
    <cellStyle name="Normal 9 3 4 2 2 3 2" xfId="23156"/>
    <cellStyle name="Normal 9 3 4 2 2 3 2 2" xfId="57033"/>
    <cellStyle name="Normal 9 3 4 2 2 3 3" xfId="42917"/>
    <cellStyle name="Normal 9 3 4 2 2 4" xfId="11864"/>
    <cellStyle name="Normal 9 3 4 2 2 4 2" xfId="25979"/>
    <cellStyle name="Normal 9 3 4 2 2 4 2 2" xfId="59856"/>
    <cellStyle name="Normal 9 3 4 2 2 4 3" xfId="45740"/>
    <cellStyle name="Normal 9 3 4 2 2 5" xfId="17510"/>
    <cellStyle name="Normal 9 3 4 2 2 5 2" xfId="37271"/>
    <cellStyle name="Normal 9 3 4 2 2 6" xfId="51387"/>
    <cellStyle name="Normal 9 3 4 2 2 7" xfId="31625"/>
    <cellStyle name="Normal 9 3 4 2 3" xfId="4804"/>
    <cellStyle name="Normal 9 3 4 2 3 2" xfId="13275"/>
    <cellStyle name="Normal 9 3 4 2 3 2 2" xfId="27390"/>
    <cellStyle name="Normal 9 3 4 2 3 2 2 2" xfId="61267"/>
    <cellStyle name="Normal 9 3 4 2 3 2 3" xfId="47151"/>
    <cellStyle name="Normal 9 3 4 2 3 3" xfId="18921"/>
    <cellStyle name="Normal 9 3 4 2 3 3 2" xfId="38682"/>
    <cellStyle name="Normal 9 3 4 2 3 4" xfId="52798"/>
    <cellStyle name="Normal 9 3 4 2 3 5" xfId="33036"/>
    <cellStyle name="Normal 9 3 4 2 4" xfId="7629"/>
    <cellStyle name="Normal 9 3 4 2 4 2" xfId="21744"/>
    <cellStyle name="Normal 9 3 4 2 4 2 2" xfId="55621"/>
    <cellStyle name="Normal 9 3 4 2 4 3" xfId="41505"/>
    <cellStyle name="Normal 9 3 4 2 5" xfId="10452"/>
    <cellStyle name="Normal 9 3 4 2 5 2" xfId="24567"/>
    <cellStyle name="Normal 9 3 4 2 5 2 2" xfId="58444"/>
    <cellStyle name="Normal 9 3 4 2 5 3" xfId="44328"/>
    <cellStyle name="Normal 9 3 4 2 6" xfId="16098"/>
    <cellStyle name="Normal 9 3 4 2 6 2" xfId="35859"/>
    <cellStyle name="Normal 9 3 4 2 7" xfId="49975"/>
    <cellStyle name="Normal 9 3 4 2 8" xfId="30213"/>
    <cellStyle name="Normal 9 3 4 3" xfId="2687"/>
    <cellStyle name="Normal 9 3 4 3 2" xfId="5511"/>
    <cellStyle name="Normal 9 3 4 3 2 2" xfId="13981"/>
    <cellStyle name="Normal 9 3 4 3 2 2 2" xfId="28096"/>
    <cellStyle name="Normal 9 3 4 3 2 2 2 2" xfId="61973"/>
    <cellStyle name="Normal 9 3 4 3 2 2 3" xfId="47857"/>
    <cellStyle name="Normal 9 3 4 3 2 3" xfId="19627"/>
    <cellStyle name="Normal 9 3 4 3 2 3 2" xfId="39388"/>
    <cellStyle name="Normal 9 3 4 3 2 4" xfId="53504"/>
    <cellStyle name="Normal 9 3 4 3 2 5" xfId="33742"/>
    <cellStyle name="Normal 9 3 4 3 3" xfId="8335"/>
    <cellStyle name="Normal 9 3 4 3 3 2" xfId="22450"/>
    <cellStyle name="Normal 9 3 4 3 3 2 2" xfId="56327"/>
    <cellStyle name="Normal 9 3 4 3 3 3" xfId="42211"/>
    <cellStyle name="Normal 9 3 4 3 4" xfId="11158"/>
    <cellStyle name="Normal 9 3 4 3 4 2" xfId="25273"/>
    <cellStyle name="Normal 9 3 4 3 4 2 2" xfId="59150"/>
    <cellStyle name="Normal 9 3 4 3 4 3" xfId="45034"/>
    <cellStyle name="Normal 9 3 4 3 5" xfId="16804"/>
    <cellStyle name="Normal 9 3 4 3 5 2" xfId="36565"/>
    <cellStyle name="Normal 9 3 4 3 6" xfId="50681"/>
    <cellStyle name="Normal 9 3 4 3 7" xfId="30919"/>
    <cellStyle name="Normal 9 3 4 4" xfId="4098"/>
    <cellStyle name="Normal 9 3 4 4 2" xfId="12569"/>
    <cellStyle name="Normal 9 3 4 4 2 2" xfId="26684"/>
    <cellStyle name="Normal 9 3 4 4 2 2 2" xfId="60561"/>
    <cellStyle name="Normal 9 3 4 4 2 3" xfId="46445"/>
    <cellStyle name="Normal 9 3 4 4 3" xfId="18215"/>
    <cellStyle name="Normal 9 3 4 4 3 2" xfId="37976"/>
    <cellStyle name="Normal 9 3 4 4 4" xfId="52092"/>
    <cellStyle name="Normal 9 3 4 4 5" xfId="32330"/>
    <cellStyle name="Normal 9 3 4 5" xfId="6923"/>
    <cellStyle name="Normal 9 3 4 5 2" xfId="21038"/>
    <cellStyle name="Normal 9 3 4 5 2 2" xfId="54915"/>
    <cellStyle name="Normal 9 3 4 5 3" xfId="40799"/>
    <cellStyle name="Normal 9 3 4 6" xfId="9746"/>
    <cellStyle name="Normal 9 3 4 6 2" xfId="23861"/>
    <cellStyle name="Normal 9 3 4 6 2 2" xfId="57738"/>
    <cellStyle name="Normal 9 3 4 6 3" xfId="43622"/>
    <cellStyle name="Normal 9 3 4 7" xfId="15392"/>
    <cellStyle name="Normal 9 3 4 7 2" xfId="35153"/>
    <cellStyle name="Normal 9 3 4 8" xfId="49269"/>
    <cellStyle name="Normal 9 3 4 9" xfId="29507"/>
    <cellStyle name="Normal 9 3 5" xfId="1627"/>
    <cellStyle name="Normal 9 3 5 2" xfId="3040"/>
    <cellStyle name="Normal 9 3 5 2 2" xfId="5864"/>
    <cellStyle name="Normal 9 3 5 2 2 2" xfId="14334"/>
    <cellStyle name="Normal 9 3 5 2 2 2 2" xfId="28449"/>
    <cellStyle name="Normal 9 3 5 2 2 2 2 2" xfId="62326"/>
    <cellStyle name="Normal 9 3 5 2 2 2 3" xfId="48210"/>
    <cellStyle name="Normal 9 3 5 2 2 3" xfId="19980"/>
    <cellStyle name="Normal 9 3 5 2 2 3 2" xfId="39741"/>
    <cellStyle name="Normal 9 3 5 2 2 4" xfId="53857"/>
    <cellStyle name="Normal 9 3 5 2 2 5" xfId="34095"/>
    <cellStyle name="Normal 9 3 5 2 3" xfId="8688"/>
    <cellStyle name="Normal 9 3 5 2 3 2" xfId="22803"/>
    <cellStyle name="Normal 9 3 5 2 3 2 2" xfId="56680"/>
    <cellStyle name="Normal 9 3 5 2 3 3" xfId="42564"/>
    <cellStyle name="Normal 9 3 5 2 4" xfId="11511"/>
    <cellStyle name="Normal 9 3 5 2 4 2" xfId="25626"/>
    <cellStyle name="Normal 9 3 5 2 4 2 2" xfId="59503"/>
    <cellStyle name="Normal 9 3 5 2 4 3" xfId="45387"/>
    <cellStyle name="Normal 9 3 5 2 5" xfId="17157"/>
    <cellStyle name="Normal 9 3 5 2 5 2" xfId="36918"/>
    <cellStyle name="Normal 9 3 5 2 6" xfId="51034"/>
    <cellStyle name="Normal 9 3 5 2 7" xfId="31272"/>
    <cellStyle name="Normal 9 3 5 3" xfId="4451"/>
    <cellStyle name="Normal 9 3 5 3 2" xfId="12922"/>
    <cellStyle name="Normal 9 3 5 3 2 2" xfId="27037"/>
    <cellStyle name="Normal 9 3 5 3 2 2 2" xfId="60914"/>
    <cellStyle name="Normal 9 3 5 3 2 3" xfId="46798"/>
    <cellStyle name="Normal 9 3 5 3 3" xfId="18568"/>
    <cellStyle name="Normal 9 3 5 3 3 2" xfId="38329"/>
    <cellStyle name="Normal 9 3 5 3 4" xfId="52445"/>
    <cellStyle name="Normal 9 3 5 3 5" xfId="32683"/>
    <cellStyle name="Normal 9 3 5 4" xfId="7276"/>
    <cellStyle name="Normal 9 3 5 4 2" xfId="21391"/>
    <cellStyle name="Normal 9 3 5 4 2 2" xfId="55268"/>
    <cellStyle name="Normal 9 3 5 4 3" xfId="41152"/>
    <cellStyle name="Normal 9 3 5 5" xfId="10099"/>
    <cellStyle name="Normal 9 3 5 5 2" xfId="24214"/>
    <cellStyle name="Normal 9 3 5 5 2 2" xfId="58091"/>
    <cellStyle name="Normal 9 3 5 5 3" xfId="43975"/>
    <cellStyle name="Normal 9 3 5 6" xfId="15745"/>
    <cellStyle name="Normal 9 3 5 6 2" xfId="35506"/>
    <cellStyle name="Normal 9 3 5 7" xfId="49622"/>
    <cellStyle name="Normal 9 3 5 8" xfId="29860"/>
    <cellStyle name="Normal 9 3 6" xfId="2334"/>
    <cellStyle name="Normal 9 3 6 2" xfId="5158"/>
    <cellStyle name="Normal 9 3 6 2 2" xfId="13628"/>
    <cellStyle name="Normal 9 3 6 2 2 2" xfId="27743"/>
    <cellStyle name="Normal 9 3 6 2 2 2 2" xfId="61620"/>
    <cellStyle name="Normal 9 3 6 2 2 3" xfId="47504"/>
    <cellStyle name="Normal 9 3 6 2 3" xfId="19274"/>
    <cellStyle name="Normal 9 3 6 2 3 2" xfId="39035"/>
    <cellStyle name="Normal 9 3 6 2 4" xfId="53151"/>
    <cellStyle name="Normal 9 3 6 2 5" xfId="33389"/>
    <cellStyle name="Normal 9 3 6 3" xfId="7982"/>
    <cellStyle name="Normal 9 3 6 3 2" xfId="22097"/>
    <cellStyle name="Normal 9 3 6 3 2 2" xfId="55974"/>
    <cellStyle name="Normal 9 3 6 3 3" xfId="41858"/>
    <cellStyle name="Normal 9 3 6 4" xfId="10805"/>
    <cellStyle name="Normal 9 3 6 4 2" xfId="24920"/>
    <cellStyle name="Normal 9 3 6 4 2 2" xfId="58797"/>
    <cellStyle name="Normal 9 3 6 4 3" xfId="44681"/>
    <cellStyle name="Normal 9 3 6 5" xfId="16451"/>
    <cellStyle name="Normal 9 3 6 5 2" xfId="36212"/>
    <cellStyle name="Normal 9 3 6 6" xfId="50328"/>
    <cellStyle name="Normal 9 3 6 7" xfId="30566"/>
    <cellStyle name="Normal 9 3 7" xfId="3745"/>
    <cellStyle name="Normal 9 3 7 2" xfId="12216"/>
    <cellStyle name="Normal 9 3 7 2 2" xfId="26331"/>
    <cellStyle name="Normal 9 3 7 2 2 2" xfId="60208"/>
    <cellStyle name="Normal 9 3 7 2 3" xfId="46092"/>
    <cellStyle name="Normal 9 3 7 3" xfId="17862"/>
    <cellStyle name="Normal 9 3 7 3 2" xfId="37623"/>
    <cellStyle name="Normal 9 3 7 4" xfId="51739"/>
    <cellStyle name="Normal 9 3 7 5" xfId="31977"/>
    <cellStyle name="Normal 9 3 8" xfId="6570"/>
    <cellStyle name="Normal 9 3 8 2" xfId="20685"/>
    <cellStyle name="Normal 9 3 8 2 2" xfId="54562"/>
    <cellStyle name="Normal 9 3 8 3" xfId="40446"/>
    <cellStyle name="Normal 9 3 9" xfId="9393"/>
    <cellStyle name="Normal 9 3 9 2" xfId="23508"/>
    <cellStyle name="Normal 9 3 9 2 2" xfId="57385"/>
    <cellStyle name="Normal 9 3 9 3" xfId="43269"/>
    <cellStyle name="Normal 9 4" xfId="196"/>
    <cellStyle name="Normal 9 4 10" xfId="15082"/>
    <cellStyle name="Normal 9 4 10 2" xfId="34843"/>
    <cellStyle name="Normal 9 4 11" xfId="48959"/>
    <cellStyle name="Normal 9 4 12" xfId="29197"/>
    <cellStyle name="Normal 9 4 13" xfId="913"/>
    <cellStyle name="Normal 9 4 2" xfId="289"/>
    <cellStyle name="Normal 9 4 2 10" xfId="49046"/>
    <cellStyle name="Normal 9 4 2 11" xfId="29284"/>
    <cellStyle name="Normal 9 4 2 12" xfId="1046"/>
    <cellStyle name="Normal 9 4 2 2" xfId="1224"/>
    <cellStyle name="Normal 9 4 2 2 10" xfId="29459"/>
    <cellStyle name="Normal 9 4 2 2 2" xfId="1578"/>
    <cellStyle name="Normal 9 4 2 2 2 2" xfId="2285"/>
    <cellStyle name="Normal 9 4 2 2 2 2 2" xfId="3698"/>
    <cellStyle name="Normal 9 4 2 2 2 2 2 2" xfId="6522"/>
    <cellStyle name="Normal 9 4 2 2 2 2 2 2 2" xfId="14992"/>
    <cellStyle name="Normal 9 4 2 2 2 2 2 2 2 2" xfId="29107"/>
    <cellStyle name="Normal 9 4 2 2 2 2 2 2 2 2 2" xfId="62984"/>
    <cellStyle name="Normal 9 4 2 2 2 2 2 2 2 3" xfId="48868"/>
    <cellStyle name="Normal 9 4 2 2 2 2 2 2 3" xfId="20638"/>
    <cellStyle name="Normal 9 4 2 2 2 2 2 2 3 2" xfId="40399"/>
    <cellStyle name="Normal 9 4 2 2 2 2 2 2 4" xfId="54515"/>
    <cellStyle name="Normal 9 4 2 2 2 2 2 2 5" xfId="34753"/>
    <cellStyle name="Normal 9 4 2 2 2 2 2 3" xfId="9346"/>
    <cellStyle name="Normal 9 4 2 2 2 2 2 3 2" xfId="23461"/>
    <cellStyle name="Normal 9 4 2 2 2 2 2 3 2 2" xfId="57338"/>
    <cellStyle name="Normal 9 4 2 2 2 2 2 3 3" xfId="43222"/>
    <cellStyle name="Normal 9 4 2 2 2 2 2 4" xfId="12169"/>
    <cellStyle name="Normal 9 4 2 2 2 2 2 4 2" xfId="26284"/>
    <cellStyle name="Normal 9 4 2 2 2 2 2 4 2 2" xfId="60161"/>
    <cellStyle name="Normal 9 4 2 2 2 2 2 4 3" xfId="46045"/>
    <cellStyle name="Normal 9 4 2 2 2 2 2 5" xfId="17815"/>
    <cellStyle name="Normal 9 4 2 2 2 2 2 5 2" xfId="37576"/>
    <cellStyle name="Normal 9 4 2 2 2 2 2 6" xfId="51692"/>
    <cellStyle name="Normal 9 4 2 2 2 2 2 7" xfId="31930"/>
    <cellStyle name="Normal 9 4 2 2 2 2 3" xfId="5109"/>
    <cellStyle name="Normal 9 4 2 2 2 2 3 2" xfId="13580"/>
    <cellStyle name="Normal 9 4 2 2 2 2 3 2 2" xfId="27695"/>
    <cellStyle name="Normal 9 4 2 2 2 2 3 2 2 2" xfId="61572"/>
    <cellStyle name="Normal 9 4 2 2 2 2 3 2 3" xfId="47456"/>
    <cellStyle name="Normal 9 4 2 2 2 2 3 3" xfId="19226"/>
    <cellStyle name="Normal 9 4 2 2 2 2 3 3 2" xfId="38987"/>
    <cellStyle name="Normal 9 4 2 2 2 2 3 4" xfId="53103"/>
    <cellStyle name="Normal 9 4 2 2 2 2 3 5" xfId="33341"/>
    <cellStyle name="Normal 9 4 2 2 2 2 4" xfId="7934"/>
    <cellStyle name="Normal 9 4 2 2 2 2 4 2" xfId="22049"/>
    <cellStyle name="Normal 9 4 2 2 2 2 4 2 2" xfId="55926"/>
    <cellStyle name="Normal 9 4 2 2 2 2 4 3" xfId="41810"/>
    <cellStyle name="Normal 9 4 2 2 2 2 5" xfId="10757"/>
    <cellStyle name="Normal 9 4 2 2 2 2 5 2" xfId="24872"/>
    <cellStyle name="Normal 9 4 2 2 2 2 5 2 2" xfId="58749"/>
    <cellStyle name="Normal 9 4 2 2 2 2 5 3" xfId="44633"/>
    <cellStyle name="Normal 9 4 2 2 2 2 6" xfId="16403"/>
    <cellStyle name="Normal 9 4 2 2 2 2 6 2" xfId="36164"/>
    <cellStyle name="Normal 9 4 2 2 2 2 7" xfId="50280"/>
    <cellStyle name="Normal 9 4 2 2 2 2 8" xfId="30518"/>
    <cellStyle name="Normal 9 4 2 2 2 3" xfId="2992"/>
    <cellStyle name="Normal 9 4 2 2 2 3 2" xfId="5816"/>
    <cellStyle name="Normal 9 4 2 2 2 3 2 2" xfId="14286"/>
    <cellStyle name="Normal 9 4 2 2 2 3 2 2 2" xfId="28401"/>
    <cellStyle name="Normal 9 4 2 2 2 3 2 2 2 2" xfId="62278"/>
    <cellStyle name="Normal 9 4 2 2 2 3 2 2 3" xfId="48162"/>
    <cellStyle name="Normal 9 4 2 2 2 3 2 3" xfId="19932"/>
    <cellStyle name="Normal 9 4 2 2 2 3 2 3 2" xfId="39693"/>
    <cellStyle name="Normal 9 4 2 2 2 3 2 4" xfId="53809"/>
    <cellStyle name="Normal 9 4 2 2 2 3 2 5" xfId="34047"/>
    <cellStyle name="Normal 9 4 2 2 2 3 3" xfId="8640"/>
    <cellStyle name="Normal 9 4 2 2 2 3 3 2" xfId="22755"/>
    <cellStyle name="Normal 9 4 2 2 2 3 3 2 2" xfId="56632"/>
    <cellStyle name="Normal 9 4 2 2 2 3 3 3" xfId="42516"/>
    <cellStyle name="Normal 9 4 2 2 2 3 4" xfId="11463"/>
    <cellStyle name="Normal 9 4 2 2 2 3 4 2" xfId="25578"/>
    <cellStyle name="Normal 9 4 2 2 2 3 4 2 2" xfId="59455"/>
    <cellStyle name="Normal 9 4 2 2 2 3 4 3" xfId="45339"/>
    <cellStyle name="Normal 9 4 2 2 2 3 5" xfId="17109"/>
    <cellStyle name="Normal 9 4 2 2 2 3 5 2" xfId="36870"/>
    <cellStyle name="Normal 9 4 2 2 2 3 6" xfId="50986"/>
    <cellStyle name="Normal 9 4 2 2 2 3 7" xfId="31224"/>
    <cellStyle name="Normal 9 4 2 2 2 4" xfId="4403"/>
    <cellStyle name="Normal 9 4 2 2 2 4 2" xfId="12874"/>
    <cellStyle name="Normal 9 4 2 2 2 4 2 2" xfId="26989"/>
    <cellStyle name="Normal 9 4 2 2 2 4 2 2 2" xfId="60866"/>
    <cellStyle name="Normal 9 4 2 2 2 4 2 3" xfId="46750"/>
    <cellStyle name="Normal 9 4 2 2 2 4 3" xfId="18520"/>
    <cellStyle name="Normal 9 4 2 2 2 4 3 2" xfId="38281"/>
    <cellStyle name="Normal 9 4 2 2 2 4 4" xfId="52397"/>
    <cellStyle name="Normal 9 4 2 2 2 4 5" xfId="32635"/>
    <cellStyle name="Normal 9 4 2 2 2 5" xfId="7228"/>
    <cellStyle name="Normal 9 4 2 2 2 5 2" xfId="21343"/>
    <cellStyle name="Normal 9 4 2 2 2 5 2 2" xfId="55220"/>
    <cellStyle name="Normal 9 4 2 2 2 5 3" xfId="41104"/>
    <cellStyle name="Normal 9 4 2 2 2 6" xfId="10051"/>
    <cellStyle name="Normal 9 4 2 2 2 6 2" xfId="24166"/>
    <cellStyle name="Normal 9 4 2 2 2 6 2 2" xfId="58043"/>
    <cellStyle name="Normal 9 4 2 2 2 6 3" xfId="43927"/>
    <cellStyle name="Normal 9 4 2 2 2 7" xfId="15697"/>
    <cellStyle name="Normal 9 4 2 2 2 7 2" xfId="35458"/>
    <cellStyle name="Normal 9 4 2 2 2 8" xfId="49574"/>
    <cellStyle name="Normal 9 4 2 2 2 9" xfId="29812"/>
    <cellStyle name="Normal 9 4 2 2 3" xfId="1932"/>
    <cellStyle name="Normal 9 4 2 2 3 2" xfId="3345"/>
    <cellStyle name="Normal 9 4 2 2 3 2 2" xfId="6169"/>
    <cellStyle name="Normal 9 4 2 2 3 2 2 2" xfId="14639"/>
    <cellStyle name="Normal 9 4 2 2 3 2 2 2 2" xfId="28754"/>
    <cellStyle name="Normal 9 4 2 2 3 2 2 2 2 2" xfId="62631"/>
    <cellStyle name="Normal 9 4 2 2 3 2 2 2 3" xfId="48515"/>
    <cellStyle name="Normal 9 4 2 2 3 2 2 3" xfId="20285"/>
    <cellStyle name="Normal 9 4 2 2 3 2 2 3 2" xfId="40046"/>
    <cellStyle name="Normal 9 4 2 2 3 2 2 4" xfId="54162"/>
    <cellStyle name="Normal 9 4 2 2 3 2 2 5" xfId="34400"/>
    <cellStyle name="Normal 9 4 2 2 3 2 3" xfId="8993"/>
    <cellStyle name="Normal 9 4 2 2 3 2 3 2" xfId="23108"/>
    <cellStyle name="Normal 9 4 2 2 3 2 3 2 2" xfId="56985"/>
    <cellStyle name="Normal 9 4 2 2 3 2 3 3" xfId="42869"/>
    <cellStyle name="Normal 9 4 2 2 3 2 4" xfId="11816"/>
    <cellStyle name="Normal 9 4 2 2 3 2 4 2" xfId="25931"/>
    <cellStyle name="Normal 9 4 2 2 3 2 4 2 2" xfId="59808"/>
    <cellStyle name="Normal 9 4 2 2 3 2 4 3" xfId="45692"/>
    <cellStyle name="Normal 9 4 2 2 3 2 5" xfId="17462"/>
    <cellStyle name="Normal 9 4 2 2 3 2 5 2" xfId="37223"/>
    <cellStyle name="Normal 9 4 2 2 3 2 6" xfId="51339"/>
    <cellStyle name="Normal 9 4 2 2 3 2 7" xfId="31577"/>
    <cellStyle name="Normal 9 4 2 2 3 3" xfId="4756"/>
    <cellStyle name="Normal 9 4 2 2 3 3 2" xfId="13227"/>
    <cellStyle name="Normal 9 4 2 2 3 3 2 2" xfId="27342"/>
    <cellStyle name="Normal 9 4 2 2 3 3 2 2 2" xfId="61219"/>
    <cellStyle name="Normal 9 4 2 2 3 3 2 3" xfId="47103"/>
    <cellStyle name="Normal 9 4 2 2 3 3 3" xfId="18873"/>
    <cellStyle name="Normal 9 4 2 2 3 3 3 2" xfId="38634"/>
    <cellStyle name="Normal 9 4 2 2 3 3 4" xfId="52750"/>
    <cellStyle name="Normal 9 4 2 2 3 3 5" xfId="32988"/>
    <cellStyle name="Normal 9 4 2 2 3 4" xfId="7581"/>
    <cellStyle name="Normal 9 4 2 2 3 4 2" xfId="21696"/>
    <cellStyle name="Normal 9 4 2 2 3 4 2 2" xfId="55573"/>
    <cellStyle name="Normal 9 4 2 2 3 4 3" xfId="41457"/>
    <cellStyle name="Normal 9 4 2 2 3 5" xfId="10404"/>
    <cellStyle name="Normal 9 4 2 2 3 5 2" xfId="24519"/>
    <cellStyle name="Normal 9 4 2 2 3 5 2 2" xfId="58396"/>
    <cellStyle name="Normal 9 4 2 2 3 5 3" xfId="44280"/>
    <cellStyle name="Normal 9 4 2 2 3 6" xfId="16050"/>
    <cellStyle name="Normal 9 4 2 2 3 6 2" xfId="35811"/>
    <cellStyle name="Normal 9 4 2 2 3 7" xfId="49927"/>
    <cellStyle name="Normal 9 4 2 2 3 8" xfId="30165"/>
    <cellStyle name="Normal 9 4 2 2 4" xfId="2639"/>
    <cellStyle name="Normal 9 4 2 2 4 2" xfId="5463"/>
    <cellStyle name="Normal 9 4 2 2 4 2 2" xfId="13933"/>
    <cellStyle name="Normal 9 4 2 2 4 2 2 2" xfId="28048"/>
    <cellStyle name="Normal 9 4 2 2 4 2 2 2 2" xfId="61925"/>
    <cellStyle name="Normal 9 4 2 2 4 2 2 3" xfId="47809"/>
    <cellStyle name="Normal 9 4 2 2 4 2 3" xfId="19579"/>
    <cellStyle name="Normal 9 4 2 2 4 2 3 2" xfId="39340"/>
    <cellStyle name="Normal 9 4 2 2 4 2 4" xfId="53456"/>
    <cellStyle name="Normal 9 4 2 2 4 2 5" xfId="33694"/>
    <cellStyle name="Normal 9 4 2 2 4 3" xfId="8287"/>
    <cellStyle name="Normal 9 4 2 2 4 3 2" xfId="22402"/>
    <cellStyle name="Normal 9 4 2 2 4 3 2 2" xfId="56279"/>
    <cellStyle name="Normal 9 4 2 2 4 3 3" xfId="42163"/>
    <cellStyle name="Normal 9 4 2 2 4 4" xfId="11110"/>
    <cellStyle name="Normal 9 4 2 2 4 4 2" xfId="25225"/>
    <cellStyle name="Normal 9 4 2 2 4 4 2 2" xfId="59102"/>
    <cellStyle name="Normal 9 4 2 2 4 4 3" xfId="44986"/>
    <cellStyle name="Normal 9 4 2 2 4 5" xfId="16756"/>
    <cellStyle name="Normal 9 4 2 2 4 5 2" xfId="36517"/>
    <cellStyle name="Normal 9 4 2 2 4 6" xfId="50633"/>
    <cellStyle name="Normal 9 4 2 2 4 7" xfId="30871"/>
    <cellStyle name="Normal 9 4 2 2 5" xfId="4050"/>
    <cellStyle name="Normal 9 4 2 2 5 2" xfId="12521"/>
    <cellStyle name="Normal 9 4 2 2 5 2 2" xfId="26636"/>
    <cellStyle name="Normal 9 4 2 2 5 2 2 2" xfId="60513"/>
    <cellStyle name="Normal 9 4 2 2 5 2 3" xfId="46397"/>
    <cellStyle name="Normal 9 4 2 2 5 3" xfId="18167"/>
    <cellStyle name="Normal 9 4 2 2 5 3 2" xfId="37928"/>
    <cellStyle name="Normal 9 4 2 2 5 4" xfId="52044"/>
    <cellStyle name="Normal 9 4 2 2 5 5" xfId="32282"/>
    <cellStyle name="Normal 9 4 2 2 6" xfId="6875"/>
    <cellStyle name="Normal 9 4 2 2 6 2" xfId="20990"/>
    <cellStyle name="Normal 9 4 2 2 6 2 2" xfId="54867"/>
    <cellStyle name="Normal 9 4 2 2 6 3" xfId="40751"/>
    <cellStyle name="Normal 9 4 2 2 7" xfId="9698"/>
    <cellStyle name="Normal 9 4 2 2 7 2" xfId="23813"/>
    <cellStyle name="Normal 9 4 2 2 7 2 2" xfId="57690"/>
    <cellStyle name="Normal 9 4 2 2 7 3" xfId="43574"/>
    <cellStyle name="Normal 9 4 2 2 8" xfId="15344"/>
    <cellStyle name="Normal 9 4 2 2 8 2" xfId="35105"/>
    <cellStyle name="Normal 9 4 2 2 9" xfId="49221"/>
    <cellStyle name="Normal 9 4 2 3" xfId="1403"/>
    <cellStyle name="Normal 9 4 2 3 2" xfId="2110"/>
    <cellStyle name="Normal 9 4 2 3 2 2" xfId="3523"/>
    <cellStyle name="Normal 9 4 2 3 2 2 2" xfId="6347"/>
    <cellStyle name="Normal 9 4 2 3 2 2 2 2" xfId="14817"/>
    <cellStyle name="Normal 9 4 2 3 2 2 2 2 2" xfId="28932"/>
    <cellStyle name="Normal 9 4 2 3 2 2 2 2 2 2" xfId="62809"/>
    <cellStyle name="Normal 9 4 2 3 2 2 2 2 3" xfId="48693"/>
    <cellStyle name="Normal 9 4 2 3 2 2 2 3" xfId="20463"/>
    <cellStyle name="Normal 9 4 2 3 2 2 2 3 2" xfId="40224"/>
    <cellStyle name="Normal 9 4 2 3 2 2 2 4" xfId="54340"/>
    <cellStyle name="Normal 9 4 2 3 2 2 2 5" xfId="34578"/>
    <cellStyle name="Normal 9 4 2 3 2 2 3" xfId="9171"/>
    <cellStyle name="Normal 9 4 2 3 2 2 3 2" xfId="23286"/>
    <cellStyle name="Normal 9 4 2 3 2 2 3 2 2" xfId="57163"/>
    <cellStyle name="Normal 9 4 2 3 2 2 3 3" xfId="43047"/>
    <cellStyle name="Normal 9 4 2 3 2 2 4" xfId="11994"/>
    <cellStyle name="Normal 9 4 2 3 2 2 4 2" xfId="26109"/>
    <cellStyle name="Normal 9 4 2 3 2 2 4 2 2" xfId="59986"/>
    <cellStyle name="Normal 9 4 2 3 2 2 4 3" xfId="45870"/>
    <cellStyle name="Normal 9 4 2 3 2 2 5" xfId="17640"/>
    <cellStyle name="Normal 9 4 2 3 2 2 5 2" xfId="37401"/>
    <cellStyle name="Normal 9 4 2 3 2 2 6" xfId="51517"/>
    <cellStyle name="Normal 9 4 2 3 2 2 7" xfId="31755"/>
    <cellStyle name="Normal 9 4 2 3 2 3" xfId="4934"/>
    <cellStyle name="Normal 9 4 2 3 2 3 2" xfId="13405"/>
    <cellStyle name="Normal 9 4 2 3 2 3 2 2" xfId="27520"/>
    <cellStyle name="Normal 9 4 2 3 2 3 2 2 2" xfId="61397"/>
    <cellStyle name="Normal 9 4 2 3 2 3 2 3" xfId="47281"/>
    <cellStyle name="Normal 9 4 2 3 2 3 3" xfId="19051"/>
    <cellStyle name="Normal 9 4 2 3 2 3 3 2" xfId="38812"/>
    <cellStyle name="Normal 9 4 2 3 2 3 4" xfId="52928"/>
    <cellStyle name="Normal 9 4 2 3 2 3 5" xfId="33166"/>
    <cellStyle name="Normal 9 4 2 3 2 4" xfId="7759"/>
    <cellStyle name="Normal 9 4 2 3 2 4 2" xfId="21874"/>
    <cellStyle name="Normal 9 4 2 3 2 4 2 2" xfId="55751"/>
    <cellStyle name="Normal 9 4 2 3 2 4 3" xfId="41635"/>
    <cellStyle name="Normal 9 4 2 3 2 5" xfId="10582"/>
    <cellStyle name="Normal 9 4 2 3 2 5 2" xfId="24697"/>
    <cellStyle name="Normal 9 4 2 3 2 5 2 2" xfId="58574"/>
    <cellStyle name="Normal 9 4 2 3 2 5 3" xfId="44458"/>
    <cellStyle name="Normal 9 4 2 3 2 6" xfId="16228"/>
    <cellStyle name="Normal 9 4 2 3 2 6 2" xfId="35989"/>
    <cellStyle name="Normal 9 4 2 3 2 7" xfId="50105"/>
    <cellStyle name="Normal 9 4 2 3 2 8" xfId="30343"/>
    <cellStyle name="Normal 9 4 2 3 3" xfId="2817"/>
    <cellStyle name="Normal 9 4 2 3 3 2" xfId="5641"/>
    <cellStyle name="Normal 9 4 2 3 3 2 2" xfId="14111"/>
    <cellStyle name="Normal 9 4 2 3 3 2 2 2" xfId="28226"/>
    <cellStyle name="Normal 9 4 2 3 3 2 2 2 2" xfId="62103"/>
    <cellStyle name="Normal 9 4 2 3 3 2 2 3" xfId="47987"/>
    <cellStyle name="Normal 9 4 2 3 3 2 3" xfId="19757"/>
    <cellStyle name="Normal 9 4 2 3 3 2 3 2" xfId="39518"/>
    <cellStyle name="Normal 9 4 2 3 3 2 4" xfId="53634"/>
    <cellStyle name="Normal 9 4 2 3 3 2 5" xfId="33872"/>
    <cellStyle name="Normal 9 4 2 3 3 3" xfId="8465"/>
    <cellStyle name="Normal 9 4 2 3 3 3 2" xfId="22580"/>
    <cellStyle name="Normal 9 4 2 3 3 3 2 2" xfId="56457"/>
    <cellStyle name="Normal 9 4 2 3 3 3 3" xfId="42341"/>
    <cellStyle name="Normal 9 4 2 3 3 4" xfId="11288"/>
    <cellStyle name="Normal 9 4 2 3 3 4 2" xfId="25403"/>
    <cellStyle name="Normal 9 4 2 3 3 4 2 2" xfId="59280"/>
    <cellStyle name="Normal 9 4 2 3 3 4 3" xfId="45164"/>
    <cellStyle name="Normal 9 4 2 3 3 5" xfId="16934"/>
    <cellStyle name="Normal 9 4 2 3 3 5 2" xfId="36695"/>
    <cellStyle name="Normal 9 4 2 3 3 6" xfId="50811"/>
    <cellStyle name="Normal 9 4 2 3 3 7" xfId="31049"/>
    <cellStyle name="Normal 9 4 2 3 4" xfId="4228"/>
    <cellStyle name="Normal 9 4 2 3 4 2" xfId="12699"/>
    <cellStyle name="Normal 9 4 2 3 4 2 2" xfId="26814"/>
    <cellStyle name="Normal 9 4 2 3 4 2 2 2" xfId="60691"/>
    <cellStyle name="Normal 9 4 2 3 4 2 3" xfId="46575"/>
    <cellStyle name="Normal 9 4 2 3 4 3" xfId="18345"/>
    <cellStyle name="Normal 9 4 2 3 4 3 2" xfId="38106"/>
    <cellStyle name="Normal 9 4 2 3 4 4" xfId="52222"/>
    <cellStyle name="Normal 9 4 2 3 4 5" xfId="32460"/>
    <cellStyle name="Normal 9 4 2 3 5" xfId="7053"/>
    <cellStyle name="Normal 9 4 2 3 5 2" xfId="21168"/>
    <cellStyle name="Normal 9 4 2 3 5 2 2" xfId="55045"/>
    <cellStyle name="Normal 9 4 2 3 5 3" xfId="40929"/>
    <cellStyle name="Normal 9 4 2 3 6" xfId="9876"/>
    <cellStyle name="Normal 9 4 2 3 6 2" xfId="23991"/>
    <cellStyle name="Normal 9 4 2 3 6 2 2" xfId="57868"/>
    <cellStyle name="Normal 9 4 2 3 6 3" xfId="43752"/>
    <cellStyle name="Normal 9 4 2 3 7" xfId="15522"/>
    <cellStyle name="Normal 9 4 2 3 7 2" xfId="35283"/>
    <cellStyle name="Normal 9 4 2 3 8" xfId="49399"/>
    <cellStyle name="Normal 9 4 2 3 9" xfId="29637"/>
    <cellStyle name="Normal 9 4 2 4" xfId="1757"/>
    <cellStyle name="Normal 9 4 2 4 2" xfId="3170"/>
    <cellStyle name="Normal 9 4 2 4 2 2" xfId="5994"/>
    <cellStyle name="Normal 9 4 2 4 2 2 2" xfId="14464"/>
    <cellStyle name="Normal 9 4 2 4 2 2 2 2" xfId="28579"/>
    <cellStyle name="Normal 9 4 2 4 2 2 2 2 2" xfId="62456"/>
    <cellStyle name="Normal 9 4 2 4 2 2 2 3" xfId="48340"/>
    <cellStyle name="Normal 9 4 2 4 2 2 3" xfId="20110"/>
    <cellStyle name="Normal 9 4 2 4 2 2 3 2" xfId="39871"/>
    <cellStyle name="Normal 9 4 2 4 2 2 4" xfId="53987"/>
    <cellStyle name="Normal 9 4 2 4 2 2 5" xfId="34225"/>
    <cellStyle name="Normal 9 4 2 4 2 3" xfId="8818"/>
    <cellStyle name="Normal 9 4 2 4 2 3 2" xfId="22933"/>
    <cellStyle name="Normal 9 4 2 4 2 3 2 2" xfId="56810"/>
    <cellStyle name="Normal 9 4 2 4 2 3 3" xfId="42694"/>
    <cellStyle name="Normal 9 4 2 4 2 4" xfId="11641"/>
    <cellStyle name="Normal 9 4 2 4 2 4 2" xfId="25756"/>
    <cellStyle name="Normal 9 4 2 4 2 4 2 2" xfId="59633"/>
    <cellStyle name="Normal 9 4 2 4 2 4 3" xfId="45517"/>
    <cellStyle name="Normal 9 4 2 4 2 5" xfId="17287"/>
    <cellStyle name="Normal 9 4 2 4 2 5 2" xfId="37048"/>
    <cellStyle name="Normal 9 4 2 4 2 6" xfId="51164"/>
    <cellStyle name="Normal 9 4 2 4 2 7" xfId="31402"/>
    <cellStyle name="Normal 9 4 2 4 3" xfId="4581"/>
    <cellStyle name="Normal 9 4 2 4 3 2" xfId="13052"/>
    <cellStyle name="Normal 9 4 2 4 3 2 2" xfId="27167"/>
    <cellStyle name="Normal 9 4 2 4 3 2 2 2" xfId="61044"/>
    <cellStyle name="Normal 9 4 2 4 3 2 3" xfId="46928"/>
    <cellStyle name="Normal 9 4 2 4 3 3" xfId="18698"/>
    <cellStyle name="Normal 9 4 2 4 3 3 2" xfId="38459"/>
    <cellStyle name="Normal 9 4 2 4 3 4" xfId="52575"/>
    <cellStyle name="Normal 9 4 2 4 3 5" xfId="32813"/>
    <cellStyle name="Normal 9 4 2 4 4" xfId="7406"/>
    <cellStyle name="Normal 9 4 2 4 4 2" xfId="21521"/>
    <cellStyle name="Normal 9 4 2 4 4 2 2" xfId="55398"/>
    <cellStyle name="Normal 9 4 2 4 4 3" xfId="41282"/>
    <cellStyle name="Normal 9 4 2 4 5" xfId="10229"/>
    <cellStyle name="Normal 9 4 2 4 5 2" xfId="24344"/>
    <cellStyle name="Normal 9 4 2 4 5 2 2" xfId="58221"/>
    <cellStyle name="Normal 9 4 2 4 5 3" xfId="44105"/>
    <cellStyle name="Normal 9 4 2 4 6" xfId="15875"/>
    <cellStyle name="Normal 9 4 2 4 6 2" xfId="35636"/>
    <cellStyle name="Normal 9 4 2 4 7" xfId="49752"/>
    <cellStyle name="Normal 9 4 2 4 8" xfId="29990"/>
    <cellStyle name="Normal 9 4 2 5" xfId="2464"/>
    <cellStyle name="Normal 9 4 2 5 2" xfId="5288"/>
    <cellStyle name="Normal 9 4 2 5 2 2" xfId="13758"/>
    <cellStyle name="Normal 9 4 2 5 2 2 2" xfId="27873"/>
    <cellStyle name="Normal 9 4 2 5 2 2 2 2" xfId="61750"/>
    <cellStyle name="Normal 9 4 2 5 2 2 3" xfId="47634"/>
    <cellStyle name="Normal 9 4 2 5 2 3" xfId="19404"/>
    <cellStyle name="Normal 9 4 2 5 2 3 2" xfId="39165"/>
    <cellStyle name="Normal 9 4 2 5 2 4" xfId="53281"/>
    <cellStyle name="Normal 9 4 2 5 2 5" xfId="33519"/>
    <cellStyle name="Normal 9 4 2 5 3" xfId="8112"/>
    <cellStyle name="Normal 9 4 2 5 3 2" xfId="22227"/>
    <cellStyle name="Normal 9 4 2 5 3 2 2" xfId="56104"/>
    <cellStyle name="Normal 9 4 2 5 3 3" xfId="41988"/>
    <cellStyle name="Normal 9 4 2 5 4" xfId="10935"/>
    <cellStyle name="Normal 9 4 2 5 4 2" xfId="25050"/>
    <cellStyle name="Normal 9 4 2 5 4 2 2" xfId="58927"/>
    <cellStyle name="Normal 9 4 2 5 4 3" xfId="44811"/>
    <cellStyle name="Normal 9 4 2 5 5" xfId="16581"/>
    <cellStyle name="Normal 9 4 2 5 5 2" xfId="36342"/>
    <cellStyle name="Normal 9 4 2 5 6" xfId="50458"/>
    <cellStyle name="Normal 9 4 2 5 7" xfId="30696"/>
    <cellStyle name="Normal 9 4 2 6" xfId="3875"/>
    <cellStyle name="Normal 9 4 2 6 2" xfId="12346"/>
    <cellStyle name="Normal 9 4 2 6 2 2" xfId="26461"/>
    <cellStyle name="Normal 9 4 2 6 2 2 2" xfId="60338"/>
    <cellStyle name="Normal 9 4 2 6 2 3" xfId="46222"/>
    <cellStyle name="Normal 9 4 2 6 3" xfId="17992"/>
    <cellStyle name="Normal 9 4 2 6 3 2" xfId="37753"/>
    <cellStyle name="Normal 9 4 2 6 4" xfId="51869"/>
    <cellStyle name="Normal 9 4 2 6 5" xfId="32107"/>
    <cellStyle name="Normal 9 4 2 7" xfId="6700"/>
    <cellStyle name="Normal 9 4 2 7 2" xfId="20815"/>
    <cellStyle name="Normal 9 4 2 7 2 2" xfId="54692"/>
    <cellStyle name="Normal 9 4 2 7 3" xfId="40576"/>
    <cellStyle name="Normal 9 4 2 8" xfId="9523"/>
    <cellStyle name="Normal 9 4 2 8 2" xfId="23638"/>
    <cellStyle name="Normal 9 4 2 8 2 2" xfId="57515"/>
    <cellStyle name="Normal 9 4 2 8 3" xfId="43399"/>
    <cellStyle name="Normal 9 4 2 9" xfId="15169"/>
    <cellStyle name="Normal 9 4 2 9 2" xfId="34930"/>
    <cellStyle name="Normal 9 4 3" xfId="1137"/>
    <cellStyle name="Normal 9 4 3 10" xfId="29372"/>
    <cellStyle name="Normal 9 4 3 2" xfId="1491"/>
    <cellStyle name="Normal 9 4 3 2 2" xfId="2198"/>
    <cellStyle name="Normal 9 4 3 2 2 2" xfId="3611"/>
    <cellStyle name="Normal 9 4 3 2 2 2 2" xfId="6435"/>
    <cellStyle name="Normal 9 4 3 2 2 2 2 2" xfId="14905"/>
    <cellStyle name="Normal 9 4 3 2 2 2 2 2 2" xfId="29020"/>
    <cellStyle name="Normal 9 4 3 2 2 2 2 2 2 2" xfId="62897"/>
    <cellStyle name="Normal 9 4 3 2 2 2 2 2 3" xfId="48781"/>
    <cellStyle name="Normal 9 4 3 2 2 2 2 3" xfId="20551"/>
    <cellStyle name="Normal 9 4 3 2 2 2 2 3 2" xfId="40312"/>
    <cellStyle name="Normal 9 4 3 2 2 2 2 4" xfId="54428"/>
    <cellStyle name="Normal 9 4 3 2 2 2 2 5" xfId="34666"/>
    <cellStyle name="Normal 9 4 3 2 2 2 3" xfId="9259"/>
    <cellStyle name="Normal 9 4 3 2 2 2 3 2" xfId="23374"/>
    <cellStyle name="Normal 9 4 3 2 2 2 3 2 2" xfId="57251"/>
    <cellStyle name="Normal 9 4 3 2 2 2 3 3" xfId="43135"/>
    <cellStyle name="Normal 9 4 3 2 2 2 4" xfId="12082"/>
    <cellStyle name="Normal 9 4 3 2 2 2 4 2" xfId="26197"/>
    <cellStyle name="Normal 9 4 3 2 2 2 4 2 2" xfId="60074"/>
    <cellStyle name="Normal 9 4 3 2 2 2 4 3" xfId="45958"/>
    <cellStyle name="Normal 9 4 3 2 2 2 5" xfId="17728"/>
    <cellStyle name="Normal 9 4 3 2 2 2 5 2" xfId="37489"/>
    <cellStyle name="Normal 9 4 3 2 2 2 6" xfId="51605"/>
    <cellStyle name="Normal 9 4 3 2 2 2 7" xfId="31843"/>
    <cellStyle name="Normal 9 4 3 2 2 3" xfId="5022"/>
    <cellStyle name="Normal 9 4 3 2 2 3 2" xfId="13493"/>
    <cellStyle name="Normal 9 4 3 2 2 3 2 2" xfId="27608"/>
    <cellStyle name="Normal 9 4 3 2 2 3 2 2 2" xfId="61485"/>
    <cellStyle name="Normal 9 4 3 2 2 3 2 3" xfId="47369"/>
    <cellStyle name="Normal 9 4 3 2 2 3 3" xfId="19139"/>
    <cellStyle name="Normal 9 4 3 2 2 3 3 2" xfId="38900"/>
    <cellStyle name="Normal 9 4 3 2 2 3 4" xfId="53016"/>
    <cellStyle name="Normal 9 4 3 2 2 3 5" xfId="33254"/>
    <cellStyle name="Normal 9 4 3 2 2 4" xfId="7847"/>
    <cellStyle name="Normal 9 4 3 2 2 4 2" xfId="21962"/>
    <cellStyle name="Normal 9 4 3 2 2 4 2 2" xfId="55839"/>
    <cellStyle name="Normal 9 4 3 2 2 4 3" xfId="41723"/>
    <cellStyle name="Normal 9 4 3 2 2 5" xfId="10670"/>
    <cellStyle name="Normal 9 4 3 2 2 5 2" xfId="24785"/>
    <cellStyle name="Normal 9 4 3 2 2 5 2 2" xfId="58662"/>
    <cellStyle name="Normal 9 4 3 2 2 5 3" xfId="44546"/>
    <cellStyle name="Normal 9 4 3 2 2 6" xfId="16316"/>
    <cellStyle name="Normal 9 4 3 2 2 6 2" xfId="36077"/>
    <cellStyle name="Normal 9 4 3 2 2 7" xfId="50193"/>
    <cellStyle name="Normal 9 4 3 2 2 8" xfId="30431"/>
    <cellStyle name="Normal 9 4 3 2 3" xfId="2905"/>
    <cellStyle name="Normal 9 4 3 2 3 2" xfId="5729"/>
    <cellStyle name="Normal 9 4 3 2 3 2 2" xfId="14199"/>
    <cellStyle name="Normal 9 4 3 2 3 2 2 2" xfId="28314"/>
    <cellStyle name="Normal 9 4 3 2 3 2 2 2 2" xfId="62191"/>
    <cellStyle name="Normal 9 4 3 2 3 2 2 3" xfId="48075"/>
    <cellStyle name="Normal 9 4 3 2 3 2 3" xfId="19845"/>
    <cellStyle name="Normal 9 4 3 2 3 2 3 2" xfId="39606"/>
    <cellStyle name="Normal 9 4 3 2 3 2 4" xfId="53722"/>
    <cellStyle name="Normal 9 4 3 2 3 2 5" xfId="33960"/>
    <cellStyle name="Normal 9 4 3 2 3 3" xfId="8553"/>
    <cellStyle name="Normal 9 4 3 2 3 3 2" xfId="22668"/>
    <cellStyle name="Normal 9 4 3 2 3 3 2 2" xfId="56545"/>
    <cellStyle name="Normal 9 4 3 2 3 3 3" xfId="42429"/>
    <cellStyle name="Normal 9 4 3 2 3 4" xfId="11376"/>
    <cellStyle name="Normal 9 4 3 2 3 4 2" xfId="25491"/>
    <cellStyle name="Normal 9 4 3 2 3 4 2 2" xfId="59368"/>
    <cellStyle name="Normal 9 4 3 2 3 4 3" xfId="45252"/>
    <cellStyle name="Normal 9 4 3 2 3 5" xfId="17022"/>
    <cellStyle name="Normal 9 4 3 2 3 5 2" xfId="36783"/>
    <cellStyle name="Normal 9 4 3 2 3 6" xfId="50899"/>
    <cellStyle name="Normal 9 4 3 2 3 7" xfId="31137"/>
    <cellStyle name="Normal 9 4 3 2 4" xfId="4316"/>
    <cellStyle name="Normal 9 4 3 2 4 2" xfId="12787"/>
    <cellStyle name="Normal 9 4 3 2 4 2 2" xfId="26902"/>
    <cellStyle name="Normal 9 4 3 2 4 2 2 2" xfId="60779"/>
    <cellStyle name="Normal 9 4 3 2 4 2 3" xfId="46663"/>
    <cellStyle name="Normal 9 4 3 2 4 3" xfId="18433"/>
    <cellStyle name="Normal 9 4 3 2 4 3 2" xfId="38194"/>
    <cellStyle name="Normal 9 4 3 2 4 4" xfId="52310"/>
    <cellStyle name="Normal 9 4 3 2 4 5" xfId="32548"/>
    <cellStyle name="Normal 9 4 3 2 5" xfId="7141"/>
    <cellStyle name="Normal 9 4 3 2 5 2" xfId="21256"/>
    <cellStyle name="Normal 9 4 3 2 5 2 2" xfId="55133"/>
    <cellStyle name="Normal 9 4 3 2 5 3" xfId="41017"/>
    <cellStyle name="Normal 9 4 3 2 6" xfId="9964"/>
    <cellStyle name="Normal 9 4 3 2 6 2" xfId="24079"/>
    <cellStyle name="Normal 9 4 3 2 6 2 2" xfId="57956"/>
    <cellStyle name="Normal 9 4 3 2 6 3" xfId="43840"/>
    <cellStyle name="Normal 9 4 3 2 7" xfId="15610"/>
    <cellStyle name="Normal 9 4 3 2 7 2" xfId="35371"/>
    <cellStyle name="Normal 9 4 3 2 8" xfId="49487"/>
    <cellStyle name="Normal 9 4 3 2 9" xfId="29725"/>
    <cellStyle name="Normal 9 4 3 3" xfId="1845"/>
    <cellStyle name="Normal 9 4 3 3 2" xfId="3258"/>
    <cellStyle name="Normal 9 4 3 3 2 2" xfId="6082"/>
    <cellStyle name="Normal 9 4 3 3 2 2 2" xfId="14552"/>
    <cellStyle name="Normal 9 4 3 3 2 2 2 2" xfId="28667"/>
    <cellStyle name="Normal 9 4 3 3 2 2 2 2 2" xfId="62544"/>
    <cellStyle name="Normal 9 4 3 3 2 2 2 3" xfId="48428"/>
    <cellStyle name="Normal 9 4 3 3 2 2 3" xfId="20198"/>
    <cellStyle name="Normal 9 4 3 3 2 2 3 2" xfId="39959"/>
    <cellStyle name="Normal 9 4 3 3 2 2 4" xfId="54075"/>
    <cellStyle name="Normal 9 4 3 3 2 2 5" xfId="34313"/>
    <cellStyle name="Normal 9 4 3 3 2 3" xfId="8906"/>
    <cellStyle name="Normal 9 4 3 3 2 3 2" xfId="23021"/>
    <cellStyle name="Normal 9 4 3 3 2 3 2 2" xfId="56898"/>
    <cellStyle name="Normal 9 4 3 3 2 3 3" xfId="42782"/>
    <cellStyle name="Normal 9 4 3 3 2 4" xfId="11729"/>
    <cellStyle name="Normal 9 4 3 3 2 4 2" xfId="25844"/>
    <cellStyle name="Normal 9 4 3 3 2 4 2 2" xfId="59721"/>
    <cellStyle name="Normal 9 4 3 3 2 4 3" xfId="45605"/>
    <cellStyle name="Normal 9 4 3 3 2 5" xfId="17375"/>
    <cellStyle name="Normal 9 4 3 3 2 5 2" xfId="37136"/>
    <cellStyle name="Normal 9 4 3 3 2 6" xfId="51252"/>
    <cellStyle name="Normal 9 4 3 3 2 7" xfId="31490"/>
    <cellStyle name="Normal 9 4 3 3 3" xfId="4669"/>
    <cellStyle name="Normal 9 4 3 3 3 2" xfId="13140"/>
    <cellStyle name="Normal 9 4 3 3 3 2 2" xfId="27255"/>
    <cellStyle name="Normal 9 4 3 3 3 2 2 2" xfId="61132"/>
    <cellStyle name="Normal 9 4 3 3 3 2 3" xfId="47016"/>
    <cellStyle name="Normal 9 4 3 3 3 3" xfId="18786"/>
    <cellStyle name="Normal 9 4 3 3 3 3 2" xfId="38547"/>
    <cellStyle name="Normal 9 4 3 3 3 4" xfId="52663"/>
    <cellStyle name="Normal 9 4 3 3 3 5" xfId="32901"/>
    <cellStyle name="Normal 9 4 3 3 4" xfId="7494"/>
    <cellStyle name="Normal 9 4 3 3 4 2" xfId="21609"/>
    <cellStyle name="Normal 9 4 3 3 4 2 2" xfId="55486"/>
    <cellStyle name="Normal 9 4 3 3 4 3" xfId="41370"/>
    <cellStyle name="Normal 9 4 3 3 5" xfId="10317"/>
    <cellStyle name="Normal 9 4 3 3 5 2" xfId="24432"/>
    <cellStyle name="Normal 9 4 3 3 5 2 2" xfId="58309"/>
    <cellStyle name="Normal 9 4 3 3 5 3" xfId="44193"/>
    <cellStyle name="Normal 9 4 3 3 6" xfId="15963"/>
    <cellStyle name="Normal 9 4 3 3 6 2" xfId="35724"/>
    <cellStyle name="Normal 9 4 3 3 7" xfId="49840"/>
    <cellStyle name="Normal 9 4 3 3 8" xfId="30078"/>
    <cellStyle name="Normal 9 4 3 4" xfId="2552"/>
    <cellStyle name="Normal 9 4 3 4 2" xfId="5376"/>
    <cellStyle name="Normal 9 4 3 4 2 2" xfId="13846"/>
    <cellStyle name="Normal 9 4 3 4 2 2 2" xfId="27961"/>
    <cellStyle name="Normal 9 4 3 4 2 2 2 2" xfId="61838"/>
    <cellStyle name="Normal 9 4 3 4 2 2 3" xfId="47722"/>
    <cellStyle name="Normal 9 4 3 4 2 3" xfId="19492"/>
    <cellStyle name="Normal 9 4 3 4 2 3 2" xfId="39253"/>
    <cellStyle name="Normal 9 4 3 4 2 4" xfId="53369"/>
    <cellStyle name="Normal 9 4 3 4 2 5" xfId="33607"/>
    <cellStyle name="Normal 9 4 3 4 3" xfId="8200"/>
    <cellStyle name="Normal 9 4 3 4 3 2" xfId="22315"/>
    <cellStyle name="Normal 9 4 3 4 3 2 2" xfId="56192"/>
    <cellStyle name="Normal 9 4 3 4 3 3" xfId="42076"/>
    <cellStyle name="Normal 9 4 3 4 4" xfId="11023"/>
    <cellStyle name="Normal 9 4 3 4 4 2" xfId="25138"/>
    <cellStyle name="Normal 9 4 3 4 4 2 2" xfId="59015"/>
    <cellStyle name="Normal 9 4 3 4 4 3" xfId="44899"/>
    <cellStyle name="Normal 9 4 3 4 5" xfId="16669"/>
    <cellStyle name="Normal 9 4 3 4 5 2" xfId="36430"/>
    <cellStyle name="Normal 9 4 3 4 6" xfId="50546"/>
    <cellStyle name="Normal 9 4 3 4 7" xfId="30784"/>
    <cellStyle name="Normal 9 4 3 5" xfId="3963"/>
    <cellStyle name="Normal 9 4 3 5 2" xfId="12434"/>
    <cellStyle name="Normal 9 4 3 5 2 2" xfId="26549"/>
    <cellStyle name="Normal 9 4 3 5 2 2 2" xfId="60426"/>
    <cellStyle name="Normal 9 4 3 5 2 3" xfId="46310"/>
    <cellStyle name="Normal 9 4 3 5 3" xfId="18080"/>
    <cellStyle name="Normal 9 4 3 5 3 2" xfId="37841"/>
    <cellStyle name="Normal 9 4 3 5 4" xfId="51957"/>
    <cellStyle name="Normal 9 4 3 5 5" xfId="32195"/>
    <cellStyle name="Normal 9 4 3 6" xfId="6788"/>
    <cellStyle name="Normal 9 4 3 6 2" xfId="20903"/>
    <cellStyle name="Normal 9 4 3 6 2 2" xfId="54780"/>
    <cellStyle name="Normal 9 4 3 6 3" xfId="40664"/>
    <cellStyle name="Normal 9 4 3 7" xfId="9611"/>
    <cellStyle name="Normal 9 4 3 7 2" xfId="23726"/>
    <cellStyle name="Normal 9 4 3 7 2 2" xfId="57603"/>
    <cellStyle name="Normal 9 4 3 7 3" xfId="43487"/>
    <cellStyle name="Normal 9 4 3 8" xfId="15257"/>
    <cellStyle name="Normal 9 4 3 8 2" xfId="35018"/>
    <cellStyle name="Normal 9 4 3 9" xfId="49134"/>
    <cellStyle name="Normal 9 4 4" xfId="1316"/>
    <cellStyle name="Normal 9 4 4 2" xfId="2023"/>
    <cellStyle name="Normal 9 4 4 2 2" xfId="3436"/>
    <cellStyle name="Normal 9 4 4 2 2 2" xfId="6260"/>
    <cellStyle name="Normal 9 4 4 2 2 2 2" xfId="14730"/>
    <cellStyle name="Normal 9 4 4 2 2 2 2 2" xfId="28845"/>
    <cellStyle name="Normal 9 4 4 2 2 2 2 2 2" xfId="62722"/>
    <cellStyle name="Normal 9 4 4 2 2 2 2 3" xfId="48606"/>
    <cellStyle name="Normal 9 4 4 2 2 2 3" xfId="20376"/>
    <cellStyle name="Normal 9 4 4 2 2 2 3 2" xfId="40137"/>
    <cellStyle name="Normal 9 4 4 2 2 2 4" xfId="54253"/>
    <cellStyle name="Normal 9 4 4 2 2 2 5" xfId="34491"/>
    <cellStyle name="Normal 9 4 4 2 2 3" xfId="9084"/>
    <cellStyle name="Normal 9 4 4 2 2 3 2" xfId="23199"/>
    <cellStyle name="Normal 9 4 4 2 2 3 2 2" xfId="57076"/>
    <cellStyle name="Normal 9 4 4 2 2 3 3" xfId="42960"/>
    <cellStyle name="Normal 9 4 4 2 2 4" xfId="11907"/>
    <cellStyle name="Normal 9 4 4 2 2 4 2" xfId="26022"/>
    <cellStyle name="Normal 9 4 4 2 2 4 2 2" xfId="59899"/>
    <cellStyle name="Normal 9 4 4 2 2 4 3" xfId="45783"/>
    <cellStyle name="Normal 9 4 4 2 2 5" xfId="17553"/>
    <cellStyle name="Normal 9 4 4 2 2 5 2" xfId="37314"/>
    <cellStyle name="Normal 9 4 4 2 2 6" xfId="51430"/>
    <cellStyle name="Normal 9 4 4 2 2 7" xfId="31668"/>
    <cellStyle name="Normal 9 4 4 2 3" xfId="4847"/>
    <cellStyle name="Normal 9 4 4 2 3 2" xfId="13318"/>
    <cellStyle name="Normal 9 4 4 2 3 2 2" xfId="27433"/>
    <cellStyle name="Normal 9 4 4 2 3 2 2 2" xfId="61310"/>
    <cellStyle name="Normal 9 4 4 2 3 2 3" xfId="47194"/>
    <cellStyle name="Normal 9 4 4 2 3 3" xfId="18964"/>
    <cellStyle name="Normal 9 4 4 2 3 3 2" xfId="38725"/>
    <cellStyle name="Normal 9 4 4 2 3 4" xfId="52841"/>
    <cellStyle name="Normal 9 4 4 2 3 5" xfId="33079"/>
    <cellStyle name="Normal 9 4 4 2 4" xfId="7672"/>
    <cellStyle name="Normal 9 4 4 2 4 2" xfId="21787"/>
    <cellStyle name="Normal 9 4 4 2 4 2 2" xfId="55664"/>
    <cellStyle name="Normal 9 4 4 2 4 3" xfId="41548"/>
    <cellStyle name="Normal 9 4 4 2 5" xfId="10495"/>
    <cellStyle name="Normal 9 4 4 2 5 2" xfId="24610"/>
    <cellStyle name="Normal 9 4 4 2 5 2 2" xfId="58487"/>
    <cellStyle name="Normal 9 4 4 2 5 3" xfId="44371"/>
    <cellStyle name="Normal 9 4 4 2 6" xfId="16141"/>
    <cellStyle name="Normal 9 4 4 2 6 2" xfId="35902"/>
    <cellStyle name="Normal 9 4 4 2 7" xfId="50018"/>
    <cellStyle name="Normal 9 4 4 2 8" xfId="30256"/>
    <cellStyle name="Normal 9 4 4 3" xfId="2730"/>
    <cellStyle name="Normal 9 4 4 3 2" xfId="5554"/>
    <cellStyle name="Normal 9 4 4 3 2 2" xfId="14024"/>
    <cellStyle name="Normal 9 4 4 3 2 2 2" xfId="28139"/>
    <cellStyle name="Normal 9 4 4 3 2 2 2 2" xfId="62016"/>
    <cellStyle name="Normal 9 4 4 3 2 2 3" xfId="47900"/>
    <cellStyle name="Normal 9 4 4 3 2 3" xfId="19670"/>
    <cellStyle name="Normal 9 4 4 3 2 3 2" xfId="39431"/>
    <cellStyle name="Normal 9 4 4 3 2 4" xfId="53547"/>
    <cellStyle name="Normal 9 4 4 3 2 5" xfId="33785"/>
    <cellStyle name="Normal 9 4 4 3 3" xfId="8378"/>
    <cellStyle name="Normal 9 4 4 3 3 2" xfId="22493"/>
    <cellStyle name="Normal 9 4 4 3 3 2 2" xfId="56370"/>
    <cellStyle name="Normal 9 4 4 3 3 3" xfId="42254"/>
    <cellStyle name="Normal 9 4 4 3 4" xfId="11201"/>
    <cellStyle name="Normal 9 4 4 3 4 2" xfId="25316"/>
    <cellStyle name="Normal 9 4 4 3 4 2 2" xfId="59193"/>
    <cellStyle name="Normal 9 4 4 3 4 3" xfId="45077"/>
    <cellStyle name="Normal 9 4 4 3 5" xfId="16847"/>
    <cellStyle name="Normal 9 4 4 3 5 2" xfId="36608"/>
    <cellStyle name="Normal 9 4 4 3 6" xfId="50724"/>
    <cellStyle name="Normal 9 4 4 3 7" xfId="30962"/>
    <cellStyle name="Normal 9 4 4 4" xfId="4141"/>
    <cellStyle name="Normal 9 4 4 4 2" xfId="12612"/>
    <cellStyle name="Normal 9 4 4 4 2 2" xfId="26727"/>
    <cellStyle name="Normal 9 4 4 4 2 2 2" xfId="60604"/>
    <cellStyle name="Normal 9 4 4 4 2 3" xfId="46488"/>
    <cellStyle name="Normal 9 4 4 4 3" xfId="18258"/>
    <cellStyle name="Normal 9 4 4 4 3 2" xfId="38019"/>
    <cellStyle name="Normal 9 4 4 4 4" xfId="52135"/>
    <cellStyle name="Normal 9 4 4 4 5" xfId="32373"/>
    <cellStyle name="Normal 9 4 4 5" xfId="6966"/>
    <cellStyle name="Normal 9 4 4 5 2" xfId="21081"/>
    <cellStyle name="Normal 9 4 4 5 2 2" xfId="54958"/>
    <cellStyle name="Normal 9 4 4 5 3" xfId="40842"/>
    <cellStyle name="Normal 9 4 4 6" xfId="9789"/>
    <cellStyle name="Normal 9 4 4 6 2" xfId="23904"/>
    <cellStyle name="Normal 9 4 4 6 2 2" xfId="57781"/>
    <cellStyle name="Normal 9 4 4 6 3" xfId="43665"/>
    <cellStyle name="Normal 9 4 4 7" xfId="15435"/>
    <cellStyle name="Normal 9 4 4 7 2" xfId="35196"/>
    <cellStyle name="Normal 9 4 4 8" xfId="49312"/>
    <cellStyle name="Normal 9 4 4 9" xfId="29550"/>
    <cellStyle name="Normal 9 4 5" xfId="1670"/>
    <cellStyle name="Normal 9 4 5 2" xfId="3083"/>
    <cellStyle name="Normal 9 4 5 2 2" xfId="5907"/>
    <cellStyle name="Normal 9 4 5 2 2 2" xfId="14377"/>
    <cellStyle name="Normal 9 4 5 2 2 2 2" xfId="28492"/>
    <cellStyle name="Normal 9 4 5 2 2 2 2 2" xfId="62369"/>
    <cellStyle name="Normal 9 4 5 2 2 2 3" xfId="48253"/>
    <cellStyle name="Normal 9 4 5 2 2 3" xfId="20023"/>
    <cellStyle name="Normal 9 4 5 2 2 3 2" xfId="39784"/>
    <cellStyle name="Normal 9 4 5 2 2 4" xfId="53900"/>
    <cellStyle name="Normal 9 4 5 2 2 5" xfId="34138"/>
    <cellStyle name="Normal 9 4 5 2 3" xfId="8731"/>
    <cellStyle name="Normal 9 4 5 2 3 2" xfId="22846"/>
    <cellStyle name="Normal 9 4 5 2 3 2 2" xfId="56723"/>
    <cellStyle name="Normal 9 4 5 2 3 3" xfId="42607"/>
    <cellStyle name="Normal 9 4 5 2 4" xfId="11554"/>
    <cellStyle name="Normal 9 4 5 2 4 2" xfId="25669"/>
    <cellStyle name="Normal 9 4 5 2 4 2 2" xfId="59546"/>
    <cellStyle name="Normal 9 4 5 2 4 3" xfId="45430"/>
    <cellStyle name="Normal 9 4 5 2 5" xfId="17200"/>
    <cellStyle name="Normal 9 4 5 2 5 2" xfId="36961"/>
    <cellStyle name="Normal 9 4 5 2 6" xfId="51077"/>
    <cellStyle name="Normal 9 4 5 2 7" xfId="31315"/>
    <cellStyle name="Normal 9 4 5 3" xfId="4494"/>
    <cellStyle name="Normal 9 4 5 3 2" xfId="12965"/>
    <cellStyle name="Normal 9 4 5 3 2 2" xfId="27080"/>
    <cellStyle name="Normal 9 4 5 3 2 2 2" xfId="60957"/>
    <cellStyle name="Normal 9 4 5 3 2 3" xfId="46841"/>
    <cellStyle name="Normal 9 4 5 3 3" xfId="18611"/>
    <cellStyle name="Normal 9 4 5 3 3 2" xfId="38372"/>
    <cellStyle name="Normal 9 4 5 3 4" xfId="52488"/>
    <cellStyle name="Normal 9 4 5 3 5" xfId="32726"/>
    <cellStyle name="Normal 9 4 5 4" xfId="7319"/>
    <cellStyle name="Normal 9 4 5 4 2" xfId="21434"/>
    <cellStyle name="Normal 9 4 5 4 2 2" xfId="55311"/>
    <cellStyle name="Normal 9 4 5 4 3" xfId="41195"/>
    <cellStyle name="Normal 9 4 5 5" xfId="10142"/>
    <cellStyle name="Normal 9 4 5 5 2" xfId="24257"/>
    <cellStyle name="Normal 9 4 5 5 2 2" xfId="58134"/>
    <cellStyle name="Normal 9 4 5 5 3" xfId="44018"/>
    <cellStyle name="Normal 9 4 5 6" xfId="15788"/>
    <cellStyle name="Normal 9 4 5 6 2" xfId="35549"/>
    <cellStyle name="Normal 9 4 5 7" xfId="49665"/>
    <cellStyle name="Normal 9 4 5 8" xfId="29903"/>
    <cellStyle name="Normal 9 4 6" xfId="2377"/>
    <cellStyle name="Normal 9 4 6 2" xfId="5201"/>
    <cellStyle name="Normal 9 4 6 2 2" xfId="13671"/>
    <cellStyle name="Normal 9 4 6 2 2 2" xfId="27786"/>
    <cellStyle name="Normal 9 4 6 2 2 2 2" xfId="61663"/>
    <cellStyle name="Normal 9 4 6 2 2 3" xfId="47547"/>
    <cellStyle name="Normal 9 4 6 2 3" xfId="19317"/>
    <cellStyle name="Normal 9 4 6 2 3 2" xfId="39078"/>
    <cellStyle name="Normal 9 4 6 2 4" xfId="53194"/>
    <cellStyle name="Normal 9 4 6 2 5" xfId="33432"/>
    <cellStyle name="Normal 9 4 6 3" xfId="8025"/>
    <cellStyle name="Normal 9 4 6 3 2" xfId="22140"/>
    <cellStyle name="Normal 9 4 6 3 2 2" xfId="56017"/>
    <cellStyle name="Normal 9 4 6 3 3" xfId="41901"/>
    <cellStyle name="Normal 9 4 6 4" xfId="10848"/>
    <cellStyle name="Normal 9 4 6 4 2" xfId="24963"/>
    <cellStyle name="Normal 9 4 6 4 2 2" xfId="58840"/>
    <cellStyle name="Normal 9 4 6 4 3" xfId="44724"/>
    <cellStyle name="Normal 9 4 6 5" xfId="16494"/>
    <cellStyle name="Normal 9 4 6 5 2" xfId="36255"/>
    <cellStyle name="Normal 9 4 6 6" xfId="50371"/>
    <cellStyle name="Normal 9 4 6 7" xfId="30609"/>
    <cellStyle name="Normal 9 4 7" xfId="3788"/>
    <cellStyle name="Normal 9 4 7 2" xfId="12259"/>
    <cellStyle name="Normal 9 4 7 2 2" xfId="26374"/>
    <cellStyle name="Normal 9 4 7 2 2 2" xfId="60251"/>
    <cellStyle name="Normal 9 4 7 2 3" xfId="46135"/>
    <cellStyle name="Normal 9 4 7 3" xfId="17905"/>
    <cellStyle name="Normal 9 4 7 3 2" xfId="37666"/>
    <cellStyle name="Normal 9 4 7 4" xfId="51782"/>
    <cellStyle name="Normal 9 4 7 5" xfId="32020"/>
    <cellStyle name="Normal 9 4 8" xfId="6613"/>
    <cellStyle name="Normal 9 4 8 2" xfId="20728"/>
    <cellStyle name="Normal 9 4 8 2 2" xfId="54605"/>
    <cellStyle name="Normal 9 4 8 3" xfId="40489"/>
    <cellStyle name="Normal 9 4 9" xfId="9436"/>
    <cellStyle name="Normal 9 4 9 2" xfId="23551"/>
    <cellStyle name="Normal 9 4 9 2 2" xfId="57428"/>
    <cellStyle name="Normal 9 4 9 3" xfId="43312"/>
    <cellStyle name="Normal 9 5" xfId="117"/>
    <cellStyle name="Normal 9 5 10" xfId="48972"/>
    <cellStyle name="Normal 9 5 11" xfId="29210"/>
    <cellStyle name="Normal 9 5 12" xfId="969"/>
    <cellStyle name="Normal 9 5 2" xfId="1150"/>
    <cellStyle name="Normal 9 5 2 10" xfId="29385"/>
    <cellStyle name="Normal 9 5 2 2" xfId="1504"/>
    <cellStyle name="Normal 9 5 2 2 2" xfId="2211"/>
    <cellStyle name="Normal 9 5 2 2 2 2" xfId="3624"/>
    <cellStyle name="Normal 9 5 2 2 2 2 2" xfId="6448"/>
    <cellStyle name="Normal 9 5 2 2 2 2 2 2" xfId="14918"/>
    <cellStyle name="Normal 9 5 2 2 2 2 2 2 2" xfId="29033"/>
    <cellStyle name="Normal 9 5 2 2 2 2 2 2 2 2" xfId="62910"/>
    <cellStyle name="Normal 9 5 2 2 2 2 2 2 3" xfId="48794"/>
    <cellStyle name="Normal 9 5 2 2 2 2 2 3" xfId="20564"/>
    <cellStyle name="Normal 9 5 2 2 2 2 2 3 2" xfId="40325"/>
    <cellStyle name="Normal 9 5 2 2 2 2 2 4" xfId="54441"/>
    <cellStyle name="Normal 9 5 2 2 2 2 2 5" xfId="34679"/>
    <cellStyle name="Normal 9 5 2 2 2 2 3" xfId="9272"/>
    <cellStyle name="Normal 9 5 2 2 2 2 3 2" xfId="23387"/>
    <cellStyle name="Normal 9 5 2 2 2 2 3 2 2" xfId="57264"/>
    <cellStyle name="Normal 9 5 2 2 2 2 3 3" xfId="43148"/>
    <cellStyle name="Normal 9 5 2 2 2 2 4" xfId="12095"/>
    <cellStyle name="Normal 9 5 2 2 2 2 4 2" xfId="26210"/>
    <cellStyle name="Normal 9 5 2 2 2 2 4 2 2" xfId="60087"/>
    <cellStyle name="Normal 9 5 2 2 2 2 4 3" xfId="45971"/>
    <cellStyle name="Normal 9 5 2 2 2 2 5" xfId="17741"/>
    <cellStyle name="Normal 9 5 2 2 2 2 5 2" xfId="37502"/>
    <cellStyle name="Normal 9 5 2 2 2 2 6" xfId="51618"/>
    <cellStyle name="Normal 9 5 2 2 2 2 7" xfId="31856"/>
    <cellStyle name="Normal 9 5 2 2 2 3" xfId="5035"/>
    <cellStyle name="Normal 9 5 2 2 2 3 2" xfId="13506"/>
    <cellStyle name="Normal 9 5 2 2 2 3 2 2" xfId="27621"/>
    <cellStyle name="Normal 9 5 2 2 2 3 2 2 2" xfId="61498"/>
    <cellStyle name="Normal 9 5 2 2 2 3 2 3" xfId="47382"/>
    <cellStyle name="Normal 9 5 2 2 2 3 3" xfId="19152"/>
    <cellStyle name="Normal 9 5 2 2 2 3 3 2" xfId="38913"/>
    <cellStyle name="Normal 9 5 2 2 2 3 4" xfId="53029"/>
    <cellStyle name="Normal 9 5 2 2 2 3 5" xfId="33267"/>
    <cellStyle name="Normal 9 5 2 2 2 4" xfId="7860"/>
    <cellStyle name="Normal 9 5 2 2 2 4 2" xfId="21975"/>
    <cellStyle name="Normal 9 5 2 2 2 4 2 2" xfId="55852"/>
    <cellStyle name="Normal 9 5 2 2 2 4 3" xfId="41736"/>
    <cellStyle name="Normal 9 5 2 2 2 5" xfId="10683"/>
    <cellStyle name="Normal 9 5 2 2 2 5 2" xfId="24798"/>
    <cellStyle name="Normal 9 5 2 2 2 5 2 2" xfId="58675"/>
    <cellStyle name="Normal 9 5 2 2 2 5 3" xfId="44559"/>
    <cellStyle name="Normal 9 5 2 2 2 6" xfId="16329"/>
    <cellStyle name="Normal 9 5 2 2 2 6 2" xfId="36090"/>
    <cellStyle name="Normal 9 5 2 2 2 7" xfId="50206"/>
    <cellStyle name="Normal 9 5 2 2 2 8" xfId="30444"/>
    <cellStyle name="Normal 9 5 2 2 3" xfId="2918"/>
    <cellStyle name="Normal 9 5 2 2 3 2" xfId="5742"/>
    <cellStyle name="Normal 9 5 2 2 3 2 2" xfId="14212"/>
    <cellStyle name="Normal 9 5 2 2 3 2 2 2" xfId="28327"/>
    <cellStyle name="Normal 9 5 2 2 3 2 2 2 2" xfId="62204"/>
    <cellStyle name="Normal 9 5 2 2 3 2 2 3" xfId="48088"/>
    <cellStyle name="Normal 9 5 2 2 3 2 3" xfId="19858"/>
    <cellStyle name="Normal 9 5 2 2 3 2 3 2" xfId="39619"/>
    <cellStyle name="Normal 9 5 2 2 3 2 4" xfId="53735"/>
    <cellStyle name="Normal 9 5 2 2 3 2 5" xfId="33973"/>
    <cellStyle name="Normal 9 5 2 2 3 3" xfId="8566"/>
    <cellStyle name="Normal 9 5 2 2 3 3 2" xfId="22681"/>
    <cellStyle name="Normal 9 5 2 2 3 3 2 2" xfId="56558"/>
    <cellStyle name="Normal 9 5 2 2 3 3 3" xfId="42442"/>
    <cellStyle name="Normal 9 5 2 2 3 4" xfId="11389"/>
    <cellStyle name="Normal 9 5 2 2 3 4 2" xfId="25504"/>
    <cellStyle name="Normal 9 5 2 2 3 4 2 2" xfId="59381"/>
    <cellStyle name="Normal 9 5 2 2 3 4 3" xfId="45265"/>
    <cellStyle name="Normal 9 5 2 2 3 5" xfId="17035"/>
    <cellStyle name="Normal 9 5 2 2 3 5 2" xfId="36796"/>
    <cellStyle name="Normal 9 5 2 2 3 6" xfId="50912"/>
    <cellStyle name="Normal 9 5 2 2 3 7" xfId="31150"/>
    <cellStyle name="Normal 9 5 2 2 4" xfId="4329"/>
    <cellStyle name="Normal 9 5 2 2 4 2" xfId="12800"/>
    <cellStyle name="Normal 9 5 2 2 4 2 2" xfId="26915"/>
    <cellStyle name="Normal 9 5 2 2 4 2 2 2" xfId="60792"/>
    <cellStyle name="Normal 9 5 2 2 4 2 3" xfId="46676"/>
    <cellStyle name="Normal 9 5 2 2 4 3" xfId="18446"/>
    <cellStyle name="Normal 9 5 2 2 4 3 2" xfId="38207"/>
    <cellStyle name="Normal 9 5 2 2 4 4" xfId="52323"/>
    <cellStyle name="Normal 9 5 2 2 4 5" xfId="32561"/>
    <cellStyle name="Normal 9 5 2 2 5" xfId="7154"/>
    <cellStyle name="Normal 9 5 2 2 5 2" xfId="21269"/>
    <cellStyle name="Normal 9 5 2 2 5 2 2" xfId="55146"/>
    <cellStyle name="Normal 9 5 2 2 5 3" xfId="41030"/>
    <cellStyle name="Normal 9 5 2 2 6" xfId="9977"/>
    <cellStyle name="Normal 9 5 2 2 6 2" xfId="24092"/>
    <cellStyle name="Normal 9 5 2 2 6 2 2" xfId="57969"/>
    <cellStyle name="Normal 9 5 2 2 6 3" xfId="43853"/>
    <cellStyle name="Normal 9 5 2 2 7" xfId="15623"/>
    <cellStyle name="Normal 9 5 2 2 7 2" xfId="35384"/>
    <cellStyle name="Normal 9 5 2 2 8" xfId="49500"/>
    <cellStyle name="Normal 9 5 2 2 9" xfId="29738"/>
    <cellStyle name="Normal 9 5 2 3" xfId="1858"/>
    <cellStyle name="Normal 9 5 2 3 2" xfId="3271"/>
    <cellStyle name="Normal 9 5 2 3 2 2" xfId="6095"/>
    <cellStyle name="Normal 9 5 2 3 2 2 2" xfId="14565"/>
    <cellStyle name="Normal 9 5 2 3 2 2 2 2" xfId="28680"/>
    <cellStyle name="Normal 9 5 2 3 2 2 2 2 2" xfId="62557"/>
    <cellStyle name="Normal 9 5 2 3 2 2 2 3" xfId="48441"/>
    <cellStyle name="Normal 9 5 2 3 2 2 3" xfId="20211"/>
    <cellStyle name="Normal 9 5 2 3 2 2 3 2" xfId="39972"/>
    <cellStyle name="Normal 9 5 2 3 2 2 4" xfId="54088"/>
    <cellStyle name="Normal 9 5 2 3 2 2 5" xfId="34326"/>
    <cellStyle name="Normal 9 5 2 3 2 3" xfId="8919"/>
    <cellStyle name="Normal 9 5 2 3 2 3 2" xfId="23034"/>
    <cellStyle name="Normal 9 5 2 3 2 3 2 2" xfId="56911"/>
    <cellStyle name="Normal 9 5 2 3 2 3 3" xfId="42795"/>
    <cellStyle name="Normal 9 5 2 3 2 4" xfId="11742"/>
    <cellStyle name="Normal 9 5 2 3 2 4 2" xfId="25857"/>
    <cellStyle name="Normal 9 5 2 3 2 4 2 2" xfId="59734"/>
    <cellStyle name="Normal 9 5 2 3 2 4 3" xfId="45618"/>
    <cellStyle name="Normal 9 5 2 3 2 5" xfId="17388"/>
    <cellStyle name="Normal 9 5 2 3 2 5 2" xfId="37149"/>
    <cellStyle name="Normal 9 5 2 3 2 6" xfId="51265"/>
    <cellStyle name="Normal 9 5 2 3 2 7" xfId="31503"/>
    <cellStyle name="Normal 9 5 2 3 3" xfId="4682"/>
    <cellStyle name="Normal 9 5 2 3 3 2" xfId="13153"/>
    <cellStyle name="Normal 9 5 2 3 3 2 2" xfId="27268"/>
    <cellStyle name="Normal 9 5 2 3 3 2 2 2" xfId="61145"/>
    <cellStyle name="Normal 9 5 2 3 3 2 3" xfId="47029"/>
    <cellStyle name="Normal 9 5 2 3 3 3" xfId="18799"/>
    <cellStyle name="Normal 9 5 2 3 3 3 2" xfId="38560"/>
    <cellStyle name="Normal 9 5 2 3 3 4" xfId="52676"/>
    <cellStyle name="Normal 9 5 2 3 3 5" xfId="32914"/>
    <cellStyle name="Normal 9 5 2 3 4" xfId="7507"/>
    <cellStyle name="Normal 9 5 2 3 4 2" xfId="21622"/>
    <cellStyle name="Normal 9 5 2 3 4 2 2" xfId="55499"/>
    <cellStyle name="Normal 9 5 2 3 4 3" xfId="41383"/>
    <cellStyle name="Normal 9 5 2 3 5" xfId="10330"/>
    <cellStyle name="Normal 9 5 2 3 5 2" xfId="24445"/>
    <cellStyle name="Normal 9 5 2 3 5 2 2" xfId="58322"/>
    <cellStyle name="Normal 9 5 2 3 5 3" xfId="44206"/>
    <cellStyle name="Normal 9 5 2 3 6" xfId="15976"/>
    <cellStyle name="Normal 9 5 2 3 6 2" xfId="35737"/>
    <cellStyle name="Normal 9 5 2 3 7" xfId="49853"/>
    <cellStyle name="Normal 9 5 2 3 8" xfId="30091"/>
    <cellStyle name="Normal 9 5 2 4" xfId="2565"/>
    <cellStyle name="Normal 9 5 2 4 2" xfId="5389"/>
    <cellStyle name="Normal 9 5 2 4 2 2" xfId="13859"/>
    <cellStyle name="Normal 9 5 2 4 2 2 2" xfId="27974"/>
    <cellStyle name="Normal 9 5 2 4 2 2 2 2" xfId="61851"/>
    <cellStyle name="Normal 9 5 2 4 2 2 3" xfId="47735"/>
    <cellStyle name="Normal 9 5 2 4 2 3" xfId="19505"/>
    <cellStyle name="Normal 9 5 2 4 2 3 2" xfId="39266"/>
    <cellStyle name="Normal 9 5 2 4 2 4" xfId="53382"/>
    <cellStyle name="Normal 9 5 2 4 2 5" xfId="33620"/>
    <cellStyle name="Normal 9 5 2 4 3" xfId="8213"/>
    <cellStyle name="Normal 9 5 2 4 3 2" xfId="22328"/>
    <cellStyle name="Normal 9 5 2 4 3 2 2" xfId="56205"/>
    <cellStyle name="Normal 9 5 2 4 3 3" xfId="42089"/>
    <cellStyle name="Normal 9 5 2 4 4" xfId="11036"/>
    <cellStyle name="Normal 9 5 2 4 4 2" xfId="25151"/>
    <cellStyle name="Normal 9 5 2 4 4 2 2" xfId="59028"/>
    <cellStyle name="Normal 9 5 2 4 4 3" xfId="44912"/>
    <cellStyle name="Normal 9 5 2 4 5" xfId="16682"/>
    <cellStyle name="Normal 9 5 2 4 5 2" xfId="36443"/>
    <cellStyle name="Normal 9 5 2 4 6" xfId="50559"/>
    <cellStyle name="Normal 9 5 2 4 7" xfId="30797"/>
    <cellStyle name="Normal 9 5 2 5" xfId="3976"/>
    <cellStyle name="Normal 9 5 2 5 2" xfId="12447"/>
    <cellStyle name="Normal 9 5 2 5 2 2" xfId="26562"/>
    <cellStyle name="Normal 9 5 2 5 2 2 2" xfId="60439"/>
    <cellStyle name="Normal 9 5 2 5 2 3" xfId="46323"/>
    <cellStyle name="Normal 9 5 2 5 3" xfId="18093"/>
    <cellStyle name="Normal 9 5 2 5 3 2" xfId="37854"/>
    <cellStyle name="Normal 9 5 2 5 4" xfId="51970"/>
    <cellStyle name="Normal 9 5 2 5 5" xfId="32208"/>
    <cellStyle name="Normal 9 5 2 6" xfId="6801"/>
    <cellStyle name="Normal 9 5 2 6 2" xfId="20916"/>
    <cellStyle name="Normal 9 5 2 6 2 2" xfId="54793"/>
    <cellStyle name="Normal 9 5 2 6 3" xfId="40677"/>
    <cellStyle name="Normal 9 5 2 7" xfId="9624"/>
    <cellStyle name="Normal 9 5 2 7 2" xfId="23739"/>
    <cellStyle name="Normal 9 5 2 7 2 2" xfId="57616"/>
    <cellStyle name="Normal 9 5 2 7 3" xfId="43500"/>
    <cellStyle name="Normal 9 5 2 8" xfId="15270"/>
    <cellStyle name="Normal 9 5 2 8 2" xfId="35031"/>
    <cellStyle name="Normal 9 5 2 9" xfId="49147"/>
    <cellStyle name="Normal 9 5 3" xfId="1329"/>
    <cellStyle name="Normal 9 5 3 2" xfId="2036"/>
    <cellStyle name="Normal 9 5 3 2 2" xfId="3449"/>
    <cellStyle name="Normal 9 5 3 2 2 2" xfId="6273"/>
    <cellStyle name="Normal 9 5 3 2 2 2 2" xfId="14743"/>
    <cellStyle name="Normal 9 5 3 2 2 2 2 2" xfId="28858"/>
    <cellStyle name="Normal 9 5 3 2 2 2 2 2 2" xfId="62735"/>
    <cellStyle name="Normal 9 5 3 2 2 2 2 3" xfId="48619"/>
    <cellStyle name="Normal 9 5 3 2 2 2 3" xfId="20389"/>
    <cellStyle name="Normal 9 5 3 2 2 2 3 2" xfId="40150"/>
    <cellStyle name="Normal 9 5 3 2 2 2 4" xfId="54266"/>
    <cellStyle name="Normal 9 5 3 2 2 2 5" xfId="34504"/>
    <cellStyle name="Normal 9 5 3 2 2 3" xfId="9097"/>
    <cellStyle name="Normal 9 5 3 2 2 3 2" xfId="23212"/>
    <cellStyle name="Normal 9 5 3 2 2 3 2 2" xfId="57089"/>
    <cellStyle name="Normal 9 5 3 2 2 3 3" xfId="42973"/>
    <cellStyle name="Normal 9 5 3 2 2 4" xfId="11920"/>
    <cellStyle name="Normal 9 5 3 2 2 4 2" xfId="26035"/>
    <cellStyle name="Normal 9 5 3 2 2 4 2 2" xfId="59912"/>
    <cellStyle name="Normal 9 5 3 2 2 4 3" xfId="45796"/>
    <cellStyle name="Normal 9 5 3 2 2 5" xfId="17566"/>
    <cellStyle name="Normal 9 5 3 2 2 5 2" xfId="37327"/>
    <cellStyle name="Normal 9 5 3 2 2 6" xfId="51443"/>
    <cellStyle name="Normal 9 5 3 2 2 7" xfId="31681"/>
    <cellStyle name="Normal 9 5 3 2 3" xfId="4860"/>
    <cellStyle name="Normal 9 5 3 2 3 2" xfId="13331"/>
    <cellStyle name="Normal 9 5 3 2 3 2 2" xfId="27446"/>
    <cellStyle name="Normal 9 5 3 2 3 2 2 2" xfId="61323"/>
    <cellStyle name="Normal 9 5 3 2 3 2 3" xfId="47207"/>
    <cellStyle name="Normal 9 5 3 2 3 3" xfId="18977"/>
    <cellStyle name="Normal 9 5 3 2 3 3 2" xfId="38738"/>
    <cellStyle name="Normal 9 5 3 2 3 4" xfId="52854"/>
    <cellStyle name="Normal 9 5 3 2 3 5" xfId="33092"/>
    <cellStyle name="Normal 9 5 3 2 4" xfId="7685"/>
    <cellStyle name="Normal 9 5 3 2 4 2" xfId="21800"/>
    <cellStyle name="Normal 9 5 3 2 4 2 2" xfId="55677"/>
    <cellStyle name="Normal 9 5 3 2 4 3" xfId="41561"/>
    <cellStyle name="Normal 9 5 3 2 5" xfId="10508"/>
    <cellStyle name="Normal 9 5 3 2 5 2" xfId="24623"/>
    <cellStyle name="Normal 9 5 3 2 5 2 2" xfId="58500"/>
    <cellStyle name="Normal 9 5 3 2 5 3" xfId="44384"/>
    <cellStyle name="Normal 9 5 3 2 6" xfId="16154"/>
    <cellStyle name="Normal 9 5 3 2 6 2" xfId="35915"/>
    <cellStyle name="Normal 9 5 3 2 7" xfId="50031"/>
    <cellStyle name="Normal 9 5 3 2 8" xfId="30269"/>
    <cellStyle name="Normal 9 5 3 3" xfId="2743"/>
    <cellStyle name="Normal 9 5 3 3 2" xfId="5567"/>
    <cellStyle name="Normal 9 5 3 3 2 2" xfId="14037"/>
    <cellStyle name="Normal 9 5 3 3 2 2 2" xfId="28152"/>
    <cellStyle name="Normal 9 5 3 3 2 2 2 2" xfId="62029"/>
    <cellStyle name="Normal 9 5 3 3 2 2 3" xfId="47913"/>
    <cellStyle name="Normal 9 5 3 3 2 3" xfId="19683"/>
    <cellStyle name="Normal 9 5 3 3 2 3 2" xfId="39444"/>
    <cellStyle name="Normal 9 5 3 3 2 4" xfId="53560"/>
    <cellStyle name="Normal 9 5 3 3 2 5" xfId="33798"/>
    <cellStyle name="Normal 9 5 3 3 3" xfId="8391"/>
    <cellStyle name="Normal 9 5 3 3 3 2" xfId="22506"/>
    <cellStyle name="Normal 9 5 3 3 3 2 2" xfId="56383"/>
    <cellStyle name="Normal 9 5 3 3 3 3" xfId="42267"/>
    <cellStyle name="Normal 9 5 3 3 4" xfId="11214"/>
    <cellStyle name="Normal 9 5 3 3 4 2" xfId="25329"/>
    <cellStyle name="Normal 9 5 3 3 4 2 2" xfId="59206"/>
    <cellStyle name="Normal 9 5 3 3 4 3" xfId="45090"/>
    <cellStyle name="Normal 9 5 3 3 5" xfId="16860"/>
    <cellStyle name="Normal 9 5 3 3 5 2" xfId="36621"/>
    <cellStyle name="Normal 9 5 3 3 6" xfId="50737"/>
    <cellStyle name="Normal 9 5 3 3 7" xfId="30975"/>
    <cellStyle name="Normal 9 5 3 4" xfId="4154"/>
    <cellStyle name="Normal 9 5 3 4 2" xfId="12625"/>
    <cellStyle name="Normal 9 5 3 4 2 2" xfId="26740"/>
    <cellStyle name="Normal 9 5 3 4 2 2 2" xfId="60617"/>
    <cellStyle name="Normal 9 5 3 4 2 3" xfId="46501"/>
    <cellStyle name="Normal 9 5 3 4 3" xfId="18271"/>
    <cellStyle name="Normal 9 5 3 4 3 2" xfId="38032"/>
    <cellStyle name="Normal 9 5 3 4 4" xfId="52148"/>
    <cellStyle name="Normal 9 5 3 4 5" xfId="32386"/>
    <cellStyle name="Normal 9 5 3 5" xfId="6979"/>
    <cellStyle name="Normal 9 5 3 5 2" xfId="21094"/>
    <cellStyle name="Normal 9 5 3 5 2 2" xfId="54971"/>
    <cellStyle name="Normal 9 5 3 5 3" xfId="40855"/>
    <cellStyle name="Normal 9 5 3 6" xfId="9802"/>
    <cellStyle name="Normal 9 5 3 6 2" xfId="23917"/>
    <cellStyle name="Normal 9 5 3 6 2 2" xfId="57794"/>
    <cellStyle name="Normal 9 5 3 6 3" xfId="43678"/>
    <cellStyle name="Normal 9 5 3 7" xfId="15448"/>
    <cellStyle name="Normal 9 5 3 7 2" xfId="35209"/>
    <cellStyle name="Normal 9 5 3 8" xfId="49325"/>
    <cellStyle name="Normal 9 5 3 9" xfId="29563"/>
    <cellStyle name="Normal 9 5 4" xfId="1683"/>
    <cellStyle name="Normal 9 5 4 2" xfId="3096"/>
    <cellStyle name="Normal 9 5 4 2 2" xfId="5920"/>
    <cellStyle name="Normal 9 5 4 2 2 2" xfId="14390"/>
    <cellStyle name="Normal 9 5 4 2 2 2 2" xfId="28505"/>
    <cellStyle name="Normal 9 5 4 2 2 2 2 2" xfId="62382"/>
    <cellStyle name="Normal 9 5 4 2 2 2 3" xfId="48266"/>
    <cellStyle name="Normal 9 5 4 2 2 3" xfId="20036"/>
    <cellStyle name="Normal 9 5 4 2 2 3 2" xfId="39797"/>
    <cellStyle name="Normal 9 5 4 2 2 4" xfId="53913"/>
    <cellStyle name="Normal 9 5 4 2 2 5" xfId="34151"/>
    <cellStyle name="Normal 9 5 4 2 3" xfId="8744"/>
    <cellStyle name="Normal 9 5 4 2 3 2" xfId="22859"/>
    <cellStyle name="Normal 9 5 4 2 3 2 2" xfId="56736"/>
    <cellStyle name="Normal 9 5 4 2 3 3" xfId="42620"/>
    <cellStyle name="Normal 9 5 4 2 4" xfId="11567"/>
    <cellStyle name="Normal 9 5 4 2 4 2" xfId="25682"/>
    <cellStyle name="Normal 9 5 4 2 4 2 2" xfId="59559"/>
    <cellStyle name="Normal 9 5 4 2 4 3" xfId="45443"/>
    <cellStyle name="Normal 9 5 4 2 5" xfId="17213"/>
    <cellStyle name="Normal 9 5 4 2 5 2" xfId="36974"/>
    <cellStyle name="Normal 9 5 4 2 6" xfId="51090"/>
    <cellStyle name="Normal 9 5 4 2 7" xfId="31328"/>
    <cellStyle name="Normal 9 5 4 3" xfId="4507"/>
    <cellStyle name="Normal 9 5 4 3 2" xfId="12978"/>
    <cellStyle name="Normal 9 5 4 3 2 2" xfId="27093"/>
    <cellStyle name="Normal 9 5 4 3 2 2 2" xfId="60970"/>
    <cellStyle name="Normal 9 5 4 3 2 3" xfId="46854"/>
    <cellStyle name="Normal 9 5 4 3 3" xfId="18624"/>
    <cellStyle name="Normal 9 5 4 3 3 2" xfId="38385"/>
    <cellStyle name="Normal 9 5 4 3 4" xfId="52501"/>
    <cellStyle name="Normal 9 5 4 3 5" xfId="32739"/>
    <cellStyle name="Normal 9 5 4 4" xfId="7332"/>
    <cellStyle name="Normal 9 5 4 4 2" xfId="21447"/>
    <cellStyle name="Normal 9 5 4 4 2 2" xfId="55324"/>
    <cellStyle name="Normal 9 5 4 4 3" xfId="41208"/>
    <cellStyle name="Normal 9 5 4 5" xfId="10155"/>
    <cellStyle name="Normal 9 5 4 5 2" xfId="24270"/>
    <cellStyle name="Normal 9 5 4 5 2 2" xfId="58147"/>
    <cellStyle name="Normal 9 5 4 5 3" xfId="44031"/>
    <cellStyle name="Normal 9 5 4 6" xfId="15801"/>
    <cellStyle name="Normal 9 5 4 6 2" xfId="35562"/>
    <cellStyle name="Normal 9 5 4 7" xfId="49678"/>
    <cellStyle name="Normal 9 5 4 8" xfId="29916"/>
    <cellStyle name="Normal 9 5 5" xfId="2390"/>
    <cellStyle name="Normal 9 5 5 2" xfId="5214"/>
    <cellStyle name="Normal 9 5 5 2 2" xfId="13684"/>
    <cellStyle name="Normal 9 5 5 2 2 2" xfId="27799"/>
    <cellStyle name="Normal 9 5 5 2 2 2 2" xfId="61676"/>
    <cellStyle name="Normal 9 5 5 2 2 3" xfId="47560"/>
    <cellStyle name="Normal 9 5 5 2 3" xfId="19330"/>
    <cellStyle name="Normal 9 5 5 2 3 2" xfId="39091"/>
    <cellStyle name="Normal 9 5 5 2 4" xfId="53207"/>
    <cellStyle name="Normal 9 5 5 2 5" xfId="33445"/>
    <cellStyle name="Normal 9 5 5 3" xfId="8038"/>
    <cellStyle name="Normal 9 5 5 3 2" xfId="22153"/>
    <cellStyle name="Normal 9 5 5 3 2 2" xfId="56030"/>
    <cellStyle name="Normal 9 5 5 3 3" xfId="41914"/>
    <cellStyle name="Normal 9 5 5 4" xfId="10861"/>
    <cellStyle name="Normal 9 5 5 4 2" xfId="24976"/>
    <cellStyle name="Normal 9 5 5 4 2 2" xfId="58853"/>
    <cellStyle name="Normal 9 5 5 4 3" xfId="44737"/>
    <cellStyle name="Normal 9 5 5 5" xfId="16507"/>
    <cellStyle name="Normal 9 5 5 5 2" xfId="36268"/>
    <cellStyle name="Normal 9 5 5 6" xfId="50384"/>
    <cellStyle name="Normal 9 5 5 7" xfId="30622"/>
    <cellStyle name="Normal 9 5 6" xfId="3801"/>
    <cellStyle name="Normal 9 5 6 2" xfId="12272"/>
    <cellStyle name="Normal 9 5 6 2 2" xfId="26387"/>
    <cellStyle name="Normal 9 5 6 2 2 2" xfId="60264"/>
    <cellStyle name="Normal 9 5 6 2 3" xfId="46148"/>
    <cellStyle name="Normal 9 5 6 3" xfId="17918"/>
    <cellStyle name="Normal 9 5 6 3 2" xfId="37679"/>
    <cellStyle name="Normal 9 5 6 4" xfId="51795"/>
    <cellStyle name="Normal 9 5 6 5" xfId="32033"/>
    <cellStyle name="Normal 9 5 7" xfId="6626"/>
    <cellStyle name="Normal 9 5 7 2" xfId="20741"/>
    <cellStyle name="Normal 9 5 7 2 2" xfId="54618"/>
    <cellStyle name="Normal 9 5 7 3" xfId="40502"/>
    <cellStyle name="Normal 9 5 8" xfId="9449"/>
    <cellStyle name="Normal 9 5 8 2" xfId="23564"/>
    <cellStyle name="Normal 9 5 8 2 2" xfId="57441"/>
    <cellStyle name="Normal 9 5 8 3" xfId="43325"/>
    <cellStyle name="Normal 9 5 9" xfId="15095"/>
    <cellStyle name="Normal 9 5 9 2" xfId="34856"/>
    <cellStyle name="Normal 9 6" xfId="278"/>
    <cellStyle name="Normal 9 6 10" xfId="29298"/>
    <cellStyle name="Normal 9 6 11" xfId="1061"/>
    <cellStyle name="Normal 9 6 2" xfId="1417"/>
    <cellStyle name="Normal 9 6 2 2" xfId="2124"/>
    <cellStyle name="Normal 9 6 2 2 2" xfId="3537"/>
    <cellStyle name="Normal 9 6 2 2 2 2" xfId="6361"/>
    <cellStyle name="Normal 9 6 2 2 2 2 2" xfId="14831"/>
    <cellStyle name="Normal 9 6 2 2 2 2 2 2" xfId="28946"/>
    <cellStyle name="Normal 9 6 2 2 2 2 2 2 2" xfId="62823"/>
    <cellStyle name="Normal 9 6 2 2 2 2 2 3" xfId="48707"/>
    <cellStyle name="Normal 9 6 2 2 2 2 3" xfId="20477"/>
    <cellStyle name="Normal 9 6 2 2 2 2 3 2" xfId="40238"/>
    <cellStyle name="Normal 9 6 2 2 2 2 4" xfId="54354"/>
    <cellStyle name="Normal 9 6 2 2 2 2 5" xfId="34592"/>
    <cellStyle name="Normal 9 6 2 2 2 3" xfId="9185"/>
    <cellStyle name="Normal 9 6 2 2 2 3 2" xfId="23300"/>
    <cellStyle name="Normal 9 6 2 2 2 3 2 2" xfId="57177"/>
    <cellStyle name="Normal 9 6 2 2 2 3 3" xfId="43061"/>
    <cellStyle name="Normal 9 6 2 2 2 4" xfId="12008"/>
    <cellStyle name="Normal 9 6 2 2 2 4 2" xfId="26123"/>
    <cellStyle name="Normal 9 6 2 2 2 4 2 2" xfId="60000"/>
    <cellStyle name="Normal 9 6 2 2 2 4 3" xfId="45884"/>
    <cellStyle name="Normal 9 6 2 2 2 5" xfId="17654"/>
    <cellStyle name="Normal 9 6 2 2 2 5 2" xfId="37415"/>
    <cellStyle name="Normal 9 6 2 2 2 6" xfId="51531"/>
    <cellStyle name="Normal 9 6 2 2 2 7" xfId="31769"/>
    <cellStyle name="Normal 9 6 2 2 3" xfId="4948"/>
    <cellStyle name="Normal 9 6 2 2 3 2" xfId="13419"/>
    <cellStyle name="Normal 9 6 2 2 3 2 2" xfId="27534"/>
    <cellStyle name="Normal 9 6 2 2 3 2 2 2" xfId="61411"/>
    <cellStyle name="Normal 9 6 2 2 3 2 3" xfId="47295"/>
    <cellStyle name="Normal 9 6 2 2 3 3" xfId="19065"/>
    <cellStyle name="Normal 9 6 2 2 3 3 2" xfId="38826"/>
    <cellStyle name="Normal 9 6 2 2 3 4" xfId="52942"/>
    <cellStyle name="Normal 9 6 2 2 3 5" xfId="33180"/>
    <cellStyle name="Normal 9 6 2 2 4" xfId="7773"/>
    <cellStyle name="Normal 9 6 2 2 4 2" xfId="21888"/>
    <cellStyle name="Normal 9 6 2 2 4 2 2" xfId="55765"/>
    <cellStyle name="Normal 9 6 2 2 4 3" xfId="41649"/>
    <cellStyle name="Normal 9 6 2 2 5" xfId="10596"/>
    <cellStyle name="Normal 9 6 2 2 5 2" xfId="24711"/>
    <cellStyle name="Normal 9 6 2 2 5 2 2" xfId="58588"/>
    <cellStyle name="Normal 9 6 2 2 5 3" xfId="44472"/>
    <cellStyle name="Normal 9 6 2 2 6" xfId="16242"/>
    <cellStyle name="Normal 9 6 2 2 6 2" xfId="36003"/>
    <cellStyle name="Normal 9 6 2 2 7" xfId="50119"/>
    <cellStyle name="Normal 9 6 2 2 8" xfId="30357"/>
    <cellStyle name="Normal 9 6 2 3" xfId="2831"/>
    <cellStyle name="Normal 9 6 2 3 2" xfId="5655"/>
    <cellStyle name="Normal 9 6 2 3 2 2" xfId="14125"/>
    <cellStyle name="Normal 9 6 2 3 2 2 2" xfId="28240"/>
    <cellStyle name="Normal 9 6 2 3 2 2 2 2" xfId="62117"/>
    <cellStyle name="Normal 9 6 2 3 2 2 3" xfId="48001"/>
    <cellStyle name="Normal 9 6 2 3 2 3" xfId="19771"/>
    <cellStyle name="Normal 9 6 2 3 2 3 2" xfId="39532"/>
    <cellStyle name="Normal 9 6 2 3 2 4" xfId="53648"/>
    <cellStyle name="Normal 9 6 2 3 2 5" xfId="33886"/>
    <cellStyle name="Normal 9 6 2 3 3" xfId="8479"/>
    <cellStyle name="Normal 9 6 2 3 3 2" xfId="22594"/>
    <cellStyle name="Normal 9 6 2 3 3 2 2" xfId="56471"/>
    <cellStyle name="Normal 9 6 2 3 3 3" xfId="42355"/>
    <cellStyle name="Normal 9 6 2 3 4" xfId="11302"/>
    <cellStyle name="Normal 9 6 2 3 4 2" xfId="25417"/>
    <cellStyle name="Normal 9 6 2 3 4 2 2" xfId="59294"/>
    <cellStyle name="Normal 9 6 2 3 4 3" xfId="45178"/>
    <cellStyle name="Normal 9 6 2 3 5" xfId="16948"/>
    <cellStyle name="Normal 9 6 2 3 5 2" xfId="36709"/>
    <cellStyle name="Normal 9 6 2 3 6" xfId="50825"/>
    <cellStyle name="Normal 9 6 2 3 7" xfId="31063"/>
    <cellStyle name="Normal 9 6 2 4" xfId="4242"/>
    <cellStyle name="Normal 9 6 2 4 2" xfId="12713"/>
    <cellStyle name="Normal 9 6 2 4 2 2" xfId="26828"/>
    <cellStyle name="Normal 9 6 2 4 2 2 2" xfId="60705"/>
    <cellStyle name="Normal 9 6 2 4 2 3" xfId="46589"/>
    <cellStyle name="Normal 9 6 2 4 3" xfId="18359"/>
    <cellStyle name="Normal 9 6 2 4 3 2" xfId="38120"/>
    <cellStyle name="Normal 9 6 2 4 4" xfId="52236"/>
    <cellStyle name="Normal 9 6 2 4 5" xfId="32474"/>
    <cellStyle name="Normal 9 6 2 5" xfId="7067"/>
    <cellStyle name="Normal 9 6 2 5 2" xfId="21182"/>
    <cellStyle name="Normal 9 6 2 5 2 2" xfId="55059"/>
    <cellStyle name="Normal 9 6 2 5 3" xfId="40943"/>
    <cellStyle name="Normal 9 6 2 6" xfId="9890"/>
    <cellStyle name="Normal 9 6 2 6 2" xfId="24005"/>
    <cellStyle name="Normal 9 6 2 6 2 2" xfId="57882"/>
    <cellStyle name="Normal 9 6 2 6 3" xfId="43766"/>
    <cellStyle name="Normal 9 6 2 7" xfId="15536"/>
    <cellStyle name="Normal 9 6 2 7 2" xfId="35297"/>
    <cellStyle name="Normal 9 6 2 8" xfId="49413"/>
    <cellStyle name="Normal 9 6 2 9" xfId="29651"/>
    <cellStyle name="Normal 9 6 3" xfId="1771"/>
    <cellStyle name="Normal 9 6 3 2" xfId="3184"/>
    <cellStyle name="Normal 9 6 3 2 2" xfId="6008"/>
    <cellStyle name="Normal 9 6 3 2 2 2" xfId="14478"/>
    <cellStyle name="Normal 9 6 3 2 2 2 2" xfId="28593"/>
    <cellStyle name="Normal 9 6 3 2 2 2 2 2" xfId="62470"/>
    <cellStyle name="Normal 9 6 3 2 2 2 3" xfId="48354"/>
    <cellStyle name="Normal 9 6 3 2 2 3" xfId="20124"/>
    <cellStyle name="Normal 9 6 3 2 2 3 2" xfId="39885"/>
    <cellStyle name="Normal 9 6 3 2 2 4" xfId="54001"/>
    <cellStyle name="Normal 9 6 3 2 2 5" xfId="34239"/>
    <cellStyle name="Normal 9 6 3 2 3" xfId="8832"/>
    <cellStyle name="Normal 9 6 3 2 3 2" xfId="22947"/>
    <cellStyle name="Normal 9 6 3 2 3 2 2" xfId="56824"/>
    <cellStyle name="Normal 9 6 3 2 3 3" xfId="42708"/>
    <cellStyle name="Normal 9 6 3 2 4" xfId="11655"/>
    <cellStyle name="Normal 9 6 3 2 4 2" xfId="25770"/>
    <cellStyle name="Normal 9 6 3 2 4 2 2" xfId="59647"/>
    <cellStyle name="Normal 9 6 3 2 4 3" xfId="45531"/>
    <cellStyle name="Normal 9 6 3 2 5" xfId="17301"/>
    <cellStyle name="Normal 9 6 3 2 5 2" xfId="37062"/>
    <cellStyle name="Normal 9 6 3 2 6" xfId="51178"/>
    <cellStyle name="Normal 9 6 3 2 7" xfId="31416"/>
    <cellStyle name="Normal 9 6 3 3" xfId="4595"/>
    <cellStyle name="Normal 9 6 3 3 2" xfId="13066"/>
    <cellStyle name="Normal 9 6 3 3 2 2" xfId="27181"/>
    <cellStyle name="Normal 9 6 3 3 2 2 2" xfId="61058"/>
    <cellStyle name="Normal 9 6 3 3 2 3" xfId="46942"/>
    <cellStyle name="Normal 9 6 3 3 3" xfId="18712"/>
    <cellStyle name="Normal 9 6 3 3 3 2" xfId="38473"/>
    <cellStyle name="Normal 9 6 3 3 4" xfId="52589"/>
    <cellStyle name="Normal 9 6 3 3 5" xfId="32827"/>
    <cellStyle name="Normal 9 6 3 4" xfId="7420"/>
    <cellStyle name="Normal 9 6 3 4 2" xfId="21535"/>
    <cellStyle name="Normal 9 6 3 4 2 2" xfId="55412"/>
    <cellStyle name="Normal 9 6 3 4 3" xfId="41296"/>
    <cellStyle name="Normal 9 6 3 5" xfId="10243"/>
    <cellStyle name="Normal 9 6 3 5 2" xfId="24358"/>
    <cellStyle name="Normal 9 6 3 5 2 2" xfId="58235"/>
    <cellStyle name="Normal 9 6 3 5 3" xfId="44119"/>
    <cellStyle name="Normal 9 6 3 6" xfId="15889"/>
    <cellStyle name="Normal 9 6 3 6 2" xfId="35650"/>
    <cellStyle name="Normal 9 6 3 7" xfId="49766"/>
    <cellStyle name="Normal 9 6 3 8" xfId="30004"/>
    <cellStyle name="Normal 9 6 4" xfId="2478"/>
    <cellStyle name="Normal 9 6 4 2" xfId="5302"/>
    <cellStyle name="Normal 9 6 4 2 2" xfId="13772"/>
    <cellStyle name="Normal 9 6 4 2 2 2" xfId="27887"/>
    <cellStyle name="Normal 9 6 4 2 2 2 2" xfId="61764"/>
    <cellStyle name="Normal 9 6 4 2 2 3" xfId="47648"/>
    <cellStyle name="Normal 9 6 4 2 3" xfId="19418"/>
    <cellStyle name="Normal 9 6 4 2 3 2" xfId="39179"/>
    <cellStyle name="Normal 9 6 4 2 4" xfId="53295"/>
    <cellStyle name="Normal 9 6 4 2 5" xfId="33533"/>
    <cellStyle name="Normal 9 6 4 3" xfId="8126"/>
    <cellStyle name="Normal 9 6 4 3 2" xfId="22241"/>
    <cellStyle name="Normal 9 6 4 3 2 2" xfId="56118"/>
    <cellStyle name="Normal 9 6 4 3 3" xfId="42002"/>
    <cellStyle name="Normal 9 6 4 4" xfId="10949"/>
    <cellStyle name="Normal 9 6 4 4 2" xfId="25064"/>
    <cellStyle name="Normal 9 6 4 4 2 2" xfId="58941"/>
    <cellStyle name="Normal 9 6 4 4 3" xfId="44825"/>
    <cellStyle name="Normal 9 6 4 5" xfId="16595"/>
    <cellStyle name="Normal 9 6 4 5 2" xfId="36356"/>
    <cellStyle name="Normal 9 6 4 6" xfId="50472"/>
    <cellStyle name="Normal 9 6 4 7" xfId="30710"/>
    <cellStyle name="Normal 9 6 5" xfId="3889"/>
    <cellStyle name="Normal 9 6 5 2" xfId="12360"/>
    <cellStyle name="Normal 9 6 5 2 2" xfId="26475"/>
    <cellStyle name="Normal 9 6 5 2 2 2" xfId="60352"/>
    <cellStyle name="Normal 9 6 5 2 3" xfId="46236"/>
    <cellStyle name="Normal 9 6 5 3" xfId="18006"/>
    <cellStyle name="Normal 9 6 5 3 2" xfId="37767"/>
    <cellStyle name="Normal 9 6 5 4" xfId="51883"/>
    <cellStyle name="Normal 9 6 5 5" xfId="32121"/>
    <cellStyle name="Normal 9 6 6" xfId="6714"/>
    <cellStyle name="Normal 9 6 6 2" xfId="20829"/>
    <cellStyle name="Normal 9 6 6 2 2" xfId="54706"/>
    <cellStyle name="Normal 9 6 6 3" xfId="40590"/>
    <cellStyle name="Normal 9 6 7" xfId="9537"/>
    <cellStyle name="Normal 9 6 7 2" xfId="23652"/>
    <cellStyle name="Normal 9 6 7 2 2" xfId="57529"/>
    <cellStyle name="Normal 9 6 7 3" xfId="43413"/>
    <cellStyle name="Normal 9 6 8" xfId="15183"/>
    <cellStyle name="Normal 9 6 8 2" xfId="34944"/>
    <cellStyle name="Normal 9 6 9" xfId="49060"/>
    <cellStyle name="Normal 9 7" xfId="1242"/>
    <cellStyle name="Normal 9 7 2" xfId="1949"/>
    <cellStyle name="Normal 9 7 2 2" xfId="3362"/>
    <cellStyle name="Normal 9 7 2 2 2" xfId="6186"/>
    <cellStyle name="Normal 9 7 2 2 2 2" xfId="14656"/>
    <cellStyle name="Normal 9 7 2 2 2 2 2" xfId="28771"/>
    <cellStyle name="Normal 9 7 2 2 2 2 2 2" xfId="62648"/>
    <cellStyle name="Normal 9 7 2 2 2 2 3" xfId="48532"/>
    <cellStyle name="Normal 9 7 2 2 2 3" xfId="20302"/>
    <cellStyle name="Normal 9 7 2 2 2 3 2" xfId="40063"/>
    <cellStyle name="Normal 9 7 2 2 2 4" xfId="54179"/>
    <cellStyle name="Normal 9 7 2 2 2 5" xfId="34417"/>
    <cellStyle name="Normal 9 7 2 2 3" xfId="9010"/>
    <cellStyle name="Normal 9 7 2 2 3 2" xfId="23125"/>
    <cellStyle name="Normal 9 7 2 2 3 2 2" xfId="57002"/>
    <cellStyle name="Normal 9 7 2 2 3 3" xfId="42886"/>
    <cellStyle name="Normal 9 7 2 2 4" xfId="11833"/>
    <cellStyle name="Normal 9 7 2 2 4 2" xfId="25948"/>
    <cellStyle name="Normal 9 7 2 2 4 2 2" xfId="59825"/>
    <cellStyle name="Normal 9 7 2 2 4 3" xfId="45709"/>
    <cellStyle name="Normal 9 7 2 2 5" xfId="17479"/>
    <cellStyle name="Normal 9 7 2 2 5 2" xfId="37240"/>
    <cellStyle name="Normal 9 7 2 2 6" xfId="51356"/>
    <cellStyle name="Normal 9 7 2 2 7" xfId="31594"/>
    <cellStyle name="Normal 9 7 2 3" xfId="4773"/>
    <cellStyle name="Normal 9 7 2 3 2" xfId="13244"/>
    <cellStyle name="Normal 9 7 2 3 2 2" xfId="27359"/>
    <cellStyle name="Normal 9 7 2 3 2 2 2" xfId="61236"/>
    <cellStyle name="Normal 9 7 2 3 2 3" xfId="47120"/>
    <cellStyle name="Normal 9 7 2 3 3" xfId="18890"/>
    <cellStyle name="Normal 9 7 2 3 3 2" xfId="38651"/>
    <cellStyle name="Normal 9 7 2 3 4" xfId="52767"/>
    <cellStyle name="Normal 9 7 2 3 5" xfId="33005"/>
    <cellStyle name="Normal 9 7 2 4" xfId="7598"/>
    <cellStyle name="Normal 9 7 2 4 2" xfId="21713"/>
    <cellStyle name="Normal 9 7 2 4 2 2" xfId="55590"/>
    <cellStyle name="Normal 9 7 2 4 3" xfId="41474"/>
    <cellStyle name="Normal 9 7 2 5" xfId="10421"/>
    <cellStyle name="Normal 9 7 2 5 2" xfId="24536"/>
    <cellStyle name="Normal 9 7 2 5 2 2" xfId="58413"/>
    <cellStyle name="Normal 9 7 2 5 3" xfId="44297"/>
    <cellStyle name="Normal 9 7 2 6" xfId="16067"/>
    <cellStyle name="Normal 9 7 2 6 2" xfId="35828"/>
    <cellStyle name="Normal 9 7 2 7" xfId="49944"/>
    <cellStyle name="Normal 9 7 2 8" xfId="30182"/>
    <cellStyle name="Normal 9 7 3" xfId="2656"/>
    <cellStyle name="Normal 9 7 3 2" xfId="5480"/>
    <cellStyle name="Normal 9 7 3 2 2" xfId="13950"/>
    <cellStyle name="Normal 9 7 3 2 2 2" xfId="28065"/>
    <cellStyle name="Normal 9 7 3 2 2 2 2" xfId="61942"/>
    <cellStyle name="Normal 9 7 3 2 2 3" xfId="47826"/>
    <cellStyle name="Normal 9 7 3 2 3" xfId="19596"/>
    <cellStyle name="Normal 9 7 3 2 3 2" xfId="39357"/>
    <cellStyle name="Normal 9 7 3 2 4" xfId="53473"/>
    <cellStyle name="Normal 9 7 3 2 5" xfId="33711"/>
    <cellStyle name="Normal 9 7 3 3" xfId="8304"/>
    <cellStyle name="Normal 9 7 3 3 2" xfId="22419"/>
    <cellStyle name="Normal 9 7 3 3 2 2" xfId="56296"/>
    <cellStyle name="Normal 9 7 3 3 3" xfId="42180"/>
    <cellStyle name="Normal 9 7 3 4" xfId="11127"/>
    <cellStyle name="Normal 9 7 3 4 2" xfId="25242"/>
    <cellStyle name="Normal 9 7 3 4 2 2" xfId="59119"/>
    <cellStyle name="Normal 9 7 3 4 3" xfId="45003"/>
    <cellStyle name="Normal 9 7 3 5" xfId="16773"/>
    <cellStyle name="Normal 9 7 3 5 2" xfId="36534"/>
    <cellStyle name="Normal 9 7 3 6" xfId="50650"/>
    <cellStyle name="Normal 9 7 3 7" xfId="30888"/>
    <cellStyle name="Normal 9 7 4" xfId="4067"/>
    <cellStyle name="Normal 9 7 4 2" xfId="12538"/>
    <cellStyle name="Normal 9 7 4 2 2" xfId="26653"/>
    <cellStyle name="Normal 9 7 4 2 2 2" xfId="60530"/>
    <cellStyle name="Normal 9 7 4 2 3" xfId="46414"/>
    <cellStyle name="Normal 9 7 4 3" xfId="18184"/>
    <cellStyle name="Normal 9 7 4 3 2" xfId="37945"/>
    <cellStyle name="Normal 9 7 4 4" xfId="52061"/>
    <cellStyle name="Normal 9 7 4 5" xfId="32299"/>
    <cellStyle name="Normal 9 7 5" xfId="6892"/>
    <cellStyle name="Normal 9 7 5 2" xfId="21007"/>
    <cellStyle name="Normal 9 7 5 2 2" xfId="54884"/>
    <cellStyle name="Normal 9 7 5 3" xfId="40768"/>
    <cellStyle name="Normal 9 7 6" xfId="9715"/>
    <cellStyle name="Normal 9 7 6 2" xfId="23830"/>
    <cellStyle name="Normal 9 7 6 2 2" xfId="57707"/>
    <cellStyle name="Normal 9 7 6 3" xfId="43591"/>
    <cellStyle name="Normal 9 7 7" xfId="15361"/>
    <cellStyle name="Normal 9 7 7 2" xfId="35122"/>
    <cellStyle name="Normal 9 7 8" xfId="49238"/>
    <cellStyle name="Normal 9 7 9" xfId="29476"/>
    <cellStyle name="Normal 9 8" xfId="1596"/>
    <cellStyle name="Normal 9 8 2" xfId="3009"/>
    <cellStyle name="Normal 9 8 2 2" xfId="5833"/>
    <cellStyle name="Normal 9 8 2 2 2" xfId="14303"/>
    <cellStyle name="Normal 9 8 2 2 2 2" xfId="28418"/>
    <cellStyle name="Normal 9 8 2 2 2 2 2" xfId="62295"/>
    <cellStyle name="Normal 9 8 2 2 2 3" xfId="48179"/>
    <cellStyle name="Normal 9 8 2 2 3" xfId="19949"/>
    <cellStyle name="Normal 9 8 2 2 3 2" xfId="39710"/>
    <cellStyle name="Normal 9 8 2 2 4" xfId="53826"/>
    <cellStyle name="Normal 9 8 2 2 5" xfId="34064"/>
    <cellStyle name="Normal 9 8 2 3" xfId="8657"/>
    <cellStyle name="Normal 9 8 2 3 2" xfId="22772"/>
    <cellStyle name="Normal 9 8 2 3 2 2" xfId="56649"/>
    <cellStyle name="Normal 9 8 2 3 3" xfId="42533"/>
    <cellStyle name="Normal 9 8 2 4" xfId="11480"/>
    <cellStyle name="Normal 9 8 2 4 2" xfId="25595"/>
    <cellStyle name="Normal 9 8 2 4 2 2" xfId="59472"/>
    <cellStyle name="Normal 9 8 2 4 3" xfId="45356"/>
    <cellStyle name="Normal 9 8 2 5" xfId="17126"/>
    <cellStyle name="Normal 9 8 2 5 2" xfId="36887"/>
    <cellStyle name="Normal 9 8 2 6" xfId="51003"/>
    <cellStyle name="Normal 9 8 2 7" xfId="31241"/>
    <cellStyle name="Normal 9 8 3" xfId="4420"/>
    <cellStyle name="Normal 9 8 3 2" xfId="12891"/>
    <cellStyle name="Normal 9 8 3 2 2" xfId="27006"/>
    <cellStyle name="Normal 9 8 3 2 2 2" xfId="60883"/>
    <cellStyle name="Normal 9 8 3 2 3" xfId="46767"/>
    <cellStyle name="Normal 9 8 3 3" xfId="18537"/>
    <cellStyle name="Normal 9 8 3 3 2" xfId="38298"/>
    <cellStyle name="Normal 9 8 3 4" xfId="52414"/>
    <cellStyle name="Normal 9 8 3 5" xfId="32652"/>
    <cellStyle name="Normal 9 8 4" xfId="7245"/>
    <cellStyle name="Normal 9 8 4 2" xfId="21360"/>
    <cellStyle name="Normal 9 8 4 2 2" xfId="55237"/>
    <cellStyle name="Normal 9 8 4 3" xfId="41121"/>
    <cellStyle name="Normal 9 8 5" xfId="10068"/>
    <cellStyle name="Normal 9 8 5 2" xfId="24183"/>
    <cellStyle name="Normal 9 8 5 2 2" xfId="58060"/>
    <cellStyle name="Normal 9 8 5 3" xfId="43944"/>
    <cellStyle name="Normal 9 8 6" xfId="15714"/>
    <cellStyle name="Normal 9 8 6 2" xfId="35475"/>
    <cellStyle name="Normal 9 8 7" xfId="49591"/>
    <cellStyle name="Normal 9 8 8" xfId="29829"/>
    <cellStyle name="Normal 9 9" xfId="2303"/>
    <cellStyle name="Normal 9 9 2" xfId="5127"/>
    <cellStyle name="Normal 9 9 2 2" xfId="13597"/>
    <cellStyle name="Normal 9 9 2 2 2" xfId="27712"/>
    <cellStyle name="Normal 9 9 2 2 2 2" xfId="61589"/>
    <cellStyle name="Normal 9 9 2 2 3" xfId="47473"/>
    <cellStyle name="Normal 9 9 2 3" xfId="19243"/>
    <cellStyle name="Normal 9 9 2 3 2" xfId="39004"/>
    <cellStyle name="Normal 9 9 2 4" xfId="53120"/>
    <cellStyle name="Normal 9 9 2 5" xfId="33358"/>
    <cellStyle name="Normal 9 9 3" xfId="7951"/>
    <cellStyle name="Normal 9 9 3 2" xfId="22066"/>
    <cellStyle name="Normal 9 9 3 2 2" xfId="55943"/>
    <cellStyle name="Normal 9 9 3 3" xfId="41827"/>
    <cellStyle name="Normal 9 9 4" xfId="10774"/>
    <cellStyle name="Normal 9 9 4 2" xfId="24889"/>
    <cellStyle name="Normal 9 9 4 2 2" xfId="58766"/>
    <cellStyle name="Normal 9 9 4 3" xfId="44650"/>
    <cellStyle name="Normal 9 9 5" xfId="16420"/>
    <cellStyle name="Normal 9 9 5 2" xfId="36181"/>
    <cellStyle name="Normal 9 9 6" xfId="50297"/>
    <cellStyle name="Normal 9 9 7" xfId="30535"/>
    <cellStyle name="Normal 90" xfId="789"/>
    <cellStyle name="Normal 91" xfId="790"/>
    <cellStyle name="Normal 92" xfId="791"/>
    <cellStyle name="Normal 93" xfId="792"/>
    <cellStyle name="Normal 94" xfId="793"/>
    <cellStyle name="Normal 95" xfId="794"/>
    <cellStyle name="Normal 96" xfId="795"/>
    <cellStyle name="Normal 97" xfId="796"/>
    <cellStyle name="Normal 98" xfId="797"/>
    <cellStyle name="Normal 99" xfId="798"/>
    <cellStyle name="Normal_IPR_WP5" xfId="73"/>
    <cellStyle name="Normal_WP3_8_16" xfId="8"/>
    <cellStyle name="Normal_WP4_17" xfId="74"/>
    <cellStyle name="Normal_WP7_10" xfId="75"/>
    <cellStyle name="Note 2" xfId="142"/>
    <cellStyle name="Note 2 2" xfId="248"/>
    <cellStyle name="Note 2 2 2" xfId="308"/>
    <cellStyle name="Note 2 3" xfId="430"/>
    <cellStyle name="Nᇯrmal_96ዃRA PDP2" xfId="587"/>
    <cellStyle name="Output" xfId="40" builtinId="21" customBuiltin="1"/>
    <cellStyle name="Output 2" xfId="344"/>
    <cellStyle name="per.style" xfId="588"/>
    <cellStyle name="Percent [2]" xfId="589"/>
    <cellStyle name="Percent 2" xfId="91"/>
    <cellStyle name="Percent 2 2" xfId="590"/>
    <cellStyle name="p_x0010__x0001_N_x0003_HP LaserJet 5MP" xfId="591"/>
    <cellStyle name="regstoresfromspecstores" xfId="592"/>
    <cellStyle name="RevList" xfId="593"/>
    <cellStyle name="SHADEDSTORES" xfId="594"/>
    <cellStyle name="Sheet Title" xfId="595"/>
    <cellStyle name="Shell" xfId="596"/>
    <cellStyle name="Special" xfId="597"/>
    <cellStyle name="specstores" xfId="598"/>
    <cellStyle name="Standard_NEGS" xfId="599"/>
    <cellStyle name="Style 1" xfId="600"/>
    <cellStyle name="Style 1 2" xfId="717"/>
    <cellStyle name="Style 1 3" xfId="749"/>
    <cellStyle name="Style 1 3 2" xfId="914"/>
    <cellStyle name="Style 10" xfId="601"/>
    <cellStyle name="Style 10 2" xfId="915"/>
    <cellStyle name="Style 11" xfId="602"/>
    <cellStyle name="Style 11 2" xfId="916"/>
    <cellStyle name="Style 12" xfId="603"/>
    <cellStyle name="Style 13" xfId="604"/>
    <cellStyle name="Style 14" xfId="605"/>
    <cellStyle name="Style 14 2" xfId="917"/>
    <cellStyle name="Style 15" xfId="606"/>
    <cellStyle name="Style 16" xfId="607"/>
    <cellStyle name="Style 17" xfId="608"/>
    <cellStyle name="Style 17 2" xfId="918"/>
    <cellStyle name="Style 18" xfId="609"/>
    <cellStyle name="Style 18 2" xfId="919"/>
    <cellStyle name="Style 19" xfId="610"/>
    <cellStyle name="Style 19 2" xfId="920"/>
    <cellStyle name="Style 2" xfId="611"/>
    <cellStyle name="Style 2 2" xfId="921"/>
    <cellStyle name="Style 20" xfId="612"/>
    <cellStyle name="Style 20 2" xfId="922"/>
    <cellStyle name="Style 21" xfId="613"/>
    <cellStyle name="Style 21 2" xfId="923"/>
    <cellStyle name="Style 22" xfId="614"/>
    <cellStyle name="Style 22 2" xfId="924"/>
    <cellStyle name="Style 23" xfId="615"/>
    <cellStyle name="Style 23 2" xfId="925"/>
    <cellStyle name="Style 24" xfId="616"/>
    <cellStyle name="Style 24 2" xfId="926"/>
    <cellStyle name="Style 3" xfId="617"/>
    <cellStyle name="Style 3 2" xfId="927"/>
    <cellStyle name="Style 4" xfId="618"/>
    <cellStyle name="Style 4 2" xfId="928"/>
    <cellStyle name="Style 5" xfId="619"/>
    <cellStyle name="Style 6" xfId="620"/>
    <cellStyle name="Style 6 2" xfId="929"/>
    <cellStyle name="Style 7" xfId="621"/>
    <cellStyle name="Style 7 2" xfId="930"/>
    <cellStyle name="Style 8" xfId="622"/>
    <cellStyle name="Style 8 2" xfId="931"/>
    <cellStyle name="Style 9" xfId="623"/>
    <cellStyle name="Subtotal" xfId="624"/>
    <cellStyle name="SUDN_x0003_HP LaserJet 5MP" xfId="625"/>
    <cellStyle name="ter" xfId="626"/>
    <cellStyle name="Title" xfId="31" builtinId="15" customBuiltin="1"/>
    <cellStyle name="Title 2" xfId="402"/>
    <cellStyle name="Total" xfId="46" builtinId="25" customBuiltin="1"/>
    <cellStyle name="Total 2" xfId="363"/>
    <cellStyle name="Ù@" xfId="627"/>
    <cellStyle name="Ú¨_x0001__x000c_" xfId="628"/>
    <cellStyle name="Valuta_laroux" xfId="629"/>
    <cellStyle name="Warning Text" xfId="44" builtinId="11" customBuiltin="1"/>
    <cellStyle name="Warning Text 2" xfId="328"/>
    <cellStyle name="_x000f_ÿ_x000f_¯" xfId="630"/>
    <cellStyle name="_x000f_ÿ_x000f_¯ 2" xfId="932"/>
    <cellStyle name="_x000f_ÿ_x000f_ÿ_x000f_µ" xfId="631"/>
    <cellStyle name="_x000f_ÿ_x000f_ÿ_x000f_ÿ_x000f_ÿ_x000f_ÿ_x000f_ÿ_x000f_ÿ_x000f_±" xfId="632"/>
    <cellStyle name="_x000f_ÿ_x000f_ÿ_x000f_ÿ_x000f_ÿ_x000f_ÿ_x000f_ÿ_x000f_ÿ_x000f_± 2" xfId="933"/>
    <cellStyle name="เครื่องหมายสกุลเงิน_LKU_C20" xfId="633"/>
    <cellStyle name="เชื่อมโยงหลายมิติ_PAWC-20ss" xfId="634"/>
    <cellStyle name="เซลล์ตรวจสอบ" xfId="635"/>
    <cellStyle name="เซลล์ที่มีการเชื่อมโยง" xfId="636"/>
    <cellStyle name="แย่" xfId="637"/>
    <cellStyle name="แสดงผล" xfId="638"/>
    <cellStyle name="การคำนวณ" xfId="639"/>
    <cellStyle name="ข้อความเตือน" xfId="640"/>
    <cellStyle name="ข้อความอธิบาย" xfId="641"/>
    <cellStyle name="ชื่อเรื่อง" xfId="642"/>
    <cellStyle name="ดี" xfId="643"/>
    <cellStyle name="ตามการเชื่อมโยงหลายมิติ_PAWC-20ss" xfId="644"/>
    <cellStyle name="ปกติ_13-09-2005,LKU-A01-T, Perf.on rig GW-35_ By OWEN" xfId="645"/>
    <cellStyle name="ป้อนค่า" xfId="646"/>
    <cellStyle name="ปานกลาง" xfId="647"/>
    <cellStyle name="ผลรวม" xfId="648"/>
    <cellStyle name="ลักษณะ 1" xfId="649"/>
    <cellStyle name="ลักษณะ 1 2" xfId="934"/>
    <cellStyle name="ลักษณะ 10" xfId="650"/>
    <cellStyle name="ลักษณะ 10 2" xfId="935"/>
    <cellStyle name="ลักษณะ 11" xfId="651"/>
    <cellStyle name="ลักษณะ 11 2" xfId="936"/>
    <cellStyle name="ลักษณะ 12" xfId="652"/>
    <cellStyle name="ลักษณะ 13" xfId="653"/>
    <cellStyle name="ลักษณะ 14" xfId="654"/>
    <cellStyle name="ลักษณะ 14 2" xfId="937"/>
    <cellStyle name="ลักษณะ 15" xfId="655"/>
    <cellStyle name="ลักษณะ 16" xfId="656"/>
    <cellStyle name="ลักษณะ 17" xfId="657"/>
    <cellStyle name="ลักษณะ 17 2" xfId="938"/>
    <cellStyle name="ลักษณะ 18" xfId="658"/>
    <cellStyle name="ลักษณะ 18 2" xfId="939"/>
    <cellStyle name="ลักษณะ 19" xfId="659"/>
    <cellStyle name="ลักษณะ 19 2" xfId="940"/>
    <cellStyle name="ลักษณะ 2" xfId="660"/>
    <cellStyle name="ลักษณะ 2 2" xfId="941"/>
    <cellStyle name="ลักษณะ 20" xfId="661"/>
    <cellStyle name="ลักษณะ 20 2" xfId="942"/>
    <cellStyle name="ลักษณะ 21" xfId="662"/>
    <cellStyle name="ลักษณะ 21 2" xfId="943"/>
    <cellStyle name="ลักษณะ 22" xfId="663"/>
    <cellStyle name="ลักษณะ 22 2" xfId="944"/>
    <cellStyle name="ลักษณะ 3" xfId="664"/>
    <cellStyle name="ลักษณะ 3 2" xfId="945"/>
    <cellStyle name="ลักษณะ 4" xfId="665"/>
    <cellStyle name="ลักษณะ 4 2" xfId="946"/>
    <cellStyle name="ลักษณะ 5" xfId="666"/>
    <cellStyle name="ลักษณะ 6" xfId="667"/>
    <cellStyle name="ลักษณะ 6 2" xfId="947"/>
    <cellStyle name="ลักษณะ 7" xfId="668"/>
    <cellStyle name="ลักษณะ 7 2" xfId="948"/>
    <cellStyle name="ลักษณะ 8" xfId="669"/>
    <cellStyle name="ลักษณะ 8 2" xfId="949"/>
    <cellStyle name="ลักษณะ 9" xfId="670"/>
    <cellStyle name="ส่วนที่ถูกเน้น1" xfId="671"/>
    <cellStyle name="ส่วนที่ถูกเน้น2" xfId="672"/>
    <cellStyle name="ส่วนที่ถูกเน้น3" xfId="673"/>
    <cellStyle name="ส่วนที่ถูกเน้น4" xfId="674"/>
    <cellStyle name="ส่วนที่ถูกเน้น5" xfId="675"/>
    <cellStyle name="ส่วนที่ถูกเน้น6" xfId="676"/>
    <cellStyle name="หมายเหตุ" xfId="677"/>
    <cellStyle name="หัวเรื่อง 1" xfId="678"/>
    <cellStyle name="หัวเรื่อง 2" xfId="679"/>
    <cellStyle name="หัวเรื่อง 3" xfId="680"/>
    <cellStyle name="หัวเรื่อง 4" xfId="681"/>
  </cellStyles>
  <dxfs count="2">
    <dxf>
      <numFmt numFmtId="27" formatCode="dd/mm/yyyy\ h:mm"/>
    </dxf>
    <dxf>
      <numFmt numFmtId="27" formatCode="dd/mm/yyyy\ h:mm"/>
    </dxf>
  </dxfs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364190</xdr:colOff>
      <xdr:row>35</xdr:row>
      <xdr:rowOff>2240</xdr:rowOff>
    </xdr:from>
    <xdr:to>
      <xdr:col>18</xdr:col>
      <xdr:colOff>59391</xdr:colOff>
      <xdr:row>39</xdr:row>
      <xdr:rowOff>154640</xdr:rowOff>
    </xdr:to>
    <xdr:sp macro="" textlink="">
      <xdr:nvSpPr>
        <xdr:cNvPr id="2" name="Oval 1"/>
        <xdr:cNvSpPr/>
      </xdr:nvSpPr>
      <xdr:spPr>
        <a:xfrm>
          <a:off x="9261661" y="5717240"/>
          <a:ext cx="905436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WPS-01</a:t>
          </a:r>
        </a:p>
      </xdr:txBody>
    </xdr:sp>
    <xdr:clientData/>
  </xdr:twoCellAnchor>
  <xdr:twoCellAnchor>
    <xdr:from>
      <xdr:col>21</xdr:col>
      <xdr:colOff>183214</xdr:colOff>
      <xdr:row>26</xdr:row>
      <xdr:rowOff>107016</xdr:rowOff>
    </xdr:from>
    <xdr:to>
      <xdr:col>22</xdr:col>
      <xdr:colOff>483532</xdr:colOff>
      <xdr:row>31</xdr:row>
      <xdr:rowOff>68916</xdr:rowOff>
    </xdr:to>
    <xdr:sp macro="" textlink="">
      <xdr:nvSpPr>
        <xdr:cNvPr id="3" name="Oval 2"/>
        <xdr:cNvSpPr/>
      </xdr:nvSpPr>
      <xdr:spPr>
        <a:xfrm>
          <a:off x="12106273" y="4107516"/>
          <a:ext cx="905435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WPS-02</a:t>
          </a:r>
        </a:p>
      </xdr:txBody>
    </xdr:sp>
    <xdr:clientData/>
  </xdr:twoCellAnchor>
  <xdr:twoCellAnchor>
    <xdr:from>
      <xdr:col>21</xdr:col>
      <xdr:colOff>591669</xdr:colOff>
      <xdr:row>14</xdr:row>
      <xdr:rowOff>18489</xdr:rowOff>
    </xdr:from>
    <xdr:to>
      <xdr:col>23</xdr:col>
      <xdr:colOff>291352</xdr:colOff>
      <xdr:row>18</xdr:row>
      <xdr:rowOff>170889</xdr:rowOff>
    </xdr:to>
    <xdr:sp macro="" textlink="">
      <xdr:nvSpPr>
        <xdr:cNvPr id="4" name="Oval 3"/>
        <xdr:cNvSpPr/>
      </xdr:nvSpPr>
      <xdr:spPr>
        <a:xfrm>
          <a:off x="12514728" y="2113989"/>
          <a:ext cx="909918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WPS-03</a:t>
          </a:r>
        </a:p>
      </xdr:txBody>
    </xdr:sp>
    <xdr:clientData/>
  </xdr:twoCellAnchor>
  <xdr:twoCellAnchor>
    <xdr:from>
      <xdr:col>9</xdr:col>
      <xdr:colOff>187697</xdr:colOff>
      <xdr:row>14</xdr:row>
      <xdr:rowOff>44263</xdr:rowOff>
    </xdr:from>
    <xdr:to>
      <xdr:col>10</xdr:col>
      <xdr:colOff>492498</xdr:colOff>
      <xdr:row>19</xdr:row>
      <xdr:rowOff>6163</xdr:rowOff>
    </xdr:to>
    <xdr:sp macro="" textlink="">
      <xdr:nvSpPr>
        <xdr:cNvPr id="5" name="Oval 4"/>
        <xdr:cNvSpPr/>
      </xdr:nvSpPr>
      <xdr:spPr>
        <a:xfrm>
          <a:off x="5633756" y="1758763"/>
          <a:ext cx="909918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WPS-04</a:t>
          </a:r>
        </a:p>
      </xdr:txBody>
    </xdr:sp>
    <xdr:clientData/>
  </xdr:twoCellAnchor>
  <xdr:twoCellAnchor>
    <xdr:from>
      <xdr:col>12</xdr:col>
      <xdr:colOff>448234</xdr:colOff>
      <xdr:row>47</xdr:row>
      <xdr:rowOff>39221</xdr:rowOff>
    </xdr:from>
    <xdr:to>
      <xdr:col>14</xdr:col>
      <xdr:colOff>143434</xdr:colOff>
      <xdr:row>52</xdr:row>
      <xdr:rowOff>1121</xdr:rowOff>
    </xdr:to>
    <xdr:sp macro="" textlink="">
      <xdr:nvSpPr>
        <xdr:cNvPr id="6" name="Oval 5"/>
        <xdr:cNvSpPr/>
      </xdr:nvSpPr>
      <xdr:spPr>
        <a:xfrm>
          <a:off x="7709646" y="8040221"/>
          <a:ext cx="905435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WPS-05</a:t>
          </a:r>
        </a:p>
      </xdr:txBody>
    </xdr:sp>
    <xdr:clientData/>
  </xdr:twoCellAnchor>
  <xdr:twoCellAnchor>
    <xdr:from>
      <xdr:col>24</xdr:col>
      <xdr:colOff>358587</xdr:colOff>
      <xdr:row>9</xdr:row>
      <xdr:rowOff>69476</xdr:rowOff>
    </xdr:from>
    <xdr:to>
      <xdr:col>26</xdr:col>
      <xdr:colOff>53787</xdr:colOff>
      <xdr:row>14</xdr:row>
      <xdr:rowOff>31376</xdr:rowOff>
    </xdr:to>
    <xdr:sp macro="" textlink="">
      <xdr:nvSpPr>
        <xdr:cNvPr id="7" name="Oval 6"/>
        <xdr:cNvSpPr/>
      </xdr:nvSpPr>
      <xdr:spPr>
        <a:xfrm>
          <a:off x="14096999" y="1212476"/>
          <a:ext cx="905435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WPS-06</a:t>
          </a:r>
        </a:p>
      </xdr:txBody>
    </xdr:sp>
    <xdr:clientData/>
  </xdr:twoCellAnchor>
  <xdr:twoCellAnchor>
    <xdr:from>
      <xdr:col>15</xdr:col>
      <xdr:colOff>508184</xdr:colOff>
      <xdr:row>43</xdr:row>
      <xdr:rowOff>170329</xdr:rowOff>
    </xdr:from>
    <xdr:to>
      <xdr:col>17</xdr:col>
      <xdr:colOff>207868</xdr:colOff>
      <xdr:row>48</xdr:row>
      <xdr:rowOff>109817</xdr:rowOff>
    </xdr:to>
    <xdr:sp macro="" textlink="">
      <xdr:nvSpPr>
        <xdr:cNvPr id="8" name="Oval 7"/>
        <xdr:cNvSpPr/>
      </xdr:nvSpPr>
      <xdr:spPr>
        <a:xfrm>
          <a:off x="8800537" y="7790329"/>
          <a:ext cx="909919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WPS-07</a:t>
          </a:r>
        </a:p>
      </xdr:txBody>
    </xdr:sp>
    <xdr:clientData/>
  </xdr:twoCellAnchor>
  <xdr:twoCellAnchor>
    <xdr:from>
      <xdr:col>9</xdr:col>
      <xdr:colOff>566457</xdr:colOff>
      <xdr:row>40</xdr:row>
      <xdr:rowOff>181535</xdr:rowOff>
    </xdr:from>
    <xdr:to>
      <xdr:col>11</xdr:col>
      <xdr:colOff>266139</xdr:colOff>
      <xdr:row>45</xdr:row>
      <xdr:rowOff>143435</xdr:rowOff>
    </xdr:to>
    <xdr:sp macro="" textlink="">
      <xdr:nvSpPr>
        <xdr:cNvPr id="9" name="Oval 8"/>
        <xdr:cNvSpPr/>
      </xdr:nvSpPr>
      <xdr:spPr>
        <a:xfrm>
          <a:off x="5228104" y="7230035"/>
          <a:ext cx="909917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WPS-08</a:t>
          </a:r>
        </a:p>
      </xdr:txBody>
    </xdr:sp>
    <xdr:clientData/>
  </xdr:twoCellAnchor>
  <xdr:twoCellAnchor>
    <xdr:from>
      <xdr:col>7</xdr:col>
      <xdr:colOff>284629</xdr:colOff>
      <xdr:row>8</xdr:row>
      <xdr:rowOff>54909</xdr:rowOff>
    </xdr:from>
    <xdr:to>
      <xdr:col>8</xdr:col>
      <xdr:colOff>589430</xdr:colOff>
      <xdr:row>13</xdr:row>
      <xdr:rowOff>16809</xdr:rowOff>
    </xdr:to>
    <xdr:sp macro="" textlink="">
      <xdr:nvSpPr>
        <xdr:cNvPr id="10" name="Oval 9"/>
        <xdr:cNvSpPr/>
      </xdr:nvSpPr>
      <xdr:spPr>
        <a:xfrm>
          <a:off x="3736041" y="1007409"/>
          <a:ext cx="909918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WPS-10</a:t>
          </a:r>
        </a:p>
      </xdr:txBody>
    </xdr:sp>
    <xdr:clientData/>
  </xdr:twoCellAnchor>
  <xdr:twoCellAnchor>
    <xdr:from>
      <xdr:col>9</xdr:col>
      <xdr:colOff>599514</xdr:colOff>
      <xdr:row>28</xdr:row>
      <xdr:rowOff>135592</xdr:rowOff>
    </xdr:from>
    <xdr:to>
      <xdr:col>11</xdr:col>
      <xdr:colOff>294714</xdr:colOff>
      <xdr:row>33</xdr:row>
      <xdr:rowOff>97492</xdr:rowOff>
    </xdr:to>
    <xdr:sp macro="" textlink="">
      <xdr:nvSpPr>
        <xdr:cNvPr id="11" name="Oval 10"/>
        <xdr:cNvSpPr/>
      </xdr:nvSpPr>
      <xdr:spPr>
        <a:xfrm>
          <a:off x="5261161" y="4898092"/>
          <a:ext cx="905435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WPS-09</a:t>
          </a:r>
        </a:p>
      </xdr:txBody>
    </xdr:sp>
    <xdr:clientData/>
  </xdr:twoCellAnchor>
  <xdr:twoCellAnchor>
    <xdr:from>
      <xdr:col>7</xdr:col>
      <xdr:colOff>140072</xdr:colOff>
      <xdr:row>20</xdr:row>
      <xdr:rowOff>179854</xdr:rowOff>
    </xdr:from>
    <xdr:to>
      <xdr:col>8</xdr:col>
      <xdr:colOff>444872</xdr:colOff>
      <xdr:row>25</xdr:row>
      <xdr:rowOff>141754</xdr:rowOff>
    </xdr:to>
    <xdr:sp macro="" textlink="">
      <xdr:nvSpPr>
        <xdr:cNvPr id="12" name="Oval 11"/>
        <xdr:cNvSpPr/>
      </xdr:nvSpPr>
      <xdr:spPr>
        <a:xfrm>
          <a:off x="3591484" y="3418354"/>
          <a:ext cx="909917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WPS-11</a:t>
          </a:r>
        </a:p>
      </xdr:txBody>
    </xdr:sp>
    <xdr:clientData/>
  </xdr:twoCellAnchor>
  <xdr:twoCellAnchor>
    <xdr:from>
      <xdr:col>9</xdr:col>
      <xdr:colOff>417418</xdr:colOff>
      <xdr:row>56</xdr:row>
      <xdr:rowOff>4481</xdr:rowOff>
    </xdr:from>
    <xdr:to>
      <xdr:col>11</xdr:col>
      <xdr:colOff>117100</xdr:colOff>
      <xdr:row>60</xdr:row>
      <xdr:rowOff>168087</xdr:rowOff>
    </xdr:to>
    <xdr:sp macro="" textlink="">
      <xdr:nvSpPr>
        <xdr:cNvPr id="13" name="Oval 12"/>
        <xdr:cNvSpPr/>
      </xdr:nvSpPr>
      <xdr:spPr>
        <a:xfrm>
          <a:off x="5079065" y="10213040"/>
          <a:ext cx="909917" cy="970429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WPS-12</a:t>
          </a:r>
        </a:p>
      </xdr:txBody>
    </xdr:sp>
    <xdr:clientData/>
  </xdr:twoCellAnchor>
  <xdr:twoCellAnchor>
    <xdr:from>
      <xdr:col>6</xdr:col>
      <xdr:colOff>462962</xdr:colOff>
      <xdr:row>42</xdr:row>
      <xdr:rowOff>43622</xdr:rowOff>
    </xdr:from>
    <xdr:to>
      <xdr:col>8</xdr:col>
      <xdr:colOff>158162</xdr:colOff>
      <xdr:row>46</xdr:row>
      <xdr:rowOff>196022</xdr:rowOff>
    </xdr:to>
    <xdr:sp macro="" textlink="">
      <xdr:nvSpPr>
        <xdr:cNvPr id="14" name="Oval 13"/>
        <xdr:cNvSpPr/>
      </xdr:nvSpPr>
      <xdr:spPr>
        <a:xfrm>
          <a:off x="3293248" y="7473122"/>
          <a:ext cx="919843" cy="914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WPS-13</a:t>
          </a:r>
        </a:p>
      </xdr:txBody>
    </xdr:sp>
    <xdr:clientData/>
  </xdr:twoCellAnchor>
  <xdr:twoCellAnchor>
    <xdr:from>
      <xdr:col>13</xdr:col>
      <xdr:colOff>352984</xdr:colOff>
      <xdr:row>32</xdr:row>
      <xdr:rowOff>125506</xdr:rowOff>
    </xdr:from>
    <xdr:to>
      <xdr:col>15</xdr:col>
      <xdr:colOff>48185</xdr:colOff>
      <xdr:row>37</xdr:row>
      <xdr:rowOff>87406</xdr:rowOff>
    </xdr:to>
    <xdr:sp macro="" textlink="">
      <xdr:nvSpPr>
        <xdr:cNvPr id="18" name="Oval 17"/>
        <xdr:cNvSpPr/>
      </xdr:nvSpPr>
      <xdr:spPr>
        <a:xfrm>
          <a:off x="7435102" y="5269006"/>
          <a:ext cx="905436" cy="9144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CPP</a:t>
          </a:r>
        </a:p>
      </xdr:txBody>
    </xdr:sp>
    <xdr:clientData/>
  </xdr:twoCellAnchor>
  <xdr:twoCellAnchor>
    <xdr:from>
      <xdr:col>17</xdr:col>
      <xdr:colOff>211791</xdr:colOff>
      <xdr:row>33</xdr:row>
      <xdr:rowOff>115980</xdr:rowOff>
    </xdr:from>
    <xdr:to>
      <xdr:col>17</xdr:col>
      <xdr:colOff>212014</xdr:colOff>
      <xdr:row>35</xdr:row>
      <xdr:rowOff>2240</xdr:rowOff>
    </xdr:to>
    <xdr:cxnSp macro="">
      <xdr:nvCxnSpPr>
        <xdr:cNvPr id="17" name="Straight Connector 16"/>
        <xdr:cNvCxnSpPr>
          <a:stCxn id="85" idx="4"/>
          <a:endCxn id="2" idx="0"/>
        </xdr:cNvCxnSpPr>
      </xdr:nvCxnSpPr>
      <xdr:spPr>
        <a:xfrm flipH="1">
          <a:off x="9714379" y="5449980"/>
          <a:ext cx="223" cy="26726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357690</xdr:colOff>
      <xdr:row>42</xdr:row>
      <xdr:rowOff>3921</xdr:rowOff>
    </xdr:from>
    <xdr:to>
      <xdr:col>16</xdr:col>
      <xdr:colOff>358026</xdr:colOff>
      <xdr:row>43</xdr:row>
      <xdr:rowOff>170329</xdr:rowOff>
    </xdr:to>
    <xdr:cxnSp macro="">
      <xdr:nvCxnSpPr>
        <xdr:cNvPr id="23" name="Straight Connector 22"/>
        <xdr:cNvCxnSpPr>
          <a:stCxn id="118" idx="4"/>
          <a:endCxn id="8" idx="0"/>
        </xdr:cNvCxnSpPr>
      </xdr:nvCxnSpPr>
      <xdr:spPr>
        <a:xfrm>
          <a:off x="9255161" y="7433421"/>
          <a:ext cx="336" cy="35690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520705</xdr:colOff>
      <xdr:row>23</xdr:row>
      <xdr:rowOff>138672</xdr:rowOff>
    </xdr:from>
    <xdr:to>
      <xdr:col>21</xdr:col>
      <xdr:colOff>448234</xdr:colOff>
      <xdr:row>33</xdr:row>
      <xdr:rowOff>68917</xdr:rowOff>
    </xdr:to>
    <xdr:cxnSp macro="">
      <xdr:nvCxnSpPr>
        <xdr:cNvPr id="26" name="Straight Connector 25"/>
        <xdr:cNvCxnSpPr>
          <a:stCxn id="18" idx="7"/>
          <a:endCxn id="72" idx="2"/>
        </xdr:cNvCxnSpPr>
      </xdr:nvCxnSpPr>
      <xdr:spPr>
        <a:xfrm flipV="1">
          <a:off x="8207940" y="3567672"/>
          <a:ext cx="4163353" cy="1835245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200585</xdr:colOff>
      <xdr:row>9</xdr:row>
      <xdr:rowOff>161084</xdr:rowOff>
    </xdr:from>
    <xdr:to>
      <xdr:col>22</xdr:col>
      <xdr:colOff>257734</xdr:colOff>
      <xdr:row>32</xdr:row>
      <xdr:rowOff>125506</xdr:rowOff>
    </xdr:to>
    <xdr:cxnSp macro="">
      <xdr:nvCxnSpPr>
        <xdr:cNvPr id="29" name="Straight Connector 28"/>
        <xdr:cNvCxnSpPr>
          <a:stCxn id="18" idx="0"/>
          <a:endCxn id="101" idx="2"/>
        </xdr:cNvCxnSpPr>
      </xdr:nvCxnSpPr>
      <xdr:spPr>
        <a:xfrm flipV="1">
          <a:off x="7887820" y="1304084"/>
          <a:ext cx="4898090" cy="4345922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295834</xdr:colOff>
      <xdr:row>44</xdr:row>
      <xdr:rowOff>189938</xdr:rowOff>
    </xdr:from>
    <xdr:to>
      <xdr:col>13</xdr:col>
      <xdr:colOff>297179</xdr:colOff>
      <xdr:row>47</xdr:row>
      <xdr:rowOff>39221</xdr:rowOff>
    </xdr:to>
    <xdr:cxnSp macro="">
      <xdr:nvCxnSpPr>
        <xdr:cNvPr id="32" name="Straight Connector 31"/>
        <xdr:cNvCxnSpPr>
          <a:stCxn id="6" idx="0"/>
          <a:endCxn id="125" idx="4"/>
        </xdr:cNvCxnSpPr>
      </xdr:nvCxnSpPr>
      <xdr:spPr>
        <a:xfrm flipV="1">
          <a:off x="7377952" y="8000438"/>
          <a:ext cx="1345" cy="431989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404755</xdr:colOff>
      <xdr:row>38</xdr:row>
      <xdr:rowOff>151838</xdr:rowOff>
    </xdr:from>
    <xdr:to>
      <xdr:col>10</xdr:col>
      <xdr:colOff>416298</xdr:colOff>
      <xdr:row>40</xdr:row>
      <xdr:rowOff>181535</xdr:rowOff>
    </xdr:to>
    <xdr:cxnSp macro="">
      <xdr:nvCxnSpPr>
        <xdr:cNvPr id="36" name="Straight Connector 35"/>
        <xdr:cNvCxnSpPr>
          <a:stCxn id="9" idx="0"/>
          <a:endCxn id="136" idx="4"/>
        </xdr:cNvCxnSpPr>
      </xdr:nvCxnSpPr>
      <xdr:spPr>
        <a:xfrm flipH="1" flipV="1">
          <a:off x="5671520" y="6819338"/>
          <a:ext cx="11543" cy="410697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445096</xdr:colOff>
      <xdr:row>26</xdr:row>
      <xdr:rowOff>80120</xdr:rowOff>
    </xdr:from>
    <xdr:to>
      <xdr:col>10</xdr:col>
      <xdr:colOff>447114</xdr:colOff>
      <xdr:row>28</xdr:row>
      <xdr:rowOff>135592</xdr:rowOff>
    </xdr:to>
    <xdr:cxnSp macro="">
      <xdr:nvCxnSpPr>
        <xdr:cNvPr id="39" name="Straight Connector 38"/>
        <xdr:cNvCxnSpPr>
          <a:stCxn id="11" idx="0"/>
          <a:endCxn id="152" idx="4"/>
        </xdr:cNvCxnSpPr>
      </xdr:nvCxnSpPr>
      <xdr:spPr>
        <a:xfrm flipH="1" flipV="1">
          <a:off x="5711861" y="4461620"/>
          <a:ext cx="2018" cy="43647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37539</xdr:colOff>
      <xdr:row>11</xdr:row>
      <xdr:rowOff>187697</xdr:rowOff>
    </xdr:from>
    <xdr:to>
      <xdr:col>10</xdr:col>
      <xdr:colOff>48408</xdr:colOff>
      <xdr:row>14</xdr:row>
      <xdr:rowOff>44263</xdr:rowOff>
    </xdr:to>
    <xdr:cxnSp macro="">
      <xdr:nvCxnSpPr>
        <xdr:cNvPr id="43" name="Straight Connector 42"/>
        <xdr:cNvCxnSpPr>
          <a:stCxn id="5" idx="0"/>
          <a:endCxn id="162" idx="4"/>
        </xdr:cNvCxnSpPr>
      </xdr:nvCxnSpPr>
      <xdr:spPr>
        <a:xfrm flipV="1">
          <a:off x="5304304" y="1711697"/>
          <a:ext cx="10869" cy="428066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129089</xdr:colOff>
      <xdr:row>5</xdr:row>
      <xdr:rowOff>21851</xdr:rowOff>
    </xdr:from>
    <xdr:to>
      <xdr:col>8</xdr:col>
      <xdr:colOff>134471</xdr:colOff>
      <xdr:row>8</xdr:row>
      <xdr:rowOff>54909</xdr:rowOff>
    </xdr:to>
    <xdr:cxnSp macro="">
      <xdr:nvCxnSpPr>
        <xdr:cNvPr id="46" name="Straight Connector 45"/>
        <xdr:cNvCxnSpPr>
          <a:stCxn id="10" idx="0"/>
          <a:endCxn id="176" idx="4"/>
        </xdr:cNvCxnSpPr>
      </xdr:nvCxnSpPr>
      <xdr:spPr>
        <a:xfrm flipH="1" flipV="1">
          <a:off x="4185618" y="402851"/>
          <a:ext cx="5382" cy="60455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584047</xdr:colOff>
      <xdr:row>18</xdr:row>
      <xdr:rowOff>151840</xdr:rowOff>
    </xdr:from>
    <xdr:to>
      <xdr:col>7</xdr:col>
      <xdr:colOff>595031</xdr:colOff>
      <xdr:row>20</xdr:row>
      <xdr:rowOff>179854</xdr:rowOff>
    </xdr:to>
    <xdr:cxnSp macro="">
      <xdr:nvCxnSpPr>
        <xdr:cNvPr id="49" name="Straight Connector 48"/>
        <xdr:cNvCxnSpPr>
          <a:stCxn id="12" idx="0"/>
          <a:endCxn id="177" idx="4"/>
        </xdr:cNvCxnSpPr>
      </xdr:nvCxnSpPr>
      <xdr:spPr>
        <a:xfrm flipH="1" flipV="1">
          <a:off x="4035459" y="3009340"/>
          <a:ext cx="10984" cy="409014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310563</xdr:colOff>
      <xdr:row>39</xdr:row>
      <xdr:rowOff>158563</xdr:rowOff>
    </xdr:from>
    <xdr:to>
      <xdr:col>7</xdr:col>
      <xdr:colOff>310624</xdr:colOff>
      <xdr:row>42</xdr:row>
      <xdr:rowOff>43622</xdr:rowOff>
    </xdr:to>
    <xdr:cxnSp macro="">
      <xdr:nvCxnSpPr>
        <xdr:cNvPr id="52" name="Straight Connector 51"/>
        <xdr:cNvCxnSpPr>
          <a:stCxn id="14" idx="0"/>
          <a:endCxn id="178" idx="4"/>
        </xdr:cNvCxnSpPr>
      </xdr:nvCxnSpPr>
      <xdr:spPr>
        <a:xfrm flipV="1">
          <a:off x="3753170" y="7016563"/>
          <a:ext cx="61" cy="456559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250112</xdr:colOff>
      <xdr:row>53</xdr:row>
      <xdr:rowOff>109257</xdr:rowOff>
    </xdr:from>
    <xdr:to>
      <xdr:col>10</xdr:col>
      <xdr:colOff>267259</xdr:colOff>
      <xdr:row>56</xdr:row>
      <xdr:rowOff>4481</xdr:rowOff>
    </xdr:to>
    <xdr:cxnSp macro="">
      <xdr:nvCxnSpPr>
        <xdr:cNvPr id="55" name="Straight Connector 54"/>
        <xdr:cNvCxnSpPr>
          <a:stCxn id="13" idx="0"/>
          <a:endCxn id="179" idx="4"/>
        </xdr:cNvCxnSpPr>
      </xdr:nvCxnSpPr>
      <xdr:spPr>
        <a:xfrm flipH="1" flipV="1">
          <a:off x="5516877" y="9712698"/>
          <a:ext cx="17147" cy="50034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200807</xdr:colOff>
      <xdr:row>6</xdr:row>
      <xdr:rowOff>26333</xdr:rowOff>
    </xdr:from>
    <xdr:to>
      <xdr:col>25</xdr:col>
      <xdr:colOff>206188</xdr:colOff>
      <xdr:row>9</xdr:row>
      <xdr:rowOff>69476</xdr:rowOff>
    </xdr:to>
    <xdr:cxnSp macro="">
      <xdr:nvCxnSpPr>
        <xdr:cNvPr id="58" name="Straight Connector 57"/>
        <xdr:cNvCxnSpPr>
          <a:stCxn id="7" idx="0"/>
          <a:endCxn id="109" idx="4"/>
        </xdr:cNvCxnSpPr>
      </xdr:nvCxnSpPr>
      <xdr:spPr>
        <a:xfrm flipH="1" flipV="1">
          <a:off x="14544336" y="597833"/>
          <a:ext cx="5381" cy="61464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134470</xdr:colOff>
      <xdr:row>31</xdr:row>
      <xdr:rowOff>145677</xdr:rowOff>
    </xdr:from>
    <xdr:to>
      <xdr:col>16</xdr:col>
      <xdr:colOff>358586</xdr:colOff>
      <xdr:row>35</xdr:row>
      <xdr:rowOff>67235</xdr:rowOff>
    </xdr:to>
    <xdr:sp macro="" textlink="">
      <xdr:nvSpPr>
        <xdr:cNvPr id="59" name="TextBox 58"/>
        <xdr:cNvSpPr txBox="1"/>
      </xdr:nvSpPr>
      <xdr:spPr>
        <a:xfrm>
          <a:off x="8426823" y="5479677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1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(120)</a:t>
          </a:r>
        </a:p>
      </xdr:txBody>
    </xdr:sp>
    <xdr:clientData/>
  </xdr:twoCellAnchor>
  <xdr:twoCellAnchor>
    <xdr:from>
      <xdr:col>17</xdr:col>
      <xdr:colOff>486177</xdr:colOff>
      <xdr:row>25</xdr:row>
      <xdr:rowOff>103572</xdr:rowOff>
    </xdr:from>
    <xdr:to>
      <xdr:col>19</xdr:col>
      <xdr:colOff>97972</xdr:colOff>
      <xdr:row>29</xdr:row>
      <xdr:rowOff>25130</xdr:rowOff>
    </xdr:to>
    <xdr:sp macro="" textlink="">
      <xdr:nvSpPr>
        <xdr:cNvPr id="62" name="TextBox 61"/>
        <xdr:cNvSpPr txBox="1"/>
      </xdr:nvSpPr>
      <xdr:spPr>
        <a:xfrm>
          <a:off x="10051998" y="4294572"/>
          <a:ext cx="836438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2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(120)</a:t>
          </a:r>
        </a:p>
      </xdr:txBody>
    </xdr:sp>
    <xdr:clientData/>
  </xdr:twoCellAnchor>
  <xdr:twoCellAnchor>
    <xdr:from>
      <xdr:col>16</xdr:col>
      <xdr:colOff>147919</xdr:colOff>
      <xdr:row>22</xdr:row>
      <xdr:rowOff>35859</xdr:rowOff>
    </xdr:from>
    <xdr:to>
      <xdr:col>17</xdr:col>
      <xdr:colOff>372036</xdr:colOff>
      <xdr:row>25</xdr:row>
      <xdr:rowOff>147917</xdr:rowOff>
    </xdr:to>
    <xdr:sp macro="" textlink="">
      <xdr:nvSpPr>
        <xdr:cNvPr id="63" name="TextBox 62"/>
        <xdr:cNvSpPr txBox="1"/>
      </xdr:nvSpPr>
      <xdr:spPr>
        <a:xfrm>
          <a:off x="9045390" y="3655359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3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(270)</a:t>
          </a:r>
        </a:p>
      </xdr:txBody>
    </xdr:sp>
    <xdr:clientData/>
  </xdr:twoCellAnchor>
  <xdr:twoCellAnchor>
    <xdr:from>
      <xdr:col>22</xdr:col>
      <xdr:colOff>25997</xdr:colOff>
      <xdr:row>24</xdr:row>
      <xdr:rowOff>131668</xdr:rowOff>
    </xdr:from>
    <xdr:to>
      <xdr:col>22</xdr:col>
      <xdr:colOff>30815</xdr:colOff>
      <xdr:row>26</xdr:row>
      <xdr:rowOff>107016</xdr:rowOff>
    </xdr:to>
    <xdr:cxnSp macro="">
      <xdr:nvCxnSpPr>
        <xdr:cNvPr id="66" name="Straight Connector 65"/>
        <xdr:cNvCxnSpPr>
          <a:stCxn id="3" idx="0"/>
          <a:endCxn id="72" idx="4"/>
        </xdr:cNvCxnSpPr>
      </xdr:nvCxnSpPr>
      <xdr:spPr>
        <a:xfrm flipH="1" flipV="1">
          <a:off x="12554173" y="3751168"/>
          <a:ext cx="4818" cy="35634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448234</xdr:colOff>
      <xdr:row>22</xdr:row>
      <xdr:rowOff>145676</xdr:rowOff>
    </xdr:from>
    <xdr:to>
      <xdr:col>22</xdr:col>
      <xdr:colOff>208877</xdr:colOff>
      <xdr:row>24</xdr:row>
      <xdr:rowOff>131668</xdr:rowOff>
    </xdr:to>
    <xdr:sp macro="" textlink="">
      <xdr:nvSpPr>
        <xdr:cNvPr id="72" name="Oval 71"/>
        <xdr:cNvSpPr/>
      </xdr:nvSpPr>
      <xdr:spPr>
        <a:xfrm>
          <a:off x="12371293" y="3384176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29134</xdr:colOff>
      <xdr:row>31</xdr:row>
      <xdr:rowOff>129988</xdr:rowOff>
    </xdr:from>
    <xdr:to>
      <xdr:col>17</xdr:col>
      <xdr:colOff>394894</xdr:colOff>
      <xdr:row>33</xdr:row>
      <xdr:rowOff>115980</xdr:rowOff>
    </xdr:to>
    <xdr:sp macro="" textlink="">
      <xdr:nvSpPr>
        <xdr:cNvPr id="85" name="Oval 84"/>
        <xdr:cNvSpPr/>
      </xdr:nvSpPr>
      <xdr:spPr>
        <a:xfrm>
          <a:off x="9531722" y="5082988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48185</xdr:colOff>
      <xdr:row>32</xdr:row>
      <xdr:rowOff>122984</xdr:rowOff>
    </xdr:from>
    <xdr:to>
      <xdr:col>17</xdr:col>
      <xdr:colOff>29134</xdr:colOff>
      <xdr:row>35</xdr:row>
      <xdr:rowOff>11206</xdr:rowOff>
    </xdr:to>
    <xdr:cxnSp macro="">
      <xdr:nvCxnSpPr>
        <xdr:cNvPr id="87" name="Straight Connector 86"/>
        <xdr:cNvCxnSpPr>
          <a:stCxn id="18" idx="6"/>
          <a:endCxn id="85" idx="2"/>
        </xdr:cNvCxnSpPr>
      </xdr:nvCxnSpPr>
      <xdr:spPr>
        <a:xfrm flipV="1">
          <a:off x="8340538" y="5266484"/>
          <a:ext cx="1191184" cy="459722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440614</xdr:colOff>
      <xdr:row>10</xdr:row>
      <xdr:rowOff>154080</xdr:rowOff>
    </xdr:from>
    <xdr:to>
      <xdr:col>22</xdr:col>
      <xdr:colOff>441511</xdr:colOff>
      <xdr:row>14</xdr:row>
      <xdr:rowOff>18489</xdr:rowOff>
    </xdr:to>
    <xdr:cxnSp macro="">
      <xdr:nvCxnSpPr>
        <xdr:cNvPr id="98" name="Straight Connector 97"/>
        <xdr:cNvCxnSpPr>
          <a:stCxn id="4" idx="0"/>
          <a:endCxn id="101" idx="4"/>
        </xdr:cNvCxnSpPr>
      </xdr:nvCxnSpPr>
      <xdr:spPr>
        <a:xfrm flipH="1" flipV="1">
          <a:off x="12968790" y="1487580"/>
          <a:ext cx="897" cy="626409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257734</xdr:colOff>
      <xdr:row>8</xdr:row>
      <xdr:rowOff>168088</xdr:rowOff>
    </xdr:from>
    <xdr:to>
      <xdr:col>23</xdr:col>
      <xdr:colOff>18376</xdr:colOff>
      <xdr:row>10</xdr:row>
      <xdr:rowOff>154080</xdr:rowOff>
    </xdr:to>
    <xdr:sp macro="" textlink="">
      <xdr:nvSpPr>
        <xdr:cNvPr id="101" name="Oval 100"/>
        <xdr:cNvSpPr/>
      </xdr:nvSpPr>
      <xdr:spPr>
        <a:xfrm>
          <a:off x="12785910" y="1120588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17927</xdr:colOff>
      <xdr:row>4</xdr:row>
      <xdr:rowOff>40341</xdr:rowOff>
    </xdr:from>
    <xdr:to>
      <xdr:col>25</xdr:col>
      <xdr:colOff>383687</xdr:colOff>
      <xdr:row>6</xdr:row>
      <xdr:rowOff>26333</xdr:rowOff>
    </xdr:to>
    <xdr:sp macro="" textlink="">
      <xdr:nvSpPr>
        <xdr:cNvPr id="109" name="Oval 108"/>
        <xdr:cNvSpPr/>
      </xdr:nvSpPr>
      <xdr:spPr>
        <a:xfrm>
          <a:off x="14361456" y="230841"/>
          <a:ext cx="365760" cy="36699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569930</xdr:colOff>
      <xdr:row>5</xdr:row>
      <xdr:rowOff>33337</xdr:rowOff>
    </xdr:from>
    <xdr:to>
      <xdr:col>25</xdr:col>
      <xdr:colOff>17927</xdr:colOff>
      <xdr:row>9</xdr:row>
      <xdr:rowOff>31333</xdr:rowOff>
    </xdr:to>
    <xdr:cxnSp macro="">
      <xdr:nvCxnSpPr>
        <xdr:cNvPr id="112" name="Straight Connector 111"/>
        <xdr:cNvCxnSpPr>
          <a:stCxn id="101" idx="7"/>
          <a:endCxn id="109" idx="2"/>
        </xdr:cNvCxnSpPr>
      </xdr:nvCxnSpPr>
      <xdr:spPr>
        <a:xfrm flipV="1">
          <a:off x="13098106" y="414337"/>
          <a:ext cx="1263350" cy="75999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174810</xdr:colOff>
      <xdr:row>40</xdr:row>
      <xdr:rowOff>17929</xdr:rowOff>
    </xdr:from>
    <xdr:to>
      <xdr:col>16</xdr:col>
      <xdr:colOff>540570</xdr:colOff>
      <xdr:row>42</xdr:row>
      <xdr:rowOff>3921</xdr:rowOff>
    </xdr:to>
    <xdr:sp macro="" textlink="">
      <xdr:nvSpPr>
        <xdr:cNvPr id="118" name="Oval 117"/>
        <xdr:cNvSpPr/>
      </xdr:nvSpPr>
      <xdr:spPr>
        <a:xfrm>
          <a:off x="9072281" y="7066429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520705</xdr:colOff>
      <xdr:row>36</xdr:row>
      <xdr:rowOff>143995</xdr:rowOff>
    </xdr:from>
    <xdr:to>
      <xdr:col>16</xdr:col>
      <xdr:colOff>228374</xdr:colOff>
      <xdr:row>40</xdr:row>
      <xdr:rowOff>71674</xdr:rowOff>
    </xdr:to>
    <xdr:cxnSp macro="">
      <xdr:nvCxnSpPr>
        <xdr:cNvPr id="121" name="Straight Connector 120"/>
        <xdr:cNvCxnSpPr>
          <a:stCxn id="18" idx="5"/>
          <a:endCxn id="118" idx="1"/>
        </xdr:cNvCxnSpPr>
      </xdr:nvCxnSpPr>
      <xdr:spPr>
        <a:xfrm>
          <a:off x="8207940" y="6430495"/>
          <a:ext cx="917905" cy="689679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114299</xdr:colOff>
      <xdr:row>43</xdr:row>
      <xdr:rowOff>13446</xdr:rowOff>
    </xdr:from>
    <xdr:to>
      <xdr:col>13</xdr:col>
      <xdr:colOff>480059</xdr:colOff>
      <xdr:row>44</xdr:row>
      <xdr:rowOff>189938</xdr:rowOff>
    </xdr:to>
    <xdr:sp macro="" textlink="">
      <xdr:nvSpPr>
        <xdr:cNvPr id="125" name="Oval 124"/>
        <xdr:cNvSpPr/>
      </xdr:nvSpPr>
      <xdr:spPr>
        <a:xfrm>
          <a:off x="7196417" y="7633446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297179</xdr:colOff>
      <xdr:row>37</xdr:row>
      <xdr:rowOff>87406</xdr:rowOff>
    </xdr:from>
    <xdr:to>
      <xdr:col>14</xdr:col>
      <xdr:colOff>200585</xdr:colOff>
      <xdr:row>43</xdr:row>
      <xdr:rowOff>13446</xdr:rowOff>
    </xdr:to>
    <xdr:cxnSp macro="">
      <xdr:nvCxnSpPr>
        <xdr:cNvPr id="128" name="Straight Connector 127"/>
        <xdr:cNvCxnSpPr>
          <a:stCxn id="18" idx="4"/>
          <a:endCxn id="125" idx="0"/>
        </xdr:cNvCxnSpPr>
      </xdr:nvCxnSpPr>
      <xdr:spPr>
        <a:xfrm flipH="1">
          <a:off x="7379297" y="6564406"/>
          <a:ext cx="508523" cy="106904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221875</xdr:colOff>
      <xdr:row>36</xdr:row>
      <xdr:rowOff>165846</xdr:rowOff>
    </xdr:from>
    <xdr:to>
      <xdr:col>10</xdr:col>
      <xdr:colOff>587635</xdr:colOff>
      <xdr:row>38</xdr:row>
      <xdr:rowOff>151838</xdr:rowOff>
    </xdr:to>
    <xdr:sp macro="" textlink="">
      <xdr:nvSpPr>
        <xdr:cNvPr id="136" name="Oval 135"/>
        <xdr:cNvSpPr/>
      </xdr:nvSpPr>
      <xdr:spPr>
        <a:xfrm>
          <a:off x="5488640" y="6452346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534071</xdr:colOff>
      <xdr:row>35</xdr:row>
      <xdr:rowOff>11206</xdr:rowOff>
    </xdr:from>
    <xdr:to>
      <xdr:col>13</xdr:col>
      <xdr:colOff>352984</xdr:colOff>
      <xdr:row>37</xdr:row>
      <xdr:rowOff>29091</xdr:rowOff>
    </xdr:to>
    <xdr:cxnSp macro="">
      <xdr:nvCxnSpPr>
        <xdr:cNvPr id="139" name="Straight Connector 138"/>
        <xdr:cNvCxnSpPr>
          <a:stCxn id="18" idx="2"/>
          <a:endCxn id="136" idx="7"/>
        </xdr:cNvCxnSpPr>
      </xdr:nvCxnSpPr>
      <xdr:spPr>
        <a:xfrm flipH="1">
          <a:off x="5800836" y="6107206"/>
          <a:ext cx="1634266" cy="398885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262216</xdr:colOff>
      <xdr:row>24</xdr:row>
      <xdr:rowOff>94128</xdr:rowOff>
    </xdr:from>
    <xdr:to>
      <xdr:col>11</xdr:col>
      <xdr:colOff>22859</xdr:colOff>
      <xdr:row>26</xdr:row>
      <xdr:rowOff>80120</xdr:rowOff>
    </xdr:to>
    <xdr:sp macro="" textlink="">
      <xdr:nvSpPr>
        <xdr:cNvPr id="152" name="Oval 151"/>
        <xdr:cNvSpPr/>
      </xdr:nvSpPr>
      <xdr:spPr>
        <a:xfrm>
          <a:off x="5528981" y="4094628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574412</xdr:colOff>
      <xdr:row>26</xdr:row>
      <xdr:rowOff>26375</xdr:rowOff>
    </xdr:from>
    <xdr:to>
      <xdr:col>13</xdr:col>
      <xdr:colOff>485582</xdr:colOff>
      <xdr:row>33</xdr:row>
      <xdr:rowOff>68917</xdr:rowOff>
    </xdr:to>
    <xdr:cxnSp macro="">
      <xdr:nvCxnSpPr>
        <xdr:cNvPr id="155" name="Straight Connector 154"/>
        <xdr:cNvCxnSpPr>
          <a:stCxn id="18" idx="1"/>
          <a:endCxn id="152" idx="5"/>
        </xdr:cNvCxnSpPr>
      </xdr:nvCxnSpPr>
      <xdr:spPr>
        <a:xfrm flipH="1" flipV="1">
          <a:off x="5841177" y="4407875"/>
          <a:ext cx="1726523" cy="1376042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470646</xdr:colOff>
      <xdr:row>10</xdr:row>
      <xdr:rowOff>11205</xdr:rowOff>
    </xdr:from>
    <xdr:to>
      <xdr:col>10</xdr:col>
      <xdr:colOff>231288</xdr:colOff>
      <xdr:row>11</xdr:row>
      <xdr:rowOff>187697</xdr:rowOff>
    </xdr:to>
    <xdr:sp macro="" textlink="">
      <xdr:nvSpPr>
        <xdr:cNvPr id="162" name="Oval 161"/>
        <xdr:cNvSpPr/>
      </xdr:nvSpPr>
      <xdr:spPr>
        <a:xfrm>
          <a:off x="5132293" y="1344705"/>
          <a:ext cx="365760" cy="366992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231288</xdr:colOff>
      <xdr:row>11</xdr:row>
      <xdr:rowOff>4201</xdr:rowOff>
    </xdr:from>
    <xdr:to>
      <xdr:col>14</xdr:col>
      <xdr:colOff>200585</xdr:colOff>
      <xdr:row>32</xdr:row>
      <xdr:rowOff>125506</xdr:rowOff>
    </xdr:to>
    <xdr:cxnSp macro="">
      <xdr:nvCxnSpPr>
        <xdr:cNvPr id="165" name="Straight Connector 164"/>
        <xdr:cNvCxnSpPr>
          <a:stCxn id="18" idx="0"/>
          <a:endCxn id="162" idx="6"/>
        </xdr:cNvCxnSpPr>
      </xdr:nvCxnSpPr>
      <xdr:spPr>
        <a:xfrm flipH="1" flipV="1">
          <a:off x="5498053" y="1528201"/>
          <a:ext cx="2389767" cy="4121805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551326</xdr:colOff>
      <xdr:row>3</xdr:row>
      <xdr:rowOff>35859</xdr:rowOff>
    </xdr:from>
    <xdr:to>
      <xdr:col>8</xdr:col>
      <xdr:colOff>311969</xdr:colOff>
      <xdr:row>5</xdr:row>
      <xdr:rowOff>21851</xdr:rowOff>
    </xdr:to>
    <xdr:sp macro="" textlink="">
      <xdr:nvSpPr>
        <xdr:cNvPr id="176" name="Oval 175"/>
        <xdr:cNvSpPr/>
      </xdr:nvSpPr>
      <xdr:spPr>
        <a:xfrm>
          <a:off x="4002738" y="35859"/>
          <a:ext cx="365760" cy="36699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401167</xdr:colOff>
      <xdr:row>16</xdr:row>
      <xdr:rowOff>165848</xdr:rowOff>
    </xdr:from>
    <xdr:to>
      <xdr:col>8</xdr:col>
      <xdr:colOff>161810</xdr:colOff>
      <xdr:row>18</xdr:row>
      <xdr:rowOff>151840</xdr:rowOff>
    </xdr:to>
    <xdr:sp macro="" textlink="">
      <xdr:nvSpPr>
        <xdr:cNvPr id="177" name="Oval 176"/>
        <xdr:cNvSpPr/>
      </xdr:nvSpPr>
      <xdr:spPr>
        <a:xfrm>
          <a:off x="3852579" y="2642348"/>
          <a:ext cx="365760" cy="36699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127744</xdr:colOff>
      <xdr:row>37</xdr:row>
      <xdr:rowOff>172571</xdr:rowOff>
    </xdr:from>
    <xdr:to>
      <xdr:col>7</xdr:col>
      <xdr:colOff>493504</xdr:colOff>
      <xdr:row>39</xdr:row>
      <xdr:rowOff>158563</xdr:rowOff>
    </xdr:to>
    <xdr:sp macro="" textlink="">
      <xdr:nvSpPr>
        <xdr:cNvPr id="178" name="Oval 177"/>
        <xdr:cNvSpPr/>
      </xdr:nvSpPr>
      <xdr:spPr>
        <a:xfrm>
          <a:off x="3579156" y="6649571"/>
          <a:ext cx="365760" cy="36699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67232</xdr:colOff>
      <xdr:row>51</xdr:row>
      <xdr:rowOff>145677</xdr:rowOff>
    </xdr:from>
    <xdr:to>
      <xdr:col>10</xdr:col>
      <xdr:colOff>432992</xdr:colOff>
      <xdr:row>53</xdr:row>
      <xdr:rowOff>109257</xdr:rowOff>
    </xdr:to>
    <xdr:sp macro="" textlink="">
      <xdr:nvSpPr>
        <xdr:cNvPr id="179" name="Oval 178"/>
        <xdr:cNvSpPr/>
      </xdr:nvSpPr>
      <xdr:spPr>
        <a:xfrm>
          <a:off x="5333997" y="9345706"/>
          <a:ext cx="365760" cy="36699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311969</xdr:colOff>
      <xdr:row>4</xdr:row>
      <xdr:rowOff>28855</xdr:rowOff>
    </xdr:from>
    <xdr:to>
      <xdr:col>10</xdr:col>
      <xdr:colOff>48408</xdr:colOff>
      <xdr:row>10</xdr:row>
      <xdr:rowOff>11205</xdr:rowOff>
    </xdr:to>
    <xdr:cxnSp macro="">
      <xdr:nvCxnSpPr>
        <xdr:cNvPr id="188" name="Straight Connector 187"/>
        <xdr:cNvCxnSpPr>
          <a:stCxn id="176" idx="6"/>
          <a:endCxn id="162" idx="0"/>
        </xdr:cNvCxnSpPr>
      </xdr:nvCxnSpPr>
      <xdr:spPr>
        <a:xfrm>
          <a:off x="4368498" y="219355"/>
          <a:ext cx="946675" cy="11253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161810</xdr:colOff>
      <xdr:row>17</xdr:row>
      <xdr:rowOff>158844</xdr:rowOff>
    </xdr:from>
    <xdr:to>
      <xdr:col>10</xdr:col>
      <xdr:colOff>315780</xdr:colOff>
      <xdr:row>24</xdr:row>
      <xdr:rowOff>147873</xdr:rowOff>
    </xdr:to>
    <xdr:cxnSp macro="">
      <xdr:nvCxnSpPr>
        <xdr:cNvPr id="192" name="Straight Connector 191"/>
        <xdr:cNvCxnSpPr>
          <a:stCxn id="177" idx="6"/>
          <a:endCxn id="152" idx="1"/>
        </xdr:cNvCxnSpPr>
      </xdr:nvCxnSpPr>
      <xdr:spPr>
        <a:xfrm>
          <a:off x="4218339" y="2825844"/>
          <a:ext cx="1364206" cy="1322529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493504</xdr:colOff>
      <xdr:row>37</xdr:row>
      <xdr:rowOff>158842</xdr:rowOff>
    </xdr:from>
    <xdr:to>
      <xdr:col>10</xdr:col>
      <xdr:colOff>221875</xdr:colOff>
      <xdr:row>38</xdr:row>
      <xdr:rowOff>165567</xdr:rowOff>
    </xdr:to>
    <xdr:cxnSp macro="">
      <xdr:nvCxnSpPr>
        <xdr:cNvPr id="195" name="Straight Connector 194"/>
        <xdr:cNvCxnSpPr>
          <a:stCxn id="178" idx="6"/>
          <a:endCxn id="136" idx="2"/>
        </xdr:cNvCxnSpPr>
      </xdr:nvCxnSpPr>
      <xdr:spPr>
        <a:xfrm flipV="1">
          <a:off x="3944916" y="6635842"/>
          <a:ext cx="1543724" cy="19722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379428</xdr:colOff>
      <xdr:row>44</xdr:row>
      <xdr:rowOff>6442</xdr:rowOff>
    </xdr:from>
    <xdr:to>
      <xdr:col>13</xdr:col>
      <xdr:colOff>114299</xdr:colOff>
      <xdr:row>51</xdr:row>
      <xdr:rowOff>199422</xdr:rowOff>
    </xdr:to>
    <xdr:cxnSp macro="">
      <xdr:nvCxnSpPr>
        <xdr:cNvPr id="204" name="Straight Connector 203"/>
        <xdr:cNvCxnSpPr>
          <a:stCxn id="179" idx="7"/>
          <a:endCxn id="125" idx="2"/>
        </xdr:cNvCxnSpPr>
      </xdr:nvCxnSpPr>
      <xdr:spPr>
        <a:xfrm flipV="1">
          <a:off x="5646193" y="7816942"/>
          <a:ext cx="1550224" cy="1582509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244290</xdr:colOff>
      <xdr:row>21</xdr:row>
      <xdr:rowOff>31377</xdr:rowOff>
    </xdr:from>
    <xdr:to>
      <xdr:col>13</xdr:col>
      <xdr:colOff>468406</xdr:colOff>
      <xdr:row>24</xdr:row>
      <xdr:rowOff>143435</xdr:rowOff>
    </xdr:to>
    <xdr:sp macro="" textlink="">
      <xdr:nvSpPr>
        <xdr:cNvPr id="217" name="TextBox 216"/>
        <xdr:cNvSpPr txBox="1"/>
      </xdr:nvSpPr>
      <xdr:spPr>
        <a:xfrm>
          <a:off x="6721290" y="3460377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4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(120)</a:t>
          </a:r>
        </a:p>
      </xdr:txBody>
    </xdr:sp>
    <xdr:clientData/>
  </xdr:twoCellAnchor>
  <xdr:twoCellAnchor>
    <xdr:from>
      <xdr:col>13</xdr:col>
      <xdr:colOff>4484</xdr:colOff>
      <xdr:row>38</xdr:row>
      <xdr:rowOff>105336</xdr:rowOff>
    </xdr:from>
    <xdr:to>
      <xdr:col>14</xdr:col>
      <xdr:colOff>228601</xdr:colOff>
      <xdr:row>42</xdr:row>
      <xdr:rowOff>26894</xdr:rowOff>
    </xdr:to>
    <xdr:sp macro="" textlink="">
      <xdr:nvSpPr>
        <xdr:cNvPr id="218" name="TextBox 217"/>
        <xdr:cNvSpPr txBox="1"/>
      </xdr:nvSpPr>
      <xdr:spPr>
        <a:xfrm>
          <a:off x="7086602" y="6772836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5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(120)</a:t>
          </a:r>
        </a:p>
      </xdr:txBody>
    </xdr:sp>
    <xdr:clientData/>
  </xdr:twoCellAnchor>
  <xdr:twoCellAnchor>
    <xdr:from>
      <xdr:col>14</xdr:col>
      <xdr:colOff>560296</xdr:colOff>
      <xdr:row>36</xdr:row>
      <xdr:rowOff>11207</xdr:rowOff>
    </xdr:from>
    <xdr:to>
      <xdr:col>16</xdr:col>
      <xdr:colOff>179294</xdr:colOff>
      <xdr:row>39</xdr:row>
      <xdr:rowOff>123265</xdr:rowOff>
    </xdr:to>
    <xdr:sp macro="" textlink="">
      <xdr:nvSpPr>
        <xdr:cNvPr id="219" name="TextBox 218"/>
        <xdr:cNvSpPr txBox="1"/>
      </xdr:nvSpPr>
      <xdr:spPr>
        <a:xfrm>
          <a:off x="8247531" y="6297707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7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(120)</a:t>
          </a:r>
        </a:p>
      </xdr:txBody>
    </xdr:sp>
    <xdr:clientData/>
  </xdr:twoCellAnchor>
  <xdr:twoCellAnchor>
    <xdr:from>
      <xdr:col>11</xdr:col>
      <xdr:colOff>443755</xdr:colOff>
      <xdr:row>33</xdr:row>
      <xdr:rowOff>73959</xdr:rowOff>
    </xdr:from>
    <xdr:to>
      <xdr:col>13</xdr:col>
      <xdr:colOff>62753</xdr:colOff>
      <xdr:row>36</xdr:row>
      <xdr:rowOff>186017</xdr:rowOff>
    </xdr:to>
    <xdr:sp macro="" textlink="">
      <xdr:nvSpPr>
        <xdr:cNvPr id="220" name="TextBox 219"/>
        <xdr:cNvSpPr txBox="1"/>
      </xdr:nvSpPr>
      <xdr:spPr>
        <a:xfrm>
          <a:off x="6315637" y="5788959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8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(120)</a:t>
          </a:r>
        </a:p>
      </xdr:txBody>
    </xdr:sp>
    <xdr:clientData/>
  </xdr:twoCellAnchor>
  <xdr:twoCellAnchor>
    <xdr:from>
      <xdr:col>12</xdr:col>
      <xdr:colOff>56032</xdr:colOff>
      <xdr:row>27</xdr:row>
      <xdr:rowOff>179295</xdr:rowOff>
    </xdr:from>
    <xdr:to>
      <xdr:col>13</xdr:col>
      <xdr:colOff>280148</xdr:colOff>
      <xdr:row>31</xdr:row>
      <xdr:rowOff>100853</xdr:rowOff>
    </xdr:to>
    <xdr:sp macro="" textlink="">
      <xdr:nvSpPr>
        <xdr:cNvPr id="221" name="TextBox 220"/>
        <xdr:cNvSpPr txBox="1"/>
      </xdr:nvSpPr>
      <xdr:spPr>
        <a:xfrm>
          <a:off x="6533032" y="4751295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0000"/>
              </a:solidFill>
            </a:rPr>
            <a:t>9</a:t>
          </a:r>
        </a:p>
        <a:p>
          <a:pPr algn="ctr"/>
          <a:r>
            <a:rPr lang="en-US" sz="1200">
              <a:solidFill>
                <a:srgbClr val="FF0000"/>
              </a:solidFill>
            </a:rPr>
            <a:t>(120)</a:t>
          </a:r>
        </a:p>
      </xdr:txBody>
    </xdr:sp>
    <xdr:clientData/>
  </xdr:twoCellAnchor>
  <xdr:twoCellAnchor>
    <xdr:from>
      <xdr:col>8</xdr:col>
      <xdr:colOff>508748</xdr:colOff>
      <xdr:row>4</xdr:row>
      <xdr:rowOff>105336</xdr:rowOff>
    </xdr:from>
    <xdr:to>
      <xdr:col>10</xdr:col>
      <xdr:colOff>127746</xdr:colOff>
      <xdr:row>8</xdr:row>
      <xdr:rowOff>26894</xdr:rowOff>
    </xdr:to>
    <xdr:sp macro="" textlink="">
      <xdr:nvSpPr>
        <xdr:cNvPr id="222" name="TextBox 221"/>
        <xdr:cNvSpPr txBox="1"/>
      </xdr:nvSpPr>
      <xdr:spPr>
        <a:xfrm>
          <a:off x="4565277" y="295836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chemeClr val="accent1"/>
              </a:solidFill>
            </a:rPr>
            <a:t>10</a:t>
          </a:r>
        </a:p>
        <a:p>
          <a:pPr algn="ctr"/>
          <a:r>
            <a:rPr lang="en-US" sz="1200">
              <a:solidFill>
                <a:schemeClr val="accent1"/>
              </a:solidFill>
            </a:rPr>
            <a:t>(60)</a:t>
          </a:r>
        </a:p>
      </xdr:txBody>
    </xdr:sp>
    <xdr:clientData/>
  </xdr:twoCellAnchor>
  <xdr:twoCellAnchor>
    <xdr:from>
      <xdr:col>8</xdr:col>
      <xdr:colOff>470648</xdr:colOff>
      <xdr:row>18</xdr:row>
      <xdr:rowOff>179295</xdr:rowOff>
    </xdr:from>
    <xdr:to>
      <xdr:col>10</xdr:col>
      <xdr:colOff>89646</xdr:colOff>
      <xdr:row>22</xdr:row>
      <xdr:rowOff>100853</xdr:rowOff>
    </xdr:to>
    <xdr:sp macro="" textlink="">
      <xdr:nvSpPr>
        <xdr:cNvPr id="223" name="TextBox 222"/>
        <xdr:cNvSpPr txBox="1"/>
      </xdr:nvSpPr>
      <xdr:spPr>
        <a:xfrm>
          <a:off x="4527177" y="3036795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chemeClr val="accent1"/>
              </a:solidFill>
            </a:rPr>
            <a:t>11</a:t>
          </a:r>
        </a:p>
        <a:p>
          <a:pPr algn="ctr"/>
          <a:r>
            <a:rPr lang="en-US" sz="1200">
              <a:solidFill>
                <a:schemeClr val="accent1"/>
              </a:solidFill>
            </a:rPr>
            <a:t>(60)</a:t>
          </a:r>
        </a:p>
      </xdr:txBody>
    </xdr:sp>
    <xdr:clientData/>
  </xdr:twoCellAnchor>
  <xdr:twoCellAnchor>
    <xdr:from>
      <xdr:col>8</xdr:col>
      <xdr:colOff>264460</xdr:colOff>
      <xdr:row>35</xdr:row>
      <xdr:rowOff>129989</xdr:rowOff>
    </xdr:from>
    <xdr:to>
      <xdr:col>9</xdr:col>
      <xdr:colOff>488576</xdr:colOff>
      <xdr:row>39</xdr:row>
      <xdr:rowOff>51547</xdr:rowOff>
    </xdr:to>
    <xdr:sp macro="" textlink="">
      <xdr:nvSpPr>
        <xdr:cNvPr id="224" name="TextBox 223"/>
        <xdr:cNvSpPr txBox="1"/>
      </xdr:nvSpPr>
      <xdr:spPr>
        <a:xfrm>
          <a:off x="4320989" y="6225989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chemeClr val="accent1"/>
              </a:solidFill>
            </a:rPr>
            <a:t>13</a:t>
          </a:r>
        </a:p>
        <a:p>
          <a:pPr algn="ctr"/>
          <a:r>
            <a:rPr lang="en-US" sz="1200">
              <a:solidFill>
                <a:schemeClr val="accent1"/>
              </a:solidFill>
            </a:rPr>
            <a:t>(60)</a:t>
          </a:r>
        </a:p>
      </xdr:txBody>
    </xdr:sp>
    <xdr:clientData/>
  </xdr:twoCellAnchor>
  <xdr:twoCellAnchor>
    <xdr:from>
      <xdr:col>10</xdr:col>
      <xdr:colOff>369793</xdr:colOff>
      <xdr:row>47</xdr:row>
      <xdr:rowOff>56029</xdr:rowOff>
    </xdr:from>
    <xdr:to>
      <xdr:col>11</xdr:col>
      <xdr:colOff>593910</xdr:colOff>
      <xdr:row>50</xdr:row>
      <xdr:rowOff>134469</xdr:rowOff>
    </xdr:to>
    <xdr:sp macro="" textlink="">
      <xdr:nvSpPr>
        <xdr:cNvPr id="225" name="TextBox 224"/>
        <xdr:cNvSpPr txBox="1"/>
      </xdr:nvSpPr>
      <xdr:spPr>
        <a:xfrm>
          <a:off x="5636558" y="8449235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chemeClr val="accent1"/>
              </a:solidFill>
            </a:rPr>
            <a:t>12</a:t>
          </a:r>
        </a:p>
        <a:p>
          <a:pPr algn="ctr"/>
          <a:r>
            <a:rPr lang="en-US" sz="1200">
              <a:solidFill>
                <a:schemeClr val="accent1"/>
              </a:solidFill>
            </a:rPr>
            <a:t>(60)</a:t>
          </a:r>
        </a:p>
      </xdr:txBody>
    </xdr:sp>
    <xdr:clientData/>
  </xdr:twoCellAnchor>
  <xdr:twoCellAnchor>
    <xdr:from>
      <xdr:col>22</xdr:col>
      <xdr:colOff>466165</xdr:colOff>
      <xdr:row>5</xdr:row>
      <xdr:rowOff>62752</xdr:rowOff>
    </xdr:from>
    <xdr:to>
      <xdr:col>24</xdr:col>
      <xdr:colOff>85163</xdr:colOff>
      <xdr:row>8</xdr:row>
      <xdr:rowOff>174810</xdr:rowOff>
    </xdr:to>
    <xdr:sp macro="" textlink="">
      <xdr:nvSpPr>
        <xdr:cNvPr id="226" name="TextBox 225"/>
        <xdr:cNvSpPr txBox="1"/>
      </xdr:nvSpPr>
      <xdr:spPr>
        <a:xfrm>
          <a:off x="12994341" y="443752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chemeClr val="accent1"/>
              </a:solidFill>
            </a:rPr>
            <a:t>6</a:t>
          </a:r>
        </a:p>
        <a:p>
          <a:pPr algn="ctr"/>
          <a:r>
            <a:rPr lang="en-US" sz="1200">
              <a:solidFill>
                <a:schemeClr val="accent1"/>
              </a:solidFill>
            </a:rPr>
            <a:t>(120)</a:t>
          </a:r>
        </a:p>
      </xdr:txBody>
    </xdr:sp>
    <xdr:clientData/>
  </xdr:twoCellAnchor>
  <xdr:twoCellAnchor>
    <xdr:from>
      <xdr:col>17</xdr:col>
      <xdr:colOff>197222</xdr:colOff>
      <xdr:row>32</xdr:row>
      <xdr:rowOff>163607</xdr:rowOff>
    </xdr:from>
    <xdr:to>
      <xdr:col>18</xdr:col>
      <xdr:colOff>421338</xdr:colOff>
      <xdr:row>36</xdr:row>
      <xdr:rowOff>85165</xdr:rowOff>
    </xdr:to>
    <xdr:sp macro="" textlink="">
      <xdr:nvSpPr>
        <xdr:cNvPr id="230" name="TextBox 229"/>
        <xdr:cNvSpPr txBox="1"/>
      </xdr:nvSpPr>
      <xdr:spPr>
        <a:xfrm>
          <a:off x="9699810" y="5688107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(120)</a:t>
          </a:r>
        </a:p>
      </xdr:txBody>
    </xdr:sp>
    <xdr:clientData/>
  </xdr:twoCellAnchor>
  <xdr:twoCellAnchor>
    <xdr:from>
      <xdr:col>22</xdr:col>
      <xdr:colOff>103093</xdr:colOff>
      <xdr:row>24</xdr:row>
      <xdr:rowOff>35860</xdr:rowOff>
    </xdr:from>
    <xdr:to>
      <xdr:col>23</xdr:col>
      <xdr:colOff>327209</xdr:colOff>
      <xdr:row>27</xdr:row>
      <xdr:rowOff>147918</xdr:rowOff>
    </xdr:to>
    <xdr:sp macro="" textlink="">
      <xdr:nvSpPr>
        <xdr:cNvPr id="231" name="TextBox 230"/>
        <xdr:cNvSpPr txBox="1"/>
      </xdr:nvSpPr>
      <xdr:spPr>
        <a:xfrm>
          <a:off x="12631269" y="4036360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2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(120)</a:t>
          </a:r>
        </a:p>
      </xdr:txBody>
    </xdr:sp>
    <xdr:clientData/>
  </xdr:twoCellAnchor>
  <xdr:twoCellAnchor>
    <xdr:from>
      <xdr:col>22</xdr:col>
      <xdr:colOff>289110</xdr:colOff>
      <xdr:row>11</xdr:row>
      <xdr:rowOff>64996</xdr:rowOff>
    </xdr:from>
    <xdr:to>
      <xdr:col>23</xdr:col>
      <xdr:colOff>513226</xdr:colOff>
      <xdr:row>14</xdr:row>
      <xdr:rowOff>177054</xdr:rowOff>
    </xdr:to>
    <xdr:sp macro="" textlink="">
      <xdr:nvSpPr>
        <xdr:cNvPr id="232" name="TextBox 231"/>
        <xdr:cNvSpPr txBox="1"/>
      </xdr:nvSpPr>
      <xdr:spPr>
        <a:xfrm>
          <a:off x="12817286" y="1588996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3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(170)</a:t>
          </a:r>
        </a:p>
      </xdr:txBody>
    </xdr:sp>
    <xdr:clientData/>
  </xdr:twoCellAnchor>
  <xdr:twoCellAnchor>
    <xdr:from>
      <xdr:col>8</xdr:col>
      <xdr:colOff>542364</xdr:colOff>
      <xdr:row>11</xdr:row>
      <xdr:rowOff>183778</xdr:rowOff>
    </xdr:from>
    <xdr:to>
      <xdr:col>10</xdr:col>
      <xdr:colOff>161362</xdr:colOff>
      <xdr:row>15</xdr:row>
      <xdr:rowOff>105336</xdr:rowOff>
    </xdr:to>
    <xdr:sp macro="" textlink="">
      <xdr:nvSpPr>
        <xdr:cNvPr id="233" name="TextBox 232"/>
        <xdr:cNvSpPr txBox="1"/>
      </xdr:nvSpPr>
      <xdr:spPr>
        <a:xfrm>
          <a:off x="4598893" y="1707778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4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(120)</a:t>
          </a:r>
        </a:p>
      </xdr:txBody>
    </xdr:sp>
    <xdr:clientData/>
  </xdr:twoCellAnchor>
  <xdr:twoCellAnchor>
    <xdr:from>
      <xdr:col>13</xdr:col>
      <xdr:colOff>134470</xdr:colOff>
      <xdr:row>44</xdr:row>
      <xdr:rowOff>134473</xdr:rowOff>
    </xdr:from>
    <xdr:to>
      <xdr:col>14</xdr:col>
      <xdr:colOff>358587</xdr:colOff>
      <xdr:row>48</xdr:row>
      <xdr:rowOff>33619</xdr:rowOff>
    </xdr:to>
    <xdr:sp macro="" textlink="">
      <xdr:nvSpPr>
        <xdr:cNvPr id="234" name="TextBox 233"/>
        <xdr:cNvSpPr txBox="1"/>
      </xdr:nvSpPr>
      <xdr:spPr>
        <a:xfrm>
          <a:off x="7216588" y="7944973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5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(150)</a:t>
          </a:r>
        </a:p>
      </xdr:txBody>
    </xdr:sp>
    <xdr:clientData/>
  </xdr:twoCellAnchor>
  <xdr:twoCellAnchor>
    <xdr:from>
      <xdr:col>25</xdr:col>
      <xdr:colOff>82922</xdr:colOff>
      <xdr:row>6</xdr:row>
      <xdr:rowOff>94131</xdr:rowOff>
    </xdr:from>
    <xdr:to>
      <xdr:col>26</xdr:col>
      <xdr:colOff>307038</xdr:colOff>
      <xdr:row>10</xdr:row>
      <xdr:rowOff>15689</xdr:rowOff>
    </xdr:to>
    <xdr:sp macro="" textlink="">
      <xdr:nvSpPr>
        <xdr:cNvPr id="235" name="TextBox 234"/>
        <xdr:cNvSpPr txBox="1"/>
      </xdr:nvSpPr>
      <xdr:spPr>
        <a:xfrm>
          <a:off x="14426451" y="665631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6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(120)</a:t>
          </a:r>
        </a:p>
      </xdr:txBody>
    </xdr:sp>
    <xdr:clientData/>
  </xdr:twoCellAnchor>
  <xdr:twoCellAnchor>
    <xdr:from>
      <xdr:col>16</xdr:col>
      <xdr:colOff>298075</xdr:colOff>
      <xdr:row>41</xdr:row>
      <xdr:rowOff>118785</xdr:rowOff>
    </xdr:from>
    <xdr:to>
      <xdr:col>17</xdr:col>
      <xdr:colOff>522192</xdr:colOff>
      <xdr:row>45</xdr:row>
      <xdr:rowOff>40343</xdr:rowOff>
    </xdr:to>
    <xdr:sp macro="" textlink="">
      <xdr:nvSpPr>
        <xdr:cNvPr id="236" name="TextBox 235"/>
        <xdr:cNvSpPr txBox="1"/>
      </xdr:nvSpPr>
      <xdr:spPr>
        <a:xfrm>
          <a:off x="9195546" y="7357785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7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(60)</a:t>
          </a:r>
        </a:p>
      </xdr:txBody>
    </xdr:sp>
    <xdr:clientData/>
  </xdr:twoCellAnchor>
  <xdr:twoCellAnchor>
    <xdr:from>
      <xdr:col>10</xdr:col>
      <xdr:colOff>293593</xdr:colOff>
      <xdr:row>38</xdr:row>
      <xdr:rowOff>58274</xdr:rowOff>
    </xdr:from>
    <xdr:to>
      <xdr:col>11</xdr:col>
      <xdr:colOff>517710</xdr:colOff>
      <xdr:row>41</xdr:row>
      <xdr:rowOff>170332</xdr:rowOff>
    </xdr:to>
    <xdr:sp macro="" textlink="">
      <xdr:nvSpPr>
        <xdr:cNvPr id="237" name="TextBox 236"/>
        <xdr:cNvSpPr txBox="1"/>
      </xdr:nvSpPr>
      <xdr:spPr>
        <a:xfrm>
          <a:off x="5560358" y="6725774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8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(60)</a:t>
          </a:r>
        </a:p>
      </xdr:txBody>
    </xdr:sp>
    <xdr:clientData/>
  </xdr:twoCellAnchor>
  <xdr:twoCellAnchor>
    <xdr:from>
      <xdr:col>9</xdr:col>
      <xdr:colOff>423582</xdr:colOff>
      <xdr:row>26</xdr:row>
      <xdr:rowOff>42586</xdr:rowOff>
    </xdr:from>
    <xdr:to>
      <xdr:col>11</xdr:col>
      <xdr:colOff>42581</xdr:colOff>
      <xdr:row>29</xdr:row>
      <xdr:rowOff>154644</xdr:rowOff>
    </xdr:to>
    <xdr:sp macro="" textlink="">
      <xdr:nvSpPr>
        <xdr:cNvPr id="238" name="TextBox 237"/>
        <xdr:cNvSpPr txBox="1"/>
      </xdr:nvSpPr>
      <xdr:spPr>
        <a:xfrm>
          <a:off x="5085229" y="4424086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9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(60)</a:t>
          </a:r>
        </a:p>
      </xdr:txBody>
    </xdr:sp>
    <xdr:clientData/>
  </xdr:twoCellAnchor>
  <xdr:twoCellAnchor>
    <xdr:from>
      <xdr:col>7</xdr:col>
      <xdr:colOff>82923</xdr:colOff>
      <xdr:row>5</xdr:row>
      <xdr:rowOff>116545</xdr:rowOff>
    </xdr:from>
    <xdr:to>
      <xdr:col>8</xdr:col>
      <xdr:colOff>307040</xdr:colOff>
      <xdr:row>9</xdr:row>
      <xdr:rowOff>38103</xdr:rowOff>
    </xdr:to>
    <xdr:sp macro="" textlink="">
      <xdr:nvSpPr>
        <xdr:cNvPr id="239" name="TextBox 238"/>
        <xdr:cNvSpPr txBox="1"/>
      </xdr:nvSpPr>
      <xdr:spPr>
        <a:xfrm>
          <a:off x="3534335" y="497545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10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(60)</a:t>
          </a:r>
        </a:p>
      </xdr:txBody>
    </xdr:sp>
    <xdr:clientData/>
  </xdr:twoCellAnchor>
  <xdr:twoCellAnchor>
    <xdr:from>
      <xdr:col>6</xdr:col>
      <xdr:colOff>549088</xdr:colOff>
      <xdr:row>18</xdr:row>
      <xdr:rowOff>134471</xdr:rowOff>
    </xdr:from>
    <xdr:to>
      <xdr:col>8</xdr:col>
      <xdr:colOff>168087</xdr:colOff>
      <xdr:row>22</xdr:row>
      <xdr:rowOff>56029</xdr:rowOff>
    </xdr:to>
    <xdr:sp macro="" textlink="">
      <xdr:nvSpPr>
        <xdr:cNvPr id="240" name="TextBox 239"/>
        <xdr:cNvSpPr txBox="1"/>
      </xdr:nvSpPr>
      <xdr:spPr>
        <a:xfrm>
          <a:off x="3395382" y="2991971"/>
          <a:ext cx="82923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11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(60)</a:t>
          </a:r>
        </a:p>
      </xdr:txBody>
    </xdr:sp>
    <xdr:clientData/>
  </xdr:twoCellAnchor>
  <xdr:twoCellAnchor>
    <xdr:from>
      <xdr:col>10</xdr:col>
      <xdr:colOff>68036</xdr:colOff>
      <xdr:row>53</xdr:row>
      <xdr:rowOff>136072</xdr:rowOff>
    </xdr:from>
    <xdr:to>
      <xdr:col>11</xdr:col>
      <xdr:colOff>299356</xdr:colOff>
      <xdr:row>57</xdr:row>
      <xdr:rowOff>3201</xdr:rowOff>
    </xdr:to>
    <xdr:sp macro="" textlink="">
      <xdr:nvSpPr>
        <xdr:cNvPr id="241" name="TextBox 240"/>
        <xdr:cNvSpPr txBox="1"/>
      </xdr:nvSpPr>
      <xdr:spPr>
        <a:xfrm>
          <a:off x="5347607" y="9756322"/>
          <a:ext cx="843642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12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(60)</a:t>
          </a:r>
        </a:p>
      </xdr:txBody>
    </xdr:sp>
    <xdr:clientData/>
  </xdr:twoCellAnchor>
  <xdr:twoCellAnchor>
    <xdr:from>
      <xdr:col>7</xdr:col>
      <xdr:colOff>136072</xdr:colOff>
      <xdr:row>39</xdr:row>
      <xdr:rowOff>122465</xdr:rowOff>
    </xdr:from>
    <xdr:to>
      <xdr:col>8</xdr:col>
      <xdr:colOff>367392</xdr:colOff>
      <xdr:row>43</xdr:row>
      <xdr:rowOff>44023</xdr:rowOff>
    </xdr:to>
    <xdr:sp macro="" textlink="">
      <xdr:nvSpPr>
        <xdr:cNvPr id="242" name="TextBox 241"/>
        <xdr:cNvSpPr txBox="1"/>
      </xdr:nvSpPr>
      <xdr:spPr>
        <a:xfrm>
          <a:off x="3578679" y="6980465"/>
          <a:ext cx="843642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13</a:t>
          </a:r>
        </a:p>
        <a:p>
          <a:pPr algn="ctr"/>
          <a:r>
            <a:rPr lang="en-US" sz="1200">
              <a:solidFill>
                <a:sysClr val="windowText" lastClr="000000"/>
              </a:solidFill>
            </a:rPr>
            <a:t>(60)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285750</xdr:colOff>
      <xdr:row>55</xdr:row>
      <xdr:rowOff>188913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818429" cy="11891056"/>
        </a:xfrm>
        <a:prstGeom prst="rect">
          <a:avLst/>
        </a:prstGeom>
      </xdr:spPr>
    </xdr:pic>
    <xdr:clientData/>
  </xdr:twoCellAnchor>
  <xdr:twoCellAnchor>
    <xdr:from>
      <xdr:col>12</xdr:col>
      <xdr:colOff>81641</xdr:colOff>
      <xdr:row>31</xdr:row>
      <xdr:rowOff>81641</xdr:rowOff>
    </xdr:from>
    <xdr:to>
      <xdr:col>13</xdr:col>
      <xdr:colOff>27212</xdr:colOff>
      <xdr:row>33</xdr:row>
      <xdr:rowOff>176891</xdr:rowOff>
    </xdr:to>
    <xdr:sp macro="" textlink="">
      <xdr:nvSpPr>
        <xdr:cNvPr id="9" name="TextBox 8"/>
        <xdr:cNvSpPr txBox="1"/>
      </xdr:nvSpPr>
      <xdr:spPr>
        <a:xfrm>
          <a:off x="7429498" y="7211784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7</xdr:col>
      <xdr:colOff>152399</xdr:colOff>
      <xdr:row>34</xdr:row>
      <xdr:rowOff>111576</xdr:rowOff>
    </xdr:from>
    <xdr:to>
      <xdr:col>8</xdr:col>
      <xdr:colOff>97971</xdr:colOff>
      <xdr:row>37</xdr:row>
      <xdr:rowOff>16326</xdr:rowOff>
    </xdr:to>
    <xdr:sp macro="" textlink="">
      <xdr:nvSpPr>
        <xdr:cNvPr id="10" name="TextBox 9"/>
        <xdr:cNvSpPr txBox="1"/>
      </xdr:nvSpPr>
      <xdr:spPr>
        <a:xfrm>
          <a:off x="4438649" y="7813219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accent1"/>
              </a:solidFill>
            </a:rPr>
            <a:t>34</a:t>
          </a:r>
        </a:p>
      </xdr:txBody>
    </xdr:sp>
    <xdr:clientData/>
  </xdr:twoCellAnchor>
  <xdr:twoCellAnchor>
    <xdr:from>
      <xdr:col>6</xdr:col>
      <xdr:colOff>495298</xdr:colOff>
      <xdr:row>29</xdr:row>
      <xdr:rowOff>32654</xdr:rowOff>
    </xdr:from>
    <xdr:to>
      <xdr:col>7</xdr:col>
      <xdr:colOff>440870</xdr:colOff>
      <xdr:row>31</xdr:row>
      <xdr:rowOff>127904</xdr:rowOff>
    </xdr:to>
    <xdr:sp macro="" textlink="">
      <xdr:nvSpPr>
        <xdr:cNvPr id="11" name="TextBox 10"/>
        <xdr:cNvSpPr txBox="1"/>
      </xdr:nvSpPr>
      <xdr:spPr>
        <a:xfrm>
          <a:off x="4169227" y="678179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accent1"/>
              </a:solidFill>
            </a:rPr>
            <a:t>35</a:t>
          </a:r>
        </a:p>
      </xdr:txBody>
    </xdr:sp>
    <xdr:clientData/>
  </xdr:twoCellAnchor>
  <xdr:twoCellAnchor>
    <xdr:from>
      <xdr:col>7</xdr:col>
      <xdr:colOff>220433</xdr:colOff>
      <xdr:row>22</xdr:row>
      <xdr:rowOff>2720</xdr:rowOff>
    </xdr:from>
    <xdr:to>
      <xdr:col>8</xdr:col>
      <xdr:colOff>166005</xdr:colOff>
      <xdr:row>24</xdr:row>
      <xdr:rowOff>97970</xdr:rowOff>
    </xdr:to>
    <xdr:sp macro="" textlink="">
      <xdr:nvSpPr>
        <xdr:cNvPr id="12" name="TextBox 11"/>
        <xdr:cNvSpPr txBox="1"/>
      </xdr:nvSpPr>
      <xdr:spPr>
        <a:xfrm>
          <a:off x="4506683" y="5418363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5</xdr:col>
      <xdr:colOff>130627</xdr:colOff>
      <xdr:row>19</xdr:row>
      <xdr:rowOff>130625</xdr:rowOff>
    </xdr:from>
    <xdr:to>
      <xdr:col>6</xdr:col>
      <xdr:colOff>76198</xdr:colOff>
      <xdr:row>22</xdr:row>
      <xdr:rowOff>35375</xdr:rowOff>
    </xdr:to>
    <xdr:sp macro="" textlink="">
      <xdr:nvSpPr>
        <xdr:cNvPr id="13" name="TextBox 12"/>
        <xdr:cNvSpPr txBox="1"/>
      </xdr:nvSpPr>
      <xdr:spPr>
        <a:xfrm>
          <a:off x="3192234" y="4974768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accent1"/>
              </a:solidFill>
            </a:rPr>
            <a:t>26</a:t>
          </a:r>
        </a:p>
      </xdr:txBody>
    </xdr:sp>
    <xdr:clientData/>
  </xdr:twoCellAnchor>
  <xdr:twoCellAnchor>
    <xdr:from>
      <xdr:col>4</xdr:col>
      <xdr:colOff>527955</xdr:colOff>
      <xdr:row>21</xdr:row>
      <xdr:rowOff>146954</xdr:rowOff>
    </xdr:from>
    <xdr:to>
      <xdr:col>5</xdr:col>
      <xdr:colOff>473527</xdr:colOff>
      <xdr:row>24</xdr:row>
      <xdr:rowOff>51704</xdr:rowOff>
    </xdr:to>
    <xdr:sp macro="" textlink="">
      <xdr:nvSpPr>
        <xdr:cNvPr id="14" name="TextBox 13"/>
        <xdr:cNvSpPr txBox="1"/>
      </xdr:nvSpPr>
      <xdr:spPr>
        <a:xfrm>
          <a:off x="2977241" y="537209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accent1"/>
              </a:solidFill>
            </a:rPr>
            <a:t>29</a:t>
          </a:r>
        </a:p>
      </xdr:txBody>
    </xdr:sp>
    <xdr:clientData/>
  </xdr:twoCellAnchor>
  <xdr:twoCellAnchor>
    <xdr:from>
      <xdr:col>4</xdr:col>
      <xdr:colOff>244927</xdr:colOff>
      <xdr:row>28</xdr:row>
      <xdr:rowOff>27209</xdr:rowOff>
    </xdr:from>
    <xdr:to>
      <xdr:col>5</xdr:col>
      <xdr:colOff>190499</xdr:colOff>
      <xdr:row>30</xdr:row>
      <xdr:rowOff>122459</xdr:rowOff>
    </xdr:to>
    <xdr:sp macro="" textlink="">
      <xdr:nvSpPr>
        <xdr:cNvPr id="15" name="TextBox 14"/>
        <xdr:cNvSpPr txBox="1"/>
      </xdr:nvSpPr>
      <xdr:spPr>
        <a:xfrm>
          <a:off x="2694213" y="6585852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accent1"/>
              </a:solidFill>
            </a:rPr>
            <a:t>12</a:t>
          </a:r>
        </a:p>
      </xdr:txBody>
    </xdr:sp>
    <xdr:clientData/>
  </xdr:twoCellAnchor>
  <xdr:twoCellAnchor>
    <xdr:from>
      <xdr:col>3</xdr:col>
      <xdr:colOff>302077</xdr:colOff>
      <xdr:row>19</xdr:row>
      <xdr:rowOff>57144</xdr:rowOff>
    </xdr:from>
    <xdr:to>
      <xdr:col>4</xdr:col>
      <xdr:colOff>247648</xdr:colOff>
      <xdr:row>21</xdr:row>
      <xdr:rowOff>152394</xdr:rowOff>
    </xdr:to>
    <xdr:sp macro="" textlink="">
      <xdr:nvSpPr>
        <xdr:cNvPr id="16" name="TextBox 15"/>
        <xdr:cNvSpPr txBox="1"/>
      </xdr:nvSpPr>
      <xdr:spPr>
        <a:xfrm>
          <a:off x="2139041" y="490128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B050"/>
              </a:solidFill>
            </a:rPr>
            <a:t>28</a:t>
          </a:r>
        </a:p>
      </xdr:txBody>
    </xdr:sp>
    <xdr:clientData/>
  </xdr:twoCellAnchor>
  <xdr:twoCellAnchor>
    <xdr:from>
      <xdr:col>1</xdr:col>
      <xdr:colOff>590548</xdr:colOff>
      <xdr:row>20</xdr:row>
      <xdr:rowOff>141508</xdr:rowOff>
    </xdr:from>
    <xdr:to>
      <xdr:col>2</xdr:col>
      <xdr:colOff>536119</xdr:colOff>
      <xdr:row>23</xdr:row>
      <xdr:rowOff>46258</xdr:rowOff>
    </xdr:to>
    <xdr:sp macro="" textlink="">
      <xdr:nvSpPr>
        <xdr:cNvPr id="17" name="TextBox 16"/>
        <xdr:cNvSpPr txBox="1"/>
      </xdr:nvSpPr>
      <xdr:spPr>
        <a:xfrm>
          <a:off x="1202869" y="5176151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B050"/>
              </a:solidFill>
            </a:rPr>
            <a:t>18</a:t>
          </a:r>
        </a:p>
      </xdr:txBody>
    </xdr:sp>
    <xdr:clientData/>
  </xdr:twoCellAnchor>
  <xdr:twoCellAnchor>
    <xdr:from>
      <xdr:col>0</xdr:col>
      <xdr:colOff>484412</xdr:colOff>
      <xdr:row>20</xdr:row>
      <xdr:rowOff>21765</xdr:rowOff>
    </xdr:from>
    <xdr:to>
      <xdr:col>1</xdr:col>
      <xdr:colOff>429984</xdr:colOff>
      <xdr:row>22</xdr:row>
      <xdr:rowOff>117015</xdr:rowOff>
    </xdr:to>
    <xdr:sp macro="" textlink="">
      <xdr:nvSpPr>
        <xdr:cNvPr id="18" name="TextBox 17"/>
        <xdr:cNvSpPr txBox="1"/>
      </xdr:nvSpPr>
      <xdr:spPr>
        <a:xfrm>
          <a:off x="484412" y="5056408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B050"/>
              </a:solidFill>
            </a:rPr>
            <a:t>21</a:t>
          </a:r>
        </a:p>
      </xdr:txBody>
    </xdr:sp>
    <xdr:clientData/>
  </xdr:twoCellAnchor>
  <xdr:twoCellAnchor>
    <xdr:from>
      <xdr:col>14</xdr:col>
      <xdr:colOff>111577</xdr:colOff>
      <xdr:row>26</xdr:row>
      <xdr:rowOff>152397</xdr:rowOff>
    </xdr:from>
    <xdr:to>
      <xdr:col>15</xdr:col>
      <xdr:colOff>57149</xdr:colOff>
      <xdr:row>29</xdr:row>
      <xdr:rowOff>57147</xdr:rowOff>
    </xdr:to>
    <xdr:sp macro="" textlink="">
      <xdr:nvSpPr>
        <xdr:cNvPr id="19" name="TextBox 18"/>
        <xdr:cNvSpPr txBox="1"/>
      </xdr:nvSpPr>
      <xdr:spPr>
        <a:xfrm>
          <a:off x="8684077" y="6330040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13</xdr:col>
      <xdr:colOff>508905</xdr:colOff>
      <xdr:row>21</xdr:row>
      <xdr:rowOff>32654</xdr:rowOff>
    </xdr:from>
    <xdr:to>
      <xdr:col>14</xdr:col>
      <xdr:colOff>454477</xdr:colOff>
      <xdr:row>23</xdr:row>
      <xdr:rowOff>127904</xdr:rowOff>
    </xdr:to>
    <xdr:sp macro="" textlink="">
      <xdr:nvSpPr>
        <xdr:cNvPr id="20" name="TextBox 19"/>
        <xdr:cNvSpPr txBox="1"/>
      </xdr:nvSpPr>
      <xdr:spPr>
        <a:xfrm>
          <a:off x="8469084" y="525779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25</xdr:col>
      <xdr:colOff>176893</xdr:colOff>
      <xdr:row>22</xdr:row>
      <xdr:rowOff>176892</xdr:rowOff>
    </xdr:from>
    <xdr:to>
      <xdr:col>25</xdr:col>
      <xdr:colOff>557893</xdr:colOff>
      <xdr:row>25</xdr:row>
      <xdr:rowOff>68035</xdr:rowOff>
    </xdr:to>
    <xdr:sp macro="" textlink="">
      <xdr:nvSpPr>
        <xdr:cNvPr id="21" name="Multiply 20"/>
        <xdr:cNvSpPr/>
      </xdr:nvSpPr>
      <xdr:spPr>
        <a:xfrm>
          <a:off x="15484929" y="5592535"/>
          <a:ext cx="381000" cy="462643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397329</xdr:colOff>
      <xdr:row>33</xdr:row>
      <xdr:rowOff>125185</xdr:rowOff>
    </xdr:from>
    <xdr:to>
      <xdr:col>24</xdr:col>
      <xdr:colOff>166008</xdr:colOff>
      <xdr:row>36</xdr:row>
      <xdr:rowOff>16328</xdr:rowOff>
    </xdr:to>
    <xdr:sp macro="" textlink="">
      <xdr:nvSpPr>
        <xdr:cNvPr id="22" name="Multiply 21"/>
        <xdr:cNvSpPr/>
      </xdr:nvSpPr>
      <xdr:spPr>
        <a:xfrm>
          <a:off x="14480722" y="7636328"/>
          <a:ext cx="381000" cy="462643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563333</xdr:colOff>
      <xdr:row>33</xdr:row>
      <xdr:rowOff>87083</xdr:rowOff>
    </xdr:from>
    <xdr:to>
      <xdr:col>21</xdr:col>
      <xdr:colOff>508905</xdr:colOff>
      <xdr:row>35</xdr:row>
      <xdr:rowOff>182333</xdr:rowOff>
    </xdr:to>
    <xdr:sp macro="" textlink="">
      <xdr:nvSpPr>
        <xdr:cNvPr id="23" name="TextBox 22"/>
        <xdr:cNvSpPr txBox="1"/>
      </xdr:nvSpPr>
      <xdr:spPr>
        <a:xfrm>
          <a:off x="12809762" y="7598226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accent1"/>
              </a:solidFill>
            </a:rPr>
            <a:t>10</a:t>
          </a:r>
        </a:p>
      </xdr:txBody>
    </xdr:sp>
    <xdr:clientData/>
  </xdr:twoCellAnchor>
  <xdr:twoCellAnchor>
    <xdr:from>
      <xdr:col>24</xdr:col>
      <xdr:colOff>525236</xdr:colOff>
      <xdr:row>37</xdr:row>
      <xdr:rowOff>8160</xdr:rowOff>
    </xdr:from>
    <xdr:to>
      <xdr:col>25</xdr:col>
      <xdr:colOff>470807</xdr:colOff>
      <xdr:row>39</xdr:row>
      <xdr:rowOff>103410</xdr:rowOff>
    </xdr:to>
    <xdr:sp macro="" textlink="">
      <xdr:nvSpPr>
        <xdr:cNvPr id="24" name="TextBox 23"/>
        <xdr:cNvSpPr txBox="1"/>
      </xdr:nvSpPr>
      <xdr:spPr>
        <a:xfrm>
          <a:off x="15220950" y="8281303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B050"/>
              </a:solidFill>
            </a:rPr>
            <a:t>20</a:t>
          </a:r>
        </a:p>
      </xdr:txBody>
    </xdr:sp>
    <xdr:clientData/>
  </xdr:twoCellAnchor>
  <xdr:twoCellAnchor>
    <xdr:from>
      <xdr:col>21</xdr:col>
      <xdr:colOff>511627</xdr:colOff>
      <xdr:row>29</xdr:row>
      <xdr:rowOff>76197</xdr:rowOff>
    </xdr:from>
    <xdr:to>
      <xdr:col>22</xdr:col>
      <xdr:colOff>457199</xdr:colOff>
      <xdr:row>31</xdr:row>
      <xdr:rowOff>171447</xdr:rowOff>
    </xdr:to>
    <xdr:sp macro="" textlink="">
      <xdr:nvSpPr>
        <xdr:cNvPr id="25" name="TextBox 24"/>
        <xdr:cNvSpPr txBox="1"/>
      </xdr:nvSpPr>
      <xdr:spPr>
        <a:xfrm>
          <a:off x="13370377" y="6825340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24</xdr:col>
      <xdr:colOff>106134</xdr:colOff>
      <xdr:row>25</xdr:row>
      <xdr:rowOff>10883</xdr:rowOff>
    </xdr:from>
    <xdr:to>
      <xdr:col>25</xdr:col>
      <xdr:colOff>51705</xdr:colOff>
      <xdr:row>27</xdr:row>
      <xdr:rowOff>106133</xdr:rowOff>
    </xdr:to>
    <xdr:sp macro="" textlink="">
      <xdr:nvSpPr>
        <xdr:cNvPr id="26" name="TextBox 25"/>
        <xdr:cNvSpPr txBox="1"/>
      </xdr:nvSpPr>
      <xdr:spPr>
        <a:xfrm>
          <a:off x="14801848" y="5998026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19</a:t>
          </a:r>
        </a:p>
      </xdr:txBody>
    </xdr:sp>
    <xdr:clientData/>
  </xdr:twoCellAnchor>
  <xdr:twoCellAnchor>
    <xdr:from>
      <xdr:col>18</xdr:col>
      <xdr:colOff>361948</xdr:colOff>
      <xdr:row>24</xdr:row>
      <xdr:rowOff>157840</xdr:rowOff>
    </xdr:from>
    <xdr:to>
      <xdr:col>19</xdr:col>
      <xdr:colOff>307520</xdr:colOff>
      <xdr:row>27</xdr:row>
      <xdr:rowOff>62590</xdr:rowOff>
    </xdr:to>
    <xdr:sp macro="" textlink="">
      <xdr:nvSpPr>
        <xdr:cNvPr id="27" name="TextBox 26"/>
        <xdr:cNvSpPr txBox="1"/>
      </xdr:nvSpPr>
      <xdr:spPr>
        <a:xfrm>
          <a:off x="11383734" y="5954483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18</xdr:col>
      <xdr:colOff>517068</xdr:colOff>
      <xdr:row>28</xdr:row>
      <xdr:rowOff>149675</xdr:rowOff>
    </xdr:from>
    <xdr:to>
      <xdr:col>19</xdr:col>
      <xdr:colOff>462640</xdr:colOff>
      <xdr:row>31</xdr:row>
      <xdr:rowOff>54425</xdr:rowOff>
    </xdr:to>
    <xdr:sp macro="" textlink="">
      <xdr:nvSpPr>
        <xdr:cNvPr id="29" name="TextBox 28"/>
        <xdr:cNvSpPr txBox="1"/>
      </xdr:nvSpPr>
      <xdr:spPr>
        <a:xfrm>
          <a:off x="11538854" y="6708318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30</a:t>
          </a:r>
        </a:p>
      </xdr:txBody>
    </xdr:sp>
    <xdr:clientData/>
  </xdr:twoCellAnchor>
  <xdr:twoCellAnchor>
    <xdr:from>
      <xdr:col>19</xdr:col>
      <xdr:colOff>574218</xdr:colOff>
      <xdr:row>29</xdr:row>
      <xdr:rowOff>29932</xdr:rowOff>
    </xdr:from>
    <xdr:to>
      <xdr:col>20</xdr:col>
      <xdr:colOff>519789</xdr:colOff>
      <xdr:row>31</xdr:row>
      <xdr:rowOff>125182</xdr:rowOff>
    </xdr:to>
    <xdr:sp macro="" textlink="">
      <xdr:nvSpPr>
        <xdr:cNvPr id="30" name="TextBox 29"/>
        <xdr:cNvSpPr txBox="1"/>
      </xdr:nvSpPr>
      <xdr:spPr>
        <a:xfrm>
          <a:off x="12208325" y="6779075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17</a:t>
          </a:r>
        </a:p>
      </xdr:txBody>
    </xdr:sp>
    <xdr:clientData/>
  </xdr:twoCellAnchor>
  <xdr:twoCellAnchor>
    <xdr:from>
      <xdr:col>18</xdr:col>
      <xdr:colOff>310241</xdr:colOff>
      <xdr:row>21</xdr:row>
      <xdr:rowOff>106133</xdr:rowOff>
    </xdr:from>
    <xdr:to>
      <xdr:col>19</xdr:col>
      <xdr:colOff>255813</xdr:colOff>
      <xdr:row>24</xdr:row>
      <xdr:rowOff>10883</xdr:rowOff>
    </xdr:to>
    <xdr:sp macro="" textlink="">
      <xdr:nvSpPr>
        <xdr:cNvPr id="31" name="TextBox 30"/>
        <xdr:cNvSpPr txBox="1"/>
      </xdr:nvSpPr>
      <xdr:spPr>
        <a:xfrm>
          <a:off x="11332027" y="5331276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22</a:t>
          </a:r>
        </a:p>
      </xdr:txBody>
    </xdr:sp>
    <xdr:clientData/>
  </xdr:twoCellAnchor>
  <xdr:twoCellAnchor>
    <xdr:from>
      <xdr:col>21</xdr:col>
      <xdr:colOff>261254</xdr:colOff>
      <xdr:row>26</xdr:row>
      <xdr:rowOff>111575</xdr:rowOff>
    </xdr:from>
    <xdr:to>
      <xdr:col>22</xdr:col>
      <xdr:colOff>206826</xdr:colOff>
      <xdr:row>29</xdr:row>
      <xdr:rowOff>16325</xdr:rowOff>
    </xdr:to>
    <xdr:sp macro="" textlink="">
      <xdr:nvSpPr>
        <xdr:cNvPr id="32" name="TextBox 31"/>
        <xdr:cNvSpPr txBox="1"/>
      </xdr:nvSpPr>
      <xdr:spPr>
        <a:xfrm>
          <a:off x="13120004" y="6289218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38</a:t>
          </a:r>
        </a:p>
      </xdr:txBody>
    </xdr:sp>
    <xdr:clientData/>
  </xdr:twoCellAnchor>
  <xdr:twoCellAnchor>
    <xdr:from>
      <xdr:col>22</xdr:col>
      <xdr:colOff>468083</xdr:colOff>
      <xdr:row>22</xdr:row>
      <xdr:rowOff>127903</xdr:rowOff>
    </xdr:from>
    <xdr:to>
      <xdr:col>23</xdr:col>
      <xdr:colOff>413654</xdr:colOff>
      <xdr:row>25</xdr:row>
      <xdr:rowOff>32653</xdr:rowOff>
    </xdr:to>
    <xdr:sp macro="" textlink="">
      <xdr:nvSpPr>
        <xdr:cNvPr id="33" name="TextBox 32"/>
        <xdr:cNvSpPr txBox="1"/>
      </xdr:nvSpPr>
      <xdr:spPr>
        <a:xfrm>
          <a:off x="13939154" y="5543546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24</a:t>
          </a:r>
        </a:p>
      </xdr:txBody>
    </xdr:sp>
    <xdr:clientData/>
  </xdr:twoCellAnchor>
  <xdr:twoCellAnchor>
    <xdr:from>
      <xdr:col>16</xdr:col>
      <xdr:colOff>13605</xdr:colOff>
      <xdr:row>12</xdr:row>
      <xdr:rowOff>149676</xdr:rowOff>
    </xdr:from>
    <xdr:to>
      <xdr:col>16</xdr:col>
      <xdr:colOff>571498</xdr:colOff>
      <xdr:row>15</xdr:row>
      <xdr:rowOff>54426</xdr:rowOff>
    </xdr:to>
    <xdr:sp macro="" textlink="">
      <xdr:nvSpPr>
        <xdr:cNvPr id="34" name="TextBox 33"/>
        <xdr:cNvSpPr txBox="1"/>
      </xdr:nvSpPr>
      <xdr:spPr>
        <a:xfrm>
          <a:off x="9810748" y="3660319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7</a:t>
          </a:r>
        </a:p>
      </xdr:txBody>
    </xdr:sp>
    <xdr:clientData/>
  </xdr:twoCellAnchor>
  <xdr:twoCellAnchor>
    <xdr:from>
      <xdr:col>17</xdr:col>
      <xdr:colOff>389161</xdr:colOff>
      <xdr:row>12</xdr:row>
      <xdr:rowOff>144231</xdr:rowOff>
    </xdr:from>
    <xdr:to>
      <xdr:col>18</xdr:col>
      <xdr:colOff>334732</xdr:colOff>
      <xdr:row>15</xdr:row>
      <xdr:rowOff>48981</xdr:rowOff>
    </xdr:to>
    <xdr:sp macro="" textlink="">
      <xdr:nvSpPr>
        <xdr:cNvPr id="35" name="TextBox 34"/>
        <xdr:cNvSpPr txBox="1"/>
      </xdr:nvSpPr>
      <xdr:spPr>
        <a:xfrm>
          <a:off x="10798625" y="3654874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33</a:t>
          </a:r>
        </a:p>
      </xdr:txBody>
    </xdr:sp>
    <xdr:clientData/>
  </xdr:twoCellAnchor>
  <xdr:twoCellAnchor>
    <xdr:from>
      <xdr:col>17</xdr:col>
      <xdr:colOff>337455</xdr:colOff>
      <xdr:row>10</xdr:row>
      <xdr:rowOff>146952</xdr:rowOff>
    </xdr:from>
    <xdr:to>
      <xdr:col>18</xdr:col>
      <xdr:colOff>283026</xdr:colOff>
      <xdr:row>13</xdr:row>
      <xdr:rowOff>51702</xdr:rowOff>
    </xdr:to>
    <xdr:sp macro="" textlink="">
      <xdr:nvSpPr>
        <xdr:cNvPr id="36" name="TextBox 35"/>
        <xdr:cNvSpPr txBox="1"/>
      </xdr:nvSpPr>
      <xdr:spPr>
        <a:xfrm>
          <a:off x="10746919" y="3276595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23</a:t>
          </a:r>
        </a:p>
      </xdr:txBody>
    </xdr:sp>
    <xdr:clientData/>
  </xdr:twoCellAnchor>
  <xdr:twoCellAnchor>
    <xdr:from>
      <xdr:col>18</xdr:col>
      <xdr:colOff>438148</xdr:colOff>
      <xdr:row>7</xdr:row>
      <xdr:rowOff>43541</xdr:rowOff>
    </xdr:from>
    <xdr:to>
      <xdr:col>19</xdr:col>
      <xdr:colOff>383720</xdr:colOff>
      <xdr:row>9</xdr:row>
      <xdr:rowOff>138791</xdr:rowOff>
    </xdr:to>
    <xdr:sp macro="" textlink="">
      <xdr:nvSpPr>
        <xdr:cNvPr id="37" name="TextBox 36"/>
        <xdr:cNvSpPr txBox="1"/>
      </xdr:nvSpPr>
      <xdr:spPr>
        <a:xfrm>
          <a:off x="11459934" y="2601684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15</xdr:col>
      <xdr:colOff>87085</xdr:colOff>
      <xdr:row>9</xdr:row>
      <xdr:rowOff>5441</xdr:rowOff>
    </xdr:from>
    <xdr:to>
      <xdr:col>16</xdr:col>
      <xdr:colOff>32656</xdr:colOff>
      <xdr:row>11</xdr:row>
      <xdr:rowOff>100691</xdr:rowOff>
    </xdr:to>
    <xdr:sp macro="" textlink="">
      <xdr:nvSpPr>
        <xdr:cNvPr id="38" name="TextBox 37"/>
        <xdr:cNvSpPr txBox="1"/>
      </xdr:nvSpPr>
      <xdr:spPr>
        <a:xfrm>
          <a:off x="9271906" y="2944584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13</xdr:col>
      <xdr:colOff>321127</xdr:colOff>
      <xdr:row>9</xdr:row>
      <xdr:rowOff>144234</xdr:rowOff>
    </xdr:from>
    <xdr:to>
      <xdr:col>14</xdr:col>
      <xdr:colOff>266699</xdr:colOff>
      <xdr:row>12</xdr:row>
      <xdr:rowOff>48984</xdr:rowOff>
    </xdr:to>
    <xdr:sp macro="" textlink="">
      <xdr:nvSpPr>
        <xdr:cNvPr id="39" name="TextBox 38"/>
        <xdr:cNvSpPr txBox="1"/>
      </xdr:nvSpPr>
      <xdr:spPr>
        <a:xfrm>
          <a:off x="8281306" y="308337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16</a:t>
          </a:r>
        </a:p>
      </xdr:txBody>
    </xdr:sp>
    <xdr:clientData/>
  </xdr:twoCellAnchor>
  <xdr:twoCellAnchor>
    <xdr:from>
      <xdr:col>13</xdr:col>
      <xdr:colOff>459920</xdr:colOff>
      <xdr:row>12</xdr:row>
      <xdr:rowOff>10884</xdr:rowOff>
    </xdr:from>
    <xdr:to>
      <xdr:col>14</xdr:col>
      <xdr:colOff>405492</xdr:colOff>
      <xdr:row>14</xdr:row>
      <xdr:rowOff>106134</xdr:rowOff>
    </xdr:to>
    <xdr:sp macro="" textlink="">
      <xdr:nvSpPr>
        <xdr:cNvPr id="40" name="TextBox 39"/>
        <xdr:cNvSpPr txBox="1"/>
      </xdr:nvSpPr>
      <xdr:spPr>
        <a:xfrm>
          <a:off x="8420099" y="352152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12</xdr:col>
      <xdr:colOff>367390</xdr:colOff>
      <xdr:row>10</xdr:row>
      <xdr:rowOff>40816</xdr:rowOff>
    </xdr:from>
    <xdr:to>
      <xdr:col>13</xdr:col>
      <xdr:colOff>312961</xdr:colOff>
      <xdr:row>12</xdr:row>
      <xdr:rowOff>136066</xdr:rowOff>
    </xdr:to>
    <xdr:sp macro="" textlink="">
      <xdr:nvSpPr>
        <xdr:cNvPr id="41" name="TextBox 40"/>
        <xdr:cNvSpPr txBox="1"/>
      </xdr:nvSpPr>
      <xdr:spPr>
        <a:xfrm>
          <a:off x="7715247" y="3170459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32</a:t>
          </a:r>
        </a:p>
      </xdr:txBody>
    </xdr:sp>
    <xdr:clientData/>
  </xdr:twoCellAnchor>
  <xdr:twoCellAnchor>
    <xdr:from>
      <xdr:col>14</xdr:col>
      <xdr:colOff>234040</xdr:colOff>
      <xdr:row>4</xdr:row>
      <xdr:rowOff>315680</xdr:rowOff>
    </xdr:from>
    <xdr:to>
      <xdr:col>15</xdr:col>
      <xdr:colOff>179612</xdr:colOff>
      <xdr:row>6</xdr:row>
      <xdr:rowOff>166001</xdr:rowOff>
    </xdr:to>
    <xdr:sp macro="" textlink="">
      <xdr:nvSpPr>
        <xdr:cNvPr id="42" name="TextBox 41"/>
        <xdr:cNvSpPr txBox="1"/>
      </xdr:nvSpPr>
      <xdr:spPr>
        <a:xfrm>
          <a:off x="8806540" y="2057394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15</a:t>
          </a:r>
        </a:p>
      </xdr:txBody>
    </xdr:sp>
    <xdr:clientData/>
  </xdr:twoCellAnchor>
  <xdr:twoCellAnchor>
    <xdr:from>
      <xdr:col>12</xdr:col>
      <xdr:colOff>454475</xdr:colOff>
      <xdr:row>4</xdr:row>
      <xdr:rowOff>304795</xdr:rowOff>
    </xdr:from>
    <xdr:to>
      <xdr:col>13</xdr:col>
      <xdr:colOff>400046</xdr:colOff>
      <xdr:row>6</xdr:row>
      <xdr:rowOff>155116</xdr:rowOff>
    </xdr:to>
    <xdr:sp macro="" textlink="">
      <xdr:nvSpPr>
        <xdr:cNvPr id="43" name="TextBox 42"/>
        <xdr:cNvSpPr txBox="1"/>
      </xdr:nvSpPr>
      <xdr:spPr>
        <a:xfrm>
          <a:off x="7802332" y="2046509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37</a:t>
          </a:r>
        </a:p>
      </xdr:txBody>
    </xdr:sp>
    <xdr:clientData/>
  </xdr:twoCellAnchor>
  <xdr:twoCellAnchor>
    <xdr:from>
      <xdr:col>16</xdr:col>
      <xdr:colOff>400047</xdr:colOff>
      <xdr:row>4</xdr:row>
      <xdr:rowOff>168723</xdr:rowOff>
    </xdr:from>
    <xdr:to>
      <xdr:col>17</xdr:col>
      <xdr:colOff>345619</xdr:colOff>
      <xdr:row>6</xdr:row>
      <xdr:rowOff>19044</xdr:rowOff>
    </xdr:to>
    <xdr:sp macro="" textlink="">
      <xdr:nvSpPr>
        <xdr:cNvPr id="44" name="TextBox 43"/>
        <xdr:cNvSpPr txBox="1"/>
      </xdr:nvSpPr>
      <xdr:spPr>
        <a:xfrm>
          <a:off x="10197190" y="191043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27</a:t>
          </a:r>
        </a:p>
      </xdr:txBody>
    </xdr:sp>
    <xdr:clientData/>
  </xdr:twoCellAnchor>
  <xdr:twoCellAnchor>
    <xdr:from>
      <xdr:col>24</xdr:col>
      <xdr:colOff>378278</xdr:colOff>
      <xdr:row>28</xdr:row>
      <xdr:rowOff>10884</xdr:rowOff>
    </xdr:from>
    <xdr:to>
      <xdr:col>25</xdr:col>
      <xdr:colOff>323849</xdr:colOff>
      <xdr:row>30</xdr:row>
      <xdr:rowOff>106134</xdr:rowOff>
    </xdr:to>
    <xdr:sp macro="" textlink="">
      <xdr:nvSpPr>
        <xdr:cNvPr id="45" name="TextBox 44"/>
        <xdr:cNvSpPr txBox="1"/>
      </xdr:nvSpPr>
      <xdr:spPr>
        <a:xfrm>
          <a:off x="15073992" y="6569527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9</a:t>
          </a:r>
        </a:p>
      </xdr:txBody>
    </xdr:sp>
    <xdr:clientData/>
  </xdr:twoCellAnchor>
  <xdr:twoCellAnchor>
    <xdr:from>
      <xdr:col>23</xdr:col>
      <xdr:colOff>473526</xdr:colOff>
      <xdr:row>5</xdr:row>
      <xdr:rowOff>38093</xdr:rowOff>
    </xdr:from>
    <xdr:to>
      <xdr:col>24</xdr:col>
      <xdr:colOff>419098</xdr:colOff>
      <xdr:row>7</xdr:row>
      <xdr:rowOff>133343</xdr:rowOff>
    </xdr:to>
    <xdr:sp macro="" textlink="">
      <xdr:nvSpPr>
        <xdr:cNvPr id="46" name="TextBox 45"/>
        <xdr:cNvSpPr txBox="1"/>
      </xdr:nvSpPr>
      <xdr:spPr>
        <a:xfrm>
          <a:off x="14556919" y="2215236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B050"/>
              </a:solidFill>
            </a:rPr>
            <a:t>36</a:t>
          </a:r>
        </a:p>
      </xdr:txBody>
    </xdr:sp>
    <xdr:clientData/>
  </xdr:twoCellAnchor>
  <xdr:twoCellAnchor>
    <xdr:from>
      <xdr:col>20</xdr:col>
      <xdr:colOff>408211</xdr:colOff>
      <xdr:row>5</xdr:row>
      <xdr:rowOff>27209</xdr:rowOff>
    </xdr:from>
    <xdr:to>
      <xdr:col>21</xdr:col>
      <xdr:colOff>353783</xdr:colOff>
      <xdr:row>7</xdr:row>
      <xdr:rowOff>122459</xdr:rowOff>
    </xdr:to>
    <xdr:sp macro="" textlink="">
      <xdr:nvSpPr>
        <xdr:cNvPr id="47" name="TextBox 46"/>
        <xdr:cNvSpPr txBox="1"/>
      </xdr:nvSpPr>
      <xdr:spPr>
        <a:xfrm>
          <a:off x="12654640" y="2204352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31</a:t>
          </a:r>
        </a:p>
      </xdr:txBody>
    </xdr:sp>
    <xdr:clientData/>
  </xdr:twoCellAnchor>
  <xdr:twoCellAnchor>
    <xdr:from>
      <xdr:col>18</xdr:col>
      <xdr:colOff>465361</xdr:colOff>
      <xdr:row>3</xdr:row>
      <xdr:rowOff>342894</xdr:rowOff>
    </xdr:from>
    <xdr:to>
      <xdr:col>19</xdr:col>
      <xdr:colOff>410933</xdr:colOff>
      <xdr:row>4</xdr:row>
      <xdr:rowOff>383716</xdr:rowOff>
    </xdr:to>
    <xdr:sp macro="" textlink="">
      <xdr:nvSpPr>
        <xdr:cNvPr id="48" name="TextBox 47"/>
        <xdr:cNvSpPr txBox="1"/>
      </xdr:nvSpPr>
      <xdr:spPr>
        <a:xfrm>
          <a:off x="11487147" y="1649180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0070C0"/>
              </a:solidFill>
            </a:rPr>
            <a:t>25</a:t>
          </a:r>
        </a:p>
      </xdr:txBody>
    </xdr:sp>
    <xdr:clientData/>
  </xdr:twoCellAnchor>
  <xdr:twoCellAnchor>
    <xdr:from>
      <xdr:col>9</xdr:col>
      <xdr:colOff>424540</xdr:colOff>
      <xdr:row>25</xdr:row>
      <xdr:rowOff>166006</xdr:rowOff>
    </xdr:from>
    <xdr:to>
      <xdr:col>10</xdr:col>
      <xdr:colOff>370112</xdr:colOff>
      <xdr:row>28</xdr:row>
      <xdr:rowOff>70756</xdr:rowOff>
    </xdr:to>
    <xdr:sp macro="" textlink="">
      <xdr:nvSpPr>
        <xdr:cNvPr id="49" name="TextBox 48"/>
        <xdr:cNvSpPr txBox="1"/>
      </xdr:nvSpPr>
      <xdr:spPr>
        <a:xfrm>
          <a:off x="5935433" y="6153149"/>
          <a:ext cx="55789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rgbClr val="FF0000"/>
              </a:solidFill>
            </a:rPr>
            <a:t>1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Query from GBN ROADS" connectionId="1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Well_ID" tableColumnId="2"/>
      <queryTableField id="3" name="Effective_Date" tableColumnId="3"/>
      <queryTableField id="4" name="Operating_THP" tableColumnId="4"/>
      <queryTableField id="5" name="Decline_Rate" tableColumnId="5"/>
      <queryTableField id="6" name="Last_Update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GBN_ROADS" displayName="Table_Query_from_GBN_ROADS" ref="A1:F1006" tableType="queryTable" totalsRowShown="0">
  <autoFilter ref="A1:F1006">
    <filterColumn colId="2">
      <filters>
        <dateGroupItem year="2016" month="1" dateTimeGrouping="month"/>
        <dateGroupItem year="2016" month="2" dateTimeGrouping="month"/>
        <dateGroupItem year="2016" month="3" dateTimeGrouping="month"/>
        <dateGroupItem year="2016" month="4" dateTimeGrouping="month"/>
        <dateGroupItem year="2016" month="5" dateTimeGrouping="month"/>
        <dateGroupItem year="2016" month="6" dateTimeGrouping="month"/>
        <dateGroupItem year="2016" month="7" dateTimeGrouping="month"/>
        <dateGroupItem year="2016" month="8" day="7" dateTimeGrouping="day"/>
        <dateGroupItem year="2016" month="8" day="9" dateTimeGrouping="day"/>
        <dateGroupItem year="2015" dateTimeGrouping="year"/>
        <dateGroupItem year="2014" dateTimeGrouping="year"/>
      </filters>
    </filterColumn>
  </autoFilter>
  <tableColumns count="6">
    <tableColumn id="1" uniqueName="1" name="ID" queryTableFieldId="1"/>
    <tableColumn id="2" uniqueName="2" name="Well_ID" queryTableFieldId="2"/>
    <tableColumn id="3" uniqueName="3" name="Effective_Date" queryTableFieldId="3" dataDxfId="1"/>
    <tableColumn id="4" uniqueName="4" name="Operating_THP" queryTableFieldId="4"/>
    <tableColumn id="5" uniqueName="5" name="Decline_Rate" queryTableFieldId="5"/>
    <tableColumn id="6" uniqueName="6" name="Last_Updated" queryTableFieldId="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0000"/>
  </sheetPr>
  <dimension ref="A1:OR398"/>
  <sheetViews>
    <sheetView zoomScale="70" zoomScaleNormal="70" workbookViewId="0">
      <pane xSplit="6" ySplit="2" topLeftCell="W18" activePane="bottomRight" state="frozen"/>
      <selection pane="topRight" activeCell="G1" sqref="G1"/>
      <selection pane="bottomLeft" activeCell="A3" sqref="A3"/>
      <selection pane="bottomRight" activeCell="AD2" sqref="AD2"/>
    </sheetView>
  </sheetViews>
  <sheetFormatPr defaultColWidth="9.140625" defaultRowHeight="15"/>
  <cols>
    <col min="1" max="1" width="9" style="1" customWidth="1"/>
    <col min="2" max="2" width="20.7109375" style="1" customWidth="1"/>
    <col min="3" max="3" width="15.85546875" style="37" customWidth="1"/>
    <col min="4" max="4" width="18.7109375" style="2" customWidth="1"/>
    <col min="5" max="5" width="17.42578125" style="2" customWidth="1"/>
    <col min="6" max="6" width="13.28515625" style="2" customWidth="1"/>
    <col min="7" max="11" width="10.28515625" style="1" customWidth="1"/>
    <col min="12" max="12" width="35.42578125" style="35" customWidth="1"/>
    <col min="13" max="13" width="21" style="1" customWidth="1"/>
    <col min="14" max="14" width="11.85546875" style="1" customWidth="1"/>
    <col min="15" max="15" width="10.28515625" style="2" customWidth="1"/>
    <col min="16" max="16" width="14.28515625" style="2" customWidth="1"/>
    <col min="17" max="17" width="13.28515625" style="147" customWidth="1"/>
    <col min="18" max="18" width="11.7109375" style="94" customWidth="1"/>
    <col min="19" max="19" width="11.85546875" style="35" customWidth="1"/>
    <col min="20" max="20" width="10.140625" style="35" customWidth="1"/>
    <col min="21" max="28" width="9.140625" style="35" customWidth="1"/>
    <col min="29" max="29" width="9.140625" style="92" customWidth="1"/>
    <col min="30" max="30" width="32.28515625" style="101" customWidth="1"/>
    <col min="31" max="31" width="32.28515625" style="36" customWidth="1"/>
    <col min="32" max="32" width="32.28515625" style="102" customWidth="1"/>
    <col min="33" max="33" width="32.28515625" style="109" customWidth="1"/>
    <col min="34" max="34" width="32.28515625" style="102" customWidth="1"/>
    <col min="35" max="35" width="9.140625" style="111" customWidth="1"/>
    <col min="36" max="36" width="137.7109375" style="35" customWidth="1"/>
    <col min="37" max="37" width="17" style="35" customWidth="1"/>
    <col min="38" max="38" width="25.42578125" style="35" bestFit="1" customWidth="1"/>
    <col min="39" max="39" width="19.5703125" style="35" customWidth="1"/>
    <col min="40" max="40" width="13.42578125" style="35" customWidth="1"/>
    <col min="41" max="41" width="33.42578125" style="58" customWidth="1"/>
    <col min="42" max="42" width="30.140625" style="58" bestFit="1" customWidth="1"/>
    <col min="43" max="44" width="24.85546875" style="59" customWidth="1"/>
    <col min="45" max="45" width="24.85546875" style="36" customWidth="1"/>
    <col min="46" max="46" width="36.140625" style="36" customWidth="1"/>
    <col min="47" max="47" width="9.28515625" style="1" bestFit="1" customWidth="1"/>
    <col min="48" max="48" width="10.42578125" style="35" bestFit="1" customWidth="1"/>
    <col min="49" max="49" width="44.28515625" style="1" customWidth="1"/>
    <col min="50" max="16384" width="9.140625" style="1"/>
  </cols>
  <sheetData>
    <row r="1" spans="1:408">
      <c r="A1" s="5" t="s">
        <v>73</v>
      </c>
      <c r="B1" s="5" t="s">
        <v>5</v>
      </c>
      <c r="C1" s="5" t="s">
        <v>114</v>
      </c>
      <c r="D1" s="5" t="s">
        <v>46</v>
      </c>
      <c r="E1" s="5" t="s">
        <v>6</v>
      </c>
      <c r="F1" s="5" t="s">
        <v>74</v>
      </c>
      <c r="G1" s="5" t="s">
        <v>0</v>
      </c>
      <c r="H1" s="5" t="s">
        <v>2</v>
      </c>
      <c r="I1" s="62" t="s">
        <v>3</v>
      </c>
      <c r="J1" s="62" t="s">
        <v>132</v>
      </c>
      <c r="K1" s="62" t="s">
        <v>135</v>
      </c>
      <c r="L1" s="62" t="s">
        <v>206</v>
      </c>
      <c r="M1" s="62" t="s">
        <v>130</v>
      </c>
      <c r="N1" s="62" t="s">
        <v>134</v>
      </c>
      <c r="O1" s="62" t="s">
        <v>200</v>
      </c>
      <c r="P1" s="62" t="s">
        <v>205</v>
      </c>
      <c r="Q1" s="144" t="s">
        <v>808</v>
      </c>
      <c r="R1" s="121" t="s">
        <v>302</v>
      </c>
      <c r="S1" s="89" t="s">
        <v>302</v>
      </c>
      <c r="T1" s="89" t="s">
        <v>302</v>
      </c>
      <c r="U1" s="89" t="s">
        <v>302</v>
      </c>
      <c r="V1" s="89" t="s">
        <v>302</v>
      </c>
      <c r="W1" s="89" t="s">
        <v>302</v>
      </c>
      <c r="X1" s="89" t="s">
        <v>302</v>
      </c>
      <c r="Y1" s="89" t="s">
        <v>302</v>
      </c>
      <c r="Z1" s="89" t="s">
        <v>302</v>
      </c>
      <c r="AA1" s="89" t="s">
        <v>302</v>
      </c>
      <c r="AB1" s="89" t="s">
        <v>302</v>
      </c>
      <c r="AC1" s="90" t="s">
        <v>302</v>
      </c>
      <c r="AD1" s="95" t="s">
        <v>201</v>
      </c>
      <c r="AE1" s="96" t="s">
        <v>202</v>
      </c>
      <c r="AF1" s="97" t="s">
        <v>204</v>
      </c>
      <c r="AG1" s="103" t="s">
        <v>71</v>
      </c>
      <c r="AH1" s="104" t="s">
        <v>72</v>
      </c>
      <c r="AI1" s="110" t="s">
        <v>137</v>
      </c>
      <c r="AJ1" s="45" t="s">
        <v>318</v>
      </c>
      <c r="AL1" s="45" t="s">
        <v>325</v>
      </c>
      <c r="AM1" s="45" t="s">
        <v>796</v>
      </c>
      <c r="AN1" s="45"/>
      <c r="AO1" s="45"/>
      <c r="AP1" s="45" t="s">
        <v>804</v>
      </c>
      <c r="AQ1" s="45" t="s">
        <v>805</v>
      </c>
      <c r="AR1" s="45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</row>
    <row r="2" spans="1:408">
      <c r="A2" s="2"/>
      <c r="B2" s="2" t="s">
        <v>9</v>
      </c>
      <c r="D2" s="2" t="s">
        <v>7</v>
      </c>
      <c r="E2" s="2" t="s">
        <v>7</v>
      </c>
      <c r="F2" s="2" t="s">
        <v>7</v>
      </c>
      <c r="G2" s="2" t="s">
        <v>1</v>
      </c>
      <c r="H2" s="2" t="s">
        <v>1</v>
      </c>
      <c r="I2" s="2" t="s">
        <v>4</v>
      </c>
      <c r="J2" s="2" t="s">
        <v>4</v>
      </c>
      <c r="K2" s="2" t="s">
        <v>136</v>
      </c>
      <c r="L2" s="2" t="s">
        <v>218</v>
      </c>
      <c r="M2" s="2" t="s">
        <v>131</v>
      </c>
      <c r="N2" s="2" t="s">
        <v>133</v>
      </c>
      <c r="Q2" s="145" t="s">
        <v>809</v>
      </c>
      <c r="R2" s="91" t="s">
        <v>290</v>
      </c>
      <c r="S2" s="37" t="s">
        <v>291</v>
      </c>
      <c r="T2" s="37" t="s">
        <v>292</v>
      </c>
      <c r="U2" s="37" t="s">
        <v>293</v>
      </c>
      <c r="V2" s="37" t="s">
        <v>294</v>
      </c>
      <c r="W2" s="37" t="s">
        <v>295</v>
      </c>
      <c r="X2" s="37" t="s">
        <v>296</v>
      </c>
      <c r="Y2" s="37" t="s">
        <v>297</v>
      </c>
      <c r="Z2" s="37" t="s">
        <v>298</v>
      </c>
      <c r="AA2" s="37" t="s">
        <v>299</v>
      </c>
      <c r="AB2" s="37" t="s">
        <v>300</v>
      </c>
      <c r="AC2" s="37" t="s">
        <v>301</v>
      </c>
      <c r="AD2" s="98" t="s">
        <v>79</v>
      </c>
      <c r="AE2" s="37" t="s">
        <v>203</v>
      </c>
      <c r="AF2" s="99" t="s">
        <v>7</v>
      </c>
      <c r="AG2" s="91" t="s">
        <v>115</v>
      </c>
      <c r="AH2" s="99" t="s">
        <v>115</v>
      </c>
      <c r="AJ2" s="45"/>
      <c r="AL2" s="45"/>
      <c r="AM2" s="45"/>
      <c r="AN2" s="45"/>
      <c r="AO2" s="45"/>
      <c r="AP2" s="45"/>
      <c r="AQ2" s="45"/>
      <c r="AR2" s="45"/>
      <c r="AS2" s="45"/>
      <c r="AT2" s="76"/>
      <c r="AU2" s="45"/>
      <c r="AV2" s="45"/>
      <c r="AW2" s="45"/>
      <c r="AX2" s="45"/>
      <c r="AY2" s="45"/>
      <c r="AZ2" s="45"/>
      <c r="BA2" s="45"/>
    </row>
    <row r="3" spans="1:408">
      <c r="A3" s="37">
        <v>4</v>
      </c>
      <c r="B3" s="41" t="s">
        <v>334</v>
      </c>
      <c r="C3" s="74">
        <v>1</v>
      </c>
      <c r="D3" s="130">
        <v>0</v>
      </c>
      <c r="E3" s="131">
        <v>0</v>
      </c>
      <c r="F3" s="131">
        <v>36</v>
      </c>
      <c r="G3" s="70">
        <v>0</v>
      </c>
      <c r="H3" s="70">
        <v>0</v>
      </c>
      <c r="I3" s="70">
        <v>44.67</v>
      </c>
      <c r="J3" s="65">
        <v>44.7</v>
      </c>
      <c r="K3" s="45">
        <v>18</v>
      </c>
      <c r="L3" s="136">
        <v>3000</v>
      </c>
      <c r="M3" s="45">
        <v>18</v>
      </c>
      <c r="N3" s="115">
        <v>0</v>
      </c>
      <c r="O3" s="37">
        <v>1</v>
      </c>
      <c r="P3" s="37">
        <v>1</v>
      </c>
      <c r="Q3" s="146">
        <v>0</v>
      </c>
      <c r="R3" s="93">
        <f>VLOOKUP($C3,lookup_line!$A$3:$M$40,2,FALSE)</f>
        <v>1</v>
      </c>
      <c r="S3" s="39">
        <f>VLOOKUP($C3,lookup_line!$A$3:$M$40,3,FALSE)</f>
        <v>0</v>
      </c>
      <c r="T3" s="39">
        <f>VLOOKUP($C3,lookup_line!$A$3:$M$40,4,FALSE)</f>
        <v>0</v>
      </c>
      <c r="U3" s="39">
        <f>VLOOKUP($C3,lookup_line!$A$3:$M$40,5,FALSE)</f>
        <v>0</v>
      </c>
      <c r="V3" s="39">
        <f>VLOOKUP($C3,lookup_line!$A$3:$M$40,6,FALSE)</f>
        <v>0</v>
      </c>
      <c r="W3" s="39">
        <f>VLOOKUP($C3,lookup_line!$A$3:$M$40,7,FALSE)</f>
        <v>0</v>
      </c>
      <c r="X3" s="39">
        <f>VLOOKUP($C3,lookup_line!$A$3:$M$40,8,FALSE)</f>
        <v>0</v>
      </c>
      <c r="Y3" s="39">
        <f>VLOOKUP($C3,lookup_line!$A$3:$M$40,9,FALSE)</f>
        <v>0</v>
      </c>
      <c r="Z3" s="39">
        <f>VLOOKUP($C3,lookup_line!$A$3:$M$40,10,FALSE)</f>
        <v>0</v>
      </c>
      <c r="AA3" s="39">
        <f>VLOOKUP($C3,lookup_line!$A$3:$M$40,11,FALSE)</f>
        <v>0</v>
      </c>
      <c r="AB3" s="39">
        <f>VLOOKUP($C3,lookup_line!$A$3:$M$40,12,FALSE)</f>
        <v>0</v>
      </c>
      <c r="AC3" s="39">
        <f>VLOOKUP($C3,lookup_line!$A$3:$M$40,13,FALSE)</f>
        <v>0</v>
      </c>
      <c r="AD3" s="126">
        <f>IFERROR((E3-AF3)/AL3*-1,0.1)</f>
        <v>0</v>
      </c>
      <c r="AE3" s="75">
        <v>0</v>
      </c>
      <c r="AF3" s="100">
        <v>0</v>
      </c>
      <c r="AG3" s="107">
        <v>0</v>
      </c>
      <c r="AH3" s="108">
        <v>0</v>
      </c>
      <c r="AI3" s="113"/>
      <c r="AJ3" s="45" t="s">
        <v>689</v>
      </c>
      <c r="AK3" s="77"/>
      <c r="AL3" s="45">
        <f>VLOOKUP(B3,Di_ROADS!$B$17:$E$1006,4,FALSE)</f>
        <v>-2E-3</v>
      </c>
      <c r="AM3" s="45" t="str">
        <f>IF(OR(D3&gt;E3,D3&gt;F3),"error","")</f>
        <v/>
      </c>
      <c r="AN3" s="37">
        <v>1</v>
      </c>
      <c r="AO3" s="71"/>
      <c r="AP3" s="139">
        <v>0</v>
      </c>
      <c r="AQ3" s="137">
        <v>0</v>
      </c>
      <c r="AR3" s="142">
        <f>AQ3-AP3</f>
        <v>0</v>
      </c>
      <c r="AS3" s="77">
        <f>MIN(F3,E3)*P3</f>
        <v>0</v>
      </c>
      <c r="AT3" s="77">
        <v>0</v>
      </c>
      <c r="AU3" s="78">
        <f>AT3-AS3</f>
        <v>0</v>
      </c>
      <c r="AV3" s="78"/>
      <c r="AW3" s="45"/>
      <c r="AX3" s="45"/>
      <c r="AY3" s="45"/>
      <c r="AZ3" s="45"/>
      <c r="BA3" s="45"/>
    </row>
    <row r="4" spans="1:408">
      <c r="A4" s="37">
        <v>5</v>
      </c>
      <c r="B4" s="41" t="s">
        <v>335</v>
      </c>
      <c r="C4" s="74">
        <v>1</v>
      </c>
      <c r="D4" s="130">
        <v>0</v>
      </c>
      <c r="E4" s="131">
        <v>0</v>
      </c>
      <c r="F4" s="131">
        <v>36</v>
      </c>
      <c r="G4" s="70">
        <v>0</v>
      </c>
      <c r="H4" s="70">
        <v>0</v>
      </c>
      <c r="I4" s="70">
        <v>43.795999999999999</v>
      </c>
      <c r="J4" s="65">
        <v>43.8</v>
      </c>
      <c r="K4" s="45">
        <v>13</v>
      </c>
      <c r="L4" s="136">
        <v>3000</v>
      </c>
      <c r="M4" s="45">
        <v>13</v>
      </c>
      <c r="N4" s="115">
        <v>0</v>
      </c>
      <c r="O4" s="134">
        <v>1</v>
      </c>
      <c r="P4" s="134">
        <v>1</v>
      </c>
      <c r="Q4" s="146">
        <v>0</v>
      </c>
      <c r="R4" s="93">
        <f>VLOOKUP($C4,lookup_line!$A$3:$M$40,2,FALSE)</f>
        <v>1</v>
      </c>
      <c r="S4" s="39">
        <f>VLOOKUP($C4,lookup_line!$A$3:$M$40,3,FALSE)</f>
        <v>0</v>
      </c>
      <c r="T4" s="39">
        <f>VLOOKUP($C4,lookup_line!$A$3:$M$40,4,FALSE)</f>
        <v>0</v>
      </c>
      <c r="U4" s="39">
        <f>VLOOKUP($C4,lookup_line!$A$3:$M$40,5,FALSE)</f>
        <v>0</v>
      </c>
      <c r="V4" s="39">
        <f>VLOOKUP($C4,lookup_line!$A$3:$M$40,6,FALSE)</f>
        <v>0</v>
      </c>
      <c r="W4" s="39">
        <f>VLOOKUP($C4,lookup_line!$A$3:$M$40,7,FALSE)</f>
        <v>0</v>
      </c>
      <c r="X4" s="39">
        <f>VLOOKUP($C4,lookup_line!$A$3:$M$40,8,FALSE)</f>
        <v>0</v>
      </c>
      <c r="Y4" s="39">
        <f>VLOOKUP($C4,lookup_line!$A$3:$M$40,9,FALSE)</f>
        <v>0</v>
      </c>
      <c r="Z4" s="39">
        <f>VLOOKUP($C4,lookup_line!$A$3:$M$40,10,FALSE)</f>
        <v>0</v>
      </c>
      <c r="AA4" s="39">
        <f>VLOOKUP($C4,lookup_line!$A$3:$M$40,11,FALSE)</f>
        <v>0</v>
      </c>
      <c r="AB4" s="39">
        <f>VLOOKUP($C4,lookup_line!$A$3:$M$40,12,FALSE)</f>
        <v>0</v>
      </c>
      <c r="AC4" s="39">
        <f>VLOOKUP($C4,lookup_line!$A$3:$M$40,13,FALSE)</f>
        <v>0</v>
      </c>
      <c r="AD4" s="126">
        <f>IFERROR((E4-AF4)/AL4*-1,0.1)</f>
        <v>0</v>
      </c>
      <c r="AE4" s="75">
        <v>0</v>
      </c>
      <c r="AF4" s="100">
        <v>0</v>
      </c>
      <c r="AG4" s="107">
        <v>0</v>
      </c>
      <c r="AH4" s="108">
        <v>0</v>
      </c>
      <c r="AI4" s="113"/>
      <c r="AJ4" s="45" t="s">
        <v>689</v>
      </c>
      <c r="AK4" s="77"/>
      <c r="AL4" s="45">
        <f>VLOOKUP(B4,Di_ROADS!$B$17:$E$1006,4,FALSE)</f>
        <v>-2E-3</v>
      </c>
      <c r="AM4" s="45" t="str">
        <f>IF(OR(D4&gt;E4,D4&gt;F4),"error","")</f>
        <v/>
      </c>
      <c r="AN4" s="134">
        <v>1</v>
      </c>
      <c r="AO4" s="71"/>
      <c r="AP4" s="139">
        <v>0</v>
      </c>
      <c r="AQ4" s="137">
        <v>0</v>
      </c>
      <c r="AR4" s="142">
        <f>AQ4-AP4</f>
        <v>0</v>
      </c>
      <c r="AS4" s="77">
        <f>MIN(F4,E4)*P4</f>
        <v>0</v>
      </c>
      <c r="AT4" s="77">
        <v>0</v>
      </c>
      <c r="AU4" s="78">
        <f>AT4-AS4</f>
        <v>0</v>
      </c>
      <c r="AV4" s="78"/>
      <c r="AW4" s="45"/>
      <c r="AX4" s="45"/>
      <c r="AY4" s="45"/>
      <c r="AZ4" s="45"/>
      <c r="BA4" s="45"/>
    </row>
    <row r="5" spans="1:408" s="61" customFormat="1">
      <c r="A5" s="37">
        <v>7</v>
      </c>
      <c r="B5" s="41" t="s">
        <v>337</v>
      </c>
      <c r="C5" s="74">
        <v>2</v>
      </c>
      <c r="D5" s="130">
        <v>0</v>
      </c>
      <c r="E5" s="159">
        <v>0</v>
      </c>
      <c r="F5" s="131">
        <v>36</v>
      </c>
      <c r="G5" s="70">
        <v>0</v>
      </c>
      <c r="H5" s="70">
        <v>0</v>
      </c>
      <c r="I5" s="70">
        <v>29.1870812919</v>
      </c>
      <c r="J5" s="65">
        <v>29.2</v>
      </c>
      <c r="K5" s="45">
        <v>0</v>
      </c>
      <c r="L5" s="136">
        <v>821.6</v>
      </c>
      <c r="M5" s="45">
        <v>0</v>
      </c>
      <c r="N5" s="115">
        <v>0</v>
      </c>
      <c r="O5" s="37">
        <v>1</v>
      </c>
      <c r="P5" s="37">
        <v>1</v>
      </c>
      <c r="Q5" s="146">
        <v>0</v>
      </c>
      <c r="R5" s="93">
        <f>VLOOKUP($C5,lookup_line!$A$3:$M$40,2,FALSE)</f>
        <v>2</v>
      </c>
      <c r="S5" s="39">
        <f>VLOOKUP($C5,lookup_line!$A$3:$M$40,3,FALSE)</f>
        <v>0</v>
      </c>
      <c r="T5" s="39">
        <f>VLOOKUP($C5,lookup_line!$A$3:$M$40,4,FALSE)</f>
        <v>0</v>
      </c>
      <c r="U5" s="39">
        <f>VLOOKUP($C5,lookup_line!$A$3:$M$40,5,FALSE)</f>
        <v>0</v>
      </c>
      <c r="V5" s="39">
        <f>VLOOKUP($C5,lookup_line!$A$3:$M$40,6,FALSE)</f>
        <v>0</v>
      </c>
      <c r="W5" s="39">
        <f>VLOOKUP($C5,lookup_line!$A$3:$M$40,7,FALSE)</f>
        <v>0</v>
      </c>
      <c r="X5" s="39">
        <f>VLOOKUP($C5,lookup_line!$A$3:$M$40,8,FALSE)</f>
        <v>0</v>
      </c>
      <c r="Y5" s="39">
        <f>VLOOKUP($C5,lookup_line!$A$3:$M$40,9,FALSE)</f>
        <v>0</v>
      </c>
      <c r="Z5" s="39">
        <f>VLOOKUP($C5,lookup_line!$A$3:$M$40,10,FALSE)</f>
        <v>0</v>
      </c>
      <c r="AA5" s="39">
        <f>VLOOKUP($C5,lookup_line!$A$3:$M$40,11,FALSE)</f>
        <v>0</v>
      </c>
      <c r="AB5" s="39">
        <f>VLOOKUP($C5,lookup_line!$A$3:$M$40,12,FALSE)</f>
        <v>0</v>
      </c>
      <c r="AC5" s="39">
        <f>VLOOKUP($C5,lookup_line!$A$3:$M$40,13,FALSE)</f>
        <v>0</v>
      </c>
      <c r="AD5" s="126">
        <f>IFERROR((E5-AF5)/AL5*-1,0.1)</f>
        <v>0</v>
      </c>
      <c r="AE5" s="75">
        <v>0</v>
      </c>
      <c r="AF5" s="100">
        <v>0</v>
      </c>
      <c r="AG5" s="107">
        <v>0</v>
      </c>
      <c r="AH5" s="108">
        <v>0</v>
      </c>
      <c r="AI5" s="113"/>
      <c r="AJ5" s="45" t="s">
        <v>833</v>
      </c>
      <c r="AK5" s="77"/>
      <c r="AL5" s="45">
        <f>VLOOKUP(B5,Di_ROADS!$B$17:$E$1006,4,FALSE)</f>
        <v>-2E-3</v>
      </c>
      <c r="AM5" s="45" t="str">
        <f>IF(OR(D5&gt;E5,D5&gt;F5),"error","")</f>
        <v/>
      </c>
      <c r="AN5" s="37">
        <v>1</v>
      </c>
      <c r="AO5" s="71"/>
      <c r="AP5" s="139">
        <v>0</v>
      </c>
      <c r="AQ5" s="137">
        <v>0</v>
      </c>
      <c r="AR5" s="142">
        <f>AQ5-AP5</f>
        <v>0</v>
      </c>
      <c r="AS5" s="77">
        <f>MIN(F5,E5)*P5</f>
        <v>0</v>
      </c>
      <c r="AT5" s="77">
        <v>0</v>
      </c>
      <c r="AU5" s="78">
        <f>AT5-AS5</f>
        <v>0</v>
      </c>
      <c r="AV5" s="78"/>
      <c r="AW5" s="45"/>
      <c r="AX5" s="45"/>
      <c r="AY5" s="45"/>
      <c r="AZ5" s="45"/>
      <c r="BA5" s="45"/>
    </row>
    <row r="6" spans="1:408" s="61" customFormat="1">
      <c r="A6" s="37">
        <v>11</v>
      </c>
      <c r="B6" s="41" t="s">
        <v>837</v>
      </c>
      <c r="C6" s="74">
        <v>2</v>
      </c>
      <c r="D6" s="130">
        <v>0</v>
      </c>
      <c r="E6" s="159">
        <v>0</v>
      </c>
      <c r="F6" s="131">
        <v>36</v>
      </c>
      <c r="G6" s="70">
        <v>0</v>
      </c>
      <c r="H6" s="70">
        <v>0</v>
      </c>
      <c r="I6" s="70">
        <v>3.988</v>
      </c>
      <c r="J6" s="65">
        <v>4</v>
      </c>
      <c r="K6" s="45">
        <v>2</v>
      </c>
      <c r="L6" s="136">
        <v>3000</v>
      </c>
      <c r="M6" s="45">
        <v>2</v>
      </c>
      <c r="N6" s="115">
        <v>0</v>
      </c>
      <c r="O6" s="134">
        <v>1</v>
      </c>
      <c r="P6" s="134">
        <v>1</v>
      </c>
      <c r="Q6" s="146">
        <v>0</v>
      </c>
      <c r="R6" s="93">
        <f>VLOOKUP($C6,lookup_line!$A$3:$M$40,2,FALSE)</f>
        <v>2</v>
      </c>
      <c r="S6" s="39">
        <f>VLOOKUP($C6,lookup_line!$A$3:$M$40,3,FALSE)</f>
        <v>0</v>
      </c>
      <c r="T6" s="39">
        <f>VLOOKUP($C6,lookup_line!$A$3:$M$40,4,FALSE)</f>
        <v>0</v>
      </c>
      <c r="U6" s="39">
        <f>VLOOKUP($C6,lookup_line!$A$3:$M$40,5,FALSE)</f>
        <v>0</v>
      </c>
      <c r="V6" s="39">
        <f>VLOOKUP($C6,lookup_line!$A$3:$M$40,6,FALSE)</f>
        <v>0</v>
      </c>
      <c r="W6" s="39">
        <f>VLOOKUP($C6,lookup_line!$A$3:$M$40,7,FALSE)</f>
        <v>0</v>
      </c>
      <c r="X6" s="39">
        <f>VLOOKUP($C6,lookup_line!$A$3:$M$40,8,FALSE)</f>
        <v>0</v>
      </c>
      <c r="Y6" s="39">
        <f>VLOOKUP($C6,lookup_line!$A$3:$M$40,9,FALSE)</f>
        <v>0</v>
      </c>
      <c r="Z6" s="39">
        <f>VLOOKUP($C6,lookup_line!$A$3:$M$40,10,FALSE)</f>
        <v>0</v>
      </c>
      <c r="AA6" s="39">
        <f>VLOOKUP($C6,lookup_line!$A$3:$M$40,11,FALSE)</f>
        <v>0</v>
      </c>
      <c r="AB6" s="39">
        <f>VLOOKUP($C6,lookup_line!$A$3:$M$40,12,FALSE)</f>
        <v>0</v>
      </c>
      <c r="AC6" s="39">
        <f>VLOOKUP($C6,lookup_line!$A$3:$M$40,13,FALSE)</f>
        <v>0</v>
      </c>
      <c r="AD6" s="126">
        <f>IFERROR((E6-AF6)/AL6*-1,0.1)</f>
        <v>0</v>
      </c>
      <c r="AE6" s="75">
        <v>0</v>
      </c>
      <c r="AF6" s="100">
        <v>0</v>
      </c>
      <c r="AG6" s="107">
        <v>0</v>
      </c>
      <c r="AH6" s="108">
        <v>0</v>
      </c>
      <c r="AI6" s="113"/>
      <c r="AJ6" s="45" t="s">
        <v>838</v>
      </c>
      <c r="AK6" s="77"/>
      <c r="AL6" s="45">
        <f>VLOOKUP(B6,Di_ROADS!$B$17:$E$1006,4,FALSE)</f>
        <v>-2E-3</v>
      </c>
      <c r="AM6" s="45" t="str">
        <f>IF(OR(D6&gt;E6,D6&gt;F6),"error","")</f>
        <v/>
      </c>
      <c r="AN6" s="134">
        <v>1</v>
      </c>
      <c r="AO6" s="71"/>
      <c r="AP6" s="139">
        <v>7.1897365227557835</v>
      </c>
      <c r="AQ6" s="137">
        <v>7.1897365219535851</v>
      </c>
      <c r="AR6" s="142">
        <f>AQ6-AP6</f>
        <v>-8.0219830778105461E-10</v>
      </c>
      <c r="AS6" s="77">
        <f>MIN(F6,E6)*P6</f>
        <v>0</v>
      </c>
      <c r="AT6" s="77">
        <v>7.1897365227557835</v>
      </c>
      <c r="AU6" s="78">
        <f>AT6-AS6</f>
        <v>7.1897365227557835</v>
      </c>
      <c r="AV6" s="78"/>
      <c r="AW6" s="45"/>
      <c r="AX6" s="35" t="s">
        <v>906</v>
      </c>
      <c r="AY6" s="49">
        <f>COUNTIF(AL1:AL362,-0.002)</f>
        <v>212</v>
      </c>
      <c r="AZ6" s="155">
        <f>AY6/363</f>
        <v>0.58402203856749313</v>
      </c>
      <c r="BA6" s="45"/>
    </row>
    <row r="7" spans="1:408" s="61" customFormat="1">
      <c r="A7" s="37">
        <v>13</v>
      </c>
      <c r="B7" s="41" t="s">
        <v>840</v>
      </c>
      <c r="C7" s="74">
        <v>2</v>
      </c>
      <c r="D7" s="130">
        <v>0</v>
      </c>
      <c r="E7" s="159">
        <v>0</v>
      </c>
      <c r="F7" s="131">
        <v>36</v>
      </c>
      <c r="G7" s="70">
        <v>0</v>
      </c>
      <c r="H7" s="70">
        <v>0</v>
      </c>
      <c r="I7" s="70">
        <v>40.405959404100003</v>
      </c>
      <c r="J7" s="65">
        <v>40.4</v>
      </c>
      <c r="K7" s="45">
        <v>2</v>
      </c>
      <c r="L7" s="136">
        <v>3000</v>
      </c>
      <c r="M7" s="45">
        <v>2</v>
      </c>
      <c r="N7" s="115">
        <v>0</v>
      </c>
      <c r="O7" s="37">
        <v>1</v>
      </c>
      <c r="P7" s="37">
        <v>1</v>
      </c>
      <c r="Q7" s="146">
        <v>0</v>
      </c>
      <c r="R7" s="93">
        <f>VLOOKUP($C7,lookup_line!$A$3:$M$40,2,FALSE)</f>
        <v>2</v>
      </c>
      <c r="S7" s="39">
        <f>VLOOKUP($C7,lookup_line!$A$3:$M$40,3,FALSE)</f>
        <v>0</v>
      </c>
      <c r="T7" s="39">
        <f>VLOOKUP($C7,lookup_line!$A$3:$M$40,4,FALSE)</f>
        <v>0</v>
      </c>
      <c r="U7" s="39">
        <f>VLOOKUP($C7,lookup_line!$A$3:$M$40,5,FALSE)</f>
        <v>0</v>
      </c>
      <c r="V7" s="39">
        <f>VLOOKUP($C7,lookup_line!$A$3:$M$40,6,FALSE)</f>
        <v>0</v>
      </c>
      <c r="W7" s="39">
        <f>VLOOKUP($C7,lookup_line!$A$3:$M$40,7,FALSE)</f>
        <v>0</v>
      </c>
      <c r="X7" s="39">
        <f>VLOOKUP($C7,lookup_line!$A$3:$M$40,8,FALSE)</f>
        <v>0</v>
      </c>
      <c r="Y7" s="39">
        <f>VLOOKUP($C7,lookup_line!$A$3:$M$40,9,FALSE)</f>
        <v>0</v>
      </c>
      <c r="Z7" s="39">
        <f>VLOOKUP($C7,lookup_line!$A$3:$M$40,10,FALSE)</f>
        <v>0</v>
      </c>
      <c r="AA7" s="39">
        <f>VLOOKUP($C7,lookup_line!$A$3:$M$40,11,FALSE)</f>
        <v>0</v>
      </c>
      <c r="AB7" s="39">
        <f>VLOOKUP($C7,lookup_line!$A$3:$M$40,12,FALSE)</f>
        <v>0</v>
      </c>
      <c r="AC7" s="39">
        <f>VLOOKUP($C7,lookup_line!$A$3:$M$40,13,FALSE)</f>
        <v>0</v>
      </c>
      <c r="AD7" s="126">
        <f>IFERROR((E7-AF7)/AL7*-1,0.1)</f>
        <v>0</v>
      </c>
      <c r="AE7" s="75">
        <v>0</v>
      </c>
      <c r="AF7" s="100">
        <v>0</v>
      </c>
      <c r="AG7" s="107">
        <v>0</v>
      </c>
      <c r="AH7" s="108">
        <v>0</v>
      </c>
      <c r="AI7" s="113"/>
      <c r="AJ7" s="45" t="s">
        <v>841</v>
      </c>
      <c r="AK7" s="77"/>
      <c r="AL7" s="45">
        <f>VLOOKUP(B7,Di_ROADS!$B$17:$E$1006,4,FALSE)</f>
        <v>-2E-3</v>
      </c>
      <c r="AM7" s="45" t="str">
        <f>IF(OR(D7&gt;E7,D7&gt;F7),"error","")</f>
        <v/>
      </c>
      <c r="AN7" s="37">
        <v>1</v>
      </c>
      <c r="AO7" s="71"/>
      <c r="AP7" s="139">
        <v>2.6957114189113279E-17</v>
      </c>
      <c r="AQ7" s="137">
        <v>1.999250980246448E-8</v>
      </c>
      <c r="AR7" s="142">
        <f>AQ7-AP7</f>
        <v>1.9992509775507366E-8</v>
      </c>
      <c r="AS7" s="77">
        <f>MIN(F7,E7)*P7</f>
        <v>0</v>
      </c>
      <c r="AT7" s="77">
        <v>6.0596827445260288</v>
      </c>
      <c r="AU7" s="78">
        <f>AT7-AS7</f>
        <v>6.0596827445260288</v>
      </c>
      <c r="AV7" s="78"/>
      <c r="AW7" s="45"/>
      <c r="AX7" s="45" t="s">
        <v>908</v>
      </c>
      <c r="AY7" s="45">
        <f>COUNT(AL1:AL361)</f>
        <v>317</v>
      </c>
      <c r="AZ7" s="45"/>
      <c r="BA7" s="45"/>
    </row>
    <row r="8" spans="1:408">
      <c r="A8" s="37">
        <v>14</v>
      </c>
      <c r="B8" s="41" t="s">
        <v>842</v>
      </c>
      <c r="C8" s="74">
        <v>2</v>
      </c>
      <c r="D8" s="130">
        <v>0</v>
      </c>
      <c r="E8" s="159">
        <v>0</v>
      </c>
      <c r="F8" s="131">
        <v>36</v>
      </c>
      <c r="G8" s="70">
        <v>0</v>
      </c>
      <c r="H8" s="70">
        <v>0</v>
      </c>
      <c r="I8" s="70">
        <v>4.6180000000000003</v>
      </c>
      <c r="J8" s="65">
        <v>4.5999999999999996</v>
      </c>
      <c r="K8" s="45">
        <v>0</v>
      </c>
      <c r="L8" s="136">
        <v>3000</v>
      </c>
      <c r="M8" s="45">
        <v>0</v>
      </c>
      <c r="N8" s="115">
        <v>0</v>
      </c>
      <c r="O8" s="134">
        <v>1</v>
      </c>
      <c r="P8" s="134">
        <v>1</v>
      </c>
      <c r="Q8" s="146">
        <v>0</v>
      </c>
      <c r="R8" s="93">
        <f>VLOOKUP($C8,lookup_line!$A$3:$M$40,2,FALSE)</f>
        <v>2</v>
      </c>
      <c r="S8" s="39">
        <f>VLOOKUP($C8,lookup_line!$A$3:$M$40,3,FALSE)</f>
        <v>0</v>
      </c>
      <c r="T8" s="39">
        <f>VLOOKUP($C8,lookup_line!$A$3:$M$40,4,FALSE)</f>
        <v>0</v>
      </c>
      <c r="U8" s="39">
        <f>VLOOKUP($C8,lookup_line!$A$3:$M$40,5,FALSE)</f>
        <v>0</v>
      </c>
      <c r="V8" s="39">
        <f>VLOOKUP($C8,lookup_line!$A$3:$M$40,6,FALSE)</f>
        <v>0</v>
      </c>
      <c r="W8" s="39">
        <f>VLOOKUP($C8,lookup_line!$A$3:$M$40,7,FALSE)</f>
        <v>0</v>
      </c>
      <c r="X8" s="39">
        <f>VLOOKUP($C8,lookup_line!$A$3:$M$40,8,FALSE)</f>
        <v>0</v>
      </c>
      <c r="Y8" s="39">
        <f>VLOOKUP($C8,lookup_line!$A$3:$M$40,9,FALSE)</f>
        <v>0</v>
      </c>
      <c r="Z8" s="39">
        <f>VLOOKUP($C8,lookup_line!$A$3:$M$40,10,FALSE)</f>
        <v>0</v>
      </c>
      <c r="AA8" s="39">
        <f>VLOOKUP($C8,lookup_line!$A$3:$M$40,11,FALSE)</f>
        <v>0</v>
      </c>
      <c r="AB8" s="39">
        <f>VLOOKUP($C8,lookup_line!$A$3:$M$40,12,FALSE)</f>
        <v>0</v>
      </c>
      <c r="AC8" s="39">
        <f>VLOOKUP($C8,lookup_line!$A$3:$M$40,13,FALSE)</f>
        <v>0</v>
      </c>
      <c r="AD8" s="126">
        <f>IFERROR((E8-AF8)/AL8*-1,0.1)</f>
        <v>0</v>
      </c>
      <c r="AE8" s="75">
        <v>0</v>
      </c>
      <c r="AF8" s="100">
        <v>0</v>
      </c>
      <c r="AG8" s="107">
        <v>0</v>
      </c>
      <c r="AH8" s="108">
        <v>0</v>
      </c>
      <c r="AI8" s="113"/>
      <c r="AJ8" s="45" t="s">
        <v>841</v>
      </c>
      <c r="AK8" s="77"/>
      <c r="AL8" s="45">
        <f>VLOOKUP(B8,Di_ROADS!$B$17:$E$1006,4,FALSE)</f>
        <v>-2E-3</v>
      </c>
      <c r="AM8" s="45" t="str">
        <f>IF(OR(D8&gt;E8,D8&gt;F8),"error","")</f>
        <v/>
      </c>
      <c r="AN8" s="134">
        <v>1</v>
      </c>
      <c r="AO8" s="71"/>
      <c r="AP8" s="139">
        <v>0</v>
      </c>
      <c r="AQ8" s="137">
        <v>0</v>
      </c>
      <c r="AR8" s="142">
        <f>AQ8-AP8</f>
        <v>0</v>
      </c>
      <c r="AS8" s="77">
        <f>MIN(F8,E8)*P8</f>
        <v>0</v>
      </c>
      <c r="AT8" s="77">
        <v>0</v>
      </c>
      <c r="AU8" s="78">
        <f>AT8-AS8</f>
        <v>0</v>
      </c>
      <c r="AV8" s="78"/>
      <c r="AW8" s="45"/>
      <c r="AX8" s="45"/>
      <c r="AY8" s="45"/>
      <c r="AZ8" s="45"/>
      <c r="BA8" s="45"/>
    </row>
    <row r="9" spans="1:408" s="61" customFormat="1">
      <c r="A9" s="37">
        <v>15</v>
      </c>
      <c r="B9" s="41" t="s">
        <v>843</v>
      </c>
      <c r="C9" s="74">
        <v>2</v>
      </c>
      <c r="D9" s="130">
        <v>0</v>
      </c>
      <c r="E9" s="159">
        <v>0</v>
      </c>
      <c r="F9" s="131">
        <v>36</v>
      </c>
      <c r="G9" s="70">
        <v>0</v>
      </c>
      <c r="H9" s="70">
        <v>0</v>
      </c>
      <c r="I9" s="70">
        <v>7.24</v>
      </c>
      <c r="J9" s="65">
        <v>7.2</v>
      </c>
      <c r="K9" s="45">
        <v>2</v>
      </c>
      <c r="L9" s="136">
        <v>3000</v>
      </c>
      <c r="M9" s="45">
        <v>2</v>
      </c>
      <c r="N9" s="115">
        <v>0</v>
      </c>
      <c r="O9" s="37">
        <v>1</v>
      </c>
      <c r="P9" s="37">
        <v>0</v>
      </c>
      <c r="Q9" s="146">
        <v>0</v>
      </c>
      <c r="R9" s="93">
        <f>VLOOKUP($C9,lookup_line!$A$3:$M$40,2,FALSE)</f>
        <v>2</v>
      </c>
      <c r="S9" s="39">
        <f>VLOOKUP($C9,lookup_line!$A$3:$M$40,3,FALSE)</f>
        <v>0</v>
      </c>
      <c r="T9" s="39">
        <f>VLOOKUP($C9,lookup_line!$A$3:$M$40,4,FALSE)</f>
        <v>0</v>
      </c>
      <c r="U9" s="39">
        <f>VLOOKUP($C9,lookup_line!$A$3:$M$40,5,FALSE)</f>
        <v>0</v>
      </c>
      <c r="V9" s="39">
        <f>VLOOKUP($C9,lookup_line!$A$3:$M$40,6,FALSE)</f>
        <v>0</v>
      </c>
      <c r="W9" s="39">
        <f>VLOOKUP($C9,lookup_line!$A$3:$M$40,7,FALSE)</f>
        <v>0</v>
      </c>
      <c r="X9" s="39">
        <f>VLOOKUP($C9,lookup_line!$A$3:$M$40,8,FALSE)</f>
        <v>0</v>
      </c>
      <c r="Y9" s="39">
        <f>VLOOKUP($C9,lookup_line!$A$3:$M$40,9,FALSE)</f>
        <v>0</v>
      </c>
      <c r="Z9" s="39">
        <f>VLOOKUP($C9,lookup_line!$A$3:$M$40,10,FALSE)</f>
        <v>0</v>
      </c>
      <c r="AA9" s="39">
        <f>VLOOKUP($C9,lookup_line!$A$3:$M$40,11,FALSE)</f>
        <v>0</v>
      </c>
      <c r="AB9" s="39">
        <f>VLOOKUP($C9,lookup_line!$A$3:$M$40,12,FALSE)</f>
        <v>0</v>
      </c>
      <c r="AC9" s="39">
        <f>VLOOKUP($C9,lookup_line!$A$3:$M$40,13,FALSE)</f>
        <v>0</v>
      </c>
      <c r="AD9" s="126">
        <f>IFERROR((E9-AF9)/AL9*-1,0.1)</f>
        <v>0</v>
      </c>
      <c r="AE9" s="75">
        <v>0</v>
      </c>
      <c r="AF9" s="100">
        <v>0</v>
      </c>
      <c r="AG9" s="107">
        <v>0</v>
      </c>
      <c r="AH9" s="108">
        <v>0</v>
      </c>
      <c r="AI9" s="113"/>
      <c r="AJ9" s="45" t="s">
        <v>841</v>
      </c>
      <c r="AK9" s="77"/>
      <c r="AL9" s="45">
        <f>VLOOKUP(B9,Di_ROADS!$B$17:$E$1006,4,FALSE)</f>
        <v>-2E-3</v>
      </c>
      <c r="AM9" s="45" t="str">
        <f>IF(OR(D9&gt;E9,D9&gt;F9),"error","")</f>
        <v/>
      </c>
      <c r="AN9" s="37">
        <v>0</v>
      </c>
      <c r="AO9" s="71"/>
      <c r="AP9" s="139">
        <v>0</v>
      </c>
      <c r="AQ9" s="137">
        <v>0</v>
      </c>
      <c r="AR9" s="142">
        <f>AQ9-AP9</f>
        <v>0</v>
      </c>
      <c r="AS9" s="77">
        <f>MIN(F9,E9)*P9</f>
        <v>0</v>
      </c>
      <c r="AT9" s="77">
        <v>0</v>
      </c>
      <c r="AU9" s="78">
        <f>AT9-AS9</f>
        <v>0</v>
      </c>
      <c r="AV9" s="78"/>
      <c r="AW9" s="45"/>
      <c r="AX9" s="45"/>
      <c r="AY9" s="45"/>
      <c r="AZ9" s="45"/>
      <c r="BA9" s="45"/>
    </row>
    <row r="10" spans="1:408" s="38" customFormat="1">
      <c r="A10" s="37">
        <v>20</v>
      </c>
      <c r="B10" s="41" t="s">
        <v>344</v>
      </c>
      <c r="C10" s="74">
        <v>3</v>
      </c>
      <c r="D10" s="130">
        <v>0</v>
      </c>
      <c r="E10" s="131">
        <v>0</v>
      </c>
      <c r="F10" s="131">
        <v>36</v>
      </c>
      <c r="G10" s="70">
        <v>0</v>
      </c>
      <c r="H10" s="70">
        <v>0</v>
      </c>
      <c r="I10" s="70">
        <v>39.051609483900002</v>
      </c>
      <c r="J10" s="65">
        <v>39.1</v>
      </c>
      <c r="K10" s="45">
        <v>16</v>
      </c>
      <c r="L10" s="136">
        <v>3344</v>
      </c>
      <c r="M10" s="45">
        <v>16</v>
      </c>
      <c r="N10" s="115">
        <v>0</v>
      </c>
      <c r="O10" s="134">
        <v>1</v>
      </c>
      <c r="P10" s="134">
        <v>1</v>
      </c>
      <c r="Q10" s="146">
        <v>0</v>
      </c>
      <c r="R10" s="93">
        <f>VLOOKUP($C10,lookup_line!$A$3:$M$40,2,FALSE)</f>
        <v>3</v>
      </c>
      <c r="S10" s="39">
        <f>VLOOKUP($C10,lookup_line!$A$3:$M$40,3,FALSE)</f>
        <v>0</v>
      </c>
      <c r="T10" s="39">
        <f>VLOOKUP($C10,lookup_line!$A$3:$M$40,4,FALSE)</f>
        <v>0</v>
      </c>
      <c r="U10" s="39">
        <f>VLOOKUP($C10,lookup_line!$A$3:$M$40,5,FALSE)</f>
        <v>0</v>
      </c>
      <c r="V10" s="39">
        <f>VLOOKUP($C10,lookup_line!$A$3:$M$40,6,FALSE)</f>
        <v>0</v>
      </c>
      <c r="W10" s="39">
        <f>VLOOKUP($C10,lookup_line!$A$3:$M$40,7,FALSE)</f>
        <v>0</v>
      </c>
      <c r="X10" s="39">
        <f>VLOOKUP($C10,lookup_line!$A$3:$M$40,8,FALSE)</f>
        <v>0</v>
      </c>
      <c r="Y10" s="39">
        <f>VLOOKUP($C10,lookup_line!$A$3:$M$40,9,FALSE)</f>
        <v>0</v>
      </c>
      <c r="Z10" s="39">
        <f>VLOOKUP($C10,lookup_line!$A$3:$M$40,10,FALSE)</f>
        <v>0</v>
      </c>
      <c r="AA10" s="39">
        <f>VLOOKUP($C10,lookup_line!$A$3:$M$40,11,FALSE)</f>
        <v>0</v>
      </c>
      <c r="AB10" s="39">
        <f>VLOOKUP($C10,lookup_line!$A$3:$M$40,12,FALSE)</f>
        <v>0</v>
      </c>
      <c r="AC10" s="39">
        <f>VLOOKUP($C10,lookup_line!$A$3:$M$40,13,FALSE)</f>
        <v>0</v>
      </c>
      <c r="AD10" s="126">
        <f>IFERROR((E10-AF10)/AL10*-1,0.1)</f>
        <v>0</v>
      </c>
      <c r="AE10" s="75">
        <v>0</v>
      </c>
      <c r="AF10" s="100">
        <v>0</v>
      </c>
      <c r="AG10" s="107">
        <v>0</v>
      </c>
      <c r="AH10" s="108">
        <v>0</v>
      </c>
      <c r="AI10" s="113"/>
      <c r="AJ10" s="45" t="s">
        <v>691</v>
      </c>
      <c r="AK10" s="77"/>
      <c r="AL10" s="45">
        <f>VLOOKUP(B10,Di_ROADS!$B$17:$E$1006,4,FALSE)</f>
        <v>-2E-3</v>
      </c>
      <c r="AM10" s="45" t="str">
        <f>IF(OR(D10&gt;E10,D10&gt;F10),"error","")</f>
        <v/>
      </c>
      <c r="AN10" s="134">
        <v>1</v>
      </c>
      <c r="AO10" s="71"/>
      <c r="AP10" s="139">
        <v>1.6310080624086565</v>
      </c>
      <c r="AQ10" s="137">
        <v>1.6310080617068639</v>
      </c>
      <c r="AR10" s="142">
        <f>AQ10-AP10</f>
        <v>-7.0179262401381948E-10</v>
      </c>
      <c r="AS10" s="77">
        <f>MIN(F10,E10)*P10</f>
        <v>0</v>
      </c>
      <c r="AT10" s="77">
        <v>1.6310080624086565</v>
      </c>
      <c r="AU10" s="78">
        <f>AT10-AS10</f>
        <v>1.6310080624086565</v>
      </c>
      <c r="AV10" s="78"/>
      <c r="AW10" s="45"/>
      <c r="AX10" s="45"/>
      <c r="AY10" s="45"/>
      <c r="AZ10" s="45"/>
      <c r="BA10" s="45"/>
    </row>
    <row r="11" spans="1:408">
      <c r="A11" s="37">
        <v>33</v>
      </c>
      <c r="B11" s="41" t="s">
        <v>357</v>
      </c>
      <c r="C11" s="74">
        <v>4</v>
      </c>
      <c r="D11" s="130">
        <v>0</v>
      </c>
      <c r="E11" s="131">
        <v>0</v>
      </c>
      <c r="F11" s="131">
        <v>25</v>
      </c>
      <c r="G11" s="70">
        <v>0</v>
      </c>
      <c r="H11" s="70">
        <v>0</v>
      </c>
      <c r="I11" s="70">
        <v>1.6039839601999999</v>
      </c>
      <c r="J11" s="65">
        <v>1.6</v>
      </c>
      <c r="K11" s="45">
        <v>0</v>
      </c>
      <c r="L11" s="136">
        <v>3846</v>
      </c>
      <c r="M11" s="45">
        <v>0</v>
      </c>
      <c r="N11" s="115">
        <v>0</v>
      </c>
      <c r="O11" s="37">
        <v>1</v>
      </c>
      <c r="P11" s="37">
        <v>1</v>
      </c>
      <c r="Q11" s="146">
        <v>0</v>
      </c>
      <c r="R11" s="93">
        <f>VLOOKUP($C11,lookup_line!$A$3:$M$40,2,FALSE)</f>
        <v>5</v>
      </c>
      <c r="S11" s="39">
        <f>VLOOKUP($C11,lookup_line!$A$3:$M$40,3,FALSE)</f>
        <v>0</v>
      </c>
      <c r="T11" s="39">
        <f>VLOOKUP($C11,lookup_line!$A$3:$M$40,4,FALSE)</f>
        <v>0</v>
      </c>
      <c r="U11" s="39">
        <f>VLOOKUP($C11,lookup_line!$A$3:$M$40,5,FALSE)</f>
        <v>0</v>
      </c>
      <c r="V11" s="39">
        <f>VLOOKUP($C11,lookup_line!$A$3:$M$40,6,FALSE)</f>
        <v>0</v>
      </c>
      <c r="W11" s="39">
        <f>VLOOKUP($C11,lookup_line!$A$3:$M$40,7,FALSE)</f>
        <v>0</v>
      </c>
      <c r="X11" s="39">
        <f>VLOOKUP($C11,lookup_line!$A$3:$M$40,8,FALSE)</f>
        <v>0</v>
      </c>
      <c r="Y11" s="39">
        <f>VLOOKUP($C11,lookup_line!$A$3:$M$40,9,FALSE)</f>
        <v>0</v>
      </c>
      <c r="Z11" s="39">
        <f>VLOOKUP($C11,lookup_line!$A$3:$M$40,10,FALSE)</f>
        <v>0</v>
      </c>
      <c r="AA11" s="39">
        <f>VLOOKUP($C11,lookup_line!$A$3:$M$40,11,FALSE)</f>
        <v>0</v>
      </c>
      <c r="AB11" s="39">
        <f>VLOOKUP($C11,lookup_line!$A$3:$M$40,12,FALSE)</f>
        <v>0</v>
      </c>
      <c r="AC11" s="39">
        <f>VLOOKUP($C11,lookup_line!$A$3:$M$40,13,FALSE)</f>
        <v>0</v>
      </c>
      <c r="AD11" s="126">
        <f>IFERROR((E11-AF11)/AL11*-1,0.1)</f>
        <v>0</v>
      </c>
      <c r="AE11" s="75">
        <v>0</v>
      </c>
      <c r="AF11" s="100">
        <v>0</v>
      </c>
      <c r="AG11" s="107">
        <v>0</v>
      </c>
      <c r="AH11" s="108">
        <v>0</v>
      </c>
      <c r="AI11" s="113"/>
      <c r="AJ11" s="45" t="s">
        <v>698</v>
      </c>
      <c r="AK11" s="77"/>
      <c r="AL11" s="45">
        <f>VLOOKUP(B11,Di_ROADS!$B$17:$E$1006,4,FALSE)</f>
        <v>-2E-3</v>
      </c>
      <c r="AM11" s="45" t="str">
        <f>IF(OR(D11&gt;E11,D11&gt;F11),"error","")</f>
        <v/>
      </c>
      <c r="AN11" s="37">
        <v>1</v>
      </c>
      <c r="AO11" s="71"/>
      <c r="AP11" s="139">
        <v>0.44314012355006177</v>
      </c>
      <c r="AQ11" s="137">
        <v>0.44314012306871003</v>
      </c>
      <c r="AR11" s="142">
        <f>AQ11-AP11</f>
        <v>-4.8135173624785921E-10</v>
      </c>
      <c r="AS11" s="77">
        <f>MIN(F11,E11)*P11</f>
        <v>0</v>
      </c>
      <c r="AT11" s="77">
        <v>0.44314012355006177</v>
      </c>
      <c r="AU11" s="78">
        <f>AT11-AS11</f>
        <v>0.44314012355006177</v>
      </c>
      <c r="AV11" s="78"/>
      <c r="AW11" s="45"/>
      <c r="AX11" s="45"/>
      <c r="AY11" s="45"/>
      <c r="AZ11" s="45"/>
      <c r="BA11" s="45"/>
    </row>
    <row r="12" spans="1:408" s="61" customFormat="1">
      <c r="A12" s="37">
        <v>40</v>
      </c>
      <c r="B12" s="41" t="s">
        <v>364</v>
      </c>
      <c r="C12" s="74">
        <v>5</v>
      </c>
      <c r="D12" s="130">
        <v>0</v>
      </c>
      <c r="E12" s="159">
        <v>0</v>
      </c>
      <c r="F12" s="131">
        <v>25</v>
      </c>
      <c r="G12" s="70">
        <v>0</v>
      </c>
      <c r="H12" s="70">
        <v>0</v>
      </c>
      <c r="I12" s="70">
        <v>42</v>
      </c>
      <c r="J12" s="65">
        <v>42</v>
      </c>
      <c r="K12" s="45">
        <v>8</v>
      </c>
      <c r="L12" s="136">
        <v>3438</v>
      </c>
      <c r="M12" s="45">
        <v>8</v>
      </c>
      <c r="N12" s="115">
        <v>0</v>
      </c>
      <c r="O12" s="37">
        <v>1</v>
      </c>
      <c r="P12" s="37">
        <v>1</v>
      </c>
      <c r="Q12" s="146">
        <v>0</v>
      </c>
      <c r="R12" s="93">
        <f>VLOOKUP($C12,lookup_line!$A$3:$M$40,2,FALSE)</f>
        <v>5</v>
      </c>
      <c r="S12" s="39">
        <f>VLOOKUP($C12,lookup_line!$A$3:$M$40,3,FALSE)</f>
        <v>0</v>
      </c>
      <c r="T12" s="39">
        <f>VLOOKUP($C12,lookup_line!$A$3:$M$40,4,FALSE)</f>
        <v>0</v>
      </c>
      <c r="U12" s="39">
        <f>VLOOKUP($C12,lookup_line!$A$3:$M$40,5,FALSE)</f>
        <v>0</v>
      </c>
      <c r="V12" s="39">
        <f>VLOOKUP($C12,lookup_line!$A$3:$M$40,6,FALSE)</f>
        <v>0</v>
      </c>
      <c r="W12" s="39">
        <f>VLOOKUP($C12,lookup_line!$A$3:$M$40,7,FALSE)</f>
        <v>0</v>
      </c>
      <c r="X12" s="39">
        <f>VLOOKUP($C12,lookup_line!$A$3:$M$40,8,FALSE)</f>
        <v>0</v>
      </c>
      <c r="Y12" s="39">
        <f>VLOOKUP($C12,lookup_line!$A$3:$M$40,9,FALSE)</f>
        <v>0</v>
      </c>
      <c r="Z12" s="39">
        <f>VLOOKUP($C12,lookup_line!$A$3:$M$40,10,FALSE)</f>
        <v>0</v>
      </c>
      <c r="AA12" s="39">
        <f>VLOOKUP($C12,lookup_line!$A$3:$M$40,11,FALSE)</f>
        <v>0</v>
      </c>
      <c r="AB12" s="39">
        <f>VLOOKUP($C12,lookup_line!$A$3:$M$40,12,FALSE)</f>
        <v>0</v>
      </c>
      <c r="AC12" s="39">
        <f>VLOOKUP($C12,lookup_line!$A$3:$M$40,13,FALSE)</f>
        <v>0</v>
      </c>
      <c r="AD12" s="126">
        <f>IFERROR((E12-AF12)/AL12*-1,0.1)</f>
        <v>0</v>
      </c>
      <c r="AE12" s="75">
        <v>0</v>
      </c>
      <c r="AF12" s="100">
        <v>0</v>
      </c>
      <c r="AG12" s="107">
        <v>0</v>
      </c>
      <c r="AH12" s="108">
        <v>0</v>
      </c>
      <c r="AI12" s="113"/>
      <c r="AJ12" s="45" t="s">
        <v>702</v>
      </c>
      <c r="AK12" s="77"/>
      <c r="AL12" s="45">
        <f>VLOOKUP(B12,Di_ROADS!$B$17:$E$1006,4,FALSE)</f>
        <v>-2E-3</v>
      </c>
      <c r="AM12" s="45" t="str">
        <f>IF(OR(D12&gt;E12,D12&gt;F12),"error","")</f>
        <v/>
      </c>
      <c r="AN12" s="37">
        <v>1</v>
      </c>
      <c r="AO12" s="71"/>
      <c r="AP12" s="139">
        <v>0</v>
      </c>
      <c r="AQ12" s="137">
        <v>0</v>
      </c>
      <c r="AR12" s="142">
        <f>AQ12-AP12</f>
        <v>0</v>
      </c>
      <c r="AS12" s="77">
        <f>MIN(F12,E12)*P12</f>
        <v>0</v>
      </c>
      <c r="AT12" s="77">
        <v>0</v>
      </c>
      <c r="AU12" s="78">
        <f>AT12-AS12</f>
        <v>0</v>
      </c>
      <c r="AV12" s="78"/>
      <c r="AW12" s="45"/>
      <c r="AX12" s="45"/>
      <c r="AY12" s="45"/>
      <c r="AZ12" s="45"/>
      <c r="BA12" s="45"/>
    </row>
    <row r="13" spans="1:408">
      <c r="A13" s="37">
        <v>72</v>
      </c>
      <c r="B13" s="41" t="s">
        <v>396</v>
      </c>
      <c r="C13" s="74">
        <v>7</v>
      </c>
      <c r="D13" s="130">
        <v>0</v>
      </c>
      <c r="E13" s="131">
        <v>0</v>
      </c>
      <c r="F13" s="131">
        <v>0</v>
      </c>
      <c r="G13" s="70">
        <v>100</v>
      </c>
      <c r="H13" s="70">
        <v>100</v>
      </c>
      <c r="I13" s="70">
        <v>3.8803880388000001</v>
      </c>
      <c r="J13" s="65">
        <v>3.9</v>
      </c>
      <c r="K13" s="45">
        <v>0</v>
      </c>
      <c r="L13" s="136">
        <v>1724.88</v>
      </c>
      <c r="M13" s="45">
        <v>0</v>
      </c>
      <c r="N13" s="115">
        <v>0</v>
      </c>
      <c r="O13" s="37">
        <v>1</v>
      </c>
      <c r="P13" s="37">
        <v>1</v>
      </c>
      <c r="Q13" s="146">
        <v>0</v>
      </c>
      <c r="R13" s="93">
        <f>VLOOKUP($C13,lookup_line!$A$3:$M$40,2,FALSE)</f>
        <v>7</v>
      </c>
      <c r="S13" s="39">
        <f>VLOOKUP($C13,lookup_line!$A$3:$M$40,3,FALSE)</f>
        <v>0</v>
      </c>
      <c r="T13" s="39">
        <f>VLOOKUP($C13,lookup_line!$A$3:$M$40,4,FALSE)</f>
        <v>0</v>
      </c>
      <c r="U13" s="39">
        <f>VLOOKUP($C13,lookup_line!$A$3:$M$40,5,FALSE)</f>
        <v>0</v>
      </c>
      <c r="V13" s="39">
        <f>VLOOKUP($C13,lookup_line!$A$3:$M$40,6,FALSE)</f>
        <v>0</v>
      </c>
      <c r="W13" s="39">
        <f>VLOOKUP($C13,lookup_line!$A$3:$M$40,7,FALSE)</f>
        <v>0</v>
      </c>
      <c r="X13" s="39">
        <f>VLOOKUP($C13,lookup_line!$A$3:$M$40,8,FALSE)</f>
        <v>0</v>
      </c>
      <c r="Y13" s="39">
        <f>VLOOKUP($C13,lookup_line!$A$3:$M$40,9,FALSE)</f>
        <v>0</v>
      </c>
      <c r="Z13" s="39">
        <f>VLOOKUP($C13,lookup_line!$A$3:$M$40,10,FALSE)</f>
        <v>0</v>
      </c>
      <c r="AA13" s="39">
        <f>VLOOKUP($C13,lookup_line!$A$3:$M$40,11,FALSE)</f>
        <v>0</v>
      </c>
      <c r="AB13" s="39">
        <f>VLOOKUP($C13,lookup_line!$A$3:$M$40,12,FALSE)</f>
        <v>0</v>
      </c>
      <c r="AC13" s="39">
        <f>VLOOKUP($C13,lookup_line!$A$3:$M$40,13,FALSE)</f>
        <v>0</v>
      </c>
      <c r="AD13" s="126">
        <f>IFERROR((E13-AF13)/AL13*-1,0.1)</f>
        <v>0</v>
      </c>
      <c r="AE13" s="75">
        <v>0</v>
      </c>
      <c r="AF13" s="100">
        <v>0</v>
      </c>
      <c r="AG13" s="107">
        <v>0</v>
      </c>
      <c r="AH13" s="108">
        <v>0</v>
      </c>
      <c r="AI13" s="113"/>
      <c r="AJ13" s="45" t="s">
        <v>702</v>
      </c>
      <c r="AK13" s="77"/>
      <c r="AL13" s="45">
        <f>VLOOKUP(B13,Di_ROADS!$B$17:$E$1006,4,FALSE)</f>
        <v>-9.9999999999999995E-7</v>
      </c>
      <c r="AM13" s="45" t="str">
        <f>IF(OR(D13&gt;E13,D13&gt;F13),"error","")</f>
        <v/>
      </c>
      <c r="AN13" s="37">
        <v>1</v>
      </c>
      <c r="AO13" s="71"/>
      <c r="AP13" s="139">
        <v>0</v>
      </c>
      <c r="AQ13" s="137">
        <v>0</v>
      </c>
      <c r="AR13" s="142">
        <f>AQ13-AP13</f>
        <v>0</v>
      </c>
      <c r="AS13" s="77">
        <f>MIN(F13,E13)*P13</f>
        <v>0</v>
      </c>
      <c r="AT13" s="77">
        <v>0</v>
      </c>
      <c r="AU13" s="78">
        <f>AT13-AS13</f>
        <v>0</v>
      </c>
      <c r="AV13" s="78"/>
      <c r="AW13" s="45"/>
      <c r="AX13" s="45"/>
      <c r="AY13" s="45"/>
      <c r="AZ13" s="45"/>
      <c r="BA13" s="45"/>
    </row>
    <row r="14" spans="1:408" ht="13.15" customHeight="1">
      <c r="A14" s="37">
        <v>75</v>
      </c>
      <c r="B14" s="41" t="s">
        <v>399</v>
      </c>
      <c r="C14" s="74">
        <v>7</v>
      </c>
      <c r="D14" s="130">
        <v>0</v>
      </c>
      <c r="E14" s="131">
        <v>0</v>
      </c>
      <c r="F14" s="131">
        <v>25</v>
      </c>
      <c r="G14" s="70">
        <v>0</v>
      </c>
      <c r="H14" s="70">
        <v>0</v>
      </c>
      <c r="I14" s="70">
        <v>8.8608860885999992</v>
      </c>
      <c r="J14" s="65">
        <v>8.9</v>
      </c>
      <c r="K14" s="45">
        <v>2</v>
      </c>
      <c r="L14" s="136">
        <v>3000</v>
      </c>
      <c r="M14" s="45">
        <v>2</v>
      </c>
      <c r="N14" s="115">
        <v>0</v>
      </c>
      <c r="O14" s="37">
        <v>1</v>
      </c>
      <c r="P14" s="37">
        <v>0</v>
      </c>
      <c r="Q14" s="146">
        <v>0</v>
      </c>
      <c r="R14" s="93">
        <f>VLOOKUP($C14,lookup_line!$A$3:$M$40,2,FALSE)</f>
        <v>7</v>
      </c>
      <c r="S14" s="39">
        <f>VLOOKUP($C14,lookup_line!$A$3:$M$40,3,FALSE)</f>
        <v>0</v>
      </c>
      <c r="T14" s="39">
        <f>VLOOKUP($C14,lookup_line!$A$3:$M$40,4,FALSE)</f>
        <v>0</v>
      </c>
      <c r="U14" s="39">
        <f>VLOOKUP($C14,lookup_line!$A$3:$M$40,5,FALSE)</f>
        <v>0</v>
      </c>
      <c r="V14" s="39">
        <f>VLOOKUP($C14,lookup_line!$A$3:$M$40,6,FALSE)</f>
        <v>0</v>
      </c>
      <c r="W14" s="39">
        <f>VLOOKUP($C14,lookup_line!$A$3:$M$40,7,FALSE)</f>
        <v>0</v>
      </c>
      <c r="X14" s="39">
        <f>VLOOKUP($C14,lookup_line!$A$3:$M$40,8,FALSE)</f>
        <v>0</v>
      </c>
      <c r="Y14" s="39">
        <f>VLOOKUP($C14,lookup_line!$A$3:$M$40,9,FALSE)</f>
        <v>0</v>
      </c>
      <c r="Z14" s="39">
        <f>VLOOKUP($C14,lookup_line!$A$3:$M$40,10,FALSE)</f>
        <v>0</v>
      </c>
      <c r="AA14" s="39">
        <f>VLOOKUP($C14,lookup_line!$A$3:$M$40,11,FALSE)</f>
        <v>0</v>
      </c>
      <c r="AB14" s="39">
        <f>VLOOKUP($C14,lookup_line!$A$3:$M$40,12,FALSE)</f>
        <v>0</v>
      </c>
      <c r="AC14" s="39">
        <f>VLOOKUP($C14,lookup_line!$A$3:$M$40,13,FALSE)</f>
        <v>0</v>
      </c>
      <c r="AD14" s="126">
        <f>IFERROR((E14-AF14)/AL14*-1,0.1)</f>
        <v>0</v>
      </c>
      <c r="AE14" s="75">
        <v>0</v>
      </c>
      <c r="AF14" s="100">
        <v>0</v>
      </c>
      <c r="AG14" s="107">
        <v>0</v>
      </c>
      <c r="AH14" s="108">
        <v>0</v>
      </c>
      <c r="AI14" s="113"/>
      <c r="AJ14" s="45" t="s">
        <v>702</v>
      </c>
      <c r="AK14" s="77"/>
      <c r="AL14" s="45">
        <f>VLOOKUP(B14,Di_ROADS!$B$17:$E$1006,4,FALSE)</f>
        <v>-2E-3</v>
      </c>
      <c r="AM14" s="45" t="str">
        <f>IF(OR(D14&gt;E14,D14&gt;F14),"error","")</f>
        <v/>
      </c>
      <c r="AN14" s="37">
        <v>0</v>
      </c>
      <c r="AO14" s="71"/>
      <c r="AP14" s="139">
        <v>0</v>
      </c>
      <c r="AQ14" s="137">
        <v>0</v>
      </c>
      <c r="AR14" s="142">
        <f>AQ14-AP14</f>
        <v>0</v>
      </c>
      <c r="AS14" s="77">
        <f>MIN(F14,E14)*P14</f>
        <v>0</v>
      </c>
      <c r="AT14" s="77">
        <v>0</v>
      </c>
      <c r="AU14" s="78">
        <f>AT14-AS14</f>
        <v>0</v>
      </c>
      <c r="AV14" s="78"/>
      <c r="AW14" s="45"/>
      <c r="AX14" s="45"/>
      <c r="AY14" s="45"/>
      <c r="AZ14" s="45"/>
      <c r="BA14" s="45"/>
    </row>
    <row r="15" spans="1:408" s="61" customFormat="1">
      <c r="A15" s="37">
        <v>76</v>
      </c>
      <c r="B15" s="7" t="s">
        <v>400</v>
      </c>
      <c r="C15" s="74">
        <v>7</v>
      </c>
      <c r="D15" s="130">
        <v>0</v>
      </c>
      <c r="E15" s="131">
        <v>0</v>
      </c>
      <c r="F15" s="131">
        <v>25</v>
      </c>
      <c r="G15" s="70">
        <v>0</v>
      </c>
      <c r="H15" s="70">
        <v>0</v>
      </c>
      <c r="I15" s="70">
        <v>6.83</v>
      </c>
      <c r="J15" s="65">
        <v>6.8</v>
      </c>
      <c r="K15" s="45">
        <v>2</v>
      </c>
      <c r="L15" s="136">
        <v>1464.72</v>
      </c>
      <c r="M15" s="45">
        <v>2</v>
      </c>
      <c r="N15" s="115">
        <v>0</v>
      </c>
      <c r="O15" s="37">
        <v>1</v>
      </c>
      <c r="P15" s="37">
        <v>1</v>
      </c>
      <c r="Q15" s="146">
        <v>0</v>
      </c>
      <c r="R15" s="93">
        <f>VLOOKUP($C15,lookup_line!$A$3:$M$40,2,FALSE)</f>
        <v>7</v>
      </c>
      <c r="S15" s="39">
        <f>VLOOKUP($C15,lookup_line!$A$3:$M$40,3,FALSE)</f>
        <v>0</v>
      </c>
      <c r="T15" s="39">
        <f>VLOOKUP($C15,lookup_line!$A$3:$M$40,4,FALSE)</f>
        <v>0</v>
      </c>
      <c r="U15" s="39">
        <f>VLOOKUP($C15,lookup_line!$A$3:$M$40,5,FALSE)</f>
        <v>0</v>
      </c>
      <c r="V15" s="39">
        <f>VLOOKUP($C15,lookup_line!$A$3:$M$40,6,FALSE)</f>
        <v>0</v>
      </c>
      <c r="W15" s="39">
        <f>VLOOKUP($C15,lookup_line!$A$3:$M$40,7,FALSE)</f>
        <v>0</v>
      </c>
      <c r="X15" s="39">
        <f>VLOOKUP($C15,lookup_line!$A$3:$M$40,8,FALSE)</f>
        <v>0</v>
      </c>
      <c r="Y15" s="39">
        <f>VLOOKUP($C15,lookup_line!$A$3:$M$40,9,FALSE)</f>
        <v>0</v>
      </c>
      <c r="Z15" s="39">
        <f>VLOOKUP($C15,lookup_line!$A$3:$M$40,10,FALSE)</f>
        <v>0</v>
      </c>
      <c r="AA15" s="39">
        <f>VLOOKUP($C15,lookup_line!$A$3:$M$40,11,FALSE)</f>
        <v>0</v>
      </c>
      <c r="AB15" s="39">
        <f>VLOOKUP($C15,lookup_line!$A$3:$M$40,12,FALSE)</f>
        <v>0</v>
      </c>
      <c r="AC15" s="39">
        <f>VLOOKUP($C15,lookup_line!$A$3:$M$40,13,FALSE)</f>
        <v>0</v>
      </c>
      <c r="AD15" s="126">
        <f>IFERROR((E15-AF15)/AL15*-1,0.1)</f>
        <v>0</v>
      </c>
      <c r="AE15" s="75">
        <v>0</v>
      </c>
      <c r="AF15" s="100">
        <v>0</v>
      </c>
      <c r="AG15" s="107">
        <v>0</v>
      </c>
      <c r="AH15" s="108">
        <v>0</v>
      </c>
      <c r="AI15" s="113"/>
      <c r="AJ15" s="45" t="s">
        <v>702</v>
      </c>
      <c r="AK15" s="77"/>
      <c r="AL15" s="45">
        <f>VLOOKUP(B15,Di_ROADS!$B$17:$E$1006,4,FALSE)</f>
        <v>-2E-3</v>
      </c>
      <c r="AM15" s="45" t="str">
        <f>IF(OR(D15&gt;E15,D15&gt;F15),"error","")</f>
        <v/>
      </c>
      <c r="AN15" s="37">
        <v>1</v>
      </c>
      <c r="AO15" s="71"/>
      <c r="AP15" s="139">
        <v>1.7138434219550471</v>
      </c>
      <c r="AQ15" s="137">
        <v>1.7138434215473493</v>
      </c>
      <c r="AR15" s="142">
        <f>AQ15-AP15</f>
        <v>-4.0769787545968939E-10</v>
      </c>
      <c r="AS15" s="77">
        <f>MIN(F15,E15)*P15</f>
        <v>0</v>
      </c>
      <c r="AT15" s="77">
        <v>1.7138434219550471</v>
      </c>
      <c r="AU15" s="78">
        <f>AT15-AS15</f>
        <v>1.7138434219550471</v>
      </c>
      <c r="AV15" s="78"/>
      <c r="AW15" s="45"/>
      <c r="AX15" s="45"/>
      <c r="AY15" s="45"/>
      <c r="AZ15" s="45"/>
      <c r="BA15" s="45"/>
    </row>
    <row r="16" spans="1:408" s="38" customFormat="1">
      <c r="A16" s="37">
        <v>105</v>
      </c>
      <c r="B16" s="7" t="s">
        <v>429</v>
      </c>
      <c r="C16" s="74">
        <v>10</v>
      </c>
      <c r="D16" s="130">
        <v>0</v>
      </c>
      <c r="E16" s="131">
        <v>0</v>
      </c>
      <c r="F16" s="131">
        <v>15</v>
      </c>
      <c r="G16" s="70">
        <v>0</v>
      </c>
      <c r="H16" s="70">
        <v>0</v>
      </c>
      <c r="I16" s="70">
        <v>24.251000000000001</v>
      </c>
      <c r="J16" s="65">
        <v>24.3</v>
      </c>
      <c r="K16" s="45">
        <v>20</v>
      </c>
      <c r="L16" s="136">
        <v>3000</v>
      </c>
      <c r="M16" s="45">
        <v>20</v>
      </c>
      <c r="N16" s="115">
        <v>0</v>
      </c>
      <c r="O16" s="37">
        <v>1</v>
      </c>
      <c r="P16" s="37">
        <v>1</v>
      </c>
      <c r="Q16" s="146">
        <v>0</v>
      </c>
      <c r="R16" s="93">
        <f>VLOOKUP($C16,lookup_line!$A$3:$M$40,2,FALSE)</f>
        <v>2</v>
      </c>
      <c r="S16" s="39">
        <f>VLOOKUP($C16,lookup_line!$A$3:$M$40,3,FALSE)</f>
        <v>10</v>
      </c>
      <c r="T16" s="39">
        <f>VLOOKUP($C16,lookup_line!$A$3:$M$40,4,FALSE)</f>
        <v>0</v>
      </c>
      <c r="U16" s="39">
        <f>VLOOKUP($C16,lookup_line!$A$3:$M$40,5,FALSE)</f>
        <v>0</v>
      </c>
      <c r="V16" s="39">
        <f>VLOOKUP($C16,lookup_line!$A$3:$M$40,6,FALSE)</f>
        <v>0</v>
      </c>
      <c r="W16" s="39">
        <f>VLOOKUP($C16,lookup_line!$A$3:$M$40,7,FALSE)</f>
        <v>0</v>
      </c>
      <c r="X16" s="39">
        <f>VLOOKUP($C16,lookup_line!$A$3:$M$40,8,FALSE)</f>
        <v>0</v>
      </c>
      <c r="Y16" s="39">
        <f>VLOOKUP($C16,lookup_line!$A$3:$M$40,9,FALSE)</f>
        <v>0</v>
      </c>
      <c r="Z16" s="39">
        <f>VLOOKUP($C16,lookup_line!$A$3:$M$40,10,FALSE)</f>
        <v>0</v>
      </c>
      <c r="AA16" s="39">
        <f>VLOOKUP($C16,lookup_line!$A$3:$M$40,11,FALSE)</f>
        <v>0</v>
      </c>
      <c r="AB16" s="39">
        <f>VLOOKUP($C16,lookup_line!$A$3:$M$40,12,FALSE)</f>
        <v>0</v>
      </c>
      <c r="AC16" s="39">
        <f>VLOOKUP($C16,lookup_line!$A$3:$M$40,13,FALSE)</f>
        <v>0</v>
      </c>
      <c r="AD16" s="126">
        <f>IFERROR((E16-AF16)/AL16*-1,0.1)</f>
        <v>0</v>
      </c>
      <c r="AE16" s="75">
        <v>0</v>
      </c>
      <c r="AF16" s="100">
        <v>0</v>
      </c>
      <c r="AG16" s="107">
        <v>0</v>
      </c>
      <c r="AH16" s="108">
        <v>0</v>
      </c>
      <c r="AI16" s="113"/>
      <c r="AJ16" s="45" t="s">
        <v>722</v>
      </c>
      <c r="AK16" s="77"/>
      <c r="AL16" s="45">
        <f>VLOOKUP(B16,Di_ROADS!$B$17:$E$1006,4,FALSE)</f>
        <v>-4.0000000000000001E-3</v>
      </c>
      <c r="AM16" s="45" t="str">
        <f>IF(OR(D16&gt;E16,D16&gt;F16),"error","")</f>
        <v/>
      </c>
      <c r="AN16" s="37">
        <v>1</v>
      </c>
      <c r="AO16" s="71"/>
      <c r="AP16" s="139">
        <v>0</v>
      </c>
      <c r="AQ16" s="137">
        <v>0</v>
      </c>
      <c r="AR16" s="142">
        <f>AQ16-AP16</f>
        <v>0</v>
      </c>
      <c r="AS16" s="77">
        <f>MIN(F16,E16)*P16</f>
        <v>0</v>
      </c>
      <c r="AT16" s="77">
        <v>0</v>
      </c>
      <c r="AU16" s="78">
        <f>AT16-AS16</f>
        <v>0</v>
      </c>
      <c r="AV16" s="78"/>
      <c r="AW16" s="45"/>
      <c r="AX16" s="45"/>
      <c r="AY16" s="45"/>
      <c r="AZ16" s="45"/>
      <c r="BA16" s="45"/>
    </row>
    <row r="17" spans="1:53" s="61" customFormat="1">
      <c r="A17" s="37">
        <v>145</v>
      </c>
      <c r="B17" s="69" t="s">
        <v>464</v>
      </c>
      <c r="C17" s="74">
        <v>13</v>
      </c>
      <c r="D17" s="131">
        <v>0</v>
      </c>
      <c r="E17" s="131">
        <v>0</v>
      </c>
      <c r="F17" s="131">
        <v>25</v>
      </c>
      <c r="G17" s="65">
        <v>0</v>
      </c>
      <c r="H17" s="65">
        <v>0</v>
      </c>
      <c r="I17" s="65">
        <v>11.984</v>
      </c>
      <c r="J17" s="45">
        <v>12</v>
      </c>
      <c r="K17" s="45">
        <v>5</v>
      </c>
      <c r="L17" s="136">
        <v>3000</v>
      </c>
      <c r="M17" s="45">
        <v>5</v>
      </c>
      <c r="N17" s="73">
        <v>0</v>
      </c>
      <c r="O17" s="134">
        <v>1</v>
      </c>
      <c r="P17" s="134">
        <v>1</v>
      </c>
      <c r="Q17" s="146">
        <v>0</v>
      </c>
      <c r="R17" s="93">
        <f>VLOOKUP($C17,lookup_line!$A$3:$M$40,2,FALSE)</f>
        <v>13</v>
      </c>
      <c r="S17" s="39">
        <f>VLOOKUP($C17,lookup_line!$A$3:$M$40,3,FALSE)</f>
        <v>0</v>
      </c>
      <c r="T17" s="39">
        <f>VLOOKUP($C17,lookup_line!$A$3:$M$40,4,FALSE)</f>
        <v>0</v>
      </c>
      <c r="U17" s="39">
        <f>VLOOKUP($C17,lookup_line!$A$3:$M$40,5,FALSE)</f>
        <v>0</v>
      </c>
      <c r="V17" s="39">
        <f>VLOOKUP($C17,lookup_line!$A$3:$M$40,6,FALSE)</f>
        <v>0</v>
      </c>
      <c r="W17" s="39">
        <f>VLOOKUP($C17,lookup_line!$A$3:$M$40,7,FALSE)</f>
        <v>0</v>
      </c>
      <c r="X17" s="39">
        <f>VLOOKUP($C17,lookup_line!$A$3:$M$40,8,FALSE)</f>
        <v>0</v>
      </c>
      <c r="Y17" s="39">
        <f>VLOOKUP($C17,lookup_line!$A$3:$M$40,9,FALSE)</f>
        <v>0</v>
      </c>
      <c r="Z17" s="39">
        <f>VLOOKUP($C17,lookup_line!$A$3:$M$40,10,FALSE)</f>
        <v>0</v>
      </c>
      <c r="AA17" s="39">
        <f>VLOOKUP($C17,lookup_line!$A$3:$M$40,11,FALSE)</f>
        <v>0</v>
      </c>
      <c r="AB17" s="39">
        <f>VLOOKUP($C17,lookup_line!$A$3:$M$40,12,FALSE)</f>
        <v>0</v>
      </c>
      <c r="AC17" s="39">
        <f>VLOOKUP($C17,lookup_line!$A$3:$M$40,13,FALSE)</f>
        <v>0</v>
      </c>
      <c r="AD17" s="126">
        <f>IFERROR((E17-AF17)/AL17*-1,0.1)</f>
        <v>0</v>
      </c>
      <c r="AE17" s="75">
        <v>0</v>
      </c>
      <c r="AF17" s="100">
        <v>0</v>
      </c>
      <c r="AG17" s="107">
        <v>0</v>
      </c>
      <c r="AH17" s="108">
        <v>0</v>
      </c>
      <c r="AI17" s="112"/>
      <c r="AJ17" s="45" t="s">
        <v>730</v>
      </c>
      <c r="AK17" s="45"/>
      <c r="AL17" s="45">
        <f>VLOOKUP(B17,Di_ROADS!$B$17:$E$1006,4,FALSE)</f>
        <v>-2E-3</v>
      </c>
      <c r="AM17" s="45"/>
      <c r="AN17" s="134">
        <v>1</v>
      </c>
      <c r="AO17" s="45"/>
      <c r="AP17" s="139">
        <v>1.9249418850926223</v>
      </c>
      <c r="AQ17" s="137">
        <v>1.9249418846975366</v>
      </c>
      <c r="AR17" s="142">
        <f>AQ17-AP17</f>
        <v>-3.9508574189994761E-10</v>
      </c>
      <c r="AS17" s="77">
        <f>MIN(F17,E17)*P17</f>
        <v>0</v>
      </c>
      <c r="AT17" s="45">
        <v>1.9249418850926221</v>
      </c>
      <c r="AU17" s="78">
        <f>AT17-AS17</f>
        <v>1.9249418850926221</v>
      </c>
      <c r="AV17" s="45"/>
      <c r="AW17" s="45"/>
      <c r="AX17" s="45"/>
      <c r="AY17" s="45"/>
      <c r="AZ17" s="45"/>
      <c r="BA17" s="45"/>
    </row>
    <row r="18" spans="1:53" s="61" customFormat="1">
      <c r="A18" s="37">
        <v>146</v>
      </c>
      <c r="B18" s="69" t="s">
        <v>465</v>
      </c>
      <c r="C18" s="74">
        <v>13</v>
      </c>
      <c r="D18" s="131">
        <v>0</v>
      </c>
      <c r="E18" s="131">
        <v>0</v>
      </c>
      <c r="F18" s="131">
        <v>25</v>
      </c>
      <c r="G18" s="65">
        <v>0</v>
      </c>
      <c r="H18" s="65">
        <v>0</v>
      </c>
      <c r="I18" s="65">
        <v>3.8250000000000002</v>
      </c>
      <c r="J18" s="45">
        <v>3.8</v>
      </c>
      <c r="K18" s="45">
        <v>8</v>
      </c>
      <c r="L18" s="136">
        <v>3653.6</v>
      </c>
      <c r="M18" s="45">
        <v>8</v>
      </c>
      <c r="N18" s="73">
        <v>0</v>
      </c>
      <c r="O18" s="37">
        <v>1</v>
      </c>
      <c r="P18" s="37">
        <v>1</v>
      </c>
      <c r="Q18" s="146">
        <v>0</v>
      </c>
      <c r="R18" s="93">
        <f>VLOOKUP($C18,lookup_line!$A$3:$M$40,2,FALSE)</f>
        <v>13</v>
      </c>
      <c r="S18" s="39">
        <f>VLOOKUP($C18,lookup_line!$A$3:$M$40,3,FALSE)</f>
        <v>0</v>
      </c>
      <c r="T18" s="39">
        <f>VLOOKUP($C18,lookup_line!$A$3:$M$40,4,FALSE)</f>
        <v>0</v>
      </c>
      <c r="U18" s="39">
        <f>VLOOKUP($C18,lookup_line!$A$3:$M$40,5,FALSE)</f>
        <v>0</v>
      </c>
      <c r="V18" s="39">
        <f>VLOOKUP($C18,lookup_line!$A$3:$M$40,6,FALSE)</f>
        <v>0</v>
      </c>
      <c r="W18" s="39">
        <f>VLOOKUP($C18,lookup_line!$A$3:$M$40,7,FALSE)</f>
        <v>0</v>
      </c>
      <c r="X18" s="39">
        <f>VLOOKUP($C18,lookup_line!$A$3:$M$40,8,FALSE)</f>
        <v>0</v>
      </c>
      <c r="Y18" s="39">
        <f>VLOOKUP($C18,lookup_line!$A$3:$M$40,9,FALSE)</f>
        <v>0</v>
      </c>
      <c r="Z18" s="39">
        <f>VLOOKUP($C18,lookup_line!$A$3:$M$40,10,FALSE)</f>
        <v>0</v>
      </c>
      <c r="AA18" s="39">
        <f>VLOOKUP($C18,lookup_line!$A$3:$M$40,11,FALSE)</f>
        <v>0</v>
      </c>
      <c r="AB18" s="39">
        <f>VLOOKUP($C18,lookup_line!$A$3:$M$40,12,FALSE)</f>
        <v>0</v>
      </c>
      <c r="AC18" s="39">
        <f>VLOOKUP($C18,lookup_line!$A$3:$M$40,13,FALSE)</f>
        <v>0</v>
      </c>
      <c r="AD18" s="126">
        <f>IFERROR((E18-AF18)/AL18*-1,0.1)</f>
        <v>0</v>
      </c>
      <c r="AE18" s="75">
        <v>0</v>
      </c>
      <c r="AF18" s="100">
        <v>0</v>
      </c>
      <c r="AG18" s="107">
        <v>0</v>
      </c>
      <c r="AH18" s="108">
        <v>0</v>
      </c>
      <c r="AI18" s="112"/>
      <c r="AJ18" s="45" t="s">
        <v>727</v>
      </c>
      <c r="AK18" s="45"/>
      <c r="AL18" s="45">
        <f>VLOOKUP(B18,Di_ROADS!$B$17:$E$1006,4,FALSE)</f>
        <v>-2E-3</v>
      </c>
      <c r="AM18" s="45"/>
      <c r="AN18" s="37">
        <v>1</v>
      </c>
      <c r="AO18" s="45"/>
      <c r="AP18" s="139">
        <v>0</v>
      </c>
      <c r="AQ18" s="137">
        <v>0</v>
      </c>
      <c r="AR18" s="142">
        <f>AQ18-AP18</f>
        <v>0</v>
      </c>
      <c r="AS18" s="77">
        <f>MIN(F18,E18)*P18</f>
        <v>0</v>
      </c>
      <c r="AT18" s="45">
        <v>0</v>
      </c>
      <c r="AU18" s="78">
        <f>AT18-AS18</f>
        <v>0</v>
      </c>
      <c r="AV18" s="45"/>
      <c r="AW18" s="45"/>
      <c r="AX18" s="45"/>
      <c r="AY18" s="45"/>
      <c r="AZ18" s="45"/>
      <c r="BA18" s="45"/>
    </row>
    <row r="19" spans="1:53" s="61" customFormat="1">
      <c r="A19" s="37">
        <v>157</v>
      </c>
      <c r="B19" s="69" t="s">
        <v>476</v>
      </c>
      <c r="C19" s="74">
        <v>13</v>
      </c>
      <c r="D19" s="131">
        <v>0</v>
      </c>
      <c r="E19" s="131">
        <v>0</v>
      </c>
      <c r="F19" s="131">
        <v>25</v>
      </c>
      <c r="G19" s="65">
        <v>0</v>
      </c>
      <c r="H19" s="65">
        <v>0</v>
      </c>
      <c r="I19" s="65">
        <v>17.664000000000001</v>
      </c>
      <c r="J19" s="45">
        <v>17.7</v>
      </c>
      <c r="K19" s="45">
        <v>90</v>
      </c>
      <c r="L19" s="136">
        <v>1108.4000000000001</v>
      </c>
      <c r="M19" s="45">
        <v>90</v>
      </c>
      <c r="N19" s="73">
        <v>0</v>
      </c>
      <c r="O19" s="37">
        <v>1</v>
      </c>
      <c r="P19" s="37">
        <v>1</v>
      </c>
      <c r="Q19" s="146">
        <v>0</v>
      </c>
      <c r="R19" s="93">
        <f>VLOOKUP($C19,lookup_line!$A$3:$M$40,2,FALSE)</f>
        <v>13</v>
      </c>
      <c r="S19" s="39">
        <f>VLOOKUP($C19,lookup_line!$A$3:$M$40,3,FALSE)</f>
        <v>0</v>
      </c>
      <c r="T19" s="39">
        <f>VLOOKUP($C19,lookup_line!$A$3:$M$40,4,FALSE)</f>
        <v>0</v>
      </c>
      <c r="U19" s="39">
        <f>VLOOKUP($C19,lookup_line!$A$3:$M$40,5,FALSE)</f>
        <v>0</v>
      </c>
      <c r="V19" s="39">
        <f>VLOOKUP($C19,lookup_line!$A$3:$M$40,6,FALSE)</f>
        <v>0</v>
      </c>
      <c r="W19" s="39">
        <f>VLOOKUP($C19,lookup_line!$A$3:$M$40,7,FALSE)</f>
        <v>0</v>
      </c>
      <c r="X19" s="39">
        <f>VLOOKUP($C19,lookup_line!$A$3:$M$40,8,FALSE)</f>
        <v>0</v>
      </c>
      <c r="Y19" s="39">
        <f>VLOOKUP($C19,lookup_line!$A$3:$M$40,9,FALSE)</f>
        <v>0</v>
      </c>
      <c r="Z19" s="39">
        <f>VLOOKUP($C19,lookup_line!$A$3:$M$40,10,FALSE)</f>
        <v>0</v>
      </c>
      <c r="AA19" s="39">
        <f>VLOOKUP($C19,lookup_line!$A$3:$M$40,11,FALSE)</f>
        <v>0</v>
      </c>
      <c r="AB19" s="39">
        <f>VLOOKUP($C19,lookup_line!$A$3:$M$40,12,FALSE)</f>
        <v>0</v>
      </c>
      <c r="AC19" s="39">
        <f>VLOOKUP($C19,lookup_line!$A$3:$M$40,13,FALSE)</f>
        <v>0</v>
      </c>
      <c r="AD19" s="126">
        <f>IFERROR((E19-AF19)/AL19*-1,0.1)</f>
        <v>0</v>
      </c>
      <c r="AE19" s="75">
        <v>0</v>
      </c>
      <c r="AF19" s="100">
        <v>0</v>
      </c>
      <c r="AG19" s="107">
        <v>0</v>
      </c>
      <c r="AH19" s="108">
        <v>0</v>
      </c>
      <c r="AI19" s="112"/>
      <c r="AJ19" s="45" t="s">
        <v>732</v>
      </c>
      <c r="AK19" s="36"/>
      <c r="AL19" s="45">
        <f>VLOOKUP(B19,Di_ROADS!$B$17:$E$1006,4,FALSE)</f>
        <v>-2E-3</v>
      </c>
      <c r="AM19" s="36"/>
      <c r="AN19" s="37">
        <v>1</v>
      </c>
      <c r="AO19" s="36"/>
      <c r="AP19" s="140">
        <v>0.57506778219547972</v>
      </c>
      <c r="AQ19" s="138">
        <v>0.57506778181714391</v>
      </c>
      <c r="AR19" s="142">
        <f>AQ19-AP19</f>
        <v>-3.7833580712742787E-10</v>
      </c>
      <c r="AS19" s="77">
        <f>MIN(F19,E19)*P19</f>
        <v>0</v>
      </c>
      <c r="AT19" s="36">
        <v>0.57506778219547972</v>
      </c>
      <c r="AU19" s="78">
        <f>AT19-AS19</f>
        <v>0.57506778219547972</v>
      </c>
      <c r="AV19" s="36"/>
      <c r="AW19" s="36"/>
      <c r="AX19" s="36"/>
      <c r="AY19" s="36"/>
      <c r="AZ19" s="36"/>
      <c r="BA19" s="36"/>
    </row>
    <row r="20" spans="1:53" s="61" customFormat="1">
      <c r="A20" s="37">
        <v>177</v>
      </c>
      <c r="B20" s="69" t="s">
        <v>496</v>
      </c>
      <c r="C20" s="74">
        <v>15</v>
      </c>
      <c r="D20" s="131">
        <v>0</v>
      </c>
      <c r="E20" s="131">
        <v>0</v>
      </c>
      <c r="F20" s="131">
        <v>12</v>
      </c>
      <c r="G20" s="65">
        <v>195.56354999999999</v>
      </c>
      <c r="H20" s="65">
        <v>13.125</v>
      </c>
      <c r="I20" s="65">
        <v>17.523</v>
      </c>
      <c r="J20" s="45">
        <v>17.5</v>
      </c>
      <c r="K20" s="45">
        <v>24</v>
      </c>
      <c r="L20" s="136">
        <v>3000</v>
      </c>
      <c r="M20" s="45">
        <v>24</v>
      </c>
      <c r="N20" s="73">
        <v>0</v>
      </c>
      <c r="O20" s="37">
        <v>1</v>
      </c>
      <c r="P20" s="37">
        <v>1</v>
      </c>
      <c r="Q20" s="146">
        <v>0</v>
      </c>
      <c r="R20" s="93">
        <f>VLOOKUP($C20,lookup_line!$A$3:$M$40,2,FALSE)</f>
        <v>16</v>
      </c>
      <c r="S20" s="39">
        <f>VLOOKUP($C20,lookup_line!$A$3:$M$40,3,FALSE)</f>
        <v>15</v>
      </c>
      <c r="T20" s="39">
        <f>VLOOKUP($C20,lookup_line!$A$3:$M$40,4,FALSE)</f>
        <v>0</v>
      </c>
      <c r="U20" s="39">
        <f>VLOOKUP($C20,lookup_line!$A$3:$M$40,5,FALSE)</f>
        <v>0</v>
      </c>
      <c r="V20" s="39">
        <f>VLOOKUP($C20,lookup_line!$A$3:$M$40,6,FALSE)</f>
        <v>0</v>
      </c>
      <c r="W20" s="39">
        <f>VLOOKUP($C20,lookup_line!$A$3:$M$40,7,FALSE)</f>
        <v>0</v>
      </c>
      <c r="X20" s="39">
        <f>VLOOKUP($C20,lookup_line!$A$3:$M$40,8,FALSE)</f>
        <v>0</v>
      </c>
      <c r="Y20" s="39">
        <f>VLOOKUP($C20,lookup_line!$A$3:$M$40,9,FALSE)</f>
        <v>0</v>
      </c>
      <c r="Z20" s="39">
        <f>VLOOKUP($C20,lookup_line!$A$3:$M$40,10,FALSE)</f>
        <v>0</v>
      </c>
      <c r="AA20" s="39">
        <f>VLOOKUP($C20,lookup_line!$A$3:$M$40,11,FALSE)</f>
        <v>0</v>
      </c>
      <c r="AB20" s="39">
        <f>VLOOKUP($C20,lookup_line!$A$3:$M$40,12,FALSE)</f>
        <v>0</v>
      </c>
      <c r="AC20" s="39">
        <f>VLOOKUP($C20,lookup_line!$A$3:$M$40,13,FALSE)</f>
        <v>0</v>
      </c>
      <c r="AD20" s="126">
        <f>IFERROR((E20-AF20)/AL20*-1,0.1)</f>
        <v>0</v>
      </c>
      <c r="AE20" s="75">
        <v>0</v>
      </c>
      <c r="AF20" s="100">
        <v>0</v>
      </c>
      <c r="AG20" s="107">
        <v>0</v>
      </c>
      <c r="AH20" s="108">
        <v>0</v>
      </c>
      <c r="AI20" s="112"/>
      <c r="AJ20" s="45" t="s">
        <v>688</v>
      </c>
      <c r="AK20" s="36"/>
      <c r="AL20" s="45">
        <f>VLOOKUP(B20,Di_ROADS!$B$17:$E$1006,4,FALSE)</f>
        <v>-2E-3</v>
      </c>
      <c r="AM20" s="36"/>
      <c r="AN20" s="37">
        <v>1</v>
      </c>
      <c r="AO20" s="36"/>
      <c r="AP20" s="140">
        <v>0</v>
      </c>
      <c r="AQ20" s="138">
        <v>0</v>
      </c>
      <c r="AR20" s="142">
        <f>AQ20-AP20</f>
        <v>0</v>
      </c>
      <c r="AS20" s="77">
        <f>MIN(F20,E20)*P20</f>
        <v>0</v>
      </c>
      <c r="AT20" s="36">
        <v>0</v>
      </c>
      <c r="AU20" s="78">
        <f>AT20-AS20</f>
        <v>0</v>
      </c>
      <c r="AV20" s="36"/>
      <c r="AW20" s="36"/>
      <c r="AX20" s="36"/>
      <c r="AY20" s="36"/>
      <c r="AZ20" s="36"/>
      <c r="BA20" s="36"/>
    </row>
    <row r="21" spans="1:53" s="61" customFormat="1">
      <c r="A21" s="37">
        <v>210</v>
      </c>
      <c r="B21" s="69" t="s">
        <v>529</v>
      </c>
      <c r="C21" s="74">
        <v>19</v>
      </c>
      <c r="D21" s="131">
        <v>0</v>
      </c>
      <c r="E21" s="131">
        <v>0</v>
      </c>
      <c r="F21" s="131">
        <v>12</v>
      </c>
      <c r="G21" s="65">
        <v>0</v>
      </c>
      <c r="H21" s="65">
        <v>0</v>
      </c>
      <c r="I21" s="65">
        <v>23</v>
      </c>
      <c r="J21" s="45">
        <v>23</v>
      </c>
      <c r="K21" s="45">
        <v>0</v>
      </c>
      <c r="L21" s="136">
        <v>3861</v>
      </c>
      <c r="M21" s="45">
        <v>0</v>
      </c>
      <c r="N21" s="73">
        <v>0</v>
      </c>
      <c r="O21" s="37">
        <v>1</v>
      </c>
      <c r="P21" s="37">
        <v>1</v>
      </c>
      <c r="Q21" s="146">
        <v>0</v>
      </c>
      <c r="R21" s="93">
        <f>VLOOKUP($C21,lookup_line!$A$3:$M$40,2,FALSE)</f>
        <v>2</v>
      </c>
      <c r="S21" s="39">
        <f>VLOOKUP($C21,lookup_line!$A$3:$M$40,3,FALSE)</f>
        <v>10</v>
      </c>
      <c r="T21" s="39">
        <f>VLOOKUP($C21,lookup_line!$A$3:$M$40,4,FALSE)</f>
        <v>20</v>
      </c>
      <c r="U21" s="39">
        <f>VLOOKUP($C21,lookup_line!$A$3:$M$40,5,FALSE)</f>
        <v>0</v>
      </c>
      <c r="V21" s="39">
        <f>VLOOKUP($C21,lookup_line!$A$3:$M$40,6,FALSE)</f>
        <v>0</v>
      </c>
      <c r="W21" s="39">
        <f>VLOOKUP($C21,lookup_line!$A$3:$M$40,7,FALSE)</f>
        <v>0</v>
      </c>
      <c r="X21" s="39">
        <f>VLOOKUP($C21,lookup_line!$A$3:$M$40,8,FALSE)</f>
        <v>0</v>
      </c>
      <c r="Y21" s="39">
        <f>VLOOKUP($C21,lookup_line!$A$3:$M$40,9,FALSE)</f>
        <v>0</v>
      </c>
      <c r="Z21" s="39">
        <f>VLOOKUP($C21,lookup_line!$A$3:$M$40,10,FALSE)</f>
        <v>0</v>
      </c>
      <c r="AA21" s="39">
        <f>VLOOKUP($C21,lookup_line!$A$3:$M$40,11,FALSE)</f>
        <v>0</v>
      </c>
      <c r="AB21" s="39">
        <f>VLOOKUP($C21,lookup_line!$A$3:$M$40,12,FALSE)</f>
        <v>0</v>
      </c>
      <c r="AC21" s="39">
        <f>VLOOKUP($C21,lookup_line!$A$3:$M$40,13,FALSE)</f>
        <v>0</v>
      </c>
      <c r="AD21" s="126">
        <f>IFERROR((E21-AF21)/AL21*-1,0.1)</f>
        <v>0</v>
      </c>
      <c r="AE21" s="75">
        <v>0</v>
      </c>
      <c r="AF21" s="100">
        <v>0</v>
      </c>
      <c r="AG21" s="107">
        <v>0</v>
      </c>
      <c r="AH21" s="108">
        <v>0</v>
      </c>
      <c r="AI21" s="112"/>
      <c r="AJ21" s="45" t="s">
        <v>721</v>
      </c>
      <c r="AK21" s="36"/>
      <c r="AL21" s="45">
        <f>VLOOKUP(B21,Di_ROADS!$B$17:$E$1006,4,FALSE)</f>
        <v>-2E-3</v>
      </c>
      <c r="AM21" s="36"/>
      <c r="AN21" s="37">
        <v>1</v>
      </c>
      <c r="AO21" s="36"/>
      <c r="AP21" s="140">
        <v>0</v>
      </c>
      <c r="AQ21" s="138">
        <v>0</v>
      </c>
      <c r="AR21" s="142">
        <f>AQ21-AP21</f>
        <v>0</v>
      </c>
      <c r="AS21" s="77">
        <f>MIN(F21,E21)*P21</f>
        <v>0</v>
      </c>
      <c r="AT21" s="36">
        <v>0</v>
      </c>
      <c r="AU21" s="78">
        <f>AT21-AS21</f>
        <v>0</v>
      </c>
      <c r="AV21" s="36"/>
      <c r="AW21" s="36"/>
      <c r="AX21" s="36"/>
      <c r="AY21" s="36"/>
      <c r="AZ21" s="36"/>
      <c r="BA21" s="36"/>
    </row>
    <row r="22" spans="1:53" s="61" customFormat="1">
      <c r="A22" s="37">
        <v>211</v>
      </c>
      <c r="B22" s="69" t="s">
        <v>530</v>
      </c>
      <c r="C22" s="74">
        <v>19</v>
      </c>
      <c r="D22" s="131">
        <v>0</v>
      </c>
      <c r="E22" s="131">
        <v>0</v>
      </c>
      <c r="F22" s="131">
        <v>12</v>
      </c>
      <c r="G22" s="65">
        <v>0</v>
      </c>
      <c r="H22" s="65">
        <v>0</v>
      </c>
      <c r="I22" s="65">
        <v>23</v>
      </c>
      <c r="J22" s="45">
        <v>23</v>
      </c>
      <c r="K22" s="45">
        <v>0</v>
      </c>
      <c r="L22" s="136">
        <v>3000</v>
      </c>
      <c r="M22" s="45">
        <v>0</v>
      </c>
      <c r="N22" s="73">
        <v>0</v>
      </c>
      <c r="O22" s="37">
        <v>1</v>
      </c>
      <c r="P22" s="37">
        <v>1</v>
      </c>
      <c r="Q22" s="146">
        <v>0</v>
      </c>
      <c r="R22" s="93">
        <f>VLOOKUP($C22,lookup_line!$A$3:$M$40,2,FALSE)</f>
        <v>2</v>
      </c>
      <c r="S22" s="39">
        <f>VLOOKUP($C22,lookup_line!$A$3:$M$40,3,FALSE)</f>
        <v>10</v>
      </c>
      <c r="T22" s="39">
        <f>VLOOKUP($C22,lookup_line!$A$3:$M$40,4,FALSE)</f>
        <v>20</v>
      </c>
      <c r="U22" s="39">
        <f>VLOOKUP($C22,lookup_line!$A$3:$M$40,5,FALSE)</f>
        <v>0</v>
      </c>
      <c r="V22" s="39">
        <f>VLOOKUP($C22,lookup_line!$A$3:$M$40,6,FALSE)</f>
        <v>0</v>
      </c>
      <c r="W22" s="39">
        <f>VLOOKUP($C22,lookup_line!$A$3:$M$40,7,FALSE)</f>
        <v>0</v>
      </c>
      <c r="X22" s="39">
        <f>VLOOKUP($C22,lookup_line!$A$3:$M$40,8,FALSE)</f>
        <v>0</v>
      </c>
      <c r="Y22" s="39">
        <f>VLOOKUP($C22,lookup_line!$A$3:$M$40,9,FALSE)</f>
        <v>0</v>
      </c>
      <c r="Z22" s="39">
        <f>VLOOKUP($C22,lookup_line!$A$3:$M$40,10,FALSE)</f>
        <v>0</v>
      </c>
      <c r="AA22" s="39">
        <f>VLOOKUP($C22,lookup_line!$A$3:$M$40,11,FALSE)</f>
        <v>0</v>
      </c>
      <c r="AB22" s="39">
        <f>VLOOKUP($C22,lookup_line!$A$3:$M$40,12,FALSE)</f>
        <v>0</v>
      </c>
      <c r="AC22" s="39">
        <f>VLOOKUP($C22,lookup_line!$A$3:$M$40,13,FALSE)</f>
        <v>0</v>
      </c>
      <c r="AD22" s="126">
        <f>IFERROR((E22-AF22)/AL22*-1,0.1)</f>
        <v>0</v>
      </c>
      <c r="AE22" s="75">
        <v>0</v>
      </c>
      <c r="AF22" s="100">
        <v>0</v>
      </c>
      <c r="AG22" s="107">
        <v>0</v>
      </c>
      <c r="AH22" s="108">
        <v>0</v>
      </c>
      <c r="AI22" s="112"/>
      <c r="AJ22" s="45" t="s">
        <v>721</v>
      </c>
      <c r="AK22" s="36"/>
      <c r="AL22" s="45">
        <f>VLOOKUP(B22,Di_ROADS!$B$17:$E$1006,4,FALSE)</f>
        <v>-2E-3</v>
      </c>
      <c r="AM22" s="36"/>
      <c r="AN22" s="37">
        <v>1</v>
      </c>
      <c r="AO22" s="36"/>
      <c r="AP22" s="140">
        <v>0</v>
      </c>
      <c r="AQ22" s="138">
        <v>0</v>
      </c>
      <c r="AR22" s="142">
        <f>AQ22-AP22</f>
        <v>0</v>
      </c>
      <c r="AS22" s="77">
        <f>MIN(F22,E22)*P22</f>
        <v>0</v>
      </c>
      <c r="AT22" s="36">
        <v>0</v>
      </c>
      <c r="AU22" s="78">
        <f>AT22-AS22</f>
        <v>0</v>
      </c>
      <c r="AV22" s="36"/>
      <c r="AW22" s="36"/>
      <c r="AX22" s="36"/>
      <c r="AY22" s="36"/>
      <c r="AZ22" s="36"/>
      <c r="BA22" s="36"/>
    </row>
    <row r="23" spans="1:53">
      <c r="A23" s="37">
        <v>220</v>
      </c>
      <c r="B23" s="69" t="s">
        <v>539</v>
      </c>
      <c r="C23" s="74">
        <v>19</v>
      </c>
      <c r="D23" s="131">
        <v>0</v>
      </c>
      <c r="E23" s="131">
        <v>0</v>
      </c>
      <c r="F23" s="131">
        <v>12</v>
      </c>
      <c r="G23" s="65">
        <v>0</v>
      </c>
      <c r="H23" s="65">
        <v>0</v>
      </c>
      <c r="I23" s="65">
        <v>26.63</v>
      </c>
      <c r="J23" s="45">
        <v>26.6</v>
      </c>
      <c r="K23" s="45">
        <v>15</v>
      </c>
      <c r="L23" s="136">
        <v>3000</v>
      </c>
      <c r="M23" s="45">
        <v>15</v>
      </c>
      <c r="N23" s="73">
        <v>0</v>
      </c>
      <c r="O23" s="37">
        <v>1</v>
      </c>
      <c r="P23" s="37">
        <v>1</v>
      </c>
      <c r="Q23" s="146">
        <v>0</v>
      </c>
      <c r="R23" s="93">
        <f>VLOOKUP($C23,lookup_line!$A$3:$M$40,2,FALSE)</f>
        <v>2</v>
      </c>
      <c r="S23" s="39">
        <f>VLOOKUP($C23,lookup_line!$A$3:$M$40,3,FALSE)</f>
        <v>10</v>
      </c>
      <c r="T23" s="39">
        <f>VLOOKUP($C23,lookup_line!$A$3:$M$40,4,FALSE)</f>
        <v>20</v>
      </c>
      <c r="U23" s="39">
        <f>VLOOKUP($C23,lookup_line!$A$3:$M$40,5,FALSE)</f>
        <v>0</v>
      </c>
      <c r="V23" s="39">
        <f>VLOOKUP($C23,lookup_line!$A$3:$M$40,6,FALSE)</f>
        <v>0</v>
      </c>
      <c r="W23" s="39">
        <f>VLOOKUP($C23,lookup_line!$A$3:$M$40,7,FALSE)</f>
        <v>0</v>
      </c>
      <c r="X23" s="39">
        <f>VLOOKUP($C23,lookup_line!$A$3:$M$40,8,FALSE)</f>
        <v>0</v>
      </c>
      <c r="Y23" s="39">
        <f>VLOOKUP($C23,lookup_line!$A$3:$M$40,9,FALSE)</f>
        <v>0</v>
      </c>
      <c r="Z23" s="39">
        <f>VLOOKUP($C23,lookup_line!$A$3:$M$40,10,FALSE)</f>
        <v>0</v>
      </c>
      <c r="AA23" s="39">
        <f>VLOOKUP($C23,lookup_line!$A$3:$M$40,11,FALSE)</f>
        <v>0</v>
      </c>
      <c r="AB23" s="39">
        <f>VLOOKUP($C23,lookup_line!$A$3:$M$40,12,FALSE)</f>
        <v>0</v>
      </c>
      <c r="AC23" s="39">
        <f>VLOOKUP($C23,lookup_line!$A$3:$M$40,13,FALSE)</f>
        <v>0</v>
      </c>
      <c r="AD23" s="126">
        <f>IFERROR((E23-AF23)/AL23*-1,0.1)</f>
        <v>0</v>
      </c>
      <c r="AE23" s="75">
        <v>0</v>
      </c>
      <c r="AF23" s="100">
        <v>0</v>
      </c>
      <c r="AG23" s="107">
        <v>0</v>
      </c>
      <c r="AH23" s="108">
        <v>0</v>
      </c>
      <c r="AI23" s="112"/>
      <c r="AJ23" s="45" t="s">
        <v>749</v>
      </c>
      <c r="AK23" s="36"/>
      <c r="AL23" s="45">
        <f>VLOOKUP(B23,Di_ROADS!$B$17:$E$1006,4,FALSE)</f>
        <v>-2E-3</v>
      </c>
      <c r="AM23" s="36"/>
      <c r="AN23" s="37">
        <v>1</v>
      </c>
      <c r="AO23" s="36"/>
      <c r="AP23" s="140">
        <v>6.6100534036191681E-4</v>
      </c>
      <c r="AQ23" s="138">
        <v>6.6100441943936549E-4</v>
      </c>
      <c r="AR23" s="142">
        <f>AQ23-AP23</f>
        <v>-9.2092255132500411E-10</v>
      </c>
      <c r="AS23" s="77">
        <f>MIN(F23,E23)*P23</f>
        <v>0</v>
      </c>
      <c r="AT23" s="36">
        <v>6.6100534036191779E-4</v>
      </c>
      <c r="AU23" s="78">
        <f>AT23-AS23</f>
        <v>6.6100534036191779E-4</v>
      </c>
      <c r="AV23" s="36"/>
      <c r="AW23" s="36"/>
      <c r="AX23" s="36"/>
      <c r="AY23" s="36"/>
      <c r="AZ23" s="36"/>
      <c r="BA23" s="36"/>
    </row>
    <row r="24" spans="1:53">
      <c r="A24" s="37">
        <v>221</v>
      </c>
      <c r="B24" s="69" t="s">
        <v>540</v>
      </c>
      <c r="C24" s="74">
        <v>20</v>
      </c>
      <c r="D24" s="131">
        <v>0</v>
      </c>
      <c r="E24" s="131">
        <v>0</v>
      </c>
      <c r="F24" s="131">
        <v>12</v>
      </c>
      <c r="G24" s="65">
        <v>0</v>
      </c>
      <c r="H24" s="65">
        <v>0</v>
      </c>
      <c r="I24" s="65">
        <v>22.265222652199999</v>
      </c>
      <c r="J24" s="45">
        <v>22.3</v>
      </c>
      <c r="K24" s="45">
        <v>60</v>
      </c>
      <c r="L24" s="136">
        <v>3000</v>
      </c>
      <c r="M24" s="45">
        <v>60</v>
      </c>
      <c r="N24" s="73">
        <v>0</v>
      </c>
      <c r="O24" s="37">
        <v>1</v>
      </c>
      <c r="P24" s="37">
        <v>0</v>
      </c>
      <c r="Q24" s="146">
        <v>0</v>
      </c>
      <c r="R24" s="93">
        <f>VLOOKUP($C24,lookup_line!$A$3:$M$40,2,FALSE)</f>
        <v>22</v>
      </c>
      <c r="S24" s="39">
        <f>VLOOKUP($C24,lookup_line!$A$3:$M$40,3,FALSE)</f>
        <v>0</v>
      </c>
      <c r="T24" s="39">
        <f>VLOOKUP($C24,lookup_line!$A$3:$M$40,4,FALSE)</f>
        <v>0</v>
      </c>
      <c r="U24" s="39">
        <f>VLOOKUP($C24,lookup_line!$A$3:$M$40,5,FALSE)</f>
        <v>0</v>
      </c>
      <c r="V24" s="39">
        <f>VLOOKUP($C24,lookup_line!$A$3:$M$40,6,FALSE)</f>
        <v>0</v>
      </c>
      <c r="W24" s="39">
        <f>VLOOKUP($C24,lookup_line!$A$3:$M$40,7,FALSE)</f>
        <v>0</v>
      </c>
      <c r="X24" s="39">
        <f>VLOOKUP($C24,lookup_line!$A$3:$M$40,8,FALSE)</f>
        <v>0</v>
      </c>
      <c r="Y24" s="39">
        <f>VLOOKUP($C24,lookup_line!$A$3:$M$40,9,FALSE)</f>
        <v>0</v>
      </c>
      <c r="Z24" s="39">
        <f>VLOOKUP($C24,lookup_line!$A$3:$M$40,10,FALSE)</f>
        <v>0</v>
      </c>
      <c r="AA24" s="39">
        <f>VLOOKUP($C24,lookup_line!$A$3:$M$40,11,FALSE)</f>
        <v>0</v>
      </c>
      <c r="AB24" s="39">
        <f>VLOOKUP($C24,lookup_line!$A$3:$M$40,12,FALSE)</f>
        <v>0</v>
      </c>
      <c r="AC24" s="39">
        <f>VLOOKUP($C24,lookup_line!$A$3:$M$40,13,FALSE)</f>
        <v>0</v>
      </c>
      <c r="AD24" s="126">
        <f>IFERROR((E24-AF24)/AL24*-1,0.1)</f>
        <v>0</v>
      </c>
      <c r="AE24" s="75">
        <v>0</v>
      </c>
      <c r="AF24" s="100">
        <v>0</v>
      </c>
      <c r="AG24" s="107">
        <v>0</v>
      </c>
      <c r="AH24" s="108">
        <v>0</v>
      </c>
      <c r="AI24" s="112"/>
      <c r="AJ24" s="45" t="s">
        <v>750</v>
      </c>
      <c r="AK24" s="36"/>
      <c r="AL24" s="45">
        <f>VLOOKUP(B24,Di_ROADS!$B$17:$E$1006,4,FALSE)</f>
        <v>-2E-3</v>
      </c>
      <c r="AM24" s="36"/>
      <c r="AN24" s="37">
        <v>0</v>
      </c>
      <c r="AO24" s="36"/>
      <c r="AP24" s="140">
        <v>0</v>
      </c>
      <c r="AQ24" s="138">
        <v>0</v>
      </c>
      <c r="AR24" s="142">
        <f>AQ24-AP24</f>
        <v>0</v>
      </c>
      <c r="AS24" s="77">
        <f>MIN(F24,E24)*P24</f>
        <v>0</v>
      </c>
      <c r="AT24" s="36">
        <v>0</v>
      </c>
      <c r="AU24" s="78">
        <f>AT24-AS24</f>
        <v>0</v>
      </c>
      <c r="AV24" s="36"/>
      <c r="AW24" s="36"/>
      <c r="AX24" s="36"/>
      <c r="AY24" s="36"/>
      <c r="AZ24" s="36"/>
      <c r="BA24" s="36"/>
    </row>
    <row r="25" spans="1:53">
      <c r="A25" s="37">
        <v>227</v>
      </c>
      <c r="B25" s="69" t="s">
        <v>546</v>
      </c>
      <c r="C25" s="74">
        <v>21</v>
      </c>
      <c r="D25" s="131">
        <v>0</v>
      </c>
      <c r="E25" s="159">
        <v>0</v>
      </c>
      <c r="F25" s="131">
        <v>0</v>
      </c>
      <c r="G25" s="65">
        <v>0</v>
      </c>
      <c r="H25" s="65">
        <v>0</v>
      </c>
      <c r="I25" s="65">
        <v>16.603833961700001</v>
      </c>
      <c r="J25" s="45">
        <v>16.600000000000001</v>
      </c>
      <c r="K25" s="45">
        <v>1</v>
      </c>
      <c r="L25" s="136">
        <v>3000</v>
      </c>
      <c r="M25" s="45">
        <v>1</v>
      </c>
      <c r="N25" s="73">
        <v>0</v>
      </c>
      <c r="O25" s="37">
        <v>1</v>
      </c>
      <c r="P25" s="37">
        <v>1</v>
      </c>
      <c r="Q25" s="146">
        <v>0</v>
      </c>
      <c r="R25" s="93">
        <f>VLOOKUP($C25,lookup_line!$A$3:$M$40,2,FALSE)</f>
        <v>22</v>
      </c>
      <c r="S25" s="39">
        <f>VLOOKUP($C25,lookup_line!$A$3:$M$40,3,FALSE)</f>
        <v>0</v>
      </c>
      <c r="T25" s="39">
        <f>VLOOKUP($C25,lookup_line!$A$3:$M$40,4,FALSE)</f>
        <v>0</v>
      </c>
      <c r="U25" s="39">
        <f>VLOOKUP($C25,lookup_line!$A$3:$M$40,5,FALSE)</f>
        <v>0</v>
      </c>
      <c r="V25" s="39">
        <f>VLOOKUP($C25,lookup_line!$A$3:$M$40,6,FALSE)</f>
        <v>0</v>
      </c>
      <c r="W25" s="39">
        <f>VLOOKUP($C25,lookup_line!$A$3:$M$40,7,FALSE)</f>
        <v>0</v>
      </c>
      <c r="X25" s="39">
        <f>VLOOKUP($C25,lookup_line!$A$3:$M$40,8,FALSE)</f>
        <v>0</v>
      </c>
      <c r="Y25" s="39">
        <f>VLOOKUP($C25,lookup_line!$A$3:$M$40,9,FALSE)</f>
        <v>0</v>
      </c>
      <c r="Z25" s="39">
        <f>VLOOKUP($C25,lookup_line!$A$3:$M$40,10,FALSE)</f>
        <v>0</v>
      </c>
      <c r="AA25" s="39">
        <f>VLOOKUP($C25,lookup_line!$A$3:$M$40,11,FALSE)</f>
        <v>0</v>
      </c>
      <c r="AB25" s="39">
        <f>VLOOKUP($C25,lookup_line!$A$3:$M$40,12,FALSE)</f>
        <v>0</v>
      </c>
      <c r="AC25" s="39">
        <f>VLOOKUP($C25,lookup_line!$A$3:$M$40,13,FALSE)</f>
        <v>0</v>
      </c>
      <c r="AD25" s="126">
        <f>IFERROR((E25-AF25)/AL25*-1,0.1)</f>
        <v>0</v>
      </c>
      <c r="AE25" s="75">
        <v>0</v>
      </c>
      <c r="AF25" s="100">
        <v>0</v>
      </c>
      <c r="AG25" s="107">
        <v>0</v>
      </c>
      <c r="AH25" s="108">
        <v>0</v>
      </c>
      <c r="AI25" s="112"/>
      <c r="AJ25" s="45"/>
      <c r="AK25" s="36"/>
      <c r="AL25" s="45">
        <f>VLOOKUP(B25,Di_ROADS!$B$17:$E$1006,4,FALSE)</f>
        <v>-2E-3</v>
      </c>
      <c r="AM25" s="36"/>
      <c r="AN25" s="37">
        <v>1</v>
      </c>
      <c r="AO25" s="36"/>
      <c r="AP25" s="140">
        <v>2.0110656066007131</v>
      </c>
      <c r="AQ25" s="138">
        <v>2.0110656063011483</v>
      </c>
      <c r="AR25" s="142">
        <f>AQ25-AP25</f>
        <v>-2.9956481739645824E-10</v>
      </c>
      <c r="AS25" s="77">
        <f>MIN(F25,E25)*P25</f>
        <v>0</v>
      </c>
      <c r="AT25" s="36">
        <v>2.0110656066007131</v>
      </c>
      <c r="AU25" s="78">
        <f>AT25-AS25</f>
        <v>2.0110656066007131</v>
      </c>
      <c r="AV25" s="36"/>
      <c r="AW25" s="36"/>
      <c r="AX25" s="36"/>
      <c r="AY25" s="36"/>
      <c r="AZ25" s="36"/>
      <c r="BA25" s="36"/>
    </row>
    <row r="26" spans="1:53" s="61" customFormat="1">
      <c r="A26" s="37">
        <v>228</v>
      </c>
      <c r="B26" s="69" t="s">
        <v>547</v>
      </c>
      <c r="C26" s="74">
        <v>21</v>
      </c>
      <c r="D26" s="131">
        <v>0</v>
      </c>
      <c r="E26" s="159">
        <v>0</v>
      </c>
      <c r="F26" s="131">
        <v>12</v>
      </c>
      <c r="G26" s="65">
        <v>0</v>
      </c>
      <c r="H26" s="65">
        <v>0</v>
      </c>
      <c r="I26" s="65">
        <v>13.1578684213</v>
      </c>
      <c r="J26" s="45">
        <v>13.2</v>
      </c>
      <c r="K26" s="45">
        <v>1</v>
      </c>
      <c r="L26" s="136">
        <v>3000</v>
      </c>
      <c r="M26" s="45">
        <v>1</v>
      </c>
      <c r="N26" s="73">
        <v>0</v>
      </c>
      <c r="O26" s="37">
        <v>1</v>
      </c>
      <c r="P26" s="37">
        <v>1</v>
      </c>
      <c r="Q26" s="146">
        <v>0</v>
      </c>
      <c r="R26" s="93">
        <f>VLOOKUP($C26,lookup_line!$A$3:$M$40,2,FALSE)</f>
        <v>22</v>
      </c>
      <c r="S26" s="39">
        <f>VLOOKUP($C26,lookup_line!$A$3:$M$40,3,FALSE)</f>
        <v>0</v>
      </c>
      <c r="T26" s="39">
        <f>VLOOKUP($C26,lookup_line!$A$3:$M$40,4,FALSE)</f>
        <v>0</v>
      </c>
      <c r="U26" s="39">
        <f>VLOOKUP($C26,lookup_line!$A$3:$M$40,5,FALSE)</f>
        <v>0</v>
      </c>
      <c r="V26" s="39">
        <f>VLOOKUP($C26,lookup_line!$A$3:$M$40,6,FALSE)</f>
        <v>0</v>
      </c>
      <c r="W26" s="39">
        <f>VLOOKUP($C26,lookup_line!$A$3:$M$40,7,FALSE)</f>
        <v>0</v>
      </c>
      <c r="X26" s="39">
        <f>VLOOKUP($C26,lookup_line!$A$3:$M$40,8,FALSE)</f>
        <v>0</v>
      </c>
      <c r="Y26" s="39">
        <f>VLOOKUP($C26,lookup_line!$A$3:$M$40,9,FALSE)</f>
        <v>0</v>
      </c>
      <c r="Z26" s="39">
        <f>VLOOKUP($C26,lookup_line!$A$3:$M$40,10,FALSE)</f>
        <v>0</v>
      </c>
      <c r="AA26" s="39">
        <f>VLOOKUP($C26,lookup_line!$A$3:$M$40,11,FALSE)</f>
        <v>0</v>
      </c>
      <c r="AB26" s="39">
        <f>VLOOKUP($C26,lookup_line!$A$3:$M$40,12,FALSE)</f>
        <v>0</v>
      </c>
      <c r="AC26" s="39">
        <f>VLOOKUP($C26,lookup_line!$A$3:$M$40,13,FALSE)</f>
        <v>0</v>
      </c>
      <c r="AD26" s="126">
        <f>IFERROR((E26-AF26)/AL26*-1,0.1)</f>
        <v>0</v>
      </c>
      <c r="AE26" s="75">
        <v>0</v>
      </c>
      <c r="AF26" s="100">
        <v>0</v>
      </c>
      <c r="AG26" s="107">
        <v>0</v>
      </c>
      <c r="AH26" s="108">
        <v>0</v>
      </c>
      <c r="AI26" s="112"/>
      <c r="AJ26" s="45" t="s">
        <v>755</v>
      </c>
      <c r="AK26" s="36"/>
      <c r="AL26" s="45">
        <f>VLOOKUP(B26,Di_ROADS!$B$17:$E$1006,4,FALSE)</f>
        <v>-2E-3</v>
      </c>
      <c r="AM26" s="36"/>
      <c r="AN26" s="37">
        <v>1</v>
      </c>
      <c r="AO26" s="36"/>
      <c r="AP26" s="140">
        <v>2.334333399745971</v>
      </c>
      <c r="AQ26" s="138">
        <v>2.3343333990097861</v>
      </c>
      <c r="AR26" s="142">
        <f>AQ26-AP26</f>
        <v>-7.3618489082605265E-10</v>
      </c>
      <c r="AS26" s="77">
        <f>MIN(F26,E26)*P26</f>
        <v>0</v>
      </c>
      <c r="AT26" s="36">
        <v>2.3343333997459714</v>
      </c>
      <c r="AU26" s="78">
        <f>AT26-AS26</f>
        <v>2.3343333997459714</v>
      </c>
      <c r="AV26" s="36"/>
      <c r="AW26" s="36"/>
      <c r="AX26" s="36"/>
      <c r="AY26" s="36"/>
      <c r="AZ26" s="36"/>
      <c r="BA26" s="36"/>
    </row>
    <row r="27" spans="1:53" s="61" customFormat="1">
      <c r="A27" s="37">
        <v>262</v>
      </c>
      <c r="B27" s="69" t="s">
        <v>581</v>
      </c>
      <c r="C27" s="74">
        <v>24</v>
      </c>
      <c r="D27" s="131">
        <v>0</v>
      </c>
      <c r="E27" s="131">
        <v>0</v>
      </c>
      <c r="F27" s="131">
        <v>18</v>
      </c>
      <c r="G27" s="65">
        <v>0</v>
      </c>
      <c r="H27" s="65">
        <v>0</v>
      </c>
      <c r="I27" s="65">
        <v>17.6675300259</v>
      </c>
      <c r="J27" s="45">
        <v>17.7</v>
      </c>
      <c r="K27" s="45">
        <v>38</v>
      </c>
      <c r="L27" s="136">
        <v>2175</v>
      </c>
      <c r="M27" s="45">
        <v>38</v>
      </c>
      <c r="N27" s="73">
        <v>0</v>
      </c>
      <c r="O27" s="37">
        <v>1</v>
      </c>
      <c r="P27" s="37">
        <v>1</v>
      </c>
      <c r="Q27" s="146">
        <v>0</v>
      </c>
      <c r="R27" s="93">
        <f>VLOOKUP($C27,lookup_line!$A$3:$M$40,2,FALSE)</f>
        <v>11</v>
      </c>
      <c r="S27" s="39">
        <f>VLOOKUP($C27,lookup_line!$A$3:$M$40,3,FALSE)</f>
        <v>25</v>
      </c>
      <c r="T27" s="39">
        <f>VLOOKUP($C27,lookup_line!$A$3:$M$40,4,FALSE)</f>
        <v>0</v>
      </c>
      <c r="U27" s="39">
        <f>VLOOKUP($C27,lookup_line!$A$3:$M$40,5,FALSE)</f>
        <v>0</v>
      </c>
      <c r="V27" s="39">
        <f>VLOOKUP($C27,lookup_line!$A$3:$M$40,6,FALSE)</f>
        <v>0</v>
      </c>
      <c r="W27" s="39">
        <f>VLOOKUP($C27,lookup_line!$A$3:$M$40,7,FALSE)</f>
        <v>0</v>
      </c>
      <c r="X27" s="39">
        <f>VLOOKUP($C27,lookup_line!$A$3:$M$40,8,FALSE)</f>
        <v>0</v>
      </c>
      <c r="Y27" s="39">
        <f>VLOOKUP($C27,lookup_line!$A$3:$M$40,9,FALSE)</f>
        <v>0</v>
      </c>
      <c r="Z27" s="39">
        <f>VLOOKUP($C27,lookup_line!$A$3:$M$40,10,FALSE)</f>
        <v>0</v>
      </c>
      <c r="AA27" s="39">
        <f>VLOOKUP($C27,lookup_line!$A$3:$M$40,11,FALSE)</f>
        <v>0</v>
      </c>
      <c r="AB27" s="39">
        <f>VLOOKUP($C27,lookup_line!$A$3:$M$40,12,FALSE)</f>
        <v>0</v>
      </c>
      <c r="AC27" s="39">
        <f>VLOOKUP($C27,lookup_line!$A$3:$M$40,13,FALSE)</f>
        <v>0</v>
      </c>
      <c r="AD27" s="126">
        <f>IFERROR((E27-AF27)/AL27*-1,0.1)</f>
        <v>0</v>
      </c>
      <c r="AE27" s="75">
        <v>0</v>
      </c>
      <c r="AF27" s="100">
        <v>0</v>
      </c>
      <c r="AG27" s="107">
        <v>0</v>
      </c>
      <c r="AH27" s="108">
        <v>0</v>
      </c>
      <c r="AI27" s="112"/>
      <c r="AJ27" s="45" t="s">
        <v>764</v>
      </c>
      <c r="AK27" s="36"/>
      <c r="AL27" s="45">
        <f>VLOOKUP(B27,Di_ROADS!$B$17:$E$1006,4,FALSE)</f>
        <v>-2E-3</v>
      </c>
      <c r="AM27" s="36"/>
      <c r="AN27" s="37">
        <v>1</v>
      </c>
      <c r="AO27" s="36"/>
      <c r="AP27" s="140">
        <v>0</v>
      </c>
      <c r="AQ27" s="138">
        <v>0</v>
      </c>
      <c r="AR27" s="142">
        <f>AQ27-AP27</f>
        <v>0</v>
      </c>
      <c r="AS27" s="77">
        <f>MIN(F27,E27)*P27</f>
        <v>0</v>
      </c>
      <c r="AT27" s="36">
        <v>0</v>
      </c>
      <c r="AU27" s="78">
        <f>AT27-AS27</f>
        <v>0</v>
      </c>
      <c r="AV27" s="36"/>
      <c r="AW27" s="36"/>
      <c r="AX27" s="36"/>
      <c r="AY27" s="36"/>
      <c r="AZ27" s="36"/>
      <c r="BA27" s="36"/>
    </row>
    <row r="28" spans="1:53" s="61" customFormat="1">
      <c r="A28" s="37">
        <v>270</v>
      </c>
      <c r="B28" s="69" t="s">
        <v>589</v>
      </c>
      <c r="C28" s="74">
        <v>25</v>
      </c>
      <c r="D28" s="131">
        <v>0</v>
      </c>
      <c r="E28" s="131">
        <v>0</v>
      </c>
      <c r="F28" s="131">
        <v>18</v>
      </c>
      <c r="G28" s="65">
        <v>102.9</v>
      </c>
      <c r="H28" s="65">
        <v>11.5</v>
      </c>
      <c r="I28" s="65">
        <v>17.277000000000001</v>
      </c>
      <c r="J28" s="45">
        <v>17.3</v>
      </c>
      <c r="K28" s="45">
        <v>32</v>
      </c>
      <c r="L28" s="136">
        <v>1811</v>
      </c>
      <c r="M28" s="45">
        <v>32</v>
      </c>
      <c r="N28" s="73">
        <v>0</v>
      </c>
      <c r="O28" s="37">
        <v>1</v>
      </c>
      <c r="P28" s="37">
        <v>1</v>
      </c>
      <c r="Q28" s="146">
        <v>0</v>
      </c>
      <c r="R28" s="93">
        <f>VLOOKUP($C28,lookup_line!$A$3:$M$40,2,FALSE)</f>
        <v>4</v>
      </c>
      <c r="S28" s="39">
        <f>VLOOKUP($C28,lookup_line!$A$3:$M$40,3,FALSE)</f>
        <v>26</v>
      </c>
      <c r="T28" s="39">
        <f>VLOOKUP($C28,lookup_line!$A$3:$M$40,4,FALSE)</f>
        <v>0</v>
      </c>
      <c r="U28" s="39">
        <f>VLOOKUP($C28,lookup_line!$A$3:$M$40,5,FALSE)</f>
        <v>0</v>
      </c>
      <c r="V28" s="39">
        <f>VLOOKUP($C28,lookup_line!$A$3:$M$40,6,FALSE)</f>
        <v>0</v>
      </c>
      <c r="W28" s="39">
        <f>VLOOKUP($C28,lookup_line!$A$3:$M$40,7,FALSE)</f>
        <v>0</v>
      </c>
      <c r="X28" s="39">
        <f>VLOOKUP($C28,lookup_line!$A$3:$M$40,8,FALSE)</f>
        <v>0</v>
      </c>
      <c r="Y28" s="39">
        <f>VLOOKUP($C28,lookup_line!$A$3:$M$40,9,FALSE)</f>
        <v>0</v>
      </c>
      <c r="Z28" s="39">
        <f>VLOOKUP($C28,lookup_line!$A$3:$M$40,10,FALSE)</f>
        <v>0</v>
      </c>
      <c r="AA28" s="39">
        <f>VLOOKUP($C28,lookup_line!$A$3:$M$40,11,FALSE)</f>
        <v>0</v>
      </c>
      <c r="AB28" s="39">
        <f>VLOOKUP($C28,lookup_line!$A$3:$M$40,12,FALSE)</f>
        <v>0</v>
      </c>
      <c r="AC28" s="39">
        <f>VLOOKUP($C28,lookup_line!$A$3:$M$40,13,FALSE)</f>
        <v>0</v>
      </c>
      <c r="AD28" s="126">
        <f>IFERROR((E28-AF28)/AL28*-1,0.1)</f>
        <v>0</v>
      </c>
      <c r="AE28" s="75">
        <v>0</v>
      </c>
      <c r="AF28" s="100">
        <v>0</v>
      </c>
      <c r="AG28" s="107">
        <v>0</v>
      </c>
      <c r="AH28" s="108">
        <v>0</v>
      </c>
      <c r="AI28" s="112"/>
      <c r="AJ28" s="45" t="s">
        <v>882</v>
      </c>
      <c r="AK28" s="36"/>
      <c r="AL28" s="45">
        <f>VLOOKUP(B28,Di_ROADS!$B$17:$E$1006,4,FALSE)</f>
        <v>-3.9100000000000003E-3</v>
      </c>
      <c r="AM28" s="36"/>
      <c r="AN28" s="37">
        <v>1</v>
      </c>
      <c r="AO28" s="36"/>
      <c r="AP28" s="140">
        <v>0</v>
      </c>
      <c r="AQ28" s="138">
        <v>0</v>
      </c>
      <c r="AR28" s="142">
        <f>AQ28-AP28</f>
        <v>0</v>
      </c>
      <c r="AS28" s="77">
        <f>MIN(F28,E28)*P28</f>
        <v>0</v>
      </c>
      <c r="AT28" s="36">
        <v>0</v>
      </c>
      <c r="AU28" s="78">
        <f>AT28-AS28</f>
        <v>0</v>
      </c>
      <c r="AV28" s="36"/>
      <c r="AW28" s="36"/>
      <c r="AX28" s="36"/>
      <c r="AY28" s="36"/>
      <c r="AZ28" s="36"/>
      <c r="BA28" s="36"/>
    </row>
    <row r="29" spans="1:53" s="61" customFormat="1">
      <c r="A29" s="37">
        <v>273</v>
      </c>
      <c r="B29" s="69" t="s">
        <v>592</v>
      </c>
      <c r="C29" s="74">
        <v>25</v>
      </c>
      <c r="D29" s="131">
        <v>0</v>
      </c>
      <c r="E29" s="131">
        <v>0</v>
      </c>
      <c r="F29" s="131">
        <v>15</v>
      </c>
      <c r="G29" s="65">
        <v>99.3</v>
      </c>
      <c r="H29" s="65">
        <v>100</v>
      </c>
      <c r="I29" s="65">
        <v>72.099999999999994</v>
      </c>
      <c r="J29" s="45">
        <v>72.099999999999994</v>
      </c>
      <c r="K29" s="45">
        <v>60</v>
      </c>
      <c r="L29" s="136">
        <v>3000</v>
      </c>
      <c r="M29" s="45">
        <v>60</v>
      </c>
      <c r="N29" s="73">
        <v>0</v>
      </c>
      <c r="O29" s="37">
        <v>1</v>
      </c>
      <c r="P29" s="37">
        <v>1</v>
      </c>
      <c r="Q29" s="146">
        <v>0</v>
      </c>
      <c r="R29" s="93">
        <f>VLOOKUP($C29,lookup_line!$A$3:$M$40,2,FALSE)</f>
        <v>4</v>
      </c>
      <c r="S29" s="39">
        <f>VLOOKUP($C29,lookup_line!$A$3:$M$40,3,FALSE)</f>
        <v>26</v>
      </c>
      <c r="T29" s="39">
        <f>VLOOKUP($C29,lookup_line!$A$3:$M$40,4,FALSE)</f>
        <v>0</v>
      </c>
      <c r="U29" s="39">
        <f>VLOOKUP($C29,lookup_line!$A$3:$M$40,5,FALSE)</f>
        <v>0</v>
      </c>
      <c r="V29" s="39">
        <f>VLOOKUP($C29,lookup_line!$A$3:$M$40,6,FALSE)</f>
        <v>0</v>
      </c>
      <c r="W29" s="39">
        <f>VLOOKUP($C29,lookup_line!$A$3:$M$40,7,FALSE)</f>
        <v>0</v>
      </c>
      <c r="X29" s="39">
        <f>VLOOKUP($C29,lookup_line!$A$3:$M$40,8,FALSE)</f>
        <v>0</v>
      </c>
      <c r="Y29" s="39">
        <f>VLOOKUP($C29,lookup_line!$A$3:$M$40,9,FALSE)</f>
        <v>0</v>
      </c>
      <c r="Z29" s="39">
        <f>VLOOKUP($C29,lookup_line!$A$3:$M$40,10,FALSE)</f>
        <v>0</v>
      </c>
      <c r="AA29" s="39">
        <f>VLOOKUP($C29,lookup_line!$A$3:$M$40,11,FALSE)</f>
        <v>0</v>
      </c>
      <c r="AB29" s="39">
        <f>VLOOKUP($C29,lookup_line!$A$3:$M$40,12,FALSE)</f>
        <v>0</v>
      </c>
      <c r="AC29" s="39">
        <f>VLOOKUP($C29,lookup_line!$A$3:$M$40,13,FALSE)</f>
        <v>0</v>
      </c>
      <c r="AD29" s="126">
        <f>IFERROR((E29-AF29)/AL29*-1,0.1)</f>
        <v>0</v>
      </c>
      <c r="AE29" s="75">
        <v>0</v>
      </c>
      <c r="AF29" s="100">
        <v>0</v>
      </c>
      <c r="AG29" s="107">
        <v>0</v>
      </c>
      <c r="AH29" s="108">
        <v>0</v>
      </c>
      <c r="AI29" s="112"/>
      <c r="AJ29" s="45" t="s">
        <v>740</v>
      </c>
      <c r="AK29" s="36"/>
      <c r="AL29" s="45">
        <f>VLOOKUP(B29,Di_ROADS!$B$17:$E$1006,4,FALSE)</f>
        <v>-1E-3</v>
      </c>
      <c r="AM29" s="36"/>
      <c r="AN29" s="37">
        <v>1</v>
      </c>
      <c r="AO29" s="36"/>
      <c r="AP29" s="140">
        <v>0.23137982989024053</v>
      </c>
      <c r="AQ29" s="138">
        <v>0.23137982933427259</v>
      </c>
      <c r="AR29" s="142">
        <f>AQ29-AP29</f>
        <v>-5.5596793835377412E-10</v>
      </c>
      <c r="AS29" s="77">
        <f>MIN(F29,E29)*P29</f>
        <v>0</v>
      </c>
      <c r="AT29" s="36">
        <v>0.23137982989024053</v>
      </c>
      <c r="AU29" s="78">
        <f>AT29-AS29</f>
        <v>0.23137982989024053</v>
      </c>
      <c r="AV29" s="36"/>
      <c r="AW29" s="36"/>
      <c r="AX29" s="36"/>
      <c r="AY29" s="36"/>
      <c r="AZ29" s="36"/>
      <c r="BA29" s="36"/>
    </row>
    <row r="30" spans="1:53">
      <c r="A30" s="37">
        <v>274</v>
      </c>
      <c r="B30" s="69" t="s">
        <v>593</v>
      </c>
      <c r="C30" s="74">
        <v>25</v>
      </c>
      <c r="D30" s="131">
        <v>0</v>
      </c>
      <c r="E30" s="131">
        <v>0</v>
      </c>
      <c r="F30" s="131">
        <v>15</v>
      </c>
      <c r="G30" s="65">
        <v>0</v>
      </c>
      <c r="H30" s="65">
        <v>0</v>
      </c>
      <c r="I30" s="65">
        <v>34.47</v>
      </c>
      <c r="J30" s="45">
        <v>34.5</v>
      </c>
      <c r="K30" s="45">
        <v>8</v>
      </c>
      <c r="L30" s="136">
        <v>3000</v>
      </c>
      <c r="M30" s="45">
        <v>8</v>
      </c>
      <c r="N30" s="73">
        <v>0</v>
      </c>
      <c r="O30" s="37">
        <v>1</v>
      </c>
      <c r="P30" s="37">
        <v>1</v>
      </c>
      <c r="Q30" s="146">
        <v>0</v>
      </c>
      <c r="R30" s="93">
        <f>VLOOKUP($C30,lookup_line!$A$3:$M$40,2,FALSE)</f>
        <v>4</v>
      </c>
      <c r="S30" s="39">
        <f>VLOOKUP($C30,lookup_line!$A$3:$M$40,3,FALSE)</f>
        <v>26</v>
      </c>
      <c r="T30" s="39">
        <f>VLOOKUP($C30,lookup_line!$A$3:$M$40,4,FALSE)</f>
        <v>0</v>
      </c>
      <c r="U30" s="39">
        <f>VLOOKUP($C30,lookup_line!$A$3:$M$40,5,FALSE)</f>
        <v>0</v>
      </c>
      <c r="V30" s="39">
        <f>VLOOKUP($C30,lookup_line!$A$3:$M$40,6,FALSE)</f>
        <v>0</v>
      </c>
      <c r="W30" s="39">
        <f>VLOOKUP($C30,lookup_line!$A$3:$M$40,7,FALSE)</f>
        <v>0</v>
      </c>
      <c r="X30" s="39">
        <f>VLOOKUP($C30,lookup_line!$A$3:$M$40,8,FALSE)</f>
        <v>0</v>
      </c>
      <c r="Y30" s="39">
        <f>VLOOKUP($C30,lookup_line!$A$3:$M$40,9,FALSE)</f>
        <v>0</v>
      </c>
      <c r="Z30" s="39">
        <f>VLOOKUP($C30,lookup_line!$A$3:$M$40,10,FALSE)</f>
        <v>0</v>
      </c>
      <c r="AA30" s="39">
        <f>VLOOKUP($C30,lookup_line!$A$3:$M$40,11,FALSE)</f>
        <v>0</v>
      </c>
      <c r="AB30" s="39">
        <f>VLOOKUP($C30,lookup_line!$A$3:$M$40,12,FALSE)</f>
        <v>0</v>
      </c>
      <c r="AC30" s="39">
        <f>VLOOKUP($C30,lookup_line!$A$3:$M$40,13,FALSE)</f>
        <v>0</v>
      </c>
      <c r="AD30" s="126">
        <f>IFERROR((E30-AF30)/AL30*-1,0.1)</f>
        <v>0</v>
      </c>
      <c r="AE30" s="75">
        <v>0</v>
      </c>
      <c r="AF30" s="100">
        <v>0</v>
      </c>
      <c r="AG30" s="107">
        <v>0</v>
      </c>
      <c r="AH30" s="108">
        <v>0</v>
      </c>
      <c r="AI30" s="112"/>
      <c r="AJ30" s="45" t="s">
        <v>769</v>
      </c>
      <c r="AK30" s="36"/>
      <c r="AL30" s="45">
        <f>VLOOKUP(B30,Di_ROADS!$B$17:$E$1006,4,FALSE)</f>
        <v>-1E-3</v>
      </c>
      <c r="AM30" s="36"/>
      <c r="AN30" s="37">
        <v>1</v>
      </c>
      <c r="AO30" s="36"/>
      <c r="AP30" s="140">
        <v>0</v>
      </c>
      <c r="AQ30" s="138">
        <v>0</v>
      </c>
      <c r="AR30" s="142">
        <f>AQ30-AP30</f>
        <v>0</v>
      </c>
      <c r="AS30" s="77">
        <f>MIN(F30,E30)*P30</f>
        <v>0</v>
      </c>
      <c r="AT30" s="36">
        <v>0</v>
      </c>
      <c r="AU30" s="78">
        <f>AT30-AS30</f>
        <v>0</v>
      </c>
      <c r="AV30" s="36"/>
      <c r="AW30" s="36"/>
      <c r="AX30" s="36"/>
      <c r="AY30" s="36"/>
      <c r="AZ30" s="36"/>
      <c r="BA30" s="36"/>
    </row>
    <row r="31" spans="1:53" ht="15.75" customHeight="1">
      <c r="A31" s="37">
        <v>276</v>
      </c>
      <c r="B31" s="69" t="s">
        <v>595</v>
      </c>
      <c r="C31" s="74">
        <v>26</v>
      </c>
      <c r="D31" s="131">
        <v>0</v>
      </c>
      <c r="E31" s="131">
        <v>0</v>
      </c>
      <c r="F31" s="131">
        <v>15</v>
      </c>
      <c r="G31" s="65">
        <v>96</v>
      </c>
      <c r="H31" s="65">
        <v>100</v>
      </c>
      <c r="I31" s="65">
        <v>10</v>
      </c>
      <c r="J31" s="45">
        <v>10</v>
      </c>
      <c r="K31" s="45">
        <v>10</v>
      </c>
      <c r="L31" s="136">
        <v>3000</v>
      </c>
      <c r="M31" s="45">
        <v>10</v>
      </c>
      <c r="N31" s="73">
        <v>0</v>
      </c>
      <c r="O31" s="37">
        <v>1</v>
      </c>
      <c r="P31" s="37">
        <v>1</v>
      </c>
      <c r="Q31" s="146">
        <v>0</v>
      </c>
      <c r="R31" s="93">
        <f>VLOOKUP($C31,lookup_line!$A$3:$M$40,2,FALSE)</f>
        <v>14</v>
      </c>
      <c r="S31" s="39">
        <f>VLOOKUP($C31,lookup_line!$A$3:$M$40,3,FALSE)</f>
        <v>27</v>
      </c>
      <c r="T31" s="39">
        <f>VLOOKUP($C31,lookup_line!$A$3:$M$40,4,FALSE)</f>
        <v>0</v>
      </c>
      <c r="U31" s="39">
        <f>VLOOKUP($C31,lookup_line!$A$3:$M$40,5,FALSE)</f>
        <v>0</v>
      </c>
      <c r="V31" s="39">
        <f>VLOOKUP($C31,lookup_line!$A$3:$M$40,6,FALSE)</f>
        <v>0</v>
      </c>
      <c r="W31" s="39">
        <f>VLOOKUP($C31,lookup_line!$A$3:$M$40,7,FALSE)</f>
        <v>0</v>
      </c>
      <c r="X31" s="39">
        <f>VLOOKUP($C31,lookup_line!$A$3:$M$40,8,FALSE)</f>
        <v>0</v>
      </c>
      <c r="Y31" s="39">
        <f>VLOOKUP($C31,lookup_line!$A$3:$M$40,9,FALSE)</f>
        <v>0</v>
      </c>
      <c r="Z31" s="39">
        <f>VLOOKUP($C31,lookup_line!$A$3:$M$40,10,FALSE)</f>
        <v>0</v>
      </c>
      <c r="AA31" s="39">
        <f>VLOOKUP($C31,lookup_line!$A$3:$M$40,11,FALSE)</f>
        <v>0</v>
      </c>
      <c r="AB31" s="39">
        <f>VLOOKUP($C31,lookup_line!$A$3:$M$40,12,FALSE)</f>
        <v>0</v>
      </c>
      <c r="AC31" s="39">
        <f>VLOOKUP($C31,lookup_line!$A$3:$M$40,13,FALSE)</f>
        <v>0</v>
      </c>
      <c r="AD31" s="126">
        <f>IFERROR((E31-AF31)/AL31*-1,0.1)</f>
        <v>0</v>
      </c>
      <c r="AE31" s="75">
        <v>0</v>
      </c>
      <c r="AF31" s="100">
        <v>0</v>
      </c>
      <c r="AG31" s="107">
        <v>0</v>
      </c>
      <c r="AH31" s="108">
        <v>0</v>
      </c>
      <c r="AI31" s="112"/>
      <c r="AJ31" s="45" t="s">
        <v>770</v>
      </c>
      <c r="AK31" s="36"/>
      <c r="AL31" s="45">
        <f>VLOOKUP(B31,Di_ROADS!$B$17:$E$1006,4,FALSE)</f>
        <v>-2E-3</v>
      </c>
      <c r="AM31" s="36"/>
      <c r="AN31" s="37">
        <v>1</v>
      </c>
      <c r="AO31" s="36"/>
      <c r="AP31" s="140">
        <v>5.4017544447500683</v>
      </c>
      <c r="AQ31" s="138">
        <v>5.4017544443733394</v>
      </c>
      <c r="AR31" s="142">
        <f>AQ31-AP31</f>
        <v>-3.7672887032158542E-10</v>
      </c>
      <c r="AS31" s="77">
        <f>MIN(F31,E31)*P31</f>
        <v>0</v>
      </c>
      <c r="AT31" s="36">
        <v>5.4017544447500683</v>
      </c>
      <c r="AU31" s="78">
        <f>AT31-AS31</f>
        <v>5.4017544447500683</v>
      </c>
      <c r="AV31" s="36"/>
      <c r="AW31" s="36"/>
      <c r="AX31" s="36"/>
      <c r="AY31" s="36"/>
      <c r="AZ31" s="36"/>
      <c r="BA31" s="36"/>
    </row>
    <row r="32" spans="1:53" s="61" customFormat="1">
      <c r="A32" s="37">
        <v>277</v>
      </c>
      <c r="B32" s="69" t="s">
        <v>596</v>
      </c>
      <c r="C32" s="74">
        <v>26</v>
      </c>
      <c r="D32" s="131">
        <v>0</v>
      </c>
      <c r="E32" s="131">
        <v>0</v>
      </c>
      <c r="F32" s="131">
        <v>15</v>
      </c>
      <c r="G32" s="65">
        <v>0</v>
      </c>
      <c r="H32" s="65">
        <v>0</v>
      </c>
      <c r="I32" s="65">
        <v>16</v>
      </c>
      <c r="J32" s="45">
        <v>16</v>
      </c>
      <c r="K32" s="45">
        <v>8</v>
      </c>
      <c r="L32" s="136">
        <v>10007.52</v>
      </c>
      <c r="M32" s="45">
        <v>8</v>
      </c>
      <c r="N32" s="73">
        <v>0</v>
      </c>
      <c r="O32" s="37">
        <v>1</v>
      </c>
      <c r="P32" s="37">
        <v>1</v>
      </c>
      <c r="Q32" s="146">
        <v>0</v>
      </c>
      <c r="R32" s="93">
        <f>VLOOKUP($C32,lookup_line!$A$3:$M$40,2,FALSE)</f>
        <v>14</v>
      </c>
      <c r="S32" s="39">
        <f>VLOOKUP($C32,lookup_line!$A$3:$M$40,3,FALSE)</f>
        <v>27</v>
      </c>
      <c r="T32" s="39">
        <f>VLOOKUP($C32,lookup_line!$A$3:$M$40,4,FALSE)</f>
        <v>0</v>
      </c>
      <c r="U32" s="39">
        <f>VLOOKUP($C32,lookup_line!$A$3:$M$40,5,FALSE)</f>
        <v>0</v>
      </c>
      <c r="V32" s="39">
        <f>VLOOKUP($C32,lookup_line!$A$3:$M$40,6,FALSE)</f>
        <v>0</v>
      </c>
      <c r="W32" s="39">
        <f>VLOOKUP($C32,lookup_line!$A$3:$M$40,7,FALSE)</f>
        <v>0</v>
      </c>
      <c r="X32" s="39">
        <f>VLOOKUP($C32,lookup_line!$A$3:$M$40,8,FALSE)</f>
        <v>0</v>
      </c>
      <c r="Y32" s="39">
        <f>VLOOKUP($C32,lookup_line!$A$3:$M$40,9,FALSE)</f>
        <v>0</v>
      </c>
      <c r="Z32" s="39">
        <f>VLOOKUP($C32,lookup_line!$A$3:$M$40,10,FALSE)</f>
        <v>0</v>
      </c>
      <c r="AA32" s="39">
        <f>VLOOKUP($C32,lookup_line!$A$3:$M$40,11,FALSE)</f>
        <v>0</v>
      </c>
      <c r="AB32" s="39">
        <f>VLOOKUP($C32,lookup_line!$A$3:$M$40,12,FALSE)</f>
        <v>0</v>
      </c>
      <c r="AC32" s="39">
        <f>VLOOKUP($C32,lookup_line!$A$3:$M$40,13,FALSE)</f>
        <v>0</v>
      </c>
      <c r="AD32" s="126">
        <f>IFERROR((E32-AF32)/AL32*-1,0.1)</f>
        <v>0</v>
      </c>
      <c r="AE32" s="75">
        <v>0</v>
      </c>
      <c r="AF32" s="100">
        <v>0</v>
      </c>
      <c r="AG32" s="107">
        <v>0</v>
      </c>
      <c r="AH32" s="108">
        <v>0</v>
      </c>
      <c r="AI32" s="112"/>
      <c r="AJ32" s="45" t="s">
        <v>770</v>
      </c>
      <c r="AK32" s="36"/>
      <c r="AL32" s="45">
        <f>VLOOKUP(B32,Di_ROADS!$B$17:$E$1006,4,FALSE)</f>
        <v>-2E-3</v>
      </c>
      <c r="AM32" s="36"/>
      <c r="AN32" s="37">
        <v>1</v>
      </c>
      <c r="AO32" s="36"/>
      <c r="AP32" s="140">
        <v>0.32964622304568381</v>
      </c>
      <c r="AQ32" s="138">
        <v>0.32964622270760197</v>
      </c>
      <c r="AR32" s="142">
        <f>AQ32-AP32</f>
        <v>-3.3808184030093003E-10</v>
      </c>
      <c r="AS32" s="77">
        <f>MIN(F32,E32)*P32</f>
        <v>0</v>
      </c>
      <c r="AT32" s="36">
        <v>0.32964622304568386</v>
      </c>
      <c r="AU32" s="78">
        <f>AT32-AS32</f>
        <v>0.32964622304568386</v>
      </c>
      <c r="AV32" s="36"/>
      <c r="AW32" s="36"/>
      <c r="AX32" s="36"/>
      <c r="AY32" s="36"/>
      <c r="AZ32" s="36"/>
      <c r="BA32" s="36"/>
    </row>
    <row r="33" spans="1:53" s="61" customFormat="1">
      <c r="A33" s="37">
        <v>281</v>
      </c>
      <c r="B33" s="69" t="s">
        <v>600</v>
      </c>
      <c r="C33" s="74">
        <v>26</v>
      </c>
      <c r="D33" s="131">
        <v>0</v>
      </c>
      <c r="E33" s="131">
        <v>0</v>
      </c>
      <c r="F33" s="131">
        <v>15</v>
      </c>
      <c r="G33" s="65">
        <v>96.7</v>
      </c>
      <c r="H33" s="65">
        <v>100</v>
      </c>
      <c r="I33" s="65">
        <v>16</v>
      </c>
      <c r="J33" s="45">
        <v>16</v>
      </c>
      <c r="K33" s="45">
        <v>4</v>
      </c>
      <c r="L33" s="136">
        <v>14508.43</v>
      </c>
      <c r="M33" s="45">
        <v>4</v>
      </c>
      <c r="N33" s="73">
        <v>0</v>
      </c>
      <c r="O33" s="37">
        <v>1</v>
      </c>
      <c r="P33" s="37">
        <v>1</v>
      </c>
      <c r="Q33" s="146">
        <v>0</v>
      </c>
      <c r="R33" s="93">
        <f>VLOOKUP($C33,lookup_line!$A$3:$M$40,2,FALSE)</f>
        <v>14</v>
      </c>
      <c r="S33" s="39">
        <f>VLOOKUP($C33,lookup_line!$A$3:$M$40,3,FALSE)</f>
        <v>27</v>
      </c>
      <c r="T33" s="39">
        <f>VLOOKUP($C33,lookup_line!$A$3:$M$40,4,FALSE)</f>
        <v>0</v>
      </c>
      <c r="U33" s="39">
        <f>VLOOKUP($C33,lookup_line!$A$3:$M$40,5,FALSE)</f>
        <v>0</v>
      </c>
      <c r="V33" s="39">
        <f>VLOOKUP($C33,lookup_line!$A$3:$M$40,6,FALSE)</f>
        <v>0</v>
      </c>
      <c r="W33" s="39">
        <f>VLOOKUP($C33,lookup_line!$A$3:$M$40,7,FALSE)</f>
        <v>0</v>
      </c>
      <c r="X33" s="39">
        <f>VLOOKUP($C33,lookup_line!$A$3:$M$40,8,FALSE)</f>
        <v>0</v>
      </c>
      <c r="Y33" s="39">
        <f>VLOOKUP($C33,lookup_line!$A$3:$M$40,9,FALSE)</f>
        <v>0</v>
      </c>
      <c r="Z33" s="39">
        <f>VLOOKUP($C33,lookup_line!$A$3:$M$40,10,FALSE)</f>
        <v>0</v>
      </c>
      <c r="AA33" s="39">
        <f>VLOOKUP($C33,lookup_line!$A$3:$M$40,11,FALSE)</f>
        <v>0</v>
      </c>
      <c r="AB33" s="39">
        <f>VLOOKUP($C33,lookup_line!$A$3:$M$40,12,FALSE)</f>
        <v>0</v>
      </c>
      <c r="AC33" s="39">
        <f>VLOOKUP($C33,lookup_line!$A$3:$M$40,13,FALSE)</f>
        <v>0</v>
      </c>
      <c r="AD33" s="126">
        <f>IFERROR((E33-AF33)/AL33*-1,0.1)</f>
        <v>0</v>
      </c>
      <c r="AE33" s="75">
        <v>0</v>
      </c>
      <c r="AF33" s="100">
        <v>0</v>
      </c>
      <c r="AG33" s="107">
        <v>0</v>
      </c>
      <c r="AH33" s="108">
        <v>0</v>
      </c>
      <c r="AI33" s="112"/>
      <c r="AJ33" s="45" t="s">
        <v>740</v>
      </c>
      <c r="AK33" s="36"/>
      <c r="AL33" s="45">
        <f>VLOOKUP(B33,Di_ROADS!$B$17:$E$1006,4,FALSE)</f>
        <v>-2E-3</v>
      </c>
      <c r="AM33" s="36"/>
      <c r="AN33" s="37">
        <v>1</v>
      </c>
      <c r="AO33" s="36"/>
      <c r="AP33" s="140">
        <v>3.6911003958910138</v>
      </c>
      <c r="AQ33" s="138">
        <v>3.6911003955422172</v>
      </c>
      <c r="AR33" s="142">
        <f>AQ33-AP33</f>
        <v>-3.4879654720043618E-10</v>
      </c>
      <c r="AS33" s="77">
        <f>MIN(F33,E33)*P33</f>
        <v>0</v>
      </c>
      <c r="AT33" s="36">
        <v>3.6911003958910138</v>
      </c>
      <c r="AU33" s="78">
        <f>AT33-AS33</f>
        <v>3.6911003958910138</v>
      </c>
      <c r="AV33" s="36"/>
      <c r="AW33" s="36"/>
      <c r="AX33" s="36"/>
      <c r="AY33" s="36"/>
      <c r="AZ33" s="36"/>
      <c r="BA33" s="36"/>
    </row>
    <row r="34" spans="1:53">
      <c r="A34" s="37">
        <v>282</v>
      </c>
      <c r="B34" s="69" t="s">
        <v>601</v>
      </c>
      <c r="C34" s="74">
        <v>26</v>
      </c>
      <c r="D34" s="131">
        <v>0</v>
      </c>
      <c r="E34" s="131">
        <v>0</v>
      </c>
      <c r="F34" s="131">
        <v>15</v>
      </c>
      <c r="G34" s="65">
        <v>96.7</v>
      </c>
      <c r="H34" s="65">
        <v>100</v>
      </c>
      <c r="I34" s="65">
        <v>16</v>
      </c>
      <c r="J34" s="45">
        <v>16</v>
      </c>
      <c r="K34" s="45">
        <v>0</v>
      </c>
      <c r="L34" s="136">
        <v>7680.61</v>
      </c>
      <c r="M34" s="45">
        <v>0</v>
      </c>
      <c r="N34" s="73">
        <v>0</v>
      </c>
      <c r="O34" s="37">
        <v>1</v>
      </c>
      <c r="P34" s="37">
        <v>1</v>
      </c>
      <c r="Q34" s="146">
        <v>0</v>
      </c>
      <c r="R34" s="93">
        <f>VLOOKUP($C34,lookup_line!$A$3:$M$40,2,FALSE)</f>
        <v>14</v>
      </c>
      <c r="S34" s="39">
        <f>VLOOKUP($C34,lookup_line!$A$3:$M$40,3,FALSE)</f>
        <v>27</v>
      </c>
      <c r="T34" s="39">
        <f>VLOOKUP($C34,lookup_line!$A$3:$M$40,4,FALSE)</f>
        <v>0</v>
      </c>
      <c r="U34" s="39">
        <f>VLOOKUP($C34,lookup_line!$A$3:$M$40,5,FALSE)</f>
        <v>0</v>
      </c>
      <c r="V34" s="39">
        <f>VLOOKUP($C34,lookup_line!$A$3:$M$40,6,FALSE)</f>
        <v>0</v>
      </c>
      <c r="W34" s="39">
        <f>VLOOKUP($C34,lookup_line!$A$3:$M$40,7,FALSE)</f>
        <v>0</v>
      </c>
      <c r="X34" s="39">
        <f>VLOOKUP($C34,lookup_line!$A$3:$M$40,8,FALSE)</f>
        <v>0</v>
      </c>
      <c r="Y34" s="39">
        <f>VLOOKUP($C34,lookup_line!$A$3:$M$40,9,FALSE)</f>
        <v>0</v>
      </c>
      <c r="Z34" s="39">
        <f>VLOOKUP($C34,lookup_line!$A$3:$M$40,10,FALSE)</f>
        <v>0</v>
      </c>
      <c r="AA34" s="39">
        <f>VLOOKUP($C34,lookup_line!$A$3:$M$40,11,FALSE)</f>
        <v>0</v>
      </c>
      <c r="AB34" s="39">
        <f>VLOOKUP($C34,lookup_line!$A$3:$M$40,12,FALSE)</f>
        <v>0</v>
      </c>
      <c r="AC34" s="39">
        <f>VLOOKUP($C34,lookup_line!$A$3:$M$40,13,FALSE)</f>
        <v>0</v>
      </c>
      <c r="AD34" s="126">
        <f>IFERROR((E34-AF34)/AL34*-1,0.1)</f>
        <v>0</v>
      </c>
      <c r="AE34" s="75">
        <v>0</v>
      </c>
      <c r="AF34" s="100">
        <v>0</v>
      </c>
      <c r="AG34" s="107">
        <v>0</v>
      </c>
      <c r="AH34" s="108">
        <v>0</v>
      </c>
      <c r="AI34" s="112"/>
      <c r="AJ34" s="45" t="s">
        <v>740</v>
      </c>
      <c r="AK34" s="36"/>
      <c r="AL34" s="45">
        <f>VLOOKUP(B34,Di_ROADS!$B$17:$E$1006,4,FALSE)</f>
        <v>-2E-3</v>
      </c>
      <c r="AM34" s="36"/>
      <c r="AN34" s="37">
        <v>1</v>
      </c>
      <c r="AO34" s="36"/>
      <c r="AP34" s="140">
        <v>0</v>
      </c>
      <c r="AQ34" s="138">
        <v>0</v>
      </c>
      <c r="AR34" s="142">
        <f>AQ34-AP34</f>
        <v>0</v>
      </c>
      <c r="AS34" s="77">
        <f>MIN(F34,E34)*P34</f>
        <v>0</v>
      </c>
      <c r="AT34" s="36">
        <v>0</v>
      </c>
      <c r="AU34" s="78">
        <f>AT34-AS34</f>
        <v>0</v>
      </c>
      <c r="AV34" s="36"/>
      <c r="AW34" s="36"/>
      <c r="AX34" s="36"/>
      <c r="AY34" s="36"/>
      <c r="AZ34" s="36"/>
      <c r="BA34" s="36"/>
    </row>
    <row r="35" spans="1:53">
      <c r="A35" s="37">
        <v>284</v>
      </c>
      <c r="B35" s="69" t="s">
        <v>603</v>
      </c>
      <c r="C35" s="74">
        <v>27</v>
      </c>
      <c r="D35" s="131">
        <v>0</v>
      </c>
      <c r="E35" s="131">
        <v>0</v>
      </c>
      <c r="F35" s="131">
        <v>15</v>
      </c>
      <c r="G35" s="65">
        <v>16</v>
      </c>
      <c r="H35" s="65">
        <v>5</v>
      </c>
      <c r="I35" s="65">
        <v>18.271000000000001</v>
      </c>
      <c r="J35" s="45">
        <v>18.3</v>
      </c>
      <c r="K35" s="45">
        <v>22</v>
      </c>
      <c r="L35" s="136">
        <v>307.31</v>
      </c>
      <c r="M35" s="45">
        <v>22</v>
      </c>
      <c r="N35" s="73">
        <v>0</v>
      </c>
      <c r="O35" s="37">
        <v>1</v>
      </c>
      <c r="P35" s="37">
        <v>1</v>
      </c>
      <c r="Q35" s="146">
        <v>0</v>
      </c>
      <c r="R35" s="93">
        <f>VLOOKUP($C35,lookup_line!$A$3:$M$40,2,FALSE)</f>
        <v>4</v>
      </c>
      <c r="S35" s="39">
        <f>VLOOKUP($C35,lookup_line!$A$3:$M$40,3,FALSE)</f>
        <v>29</v>
      </c>
      <c r="T35" s="39">
        <f>VLOOKUP($C35,lookup_line!$A$3:$M$40,4,FALSE)</f>
        <v>28</v>
      </c>
      <c r="U35" s="39">
        <f>VLOOKUP($C35,lookup_line!$A$3:$M$40,5,FALSE)</f>
        <v>0</v>
      </c>
      <c r="V35" s="39">
        <f>VLOOKUP($C35,lookup_line!$A$3:$M$40,6,FALSE)</f>
        <v>0</v>
      </c>
      <c r="W35" s="39">
        <f>VLOOKUP($C35,lookup_line!$A$3:$M$40,7,FALSE)</f>
        <v>0</v>
      </c>
      <c r="X35" s="39">
        <f>VLOOKUP($C35,lookup_line!$A$3:$M$40,8,FALSE)</f>
        <v>0</v>
      </c>
      <c r="Y35" s="39">
        <f>VLOOKUP($C35,lookup_line!$A$3:$M$40,9,FALSE)</f>
        <v>0</v>
      </c>
      <c r="Z35" s="39">
        <f>VLOOKUP($C35,lookup_line!$A$3:$M$40,10,FALSE)</f>
        <v>0</v>
      </c>
      <c r="AA35" s="39">
        <f>VLOOKUP($C35,lookup_line!$A$3:$M$40,11,FALSE)</f>
        <v>0</v>
      </c>
      <c r="AB35" s="39">
        <f>VLOOKUP($C35,lookup_line!$A$3:$M$40,12,FALSE)</f>
        <v>0</v>
      </c>
      <c r="AC35" s="39">
        <f>VLOOKUP($C35,lookup_line!$A$3:$M$40,13,FALSE)</f>
        <v>0</v>
      </c>
      <c r="AD35" s="126">
        <f>IFERROR((E35-AF35)/AL35*-1,0.1)</f>
        <v>0</v>
      </c>
      <c r="AE35" s="75">
        <v>0</v>
      </c>
      <c r="AF35" s="100">
        <v>0</v>
      </c>
      <c r="AG35" s="107">
        <v>0</v>
      </c>
      <c r="AH35" s="108">
        <v>0</v>
      </c>
      <c r="AI35" s="112"/>
      <c r="AJ35" s="45" t="s">
        <v>771</v>
      </c>
      <c r="AK35" s="36"/>
      <c r="AL35" s="45">
        <f>VLOOKUP(B35,Di_ROADS!$B$17:$E$1006,4,FALSE)</f>
        <v>-2E-3</v>
      </c>
      <c r="AM35" s="36"/>
      <c r="AN35" s="37">
        <v>1</v>
      </c>
      <c r="AO35" s="36"/>
      <c r="AP35" s="140">
        <v>0</v>
      </c>
      <c r="AQ35" s="138">
        <v>0</v>
      </c>
      <c r="AR35" s="142">
        <f>AQ35-AP35</f>
        <v>0</v>
      </c>
      <c r="AS35" s="77">
        <f>MIN(F35,E35)*P35</f>
        <v>0</v>
      </c>
      <c r="AT35" s="36">
        <v>0</v>
      </c>
      <c r="AU35" s="78">
        <f>AT35-AS35</f>
        <v>0</v>
      </c>
      <c r="AV35" s="36"/>
      <c r="AW35" s="36"/>
      <c r="AX35" s="36"/>
      <c r="AY35" s="36"/>
      <c r="AZ35" s="36"/>
      <c r="BA35" s="36"/>
    </row>
    <row r="36" spans="1:53">
      <c r="A36" s="37">
        <v>285</v>
      </c>
      <c r="B36" s="69" t="s">
        <v>604</v>
      </c>
      <c r="C36" s="74">
        <v>27</v>
      </c>
      <c r="D36" s="131">
        <v>0</v>
      </c>
      <c r="E36" s="131">
        <v>0</v>
      </c>
      <c r="F36" s="131">
        <v>15</v>
      </c>
      <c r="G36" s="65">
        <v>0</v>
      </c>
      <c r="H36" s="65">
        <v>0</v>
      </c>
      <c r="I36" s="65">
        <v>15</v>
      </c>
      <c r="J36" s="45">
        <v>15</v>
      </c>
      <c r="K36" s="45">
        <v>7</v>
      </c>
      <c r="L36" s="136">
        <v>1040.67</v>
      </c>
      <c r="M36" s="45">
        <v>7</v>
      </c>
      <c r="N36" s="73">
        <v>0</v>
      </c>
      <c r="O36" s="37">
        <v>1</v>
      </c>
      <c r="P36" s="37">
        <v>1</v>
      </c>
      <c r="Q36" s="146">
        <v>0</v>
      </c>
      <c r="R36" s="93">
        <f>VLOOKUP($C36,lookup_line!$A$3:$M$40,2,FALSE)</f>
        <v>4</v>
      </c>
      <c r="S36" s="39">
        <f>VLOOKUP($C36,lookup_line!$A$3:$M$40,3,FALSE)</f>
        <v>29</v>
      </c>
      <c r="T36" s="39">
        <f>VLOOKUP($C36,lookup_line!$A$3:$M$40,4,FALSE)</f>
        <v>28</v>
      </c>
      <c r="U36" s="39">
        <f>VLOOKUP($C36,lookup_line!$A$3:$M$40,5,FALSE)</f>
        <v>0</v>
      </c>
      <c r="V36" s="39">
        <f>VLOOKUP($C36,lookup_line!$A$3:$M$40,6,FALSE)</f>
        <v>0</v>
      </c>
      <c r="W36" s="39">
        <f>VLOOKUP($C36,lookup_line!$A$3:$M$40,7,FALSE)</f>
        <v>0</v>
      </c>
      <c r="X36" s="39">
        <f>VLOOKUP($C36,lookup_line!$A$3:$M$40,8,FALSE)</f>
        <v>0</v>
      </c>
      <c r="Y36" s="39">
        <f>VLOOKUP($C36,lookup_line!$A$3:$M$40,9,FALSE)</f>
        <v>0</v>
      </c>
      <c r="Z36" s="39">
        <f>VLOOKUP($C36,lookup_line!$A$3:$M$40,10,FALSE)</f>
        <v>0</v>
      </c>
      <c r="AA36" s="39">
        <f>VLOOKUP($C36,lookup_line!$A$3:$M$40,11,FALSE)</f>
        <v>0</v>
      </c>
      <c r="AB36" s="39">
        <f>VLOOKUP($C36,lookup_line!$A$3:$M$40,12,FALSE)</f>
        <v>0</v>
      </c>
      <c r="AC36" s="39">
        <f>VLOOKUP($C36,lookup_line!$A$3:$M$40,13,FALSE)</f>
        <v>0</v>
      </c>
      <c r="AD36" s="126">
        <f>IFERROR((E36-AF36)/AL36*-1,0.1)</f>
        <v>0</v>
      </c>
      <c r="AE36" s="75">
        <v>0</v>
      </c>
      <c r="AF36" s="100">
        <v>0</v>
      </c>
      <c r="AG36" s="107">
        <v>0</v>
      </c>
      <c r="AH36" s="108">
        <v>0</v>
      </c>
      <c r="AI36" s="112"/>
      <c r="AJ36" s="45" t="s">
        <v>771</v>
      </c>
      <c r="AK36" s="36"/>
      <c r="AL36" s="45">
        <f>VLOOKUP(B36,Di_ROADS!$B$17:$E$1006,4,FALSE)</f>
        <v>-2E-3</v>
      </c>
      <c r="AM36" s="36"/>
      <c r="AN36" s="37">
        <v>1</v>
      </c>
      <c r="AO36" s="36"/>
      <c r="AP36" s="140">
        <v>0</v>
      </c>
      <c r="AQ36" s="138">
        <v>0</v>
      </c>
      <c r="AR36" s="142">
        <f>AQ36-AP36</f>
        <v>0</v>
      </c>
      <c r="AS36" s="77">
        <f>MIN(F36,E36)*P36</f>
        <v>0</v>
      </c>
      <c r="AT36" s="36">
        <v>0</v>
      </c>
      <c r="AU36" s="78">
        <f>AT36-AS36</f>
        <v>0</v>
      </c>
      <c r="AV36" s="36"/>
      <c r="AW36" s="36"/>
      <c r="AX36" s="36"/>
      <c r="AY36" s="36"/>
      <c r="AZ36" s="36"/>
      <c r="BA36" s="36"/>
    </row>
    <row r="37" spans="1:53" s="61" customFormat="1">
      <c r="A37" s="37">
        <v>291</v>
      </c>
      <c r="B37" s="69" t="s">
        <v>610</v>
      </c>
      <c r="C37" s="74">
        <v>27</v>
      </c>
      <c r="D37" s="131">
        <v>0</v>
      </c>
      <c r="E37" s="131">
        <v>0</v>
      </c>
      <c r="F37" s="131">
        <v>15</v>
      </c>
      <c r="G37" s="65">
        <v>2</v>
      </c>
      <c r="H37" s="65">
        <v>0</v>
      </c>
      <c r="I37" s="65">
        <v>14.648999999999999</v>
      </c>
      <c r="J37" s="45">
        <v>14.6</v>
      </c>
      <c r="K37" s="45">
        <v>8</v>
      </c>
      <c r="L37" s="136">
        <v>2082.66</v>
      </c>
      <c r="M37" s="45">
        <v>8</v>
      </c>
      <c r="N37" s="73">
        <v>0</v>
      </c>
      <c r="O37" s="37">
        <v>1</v>
      </c>
      <c r="P37" s="37">
        <v>1</v>
      </c>
      <c r="Q37" s="146">
        <v>0</v>
      </c>
      <c r="R37" s="93">
        <f>VLOOKUP($C37,lookup_line!$A$3:$M$40,2,FALSE)</f>
        <v>4</v>
      </c>
      <c r="S37" s="39">
        <f>VLOOKUP($C37,lookup_line!$A$3:$M$40,3,FALSE)</f>
        <v>29</v>
      </c>
      <c r="T37" s="39">
        <f>VLOOKUP($C37,lookup_line!$A$3:$M$40,4,FALSE)</f>
        <v>28</v>
      </c>
      <c r="U37" s="39">
        <f>VLOOKUP($C37,lookup_line!$A$3:$M$40,5,FALSE)</f>
        <v>0</v>
      </c>
      <c r="V37" s="39">
        <f>VLOOKUP($C37,lookup_line!$A$3:$M$40,6,FALSE)</f>
        <v>0</v>
      </c>
      <c r="W37" s="39">
        <f>VLOOKUP($C37,lookup_line!$A$3:$M$40,7,FALSE)</f>
        <v>0</v>
      </c>
      <c r="X37" s="39">
        <f>VLOOKUP($C37,lookup_line!$A$3:$M$40,8,FALSE)</f>
        <v>0</v>
      </c>
      <c r="Y37" s="39">
        <f>VLOOKUP($C37,lookup_line!$A$3:$M$40,9,FALSE)</f>
        <v>0</v>
      </c>
      <c r="Z37" s="39">
        <f>VLOOKUP($C37,lookup_line!$A$3:$M$40,10,FALSE)</f>
        <v>0</v>
      </c>
      <c r="AA37" s="39">
        <f>VLOOKUP($C37,lookup_line!$A$3:$M$40,11,FALSE)</f>
        <v>0</v>
      </c>
      <c r="AB37" s="39">
        <f>VLOOKUP($C37,lookup_line!$A$3:$M$40,12,FALSE)</f>
        <v>0</v>
      </c>
      <c r="AC37" s="39">
        <f>VLOOKUP($C37,lookup_line!$A$3:$M$40,13,FALSE)</f>
        <v>0</v>
      </c>
      <c r="AD37" s="126">
        <f>IFERROR((E37-AF37)/AL37*-1,0.1)</f>
        <v>0</v>
      </c>
      <c r="AE37" s="75">
        <v>0</v>
      </c>
      <c r="AF37" s="100">
        <v>0</v>
      </c>
      <c r="AG37" s="107">
        <v>0</v>
      </c>
      <c r="AH37" s="108">
        <v>0</v>
      </c>
      <c r="AI37" s="112"/>
      <c r="AJ37" s="45" t="s">
        <v>689</v>
      </c>
      <c r="AK37" s="36"/>
      <c r="AL37" s="45">
        <f>VLOOKUP(B37,Di_ROADS!$B$17:$E$1006,4,FALSE)</f>
        <v>-2E-3</v>
      </c>
      <c r="AM37" s="36"/>
      <c r="AN37" s="37">
        <v>1</v>
      </c>
      <c r="AO37" s="36"/>
      <c r="AP37" s="140">
        <v>2.0564453040916608</v>
      </c>
      <c r="AQ37" s="138">
        <v>2.0564453035458734</v>
      </c>
      <c r="AR37" s="142">
        <f>AQ37-AP37</f>
        <v>-5.4578741526256636E-10</v>
      </c>
      <c r="AS37" s="77">
        <f>MIN(F37,E37)*P37</f>
        <v>0</v>
      </c>
      <c r="AT37" s="36">
        <v>2.0564453040916608</v>
      </c>
      <c r="AU37" s="78">
        <f>AT37-AS37</f>
        <v>2.0564453040916608</v>
      </c>
      <c r="AV37" s="36"/>
      <c r="AW37" s="36"/>
      <c r="AX37" s="36"/>
      <c r="AY37" s="36"/>
      <c r="AZ37" s="36"/>
      <c r="BA37" s="36"/>
    </row>
    <row r="38" spans="1:53" ht="15.75" customHeight="1">
      <c r="A38" s="37">
        <v>293</v>
      </c>
      <c r="B38" s="69" t="s">
        <v>612</v>
      </c>
      <c r="C38" s="74">
        <v>27</v>
      </c>
      <c r="D38" s="131">
        <v>0</v>
      </c>
      <c r="E38" s="131">
        <v>0</v>
      </c>
      <c r="F38" s="131">
        <v>15</v>
      </c>
      <c r="G38" s="65">
        <v>0</v>
      </c>
      <c r="H38" s="65">
        <v>0</v>
      </c>
      <c r="I38" s="65">
        <v>10.542999999999999</v>
      </c>
      <c r="J38" s="45">
        <v>10.5</v>
      </c>
      <c r="K38" s="45">
        <v>0</v>
      </c>
      <c r="L38" s="136">
        <v>556</v>
      </c>
      <c r="M38" s="45">
        <v>0</v>
      </c>
      <c r="N38" s="73">
        <v>0</v>
      </c>
      <c r="O38" s="37">
        <v>1</v>
      </c>
      <c r="P38" s="37">
        <v>1</v>
      </c>
      <c r="Q38" s="146">
        <v>0</v>
      </c>
      <c r="R38" s="93">
        <f>VLOOKUP($C38,lookup_line!$A$3:$M$40,2,FALSE)</f>
        <v>4</v>
      </c>
      <c r="S38" s="39">
        <f>VLOOKUP($C38,lookup_line!$A$3:$M$40,3,FALSE)</f>
        <v>29</v>
      </c>
      <c r="T38" s="39">
        <f>VLOOKUP($C38,lookup_line!$A$3:$M$40,4,FALSE)</f>
        <v>28</v>
      </c>
      <c r="U38" s="39">
        <f>VLOOKUP($C38,lookup_line!$A$3:$M$40,5,FALSE)</f>
        <v>0</v>
      </c>
      <c r="V38" s="39">
        <f>VLOOKUP($C38,lookup_line!$A$3:$M$40,6,FALSE)</f>
        <v>0</v>
      </c>
      <c r="W38" s="39">
        <f>VLOOKUP($C38,lookup_line!$A$3:$M$40,7,FALSE)</f>
        <v>0</v>
      </c>
      <c r="X38" s="39">
        <f>VLOOKUP($C38,lookup_line!$A$3:$M$40,8,FALSE)</f>
        <v>0</v>
      </c>
      <c r="Y38" s="39">
        <f>VLOOKUP($C38,lookup_line!$A$3:$M$40,9,FALSE)</f>
        <v>0</v>
      </c>
      <c r="Z38" s="39">
        <f>VLOOKUP($C38,lookup_line!$A$3:$M$40,10,FALSE)</f>
        <v>0</v>
      </c>
      <c r="AA38" s="39">
        <f>VLOOKUP($C38,lookup_line!$A$3:$M$40,11,FALSE)</f>
        <v>0</v>
      </c>
      <c r="AB38" s="39">
        <f>VLOOKUP($C38,lookup_line!$A$3:$M$40,12,FALSE)</f>
        <v>0</v>
      </c>
      <c r="AC38" s="39">
        <f>VLOOKUP($C38,lookup_line!$A$3:$M$40,13,FALSE)</f>
        <v>0</v>
      </c>
      <c r="AD38" s="126">
        <f>IFERROR((E38-AF38)/AL38*-1,0.1)</f>
        <v>0</v>
      </c>
      <c r="AE38" s="75">
        <v>0</v>
      </c>
      <c r="AF38" s="100">
        <v>0</v>
      </c>
      <c r="AG38" s="107">
        <v>0</v>
      </c>
      <c r="AH38" s="108">
        <v>0</v>
      </c>
      <c r="AI38" s="112"/>
      <c r="AJ38" s="45" t="s">
        <v>771</v>
      </c>
      <c r="AK38" s="36"/>
      <c r="AL38" s="45">
        <f>VLOOKUP(B38,Di_ROADS!$B$17:$E$1006,4,FALSE)</f>
        <v>-2E-3</v>
      </c>
      <c r="AM38" s="36"/>
      <c r="AN38" s="37">
        <v>1</v>
      </c>
      <c r="AO38" s="36"/>
      <c r="AP38" s="140">
        <v>5.8384599998932121</v>
      </c>
      <c r="AQ38" s="138">
        <v>5.8384599994839759</v>
      </c>
      <c r="AR38" s="142">
        <f>AQ38-AP38</f>
        <v>-4.0923620048261E-10</v>
      </c>
      <c r="AS38" s="77">
        <f>MIN(F38,E38)*P38</f>
        <v>0</v>
      </c>
      <c r="AT38" s="36">
        <v>5.8384599998932121</v>
      </c>
      <c r="AU38" s="78">
        <f>AT38-AS38</f>
        <v>5.8384599998932121</v>
      </c>
      <c r="AV38" s="36"/>
      <c r="AW38" s="36"/>
      <c r="AX38" s="36"/>
      <c r="AY38" s="36"/>
      <c r="AZ38" s="36"/>
      <c r="BA38" s="36"/>
    </row>
    <row r="39" spans="1:53">
      <c r="A39" s="37">
        <v>296</v>
      </c>
      <c r="B39" s="69" t="s">
        <v>615</v>
      </c>
      <c r="C39" s="74">
        <v>28</v>
      </c>
      <c r="D39" s="131">
        <v>0</v>
      </c>
      <c r="E39" s="131">
        <v>0</v>
      </c>
      <c r="F39" s="131">
        <v>15</v>
      </c>
      <c r="G39" s="65">
        <v>0</v>
      </c>
      <c r="H39" s="65">
        <v>0</v>
      </c>
      <c r="I39" s="65">
        <v>5</v>
      </c>
      <c r="J39" s="45">
        <v>5</v>
      </c>
      <c r="K39" s="45">
        <v>0</v>
      </c>
      <c r="L39" s="136">
        <v>2392</v>
      </c>
      <c r="M39" s="45">
        <v>0</v>
      </c>
      <c r="N39" s="73">
        <v>0</v>
      </c>
      <c r="O39" s="37">
        <v>1</v>
      </c>
      <c r="P39" s="37">
        <v>1</v>
      </c>
      <c r="Q39" s="146">
        <v>0</v>
      </c>
      <c r="R39" s="93">
        <f>VLOOKUP($C39,lookup_line!$A$3:$M$40,2,FALSE)</f>
        <v>4</v>
      </c>
      <c r="S39" s="39">
        <f>VLOOKUP($C39,lookup_line!$A$3:$M$40,3,FALSE)</f>
        <v>29</v>
      </c>
      <c r="T39" s="39">
        <f>VLOOKUP($C39,lookup_line!$A$3:$M$40,4,FALSE)</f>
        <v>0</v>
      </c>
      <c r="U39" s="39">
        <f>VLOOKUP($C39,lookup_line!$A$3:$M$40,5,FALSE)</f>
        <v>0</v>
      </c>
      <c r="V39" s="39">
        <f>VLOOKUP($C39,lookup_line!$A$3:$M$40,6,FALSE)</f>
        <v>0</v>
      </c>
      <c r="W39" s="39">
        <f>VLOOKUP($C39,lookup_line!$A$3:$M$40,7,FALSE)</f>
        <v>0</v>
      </c>
      <c r="X39" s="39">
        <f>VLOOKUP($C39,lookup_line!$A$3:$M$40,8,FALSE)</f>
        <v>0</v>
      </c>
      <c r="Y39" s="39">
        <f>VLOOKUP($C39,lookup_line!$A$3:$M$40,9,FALSE)</f>
        <v>0</v>
      </c>
      <c r="Z39" s="39">
        <f>VLOOKUP($C39,lookup_line!$A$3:$M$40,10,FALSE)</f>
        <v>0</v>
      </c>
      <c r="AA39" s="39">
        <f>VLOOKUP($C39,lookup_line!$A$3:$M$40,11,FALSE)</f>
        <v>0</v>
      </c>
      <c r="AB39" s="39">
        <f>VLOOKUP($C39,lookup_line!$A$3:$M$40,12,FALSE)</f>
        <v>0</v>
      </c>
      <c r="AC39" s="39">
        <f>VLOOKUP($C39,lookup_line!$A$3:$M$40,13,FALSE)</f>
        <v>0</v>
      </c>
      <c r="AD39" s="126">
        <f>IFERROR((E39-AF39)/AL39*-1,0.1)</f>
        <v>0</v>
      </c>
      <c r="AE39" s="75">
        <v>0</v>
      </c>
      <c r="AF39" s="100">
        <v>0</v>
      </c>
      <c r="AG39" s="107">
        <v>0</v>
      </c>
      <c r="AH39" s="108">
        <v>0</v>
      </c>
      <c r="AI39" s="112"/>
      <c r="AJ39" s="45" t="s">
        <v>773</v>
      </c>
      <c r="AK39" s="36"/>
      <c r="AL39" s="45">
        <f>VLOOKUP(B39,Di_ROADS!$B$17:$E$1006,4,FALSE)</f>
        <v>-2E-3</v>
      </c>
      <c r="AM39" s="36"/>
      <c r="AN39" s="37">
        <v>1</v>
      </c>
      <c r="AO39" s="36"/>
      <c r="AP39" s="140">
        <v>6.2872599159301572</v>
      </c>
      <c r="AQ39" s="138">
        <v>6.2872599156093782</v>
      </c>
      <c r="AR39" s="142">
        <f>AQ39-AP39</f>
        <v>-3.2077895895099573E-10</v>
      </c>
      <c r="AS39" s="77">
        <f>MIN(F39,E39)*P39</f>
        <v>0</v>
      </c>
      <c r="AT39" s="36">
        <v>6.2872599159301572</v>
      </c>
      <c r="AU39" s="78">
        <f>AT39-AS39</f>
        <v>6.2872599159301572</v>
      </c>
      <c r="AV39" s="36"/>
      <c r="AW39" s="36"/>
      <c r="AX39" s="36"/>
      <c r="AY39" s="36"/>
      <c r="AZ39" s="36"/>
      <c r="BA39" s="36"/>
    </row>
    <row r="40" spans="1:53">
      <c r="A40" s="37">
        <v>297</v>
      </c>
      <c r="B40" s="69" t="s">
        <v>616</v>
      </c>
      <c r="C40" s="74">
        <v>28</v>
      </c>
      <c r="D40" s="131">
        <v>0</v>
      </c>
      <c r="E40" s="131">
        <v>0</v>
      </c>
      <c r="F40" s="131">
        <v>15</v>
      </c>
      <c r="G40" s="65">
        <v>0</v>
      </c>
      <c r="H40" s="65">
        <v>0</v>
      </c>
      <c r="I40" s="65">
        <v>23</v>
      </c>
      <c r="J40" s="45">
        <v>23</v>
      </c>
      <c r="K40" s="45">
        <v>0</v>
      </c>
      <c r="L40" s="136">
        <v>3000</v>
      </c>
      <c r="M40" s="45">
        <v>0</v>
      </c>
      <c r="N40" s="73">
        <v>0</v>
      </c>
      <c r="O40" s="37">
        <v>1</v>
      </c>
      <c r="P40" s="37">
        <v>1</v>
      </c>
      <c r="Q40" s="146">
        <v>0</v>
      </c>
      <c r="R40" s="93">
        <f>VLOOKUP($C40,lookup_line!$A$3:$M$40,2,FALSE)</f>
        <v>4</v>
      </c>
      <c r="S40" s="39">
        <f>VLOOKUP($C40,lookup_line!$A$3:$M$40,3,FALSE)</f>
        <v>29</v>
      </c>
      <c r="T40" s="39">
        <f>VLOOKUP($C40,lookup_line!$A$3:$M$40,4,FALSE)</f>
        <v>0</v>
      </c>
      <c r="U40" s="39">
        <f>VLOOKUP($C40,lookup_line!$A$3:$M$40,5,FALSE)</f>
        <v>0</v>
      </c>
      <c r="V40" s="39">
        <f>VLOOKUP($C40,lookup_line!$A$3:$M$40,6,FALSE)</f>
        <v>0</v>
      </c>
      <c r="W40" s="39">
        <f>VLOOKUP($C40,lookup_line!$A$3:$M$40,7,FALSE)</f>
        <v>0</v>
      </c>
      <c r="X40" s="39">
        <f>VLOOKUP($C40,lookup_line!$A$3:$M$40,8,FALSE)</f>
        <v>0</v>
      </c>
      <c r="Y40" s="39">
        <f>VLOOKUP($C40,lookup_line!$A$3:$M$40,9,FALSE)</f>
        <v>0</v>
      </c>
      <c r="Z40" s="39">
        <f>VLOOKUP($C40,lookup_line!$A$3:$M$40,10,FALSE)</f>
        <v>0</v>
      </c>
      <c r="AA40" s="39">
        <f>VLOOKUP($C40,lookup_line!$A$3:$M$40,11,FALSE)</f>
        <v>0</v>
      </c>
      <c r="AB40" s="39">
        <f>VLOOKUP($C40,lookup_line!$A$3:$M$40,12,FALSE)</f>
        <v>0</v>
      </c>
      <c r="AC40" s="39">
        <f>VLOOKUP($C40,lookup_line!$A$3:$M$40,13,FALSE)</f>
        <v>0</v>
      </c>
      <c r="AD40" s="126">
        <f>IFERROR((E40-AF40)/AL40*-1,0.1)</f>
        <v>0</v>
      </c>
      <c r="AE40" s="75">
        <v>0</v>
      </c>
      <c r="AF40" s="100">
        <v>0</v>
      </c>
      <c r="AG40" s="107">
        <v>0</v>
      </c>
      <c r="AH40" s="108">
        <v>0</v>
      </c>
      <c r="AI40" s="112"/>
      <c r="AJ40" s="45" t="s">
        <v>774</v>
      </c>
      <c r="AK40" s="36"/>
      <c r="AL40" s="45">
        <f>VLOOKUP(B40,Di_ROADS!$B$17:$E$1006,4,FALSE)</f>
        <v>-2E-3</v>
      </c>
      <c r="AM40" s="36"/>
      <c r="AN40" s="37">
        <v>1</v>
      </c>
      <c r="AO40" s="36"/>
      <c r="AP40" s="140">
        <v>4.9696544207378013</v>
      </c>
      <c r="AQ40" s="138">
        <v>4.9696544203348108</v>
      </c>
      <c r="AR40" s="142">
        <f>AQ40-AP40</f>
        <v>-4.0299052983527872E-10</v>
      </c>
      <c r="AS40" s="77">
        <f>MIN(F40,E40)*P40</f>
        <v>0</v>
      </c>
      <c r="AT40" s="36">
        <v>4.9696544207378013</v>
      </c>
      <c r="AU40" s="78">
        <f>AT40-AS40</f>
        <v>4.9696544207378013</v>
      </c>
      <c r="AV40" s="36"/>
      <c r="AW40" s="36"/>
      <c r="AX40" s="36"/>
      <c r="AY40" s="36"/>
      <c r="AZ40" s="36"/>
      <c r="BA40" s="36"/>
    </row>
    <row r="41" spans="1:53">
      <c r="A41" s="37">
        <v>298</v>
      </c>
      <c r="B41" s="69" t="s">
        <v>617</v>
      </c>
      <c r="C41" s="74">
        <v>28</v>
      </c>
      <c r="D41" s="131">
        <v>0</v>
      </c>
      <c r="E41" s="131">
        <v>0</v>
      </c>
      <c r="F41" s="131">
        <v>15</v>
      </c>
      <c r="G41" s="65">
        <v>0</v>
      </c>
      <c r="H41" s="65">
        <v>0</v>
      </c>
      <c r="I41" s="65">
        <v>15</v>
      </c>
      <c r="J41" s="45">
        <v>15</v>
      </c>
      <c r="K41" s="45">
        <v>0</v>
      </c>
      <c r="L41" s="136">
        <v>7299.8933333332998</v>
      </c>
      <c r="M41" s="45">
        <v>0</v>
      </c>
      <c r="N41" s="73">
        <v>0</v>
      </c>
      <c r="O41" s="37">
        <v>1</v>
      </c>
      <c r="P41" s="37">
        <v>1</v>
      </c>
      <c r="Q41" s="146">
        <v>0</v>
      </c>
      <c r="R41" s="93">
        <f>VLOOKUP($C41,lookup_line!$A$3:$M$40,2,FALSE)</f>
        <v>4</v>
      </c>
      <c r="S41" s="39">
        <f>VLOOKUP($C41,lookup_line!$A$3:$M$40,3,FALSE)</f>
        <v>29</v>
      </c>
      <c r="T41" s="39">
        <f>VLOOKUP($C41,lookup_line!$A$3:$M$40,4,FALSE)</f>
        <v>0</v>
      </c>
      <c r="U41" s="39">
        <f>VLOOKUP($C41,lookup_line!$A$3:$M$40,5,FALSE)</f>
        <v>0</v>
      </c>
      <c r="V41" s="39">
        <f>VLOOKUP($C41,lookup_line!$A$3:$M$40,6,FALSE)</f>
        <v>0</v>
      </c>
      <c r="W41" s="39">
        <f>VLOOKUP($C41,lookup_line!$A$3:$M$40,7,FALSE)</f>
        <v>0</v>
      </c>
      <c r="X41" s="39">
        <f>VLOOKUP($C41,lookup_line!$A$3:$M$40,8,FALSE)</f>
        <v>0</v>
      </c>
      <c r="Y41" s="39">
        <f>VLOOKUP($C41,lookup_line!$A$3:$M$40,9,FALSE)</f>
        <v>0</v>
      </c>
      <c r="Z41" s="39">
        <f>VLOOKUP($C41,lookup_line!$A$3:$M$40,10,FALSE)</f>
        <v>0</v>
      </c>
      <c r="AA41" s="39">
        <f>VLOOKUP($C41,lookup_line!$A$3:$M$40,11,FALSE)</f>
        <v>0</v>
      </c>
      <c r="AB41" s="39">
        <f>VLOOKUP($C41,lookup_line!$A$3:$M$40,12,FALSE)</f>
        <v>0</v>
      </c>
      <c r="AC41" s="39">
        <f>VLOOKUP($C41,lookup_line!$A$3:$M$40,13,FALSE)</f>
        <v>0</v>
      </c>
      <c r="AD41" s="126">
        <f>IFERROR((E41-AF41)/AL41*-1,0.1)</f>
        <v>0</v>
      </c>
      <c r="AE41" s="75">
        <v>0</v>
      </c>
      <c r="AF41" s="100">
        <v>0</v>
      </c>
      <c r="AG41" s="107">
        <v>0</v>
      </c>
      <c r="AH41" s="108">
        <v>0</v>
      </c>
      <c r="AI41" s="112"/>
      <c r="AJ41" s="45" t="s">
        <v>775</v>
      </c>
      <c r="AK41" s="36"/>
      <c r="AL41" s="45">
        <f>VLOOKUP(B41,Di_ROADS!$B$17:$E$1006,4,FALSE)</f>
        <v>-2E-3</v>
      </c>
      <c r="AM41" s="36"/>
      <c r="AN41" s="37">
        <v>1</v>
      </c>
      <c r="AO41" s="36"/>
      <c r="AP41" s="140">
        <v>5.5569678827911728</v>
      </c>
      <c r="AQ41" s="138">
        <v>5.5569678823366768</v>
      </c>
      <c r="AR41" s="142">
        <f>AQ41-AP41</f>
        <v>-4.5449599639368898E-10</v>
      </c>
      <c r="AS41" s="77">
        <f>MIN(F41,E41)*P41</f>
        <v>0</v>
      </c>
      <c r="AT41" s="36">
        <v>5.5569678827911728</v>
      </c>
      <c r="AU41" s="78">
        <f>AT41-AS41</f>
        <v>5.5569678827911728</v>
      </c>
      <c r="AV41" s="36"/>
      <c r="AW41" s="36"/>
      <c r="AX41" s="36"/>
      <c r="AY41" s="36"/>
      <c r="AZ41" s="36"/>
      <c r="BA41" s="36"/>
    </row>
    <row r="42" spans="1:53">
      <c r="A42" s="37">
        <v>301</v>
      </c>
      <c r="B42" s="69" t="s">
        <v>620</v>
      </c>
      <c r="C42" s="74">
        <v>28</v>
      </c>
      <c r="D42" s="131">
        <v>0</v>
      </c>
      <c r="E42" s="131">
        <v>0</v>
      </c>
      <c r="F42" s="131">
        <v>15</v>
      </c>
      <c r="G42" s="65">
        <v>0</v>
      </c>
      <c r="H42" s="65">
        <v>0</v>
      </c>
      <c r="I42" s="65">
        <v>14.0008599914</v>
      </c>
      <c r="J42" s="45">
        <v>14</v>
      </c>
      <c r="K42" s="45">
        <v>0</v>
      </c>
      <c r="L42" s="136">
        <v>2439.0700000000002</v>
      </c>
      <c r="M42" s="45">
        <v>0</v>
      </c>
      <c r="N42" s="73">
        <v>0</v>
      </c>
      <c r="O42" s="37">
        <v>1</v>
      </c>
      <c r="P42" s="37">
        <v>1</v>
      </c>
      <c r="Q42" s="146">
        <v>0</v>
      </c>
      <c r="R42" s="93">
        <f>VLOOKUP($C42,lookup_line!$A$3:$M$40,2,FALSE)</f>
        <v>4</v>
      </c>
      <c r="S42" s="39">
        <f>VLOOKUP($C42,lookup_line!$A$3:$M$40,3,FALSE)</f>
        <v>29</v>
      </c>
      <c r="T42" s="39">
        <f>VLOOKUP($C42,lookup_line!$A$3:$M$40,4,FALSE)</f>
        <v>0</v>
      </c>
      <c r="U42" s="39">
        <f>VLOOKUP($C42,lookup_line!$A$3:$M$40,5,FALSE)</f>
        <v>0</v>
      </c>
      <c r="V42" s="39">
        <f>VLOOKUP($C42,lookup_line!$A$3:$M$40,6,FALSE)</f>
        <v>0</v>
      </c>
      <c r="W42" s="39">
        <f>VLOOKUP($C42,lookup_line!$A$3:$M$40,7,FALSE)</f>
        <v>0</v>
      </c>
      <c r="X42" s="39">
        <f>VLOOKUP($C42,lookup_line!$A$3:$M$40,8,FALSE)</f>
        <v>0</v>
      </c>
      <c r="Y42" s="39">
        <f>VLOOKUP($C42,lookup_line!$A$3:$M$40,9,FALSE)</f>
        <v>0</v>
      </c>
      <c r="Z42" s="39">
        <f>VLOOKUP($C42,lookup_line!$A$3:$M$40,10,FALSE)</f>
        <v>0</v>
      </c>
      <c r="AA42" s="39">
        <f>VLOOKUP($C42,lookup_line!$A$3:$M$40,11,FALSE)</f>
        <v>0</v>
      </c>
      <c r="AB42" s="39">
        <f>VLOOKUP($C42,lookup_line!$A$3:$M$40,12,FALSE)</f>
        <v>0</v>
      </c>
      <c r="AC42" s="39">
        <f>VLOOKUP($C42,lookup_line!$A$3:$M$40,13,FALSE)</f>
        <v>0</v>
      </c>
      <c r="AD42" s="126">
        <f>IFERROR((E42-AF42)/AL42*-1,0.1)</f>
        <v>0</v>
      </c>
      <c r="AE42" s="75">
        <v>0</v>
      </c>
      <c r="AF42" s="100">
        <v>0</v>
      </c>
      <c r="AG42" s="107">
        <v>0</v>
      </c>
      <c r="AH42" s="108">
        <v>0</v>
      </c>
      <c r="AI42" s="112"/>
      <c r="AJ42" s="45" t="s">
        <v>886</v>
      </c>
      <c r="AK42" s="36"/>
      <c r="AL42" s="45">
        <f>VLOOKUP(B42,Di_ROADS!$B$17:$E$1006,4,FALSE)</f>
        <v>-2E-3</v>
      </c>
      <c r="AM42" s="36"/>
      <c r="AN42" s="37">
        <v>1</v>
      </c>
      <c r="AO42" s="36"/>
      <c r="AP42" s="140">
        <v>1.9262555593034618</v>
      </c>
      <c r="AQ42" s="138">
        <v>1.926255558895265</v>
      </c>
      <c r="AR42" s="142">
        <f>AQ42-AP42</f>
        <v>-4.0819680968695593E-10</v>
      </c>
      <c r="AS42" s="77">
        <f>MIN(F42,E42)*P42</f>
        <v>0</v>
      </c>
      <c r="AT42" s="36">
        <v>1.9262555593034616</v>
      </c>
      <c r="AU42" s="78">
        <f>AT42-AS42</f>
        <v>1.9262555593034616</v>
      </c>
      <c r="AV42" s="36"/>
      <c r="AW42" s="36"/>
      <c r="AX42" s="36"/>
      <c r="AY42" s="36"/>
      <c r="AZ42" s="36"/>
      <c r="BA42" s="36"/>
    </row>
    <row r="43" spans="1:53" s="61" customFormat="1">
      <c r="A43" s="37">
        <v>334</v>
      </c>
      <c r="B43" s="69" t="s">
        <v>653</v>
      </c>
      <c r="C43" s="74">
        <v>32</v>
      </c>
      <c r="D43" s="131">
        <v>0</v>
      </c>
      <c r="E43" s="131">
        <v>0</v>
      </c>
      <c r="F43" s="131">
        <v>0</v>
      </c>
      <c r="G43" s="65">
        <v>7.2658100000000001</v>
      </c>
      <c r="H43" s="65">
        <v>3.8461500000000002</v>
      </c>
      <c r="I43" s="65">
        <v>23</v>
      </c>
      <c r="J43" s="45">
        <v>23</v>
      </c>
      <c r="K43" s="45">
        <v>0</v>
      </c>
      <c r="L43" s="136">
        <v>3000</v>
      </c>
      <c r="M43" s="45">
        <v>0</v>
      </c>
      <c r="N43" s="73">
        <v>0</v>
      </c>
      <c r="O43" s="37">
        <v>1</v>
      </c>
      <c r="P43" s="37">
        <v>1</v>
      </c>
      <c r="Q43" s="146">
        <v>0</v>
      </c>
      <c r="R43" s="93">
        <f>VLOOKUP($C43,lookup_line!$A$3:$M$40,2,FALSE)</f>
        <v>7</v>
      </c>
      <c r="S43" s="39">
        <f>VLOOKUP($C43,lookup_line!$A$3:$M$40,3,FALSE)</f>
        <v>33</v>
      </c>
      <c r="T43" s="39">
        <f>VLOOKUP($C43,lookup_line!$A$3:$M$40,4,FALSE)</f>
        <v>0</v>
      </c>
      <c r="U43" s="39">
        <f>VLOOKUP($C43,lookup_line!$A$3:$M$40,5,FALSE)</f>
        <v>0</v>
      </c>
      <c r="V43" s="39">
        <f>VLOOKUP($C43,lookup_line!$A$3:$M$40,6,FALSE)</f>
        <v>0</v>
      </c>
      <c r="W43" s="39">
        <f>VLOOKUP($C43,lookup_line!$A$3:$M$40,7,FALSE)</f>
        <v>0</v>
      </c>
      <c r="X43" s="39">
        <f>VLOOKUP($C43,lookup_line!$A$3:$M$40,8,FALSE)</f>
        <v>0</v>
      </c>
      <c r="Y43" s="39">
        <f>VLOOKUP($C43,lookup_line!$A$3:$M$40,9,FALSE)</f>
        <v>0</v>
      </c>
      <c r="Z43" s="39">
        <f>VLOOKUP($C43,lookup_line!$A$3:$M$40,10,FALSE)</f>
        <v>0</v>
      </c>
      <c r="AA43" s="39">
        <f>VLOOKUP($C43,lookup_line!$A$3:$M$40,11,FALSE)</f>
        <v>0</v>
      </c>
      <c r="AB43" s="39">
        <f>VLOOKUP($C43,lookup_line!$A$3:$M$40,12,FALSE)</f>
        <v>0</v>
      </c>
      <c r="AC43" s="39">
        <f>VLOOKUP($C43,lookup_line!$A$3:$M$40,13,FALSE)</f>
        <v>0</v>
      </c>
      <c r="AD43" s="126">
        <f>IFERROR((E43-AF43)/AL43*-1,0.1)</f>
        <v>0</v>
      </c>
      <c r="AE43" s="75">
        <v>0</v>
      </c>
      <c r="AF43" s="100">
        <v>0</v>
      </c>
      <c r="AG43" s="107">
        <v>0</v>
      </c>
      <c r="AH43" s="108">
        <v>0</v>
      </c>
      <c r="AI43" s="112"/>
      <c r="AJ43" s="45" t="s">
        <v>784</v>
      </c>
      <c r="AK43" s="36"/>
      <c r="AL43" s="45">
        <f>VLOOKUP(B43,Di_ROADS!$B$17:$E$1006,4,FALSE)</f>
        <v>-0.1</v>
      </c>
      <c r="AM43" s="36"/>
      <c r="AN43" s="37">
        <v>1</v>
      </c>
      <c r="AO43" s="36"/>
      <c r="AP43" s="140">
        <v>7</v>
      </c>
      <c r="AQ43" s="138">
        <v>6.9999999996048121</v>
      </c>
      <c r="AR43" s="142">
        <f>AQ43-AP43</f>
        <v>-3.9518788241821312E-10</v>
      </c>
      <c r="AS43" s="77">
        <f>MIN(F43,E43)*P43</f>
        <v>0</v>
      </c>
      <c r="AT43" s="36">
        <v>7</v>
      </c>
      <c r="AU43" s="78">
        <f>AT43-AS43</f>
        <v>7</v>
      </c>
      <c r="AV43" s="36"/>
      <c r="AW43" s="36"/>
      <c r="AX43" s="36"/>
      <c r="AY43" s="36"/>
      <c r="AZ43" s="36"/>
      <c r="BA43" s="36"/>
    </row>
    <row r="44" spans="1:53" ht="17.25" customHeight="1">
      <c r="A44" s="37">
        <v>339</v>
      </c>
      <c r="B44" s="69" t="s">
        <v>658</v>
      </c>
      <c r="C44" s="74">
        <v>33</v>
      </c>
      <c r="D44" s="131">
        <v>0</v>
      </c>
      <c r="E44" s="131">
        <v>0</v>
      </c>
      <c r="F44" s="131">
        <v>0</v>
      </c>
      <c r="G44" s="65">
        <v>0</v>
      </c>
      <c r="H44" s="65">
        <v>0</v>
      </c>
      <c r="I44" s="65">
        <v>23</v>
      </c>
      <c r="J44" s="45">
        <v>23</v>
      </c>
      <c r="K44" s="45">
        <v>0</v>
      </c>
      <c r="L44" s="136">
        <v>3000</v>
      </c>
      <c r="M44" s="45">
        <v>0</v>
      </c>
      <c r="N44" s="73">
        <v>0</v>
      </c>
      <c r="O44" s="37">
        <v>1</v>
      </c>
      <c r="P44" s="37">
        <v>1</v>
      </c>
      <c r="Q44" s="146">
        <v>0</v>
      </c>
      <c r="R44" s="93">
        <f>VLOOKUP($C44,lookup_line!$A$3:$M$40,2,FALSE)</f>
        <v>5</v>
      </c>
      <c r="S44" s="39">
        <f>VLOOKUP($C44,lookup_line!$A$3:$M$40,3,FALSE)</f>
        <v>34</v>
      </c>
      <c r="T44" s="39">
        <f>VLOOKUP($C44,lookup_line!$A$3:$M$40,4,FALSE)</f>
        <v>0</v>
      </c>
      <c r="U44" s="39">
        <f>VLOOKUP($C44,lookup_line!$A$3:$M$40,5,FALSE)</f>
        <v>0</v>
      </c>
      <c r="V44" s="39">
        <f>VLOOKUP($C44,lookup_line!$A$3:$M$40,6,FALSE)</f>
        <v>0</v>
      </c>
      <c r="W44" s="39">
        <f>VLOOKUP($C44,lookup_line!$A$3:$M$40,7,FALSE)</f>
        <v>0</v>
      </c>
      <c r="X44" s="39">
        <f>VLOOKUP($C44,lookup_line!$A$3:$M$40,8,FALSE)</f>
        <v>0</v>
      </c>
      <c r="Y44" s="39">
        <f>VLOOKUP($C44,lookup_line!$A$3:$M$40,9,FALSE)</f>
        <v>0</v>
      </c>
      <c r="Z44" s="39">
        <f>VLOOKUP($C44,lookup_line!$A$3:$M$40,10,FALSE)</f>
        <v>0</v>
      </c>
      <c r="AA44" s="39">
        <f>VLOOKUP($C44,lookup_line!$A$3:$M$40,11,FALSE)</f>
        <v>0</v>
      </c>
      <c r="AB44" s="39">
        <f>VLOOKUP($C44,lookup_line!$A$3:$M$40,12,FALSE)</f>
        <v>0</v>
      </c>
      <c r="AC44" s="39">
        <f>VLOOKUP($C44,lookup_line!$A$3:$M$40,13,FALSE)</f>
        <v>0</v>
      </c>
      <c r="AD44" s="126">
        <f>IFERROR((E44-AF44)/AL44*-1,0.1)</f>
        <v>0</v>
      </c>
      <c r="AE44" s="75">
        <v>0</v>
      </c>
      <c r="AF44" s="100">
        <v>0</v>
      </c>
      <c r="AG44" s="107">
        <v>0</v>
      </c>
      <c r="AH44" s="108">
        <v>0</v>
      </c>
      <c r="AI44" s="112"/>
      <c r="AJ44" s="45" t="s">
        <v>785</v>
      </c>
      <c r="AK44" s="36"/>
      <c r="AL44" s="45">
        <f>VLOOKUP(B44,Di_ROADS!$B$17:$E$1006,4,FALSE)</f>
        <v>-2E-3</v>
      </c>
      <c r="AM44" s="36"/>
      <c r="AN44" s="37">
        <v>1</v>
      </c>
      <c r="AO44" s="36"/>
      <c r="AP44" s="140">
        <v>6.8179405457283293</v>
      </c>
      <c r="AQ44" s="138">
        <v>6.8179405453260173</v>
      </c>
      <c r="AR44" s="142">
        <f>AQ44-AP44</f>
        <v>-4.0231196152262783E-10</v>
      </c>
      <c r="AS44" s="77">
        <f>MIN(F44,E44)*P44</f>
        <v>0</v>
      </c>
      <c r="AT44" s="36">
        <v>6.8179405457283284</v>
      </c>
      <c r="AU44" s="78">
        <f>AT44-AS44</f>
        <v>6.8179405457283284</v>
      </c>
      <c r="AV44" s="36"/>
      <c r="AW44" s="36"/>
      <c r="AX44" s="36"/>
      <c r="AY44" s="36"/>
      <c r="AZ44" s="36"/>
      <c r="BA44" s="36"/>
    </row>
    <row r="45" spans="1:53">
      <c r="A45" s="37">
        <v>343</v>
      </c>
      <c r="B45" s="69" t="s">
        <v>662</v>
      </c>
      <c r="C45" s="74">
        <v>33</v>
      </c>
      <c r="D45" s="131">
        <v>0</v>
      </c>
      <c r="E45" s="131">
        <v>0</v>
      </c>
      <c r="F45" s="131">
        <v>0</v>
      </c>
      <c r="G45" s="65">
        <v>0</v>
      </c>
      <c r="H45" s="65">
        <v>0</v>
      </c>
      <c r="I45" s="65">
        <v>23</v>
      </c>
      <c r="J45" s="45">
        <v>23</v>
      </c>
      <c r="K45" s="45">
        <v>0</v>
      </c>
      <c r="L45" s="136">
        <v>3000</v>
      </c>
      <c r="M45" s="45">
        <v>0</v>
      </c>
      <c r="N45" s="73">
        <v>0</v>
      </c>
      <c r="O45" s="37">
        <v>1</v>
      </c>
      <c r="P45" s="37">
        <v>1</v>
      </c>
      <c r="Q45" s="146">
        <v>0</v>
      </c>
      <c r="R45" s="93">
        <f>VLOOKUP($C45,lookup_line!$A$3:$M$40,2,FALSE)</f>
        <v>5</v>
      </c>
      <c r="S45" s="39">
        <f>VLOOKUP($C45,lookup_line!$A$3:$M$40,3,FALSE)</f>
        <v>34</v>
      </c>
      <c r="T45" s="39">
        <f>VLOOKUP($C45,lookup_line!$A$3:$M$40,4,FALSE)</f>
        <v>0</v>
      </c>
      <c r="U45" s="39">
        <f>VLOOKUP($C45,lookup_line!$A$3:$M$40,5,FALSE)</f>
        <v>0</v>
      </c>
      <c r="V45" s="39">
        <f>VLOOKUP($C45,lookup_line!$A$3:$M$40,6,FALSE)</f>
        <v>0</v>
      </c>
      <c r="W45" s="39">
        <f>VLOOKUP($C45,lookup_line!$A$3:$M$40,7,FALSE)</f>
        <v>0</v>
      </c>
      <c r="X45" s="39">
        <f>VLOOKUP($C45,lookup_line!$A$3:$M$40,8,FALSE)</f>
        <v>0</v>
      </c>
      <c r="Y45" s="39">
        <f>VLOOKUP($C45,lookup_line!$A$3:$M$40,9,FALSE)</f>
        <v>0</v>
      </c>
      <c r="Z45" s="39">
        <f>VLOOKUP($C45,lookup_line!$A$3:$M$40,10,FALSE)</f>
        <v>0</v>
      </c>
      <c r="AA45" s="39">
        <f>VLOOKUP($C45,lookup_line!$A$3:$M$40,11,FALSE)</f>
        <v>0</v>
      </c>
      <c r="AB45" s="39">
        <f>VLOOKUP($C45,lookup_line!$A$3:$M$40,12,FALSE)</f>
        <v>0</v>
      </c>
      <c r="AC45" s="39">
        <f>VLOOKUP($C45,lookup_line!$A$3:$M$40,13,FALSE)</f>
        <v>0</v>
      </c>
      <c r="AD45" s="126">
        <f>IFERROR((E45-AF45)/AL45*-1,0.1)</f>
        <v>0</v>
      </c>
      <c r="AE45" s="75">
        <v>0</v>
      </c>
      <c r="AF45" s="100">
        <v>0</v>
      </c>
      <c r="AG45" s="107">
        <v>0</v>
      </c>
      <c r="AH45" s="108">
        <v>0</v>
      </c>
      <c r="AI45" s="112"/>
      <c r="AJ45" s="45" t="s">
        <v>785</v>
      </c>
      <c r="AK45" s="36"/>
      <c r="AL45" s="45">
        <f>VLOOKUP(B45,Di_ROADS!$B$17:$E$1006,4,FALSE)</f>
        <v>-2E-3</v>
      </c>
      <c r="AM45" s="36"/>
      <c r="AN45" s="37">
        <v>1</v>
      </c>
      <c r="AO45" s="36"/>
      <c r="AP45" s="140">
        <v>0.65388834744513691</v>
      </c>
      <c r="AQ45" s="138">
        <v>0.653888347078174</v>
      </c>
      <c r="AR45" s="142">
        <f>AQ45-AP45</f>
        <v>-3.6696290450777269E-10</v>
      </c>
      <c r="AS45" s="77">
        <f>MIN(F45,E45)*P45</f>
        <v>0</v>
      </c>
      <c r="AT45" s="36">
        <v>0.65388834744513691</v>
      </c>
      <c r="AU45" s="78">
        <f>AT45-AS45</f>
        <v>0.65388834744513691</v>
      </c>
      <c r="AV45" s="36"/>
      <c r="AW45" s="36"/>
      <c r="AX45" s="36"/>
      <c r="AY45" s="36"/>
      <c r="AZ45" s="36"/>
      <c r="BA45" s="36"/>
    </row>
    <row r="46" spans="1:53">
      <c r="A46" s="153">
        <v>368</v>
      </c>
      <c r="B46" s="36" t="s">
        <v>810</v>
      </c>
      <c r="C46" s="74">
        <v>22</v>
      </c>
      <c r="D46" s="131">
        <v>0</v>
      </c>
      <c r="E46" s="133">
        <v>0</v>
      </c>
      <c r="F46" s="133">
        <v>12</v>
      </c>
      <c r="G46" s="65">
        <v>5</v>
      </c>
      <c r="H46" s="65">
        <v>5</v>
      </c>
      <c r="I46" s="65">
        <v>0</v>
      </c>
      <c r="J46" s="45">
        <v>0</v>
      </c>
      <c r="K46" s="45">
        <v>0</v>
      </c>
      <c r="L46" s="45">
        <v>3000</v>
      </c>
      <c r="M46" s="73">
        <v>0</v>
      </c>
      <c r="N46" s="73">
        <v>0</v>
      </c>
      <c r="O46" s="37">
        <v>1</v>
      </c>
      <c r="P46" s="152">
        <v>1</v>
      </c>
      <c r="Q46" s="145">
        <v>0</v>
      </c>
      <c r="R46" s="93">
        <f>VLOOKUP($C46,lookup_line!$A$3:$M$40,2,FALSE)</f>
        <v>22</v>
      </c>
      <c r="S46" s="39">
        <f>VLOOKUP($C46,lookup_line!$A$3:$M$40,3,FALSE)</f>
        <v>0</v>
      </c>
      <c r="T46" s="39">
        <f>VLOOKUP($C46,lookup_line!$A$3:$M$40,4,FALSE)</f>
        <v>0</v>
      </c>
      <c r="U46" s="39">
        <f>VLOOKUP($C46,lookup_line!$A$3:$M$40,5,FALSE)</f>
        <v>0</v>
      </c>
      <c r="V46" s="39">
        <f>VLOOKUP($C46,lookup_line!$A$3:$M$40,6,FALSE)</f>
        <v>0</v>
      </c>
      <c r="W46" s="39">
        <f>VLOOKUP($C46,lookup_line!$A$3:$M$40,7,FALSE)</f>
        <v>0</v>
      </c>
      <c r="X46" s="39">
        <f>VLOOKUP($C46,lookup_line!$A$3:$M$40,8,FALSE)</f>
        <v>0</v>
      </c>
      <c r="Y46" s="39">
        <f>VLOOKUP($C46,lookup_line!$A$3:$M$40,9,FALSE)</f>
        <v>0</v>
      </c>
      <c r="Z46" s="39">
        <f>VLOOKUP($C46,lookup_line!$A$3:$M$40,10,FALSE)</f>
        <v>0</v>
      </c>
      <c r="AA46" s="39">
        <f>VLOOKUP($C46,lookup_line!$A$3:$M$40,11,FALSE)</f>
        <v>0</v>
      </c>
      <c r="AB46" s="39">
        <f>VLOOKUP($C46,lookup_line!$A$3:$M$40,12,FALSE)</f>
        <v>0</v>
      </c>
      <c r="AC46" s="39">
        <f>VLOOKUP($C46,lookup_line!$A$3:$M$40,13,FALSE)</f>
        <v>0</v>
      </c>
      <c r="AD46" s="126">
        <v>0</v>
      </c>
      <c r="AE46" s="75">
        <v>0</v>
      </c>
      <c r="AF46" s="100">
        <v>0</v>
      </c>
      <c r="AG46" s="107">
        <v>0</v>
      </c>
      <c r="AH46" s="108">
        <v>0</v>
      </c>
      <c r="AI46" s="112"/>
      <c r="AJ46" s="45"/>
      <c r="AK46" s="36"/>
      <c r="AL46" s="36"/>
      <c r="AM46" s="36"/>
      <c r="AN46" s="135"/>
      <c r="AO46" s="36"/>
      <c r="AP46" s="36"/>
      <c r="AQ46" s="36"/>
      <c r="AR46" s="36"/>
      <c r="AS46" s="77">
        <f>MIN(F46,E46)*P46</f>
        <v>0</v>
      </c>
      <c r="AU46" s="78">
        <f>AT46-AS46</f>
        <v>0</v>
      </c>
      <c r="AV46" s="36"/>
      <c r="AW46" s="36"/>
      <c r="AX46" s="36"/>
      <c r="AY46" s="36"/>
      <c r="AZ46" s="36"/>
      <c r="BA46" s="36"/>
    </row>
    <row r="47" spans="1:53">
      <c r="A47" s="153">
        <v>369</v>
      </c>
      <c r="B47" s="36" t="s">
        <v>811</v>
      </c>
      <c r="C47" s="74">
        <v>22</v>
      </c>
      <c r="D47" s="131">
        <v>0</v>
      </c>
      <c r="E47" s="133">
        <v>0</v>
      </c>
      <c r="F47" s="133">
        <v>12</v>
      </c>
      <c r="G47" s="65">
        <v>5</v>
      </c>
      <c r="H47" s="65">
        <v>5</v>
      </c>
      <c r="I47" s="65">
        <v>0</v>
      </c>
      <c r="J47" s="45">
        <v>0</v>
      </c>
      <c r="K47" s="45">
        <v>0</v>
      </c>
      <c r="L47" s="45">
        <v>3000</v>
      </c>
      <c r="M47" s="73">
        <v>0</v>
      </c>
      <c r="N47" s="73">
        <v>0</v>
      </c>
      <c r="O47" s="37">
        <v>1</v>
      </c>
      <c r="P47" s="152">
        <v>1</v>
      </c>
      <c r="Q47" s="145">
        <v>0</v>
      </c>
      <c r="R47" s="93">
        <f>VLOOKUP($C47,lookup_line!$A$3:$M$40,2,FALSE)</f>
        <v>22</v>
      </c>
      <c r="S47" s="39">
        <f>VLOOKUP($C47,lookup_line!$A$3:$M$40,3,FALSE)</f>
        <v>0</v>
      </c>
      <c r="T47" s="39">
        <f>VLOOKUP($C47,lookup_line!$A$3:$M$40,4,FALSE)</f>
        <v>0</v>
      </c>
      <c r="U47" s="39">
        <f>VLOOKUP($C47,lookup_line!$A$3:$M$40,5,FALSE)</f>
        <v>0</v>
      </c>
      <c r="V47" s="39">
        <f>VLOOKUP($C47,lookup_line!$A$3:$M$40,6,FALSE)</f>
        <v>0</v>
      </c>
      <c r="W47" s="39">
        <f>VLOOKUP($C47,lookup_line!$A$3:$M$40,7,FALSE)</f>
        <v>0</v>
      </c>
      <c r="X47" s="39">
        <f>VLOOKUP($C47,lookup_line!$A$3:$M$40,8,FALSE)</f>
        <v>0</v>
      </c>
      <c r="Y47" s="39">
        <f>VLOOKUP($C47,lookup_line!$A$3:$M$40,9,FALSE)</f>
        <v>0</v>
      </c>
      <c r="Z47" s="39">
        <f>VLOOKUP($C47,lookup_line!$A$3:$M$40,10,FALSE)</f>
        <v>0</v>
      </c>
      <c r="AA47" s="39">
        <f>VLOOKUP($C47,lookup_line!$A$3:$M$40,11,FALSE)</f>
        <v>0</v>
      </c>
      <c r="AB47" s="39">
        <f>VLOOKUP($C47,lookup_line!$A$3:$M$40,12,FALSE)</f>
        <v>0</v>
      </c>
      <c r="AC47" s="39">
        <f>VLOOKUP($C47,lookup_line!$A$3:$M$40,13,FALSE)</f>
        <v>0</v>
      </c>
      <c r="AD47" s="126">
        <v>0</v>
      </c>
      <c r="AE47" s="75">
        <v>0</v>
      </c>
      <c r="AF47" s="100">
        <v>0</v>
      </c>
      <c r="AG47" s="107">
        <v>0</v>
      </c>
      <c r="AH47" s="108">
        <v>0</v>
      </c>
      <c r="AI47" s="112"/>
      <c r="AJ47" s="45"/>
      <c r="AK47" s="36"/>
      <c r="AL47" s="36"/>
      <c r="AM47" s="36"/>
      <c r="AN47" s="36"/>
      <c r="AO47" s="36"/>
      <c r="AP47" s="36"/>
      <c r="AQ47" s="36"/>
      <c r="AR47" s="36"/>
      <c r="AU47" s="36"/>
      <c r="AV47" s="36"/>
      <c r="AW47" s="36"/>
      <c r="AX47" s="36"/>
      <c r="AY47" s="36"/>
      <c r="AZ47" s="36"/>
      <c r="BA47" s="36"/>
    </row>
    <row r="48" spans="1:53">
      <c r="A48" s="153">
        <v>370</v>
      </c>
      <c r="B48" s="36" t="s">
        <v>812</v>
      </c>
      <c r="C48" s="74">
        <v>22</v>
      </c>
      <c r="D48" s="131">
        <v>0</v>
      </c>
      <c r="E48" s="133">
        <v>0</v>
      </c>
      <c r="F48" s="133">
        <v>12</v>
      </c>
      <c r="G48" s="65">
        <v>5</v>
      </c>
      <c r="H48" s="65">
        <v>5</v>
      </c>
      <c r="I48" s="65">
        <v>0</v>
      </c>
      <c r="J48" s="45">
        <v>0</v>
      </c>
      <c r="K48" s="45">
        <v>0</v>
      </c>
      <c r="L48" s="45">
        <v>3000</v>
      </c>
      <c r="M48" s="73">
        <v>0</v>
      </c>
      <c r="N48" s="73">
        <v>0</v>
      </c>
      <c r="O48" s="37">
        <v>1</v>
      </c>
      <c r="P48" s="152">
        <v>1</v>
      </c>
      <c r="Q48" s="145">
        <v>0</v>
      </c>
      <c r="R48" s="93">
        <f>VLOOKUP($C48,lookup_line!$A$3:$M$40,2,FALSE)</f>
        <v>22</v>
      </c>
      <c r="S48" s="39">
        <f>VLOOKUP($C48,lookup_line!$A$3:$M$40,3,FALSE)</f>
        <v>0</v>
      </c>
      <c r="T48" s="39">
        <f>VLOOKUP($C48,lookup_line!$A$3:$M$40,4,FALSE)</f>
        <v>0</v>
      </c>
      <c r="U48" s="39">
        <f>VLOOKUP($C48,lookup_line!$A$3:$M$40,5,FALSE)</f>
        <v>0</v>
      </c>
      <c r="V48" s="39">
        <f>VLOOKUP($C48,lookup_line!$A$3:$M$40,6,FALSE)</f>
        <v>0</v>
      </c>
      <c r="W48" s="39">
        <f>VLOOKUP($C48,lookup_line!$A$3:$M$40,7,FALSE)</f>
        <v>0</v>
      </c>
      <c r="X48" s="39">
        <f>VLOOKUP($C48,lookup_line!$A$3:$M$40,8,FALSE)</f>
        <v>0</v>
      </c>
      <c r="Y48" s="39">
        <f>VLOOKUP($C48,lookup_line!$A$3:$M$40,9,FALSE)</f>
        <v>0</v>
      </c>
      <c r="Z48" s="39">
        <f>VLOOKUP($C48,lookup_line!$A$3:$M$40,10,FALSE)</f>
        <v>0</v>
      </c>
      <c r="AA48" s="39">
        <f>VLOOKUP($C48,lookup_line!$A$3:$M$40,11,FALSE)</f>
        <v>0</v>
      </c>
      <c r="AB48" s="39">
        <f>VLOOKUP($C48,lookup_line!$A$3:$M$40,12,FALSE)</f>
        <v>0</v>
      </c>
      <c r="AC48" s="39">
        <f>VLOOKUP($C48,lookup_line!$A$3:$M$40,13,FALSE)</f>
        <v>0</v>
      </c>
      <c r="AD48" s="126">
        <v>0</v>
      </c>
      <c r="AE48" s="75">
        <v>0</v>
      </c>
      <c r="AF48" s="100">
        <v>0</v>
      </c>
      <c r="AG48" s="107">
        <v>0</v>
      </c>
      <c r="AH48" s="108">
        <v>0</v>
      </c>
      <c r="AI48" s="112"/>
      <c r="AJ48" s="45"/>
      <c r="AK48" s="36"/>
      <c r="AL48" s="36"/>
      <c r="AM48" s="36"/>
      <c r="AN48" s="36"/>
      <c r="AO48" s="36"/>
      <c r="AP48" s="36"/>
      <c r="AQ48" s="36"/>
      <c r="AR48" s="36"/>
      <c r="AU48" s="36"/>
      <c r="AV48" s="36"/>
      <c r="AW48" s="36"/>
      <c r="AX48" s="36"/>
      <c r="AY48" s="36"/>
      <c r="AZ48" s="36"/>
      <c r="BA48" s="36"/>
    </row>
    <row r="49" spans="1:53" s="61" customFormat="1">
      <c r="A49" s="153">
        <v>371</v>
      </c>
      <c r="B49" s="36" t="s">
        <v>813</v>
      </c>
      <c r="C49" s="74">
        <v>30</v>
      </c>
      <c r="D49" s="131">
        <v>0</v>
      </c>
      <c r="E49" s="133">
        <v>0</v>
      </c>
      <c r="F49" s="133">
        <v>12</v>
      </c>
      <c r="G49" s="65">
        <v>5</v>
      </c>
      <c r="H49" s="65">
        <v>5</v>
      </c>
      <c r="I49" s="65">
        <v>0</v>
      </c>
      <c r="J49" s="45">
        <v>0</v>
      </c>
      <c r="K49" s="45">
        <v>0</v>
      </c>
      <c r="L49" s="45">
        <v>3000</v>
      </c>
      <c r="M49" s="73">
        <v>0</v>
      </c>
      <c r="N49" s="73">
        <v>0</v>
      </c>
      <c r="O49" s="37">
        <v>1</v>
      </c>
      <c r="P49" s="152">
        <v>1</v>
      </c>
      <c r="Q49" s="145">
        <v>0</v>
      </c>
      <c r="R49" s="93">
        <f>VLOOKUP($C49,lookup_line!$A$3:$M$40,2,FALSE)</f>
        <v>11</v>
      </c>
      <c r="S49" s="39">
        <f>VLOOKUP($C49,lookup_line!$A$3:$M$40,3,FALSE)</f>
        <v>31</v>
      </c>
      <c r="T49" s="39">
        <f>VLOOKUP($C49,lookup_line!$A$3:$M$40,4,FALSE)</f>
        <v>0</v>
      </c>
      <c r="U49" s="39">
        <f>VLOOKUP($C49,lookup_line!$A$3:$M$40,5,FALSE)</f>
        <v>0</v>
      </c>
      <c r="V49" s="39">
        <f>VLOOKUP($C49,lookup_line!$A$3:$M$40,6,FALSE)</f>
        <v>0</v>
      </c>
      <c r="W49" s="39">
        <f>VLOOKUP($C49,lookup_line!$A$3:$M$40,7,FALSE)</f>
        <v>0</v>
      </c>
      <c r="X49" s="39">
        <f>VLOOKUP($C49,lookup_line!$A$3:$M$40,8,FALSE)</f>
        <v>0</v>
      </c>
      <c r="Y49" s="39">
        <f>VLOOKUP($C49,lookup_line!$A$3:$M$40,9,FALSE)</f>
        <v>0</v>
      </c>
      <c r="Z49" s="39">
        <f>VLOOKUP($C49,lookup_line!$A$3:$M$40,10,FALSE)</f>
        <v>0</v>
      </c>
      <c r="AA49" s="39">
        <f>VLOOKUP($C49,lookup_line!$A$3:$M$40,11,FALSE)</f>
        <v>0</v>
      </c>
      <c r="AB49" s="39">
        <f>VLOOKUP($C49,lookup_line!$A$3:$M$40,12,FALSE)</f>
        <v>0</v>
      </c>
      <c r="AC49" s="39">
        <f>VLOOKUP($C49,lookup_line!$A$3:$M$40,13,FALSE)</f>
        <v>0</v>
      </c>
      <c r="AD49" s="126">
        <v>0</v>
      </c>
      <c r="AE49" s="75">
        <v>0</v>
      </c>
      <c r="AF49" s="100">
        <v>0</v>
      </c>
      <c r="AG49" s="107">
        <v>0</v>
      </c>
      <c r="AH49" s="108">
        <v>0</v>
      </c>
      <c r="AI49" s="112"/>
      <c r="AJ49" s="45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</row>
    <row r="50" spans="1:53" s="61" customFormat="1">
      <c r="A50" s="153">
        <v>372</v>
      </c>
      <c r="B50" s="36" t="s">
        <v>814</v>
      </c>
      <c r="C50" s="74">
        <v>30</v>
      </c>
      <c r="D50" s="131">
        <v>0</v>
      </c>
      <c r="E50" s="133">
        <v>0</v>
      </c>
      <c r="F50" s="133">
        <v>12</v>
      </c>
      <c r="G50" s="65">
        <v>5</v>
      </c>
      <c r="H50" s="65">
        <v>5</v>
      </c>
      <c r="I50" s="65">
        <v>0</v>
      </c>
      <c r="J50" s="45">
        <v>0</v>
      </c>
      <c r="K50" s="45">
        <v>0</v>
      </c>
      <c r="L50" s="45">
        <v>3000</v>
      </c>
      <c r="M50" s="73">
        <v>0</v>
      </c>
      <c r="N50" s="73">
        <v>0</v>
      </c>
      <c r="O50" s="37">
        <v>1</v>
      </c>
      <c r="P50" s="152">
        <v>1</v>
      </c>
      <c r="Q50" s="145">
        <v>0</v>
      </c>
      <c r="R50" s="93">
        <f>VLOOKUP($C50,lookup_line!$A$3:$M$40,2,FALSE)</f>
        <v>11</v>
      </c>
      <c r="S50" s="39">
        <f>VLOOKUP($C50,lookup_line!$A$3:$M$40,3,FALSE)</f>
        <v>31</v>
      </c>
      <c r="T50" s="39">
        <f>VLOOKUP($C50,lookup_line!$A$3:$M$40,4,FALSE)</f>
        <v>0</v>
      </c>
      <c r="U50" s="39">
        <f>VLOOKUP($C50,lookup_line!$A$3:$M$40,5,FALSE)</f>
        <v>0</v>
      </c>
      <c r="V50" s="39">
        <f>VLOOKUP($C50,lookup_line!$A$3:$M$40,6,FALSE)</f>
        <v>0</v>
      </c>
      <c r="W50" s="39">
        <f>VLOOKUP($C50,lookup_line!$A$3:$M$40,7,FALSE)</f>
        <v>0</v>
      </c>
      <c r="X50" s="39">
        <f>VLOOKUP($C50,lookup_line!$A$3:$M$40,8,FALSE)</f>
        <v>0</v>
      </c>
      <c r="Y50" s="39">
        <f>VLOOKUP($C50,lookup_line!$A$3:$M$40,9,FALSE)</f>
        <v>0</v>
      </c>
      <c r="Z50" s="39">
        <f>VLOOKUP($C50,lookup_line!$A$3:$M$40,10,FALSE)</f>
        <v>0</v>
      </c>
      <c r="AA50" s="39">
        <f>VLOOKUP($C50,lookup_line!$A$3:$M$40,11,FALSE)</f>
        <v>0</v>
      </c>
      <c r="AB50" s="39">
        <f>VLOOKUP($C50,lookup_line!$A$3:$M$40,12,FALSE)</f>
        <v>0</v>
      </c>
      <c r="AC50" s="39">
        <f>VLOOKUP($C50,lookup_line!$A$3:$M$40,13,FALSE)</f>
        <v>0</v>
      </c>
      <c r="AD50" s="126">
        <v>0</v>
      </c>
      <c r="AE50" s="75">
        <v>0</v>
      </c>
      <c r="AF50" s="100">
        <v>0</v>
      </c>
      <c r="AG50" s="107">
        <v>0</v>
      </c>
      <c r="AH50" s="108">
        <v>0</v>
      </c>
      <c r="AI50" s="112"/>
      <c r="AJ50" s="45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</row>
    <row r="51" spans="1:53" s="35" customFormat="1">
      <c r="A51" s="153">
        <v>373</v>
      </c>
      <c r="B51" s="36" t="s">
        <v>815</v>
      </c>
      <c r="C51" s="74">
        <v>30</v>
      </c>
      <c r="D51" s="131">
        <v>0</v>
      </c>
      <c r="E51" s="133">
        <v>0</v>
      </c>
      <c r="F51" s="133">
        <v>12</v>
      </c>
      <c r="G51" s="65">
        <v>5</v>
      </c>
      <c r="H51" s="65">
        <v>5</v>
      </c>
      <c r="I51" s="65">
        <v>0</v>
      </c>
      <c r="J51" s="45">
        <v>0</v>
      </c>
      <c r="K51" s="45">
        <v>0</v>
      </c>
      <c r="L51" s="45">
        <v>3000</v>
      </c>
      <c r="M51" s="73">
        <v>0</v>
      </c>
      <c r="N51" s="73">
        <v>0</v>
      </c>
      <c r="O51" s="37">
        <v>1</v>
      </c>
      <c r="P51" s="152">
        <v>1</v>
      </c>
      <c r="Q51" s="145">
        <v>0</v>
      </c>
      <c r="R51" s="93">
        <f>VLOOKUP($C51,lookup_line!$A$3:$M$40,2,FALSE)</f>
        <v>11</v>
      </c>
      <c r="S51" s="39">
        <f>VLOOKUP($C51,lookup_line!$A$3:$M$40,3,FALSE)</f>
        <v>31</v>
      </c>
      <c r="T51" s="39">
        <f>VLOOKUP($C51,lookup_line!$A$3:$M$40,4,FALSE)</f>
        <v>0</v>
      </c>
      <c r="U51" s="39">
        <f>VLOOKUP($C51,lookup_line!$A$3:$M$40,5,FALSE)</f>
        <v>0</v>
      </c>
      <c r="V51" s="39">
        <f>VLOOKUP($C51,lookup_line!$A$3:$M$40,6,FALSE)</f>
        <v>0</v>
      </c>
      <c r="W51" s="39">
        <f>VLOOKUP($C51,lookup_line!$A$3:$M$40,7,FALSE)</f>
        <v>0</v>
      </c>
      <c r="X51" s="39">
        <f>VLOOKUP($C51,lookup_line!$A$3:$M$40,8,FALSE)</f>
        <v>0</v>
      </c>
      <c r="Y51" s="39">
        <f>VLOOKUP($C51,lookup_line!$A$3:$M$40,9,FALSE)</f>
        <v>0</v>
      </c>
      <c r="Z51" s="39">
        <f>VLOOKUP($C51,lookup_line!$A$3:$M$40,10,FALSE)</f>
        <v>0</v>
      </c>
      <c r="AA51" s="39">
        <f>VLOOKUP($C51,lookup_line!$A$3:$M$40,11,FALSE)</f>
        <v>0</v>
      </c>
      <c r="AB51" s="39">
        <f>VLOOKUP($C51,lookup_line!$A$3:$M$40,12,FALSE)</f>
        <v>0</v>
      </c>
      <c r="AC51" s="39">
        <f>VLOOKUP($C51,lookup_line!$A$3:$M$40,13,FALSE)</f>
        <v>0</v>
      </c>
      <c r="AD51" s="126">
        <v>0</v>
      </c>
      <c r="AE51" s="75">
        <v>0</v>
      </c>
      <c r="AF51" s="100">
        <v>0</v>
      </c>
      <c r="AG51" s="107">
        <v>0</v>
      </c>
      <c r="AH51" s="108">
        <v>0</v>
      </c>
      <c r="AI51" s="112"/>
      <c r="AJ51" s="45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</row>
    <row r="52" spans="1:53">
      <c r="A52" s="153">
        <v>374</v>
      </c>
      <c r="B52" s="36" t="s">
        <v>816</v>
      </c>
      <c r="C52" s="74">
        <v>30</v>
      </c>
      <c r="D52" s="131">
        <v>0</v>
      </c>
      <c r="E52" s="133">
        <v>0</v>
      </c>
      <c r="F52" s="133">
        <v>12</v>
      </c>
      <c r="G52" s="65">
        <v>5</v>
      </c>
      <c r="H52" s="65">
        <v>5</v>
      </c>
      <c r="I52" s="65">
        <v>0</v>
      </c>
      <c r="J52" s="45">
        <v>0</v>
      </c>
      <c r="K52" s="45">
        <v>0</v>
      </c>
      <c r="L52" s="45">
        <v>3000</v>
      </c>
      <c r="M52" s="73">
        <v>0</v>
      </c>
      <c r="N52" s="73">
        <v>0</v>
      </c>
      <c r="O52" s="37">
        <v>1</v>
      </c>
      <c r="P52" s="152">
        <v>1</v>
      </c>
      <c r="Q52" s="145">
        <v>0</v>
      </c>
      <c r="R52" s="93">
        <f>VLOOKUP($C52,lookup_line!$A$3:$M$40,2,FALSE)</f>
        <v>11</v>
      </c>
      <c r="S52" s="39">
        <f>VLOOKUP($C52,lookup_line!$A$3:$M$40,3,FALSE)</f>
        <v>31</v>
      </c>
      <c r="T52" s="39">
        <f>VLOOKUP($C52,lookup_line!$A$3:$M$40,4,FALSE)</f>
        <v>0</v>
      </c>
      <c r="U52" s="39">
        <f>VLOOKUP($C52,lookup_line!$A$3:$M$40,5,FALSE)</f>
        <v>0</v>
      </c>
      <c r="V52" s="39">
        <f>VLOOKUP($C52,lookup_line!$A$3:$M$40,6,FALSE)</f>
        <v>0</v>
      </c>
      <c r="W52" s="39">
        <f>VLOOKUP($C52,lookup_line!$A$3:$M$40,7,FALSE)</f>
        <v>0</v>
      </c>
      <c r="X52" s="39">
        <f>VLOOKUP($C52,lookup_line!$A$3:$M$40,8,FALSE)</f>
        <v>0</v>
      </c>
      <c r="Y52" s="39">
        <f>VLOOKUP($C52,lookup_line!$A$3:$M$40,9,FALSE)</f>
        <v>0</v>
      </c>
      <c r="Z52" s="39">
        <f>VLOOKUP($C52,lookup_line!$A$3:$M$40,10,FALSE)</f>
        <v>0</v>
      </c>
      <c r="AA52" s="39">
        <f>VLOOKUP($C52,lookup_line!$A$3:$M$40,11,FALSE)</f>
        <v>0</v>
      </c>
      <c r="AB52" s="39">
        <f>VLOOKUP($C52,lookup_line!$A$3:$M$40,12,FALSE)</f>
        <v>0</v>
      </c>
      <c r="AC52" s="39">
        <f>VLOOKUP($C52,lookup_line!$A$3:$M$40,13,FALSE)</f>
        <v>0</v>
      </c>
      <c r="AD52" s="126">
        <v>0</v>
      </c>
      <c r="AE52" s="75">
        <v>0</v>
      </c>
      <c r="AF52" s="100">
        <v>0</v>
      </c>
      <c r="AG52" s="107">
        <v>0</v>
      </c>
      <c r="AH52" s="108">
        <v>0</v>
      </c>
      <c r="AI52" s="112"/>
      <c r="AJ52" s="45"/>
      <c r="AK52" s="36"/>
      <c r="AL52" s="36"/>
      <c r="AM52" s="36"/>
      <c r="AN52" s="36"/>
      <c r="AO52" s="36"/>
      <c r="AP52" s="36"/>
      <c r="AQ52" s="36"/>
      <c r="AR52" s="36"/>
      <c r="AU52" s="36"/>
      <c r="AV52" s="36"/>
      <c r="AW52" s="36"/>
      <c r="AX52" s="36"/>
      <c r="AY52" s="36"/>
      <c r="AZ52" s="36"/>
      <c r="BA52" s="36"/>
    </row>
    <row r="53" spans="1:53">
      <c r="A53" s="153">
        <v>375</v>
      </c>
      <c r="B53" s="36" t="s">
        <v>817</v>
      </c>
      <c r="C53" s="74">
        <v>30</v>
      </c>
      <c r="D53" s="131">
        <v>0</v>
      </c>
      <c r="E53" s="133">
        <v>0</v>
      </c>
      <c r="F53" s="133">
        <v>12</v>
      </c>
      <c r="G53" s="65">
        <v>5</v>
      </c>
      <c r="H53" s="65">
        <v>5</v>
      </c>
      <c r="I53" s="65">
        <v>0</v>
      </c>
      <c r="J53" s="45">
        <v>0</v>
      </c>
      <c r="K53" s="45">
        <v>0</v>
      </c>
      <c r="L53" s="45">
        <v>3000</v>
      </c>
      <c r="M53" s="73">
        <v>0</v>
      </c>
      <c r="N53" s="73">
        <v>0</v>
      </c>
      <c r="O53" s="37">
        <v>1</v>
      </c>
      <c r="P53" s="152">
        <v>1</v>
      </c>
      <c r="Q53" s="145">
        <v>0</v>
      </c>
      <c r="R53" s="93">
        <f>VLOOKUP($C53,lookup_line!$A$3:$M$40,2,FALSE)</f>
        <v>11</v>
      </c>
      <c r="S53" s="39">
        <f>VLOOKUP($C53,lookup_line!$A$3:$M$40,3,FALSE)</f>
        <v>31</v>
      </c>
      <c r="T53" s="39">
        <f>VLOOKUP($C53,lookup_line!$A$3:$M$40,4,FALSE)</f>
        <v>0</v>
      </c>
      <c r="U53" s="39">
        <f>VLOOKUP($C53,lookup_line!$A$3:$M$40,5,FALSE)</f>
        <v>0</v>
      </c>
      <c r="V53" s="39">
        <f>VLOOKUP($C53,lookup_line!$A$3:$M$40,6,FALSE)</f>
        <v>0</v>
      </c>
      <c r="W53" s="39">
        <f>VLOOKUP($C53,lookup_line!$A$3:$M$40,7,FALSE)</f>
        <v>0</v>
      </c>
      <c r="X53" s="39">
        <f>VLOOKUP($C53,lookup_line!$A$3:$M$40,8,FALSE)</f>
        <v>0</v>
      </c>
      <c r="Y53" s="39">
        <f>VLOOKUP($C53,lookup_line!$A$3:$M$40,9,FALSE)</f>
        <v>0</v>
      </c>
      <c r="Z53" s="39">
        <f>VLOOKUP($C53,lookup_line!$A$3:$M$40,10,FALSE)</f>
        <v>0</v>
      </c>
      <c r="AA53" s="39">
        <f>VLOOKUP($C53,lookup_line!$A$3:$M$40,11,FALSE)</f>
        <v>0</v>
      </c>
      <c r="AB53" s="39">
        <f>VLOOKUP($C53,lookup_line!$A$3:$M$40,12,FALSE)</f>
        <v>0</v>
      </c>
      <c r="AC53" s="39">
        <f>VLOOKUP($C53,lookup_line!$A$3:$M$40,13,FALSE)</f>
        <v>0</v>
      </c>
      <c r="AD53" s="126">
        <v>0</v>
      </c>
      <c r="AE53" s="75">
        <v>0</v>
      </c>
      <c r="AF53" s="100">
        <v>0</v>
      </c>
      <c r="AG53" s="107">
        <v>0</v>
      </c>
      <c r="AH53" s="108">
        <v>0</v>
      </c>
      <c r="AI53" s="112"/>
      <c r="AJ53" s="45"/>
      <c r="AK53" s="36"/>
      <c r="AL53" s="36"/>
      <c r="AM53" s="36"/>
      <c r="AN53" s="36"/>
      <c r="AO53" s="36"/>
      <c r="AP53" s="36"/>
      <c r="AQ53" s="36"/>
      <c r="AR53" s="36"/>
      <c r="AU53" s="36"/>
      <c r="AV53" s="36"/>
      <c r="AW53" s="36"/>
      <c r="AX53" s="36"/>
      <c r="AY53" s="36"/>
      <c r="AZ53" s="36"/>
      <c r="BA53" s="36"/>
    </row>
    <row r="54" spans="1:53" s="61" customFormat="1">
      <c r="A54" s="153">
        <v>376</v>
      </c>
      <c r="B54" s="36" t="s">
        <v>818</v>
      </c>
      <c r="C54" s="74">
        <v>30</v>
      </c>
      <c r="D54" s="131">
        <v>0</v>
      </c>
      <c r="E54" s="133">
        <v>0</v>
      </c>
      <c r="F54" s="133">
        <v>12</v>
      </c>
      <c r="G54" s="65">
        <v>5</v>
      </c>
      <c r="H54" s="65">
        <v>5</v>
      </c>
      <c r="I54" s="65">
        <v>0</v>
      </c>
      <c r="J54" s="45">
        <v>0</v>
      </c>
      <c r="K54" s="45">
        <v>0</v>
      </c>
      <c r="L54" s="45">
        <v>3000</v>
      </c>
      <c r="M54" s="73">
        <v>0</v>
      </c>
      <c r="N54" s="73">
        <v>0</v>
      </c>
      <c r="O54" s="37">
        <v>1</v>
      </c>
      <c r="P54" s="152">
        <v>1</v>
      </c>
      <c r="Q54" s="145">
        <v>0</v>
      </c>
      <c r="R54" s="93">
        <f>VLOOKUP($C54,lookup_line!$A$3:$M$40,2,FALSE)</f>
        <v>11</v>
      </c>
      <c r="S54" s="39">
        <f>VLOOKUP($C54,lookup_line!$A$3:$M$40,3,FALSE)</f>
        <v>31</v>
      </c>
      <c r="T54" s="39">
        <f>VLOOKUP($C54,lookup_line!$A$3:$M$40,4,FALSE)</f>
        <v>0</v>
      </c>
      <c r="U54" s="39">
        <f>VLOOKUP($C54,lookup_line!$A$3:$M$40,5,FALSE)</f>
        <v>0</v>
      </c>
      <c r="V54" s="39">
        <f>VLOOKUP($C54,lookup_line!$A$3:$M$40,6,FALSE)</f>
        <v>0</v>
      </c>
      <c r="W54" s="39">
        <f>VLOOKUP($C54,lookup_line!$A$3:$M$40,7,FALSE)</f>
        <v>0</v>
      </c>
      <c r="X54" s="39">
        <f>VLOOKUP($C54,lookup_line!$A$3:$M$40,8,FALSE)</f>
        <v>0</v>
      </c>
      <c r="Y54" s="39">
        <f>VLOOKUP($C54,lookup_line!$A$3:$M$40,9,FALSE)</f>
        <v>0</v>
      </c>
      <c r="Z54" s="39">
        <f>VLOOKUP($C54,lookup_line!$A$3:$M$40,10,FALSE)</f>
        <v>0</v>
      </c>
      <c r="AA54" s="39">
        <f>VLOOKUP($C54,lookup_line!$A$3:$M$40,11,FALSE)</f>
        <v>0</v>
      </c>
      <c r="AB54" s="39">
        <f>VLOOKUP($C54,lookup_line!$A$3:$M$40,12,FALSE)</f>
        <v>0</v>
      </c>
      <c r="AC54" s="39">
        <f>VLOOKUP($C54,lookup_line!$A$3:$M$40,13,FALSE)</f>
        <v>0</v>
      </c>
      <c r="AD54" s="126">
        <v>0</v>
      </c>
      <c r="AE54" s="75">
        <v>0</v>
      </c>
      <c r="AF54" s="100">
        <v>0</v>
      </c>
      <c r="AG54" s="107">
        <v>0</v>
      </c>
      <c r="AH54" s="108">
        <v>0</v>
      </c>
      <c r="AI54" s="112"/>
      <c r="AJ54" s="45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</row>
    <row r="55" spans="1:53" s="61" customFormat="1">
      <c r="A55" s="153">
        <v>377</v>
      </c>
      <c r="B55" s="36" t="s">
        <v>819</v>
      </c>
      <c r="C55" s="74">
        <v>30</v>
      </c>
      <c r="D55" s="131">
        <v>0</v>
      </c>
      <c r="E55" s="133">
        <v>0</v>
      </c>
      <c r="F55" s="133">
        <v>12</v>
      </c>
      <c r="G55" s="65">
        <v>5</v>
      </c>
      <c r="H55" s="65">
        <v>5</v>
      </c>
      <c r="I55" s="65">
        <v>0</v>
      </c>
      <c r="J55" s="45">
        <v>0</v>
      </c>
      <c r="K55" s="45">
        <v>0</v>
      </c>
      <c r="L55" s="45">
        <v>3000</v>
      </c>
      <c r="M55" s="73">
        <v>0</v>
      </c>
      <c r="N55" s="73">
        <v>0</v>
      </c>
      <c r="O55" s="37">
        <v>1</v>
      </c>
      <c r="P55" s="152">
        <v>1</v>
      </c>
      <c r="Q55" s="145">
        <v>0</v>
      </c>
      <c r="R55" s="93">
        <f>VLOOKUP($C55,lookup_line!$A$3:$M$40,2,FALSE)</f>
        <v>11</v>
      </c>
      <c r="S55" s="39">
        <f>VLOOKUP($C55,lookup_line!$A$3:$M$40,3,FALSE)</f>
        <v>31</v>
      </c>
      <c r="T55" s="39">
        <f>VLOOKUP($C55,lookup_line!$A$3:$M$40,4,FALSE)</f>
        <v>0</v>
      </c>
      <c r="U55" s="39">
        <f>VLOOKUP($C55,lookup_line!$A$3:$M$40,5,FALSE)</f>
        <v>0</v>
      </c>
      <c r="V55" s="39">
        <f>VLOOKUP($C55,lookup_line!$A$3:$M$40,6,FALSE)</f>
        <v>0</v>
      </c>
      <c r="W55" s="39">
        <f>VLOOKUP($C55,lookup_line!$A$3:$M$40,7,FALSE)</f>
        <v>0</v>
      </c>
      <c r="X55" s="39">
        <f>VLOOKUP($C55,lookup_line!$A$3:$M$40,8,FALSE)</f>
        <v>0</v>
      </c>
      <c r="Y55" s="39">
        <f>VLOOKUP($C55,lookup_line!$A$3:$M$40,9,FALSE)</f>
        <v>0</v>
      </c>
      <c r="Z55" s="39">
        <f>VLOOKUP($C55,lookup_line!$A$3:$M$40,10,FALSE)</f>
        <v>0</v>
      </c>
      <c r="AA55" s="39">
        <f>VLOOKUP($C55,lookup_line!$A$3:$M$40,11,FALSE)</f>
        <v>0</v>
      </c>
      <c r="AB55" s="39">
        <f>VLOOKUP($C55,lookup_line!$A$3:$M$40,12,FALSE)</f>
        <v>0</v>
      </c>
      <c r="AC55" s="39">
        <f>VLOOKUP($C55,lookup_line!$A$3:$M$40,13,FALSE)</f>
        <v>0</v>
      </c>
      <c r="AD55" s="126">
        <v>0</v>
      </c>
      <c r="AE55" s="75">
        <v>0</v>
      </c>
      <c r="AF55" s="100">
        <v>0</v>
      </c>
      <c r="AG55" s="107">
        <v>0</v>
      </c>
      <c r="AH55" s="108">
        <v>0</v>
      </c>
      <c r="AI55" s="112"/>
      <c r="AJ55" s="45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</row>
    <row r="56" spans="1:53">
      <c r="A56" s="153">
        <v>378</v>
      </c>
      <c r="B56" s="36" t="s">
        <v>820</v>
      </c>
      <c r="C56" s="74">
        <v>35</v>
      </c>
      <c r="D56" s="131">
        <v>0</v>
      </c>
      <c r="E56" s="133">
        <v>0</v>
      </c>
      <c r="F56" s="133">
        <v>12</v>
      </c>
      <c r="G56" s="65">
        <v>5</v>
      </c>
      <c r="H56" s="65">
        <v>5</v>
      </c>
      <c r="I56" s="65">
        <v>0</v>
      </c>
      <c r="J56" s="45">
        <v>0</v>
      </c>
      <c r="K56" s="45">
        <v>0</v>
      </c>
      <c r="L56" s="45">
        <v>3000</v>
      </c>
      <c r="M56" s="73">
        <v>0</v>
      </c>
      <c r="N56" s="73">
        <v>0</v>
      </c>
      <c r="O56" s="37">
        <v>1</v>
      </c>
      <c r="P56" s="152">
        <v>1</v>
      </c>
      <c r="Q56" s="145">
        <v>0</v>
      </c>
      <c r="R56" s="93">
        <f>VLOOKUP($C56,lookup_line!$A$3:$M$40,2,FALSE)</f>
        <v>5</v>
      </c>
      <c r="S56" s="39">
        <f>VLOOKUP($C56,lookup_line!$A$3:$M$40,3,FALSE)</f>
        <v>35</v>
      </c>
      <c r="T56" s="39">
        <f>VLOOKUP($C56,lookup_line!$A$3:$M$40,4,FALSE)</f>
        <v>0</v>
      </c>
      <c r="U56" s="39">
        <f>VLOOKUP($C56,lookup_line!$A$3:$M$40,5,FALSE)</f>
        <v>0</v>
      </c>
      <c r="V56" s="39">
        <f>VLOOKUP($C56,lookup_line!$A$3:$M$40,6,FALSE)</f>
        <v>0</v>
      </c>
      <c r="W56" s="39">
        <f>VLOOKUP($C56,lookup_line!$A$3:$M$40,7,FALSE)</f>
        <v>0</v>
      </c>
      <c r="X56" s="39">
        <f>VLOOKUP($C56,lookup_line!$A$3:$M$40,8,FALSE)</f>
        <v>0</v>
      </c>
      <c r="Y56" s="39">
        <f>VLOOKUP($C56,lookup_line!$A$3:$M$40,9,FALSE)</f>
        <v>0</v>
      </c>
      <c r="Z56" s="39">
        <f>VLOOKUP($C56,lookup_line!$A$3:$M$40,10,FALSE)</f>
        <v>0</v>
      </c>
      <c r="AA56" s="39">
        <f>VLOOKUP($C56,lookup_line!$A$3:$M$40,11,FALSE)</f>
        <v>0</v>
      </c>
      <c r="AB56" s="39">
        <f>VLOOKUP($C56,lookup_line!$A$3:$M$40,12,FALSE)</f>
        <v>0</v>
      </c>
      <c r="AC56" s="39">
        <f>VLOOKUP($C56,lookup_line!$A$3:$M$40,13,FALSE)</f>
        <v>0</v>
      </c>
      <c r="AD56" s="126">
        <v>0</v>
      </c>
      <c r="AE56" s="75">
        <v>0</v>
      </c>
      <c r="AF56" s="100">
        <v>0</v>
      </c>
      <c r="AG56" s="107">
        <v>0</v>
      </c>
      <c r="AH56" s="108">
        <v>0</v>
      </c>
      <c r="AI56" s="112"/>
      <c r="AJ56" s="45"/>
      <c r="AK56" s="36"/>
      <c r="AL56" s="36"/>
      <c r="AM56" s="36"/>
      <c r="AN56" s="36"/>
      <c r="AO56" s="36"/>
      <c r="AP56" s="36"/>
      <c r="AQ56" s="36"/>
      <c r="AR56" s="36"/>
      <c r="AU56" s="36"/>
      <c r="AV56" s="36"/>
      <c r="AW56" s="36"/>
      <c r="AX56" s="36"/>
      <c r="AY56" s="36"/>
      <c r="AZ56" s="36"/>
      <c r="BA56" s="36"/>
    </row>
    <row r="57" spans="1:53">
      <c r="A57" s="153">
        <v>379</v>
      </c>
      <c r="B57" s="36" t="s">
        <v>821</v>
      </c>
      <c r="C57" s="74">
        <v>35</v>
      </c>
      <c r="D57" s="131">
        <v>0</v>
      </c>
      <c r="E57" s="133">
        <v>0</v>
      </c>
      <c r="F57" s="133">
        <v>12</v>
      </c>
      <c r="G57" s="65">
        <v>5</v>
      </c>
      <c r="H57" s="65">
        <v>5</v>
      </c>
      <c r="I57" s="65">
        <v>0</v>
      </c>
      <c r="J57" s="45">
        <v>0</v>
      </c>
      <c r="K57" s="45">
        <v>0</v>
      </c>
      <c r="L57" s="45">
        <v>3000</v>
      </c>
      <c r="M57" s="73">
        <v>0</v>
      </c>
      <c r="N57" s="73">
        <v>0</v>
      </c>
      <c r="O57" s="37">
        <v>1</v>
      </c>
      <c r="P57" s="152">
        <v>1</v>
      </c>
      <c r="Q57" s="145">
        <v>0</v>
      </c>
      <c r="R57" s="93">
        <f>VLOOKUP($C57,lookup_line!$A$3:$M$40,2,FALSE)</f>
        <v>5</v>
      </c>
      <c r="S57" s="39">
        <f>VLOOKUP($C57,lookup_line!$A$3:$M$40,3,FALSE)</f>
        <v>35</v>
      </c>
      <c r="T57" s="39">
        <f>VLOOKUP($C57,lookup_line!$A$3:$M$40,4,FALSE)</f>
        <v>0</v>
      </c>
      <c r="U57" s="39">
        <f>VLOOKUP($C57,lookup_line!$A$3:$M$40,5,FALSE)</f>
        <v>0</v>
      </c>
      <c r="V57" s="39">
        <f>VLOOKUP($C57,lookup_line!$A$3:$M$40,6,FALSE)</f>
        <v>0</v>
      </c>
      <c r="W57" s="39">
        <f>VLOOKUP($C57,lookup_line!$A$3:$M$40,7,FALSE)</f>
        <v>0</v>
      </c>
      <c r="X57" s="39">
        <f>VLOOKUP($C57,lookup_line!$A$3:$M$40,8,FALSE)</f>
        <v>0</v>
      </c>
      <c r="Y57" s="39">
        <f>VLOOKUP($C57,lookup_line!$A$3:$M$40,9,FALSE)</f>
        <v>0</v>
      </c>
      <c r="Z57" s="39">
        <f>VLOOKUP($C57,lookup_line!$A$3:$M$40,10,FALSE)</f>
        <v>0</v>
      </c>
      <c r="AA57" s="39">
        <f>VLOOKUP($C57,lookup_line!$A$3:$M$40,11,FALSE)</f>
        <v>0</v>
      </c>
      <c r="AB57" s="39">
        <f>VLOOKUP($C57,lookup_line!$A$3:$M$40,12,FALSE)</f>
        <v>0</v>
      </c>
      <c r="AC57" s="39">
        <f>VLOOKUP($C57,lookup_line!$A$3:$M$40,13,FALSE)</f>
        <v>0</v>
      </c>
      <c r="AD57" s="126">
        <v>0</v>
      </c>
      <c r="AE57" s="75">
        <v>0</v>
      </c>
      <c r="AF57" s="100">
        <v>0</v>
      </c>
      <c r="AG57" s="107">
        <v>0</v>
      </c>
      <c r="AH57" s="108">
        <v>0</v>
      </c>
      <c r="AI57" s="112"/>
      <c r="AJ57" s="45"/>
      <c r="AK57" s="36"/>
      <c r="AL57" s="36"/>
      <c r="AM57" s="36"/>
      <c r="AN57" s="36"/>
      <c r="AO57" s="36"/>
      <c r="AP57" s="36"/>
      <c r="AQ57" s="36"/>
      <c r="AR57" s="36"/>
      <c r="AU57" s="36"/>
      <c r="AV57" s="36"/>
      <c r="AW57" s="36"/>
      <c r="AX57" s="36"/>
      <c r="AY57" s="36"/>
      <c r="AZ57" s="36"/>
      <c r="BA57" s="36"/>
    </row>
    <row r="58" spans="1:53">
      <c r="A58" s="153">
        <v>380</v>
      </c>
      <c r="B58" s="36" t="s">
        <v>822</v>
      </c>
      <c r="C58" s="74">
        <v>35</v>
      </c>
      <c r="D58" s="131">
        <v>0</v>
      </c>
      <c r="E58" s="133">
        <v>0</v>
      </c>
      <c r="F58" s="133">
        <v>12</v>
      </c>
      <c r="G58" s="65">
        <v>5</v>
      </c>
      <c r="H58" s="65">
        <v>5</v>
      </c>
      <c r="I58" s="65">
        <v>0</v>
      </c>
      <c r="J58" s="45">
        <v>0</v>
      </c>
      <c r="K58" s="45">
        <v>0</v>
      </c>
      <c r="L58" s="45">
        <v>3000</v>
      </c>
      <c r="M58" s="73">
        <v>0</v>
      </c>
      <c r="N58" s="73">
        <v>0</v>
      </c>
      <c r="O58" s="37">
        <v>1</v>
      </c>
      <c r="P58" s="152">
        <v>1</v>
      </c>
      <c r="Q58" s="145">
        <v>0</v>
      </c>
      <c r="R58" s="93">
        <f>VLOOKUP($C58,lookup_line!$A$3:$M$40,2,FALSE)</f>
        <v>5</v>
      </c>
      <c r="S58" s="39">
        <f>VLOOKUP($C58,lookup_line!$A$3:$M$40,3,FALSE)</f>
        <v>35</v>
      </c>
      <c r="T58" s="39">
        <f>VLOOKUP($C58,lookup_line!$A$3:$M$40,4,FALSE)</f>
        <v>0</v>
      </c>
      <c r="U58" s="39">
        <f>VLOOKUP($C58,lookup_line!$A$3:$M$40,5,FALSE)</f>
        <v>0</v>
      </c>
      <c r="V58" s="39">
        <f>VLOOKUP($C58,lookup_line!$A$3:$M$40,6,FALSE)</f>
        <v>0</v>
      </c>
      <c r="W58" s="39">
        <f>VLOOKUP($C58,lookup_line!$A$3:$M$40,7,FALSE)</f>
        <v>0</v>
      </c>
      <c r="X58" s="39">
        <f>VLOOKUP($C58,lookup_line!$A$3:$M$40,8,FALSE)</f>
        <v>0</v>
      </c>
      <c r="Y58" s="39">
        <f>VLOOKUP($C58,lookup_line!$A$3:$M$40,9,FALSE)</f>
        <v>0</v>
      </c>
      <c r="Z58" s="39">
        <f>VLOOKUP($C58,lookup_line!$A$3:$M$40,10,FALSE)</f>
        <v>0</v>
      </c>
      <c r="AA58" s="39">
        <f>VLOOKUP($C58,lookup_line!$A$3:$M$40,11,FALSE)</f>
        <v>0</v>
      </c>
      <c r="AB58" s="39">
        <f>VLOOKUP($C58,lookup_line!$A$3:$M$40,12,FALSE)</f>
        <v>0</v>
      </c>
      <c r="AC58" s="39">
        <f>VLOOKUP($C58,lookup_line!$A$3:$M$40,13,FALSE)</f>
        <v>0</v>
      </c>
      <c r="AD58" s="126">
        <v>0</v>
      </c>
      <c r="AE58" s="75">
        <v>0</v>
      </c>
      <c r="AF58" s="100">
        <v>0</v>
      </c>
      <c r="AG58" s="107">
        <v>0</v>
      </c>
      <c r="AH58" s="108">
        <v>0</v>
      </c>
      <c r="AI58" s="112"/>
      <c r="AJ58" s="45"/>
      <c r="AK58" s="36"/>
      <c r="AL58" s="36"/>
      <c r="AM58" s="36"/>
      <c r="AN58" s="36"/>
      <c r="AO58" s="36"/>
      <c r="AP58" s="36"/>
      <c r="AQ58" s="36"/>
      <c r="AR58" s="36"/>
      <c r="AU58" s="36"/>
      <c r="AV58" s="36"/>
      <c r="AW58" s="36"/>
      <c r="AX58" s="36"/>
      <c r="AY58" s="36"/>
      <c r="AZ58" s="36"/>
      <c r="BA58" s="36"/>
    </row>
    <row r="59" spans="1:53">
      <c r="A59" s="153">
        <v>381</v>
      </c>
      <c r="B59" s="36" t="s">
        <v>823</v>
      </c>
      <c r="C59" s="74">
        <v>35</v>
      </c>
      <c r="D59" s="131">
        <v>0</v>
      </c>
      <c r="E59" s="133">
        <v>0</v>
      </c>
      <c r="F59" s="133">
        <v>12</v>
      </c>
      <c r="G59" s="65">
        <v>5</v>
      </c>
      <c r="H59" s="65">
        <v>5</v>
      </c>
      <c r="I59" s="65">
        <v>0</v>
      </c>
      <c r="J59" s="45">
        <v>0</v>
      </c>
      <c r="K59" s="45">
        <v>0</v>
      </c>
      <c r="L59" s="45">
        <v>3000</v>
      </c>
      <c r="M59" s="73">
        <v>0</v>
      </c>
      <c r="N59" s="73">
        <v>0</v>
      </c>
      <c r="O59" s="37">
        <v>1</v>
      </c>
      <c r="P59" s="152">
        <v>1</v>
      </c>
      <c r="Q59" s="145">
        <v>0</v>
      </c>
      <c r="R59" s="93">
        <f>VLOOKUP($C59,lookup_line!$A$3:$M$40,2,FALSE)</f>
        <v>5</v>
      </c>
      <c r="S59" s="39">
        <f>VLOOKUP($C59,lookup_line!$A$3:$M$40,3,FALSE)</f>
        <v>35</v>
      </c>
      <c r="T59" s="39">
        <f>VLOOKUP($C59,lookup_line!$A$3:$M$40,4,FALSE)</f>
        <v>0</v>
      </c>
      <c r="U59" s="39">
        <f>VLOOKUP($C59,lookup_line!$A$3:$M$40,5,FALSE)</f>
        <v>0</v>
      </c>
      <c r="V59" s="39">
        <f>VLOOKUP($C59,lookup_line!$A$3:$M$40,6,FALSE)</f>
        <v>0</v>
      </c>
      <c r="W59" s="39">
        <f>VLOOKUP($C59,lookup_line!$A$3:$M$40,7,FALSE)</f>
        <v>0</v>
      </c>
      <c r="X59" s="39">
        <f>VLOOKUP($C59,lookup_line!$A$3:$M$40,8,FALSE)</f>
        <v>0</v>
      </c>
      <c r="Y59" s="39">
        <f>VLOOKUP($C59,lookup_line!$A$3:$M$40,9,FALSE)</f>
        <v>0</v>
      </c>
      <c r="Z59" s="39">
        <f>VLOOKUP($C59,lookup_line!$A$3:$M$40,10,FALSE)</f>
        <v>0</v>
      </c>
      <c r="AA59" s="39">
        <f>VLOOKUP($C59,lookup_line!$A$3:$M$40,11,FALSE)</f>
        <v>0</v>
      </c>
      <c r="AB59" s="39">
        <f>VLOOKUP($C59,lookup_line!$A$3:$M$40,12,FALSE)</f>
        <v>0</v>
      </c>
      <c r="AC59" s="39">
        <f>VLOOKUP($C59,lookup_line!$A$3:$M$40,13,FALSE)</f>
        <v>0</v>
      </c>
      <c r="AD59" s="126">
        <v>0</v>
      </c>
      <c r="AE59" s="75">
        <v>0</v>
      </c>
      <c r="AF59" s="100">
        <v>0</v>
      </c>
      <c r="AG59" s="107">
        <v>0</v>
      </c>
      <c r="AH59" s="108">
        <v>0</v>
      </c>
      <c r="AI59" s="112"/>
      <c r="AJ59" s="45"/>
      <c r="AK59" s="36"/>
      <c r="AL59" s="36"/>
      <c r="AM59" s="36"/>
      <c r="AN59" s="36"/>
      <c r="AO59" s="36"/>
      <c r="AP59" s="36"/>
      <c r="AQ59" s="36"/>
      <c r="AR59" s="36"/>
      <c r="AU59" s="36"/>
      <c r="AV59" s="36"/>
      <c r="AW59" s="36"/>
      <c r="AX59" s="36"/>
      <c r="AY59" s="36"/>
      <c r="AZ59" s="36"/>
      <c r="BA59" s="36"/>
    </row>
    <row r="60" spans="1:53" s="38" customFormat="1">
      <c r="A60" s="153">
        <v>382</v>
      </c>
      <c r="B60" s="36" t="s">
        <v>824</v>
      </c>
      <c r="C60" s="74">
        <v>35</v>
      </c>
      <c r="D60" s="131">
        <v>0</v>
      </c>
      <c r="E60" s="133">
        <v>0</v>
      </c>
      <c r="F60" s="133">
        <v>12</v>
      </c>
      <c r="G60" s="65">
        <v>5</v>
      </c>
      <c r="H60" s="65">
        <v>5</v>
      </c>
      <c r="I60" s="65">
        <v>0</v>
      </c>
      <c r="J60" s="45">
        <v>0</v>
      </c>
      <c r="K60" s="45">
        <v>0</v>
      </c>
      <c r="L60" s="45">
        <v>3000</v>
      </c>
      <c r="M60" s="73">
        <v>0</v>
      </c>
      <c r="N60" s="73">
        <v>0</v>
      </c>
      <c r="O60" s="37">
        <v>1</v>
      </c>
      <c r="P60" s="152">
        <v>1</v>
      </c>
      <c r="Q60" s="145">
        <v>0</v>
      </c>
      <c r="R60" s="93">
        <f>VLOOKUP($C60,lookup_line!$A$3:$M$40,2,FALSE)</f>
        <v>5</v>
      </c>
      <c r="S60" s="39">
        <f>VLOOKUP($C60,lookup_line!$A$3:$M$40,3,FALSE)</f>
        <v>35</v>
      </c>
      <c r="T60" s="39">
        <f>VLOOKUP($C60,lookup_line!$A$3:$M$40,4,FALSE)</f>
        <v>0</v>
      </c>
      <c r="U60" s="39">
        <f>VLOOKUP($C60,lookup_line!$A$3:$M$40,5,FALSE)</f>
        <v>0</v>
      </c>
      <c r="V60" s="39">
        <f>VLOOKUP($C60,lookup_line!$A$3:$M$40,6,FALSE)</f>
        <v>0</v>
      </c>
      <c r="W60" s="39">
        <f>VLOOKUP($C60,lookup_line!$A$3:$M$40,7,FALSE)</f>
        <v>0</v>
      </c>
      <c r="X60" s="39">
        <f>VLOOKUP($C60,lookup_line!$A$3:$M$40,8,FALSE)</f>
        <v>0</v>
      </c>
      <c r="Y60" s="39">
        <f>VLOOKUP($C60,lookup_line!$A$3:$M$40,9,FALSE)</f>
        <v>0</v>
      </c>
      <c r="Z60" s="39">
        <f>VLOOKUP($C60,lookup_line!$A$3:$M$40,10,FALSE)</f>
        <v>0</v>
      </c>
      <c r="AA60" s="39">
        <f>VLOOKUP($C60,lookup_line!$A$3:$M$40,11,FALSE)</f>
        <v>0</v>
      </c>
      <c r="AB60" s="39">
        <f>VLOOKUP($C60,lookup_line!$A$3:$M$40,12,FALSE)</f>
        <v>0</v>
      </c>
      <c r="AC60" s="39">
        <f>VLOOKUP($C60,lookup_line!$A$3:$M$40,13,FALSE)</f>
        <v>0</v>
      </c>
      <c r="AD60" s="126">
        <v>0</v>
      </c>
      <c r="AE60" s="75">
        <v>0</v>
      </c>
      <c r="AF60" s="100">
        <v>0</v>
      </c>
      <c r="AG60" s="107">
        <v>0</v>
      </c>
      <c r="AH60" s="108">
        <v>0</v>
      </c>
      <c r="AI60" s="112"/>
      <c r="AJ60" s="45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</row>
    <row r="61" spans="1:53">
      <c r="A61" s="153">
        <v>383</v>
      </c>
      <c r="B61" s="36" t="s">
        <v>825</v>
      </c>
      <c r="C61" s="74">
        <v>35</v>
      </c>
      <c r="D61" s="131">
        <v>0</v>
      </c>
      <c r="E61" s="133">
        <v>0</v>
      </c>
      <c r="F61" s="133">
        <v>12</v>
      </c>
      <c r="G61" s="65">
        <v>5</v>
      </c>
      <c r="H61" s="65">
        <v>5</v>
      </c>
      <c r="I61" s="65">
        <v>0</v>
      </c>
      <c r="J61" s="45">
        <v>0</v>
      </c>
      <c r="K61" s="45">
        <v>0</v>
      </c>
      <c r="L61" s="45">
        <v>3000</v>
      </c>
      <c r="M61" s="73">
        <v>0</v>
      </c>
      <c r="N61" s="73">
        <v>0</v>
      </c>
      <c r="O61" s="37">
        <v>1</v>
      </c>
      <c r="P61" s="152">
        <v>1</v>
      </c>
      <c r="Q61" s="145">
        <v>0</v>
      </c>
      <c r="R61" s="93">
        <f>VLOOKUP($C61,lookup_line!$A$3:$M$40,2,FALSE)</f>
        <v>5</v>
      </c>
      <c r="S61" s="39">
        <f>VLOOKUP($C61,lookup_line!$A$3:$M$40,3,FALSE)</f>
        <v>35</v>
      </c>
      <c r="T61" s="39">
        <f>VLOOKUP($C61,lookup_line!$A$3:$M$40,4,FALSE)</f>
        <v>0</v>
      </c>
      <c r="U61" s="39">
        <f>VLOOKUP($C61,lookup_line!$A$3:$M$40,5,FALSE)</f>
        <v>0</v>
      </c>
      <c r="V61" s="39">
        <f>VLOOKUP($C61,lookup_line!$A$3:$M$40,6,FALSE)</f>
        <v>0</v>
      </c>
      <c r="W61" s="39">
        <f>VLOOKUP($C61,lookup_line!$A$3:$M$40,7,FALSE)</f>
        <v>0</v>
      </c>
      <c r="X61" s="39">
        <f>VLOOKUP($C61,lookup_line!$A$3:$M$40,8,FALSE)</f>
        <v>0</v>
      </c>
      <c r="Y61" s="39">
        <f>VLOOKUP($C61,lookup_line!$A$3:$M$40,9,FALSE)</f>
        <v>0</v>
      </c>
      <c r="Z61" s="39">
        <f>VLOOKUP($C61,lookup_line!$A$3:$M$40,10,FALSE)</f>
        <v>0</v>
      </c>
      <c r="AA61" s="39">
        <f>VLOOKUP($C61,lookup_line!$A$3:$M$40,11,FALSE)</f>
        <v>0</v>
      </c>
      <c r="AB61" s="39">
        <f>VLOOKUP($C61,lookup_line!$A$3:$M$40,12,FALSE)</f>
        <v>0</v>
      </c>
      <c r="AC61" s="39">
        <f>VLOOKUP($C61,lookup_line!$A$3:$M$40,13,FALSE)</f>
        <v>0</v>
      </c>
      <c r="AD61" s="126">
        <v>0</v>
      </c>
      <c r="AE61" s="75">
        <v>0</v>
      </c>
      <c r="AF61" s="100">
        <v>0</v>
      </c>
      <c r="AG61" s="107">
        <v>0</v>
      </c>
      <c r="AH61" s="108">
        <v>0</v>
      </c>
      <c r="AI61" s="112"/>
      <c r="AJ61" s="45"/>
      <c r="AK61" s="36"/>
      <c r="AL61" s="36"/>
      <c r="AM61" s="36"/>
      <c r="AN61" s="36"/>
      <c r="AO61" s="36"/>
      <c r="AP61" s="36"/>
      <c r="AQ61" s="36"/>
      <c r="AR61" s="36"/>
      <c r="AU61" s="36"/>
      <c r="AV61" s="36"/>
      <c r="AW61" s="36"/>
      <c r="AX61" s="36"/>
      <c r="AY61" s="36"/>
      <c r="AZ61" s="36"/>
      <c r="BA61" s="36"/>
    </row>
    <row r="62" spans="1:53">
      <c r="A62" s="153">
        <v>384</v>
      </c>
      <c r="B62" s="36" t="s">
        <v>826</v>
      </c>
      <c r="C62" s="74">
        <v>35</v>
      </c>
      <c r="D62" s="131">
        <v>0</v>
      </c>
      <c r="E62" s="133">
        <v>0</v>
      </c>
      <c r="F62" s="133">
        <v>12</v>
      </c>
      <c r="G62" s="65">
        <v>5</v>
      </c>
      <c r="H62" s="65">
        <v>5</v>
      </c>
      <c r="I62" s="65">
        <v>0</v>
      </c>
      <c r="J62" s="45">
        <v>0</v>
      </c>
      <c r="K62" s="45">
        <v>0</v>
      </c>
      <c r="L62" s="45">
        <v>3000</v>
      </c>
      <c r="M62" s="73">
        <v>0</v>
      </c>
      <c r="N62" s="73">
        <v>0</v>
      </c>
      <c r="O62" s="37">
        <v>1</v>
      </c>
      <c r="P62" s="152">
        <v>1</v>
      </c>
      <c r="Q62" s="145">
        <v>0</v>
      </c>
      <c r="R62" s="93">
        <f>VLOOKUP($C62,lookup_line!$A$3:$M$40,2,FALSE)</f>
        <v>5</v>
      </c>
      <c r="S62" s="39">
        <f>VLOOKUP($C62,lookup_line!$A$3:$M$40,3,FALSE)</f>
        <v>35</v>
      </c>
      <c r="T62" s="39">
        <f>VLOOKUP($C62,lookup_line!$A$3:$M$40,4,FALSE)</f>
        <v>0</v>
      </c>
      <c r="U62" s="39">
        <f>VLOOKUP($C62,lookup_line!$A$3:$M$40,5,FALSE)</f>
        <v>0</v>
      </c>
      <c r="V62" s="39">
        <f>VLOOKUP($C62,lookup_line!$A$3:$M$40,6,FALSE)</f>
        <v>0</v>
      </c>
      <c r="W62" s="39">
        <f>VLOOKUP($C62,lookup_line!$A$3:$M$40,7,FALSE)</f>
        <v>0</v>
      </c>
      <c r="X62" s="39">
        <f>VLOOKUP($C62,lookup_line!$A$3:$M$40,8,FALSE)</f>
        <v>0</v>
      </c>
      <c r="Y62" s="39">
        <f>VLOOKUP($C62,lookup_line!$A$3:$M$40,9,FALSE)</f>
        <v>0</v>
      </c>
      <c r="Z62" s="39">
        <f>VLOOKUP($C62,lookup_line!$A$3:$M$40,10,FALSE)</f>
        <v>0</v>
      </c>
      <c r="AA62" s="39">
        <f>VLOOKUP($C62,lookup_line!$A$3:$M$40,11,FALSE)</f>
        <v>0</v>
      </c>
      <c r="AB62" s="39">
        <f>VLOOKUP($C62,lookup_line!$A$3:$M$40,12,FALSE)</f>
        <v>0</v>
      </c>
      <c r="AC62" s="39">
        <f>VLOOKUP($C62,lookup_line!$A$3:$M$40,13,FALSE)</f>
        <v>0</v>
      </c>
      <c r="AD62" s="126">
        <v>0</v>
      </c>
      <c r="AE62" s="75">
        <v>0</v>
      </c>
      <c r="AF62" s="100">
        <v>0</v>
      </c>
      <c r="AG62" s="107">
        <v>0</v>
      </c>
      <c r="AH62" s="108">
        <v>0</v>
      </c>
      <c r="AI62" s="112"/>
      <c r="AJ62" s="45"/>
      <c r="AK62" s="36"/>
      <c r="AL62" s="36"/>
      <c r="AM62" s="36"/>
      <c r="AN62" s="36"/>
      <c r="AO62" s="36"/>
      <c r="AP62" s="36"/>
      <c r="AQ62" s="36"/>
      <c r="AR62" s="36"/>
      <c r="AU62" s="36"/>
      <c r="AV62" s="36"/>
      <c r="AW62" s="36"/>
      <c r="AX62" s="36"/>
      <c r="AY62" s="36"/>
      <c r="AZ62" s="36"/>
      <c r="BA62" s="36"/>
    </row>
    <row r="63" spans="1:53">
      <c r="A63" s="153">
        <v>385</v>
      </c>
      <c r="B63" s="36" t="s">
        <v>827</v>
      </c>
      <c r="C63" s="74">
        <v>35</v>
      </c>
      <c r="D63" s="131">
        <v>0</v>
      </c>
      <c r="E63" s="133">
        <v>0</v>
      </c>
      <c r="F63" s="133">
        <v>12</v>
      </c>
      <c r="G63" s="65">
        <v>5</v>
      </c>
      <c r="H63" s="65">
        <v>5</v>
      </c>
      <c r="I63" s="65">
        <v>0</v>
      </c>
      <c r="J63" s="45">
        <v>0</v>
      </c>
      <c r="K63" s="45">
        <v>0</v>
      </c>
      <c r="L63" s="45">
        <v>3000</v>
      </c>
      <c r="M63" s="73">
        <v>0</v>
      </c>
      <c r="N63" s="73">
        <v>0</v>
      </c>
      <c r="O63" s="37">
        <v>1</v>
      </c>
      <c r="P63" s="152">
        <v>1</v>
      </c>
      <c r="Q63" s="145">
        <v>0</v>
      </c>
      <c r="R63" s="93">
        <f>VLOOKUP($C63,lookup_line!$A$3:$M$40,2,FALSE)</f>
        <v>5</v>
      </c>
      <c r="S63" s="39">
        <f>VLOOKUP($C63,lookup_line!$A$3:$M$40,3,FALSE)</f>
        <v>35</v>
      </c>
      <c r="T63" s="39">
        <f>VLOOKUP($C63,lookup_line!$A$3:$M$40,4,FALSE)</f>
        <v>0</v>
      </c>
      <c r="U63" s="39">
        <f>VLOOKUP($C63,lookup_line!$A$3:$M$40,5,FALSE)</f>
        <v>0</v>
      </c>
      <c r="V63" s="39">
        <f>VLOOKUP($C63,lookup_line!$A$3:$M$40,6,FALSE)</f>
        <v>0</v>
      </c>
      <c r="W63" s="39">
        <f>VLOOKUP($C63,lookup_line!$A$3:$M$40,7,FALSE)</f>
        <v>0</v>
      </c>
      <c r="X63" s="39">
        <f>VLOOKUP($C63,lookup_line!$A$3:$M$40,8,FALSE)</f>
        <v>0</v>
      </c>
      <c r="Y63" s="39">
        <f>VLOOKUP($C63,lookup_line!$A$3:$M$40,9,FALSE)</f>
        <v>0</v>
      </c>
      <c r="Z63" s="39">
        <f>VLOOKUP($C63,lookup_line!$A$3:$M$40,10,FALSE)</f>
        <v>0</v>
      </c>
      <c r="AA63" s="39">
        <f>VLOOKUP($C63,lookup_line!$A$3:$M$40,11,FALSE)</f>
        <v>0</v>
      </c>
      <c r="AB63" s="39">
        <f>VLOOKUP($C63,lookup_line!$A$3:$M$40,12,FALSE)</f>
        <v>0</v>
      </c>
      <c r="AC63" s="39">
        <f>VLOOKUP($C63,lookup_line!$A$3:$M$40,13,FALSE)</f>
        <v>0</v>
      </c>
      <c r="AD63" s="126">
        <v>0</v>
      </c>
      <c r="AE63" s="75">
        <v>0</v>
      </c>
      <c r="AF63" s="100">
        <v>0</v>
      </c>
      <c r="AG63" s="107">
        <v>0</v>
      </c>
      <c r="AH63" s="108">
        <v>0</v>
      </c>
      <c r="AI63" s="112"/>
      <c r="AJ63" s="45"/>
      <c r="AK63" s="36"/>
      <c r="AL63" s="36"/>
      <c r="AM63" s="36"/>
      <c r="AN63" s="36"/>
      <c r="AO63" s="36"/>
      <c r="AP63" s="36"/>
      <c r="AQ63" s="36"/>
      <c r="AR63" s="36"/>
      <c r="AU63" s="36"/>
      <c r="AV63" s="36"/>
      <c r="AW63" s="36"/>
      <c r="AX63" s="36"/>
      <c r="AY63" s="36"/>
      <c r="AZ63" s="36"/>
      <c r="BA63" s="36"/>
    </row>
    <row r="64" spans="1:53">
      <c r="A64" s="153">
        <v>386</v>
      </c>
      <c r="B64" s="36" t="s">
        <v>828</v>
      </c>
      <c r="C64" s="74">
        <v>36</v>
      </c>
      <c r="D64" s="131">
        <v>0</v>
      </c>
      <c r="E64" s="133">
        <v>0</v>
      </c>
      <c r="F64" s="133">
        <v>12</v>
      </c>
      <c r="G64" s="65">
        <v>5</v>
      </c>
      <c r="H64" s="65">
        <v>5</v>
      </c>
      <c r="I64" s="65">
        <v>0</v>
      </c>
      <c r="J64" s="45">
        <v>0</v>
      </c>
      <c r="K64" s="45">
        <v>0</v>
      </c>
      <c r="L64" s="45">
        <v>3000</v>
      </c>
      <c r="M64" s="73">
        <v>0</v>
      </c>
      <c r="N64" s="73">
        <v>0</v>
      </c>
      <c r="O64" s="37">
        <v>1</v>
      </c>
      <c r="P64" s="152">
        <v>1</v>
      </c>
      <c r="Q64" s="145">
        <v>0</v>
      </c>
      <c r="R64" s="93">
        <f>VLOOKUP($C64,lookup_line!$A$3:$M$40,2,FALSE)</f>
        <v>7</v>
      </c>
      <c r="S64" s="39">
        <f>VLOOKUP($C64,lookup_line!$A$3:$M$40,3,FALSE)</f>
        <v>23</v>
      </c>
      <c r="T64" s="39">
        <f>VLOOKUP($C64,lookup_line!$A$3:$M$40,4,FALSE)</f>
        <v>36</v>
      </c>
      <c r="U64" s="39">
        <f>VLOOKUP($C64,lookup_line!$A$3:$M$40,5,FALSE)</f>
        <v>0</v>
      </c>
      <c r="V64" s="39">
        <f>VLOOKUP($C64,lookup_line!$A$3:$M$40,6,FALSE)</f>
        <v>0</v>
      </c>
      <c r="W64" s="39">
        <f>VLOOKUP($C64,lookup_line!$A$3:$M$40,7,FALSE)</f>
        <v>0</v>
      </c>
      <c r="X64" s="39">
        <f>VLOOKUP($C64,lookup_line!$A$3:$M$40,8,FALSE)</f>
        <v>0</v>
      </c>
      <c r="Y64" s="39">
        <f>VLOOKUP($C64,lookup_line!$A$3:$M$40,9,FALSE)</f>
        <v>0</v>
      </c>
      <c r="Z64" s="39">
        <f>VLOOKUP($C64,lookup_line!$A$3:$M$40,10,FALSE)</f>
        <v>0</v>
      </c>
      <c r="AA64" s="39">
        <f>VLOOKUP($C64,lookup_line!$A$3:$M$40,11,FALSE)</f>
        <v>0</v>
      </c>
      <c r="AB64" s="39">
        <f>VLOOKUP($C64,lookup_line!$A$3:$M$40,12,FALSE)</f>
        <v>0</v>
      </c>
      <c r="AC64" s="39">
        <f>VLOOKUP($C64,lookup_line!$A$3:$M$40,13,FALSE)</f>
        <v>0</v>
      </c>
      <c r="AD64" s="126">
        <v>0</v>
      </c>
      <c r="AE64" s="75">
        <v>0</v>
      </c>
      <c r="AF64" s="100">
        <v>0</v>
      </c>
      <c r="AG64" s="107">
        <v>0</v>
      </c>
      <c r="AH64" s="108">
        <v>0</v>
      </c>
      <c r="AI64" s="112"/>
      <c r="AJ64" s="45"/>
      <c r="AK64" s="36"/>
      <c r="AL64" s="36"/>
      <c r="AM64" s="36"/>
      <c r="AN64" s="36"/>
      <c r="AO64" s="36"/>
      <c r="AP64" s="36"/>
      <c r="AQ64" s="36"/>
      <c r="AR64" s="36"/>
      <c r="AU64" s="36"/>
      <c r="AV64" s="36"/>
      <c r="AW64" s="36"/>
      <c r="AX64" s="36"/>
      <c r="AY64" s="36"/>
      <c r="AZ64" s="36"/>
      <c r="BA64" s="36"/>
    </row>
    <row r="65" spans="1:53">
      <c r="A65" s="153">
        <v>387</v>
      </c>
      <c r="B65" s="36" t="s">
        <v>829</v>
      </c>
      <c r="C65" s="74">
        <v>36</v>
      </c>
      <c r="D65" s="131">
        <v>0</v>
      </c>
      <c r="E65" s="133">
        <v>0</v>
      </c>
      <c r="F65" s="133">
        <v>12</v>
      </c>
      <c r="G65" s="65">
        <v>5</v>
      </c>
      <c r="H65" s="65">
        <v>5</v>
      </c>
      <c r="I65" s="65">
        <v>0</v>
      </c>
      <c r="J65" s="45">
        <v>0</v>
      </c>
      <c r="K65" s="45">
        <v>0</v>
      </c>
      <c r="L65" s="45">
        <v>3000</v>
      </c>
      <c r="M65" s="73">
        <v>0</v>
      </c>
      <c r="N65" s="73">
        <v>0</v>
      </c>
      <c r="O65" s="37">
        <v>1</v>
      </c>
      <c r="P65" s="152">
        <v>1</v>
      </c>
      <c r="Q65" s="145">
        <v>0</v>
      </c>
      <c r="R65" s="93">
        <f>VLOOKUP($C65,lookup_line!$A$3:$M$40,2,FALSE)</f>
        <v>7</v>
      </c>
      <c r="S65" s="39">
        <f>VLOOKUP($C65,lookup_line!$A$3:$M$40,3,FALSE)</f>
        <v>23</v>
      </c>
      <c r="T65" s="39">
        <f>VLOOKUP($C65,lookup_line!$A$3:$M$40,4,FALSE)</f>
        <v>36</v>
      </c>
      <c r="U65" s="39">
        <f>VLOOKUP($C65,lookup_line!$A$3:$M$40,5,FALSE)</f>
        <v>0</v>
      </c>
      <c r="V65" s="39">
        <f>VLOOKUP($C65,lookup_line!$A$3:$M$40,6,FALSE)</f>
        <v>0</v>
      </c>
      <c r="W65" s="39">
        <f>VLOOKUP($C65,lookup_line!$A$3:$M$40,7,FALSE)</f>
        <v>0</v>
      </c>
      <c r="X65" s="39">
        <f>VLOOKUP($C65,lookup_line!$A$3:$M$40,8,FALSE)</f>
        <v>0</v>
      </c>
      <c r="Y65" s="39">
        <f>VLOOKUP($C65,lookup_line!$A$3:$M$40,9,FALSE)</f>
        <v>0</v>
      </c>
      <c r="Z65" s="39">
        <f>VLOOKUP($C65,lookup_line!$A$3:$M$40,10,FALSE)</f>
        <v>0</v>
      </c>
      <c r="AA65" s="39">
        <f>VLOOKUP($C65,lookup_line!$A$3:$M$40,11,FALSE)</f>
        <v>0</v>
      </c>
      <c r="AB65" s="39">
        <f>VLOOKUP($C65,lookup_line!$A$3:$M$40,12,FALSE)</f>
        <v>0</v>
      </c>
      <c r="AC65" s="39">
        <f>VLOOKUP($C65,lookup_line!$A$3:$M$40,13,FALSE)</f>
        <v>0</v>
      </c>
      <c r="AD65" s="126">
        <v>0</v>
      </c>
      <c r="AE65" s="75">
        <v>0</v>
      </c>
      <c r="AF65" s="100">
        <v>0</v>
      </c>
      <c r="AG65" s="107">
        <v>0</v>
      </c>
      <c r="AH65" s="108">
        <v>0</v>
      </c>
      <c r="AI65" s="112"/>
      <c r="AJ65" s="45"/>
      <c r="AK65" s="36"/>
      <c r="AL65" s="36"/>
      <c r="AM65" s="36"/>
      <c r="AN65" s="36"/>
      <c r="AO65" s="36"/>
      <c r="AP65" s="36"/>
      <c r="AQ65" s="36"/>
      <c r="AR65" s="36"/>
      <c r="AU65" s="36"/>
      <c r="AV65" s="36"/>
      <c r="AW65" s="36"/>
      <c r="AX65" s="36"/>
      <c r="AY65" s="36"/>
      <c r="AZ65" s="36"/>
      <c r="BA65" s="36"/>
    </row>
    <row r="66" spans="1:53">
      <c r="A66" s="153">
        <v>388</v>
      </c>
      <c r="B66" s="36" t="s">
        <v>830</v>
      </c>
      <c r="C66" s="74">
        <v>36</v>
      </c>
      <c r="D66" s="131">
        <v>0</v>
      </c>
      <c r="E66" s="133">
        <v>0</v>
      </c>
      <c r="F66" s="133">
        <v>12</v>
      </c>
      <c r="G66" s="65">
        <v>5</v>
      </c>
      <c r="H66" s="65">
        <v>5</v>
      </c>
      <c r="I66" s="65">
        <v>0</v>
      </c>
      <c r="J66" s="45">
        <v>0</v>
      </c>
      <c r="K66" s="45">
        <v>0</v>
      </c>
      <c r="L66" s="45">
        <v>3000</v>
      </c>
      <c r="M66" s="73">
        <v>0</v>
      </c>
      <c r="N66" s="73">
        <v>0</v>
      </c>
      <c r="O66" s="37">
        <v>1</v>
      </c>
      <c r="P66" s="152">
        <v>1</v>
      </c>
      <c r="Q66" s="145">
        <v>0</v>
      </c>
      <c r="R66" s="93">
        <f>VLOOKUP($C66,lookup_line!$A$3:$M$40,2,FALSE)</f>
        <v>7</v>
      </c>
      <c r="S66" s="39">
        <f>VLOOKUP($C66,lookup_line!$A$3:$M$40,3,FALSE)</f>
        <v>23</v>
      </c>
      <c r="T66" s="39">
        <f>VLOOKUP($C66,lookup_line!$A$3:$M$40,4,FALSE)</f>
        <v>36</v>
      </c>
      <c r="U66" s="39">
        <f>VLOOKUP($C66,lookup_line!$A$3:$M$40,5,FALSE)</f>
        <v>0</v>
      </c>
      <c r="V66" s="39">
        <f>VLOOKUP($C66,lookup_line!$A$3:$M$40,6,FALSE)</f>
        <v>0</v>
      </c>
      <c r="W66" s="39">
        <f>VLOOKUP($C66,lookup_line!$A$3:$M$40,7,FALSE)</f>
        <v>0</v>
      </c>
      <c r="X66" s="39">
        <f>VLOOKUP($C66,lookup_line!$A$3:$M$40,8,FALSE)</f>
        <v>0</v>
      </c>
      <c r="Y66" s="39">
        <f>VLOOKUP($C66,lookup_line!$A$3:$M$40,9,FALSE)</f>
        <v>0</v>
      </c>
      <c r="Z66" s="39">
        <f>VLOOKUP($C66,lookup_line!$A$3:$M$40,10,FALSE)</f>
        <v>0</v>
      </c>
      <c r="AA66" s="39">
        <f>VLOOKUP($C66,lookup_line!$A$3:$M$40,11,FALSE)</f>
        <v>0</v>
      </c>
      <c r="AB66" s="39">
        <f>VLOOKUP($C66,lookup_line!$A$3:$M$40,12,FALSE)</f>
        <v>0</v>
      </c>
      <c r="AC66" s="39">
        <f>VLOOKUP($C66,lookup_line!$A$3:$M$40,13,FALSE)</f>
        <v>0</v>
      </c>
      <c r="AD66" s="126">
        <v>0</v>
      </c>
      <c r="AE66" s="75">
        <v>0</v>
      </c>
      <c r="AF66" s="100">
        <v>0</v>
      </c>
      <c r="AG66" s="107">
        <v>0</v>
      </c>
      <c r="AH66" s="108">
        <v>0</v>
      </c>
      <c r="AI66" s="112"/>
      <c r="AJ66" s="45"/>
      <c r="AK66" s="36"/>
      <c r="AL66" s="36"/>
      <c r="AM66" s="36"/>
      <c r="AN66" s="36"/>
      <c r="AO66" s="36"/>
      <c r="AP66" s="36"/>
      <c r="AQ66" s="36"/>
      <c r="AR66" s="36"/>
      <c r="AU66" s="36"/>
      <c r="AV66" s="36"/>
      <c r="AW66" s="36"/>
      <c r="AX66" s="36"/>
      <c r="AY66" s="36"/>
      <c r="AZ66" s="36"/>
      <c r="BA66" s="36"/>
    </row>
    <row r="67" spans="1:53">
      <c r="A67" s="153">
        <v>389</v>
      </c>
      <c r="B67" s="36" t="s">
        <v>831</v>
      </c>
      <c r="C67" s="74">
        <v>36</v>
      </c>
      <c r="D67" s="131">
        <v>0</v>
      </c>
      <c r="E67" s="133">
        <v>0</v>
      </c>
      <c r="F67" s="133">
        <v>12</v>
      </c>
      <c r="G67" s="65">
        <v>5</v>
      </c>
      <c r="H67" s="65">
        <v>5</v>
      </c>
      <c r="I67" s="65">
        <v>0</v>
      </c>
      <c r="J67" s="45">
        <v>0</v>
      </c>
      <c r="K67" s="45">
        <v>0</v>
      </c>
      <c r="L67" s="45">
        <v>3000</v>
      </c>
      <c r="M67" s="73">
        <v>0</v>
      </c>
      <c r="N67" s="73">
        <v>0</v>
      </c>
      <c r="O67" s="37">
        <v>1</v>
      </c>
      <c r="P67" s="152">
        <v>1</v>
      </c>
      <c r="Q67" s="145">
        <v>0</v>
      </c>
      <c r="R67" s="93">
        <f>VLOOKUP($C67,lookup_line!$A$3:$M$40,2,FALSE)</f>
        <v>7</v>
      </c>
      <c r="S67" s="39">
        <f>VLOOKUP($C67,lookup_line!$A$3:$M$40,3,FALSE)</f>
        <v>23</v>
      </c>
      <c r="T67" s="39">
        <f>VLOOKUP($C67,lookup_line!$A$3:$M$40,4,FALSE)</f>
        <v>36</v>
      </c>
      <c r="U67" s="39">
        <f>VLOOKUP($C67,lookup_line!$A$3:$M$40,5,FALSE)</f>
        <v>0</v>
      </c>
      <c r="V67" s="39">
        <f>VLOOKUP($C67,lookup_line!$A$3:$M$40,6,FALSE)</f>
        <v>0</v>
      </c>
      <c r="W67" s="39">
        <f>VLOOKUP($C67,lookup_line!$A$3:$M$40,7,FALSE)</f>
        <v>0</v>
      </c>
      <c r="X67" s="39">
        <f>VLOOKUP($C67,lookup_line!$A$3:$M$40,8,FALSE)</f>
        <v>0</v>
      </c>
      <c r="Y67" s="39">
        <f>VLOOKUP($C67,lookup_line!$A$3:$M$40,9,FALSE)</f>
        <v>0</v>
      </c>
      <c r="Z67" s="39">
        <f>VLOOKUP($C67,lookup_line!$A$3:$M$40,10,FALSE)</f>
        <v>0</v>
      </c>
      <c r="AA67" s="39">
        <f>VLOOKUP($C67,lookup_line!$A$3:$M$40,11,FALSE)</f>
        <v>0</v>
      </c>
      <c r="AB67" s="39">
        <f>VLOOKUP($C67,lookup_line!$A$3:$M$40,12,FALSE)</f>
        <v>0</v>
      </c>
      <c r="AC67" s="39">
        <f>VLOOKUP($C67,lookup_line!$A$3:$M$40,13,FALSE)</f>
        <v>0</v>
      </c>
      <c r="AD67" s="126">
        <v>0</v>
      </c>
      <c r="AE67" s="75">
        <v>0</v>
      </c>
      <c r="AF67" s="100">
        <v>0</v>
      </c>
      <c r="AG67" s="107">
        <v>0</v>
      </c>
      <c r="AH67" s="108">
        <v>0</v>
      </c>
      <c r="AI67" s="112"/>
      <c r="AJ67" s="45"/>
      <c r="AK67" s="36"/>
      <c r="AL67" s="36"/>
      <c r="AM67" s="36"/>
      <c r="AN67" s="36"/>
      <c r="AO67" s="36"/>
      <c r="AP67" s="36"/>
      <c r="AQ67" s="36"/>
      <c r="AR67" s="36"/>
      <c r="AU67" s="36"/>
      <c r="AV67" s="36"/>
      <c r="AW67" s="36"/>
      <c r="AX67" s="36"/>
      <c r="AY67" s="36"/>
      <c r="AZ67" s="36"/>
      <c r="BA67" s="36"/>
    </row>
    <row r="68" spans="1:53">
      <c r="A68" s="153">
        <v>390</v>
      </c>
      <c r="B68" s="36" t="s">
        <v>832</v>
      </c>
      <c r="C68" s="74">
        <v>36</v>
      </c>
      <c r="D68" s="131">
        <v>0</v>
      </c>
      <c r="E68" s="133">
        <v>0</v>
      </c>
      <c r="F68" s="133">
        <v>12</v>
      </c>
      <c r="G68" s="65">
        <v>5</v>
      </c>
      <c r="H68" s="65">
        <v>5</v>
      </c>
      <c r="I68" s="65">
        <v>0</v>
      </c>
      <c r="J68" s="45">
        <v>0</v>
      </c>
      <c r="K68" s="45">
        <v>0</v>
      </c>
      <c r="L68" s="45">
        <v>3000</v>
      </c>
      <c r="M68" s="73">
        <v>0</v>
      </c>
      <c r="N68" s="73">
        <v>0</v>
      </c>
      <c r="O68" s="37">
        <v>1</v>
      </c>
      <c r="P68" s="152">
        <v>1</v>
      </c>
      <c r="Q68" s="145">
        <v>0</v>
      </c>
      <c r="R68" s="93">
        <f>VLOOKUP($C68,lookup_line!$A$3:$M$40,2,FALSE)</f>
        <v>7</v>
      </c>
      <c r="S68" s="39">
        <f>VLOOKUP($C68,lookup_line!$A$3:$M$40,3,FALSE)</f>
        <v>23</v>
      </c>
      <c r="T68" s="39">
        <f>VLOOKUP($C68,lookup_line!$A$3:$M$40,4,FALSE)</f>
        <v>36</v>
      </c>
      <c r="U68" s="39">
        <f>VLOOKUP($C68,lookup_line!$A$3:$M$40,5,FALSE)</f>
        <v>0</v>
      </c>
      <c r="V68" s="39">
        <f>VLOOKUP($C68,lookup_line!$A$3:$M$40,6,FALSE)</f>
        <v>0</v>
      </c>
      <c r="W68" s="39">
        <f>VLOOKUP($C68,lookup_line!$A$3:$M$40,7,FALSE)</f>
        <v>0</v>
      </c>
      <c r="X68" s="39">
        <f>VLOOKUP($C68,lookup_line!$A$3:$M$40,8,FALSE)</f>
        <v>0</v>
      </c>
      <c r="Y68" s="39">
        <f>VLOOKUP($C68,lookup_line!$A$3:$M$40,9,FALSE)</f>
        <v>0</v>
      </c>
      <c r="Z68" s="39">
        <f>VLOOKUP($C68,lookup_line!$A$3:$M$40,10,FALSE)</f>
        <v>0</v>
      </c>
      <c r="AA68" s="39">
        <f>VLOOKUP($C68,lookup_line!$A$3:$M$40,11,FALSE)</f>
        <v>0</v>
      </c>
      <c r="AB68" s="39">
        <f>VLOOKUP($C68,lookup_line!$A$3:$M$40,12,FALSE)</f>
        <v>0</v>
      </c>
      <c r="AC68" s="39">
        <f>VLOOKUP($C68,lookup_line!$A$3:$M$40,13,FALSE)</f>
        <v>0</v>
      </c>
      <c r="AD68" s="126">
        <v>0</v>
      </c>
      <c r="AE68" s="75">
        <v>0</v>
      </c>
      <c r="AF68" s="100">
        <v>0</v>
      </c>
      <c r="AG68" s="107">
        <v>0</v>
      </c>
      <c r="AH68" s="108">
        <v>0</v>
      </c>
      <c r="AI68" s="112"/>
      <c r="AJ68" s="45"/>
      <c r="AK68" s="36"/>
      <c r="AL68" s="36"/>
      <c r="AM68" s="36"/>
      <c r="AN68" s="36"/>
      <c r="AO68" s="36"/>
      <c r="AP68" s="36"/>
      <c r="AQ68" s="36"/>
      <c r="AR68" s="36"/>
      <c r="AU68" s="36"/>
      <c r="AV68" s="36"/>
      <c r="AW68" s="36"/>
      <c r="AX68" s="36"/>
      <c r="AY68" s="36"/>
      <c r="AZ68" s="36"/>
      <c r="BA68" s="36"/>
    </row>
    <row r="69" spans="1:53">
      <c r="A69" s="153">
        <v>391</v>
      </c>
      <c r="B69" s="35" t="s">
        <v>798</v>
      </c>
      <c r="C69" s="37">
        <v>37</v>
      </c>
      <c r="D69" s="131">
        <v>0</v>
      </c>
      <c r="E69" s="133">
        <v>0</v>
      </c>
      <c r="F69" s="133">
        <v>12</v>
      </c>
      <c r="G69" s="65">
        <v>5</v>
      </c>
      <c r="H69" s="65">
        <v>5</v>
      </c>
      <c r="I69" s="65">
        <v>0</v>
      </c>
      <c r="J69" s="45">
        <v>0</v>
      </c>
      <c r="K69" s="45">
        <v>0</v>
      </c>
      <c r="L69" s="45">
        <v>3000</v>
      </c>
      <c r="M69" s="73">
        <v>0</v>
      </c>
      <c r="N69" s="73">
        <v>0</v>
      </c>
      <c r="O69" s="37">
        <v>1</v>
      </c>
      <c r="P69" s="152">
        <v>1</v>
      </c>
      <c r="Q69" s="145">
        <v>0</v>
      </c>
      <c r="R69" s="93">
        <f>VLOOKUP($C69,lookup_line!$A$3:$M$40,2,FALSE)</f>
        <v>16</v>
      </c>
      <c r="S69" s="39">
        <f>VLOOKUP($C69,lookup_line!$A$3:$M$40,3,FALSE)</f>
        <v>37</v>
      </c>
      <c r="T69" s="39">
        <f>VLOOKUP($C69,lookup_line!$A$3:$M$40,4,FALSE)</f>
        <v>0</v>
      </c>
      <c r="U69" s="39">
        <f>VLOOKUP($C69,lookup_line!$A$3:$M$40,5,FALSE)</f>
        <v>0</v>
      </c>
      <c r="V69" s="39">
        <f>VLOOKUP($C69,lookup_line!$A$3:$M$40,6,FALSE)</f>
        <v>0</v>
      </c>
      <c r="W69" s="39">
        <f>VLOOKUP($C69,lookup_line!$A$3:$M$40,7,FALSE)</f>
        <v>0</v>
      </c>
      <c r="X69" s="39">
        <f>VLOOKUP($C69,lookup_line!$A$3:$M$40,8,FALSE)</f>
        <v>0</v>
      </c>
      <c r="Y69" s="39">
        <f>VLOOKUP($C69,lookup_line!$A$3:$M$40,9,FALSE)</f>
        <v>0</v>
      </c>
      <c r="Z69" s="39">
        <f>VLOOKUP($C69,lookup_line!$A$3:$M$40,10,FALSE)</f>
        <v>0</v>
      </c>
      <c r="AA69" s="39">
        <f>VLOOKUP($C69,lookup_line!$A$3:$M$40,11,FALSE)</f>
        <v>0</v>
      </c>
      <c r="AB69" s="39">
        <f>VLOOKUP($C69,lookup_line!$A$3:$M$40,12,FALSE)</f>
        <v>0</v>
      </c>
      <c r="AC69" s="39">
        <f>VLOOKUP($C69,lookup_line!$A$3:$M$40,13,FALSE)</f>
        <v>0</v>
      </c>
      <c r="AD69" s="126">
        <v>0</v>
      </c>
      <c r="AE69" s="75">
        <v>0</v>
      </c>
      <c r="AF69" s="100">
        <v>0</v>
      </c>
      <c r="AG69" s="107">
        <v>0</v>
      </c>
      <c r="AH69" s="108">
        <v>0</v>
      </c>
      <c r="AU69" s="35"/>
      <c r="AW69" s="35"/>
      <c r="AX69" s="35"/>
      <c r="AY69" s="35"/>
      <c r="AZ69" s="35"/>
      <c r="BA69" s="35"/>
    </row>
    <row r="70" spans="1:53">
      <c r="A70" s="153">
        <v>392</v>
      </c>
      <c r="B70" s="35" t="s">
        <v>799</v>
      </c>
      <c r="C70" s="37">
        <v>37</v>
      </c>
      <c r="D70" s="131">
        <v>0</v>
      </c>
      <c r="E70" s="133">
        <v>0</v>
      </c>
      <c r="F70" s="133">
        <v>12</v>
      </c>
      <c r="G70" s="65">
        <v>5</v>
      </c>
      <c r="H70" s="65">
        <v>5</v>
      </c>
      <c r="I70" s="65">
        <v>0</v>
      </c>
      <c r="J70" s="45">
        <v>0</v>
      </c>
      <c r="K70" s="45">
        <v>0</v>
      </c>
      <c r="L70" s="45">
        <v>3000</v>
      </c>
      <c r="M70" s="73">
        <v>0</v>
      </c>
      <c r="N70" s="73">
        <v>0</v>
      </c>
      <c r="O70" s="37">
        <v>1</v>
      </c>
      <c r="P70" s="152">
        <v>1</v>
      </c>
      <c r="Q70" s="145">
        <v>0</v>
      </c>
      <c r="R70" s="93">
        <f>VLOOKUP($C70,lookup_line!$A$3:$M$40,2,FALSE)</f>
        <v>16</v>
      </c>
      <c r="S70" s="39">
        <f>VLOOKUP($C70,lookup_line!$A$3:$M$40,3,FALSE)</f>
        <v>37</v>
      </c>
      <c r="T70" s="39">
        <f>VLOOKUP($C70,lookup_line!$A$3:$M$40,4,FALSE)</f>
        <v>0</v>
      </c>
      <c r="U70" s="39">
        <f>VLOOKUP($C70,lookup_line!$A$3:$M$40,5,FALSE)</f>
        <v>0</v>
      </c>
      <c r="V70" s="39">
        <f>VLOOKUP($C70,lookup_line!$A$3:$M$40,6,FALSE)</f>
        <v>0</v>
      </c>
      <c r="W70" s="39">
        <f>VLOOKUP($C70,lookup_line!$A$3:$M$40,7,FALSE)</f>
        <v>0</v>
      </c>
      <c r="X70" s="39">
        <f>VLOOKUP($C70,lookup_line!$A$3:$M$40,8,FALSE)</f>
        <v>0</v>
      </c>
      <c r="Y70" s="39">
        <f>VLOOKUP($C70,lookup_line!$A$3:$M$40,9,FALSE)</f>
        <v>0</v>
      </c>
      <c r="Z70" s="39">
        <f>VLOOKUP($C70,lookup_line!$A$3:$M$40,10,FALSE)</f>
        <v>0</v>
      </c>
      <c r="AA70" s="39">
        <f>VLOOKUP($C70,lookup_line!$A$3:$M$40,11,FALSE)</f>
        <v>0</v>
      </c>
      <c r="AB70" s="39">
        <f>VLOOKUP($C70,lookup_line!$A$3:$M$40,12,FALSE)</f>
        <v>0</v>
      </c>
      <c r="AC70" s="39">
        <f>VLOOKUP($C70,lookup_line!$A$3:$M$40,13,FALSE)</f>
        <v>0</v>
      </c>
      <c r="AD70" s="126">
        <v>0</v>
      </c>
      <c r="AE70" s="75">
        <v>0</v>
      </c>
      <c r="AF70" s="100">
        <v>0</v>
      </c>
      <c r="AG70" s="107">
        <v>0</v>
      </c>
      <c r="AH70" s="108">
        <v>0</v>
      </c>
      <c r="AU70" s="35"/>
      <c r="AW70" s="35"/>
      <c r="AX70" s="35"/>
      <c r="AY70" s="35"/>
      <c r="AZ70" s="35"/>
      <c r="BA70" s="35"/>
    </row>
    <row r="71" spans="1:53">
      <c r="A71" s="153">
        <v>393</v>
      </c>
      <c r="B71" s="35" t="s">
        <v>800</v>
      </c>
      <c r="C71" s="37">
        <v>37</v>
      </c>
      <c r="D71" s="131">
        <v>0</v>
      </c>
      <c r="E71" s="133">
        <v>0</v>
      </c>
      <c r="F71" s="133">
        <v>12</v>
      </c>
      <c r="G71" s="65">
        <v>5</v>
      </c>
      <c r="H71" s="65">
        <v>5</v>
      </c>
      <c r="I71" s="65">
        <v>0</v>
      </c>
      <c r="J71" s="45">
        <v>0</v>
      </c>
      <c r="K71" s="45">
        <v>0</v>
      </c>
      <c r="L71" s="45">
        <v>3000</v>
      </c>
      <c r="M71" s="73">
        <v>0</v>
      </c>
      <c r="N71" s="73">
        <v>0</v>
      </c>
      <c r="O71" s="37">
        <v>1</v>
      </c>
      <c r="P71" s="152">
        <v>1</v>
      </c>
      <c r="Q71" s="145">
        <v>0</v>
      </c>
      <c r="R71" s="93">
        <f>VLOOKUP($C71,lookup_line!$A$3:$M$40,2,FALSE)</f>
        <v>16</v>
      </c>
      <c r="S71" s="39">
        <f>VLOOKUP($C71,lookup_line!$A$3:$M$40,3,FALSE)</f>
        <v>37</v>
      </c>
      <c r="T71" s="39">
        <f>VLOOKUP($C71,lookup_line!$A$3:$M$40,4,FALSE)</f>
        <v>0</v>
      </c>
      <c r="U71" s="39">
        <f>VLOOKUP($C71,lookup_line!$A$3:$M$40,5,FALSE)</f>
        <v>0</v>
      </c>
      <c r="V71" s="39">
        <f>VLOOKUP($C71,lookup_line!$A$3:$M$40,6,FALSE)</f>
        <v>0</v>
      </c>
      <c r="W71" s="39">
        <f>VLOOKUP($C71,lookup_line!$A$3:$M$40,7,FALSE)</f>
        <v>0</v>
      </c>
      <c r="X71" s="39">
        <f>VLOOKUP($C71,lookup_line!$A$3:$M$40,8,FALSE)</f>
        <v>0</v>
      </c>
      <c r="Y71" s="39">
        <f>VLOOKUP($C71,lookup_line!$A$3:$M$40,9,FALSE)</f>
        <v>0</v>
      </c>
      <c r="Z71" s="39">
        <f>VLOOKUP($C71,lookup_line!$A$3:$M$40,10,FALSE)</f>
        <v>0</v>
      </c>
      <c r="AA71" s="39">
        <f>VLOOKUP($C71,lookup_line!$A$3:$M$40,11,FALSE)</f>
        <v>0</v>
      </c>
      <c r="AB71" s="39">
        <f>VLOOKUP($C71,lookup_line!$A$3:$M$40,12,FALSE)</f>
        <v>0</v>
      </c>
      <c r="AC71" s="39">
        <f>VLOOKUP($C71,lookup_line!$A$3:$M$40,13,FALSE)</f>
        <v>0</v>
      </c>
      <c r="AD71" s="126">
        <v>0</v>
      </c>
      <c r="AE71" s="75">
        <v>0</v>
      </c>
      <c r="AF71" s="100">
        <v>0</v>
      </c>
      <c r="AG71" s="107">
        <v>0</v>
      </c>
      <c r="AH71" s="108">
        <v>0</v>
      </c>
      <c r="AU71" s="35"/>
      <c r="AW71" s="35"/>
      <c r="AX71" s="35"/>
      <c r="AY71" s="35"/>
      <c r="AZ71" s="35"/>
      <c r="BA71" s="35"/>
    </row>
    <row r="72" spans="1:53">
      <c r="A72" s="153">
        <v>394</v>
      </c>
      <c r="B72" s="35" t="s">
        <v>801</v>
      </c>
      <c r="C72" s="37">
        <v>37</v>
      </c>
      <c r="D72" s="131">
        <v>0</v>
      </c>
      <c r="E72" s="133">
        <v>0</v>
      </c>
      <c r="F72" s="133">
        <v>12</v>
      </c>
      <c r="G72" s="65">
        <v>5</v>
      </c>
      <c r="H72" s="65">
        <v>5</v>
      </c>
      <c r="I72" s="65">
        <v>0</v>
      </c>
      <c r="J72" s="45">
        <v>0</v>
      </c>
      <c r="K72" s="45">
        <v>0</v>
      </c>
      <c r="L72" s="45">
        <v>3000</v>
      </c>
      <c r="M72" s="73">
        <v>0</v>
      </c>
      <c r="N72" s="73">
        <v>0</v>
      </c>
      <c r="O72" s="37">
        <v>1</v>
      </c>
      <c r="P72" s="152">
        <v>1</v>
      </c>
      <c r="Q72" s="145">
        <v>0</v>
      </c>
      <c r="R72" s="93">
        <f>VLOOKUP($C72,lookup_line!$A$3:$M$40,2,FALSE)</f>
        <v>16</v>
      </c>
      <c r="S72" s="39">
        <f>VLOOKUP($C72,lookup_line!$A$3:$M$40,3,FALSE)</f>
        <v>37</v>
      </c>
      <c r="T72" s="39">
        <f>VLOOKUP($C72,lookup_line!$A$3:$M$40,4,FALSE)</f>
        <v>0</v>
      </c>
      <c r="U72" s="39">
        <f>VLOOKUP($C72,lookup_line!$A$3:$M$40,5,FALSE)</f>
        <v>0</v>
      </c>
      <c r="V72" s="39">
        <f>VLOOKUP($C72,lookup_line!$A$3:$M$40,6,FALSE)</f>
        <v>0</v>
      </c>
      <c r="W72" s="39">
        <f>VLOOKUP($C72,lookup_line!$A$3:$M$40,7,FALSE)</f>
        <v>0</v>
      </c>
      <c r="X72" s="39">
        <f>VLOOKUP($C72,lookup_line!$A$3:$M$40,8,FALSE)</f>
        <v>0</v>
      </c>
      <c r="Y72" s="39">
        <f>VLOOKUP($C72,lookup_line!$A$3:$M$40,9,FALSE)</f>
        <v>0</v>
      </c>
      <c r="Z72" s="39">
        <f>VLOOKUP($C72,lookup_line!$A$3:$M$40,10,FALSE)</f>
        <v>0</v>
      </c>
      <c r="AA72" s="39">
        <f>VLOOKUP($C72,lookup_line!$A$3:$M$40,11,FALSE)</f>
        <v>0</v>
      </c>
      <c r="AB72" s="39">
        <f>VLOOKUP($C72,lookup_line!$A$3:$M$40,12,FALSE)</f>
        <v>0</v>
      </c>
      <c r="AC72" s="39">
        <f>VLOOKUP($C72,lookup_line!$A$3:$M$40,13,FALSE)</f>
        <v>0</v>
      </c>
      <c r="AD72" s="126">
        <v>0</v>
      </c>
      <c r="AE72" s="75">
        <v>0</v>
      </c>
      <c r="AF72" s="100">
        <v>0</v>
      </c>
      <c r="AG72" s="107">
        <v>0</v>
      </c>
      <c r="AH72" s="108">
        <v>0</v>
      </c>
      <c r="AU72" s="35"/>
      <c r="AW72" s="35"/>
      <c r="AX72" s="35"/>
      <c r="AY72" s="35"/>
      <c r="AZ72" s="35"/>
      <c r="BA72" s="35"/>
    </row>
    <row r="73" spans="1:53">
      <c r="A73" s="153">
        <v>395</v>
      </c>
      <c r="B73" s="35" t="s">
        <v>802</v>
      </c>
      <c r="C73" s="37">
        <v>37</v>
      </c>
      <c r="D73" s="131">
        <v>0</v>
      </c>
      <c r="E73" s="133">
        <v>0</v>
      </c>
      <c r="F73" s="133">
        <v>12</v>
      </c>
      <c r="G73" s="65">
        <v>5</v>
      </c>
      <c r="H73" s="65">
        <v>5</v>
      </c>
      <c r="I73" s="65">
        <v>0</v>
      </c>
      <c r="J73" s="45">
        <v>0</v>
      </c>
      <c r="K73" s="45">
        <v>0</v>
      </c>
      <c r="L73" s="45">
        <v>3000</v>
      </c>
      <c r="M73" s="73">
        <v>0</v>
      </c>
      <c r="N73" s="73">
        <v>0</v>
      </c>
      <c r="O73" s="37">
        <v>1</v>
      </c>
      <c r="P73" s="152">
        <v>1</v>
      </c>
      <c r="Q73" s="145">
        <v>0</v>
      </c>
      <c r="R73" s="93">
        <f>VLOOKUP($C73,lookup_line!$A$3:$M$40,2,FALSE)</f>
        <v>16</v>
      </c>
      <c r="S73" s="39">
        <f>VLOOKUP($C73,lookup_line!$A$3:$M$40,3,FALSE)</f>
        <v>37</v>
      </c>
      <c r="T73" s="39">
        <f>VLOOKUP($C73,lookup_line!$A$3:$M$40,4,FALSE)</f>
        <v>0</v>
      </c>
      <c r="U73" s="39">
        <f>VLOOKUP($C73,lookup_line!$A$3:$M$40,5,FALSE)</f>
        <v>0</v>
      </c>
      <c r="V73" s="39">
        <f>VLOOKUP($C73,lookup_line!$A$3:$M$40,6,FALSE)</f>
        <v>0</v>
      </c>
      <c r="W73" s="39">
        <f>VLOOKUP($C73,lookup_line!$A$3:$M$40,7,FALSE)</f>
        <v>0</v>
      </c>
      <c r="X73" s="39">
        <f>VLOOKUP($C73,lookup_line!$A$3:$M$40,8,FALSE)</f>
        <v>0</v>
      </c>
      <c r="Y73" s="39">
        <f>VLOOKUP($C73,lookup_line!$A$3:$M$40,9,FALSE)</f>
        <v>0</v>
      </c>
      <c r="Z73" s="39">
        <f>VLOOKUP($C73,lookup_line!$A$3:$M$40,10,FALSE)</f>
        <v>0</v>
      </c>
      <c r="AA73" s="39">
        <f>VLOOKUP($C73,lookup_line!$A$3:$M$40,11,FALSE)</f>
        <v>0</v>
      </c>
      <c r="AB73" s="39">
        <f>VLOOKUP($C73,lookup_line!$A$3:$M$40,12,FALSE)</f>
        <v>0</v>
      </c>
      <c r="AC73" s="39">
        <f>VLOOKUP($C73,lookup_line!$A$3:$M$40,13,FALSE)</f>
        <v>0</v>
      </c>
      <c r="AD73" s="126">
        <v>0</v>
      </c>
      <c r="AE73" s="75">
        <v>0</v>
      </c>
      <c r="AF73" s="100">
        <v>0</v>
      </c>
      <c r="AG73" s="107">
        <v>0</v>
      </c>
      <c r="AH73" s="108">
        <v>0</v>
      </c>
      <c r="AU73" s="35"/>
      <c r="AW73" s="35"/>
      <c r="AX73" s="35"/>
      <c r="AY73" s="35"/>
      <c r="AZ73" s="35"/>
      <c r="BA73" s="35"/>
    </row>
    <row r="74" spans="1:53">
      <c r="A74" s="153">
        <v>396</v>
      </c>
      <c r="B74" s="35" t="s">
        <v>803</v>
      </c>
      <c r="C74" s="37">
        <v>37</v>
      </c>
      <c r="D74" s="131">
        <v>0</v>
      </c>
      <c r="E74" s="133">
        <v>0</v>
      </c>
      <c r="F74" s="133">
        <v>12</v>
      </c>
      <c r="G74" s="65">
        <v>5</v>
      </c>
      <c r="H74" s="65">
        <v>5</v>
      </c>
      <c r="I74" s="65">
        <v>0</v>
      </c>
      <c r="J74" s="45">
        <v>0</v>
      </c>
      <c r="K74" s="45">
        <v>0</v>
      </c>
      <c r="L74" s="45">
        <v>3000</v>
      </c>
      <c r="M74" s="73">
        <v>0</v>
      </c>
      <c r="N74" s="73">
        <v>0</v>
      </c>
      <c r="O74" s="37">
        <v>1</v>
      </c>
      <c r="P74" s="152">
        <v>1</v>
      </c>
      <c r="Q74" s="145">
        <v>0</v>
      </c>
      <c r="R74" s="93">
        <f>VLOOKUP($C74,lookup_line!$A$3:$M$40,2,FALSE)</f>
        <v>16</v>
      </c>
      <c r="S74" s="39">
        <f>VLOOKUP($C74,lookup_line!$A$3:$M$40,3,FALSE)</f>
        <v>37</v>
      </c>
      <c r="T74" s="39">
        <f>VLOOKUP($C74,lookup_line!$A$3:$M$40,4,FALSE)</f>
        <v>0</v>
      </c>
      <c r="U74" s="39">
        <f>VLOOKUP($C74,lookup_line!$A$3:$M$40,5,FALSE)</f>
        <v>0</v>
      </c>
      <c r="V74" s="39">
        <f>VLOOKUP($C74,lookup_line!$A$3:$M$40,6,FALSE)</f>
        <v>0</v>
      </c>
      <c r="W74" s="39">
        <f>VLOOKUP($C74,lookup_line!$A$3:$M$40,7,FALSE)</f>
        <v>0</v>
      </c>
      <c r="X74" s="39">
        <f>VLOOKUP($C74,lookup_line!$A$3:$M$40,8,FALSE)</f>
        <v>0</v>
      </c>
      <c r="Y74" s="39">
        <f>VLOOKUP($C74,lookup_line!$A$3:$M$40,9,FALSE)</f>
        <v>0</v>
      </c>
      <c r="Z74" s="39">
        <f>VLOOKUP($C74,lookup_line!$A$3:$M$40,10,FALSE)</f>
        <v>0</v>
      </c>
      <c r="AA74" s="39">
        <f>VLOOKUP($C74,lookup_line!$A$3:$M$40,11,FALSE)</f>
        <v>0</v>
      </c>
      <c r="AB74" s="39">
        <f>VLOOKUP($C74,lookup_line!$A$3:$M$40,12,FALSE)</f>
        <v>0</v>
      </c>
      <c r="AC74" s="39">
        <f>VLOOKUP($C74,lookup_line!$A$3:$M$40,13,FALSE)</f>
        <v>0</v>
      </c>
      <c r="AD74" s="126">
        <v>0</v>
      </c>
      <c r="AE74" s="75">
        <v>0</v>
      </c>
      <c r="AF74" s="100">
        <v>0</v>
      </c>
      <c r="AG74" s="107">
        <v>0</v>
      </c>
      <c r="AH74" s="108">
        <v>0</v>
      </c>
      <c r="AU74" s="35"/>
      <c r="AW74" s="35"/>
      <c r="AX74" s="35"/>
      <c r="AY74" s="35"/>
      <c r="AZ74" s="35"/>
      <c r="BA74" s="35"/>
    </row>
    <row r="75" spans="1:53">
      <c r="A75" s="37">
        <v>138</v>
      </c>
      <c r="B75" s="42" t="s">
        <v>457</v>
      </c>
      <c r="C75" s="74">
        <v>12</v>
      </c>
      <c r="D75" s="131">
        <v>0</v>
      </c>
      <c r="E75" s="159">
        <v>9.3371950750261248E-4</v>
      </c>
      <c r="F75" s="131">
        <v>0</v>
      </c>
      <c r="G75" s="65">
        <v>0</v>
      </c>
      <c r="H75" s="65">
        <v>0</v>
      </c>
      <c r="I75" s="65">
        <v>5.7805780577999997</v>
      </c>
      <c r="J75" s="45">
        <v>5.8</v>
      </c>
      <c r="K75" s="45">
        <v>0</v>
      </c>
      <c r="L75" s="136">
        <v>3000</v>
      </c>
      <c r="M75" s="45">
        <v>0</v>
      </c>
      <c r="N75" s="73">
        <v>0</v>
      </c>
      <c r="O75" s="37">
        <v>1</v>
      </c>
      <c r="P75" s="37">
        <v>1</v>
      </c>
      <c r="Q75" s="146">
        <v>0</v>
      </c>
      <c r="R75" s="93">
        <f>VLOOKUP($C75,lookup_line!$A$3:$M$40,2,FALSE)</f>
        <v>13</v>
      </c>
      <c r="S75" s="39">
        <f>VLOOKUP($C75,lookup_line!$A$3:$M$40,3,FALSE)</f>
        <v>0</v>
      </c>
      <c r="T75" s="39">
        <f>VLOOKUP($C75,lookup_line!$A$3:$M$40,4,FALSE)</f>
        <v>0</v>
      </c>
      <c r="U75" s="39">
        <f>VLOOKUP($C75,lookup_line!$A$3:$M$40,5,FALSE)</f>
        <v>0</v>
      </c>
      <c r="V75" s="39">
        <f>VLOOKUP($C75,lookup_line!$A$3:$M$40,6,FALSE)</f>
        <v>0</v>
      </c>
      <c r="W75" s="39">
        <f>VLOOKUP($C75,lookup_line!$A$3:$M$40,7,FALSE)</f>
        <v>0</v>
      </c>
      <c r="X75" s="39">
        <f>VLOOKUP($C75,lookup_line!$A$3:$M$40,8,FALSE)</f>
        <v>0</v>
      </c>
      <c r="Y75" s="39">
        <f>VLOOKUP($C75,lookup_line!$A$3:$M$40,9,FALSE)</f>
        <v>0</v>
      </c>
      <c r="Z75" s="39">
        <f>VLOOKUP($C75,lookup_line!$A$3:$M$40,10,FALSE)</f>
        <v>0</v>
      </c>
      <c r="AA75" s="39">
        <f>VLOOKUP($C75,lookup_line!$A$3:$M$40,11,FALSE)</f>
        <v>0</v>
      </c>
      <c r="AB75" s="39">
        <f>VLOOKUP($C75,lookup_line!$A$3:$M$40,12,FALSE)</f>
        <v>0</v>
      </c>
      <c r="AC75" s="39">
        <f>VLOOKUP($C75,lookup_line!$A$3:$M$40,13,FALSE)</f>
        <v>0</v>
      </c>
      <c r="AD75" s="126">
        <f>IFERROR((E75-AF75)/AL75*-1,0.1)</f>
        <v>9.3371950750261251E-2</v>
      </c>
      <c r="AE75" s="75">
        <v>0</v>
      </c>
      <c r="AF75" s="100">
        <v>0</v>
      </c>
      <c r="AG75" s="107">
        <v>0</v>
      </c>
      <c r="AH75" s="108">
        <v>0</v>
      </c>
      <c r="AI75" s="112"/>
      <c r="AJ75" s="45"/>
      <c r="AK75" s="45"/>
      <c r="AL75" s="45">
        <f>VLOOKUP(B75,Di_ROADS!$B$17:$E$1006,4,FALSE)</f>
        <v>-0.01</v>
      </c>
      <c r="AM75" s="45"/>
      <c r="AN75" s="37">
        <v>1</v>
      </c>
      <c r="AO75" s="45"/>
      <c r="AP75" s="139">
        <v>3.0941922916741036</v>
      </c>
      <c r="AQ75" s="137">
        <v>3.0941922912908115</v>
      </c>
      <c r="AR75" s="142">
        <f>AQ75-AP75</f>
        <v>-3.8329206475395949E-10</v>
      </c>
      <c r="AS75" s="77">
        <f>MIN(F75,E75)*P75</f>
        <v>0</v>
      </c>
      <c r="AT75" s="45">
        <v>3.0941922916741036</v>
      </c>
      <c r="AU75" s="78">
        <f>AT75-AS75</f>
        <v>3.0941922916741036</v>
      </c>
      <c r="AV75" s="45"/>
      <c r="AW75" s="45"/>
      <c r="AX75" s="45"/>
      <c r="AY75" s="45"/>
      <c r="AZ75" s="45"/>
      <c r="BA75" s="45"/>
    </row>
    <row r="76" spans="1:53">
      <c r="A76" s="37">
        <v>10</v>
      </c>
      <c r="B76" s="41" t="s">
        <v>835</v>
      </c>
      <c r="C76" s="74">
        <v>2</v>
      </c>
      <c r="D76" s="130">
        <v>0</v>
      </c>
      <c r="E76" s="159">
        <v>0</v>
      </c>
      <c r="F76" s="131">
        <v>36</v>
      </c>
      <c r="G76" s="70">
        <v>0</v>
      </c>
      <c r="H76" s="70">
        <v>0</v>
      </c>
      <c r="I76" s="70">
        <v>23</v>
      </c>
      <c r="J76" s="65">
        <v>23</v>
      </c>
      <c r="K76" s="45">
        <v>0</v>
      </c>
      <c r="L76" s="136">
        <v>3000</v>
      </c>
      <c r="M76" s="45">
        <v>0</v>
      </c>
      <c r="N76" s="115">
        <v>0</v>
      </c>
      <c r="O76" s="37">
        <v>1</v>
      </c>
      <c r="P76" s="37">
        <v>0</v>
      </c>
      <c r="Q76" s="146">
        <v>0</v>
      </c>
      <c r="R76" s="93">
        <f>VLOOKUP($C76,lookup_line!$A$3:$M$40,2,FALSE)</f>
        <v>2</v>
      </c>
      <c r="S76" s="39">
        <f>VLOOKUP($C76,lookup_line!$A$3:$M$40,3,FALSE)</f>
        <v>0</v>
      </c>
      <c r="T76" s="39">
        <f>VLOOKUP($C76,lookup_line!$A$3:$M$40,4,FALSE)</f>
        <v>0</v>
      </c>
      <c r="U76" s="39">
        <f>VLOOKUP($C76,lookup_line!$A$3:$M$40,5,FALSE)</f>
        <v>0</v>
      </c>
      <c r="V76" s="39">
        <f>VLOOKUP($C76,lookup_line!$A$3:$M$40,6,FALSE)</f>
        <v>0</v>
      </c>
      <c r="W76" s="39">
        <f>VLOOKUP($C76,lookup_line!$A$3:$M$40,7,FALSE)</f>
        <v>0</v>
      </c>
      <c r="X76" s="39">
        <f>VLOOKUP($C76,lookup_line!$A$3:$M$40,8,FALSE)</f>
        <v>0</v>
      </c>
      <c r="Y76" s="39">
        <f>VLOOKUP($C76,lookup_line!$A$3:$M$40,9,FALSE)</f>
        <v>0</v>
      </c>
      <c r="Z76" s="39">
        <f>VLOOKUP($C76,lookup_line!$A$3:$M$40,10,FALSE)</f>
        <v>0</v>
      </c>
      <c r="AA76" s="39">
        <f>VLOOKUP($C76,lookup_line!$A$3:$M$40,11,FALSE)</f>
        <v>0</v>
      </c>
      <c r="AB76" s="39">
        <f>VLOOKUP($C76,lookup_line!$A$3:$M$40,12,FALSE)</f>
        <v>0</v>
      </c>
      <c r="AC76" s="39">
        <f>VLOOKUP($C76,lookup_line!$A$3:$M$40,13,FALSE)</f>
        <v>0</v>
      </c>
      <c r="AD76" s="126">
        <f>IFERROR((E76-AF76)/AL76*-1,0.1)</f>
        <v>0.1</v>
      </c>
      <c r="AE76" s="75">
        <v>0</v>
      </c>
      <c r="AF76" s="100">
        <v>0</v>
      </c>
      <c r="AG76" s="107">
        <v>0</v>
      </c>
      <c r="AH76" s="108">
        <v>0</v>
      </c>
      <c r="AI76" s="113"/>
      <c r="AJ76" s="45" t="s">
        <v>836</v>
      </c>
      <c r="AK76" s="77"/>
      <c r="AL76" s="45">
        <f>VLOOKUP(B76,Di_ROADS!$B$17:$E$1006,4,FALSE)</f>
        <v>0</v>
      </c>
      <c r="AM76" s="45" t="str">
        <f>IF(OR(D76&gt;E76,D76&gt;F76),"error","")</f>
        <v/>
      </c>
      <c r="AN76" s="37">
        <v>0</v>
      </c>
      <c r="AO76" s="71"/>
      <c r="AP76" s="139">
        <v>0</v>
      </c>
      <c r="AQ76" s="137">
        <v>0</v>
      </c>
      <c r="AR76" s="142">
        <f>AQ76-AP76</f>
        <v>0</v>
      </c>
      <c r="AS76" s="77">
        <f>MIN(F76,E76)*P76</f>
        <v>0</v>
      </c>
      <c r="AT76" s="77">
        <v>0</v>
      </c>
      <c r="AU76" s="78">
        <f>AT76-AS76</f>
        <v>0</v>
      </c>
      <c r="AV76" s="78"/>
      <c r="AW76" s="45"/>
      <c r="AX76" s="45" t="s">
        <v>18</v>
      </c>
      <c r="AY76" s="45"/>
      <c r="AZ76" s="45" t="s">
        <v>909</v>
      </c>
      <c r="BA76" s="45"/>
    </row>
    <row r="77" spans="1:53">
      <c r="A77" s="37">
        <v>2</v>
      </c>
      <c r="B77" s="41" t="s">
        <v>332</v>
      </c>
      <c r="C77" s="74">
        <v>1</v>
      </c>
      <c r="D77" s="130">
        <v>0</v>
      </c>
      <c r="E77" s="131">
        <v>10.699588377324226</v>
      </c>
      <c r="F77" s="131">
        <v>36</v>
      </c>
      <c r="G77" s="70">
        <v>8.2909799999999994</v>
      </c>
      <c r="H77" s="70">
        <v>8.1509400000000003</v>
      </c>
      <c r="I77" s="70">
        <v>66.060321206400005</v>
      </c>
      <c r="J77" s="65">
        <v>66.099999999999994</v>
      </c>
      <c r="K77" s="45">
        <v>4</v>
      </c>
      <c r="L77" s="136">
        <v>3000</v>
      </c>
      <c r="M77" s="45">
        <v>4</v>
      </c>
      <c r="N77" s="115">
        <v>0</v>
      </c>
      <c r="O77" s="134">
        <v>1</v>
      </c>
      <c r="P77" s="134">
        <v>1</v>
      </c>
      <c r="Q77" s="146">
        <v>0</v>
      </c>
      <c r="R77" s="93">
        <f>VLOOKUP($C77,lookup_line!$A$3:$M$40,2,FALSE)</f>
        <v>1</v>
      </c>
      <c r="S77" s="39">
        <f>VLOOKUP($C77,lookup_line!$A$3:$M$40,3,FALSE)</f>
        <v>0</v>
      </c>
      <c r="T77" s="39">
        <f>VLOOKUP($C77,lookup_line!$A$3:$M$40,4,FALSE)</f>
        <v>0</v>
      </c>
      <c r="U77" s="39">
        <f>VLOOKUP($C77,lookup_line!$A$3:$M$40,5,FALSE)</f>
        <v>0</v>
      </c>
      <c r="V77" s="39">
        <f>VLOOKUP($C77,lookup_line!$A$3:$M$40,6,FALSE)</f>
        <v>0</v>
      </c>
      <c r="W77" s="39">
        <f>VLOOKUP($C77,lookup_line!$A$3:$M$40,7,FALSE)</f>
        <v>0</v>
      </c>
      <c r="X77" s="39">
        <f>VLOOKUP($C77,lookup_line!$A$3:$M$40,8,FALSE)</f>
        <v>0</v>
      </c>
      <c r="Y77" s="39">
        <f>VLOOKUP($C77,lookup_line!$A$3:$M$40,9,FALSE)</f>
        <v>0</v>
      </c>
      <c r="Z77" s="39">
        <f>VLOOKUP($C77,lookup_line!$A$3:$M$40,10,FALSE)</f>
        <v>0</v>
      </c>
      <c r="AA77" s="39">
        <f>VLOOKUP($C77,lookup_line!$A$3:$M$40,11,FALSE)</f>
        <v>0</v>
      </c>
      <c r="AB77" s="39">
        <f>VLOOKUP($C77,lookup_line!$A$3:$M$40,12,FALSE)</f>
        <v>0</v>
      </c>
      <c r="AC77" s="39">
        <f>VLOOKUP($C77,lookup_line!$A$3:$M$40,13,FALSE)</f>
        <v>0</v>
      </c>
      <c r="AD77" s="126">
        <f>IFERROR((E77-AF77)/AL77*-1,0.1)</f>
        <v>5349.7941886621129</v>
      </c>
      <c r="AE77" s="75">
        <v>0</v>
      </c>
      <c r="AF77" s="100">
        <v>0</v>
      </c>
      <c r="AG77" s="107">
        <v>0</v>
      </c>
      <c r="AH77" s="108">
        <v>0</v>
      </c>
      <c r="AI77" s="113"/>
      <c r="AJ77" s="45" t="s">
        <v>688</v>
      </c>
      <c r="AK77" s="77"/>
      <c r="AL77" s="45">
        <f>VLOOKUP(B77,Di_ROADS!$B$17:$E$1006,4,FALSE)</f>
        <v>-2E-3</v>
      </c>
      <c r="AM77" s="45" t="str">
        <f>IF(OR(D77&gt;E77,D77&gt;F77),"error","")</f>
        <v/>
      </c>
      <c r="AN77" s="134">
        <v>1</v>
      </c>
      <c r="AO77" s="71"/>
      <c r="AP77" s="139">
        <v>2.389224438393156</v>
      </c>
      <c r="AQ77" s="137">
        <v>10.780450148343315</v>
      </c>
      <c r="AR77" s="142">
        <f>AQ77-AP77</f>
        <v>8.3912257099501595</v>
      </c>
      <c r="AS77" s="77">
        <f>MIN(F77,E77)*P77</f>
        <v>10.699588377324226</v>
      </c>
      <c r="AT77" s="77">
        <v>10.780450273917067</v>
      </c>
      <c r="AU77" s="78">
        <f>AT77-AS77</f>
        <v>8.0861896592841376E-2</v>
      </c>
      <c r="AV77" s="78"/>
      <c r="AW77" s="45"/>
      <c r="AX77" s="45"/>
      <c r="AY77" s="45"/>
      <c r="AZ77" s="45"/>
      <c r="BA77" s="45"/>
    </row>
    <row r="78" spans="1:53">
      <c r="A78" s="37">
        <v>3</v>
      </c>
      <c r="B78" s="41" t="s">
        <v>333</v>
      </c>
      <c r="C78" s="74">
        <v>1</v>
      </c>
      <c r="D78" s="130">
        <v>0</v>
      </c>
      <c r="E78" s="131">
        <v>0.29534061394082445</v>
      </c>
      <c r="F78" s="131">
        <v>36</v>
      </c>
      <c r="G78" s="70">
        <v>0</v>
      </c>
      <c r="H78" s="70">
        <v>0</v>
      </c>
      <c r="I78" s="70">
        <v>46.024999999999999</v>
      </c>
      <c r="J78" s="65">
        <v>46</v>
      </c>
      <c r="K78" s="45">
        <v>4</v>
      </c>
      <c r="L78" s="136">
        <v>6055.33</v>
      </c>
      <c r="M78" s="45">
        <v>4</v>
      </c>
      <c r="N78" s="115">
        <v>0</v>
      </c>
      <c r="O78" s="37">
        <v>1</v>
      </c>
      <c r="P78" s="37">
        <v>1</v>
      </c>
      <c r="Q78" s="146">
        <v>0</v>
      </c>
      <c r="R78" s="93">
        <f>VLOOKUP($C78,lookup_line!$A$3:$M$40,2,FALSE)</f>
        <v>1</v>
      </c>
      <c r="S78" s="39">
        <f>VLOOKUP($C78,lookup_line!$A$3:$M$40,3,FALSE)</f>
        <v>0</v>
      </c>
      <c r="T78" s="39">
        <f>VLOOKUP($C78,lookup_line!$A$3:$M$40,4,FALSE)</f>
        <v>0</v>
      </c>
      <c r="U78" s="39">
        <f>VLOOKUP($C78,lookup_line!$A$3:$M$40,5,FALSE)</f>
        <v>0</v>
      </c>
      <c r="V78" s="39">
        <f>VLOOKUP($C78,lookup_line!$A$3:$M$40,6,FALSE)</f>
        <v>0</v>
      </c>
      <c r="W78" s="39">
        <f>VLOOKUP($C78,lookup_line!$A$3:$M$40,7,FALSE)</f>
        <v>0</v>
      </c>
      <c r="X78" s="39">
        <f>VLOOKUP($C78,lookup_line!$A$3:$M$40,8,FALSE)</f>
        <v>0</v>
      </c>
      <c r="Y78" s="39">
        <f>VLOOKUP($C78,lookup_line!$A$3:$M$40,9,FALSE)</f>
        <v>0</v>
      </c>
      <c r="Z78" s="39">
        <f>VLOOKUP($C78,lookup_line!$A$3:$M$40,10,FALSE)</f>
        <v>0</v>
      </c>
      <c r="AA78" s="39">
        <f>VLOOKUP($C78,lookup_line!$A$3:$M$40,11,FALSE)</f>
        <v>0</v>
      </c>
      <c r="AB78" s="39">
        <f>VLOOKUP($C78,lookup_line!$A$3:$M$40,12,FALSE)</f>
        <v>0</v>
      </c>
      <c r="AC78" s="39">
        <f>VLOOKUP($C78,lookup_line!$A$3:$M$40,13,FALSE)</f>
        <v>0</v>
      </c>
      <c r="AD78" s="126">
        <f>IFERROR((E78-AF78)/AL78*-1,0.1)</f>
        <v>147.67030697041221</v>
      </c>
      <c r="AE78" s="75">
        <v>0</v>
      </c>
      <c r="AF78" s="100">
        <v>0</v>
      </c>
      <c r="AG78" s="107">
        <v>0</v>
      </c>
      <c r="AH78" s="108">
        <v>0</v>
      </c>
      <c r="AI78" s="113"/>
      <c r="AJ78" s="45" t="s">
        <v>688</v>
      </c>
      <c r="AK78" s="77"/>
      <c r="AL78" s="45">
        <f>VLOOKUP(B78,Di_ROADS!$B$17:$E$1006,4,FALSE)</f>
        <v>-2E-3</v>
      </c>
      <c r="AM78" s="45" t="str">
        <f>IF(OR(D78&gt;E78,D78&gt;F78),"error","")</f>
        <v/>
      </c>
      <c r="AN78" s="37">
        <v>1</v>
      </c>
      <c r="AO78" s="71"/>
      <c r="AP78" s="139">
        <v>1.9113900634249468</v>
      </c>
      <c r="AQ78" s="137">
        <v>1.9113900625710818</v>
      </c>
      <c r="AR78" s="142">
        <f>AQ78-AP78</f>
        <v>-8.5386497872264044E-10</v>
      </c>
      <c r="AS78" s="77">
        <f>MIN(F78,E78)*P78</f>
        <v>0.29534061394082445</v>
      </c>
      <c r="AT78" s="77">
        <v>1.911390063424947</v>
      </c>
      <c r="AU78" s="78">
        <f>AT78-AS78</f>
        <v>1.6160494494841227</v>
      </c>
      <c r="AV78" s="78"/>
      <c r="AW78" s="45"/>
      <c r="AX78" s="45"/>
      <c r="AY78" s="45"/>
      <c r="AZ78" s="45"/>
      <c r="BA78" s="45"/>
    </row>
    <row r="79" spans="1:53">
      <c r="A79" s="37">
        <v>6</v>
      </c>
      <c r="B79" s="41" t="s">
        <v>336</v>
      </c>
      <c r="C79" s="74">
        <v>1</v>
      </c>
      <c r="D79" s="130">
        <v>0</v>
      </c>
      <c r="E79" s="131">
        <v>1.463079392167796</v>
      </c>
      <c r="F79" s="131">
        <v>0</v>
      </c>
      <c r="G79" s="70">
        <v>2.8</v>
      </c>
      <c r="H79" s="70">
        <v>10</v>
      </c>
      <c r="I79" s="70">
        <v>28.695</v>
      </c>
      <c r="J79" s="65">
        <v>28.7</v>
      </c>
      <c r="K79" s="45">
        <v>4</v>
      </c>
      <c r="L79" s="136">
        <v>4669.68</v>
      </c>
      <c r="M79" s="45">
        <v>4</v>
      </c>
      <c r="N79" s="115">
        <v>0</v>
      </c>
      <c r="O79" s="37">
        <v>1</v>
      </c>
      <c r="P79" s="37">
        <v>1</v>
      </c>
      <c r="Q79" s="146">
        <v>0</v>
      </c>
      <c r="R79" s="93">
        <f>VLOOKUP($C79,lookup_line!$A$3:$M$40,2,FALSE)</f>
        <v>1</v>
      </c>
      <c r="S79" s="39">
        <f>VLOOKUP($C79,lookup_line!$A$3:$M$40,3,FALSE)</f>
        <v>0</v>
      </c>
      <c r="T79" s="39">
        <f>VLOOKUP($C79,lookup_line!$A$3:$M$40,4,FALSE)</f>
        <v>0</v>
      </c>
      <c r="U79" s="39">
        <f>VLOOKUP($C79,lookup_line!$A$3:$M$40,5,FALSE)</f>
        <v>0</v>
      </c>
      <c r="V79" s="39">
        <f>VLOOKUP($C79,lookup_line!$A$3:$M$40,6,FALSE)</f>
        <v>0</v>
      </c>
      <c r="W79" s="39">
        <f>VLOOKUP($C79,lookup_line!$A$3:$M$40,7,FALSE)</f>
        <v>0</v>
      </c>
      <c r="X79" s="39">
        <f>VLOOKUP($C79,lookup_line!$A$3:$M$40,8,FALSE)</f>
        <v>0</v>
      </c>
      <c r="Y79" s="39">
        <f>VLOOKUP($C79,lookup_line!$A$3:$M$40,9,FALSE)</f>
        <v>0</v>
      </c>
      <c r="Z79" s="39">
        <f>VLOOKUP($C79,lookup_line!$A$3:$M$40,10,FALSE)</f>
        <v>0</v>
      </c>
      <c r="AA79" s="39">
        <f>VLOOKUP($C79,lookup_line!$A$3:$M$40,11,FALSE)</f>
        <v>0</v>
      </c>
      <c r="AB79" s="39">
        <f>VLOOKUP($C79,lookup_line!$A$3:$M$40,12,FALSE)</f>
        <v>0</v>
      </c>
      <c r="AC79" s="39">
        <f>VLOOKUP($C79,lookup_line!$A$3:$M$40,13,FALSE)</f>
        <v>0</v>
      </c>
      <c r="AD79" s="126">
        <f>IFERROR((E79-AF79)/AL79*-1,0.1)</f>
        <v>731.53969608389798</v>
      </c>
      <c r="AE79" s="75">
        <v>0</v>
      </c>
      <c r="AF79" s="100">
        <v>0</v>
      </c>
      <c r="AG79" s="107">
        <v>0</v>
      </c>
      <c r="AH79" s="108">
        <v>0</v>
      </c>
      <c r="AI79" s="113"/>
      <c r="AJ79" s="45" t="s">
        <v>690</v>
      </c>
      <c r="AK79" s="77"/>
      <c r="AL79" s="45">
        <f>VLOOKUP(B79,Di_ROADS!$B$17:$E$1006,4,FALSE)</f>
        <v>-2E-3</v>
      </c>
      <c r="AM79" s="45" t="str">
        <f>IF(OR(D79&gt;E79,D79&gt;F79),"error","")</f>
        <v/>
      </c>
      <c r="AN79" s="37">
        <v>1</v>
      </c>
      <c r="AO79" s="71"/>
      <c r="AP79" s="139">
        <v>1.4444466750839233</v>
      </c>
      <c r="AQ79" s="137">
        <v>1.4444466746043538</v>
      </c>
      <c r="AR79" s="142">
        <f>AQ79-AP79</f>
        <v>-4.7956949522642844E-10</v>
      </c>
      <c r="AS79" s="77">
        <f>MIN(F79,E79)*P79</f>
        <v>0</v>
      </c>
      <c r="AT79" s="77">
        <v>1.4444466750839233</v>
      </c>
      <c r="AU79" s="78">
        <f>AT79-AS79</f>
        <v>1.4444466750839233</v>
      </c>
      <c r="AV79" s="78"/>
      <c r="AW79" s="45"/>
      <c r="AX79" s="45"/>
      <c r="AY79" s="45"/>
      <c r="AZ79" s="45"/>
      <c r="BA79" s="45"/>
    </row>
    <row r="80" spans="1:53">
      <c r="A80" s="37">
        <v>8</v>
      </c>
      <c r="B80" s="41" t="s">
        <v>338</v>
      </c>
      <c r="C80" s="74">
        <v>2</v>
      </c>
      <c r="D80" s="130">
        <v>0</v>
      </c>
      <c r="E80" s="159">
        <v>2.1075307423989229</v>
      </c>
      <c r="F80" s="131">
        <v>0</v>
      </c>
      <c r="G80" s="70">
        <v>3.1</v>
      </c>
      <c r="H80" s="70">
        <v>77.5</v>
      </c>
      <c r="I80" s="70">
        <v>9.9</v>
      </c>
      <c r="J80" s="65">
        <v>9.9</v>
      </c>
      <c r="K80" s="45">
        <v>2</v>
      </c>
      <c r="L80" s="136">
        <v>4023.6</v>
      </c>
      <c r="M80" s="45">
        <v>2</v>
      </c>
      <c r="N80" s="115">
        <v>0</v>
      </c>
      <c r="O80" s="134">
        <v>1</v>
      </c>
      <c r="P80" s="134">
        <v>1</v>
      </c>
      <c r="Q80" s="146">
        <v>0</v>
      </c>
      <c r="R80" s="93">
        <f>VLOOKUP($C80,lookup_line!$A$3:$M$40,2,FALSE)</f>
        <v>2</v>
      </c>
      <c r="S80" s="39">
        <f>VLOOKUP($C80,lookup_line!$A$3:$M$40,3,FALSE)</f>
        <v>0</v>
      </c>
      <c r="T80" s="39">
        <f>VLOOKUP($C80,lookup_line!$A$3:$M$40,4,FALSE)</f>
        <v>0</v>
      </c>
      <c r="U80" s="39">
        <f>VLOOKUP($C80,lookup_line!$A$3:$M$40,5,FALSE)</f>
        <v>0</v>
      </c>
      <c r="V80" s="39">
        <f>VLOOKUP($C80,lookup_line!$A$3:$M$40,6,FALSE)</f>
        <v>0</v>
      </c>
      <c r="W80" s="39">
        <f>VLOOKUP($C80,lookup_line!$A$3:$M$40,7,FALSE)</f>
        <v>0</v>
      </c>
      <c r="X80" s="39">
        <f>VLOOKUP($C80,lookup_line!$A$3:$M$40,8,FALSE)</f>
        <v>0</v>
      </c>
      <c r="Y80" s="39">
        <f>VLOOKUP($C80,lookup_line!$A$3:$M$40,9,FALSE)</f>
        <v>0</v>
      </c>
      <c r="Z80" s="39">
        <f>VLOOKUP($C80,lookup_line!$A$3:$M$40,10,FALSE)</f>
        <v>0</v>
      </c>
      <c r="AA80" s="39">
        <f>VLOOKUP($C80,lookup_line!$A$3:$M$40,11,FALSE)</f>
        <v>0</v>
      </c>
      <c r="AB80" s="39">
        <f>VLOOKUP($C80,lookup_line!$A$3:$M$40,12,FALSE)</f>
        <v>0</v>
      </c>
      <c r="AC80" s="39">
        <f>VLOOKUP($C80,lookup_line!$A$3:$M$40,13,FALSE)</f>
        <v>0</v>
      </c>
      <c r="AD80" s="126">
        <f>IFERROR((E80-AF80)/AL80*-1,0.1)</f>
        <v>1053.7653711994615</v>
      </c>
      <c r="AE80" s="75">
        <v>0</v>
      </c>
      <c r="AF80" s="100">
        <v>0</v>
      </c>
      <c r="AG80" s="107">
        <v>0</v>
      </c>
      <c r="AH80" s="108">
        <v>0</v>
      </c>
      <c r="AI80" s="113"/>
      <c r="AJ80" s="45" t="s">
        <v>834</v>
      </c>
      <c r="AK80" s="77"/>
      <c r="AL80" s="45">
        <f>VLOOKUP(B80,Di_ROADS!$B$17:$E$1006,4,FALSE)</f>
        <v>-2E-3</v>
      </c>
      <c r="AM80" s="45" t="str">
        <f>IF(OR(D80&gt;E80,D80&gt;F80),"error","")</f>
        <v/>
      </c>
      <c r="AN80" s="134">
        <v>1</v>
      </c>
      <c r="AO80" s="71"/>
      <c r="AP80" s="139">
        <v>2.1075307423989225</v>
      </c>
      <c r="AQ80" s="137">
        <v>2.1075307420763121</v>
      </c>
      <c r="AR80" s="142">
        <f>AQ80-AP80</f>
        <v>-3.2261038285241739E-10</v>
      </c>
      <c r="AS80" s="77">
        <f>MIN(F80,E80)*P80</f>
        <v>0</v>
      </c>
      <c r="AT80" s="77">
        <v>2.1075307423989229</v>
      </c>
      <c r="AU80" s="78">
        <f>AT80-AS80</f>
        <v>2.1075307423989229</v>
      </c>
      <c r="AV80" s="78"/>
      <c r="AW80" s="45"/>
      <c r="AX80" s="45"/>
      <c r="AY80" s="45"/>
      <c r="AZ80" s="45"/>
      <c r="BA80" s="45"/>
    </row>
    <row r="81" spans="1:53">
      <c r="A81" s="37">
        <v>9</v>
      </c>
      <c r="B81" s="41" t="s">
        <v>339</v>
      </c>
      <c r="C81" s="74">
        <v>2</v>
      </c>
      <c r="D81" s="130">
        <v>0</v>
      </c>
      <c r="E81" s="159">
        <v>1.7808735730524385</v>
      </c>
      <c r="F81" s="131">
        <v>0</v>
      </c>
      <c r="G81" s="70">
        <v>3.2</v>
      </c>
      <c r="H81" s="70">
        <v>0</v>
      </c>
      <c r="I81" s="70">
        <v>15</v>
      </c>
      <c r="J81" s="65">
        <v>15</v>
      </c>
      <c r="K81" s="45">
        <v>3</v>
      </c>
      <c r="L81" s="136">
        <v>2907.6</v>
      </c>
      <c r="M81" s="45">
        <v>3</v>
      </c>
      <c r="N81" s="115">
        <v>0</v>
      </c>
      <c r="O81" s="37">
        <v>1</v>
      </c>
      <c r="P81" s="37">
        <v>1</v>
      </c>
      <c r="Q81" s="146">
        <v>0</v>
      </c>
      <c r="R81" s="93">
        <f>VLOOKUP($C81,lookup_line!$A$3:$M$40,2,FALSE)</f>
        <v>2</v>
      </c>
      <c r="S81" s="39">
        <f>VLOOKUP($C81,lookup_line!$A$3:$M$40,3,FALSE)</f>
        <v>0</v>
      </c>
      <c r="T81" s="39">
        <f>VLOOKUP($C81,lookup_line!$A$3:$M$40,4,FALSE)</f>
        <v>0</v>
      </c>
      <c r="U81" s="39">
        <f>VLOOKUP($C81,lookup_line!$A$3:$M$40,5,FALSE)</f>
        <v>0</v>
      </c>
      <c r="V81" s="39">
        <f>VLOOKUP($C81,lookup_line!$A$3:$M$40,6,FALSE)</f>
        <v>0</v>
      </c>
      <c r="W81" s="39">
        <f>VLOOKUP($C81,lookup_line!$A$3:$M$40,7,FALSE)</f>
        <v>0</v>
      </c>
      <c r="X81" s="39">
        <f>VLOOKUP($C81,lookup_line!$A$3:$M$40,8,FALSE)</f>
        <v>0</v>
      </c>
      <c r="Y81" s="39">
        <f>VLOOKUP($C81,lookup_line!$A$3:$M$40,9,FALSE)</f>
        <v>0</v>
      </c>
      <c r="Z81" s="39">
        <f>VLOOKUP($C81,lookup_line!$A$3:$M$40,10,FALSE)</f>
        <v>0</v>
      </c>
      <c r="AA81" s="39">
        <f>VLOOKUP($C81,lookup_line!$A$3:$M$40,11,FALSE)</f>
        <v>0</v>
      </c>
      <c r="AB81" s="39">
        <f>VLOOKUP($C81,lookup_line!$A$3:$M$40,12,FALSE)</f>
        <v>0</v>
      </c>
      <c r="AC81" s="39">
        <f>VLOOKUP($C81,lookup_line!$A$3:$M$40,13,FALSE)</f>
        <v>0</v>
      </c>
      <c r="AD81" s="126">
        <f>IFERROR((E81-AF81)/AL81*-1,0.1)</f>
        <v>890.43678652621929</v>
      </c>
      <c r="AE81" s="75">
        <v>0</v>
      </c>
      <c r="AF81" s="100">
        <v>0</v>
      </c>
      <c r="AG81" s="107">
        <v>0</v>
      </c>
      <c r="AH81" s="108">
        <v>0</v>
      </c>
      <c r="AI81" s="113"/>
      <c r="AJ81" s="45" t="s">
        <v>834</v>
      </c>
      <c r="AK81" s="77"/>
      <c r="AL81" s="45">
        <f>VLOOKUP(B81,Di_ROADS!$B$17:$E$1006,4,FALSE)</f>
        <v>-2E-3</v>
      </c>
      <c r="AM81" s="45" t="str">
        <f>IF(OR(D81&gt;E81,D81&gt;F81),"error","")</f>
        <v/>
      </c>
      <c r="AN81" s="37">
        <v>1</v>
      </c>
      <c r="AO81" s="71"/>
      <c r="AP81" s="139">
        <v>1.7808735730524385</v>
      </c>
      <c r="AQ81" s="137">
        <v>1.7808735726981906</v>
      </c>
      <c r="AR81" s="142">
        <f>AQ81-AP81</f>
        <v>-3.5424796429595062E-10</v>
      </c>
      <c r="AS81" s="77">
        <f>MIN(F81,E81)*P81</f>
        <v>0</v>
      </c>
      <c r="AT81" s="77">
        <v>1.7808735730524385</v>
      </c>
      <c r="AU81" s="78">
        <f>AT81-AS81</f>
        <v>1.7808735730524385</v>
      </c>
      <c r="AV81" s="78"/>
      <c r="AW81" s="45"/>
      <c r="AX81" s="45"/>
      <c r="AY81" s="45"/>
      <c r="AZ81" s="45"/>
      <c r="BA81" s="45"/>
    </row>
    <row r="82" spans="1:53">
      <c r="A82" s="37">
        <v>12</v>
      </c>
      <c r="B82" s="41" t="s">
        <v>340</v>
      </c>
      <c r="C82" s="74">
        <v>2</v>
      </c>
      <c r="D82" s="130">
        <v>0</v>
      </c>
      <c r="E82" s="159">
        <v>1.0076086619734352</v>
      </c>
      <c r="F82" s="131">
        <v>0</v>
      </c>
      <c r="G82" s="70">
        <v>11.98897</v>
      </c>
      <c r="H82" s="70">
        <v>223.35328999999999</v>
      </c>
      <c r="I82" s="70">
        <v>5.48</v>
      </c>
      <c r="J82" s="65">
        <v>5.5</v>
      </c>
      <c r="K82" s="45">
        <v>1</v>
      </c>
      <c r="L82" s="136">
        <v>1695.2</v>
      </c>
      <c r="M82" s="45">
        <v>1</v>
      </c>
      <c r="N82" s="115">
        <v>0</v>
      </c>
      <c r="O82" s="37">
        <v>1</v>
      </c>
      <c r="P82" s="37">
        <v>0</v>
      </c>
      <c r="Q82" s="146">
        <v>0</v>
      </c>
      <c r="R82" s="93">
        <f>VLOOKUP($C82,lookup_line!$A$3:$M$40,2,FALSE)</f>
        <v>2</v>
      </c>
      <c r="S82" s="39">
        <f>VLOOKUP($C82,lookup_line!$A$3:$M$40,3,FALSE)</f>
        <v>0</v>
      </c>
      <c r="T82" s="39">
        <f>VLOOKUP($C82,lookup_line!$A$3:$M$40,4,FALSE)</f>
        <v>0</v>
      </c>
      <c r="U82" s="39">
        <f>VLOOKUP($C82,lookup_line!$A$3:$M$40,5,FALSE)</f>
        <v>0</v>
      </c>
      <c r="V82" s="39">
        <f>VLOOKUP($C82,lookup_line!$A$3:$M$40,6,FALSE)</f>
        <v>0</v>
      </c>
      <c r="W82" s="39">
        <f>VLOOKUP($C82,lookup_line!$A$3:$M$40,7,FALSE)</f>
        <v>0</v>
      </c>
      <c r="X82" s="39">
        <f>VLOOKUP($C82,lookup_line!$A$3:$M$40,8,FALSE)</f>
        <v>0</v>
      </c>
      <c r="Y82" s="39">
        <f>VLOOKUP($C82,lookup_line!$A$3:$M$40,9,FALSE)</f>
        <v>0</v>
      </c>
      <c r="Z82" s="39">
        <f>VLOOKUP($C82,lookup_line!$A$3:$M$40,10,FALSE)</f>
        <v>0</v>
      </c>
      <c r="AA82" s="39">
        <f>VLOOKUP($C82,lookup_line!$A$3:$M$40,11,FALSE)</f>
        <v>0</v>
      </c>
      <c r="AB82" s="39">
        <f>VLOOKUP($C82,lookup_line!$A$3:$M$40,12,FALSE)</f>
        <v>0</v>
      </c>
      <c r="AC82" s="39">
        <f>VLOOKUP($C82,lookup_line!$A$3:$M$40,13,FALSE)</f>
        <v>0</v>
      </c>
      <c r="AD82" s="126">
        <f>IFERROR((E82-AF82)/AL82*-1,0.1)</f>
        <v>409.59701706237206</v>
      </c>
      <c r="AE82" s="75">
        <v>0</v>
      </c>
      <c r="AF82" s="100">
        <v>0</v>
      </c>
      <c r="AG82" s="107">
        <v>0</v>
      </c>
      <c r="AH82" s="108">
        <v>0</v>
      </c>
      <c r="AI82" s="113"/>
      <c r="AJ82" s="45" t="s">
        <v>839</v>
      </c>
      <c r="AK82" s="77"/>
      <c r="AL82" s="45">
        <f>VLOOKUP(B82,Di_ROADS!$B$17:$E$1006,4,FALSE)</f>
        <v>-2.4599999999999999E-3</v>
      </c>
      <c r="AM82" s="45" t="str">
        <f>IF(OR(D82&gt;E82,D82&gt;F82),"error","")</f>
        <v/>
      </c>
      <c r="AN82" s="37">
        <v>0</v>
      </c>
      <c r="AO82" s="71"/>
      <c r="AP82" s="139">
        <v>0</v>
      </c>
      <c r="AQ82" s="137">
        <v>0</v>
      </c>
      <c r="AR82" s="142">
        <f>AQ82-AP82</f>
        <v>0</v>
      </c>
      <c r="AS82" s="77">
        <f>MIN(F82,E82)*P82</f>
        <v>0</v>
      </c>
      <c r="AT82" s="77">
        <v>0</v>
      </c>
      <c r="AU82" s="78">
        <f>AT82-AS82</f>
        <v>0</v>
      </c>
      <c r="AV82" s="78"/>
      <c r="AW82" s="45"/>
      <c r="AX82" s="35" t="s">
        <v>907</v>
      </c>
      <c r="AY82" s="154">
        <f>COUNTIF(AL71:AL437,0)</f>
        <v>8</v>
      </c>
      <c r="AZ82" s="45"/>
      <c r="BA82" s="45"/>
    </row>
    <row r="83" spans="1:53" s="35" customFormat="1">
      <c r="A83" s="37">
        <v>16</v>
      </c>
      <c r="B83" s="41" t="s">
        <v>341</v>
      </c>
      <c r="C83" s="74">
        <v>2</v>
      </c>
      <c r="D83" s="130">
        <v>0</v>
      </c>
      <c r="E83" s="159">
        <v>7.0638607258979853</v>
      </c>
      <c r="F83" s="131">
        <v>0</v>
      </c>
      <c r="G83" s="70">
        <v>10.4</v>
      </c>
      <c r="H83" s="70">
        <v>13</v>
      </c>
      <c r="I83" s="70">
        <v>43</v>
      </c>
      <c r="J83" s="65">
        <v>43</v>
      </c>
      <c r="K83" s="45">
        <v>10</v>
      </c>
      <c r="L83" s="136">
        <v>3882.8</v>
      </c>
      <c r="M83" s="45">
        <v>10</v>
      </c>
      <c r="N83" s="115">
        <v>0</v>
      </c>
      <c r="O83" s="37">
        <v>1</v>
      </c>
      <c r="P83" s="37">
        <v>1</v>
      </c>
      <c r="Q83" s="146">
        <v>0</v>
      </c>
      <c r="R83" s="93">
        <f>VLOOKUP($C83,lookup_line!$A$3:$M$40,2,FALSE)</f>
        <v>2</v>
      </c>
      <c r="S83" s="39">
        <f>VLOOKUP($C83,lookup_line!$A$3:$M$40,3,FALSE)</f>
        <v>0</v>
      </c>
      <c r="T83" s="39">
        <f>VLOOKUP($C83,lookup_line!$A$3:$M$40,4,FALSE)</f>
        <v>0</v>
      </c>
      <c r="U83" s="39">
        <f>VLOOKUP($C83,lookup_line!$A$3:$M$40,5,FALSE)</f>
        <v>0</v>
      </c>
      <c r="V83" s="39">
        <f>VLOOKUP($C83,lookup_line!$A$3:$M$40,6,FALSE)</f>
        <v>0</v>
      </c>
      <c r="W83" s="39">
        <f>VLOOKUP($C83,lookup_line!$A$3:$M$40,7,FALSE)</f>
        <v>0</v>
      </c>
      <c r="X83" s="39">
        <f>VLOOKUP($C83,lookup_line!$A$3:$M$40,8,FALSE)</f>
        <v>0</v>
      </c>
      <c r="Y83" s="39">
        <f>VLOOKUP($C83,lookup_line!$A$3:$M$40,9,FALSE)</f>
        <v>0</v>
      </c>
      <c r="Z83" s="39">
        <f>VLOOKUP($C83,lookup_line!$A$3:$M$40,10,FALSE)</f>
        <v>0</v>
      </c>
      <c r="AA83" s="39">
        <f>VLOOKUP($C83,lookup_line!$A$3:$M$40,11,FALSE)</f>
        <v>0</v>
      </c>
      <c r="AB83" s="39">
        <f>VLOOKUP($C83,lookup_line!$A$3:$M$40,12,FALSE)</f>
        <v>0</v>
      </c>
      <c r="AC83" s="39">
        <f>VLOOKUP($C83,lookup_line!$A$3:$M$40,13,FALSE)</f>
        <v>0</v>
      </c>
      <c r="AD83" s="126">
        <f>IFERROR((E83-AF83)/AL83*-1,0.1)</f>
        <v>3531.9303629489928</v>
      </c>
      <c r="AE83" s="75">
        <v>0</v>
      </c>
      <c r="AF83" s="100">
        <v>0</v>
      </c>
      <c r="AG83" s="107">
        <v>0</v>
      </c>
      <c r="AH83" s="108">
        <v>0</v>
      </c>
      <c r="AI83" s="113"/>
      <c r="AJ83" s="45" t="s">
        <v>844</v>
      </c>
      <c r="AK83" s="77"/>
      <c r="AL83" s="45">
        <f>VLOOKUP(B83,Di_ROADS!$B$17:$E$1006,4,FALSE)</f>
        <v>-2E-3</v>
      </c>
      <c r="AM83" s="45" t="str">
        <f>IF(OR(D83&gt;E83,D83&gt;F83),"error","")</f>
        <v/>
      </c>
      <c r="AN83" s="37">
        <v>1</v>
      </c>
      <c r="AO83" s="71"/>
      <c r="AP83" s="139">
        <v>0</v>
      </c>
      <c r="AQ83" s="137">
        <v>0</v>
      </c>
      <c r="AR83" s="142">
        <f>AQ83-AP83</f>
        <v>0</v>
      </c>
      <c r="AS83" s="77">
        <f>MIN(F83,E83)*P83</f>
        <v>0</v>
      </c>
      <c r="AT83" s="77">
        <v>0</v>
      </c>
      <c r="AU83" s="78">
        <f>AT83-AS83</f>
        <v>0</v>
      </c>
      <c r="AV83" s="78"/>
      <c r="AW83" s="45"/>
      <c r="AX83" s="45"/>
      <c r="AY83" s="45"/>
      <c r="AZ83" s="45"/>
      <c r="BA83" s="45"/>
    </row>
    <row r="84" spans="1:53" s="35" customFormat="1">
      <c r="A84" s="37">
        <v>102</v>
      </c>
      <c r="B84" s="7" t="s">
        <v>426</v>
      </c>
      <c r="C84" s="74">
        <v>9</v>
      </c>
      <c r="D84" s="130">
        <v>0</v>
      </c>
      <c r="E84" s="131">
        <v>6.8224338829078334E-4</v>
      </c>
      <c r="F84" s="131">
        <v>0</v>
      </c>
      <c r="G84" s="70">
        <v>2.1118199999999998</v>
      </c>
      <c r="H84" s="70">
        <v>0</v>
      </c>
      <c r="I84" s="70">
        <v>19.2838567714</v>
      </c>
      <c r="J84" s="65">
        <v>19.3</v>
      </c>
      <c r="K84" s="45">
        <v>0</v>
      </c>
      <c r="L84" s="136">
        <v>3000</v>
      </c>
      <c r="M84" s="45">
        <v>0</v>
      </c>
      <c r="N84" s="115">
        <v>0</v>
      </c>
      <c r="O84" s="37">
        <v>1</v>
      </c>
      <c r="P84" s="37">
        <v>1</v>
      </c>
      <c r="Q84" s="146">
        <v>0</v>
      </c>
      <c r="R84" s="93">
        <f>VLOOKUP($C84,lookup_line!$A$3:$M$40,2,FALSE)</f>
        <v>13</v>
      </c>
      <c r="S84" s="39">
        <f>VLOOKUP($C84,lookup_line!$A$3:$M$40,3,FALSE)</f>
        <v>9</v>
      </c>
      <c r="T84" s="39">
        <f>VLOOKUP($C84,lookup_line!$A$3:$M$40,4,FALSE)</f>
        <v>0</v>
      </c>
      <c r="U84" s="39">
        <f>VLOOKUP($C84,lookup_line!$A$3:$M$40,5,FALSE)</f>
        <v>0</v>
      </c>
      <c r="V84" s="39">
        <f>VLOOKUP($C84,lookup_line!$A$3:$M$40,6,FALSE)</f>
        <v>0</v>
      </c>
      <c r="W84" s="39">
        <f>VLOOKUP($C84,lookup_line!$A$3:$M$40,7,FALSE)</f>
        <v>0</v>
      </c>
      <c r="X84" s="39">
        <f>VLOOKUP($C84,lookup_line!$A$3:$M$40,8,FALSE)</f>
        <v>0</v>
      </c>
      <c r="Y84" s="39">
        <f>VLOOKUP($C84,lookup_line!$A$3:$M$40,9,FALSE)</f>
        <v>0</v>
      </c>
      <c r="Z84" s="39">
        <f>VLOOKUP($C84,lookup_line!$A$3:$M$40,10,FALSE)</f>
        <v>0</v>
      </c>
      <c r="AA84" s="39">
        <f>VLOOKUP($C84,lookup_line!$A$3:$M$40,11,FALSE)</f>
        <v>0</v>
      </c>
      <c r="AB84" s="39">
        <f>VLOOKUP($C84,lookup_line!$A$3:$M$40,12,FALSE)</f>
        <v>0</v>
      </c>
      <c r="AC84" s="39">
        <f>VLOOKUP($C84,lookup_line!$A$3:$M$40,13,FALSE)</f>
        <v>0</v>
      </c>
      <c r="AD84" s="126">
        <f>IFERROR((E84-AF84)/AL84*-1,0.1)</f>
        <v>0.1</v>
      </c>
      <c r="AE84" s="75">
        <v>0</v>
      </c>
      <c r="AF84" s="100">
        <v>0</v>
      </c>
      <c r="AG84" s="107">
        <v>0</v>
      </c>
      <c r="AH84" s="108">
        <v>0</v>
      </c>
      <c r="AI84" s="113"/>
      <c r="AJ84" s="45" t="s">
        <v>721</v>
      </c>
      <c r="AK84" s="77"/>
      <c r="AL84" s="45" t="e">
        <f>VLOOKUP(B84,Di_ROADS!$B$17:$E$1006,4,FALSE)</f>
        <v>#N/A</v>
      </c>
      <c r="AM84" s="45" t="str">
        <f>IF(OR(D84&gt;E84,D84&gt;F84),"error","")</f>
        <v/>
      </c>
      <c r="AN84" s="37">
        <v>1</v>
      </c>
      <c r="AO84" s="71"/>
      <c r="AP84" s="139">
        <v>1.8286817472952781</v>
      </c>
      <c r="AQ84" s="137">
        <v>1.8286817468289156</v>
      </c>
      <c r="AR84" s="142">
        <f>AQ84-AP84</f>
        <v>-4.6636250417009251E-10</v>
      </c>
      <c r="AS84" s="77">
        <f>MIN(F84,E84)*P84</f>
        <v>0</v>
      </c>
      <c r="AT84" s="77">
        <v>1.8286817472952781</v>
      </c>
      <c r="AU84" s="78">
        <f>AT84-AS84</f>
        <v>1.8286817472952781</v>
      </c>
      <c r="AV84" s="78"/>
      <c r="AW84" s="45"/>
      <c r="AX84" s="45"/>
      <c r="AY84" s="45"/>
      <c r="AZ84" s="45"/>
      <c r="BA84" s="45"/>
    </row>
    <row r="85" spans="1:53" s="35" customFormat="1">
      <c r="A85" s="37">
        <v>190</v>
      </c>
      <c r="B85" s="69" t="s">
        <v>509</v>
      </c>
      <c r="C85" s="74">
        <v>16</v>
      </c>
      <c r="D85" s="131">
        <v>0</v>
      </c>
      <c r="E85" s="131">
        <v>0</v>
      </c>
      <c r="F85" s="131">
        <v>12</v>
      </c>
      <c r="G85" s="65">
        <v>0</v>
      </c>
      <c r="H85" s="65">
        <v>0</v>
      </c>
      <c r="I85" s="65">
        <v>18.86</v>
      </c>
      <c r="J85" s="45">
        <v>18.899999999999999</v>
      </c>
      <c r="K85" s="45">
        <v>12</v>
      </c>
      <c r="L85" s="136">
        <v>3000</v>
      </c>
      <c r="M85" s="45">
        <v>12</v>
      </c>
      <c r="N85" s="73">
        <v>0</v>
      </c>
      <c r="O85" s="37">
        <v>1</v>
      </c>
      <c r="P85" s="37">
        <v>1</v>
      </c>
      <c r="Q85" s="146">
        <v>0</v>
      </c>
      <c r="R85" s="93">
        <f>VLOOKUP($C85,lookup_line!$A$3:$M$40,2,FALSE)</f>
        <v>6</v>
      </c>
      <c r="S85" s="39">
        <f>VLOOKUP($C85,lookup_line!$A$3:$M$40,3,FALSE)</f>
        <v>17</v>
      </c>
      <c r="T85" s="39">
        <f>VLOOKUP($C85,lookup_line!$A$3:$M$40,4,FALSE)</f>
        <v>0</v>
      </c>
      <c r="U85" s="39">
        <f>VLOOKUP($C85,lookup_line!$A$3:$M$40,5,FALSE)</f>
        <v>0</v>
      </c>
      <c r="V85" s="39">
        <f>VLOOKUP($C85,lookup_line!$A$3:$M$40,6,FALSE)</f>
        <v>0</v>
      </c>
      <c r="W85" s="39">
        <f>VLOOKUP($C85,lookup_line!$A$3:$M$40,7,FALSE)</f>
        <v>0</v>
      </c>
      <c r="X85" s="39">
        <f>VLOOKUP($C85,lookup_line!$A$3:$M$40,8,FALSE)</f>
        <v>0</v>
      </c>
      <c r="Y85" s="39">
        <f>VLOOKUP($C85,lookup_line!$A$3:$M$40,9,FALSE)</f>
        <v>0</v>
      </c>
      <c r="Z85" s="39">
        <f>VLOOKUP($C85,lookup_line!$A$3:$M$40,10,FALSE)</f>
        <v>0</v>
      </c>
      <c r="AA85" s="39">
        <f>VLOOKUP($C85,lookup_line!$A$3:$M$40,11,FALSE)</f>
        <v>0</v>
      </c>
      <c r="AB85" s="39">
        <f>VLOOKUP($C85,lookup_line!$A$3:$M$40,12,FALSE)</f>
        <v>0</v>
      </c>
      <c r="AC85" s="39">
        <f>VLOOKUP($C85,lookup_line!$A$3:$M$40,13,FALSE)</f>
        <v>0</v>
      </c>
      <c r="AD85" s="126">
        <f>IFERROR((E85-AF85)/AL85*-1,0.1)</f>
        <v>0.1</v>
      </c>
      <c r="AE85" s="75">
        <v>0</v>
      </c>
      <c r="AF85" s="100">
        <v>0</v>
      </c>
      <c r="AG85" s="107">
        <v>0</v>
      </c>
      <c r="AH85" s="108">
        <v>0</v>
      </c>
      <c r="AI85" s="112"/>
      <c r="AJ85" s="45" t="s">
        <v>743</v>
      </c>
      <c r="AK85" s="36"/>
      <c r="AL85" s="45">
        <f>VLOOKUP(B85,Di_ROADS!$B$17:$E$1006,4,FALSE)</f>
        <v>0</v>
      </c>
      <c r="AM85" s="36"/>
      <c r="AN85" s="37">
        <v>1</v>
      </c>
      <c r="AO85" s="36"/>
      <c r="AP85" s="140">
        <v>0</v>
      </c>
      <c r="AQ85" s="138">
        <v>0</v>
      </c>
      <c r="AR85" s="142">
        <f>AQ85-AP85</f>
        <v>0</v>
      </c>
      <c r="AS85" s="77">
        <f>MIN(F85,E85)*P85</f>
        <v>0</v>
      </c>
      <c r="AT85" s="36">
        <v>0</v>
      </c>
      <c r="AU85" s="78">
        <f>AT85-AS85</f>
        <v>0</v>
      </c>
      <c r="AV85" s="36"/>
      <c r="AW85" s="36"/>
      <c r="AX85" s="36"/>
      <c r="AY85" s="36"/>
      <c r="AZ85" s="36"/>
      <c r="BA85" s="36"/>
    </row>
    <row r="86" spans="1:53" s="35" customFormat="1">
      <c r="A86" s="37">
        <v>213</v>
      </c>
      <c r="B86" s="69" t="s">
        <v>532</v>
      </c>
      <c r="C86" s="74">
        <v>19</v>
      </c>
      <c r="D86" s="131">
        <v>0</v>
      </c>
      <c r="E86" s="131">
        <v>0</v>
      </c>
      <c r="F86" s="131">
        <v>12</v>
      </c>
      <c r="G86" s="65">
        <v>0</v>
      </c>
      <c r="H86" s="65">
        <v>0</v>
      </c>
      <c r="I86" s="65">
        <v>7.1928561429000002</v>
      </c>
      <c r="J86" s="45">
        <v>7.2</v>
      </c>
      <c r="K86" s="45">
        <v>8</v>
      </c>
      <c r="L86" s="136">
        <v>3000</v>
      </c>
      <c r="M86" s="45">
        <v>8</v>
      </c>
      <c r="N86" s="73">
        <v>0</v>
      </c>
      <c r="O86" s="37">
        <v>1</v>
      </c>
      <c r="P86" s="37">
        <v>1</v>
      </c>
      <c r="Q86" s="146">
        <v>0</v>
      </c>
      <c r="R86" s="93">
        <f>VLOOKUP($C86,lookup_line!$A$3:$M$40,2,FALSE)</f>
        <v>2</v>
      </c>
      <c r="S86" s="39">
        <f>VLOOKUP($C86,lookup_line!$A$3:$M$40,3,FALSE)</f>
        <v>10</v>
      </c>
      <c r="T86" s="39">
        <f>VLOOKUP($C86,lookup_line!$A$3:$M$40,4,FALSE)</f>
        <v>20</v>
      </c>
      <c r="U86" s="39">
        <f>VLOOKUP($C86,lookup_line!$A$3:$M$40,5,FALSE)</f>
        <v>0</v>
      </c>
      <c r="V86" s="39">
        <f>VLOOKUP($C86,lookup_line!$A$3:$M$40,6,FALSE)</f>
        <v>0</v>
      </c>
      <c r="W86" s="39">
        <f>VLOOKUP($C86,lookup_line!$A$3:$M$40,7,FALSE)</f>
        <v>0</v>
      </c>
      <c r="X86" s="39">
        <f>VLOOKUP($C86,lookup_line!$A$3:$M$40,8,FALSE)</f>
        <v>0</v>
      </c>
      <c r="Y86" s="39">
        <f>VLOOKUP($C86,lookup_line!$A$3:$M$40,9,FALSE)</f>
        <v>0</v>
      </c>
      <c r="Z86" s="39">
        <f>VLOOKUP($C86,lookup_line!$A$3:$M$40,10,FALSE)</f>
        <v>0</v>
      </c>
      <c r="AA86" s="39">
        <f>VLOOKUP($C86,lookup_line!$A$3:$M$40,11,FALSE)</f>
        <v>0</v>
      </c>
      <c r="AB86" s="39">
        <f>VLOOKUP($C86,lookup_line!$A$3:$M$40,12,FALSE)</f>
        <v>0</v>
      </c>
      <c r="AC86" s="39">
        <f>VLOOKUP($C86,lookup_line!$A$3:$M$40,13,FALSE)</f>
        <v>0</v>
      </c>
      <c r="AD86" s="126">
        <f>IFERROR((E86-AF86)/AL86*-1,0.1)</f>
        <v>0.1</v>
      </c>
      <c r="AE86" s="75">
        <v>0</v>
      </c>
      <c r="AF86" s="100">
        <v>0</v>
      </c>
      <c r="AG86" s="107">
        <v>0</v>
      </c>
      <c r="AH86" s="108">
        <v>0</v>
      </c>
      <c r="AI86" s="112"/>
      <c r="AJ86" s="45" t="s">
        <v>746</v>
      </c>
      <c r="AK86" s="36"/>
      <c r="AL86" s="45">
        <f>VLOOKUP(B86,Di_ROADS!$B$17:$E$1006,4,FALSE)</f>
        <v>0</v>
      </c>
      <c r="AM86" s="36"/>
      <c r="AN86" s="37">
        <v>1</v>
      </c>
      <c r="AO86" s="36"/>
      <c r="AP86" s="140">
        <v>1.5336102079865594</v>
      </c>
      <c r="AQ86" s="138">
        <v>1.5336102076003519</v>
      </c>
      <c r="AR86" s="142">
        <f>AQ86-AP86</f>
        <v>-3.8620751041662515E-10</v>
      </c>
      <c r="AS86" s="77">
        <f>MIN(F86,E86)*P86</f>
        <v>0</v>
      </c>
      <c r="AT86" s="36">
        <v>1.5336102079865594</v>
      </c>
      <c r="AU86" s="78">
        <f>AT86-AS86</f>
        <v>1.5336102079865594</v>
      </c>
      <c r="AV86" s="36"/>
      <c r="AW86" s="36"/>
      <c r="AX86" s="36"/>
      <c r="AY86" s="36"/>
      <c r="AZ86" s="36"/>
      <c r="BA86" s="36"/>
    </row>
    <row r="87" spans="1:53" s="35" customFormat="1">
      <c r="A87" s="37">
        <v>17</v>
      </c>
      <c r="B87" s="41" t="s">
        <v>342</v>
      </c>
      <c r="C87" s="74">
        <v>2</v>
      </c>
      <c r="D87" s="130">
        <v>0</v>
      </c>
      <c r="E87" s="159">
        <v>4.8846878001835634</v>
      </c>
      <c r="F87" s="131">
        <v>0</v>
      </c>
      <c r="G87" s="70">
        <v>14.04355</v>
      </c>
      <c r="H87" s="70">
        <v>193.41657000000001</v>
      </c>
      <c r="I87" s="70">
        <v>2.8840288403000001</v>
      </c>
      <c r="J87" s="65">
        <v>2.9</v>
      </c>
      <c r="K87" s="45">
        <v>2</v>
      </c>
      <c r="L87" s="136">
        <v>3000</v>
      </c>
      <c r="M87" s="45">
        <v>2</v>
      </c>
      <c r="N87" s="115">
        <v>0</v>
      </c>
      <c r="O87" s="134">
        <v>1</v>
      </c>
      <c r="P87" s="134">
        <v>1</v>
      </c>
      <c r="Q87" s="146">
        <v>0</v>
      </c>
      <c r="R87" s="93">
        <f>VLOOKUP($C87,lookup_line!$A$3:$M$40,2,FALSE)</f>
        <v>2</v>
      </c>
      <c r="S87" s="39">
        <f>VLOOKUP($C87,lookup_line!$A$3:$M$40,3,FALSE)</f>
        <v>0</v>
      </c>
      <c r="T87" s="39">
        <f>VLOOKUP($C87,lookup_line!$A$3:$M$40,4,FALSE)</f>
        <v>0</v>
      </c>
      <c r="U87" s="39">
        <f>VLOOKUP($C87,lookup_line!$A$3:$M$40,5,FALSE)</f>
        <v>0</v>
      </c>
      <c r="V87" s="39">
        <f>VLOOKUP($C87,lookup_line!$A$3:$M$40,6,FALSE)</f>
        <v>0</v>
      </c>
      <c r="W87" s="39">
        <f>VLOOKUP($C87,lookup_line!$A$3:$M$40,7,FALSE)</f>
        <v>0</v>
      </c>
      <c r="X87" s="39">
        <f>VLOOKUP($C87,lookup_line!$A$3:$M$40,8,FALSE)</f>
        <v>0</v>
      </c>
      <c r="Y87" s="39">
        <f>VLOOKUP($C87,lookup_line!$A$3:$M$40,9,FALSE)</f>
        <v>0</v>
      </c>
      <c r="Z87" s="39">
        <f>VLOOKUP($C87,lookup_line!$A$3:$M$40,10,FALSE)</f>
        <v>0</v>
      </c>
      <c r="AA87" s="39">
        <f>VLOOKUP($C87,lookup_line!$A$3:$M$40,11,FALSE)</f>
        <v>0</v>
      </c>
      <c r="AB87" s="39">
        <f>VLOOKUP($C87,lookup_line!$A$3:$M$40,12,FALSE)</f>
        <v>0</v>
      </c>
      <c r="AC87" s="39">
        <f>VLOOKUP($C87,lookup_line!$A$3:$M$40,13,FALSE)</f>
        <v>0</v>
      </c>
      <c r="AD87" s="126">
        <f>IFERROR((E87-AF87)/AL87*-1,0.1)</f>
        <v>2442.3439000917815</v>
      </c>
      <c r="AE87" s="75">
        <v>0</v>
      </c>
      <c r="AF87" s="100">
        <v>0</v>
      </c>
      <c r="AG87" s="107">
        <v>0</v>
      </c>
      <c r="AH87" s="108">
        <v>0</v>
      </c>
      <c r="AI87" s="113"/>
      <c r="AJ87" s="45" t="s">
        <v>834</v>
      </c>
      <c r="AK87" s="77"/>
      <c r="AL87" s="45">
        <f>VLOOKUP(B87,Di_ROADS!$B$17:$E$1006,4,FALSE)</f>
        <v>-2E-3</v>
      </c>
      <c r="AM87" s="45" t="str">
        <f>IF(OR(D87&gt;E87,D87&gt;F87),"error","")</f>
        <v/>
      </c>
      <c r="AN87" s="134">
        <v>1</v>
      </c>
      <c r="AO87" s="71"/>
      <c r="AP87" s="139">
        <v>0.16281097445258771</v>
      </c>
      <c r="AQ87" s="137">
        <v>0.16281097355334115</v>
      </c>
      <c r="AR87" s="142">
        <f>AQ87-AP87</f>
        <v>-8.9924656609952081E-10</v>
      </c>
      <c r="AS87" s="77">
        <f>MIN(F87,E87)*P87</f>
        <v>0</v>
      </c>
      <c r="AT87" s="77">
        <v>0.16281097445258774</v>
      </c>
      <c r="AU87" s="78">
        <f>AT87-AS87</f>
        <v>0.16281097445258774</v>
      </c>
      <c r="AV87" s="78"/>
      <c r="AW87" s="45"/>
      <c r="AX87" s="45"/>
      <c r="AY87" s="45"/>
      <c r="AZ87" s="45"/>
      <c r="BA87" s="45"/>
    </row>
    <row r="88" spans="1:53" s="35" customFormat="1">
      <c r="A88" s="37">
        <v>19</v>
      </c>
      <c r="B88" s="41" t="s">
        <v>343</v>
      </c>
      <c r="C88" s="74">
        <v>3</v>
      </c>
      <c r="D88" s="130">
        <v>0</v>
      </c>
      <c r="E88" s="131">
        <v>6.0596827445260288</v>
      </c>
      <c r="F88" s="131">
        <v>36</v>
      </c>
      <c r="G88" s="70">
        <v>8.3000000000000007</v>
      </c>
      <c r="H88" s="70">
        <v>2</v>
      </c>
      <c r="I88" s="70">
        <v>67.400000000000006</v>
      </c>
      <c r="J88" s="65">
        <v>67.400000000000006</v>
      </c>
      <c r="K88" s="45">
        <v>4</v>
      </c>
      <c r="L88" s="136">
        <v>3383</v>
      </c>
      <c r="M88" s="45">
        <v>4</v>
      </c>
      <c r="N88" s="115">
        <v>0</v>
      </c>
      <c r="O88" s="37">
        <v>1</v>
      </c>
      <c r="P88" s="37">
        <v>1</v>
      </c>
      <c r="Q88" s="146">
        <v>0</v>
      </c>
      <c r="R88" s="93">
        <f>VLOOKUP($C88,lookup_line!$A$3:$M$40,2,FALSE)</f>
        <v>3</v>
      </c>
      <c r="S88" s="39">
        <f>VLOOKUP($C88,lookup_line!$A$3:$M$40,3,FALSE)</f>
        <v>0</v>
      </c>
      <c r="T88" s="39">
        <f>VLOOKUP($C88,lookup_line!$A$3:$M$40,4,FALSE)</f>
        <v>0</v>
      </c>
      <c r="U88" s="39">
        <f>VLOOKUP($C88,lookup_line!$A$3:$M$40,5,FALSE)</f>
        <v>0</v>
      </c>
      <c r="V88" s="39">
        <f>VLOOKUP($C88,lookup_line!$A$3:$M$40,6,FALSE)</f>
        <v>0</v>
      </c>
      <c r="W88" s="39">
        <f>VLOOKUP($C88,lookup_line!$A$3:$M$40,7,FALSE)</f>
        <v>0</v>
      </c>
      <c r="X88" s="39">
        <f>VLOOKUP($C88,lookup_line!$A$3:$M$40,8,FALSE)</f>
        <v>0</v>
      </c>
      <c r="Y88" s="39">
        <f>VLOOKUP($C88,lookup_line!$A$3:$M$40,9,FALSE)</f>
        <v>0</v>
      </c>
      <c r="Z88" s="39">
        <f>VLOOKUP($C88,lookup_line!$A$3:$M$40,10,FALSE)</f>
        <v>0</v>
      </c>
      <c r="AA88" s="39">
        <f>VLOOKUP($C88,lookup_line!$A$3:$M$40,11,FALSE)</f>
        <v>0</v>
      </c>
      <c r="AB88" s="39">
        <f>VLOOKUP($C88,lookup_line!$A$3:$M$40,12,FALSE)</f>
        <v>0</v>
      </c>
      <c r="AC88" s="39">
        <f>VLOOKUP($C88,lookup_line!$A$3:$M$40,13,FALSE)</f>
        <v>0</v>
      </c>
      <c r="AD88" s="126">
        <f>IFERROR((E88-AF88)/AL88*-1,0.1)</f>
        <v>1782.2596307429499</v>
      </c>
      <c r="AE88" s="75">
        <v>0</v>
      </c>
      <c r="AF88" s="100">
        <v>0</v>
      </c>
      <c r="AG88" s="107">
        <v>0</v>
      </c>
      <c r="AH88" s="108">
        <v>0</v>
      </c>
      <c r="AI88" s="113"/>
      <c r="AJ88" s="45" t="s">
        <v>3</v>
      </c>
      <c r="AK88" s="77"/>
      <c r="AL88" s="45">
        <f>VLOOKUP(B88,Di_ROADS!$B$17:$E$1006,4,FALSE)</f>
        <v>-3.3999999999999998E-3</v>
      </c>
      <c r="AM88" s="45" t="str">
        <f>IF(OR(D88&gt;E88,D88&gt;F88),"error","")</f>
        <v/>
      </c>
      <c r="AN88" s="37">
        <v>1</v>
      </c>
      <c r="AO88" s="71"/>
      <c r="AP88" s="139">
        <v>9.1067291064344786</v>
      </c>
      <c r="AQ88" s="137">
        <v>9.1067291049106025</v>
      </c>
      <c r="AR88" s="142">
        <f>AQ88-AP88</f>
        <v>-1.5238761363889353E-9</v>
      </c>
      <c r="AS88" s="77">
        <f>MIN(F88,E88)*P88</f>
        <v>6.0596827445260288</v>
      </c>
      <c r="AT88" s="77">
        <v>9.1067291064344786</v>
      </c>
      <c r="AU88" s="78">
        <f>AT88-AS88</f>
        <v>3.0470463619084498</v>
      </c>
      <c r="AV88" s="78"/>
      <c r="AW88" s="45"/>
      <c r="AX88" s="45"/>
      <c r="AY88" s="45"/>
      <c r="AZ88" s="45"/>
      <c r="BA88" s="45"/>
    </row>
    <row r="89" spans="1:53" s="35" customFormat="1">
      <c r="A89" s="37">
        <v>21</v>
      </c>
      <c r="B89" s="41" t="s">
        <v>345</v>
      </c>
      <c r="C89" s="74">
        <v>3</v>
      </c>
      <c r="D89" s="130">
        <v>0</v>
      </c>
      <c r="E89" s="131">
        <v>5.5795953788057879</v>
      </c>
      <c r="F89" s="131">
        <v>36</v>
      </c>
      <c r="G89" s="70">
        <v>12</v>
      </c>
      <c r="H89" s="70">
        <v>31.6</v>
      </c>
      <c r="I89" s="70">
        <v>41.26</v>
      </c>
      <c r="J89" s="65">
        <v>41.3</v>
      </c>
      <c r="K89" s="45">
        <v>4</v>
      </c>
      <c r="L89" s="136">
        <v>13996</v>
      </c>
      <c r="M89" s="45">
        <v>4</v>
      </c>
      <c r="N89" s="115">
        <v>0</v>
      </c>
      <c r="O89" s="37">
        <v>1</v>
      </c>
      <c r="P89" s="37">
        <v>1</v>
      </c>
      <c r="Q89" s="146">
        <v>0</v>
      </c>
      <c r="R89" s="93">
        <f>VLOOKUP($C89,lookup_line!$A$3:$M$40,2,FALSE)</f>
        <v>3</v>
      </c>
      <c r="S89" s="39">
        <f>VLOOKUP($C89,lookup_line!$A$3:$M$40,3,FALSE)</f>
        <v>0</v>
      </c>
      <c r="T89" s="39">
        <f>VLOOKUP($C89,lookup_line!$A$3:$M$40,4,FALSE)</f>
        <v>0</v>
      </c>
      <c r="U89" s="39">
        <f>VLOOKUP($C89,lookup_line!$A$3:$M$40,5,FALSE)</f>
        <v>0</v>
      </c>
      <c r="V89" s="39">
        <f>VLOOKUP($C89,lookup_line!$A$3:$M$40,6,FALSE)</f>
        <v>0</v>
      </c>
      <c r="W89" s="39">
        <f>VLOOKUP($C89,lookup_line!$A$3:$M$40,7,FALSE)</f>
        <v>0</v>
      </c>
      <c r="X89" s="39">
        <f>VLOOKUP($C89,lookup_line!$A$3:$M$40,8,FALSE)</f>
        <v>0</v>
      </c>
      <c r="Y89" s="39">
        <f>VLOOKUP($C89,lookup_line!$A$3:$M$40,9,FALSE)</f>
        <v>0</v>
      </c>
      <c r="Z89" s="39">
        <f>VLOOKUP($C89,lookup_line!$A$3:$M$40,10,FALSE)</f>
        <v>0</v>
      </c>
      <c r="AA89" s="39">
        <f>VLOOKUP($C89,lookup_line!$A$3:$M$40,11,FALSE)</f>
        <v>0</v>
      </c>
      <c r="AB89" s="39">
        <f>VLOOKUP($C89,lookup_line!$A$3:$M$40,12,FALSE)</f>
        <v>0</v>
      </c>
      <c r="AC89" s="39">
        <f>VLOOKUP($C89,lookup_line!$A$3:$M$40,13,FALSE)</f>
        <v>0</v>
      </c>
      <c r="AD89" s="126">
        <f>IFERROR((E89-AF89)/AL89*-1,0.1)</f>
        <v>2789.7976894028939</v>
      </c>
      <c r="AE89" s="75">
        <v>0</v>
      </c>
      <c r="AF89" s="100">
        <v>0</v>
      </c>
      <c r="AG89" s="107">
        <v>0</v>
      </c>
      <c r="AH89" s="108">
        <v>0</v>
      </c>
      <c r="AI89" s="113"/>
      <c r="AJ89" s="45"/>
      <c r="AK89" s="77"/>
      <c r="AL89" s="45">
        <f>VLOOKUP(B89,Di_ROADS!$B$17:$E$1006,4,FALSE)</f>
        <v>-2E-3</v>
      </c>
      <c r="AM89" s="45" t="str">
        <f>IF(OR(D89&gt;E89,D89&gt;F89),"error","")</f>
        <v/>
      </c>
      <c r="AN89" s="37">
        <v>1</v>
      </c>
      <c r="AO89" s="71"/>
      <c r="AP89" s="139">
        <v>0</v>
      </c>
      <c r="AQ89" s="137">
        <v>0</v>
      </c>
      <c r="AR89" s="142">
        <f>AQ89-AP89</f>
        <v>0</v>
      </c>
      <c r="AS89" s="77">
        <f>MIN(F89,E89)*P89</f>
        <v>5.5795953788057879</v>
      </c>
      <c r="AT89" s="77">
        <v>0</v>
      </c>
      <c r="AU89" s="78">
        <f>AT89-AS89</f>
        <v>-5.5795953788057879</v>
      </c>
      <c r="AV89" s="78"/>
      <c r="AW89" s="45"/>
      <c r="AX89" s="45"/>
      <c r="AY89" s="45"/>
      <c r="AZ89" s="45"/>
      <c r="BA89" s="45"/>
    </row>
    <row r="90" spans="1:53" s="35" customFormat="1">
      <c r="A90" s="37">
        <v>22</v>
      </c>
      <c r="B90" s="41" t="s">
        <v>346</v>
      </c>
      <c r="C90" s="74">
        <v>3</v>
      </c>
      <c r="D90" s="130">
        <v>0</v>
      </c>
      <c r="E90" s="131">
        <v>0.29401678538880027</v>
      </c>
      <c r="F90" s="131">
        <v>0</v>
      </c>
      <c r="G90" s="70">
        <v>2.6601499999999998</v>
      </c>
      <c r="H90" s="70">
        <v>0</v>
      </c>
      <c r="I90" s="70">
        <v>67.996799679999995</v>
      </c>
      <c r="J90" s="65">
        <v>68</v>
      </c>
      <c r="K90" s="45">
        <v>0</v>
      </c>
      <c r="L90" s="136">
        <v>3000</v>
      </c>
      <c r="M90" s="45">
        <v>0</v>
      </c>
      <c r="N90" s="115">
        <v>0</v>
      </c>
      <c r="O90" s="37">
        <v>1</v>
      </c>
      <c r="P90" s="37">
        <v>1</v>
      </c>
      <c r="Q90" s="146">
        <v>0</v>
      </c>
      <c r="R90" s="93">
        <f>VLOOKUP($C90,lookup_line!$A$3:$M$40,2,FALSE)</f>
        <v>3</v>
      </c>
      <c r="S90" s="39">
        <f>VLOOKUP($C90,lookup_line!$A$3:$M$40,3,FALSE)</f>
        <v>0</v>
      </c>
      <c r="T90" s="39">
        <f>VLOOKUP($C90,lookup_line!$A$3:$M$40,4,FALSE)</f>
        <v>0</v>
      </c>
      <c r="U90" s="39">
        <f>VLOOKUP($C90,lookup_line!$A$3:$M$40,5,FALSE)</f>
        <v>0</v>
      </c>
      <c r="V90" s="39">
        <f>VLOOKUP($C90,lookup_line!$A$3:$M$40,6,FALSE)</f>
        <v>0</v>
      </c>
      <c r="W90" s="39">
        <f>VLOOKUP($C90,lookup_line!$A$3:$M$40,7,FALSE)</f>
        <v>0</v>
      </c>
      <c r="X90" s="39">
        <f>VLOOKUP($C90,lookup_line!$A$3:$M$40,8,FALSE)</f>
        <v>0</v>
      </c>
      <c r="Y90" s="39">
        <f>VLOOKUP($C90,lookup_line!$A$3:$M$40,9,FALSE)</f>
        <v>0</v>
      </c>
      <c r="Z90" s="39">
        <f>VLOOKUP($C90,lookup_line!$A$3:$M$40,10,FALSE)</f>
        <v>0</v>
      </c>
      <c r="AA90" s="39">
        <f>VLOOKUP($C90,lookup_line!$A$3:$M$40,11,FALSE)</f>
        <v>0</v>
      </c>
      <c r="AB90" s="39">
        <f>VLOOKUP($C90,lookup_line!$A$3:$M$40,12,FALSE)</f>
        <v>0</v>
      </c>
      <c r="AC90" s="39">
        <f>VLOOKUP($C90,lookup_line!$A$3:$M$40,13,FALSE)</f>
        <v>0</v>
      </c>
      <c r="AD90" s="126">
        <f>IFERROR((E90-AF90)/AL90*-1,0.1)</f>
        <v>147.00839269440013</v>
      </c>
      <c r="AE90" s="75">
        <v>0</v>
      </c>
      <c r="AF90" s="100">
        <v>0</v>
      </c>
      <c r="AG90" s="107">
        <v>0</v>
      </c>
      <c r="AH90" s="108">
        <v>0</v>
      </c>
      <c r="AI90" s="113"/>
      <c r="AJ90" s="45" t="s">
        <v>692</v>
      </c>
      <c r="AK90" s="77"/>
      <c r="AL90" s="45">
        <f>VLOOKUP(B90,Di_ROADS!$B$17:$E$1006,4,FALSE)</f>
        <v>-2E-3</v>
      </c>
      <c r="AM90" s="45" t="str">
        <f>IF(OR(D90&gt;E90,D90&gt;F90),"error","")</f>
        <v/>
      </c>
      <c r="AN90" s="37">
        <v>1</v>
      </c>
      <c r="AO90" s="71"/>
      <c r="AP90" s="139">
        <v>6.2164717830375977</v>
      </c>
      <c r="AQ90" s="137">
        <v>6.216471782499073</v>
      </c>
      <c r="AR90" s="142">
        <f>AQ90-AP90</f>
        <v>-5.3852478032467843E-10</v>
      </c>
      <c r="AS90" s="77">
        <f>MIN(F90,E90)*P90</f>
        <v>0</v>
      </c>
      <c r="AT90" s="77">
        <v>6.2164717830375977</v>
      </c>
      <c r="AU90" s="78">
        <f>AT90-AS90</f>
        <v>6.2164717830375977</v>
      </c>
      <c r="AV90" s="78"/>
      <c r="AW90" s="45"/>
      <c r="AX90" s="45"/>
      <c r="AY90" s="45"/>
      <c r="AZ90" s="45"/>
      <c r="BA90" s="45"/>
    </row>
    <row r="91" spans="1:53" s="35" customFormat="1">
      <c r="A91" s="37">
        <v>226</v>
      </c>
      <c r="B91" s="69" t="s">
        <v>545</v>
      </c>
      <c r="C91" s="74">
        <v>20</v>
      </c>
      <c r="D91" s="131">
        <v>0</v>
      </c>
      <c r="E91" s="131">
        <v>0</v>
      </c>
      <c r="F91" s="131">
        <v>12</v>
      </c>
      <c r="G91" s="65">
        <v>0</v>
      </c>
      <c r="H91" s="65">
        <v>0</v>
      </c>
      <c r="I91" s="65">
        <v>9.86</v>
      </c>
      <c r="J91" s="45">
        <v>9.9</v>
      </c>
      <c r="K91" s="45">
        <v>8</v>
      </c>
      <c r="L91" s="136">
        <v>3000</v>
      </c>
      <c r="M91" s="45">
        <v>8</v>
      </c>
      <c r="N91" s="73">
        <v>0</v>
      </c>
      <c r="O91" s="37">
        <v>1</v>
      </c>
      <c r="P91" s="37">
        <v>1</v>
      </c>
      <c r="Q91" s="146">
        <v>0</v>
      </c>
      <c r="R91" s="93">
        <f>VLOOKUP($C91,lookup_line!$A$3:$M$40,2,FALSE)</f>
        <v>22</v>
      </c>
      <c r="S91" s="39">
        <f>VLOOKUP($C91,lookup_line!$A$3:$M$40,3,FALSE)</f>
        <v>0</v>
      </c>
      <c r="T91" s="39">
        <f>VLOOKUP($C91,lookup_line!$A$3:$M$40,4,FALSE)</f>
        <v>0</v>
      </c>
      <c r="U91" s="39">
        <f>VLOOKUP($C91,lookup_line!$A$3:$M$40,5,FALSE)</f>
        <v>0</v>
      </c>
      <c r="V91" s="39">
        <f>VLOOKUP($C91,lookup_line!$A$3:$M$40,6,FALSE)</f>
        <v>0</v>
      </c>
      <c r="W91" s="39">
        <f>VLOOKUP($C91,lookup_line!$A$3:$M$40,7,FALSE)</f>
        <v>0</v>
      </c>
      <c r="X91" s="39">
        <f>VLOOKUP($C91,lookup_line!$A$3:$M$40,8,FALSE)</f>
        <v>0</v>
      </c>
      <c r="Y91" s="39">
        <f>VLOOKUP($C91,lookup_line!$A$3:$M$40,9,FALSE)</f>
        <v>0</v>
      </c>
      <c r="Z91" s="39">
        <f>VLOOKUP($C91,lookup_line!$A$3:$M$40,10,FALSE)</f>
        <v>0</v>
      </c>
      <c r="AA91" s="39">
        <f>VLOOKUP($C91,lookup_line!$A$3:$M$40,11,FALSE)</f>
        <v>0</v>
      </c>
      <c r="AB91" s="39">
        <f>VLOOKUP($C91,lookup_line!$A$3:$M$40,12,FALSE)</f>
        <v>0</v>
      </c>
      <c r="AC91" s="39">
        <f>VLOOKUP($C91,lookup_line!$A$3:$M$40,13,FALSE)</f>
        <v>0</v>
      </c>
      <c r="AD91" s="126">
        <f>IFERROR((E91-AF91)/AL91*-1,0.1)</f>
        <v>0.1</v>
      </c>
      <c r="AE91" s="75">
        <v>0</v>
      </c>
      <c r="AF91" s="100">
        <v>0</v>
      </c>
      <c r="AG91" s="107">
        <v>0</v>
      </c>
      <c r="AH91" s="108">
        <v>0</v>
      </c>
      <c r="AI91" s="112"/>
      <c r="AJ91" s="45" t="s">
        <v>754</v>
      </c>
      <c r="AK91" s="36"/>
      <c r="AL91" s="45">
        <f>VLOOKUP(B91,Di_ROADS!$B$17:$E$1006,4,FALSE)</f>
        <v>0</v>
      </c>
      <c r="AM91" s="36"/>
      <c r="AN91" s="37">
        <v>1</v>
      </c>
      <c r="AO91" s="36"/>
      <c r="AP91" s="140">
        <v>2.7259068968406939</v>
      </c>
      <c r="AQ91" s="138">
        <v>2.7259068964142856</v>
      </c>
      <c r="AR91" s="142">
        <f>AQ91-AP91</f>
        <v>-4.2640824204909222E-10</v>
      </c>
      <c r="AS91" s="77">
        <f>MIN(F91,E91)*P91</f>
        <v>0</v>
      </c>
      <c r="AT91" s="36">
        <v>2.7259068968406939</v>
      </c>
      <c r="AU91" s="78">
        <f>AT91-AS91</f>
        <v>2.7259068968406939</v>
      </c>
      <c r="AV91" s="36"/>
      <c r="AW91" s="36"/>
      <c r="AX91" s="36"/>
      <c r="AY91" s="36"/>
      <c r="AZ91" s="36"/>
      <c r="BA91" s="36"/>
    </row>
    <row r="92" spans="1:53" s="35" customFormat="1">
      <c r="A92" s="37">
        <v>243</v>
      </c>
      <c r="B92" s="69" t="s">
        <v>562</v>
      </c>
      <c r="C92" s="74">
        <v>22</v>
      </c>
      <c r="D92" s="131">
        <v>0</v>
      </c>
      <c r="E92" s="131">
        <v>0</v>
      </c>
      <c r="F92" s="131">
        <v>12</v>
      </c>
      <c r="G92" s="65">
        <v>0</v>
      </c>
      <c r="H92" s="65">
        <v>0</v>
      </c>
      <c r="I92" s="65">
        <v>1.71</v>
      </c>
      <c r="J92" s="45">
        <v>1.7</v>
      </c>
      <c r="K92" s="45">
        <v>2</v>
      </c>
      <c r="L92" s="136">
        <v>3000</v>
      </c>
      <c r="M92" s="45">
        <v>2</v>
      </c>
      <c r="N92" s="73">
        <v>0</v>
      </c>
      <c r="O92" s="37">
        <v>1</v>
      </c>
      <c r="P92" s="37">
        <v>1</v>
      </c>
      <c r="Q92" s="146">
        <v>0</v>
      </c>
      <c r="R92" s="93">
        <f>VLOOKUP($C92,lookup_line!$A$3:$M$40,2,FALSE)</f>
        <v>22</v>
      </c>
      <c r="S92" s="39">
        <f>VLOOKUP($C92,lookup_line!$A$3:$M$40,3,FALSE)</f>
        <v>0</v>
      </c>
      <c r="T92" s="39">
        <f>VLOOKUP($C92,lookup_line!$A$3:$M$40,4,FALSE)</f>
        <v>0</v>
      </c>
      <c r="U92" s="39">
        <f>VLOOKUP($C92,lookup_line!$A$3:$M$40,5,FALSE)</f>
        <v>0</v>
      </c>
      <c r="V92" s="39">
        <f>VLOOKUP($C92,lookup_line!$A$3:$M$40,6,FALSE)</f>
        <v>0</v>
      </c>
      <c r="W92" s="39">
        <f>VLOOKUP($C92,lookup_line!$A$3:$M$40,7,FALSE)</f>
        <v>0</v>
      </c>
      <c r="X92" s="39">
        <f>VLOOKUP($C92,lookup_line!$A$3:$M$40,8,FALSE)</f>
        <v>0</v>
      </c>
      <c r="Y92" s="39">
        <f>VLOOKUP($C92,lookup_line!$A$3:$M$40,9,FALSE)</f>
        <v>0</v>
      </c>
      <c r="Z92" s="39">
        <f>VLOOKUP($C92,lookup_line!$A$3:$M$40,10,FALSE)</f>
        <v>0</v>
      </c>
      <c r="AA92" s="39">
        <f>VLOOKUP($C92,lookup_line!$A$3:$M$40,11,FALSE)</f>
        <v>0</v>
      </c>
      <c r="AB92" s="39">
        <f>VLOOKUP($C92,lookup_line!$A$3:$M$40,12,FALSE)</f>
        <v>0</v>
      </c>
      <c r="AC92" s="39">
        <f>VLOOKUP($C92,lookup_line!$A$3:$M$40,13,FALSE)</f>
        <v>0</v>
      </c>
      <c r="AD92" s="126">
        <f>IFERROR((E92-AF92)/AL92*-1,0.1)</f>
        <v>0.1</v>
      </c>
      <c r="AE92" s="75">
        <v>0</v>
      </c>
      <c r="AF92" s="100">
        <v>0</v>
      </c>
      <c r="AG92" s="107">
        <v>0</v>
      </c>
      <c r="AH92" s="108">
        <v>0</v>
      </c>
      <c r="AI92" s="112"/>
      <c r="AJ92" s="45" t="s">
        <v>758</v>
      </c>
      <c r="AK92" s="36"/>
      <c r="AL92" s="45">
        <f>VLOOKUP(B92,Di_ROADS!$B$17:$E$1006,4,FALSE)</f>
        <v>0</v>
      </c>
      <c r="AM92" s="36"/>
      <c r="AN92" s="37">
        <v>1</v>
      </c>
      <c r="AO92" s="36"/>
      <c r="AP92" s="140">
        <v>4.5972063605685669</v>
      </c>
      <c r="AQ92" s="138">
        <v>4.5972063601691575</v>
      </c>
      <c r="AR92" s="142">
        <f>AQ92-AP92</f>
        <v>-3.9940939444704782E-10</v>
      </c>
      <c r="AS92" s="77">
        <f>MIN(F92,E92)*P92</f>
        <v>0</v>
      </c>
      <c r="AT92" s="36">
        <v>4.597206360568566</v>
      </c>
      <c r="AU92" s="78">
        <f>AT92-AS92</f>
        <v>4.597206360568566</v>
      </c>
      <c r="AV92" s="36"/>
      <c r="AW92" s="36"/>
      <c r="AX92" s="36"/>
      <c r="AY92" s="36"/>
      <c r="AZ92" s="36"/>
      <c r="BA92" s="36"/>
    </row>
    <row r="93" spans="1:53" s="35" customFormat="1">
      <c r="A93" s="37">
        <v>23</v>
      </c>
      <c r="B93" s="41" t="s">
        <v>347</v>
      </c>
      <c r="C93" s="74">
        <v>3</v>
      </c>
      <c r="D93" s="130">
        <v>0</v>
      </c>
      <c r="E93" s="131">
        <v>0.18449961593030717</v>
      </c>
      <c r="F93" s="131">
        <v>0.16281097445258774</v>
      </c>
      <c r="G93" s="70">
        <v>0.1</v>
      </c>
      <c r="H93" s="70">
        <v>0</v>
      </c>
      <c r="I93" s="70">
        <v>47.103000000000002</v>
      </c>
      <c r="J93" s="65">
        <v>47.1</v>
      </c>
      <c r="K93" s="45">
        <v>0</v>
      </c>
      <c r="L93" s="136">
        <v>4169</v>
      </c>
      <c r="M93" s="45">
        <v>0</v>
      </c>
      <c r="N93" s="115">
        <v>0</v>
      </c>
      <c r="O93" s="134">
        <v>1</v>
      </c>
      <c r="P93" s="134">
        <v>0</v>
      </c>
      <c r="Q93" s="146">
        <v>0</v>
      </c>
      <c r="R93" s="93">
        <f>VLOOKUP($C93,lookup_line!$A$3:$M$40,2,FALSE)</f>
        <v>3</v>
      </c>
      <c r="S93" s="39">
        <f>VLOOKUP($C93,lookup_line!$A$3:$M$40,3,FALSE)</f>
        <v>0</v>
      </c>
      <c r="T93" s="39">
        <f>VLOOKUP($C93,lookup_line!$A$3:$M$40,4,FALSE)</f>
        <v>0</v>
      </c>
      <c r="U93" s="39">
        <f>VLOOKUP($C93,lookup_line!$A$3:$M$40,5,FALSE)</f>
        <v>0</v>
      </c>
      <c r="V93" s="39">
        <f>VLOOKUP($C93,lookup_line!$A$3:$M$40,6,FALSE)</f>
        <v>0</v>
      </c>
      <c r="W93" s="39">
        <f>VLOOKUP($C93,lookup_line!$A$3:$M$40,7,FALSE)</f>
        <v>0</v>
      </c>
      <c r="X93" s="39">
        <f>VLOOKUP($C93,lookup_line!$A$3:$M$40,8,FALSE)</f>
        <v>0</v>
      </c>
      <c r="Y93" s="39">
        <f>VLOOKUP($C93,lookup_line!$A$3:$M$40,9,FALSE)</f>
        <v>0</v>
      </c>
      <c r="Z93" s="39">
        <f>VLOOKUP($C93,lookup_line!$A$3:$M$40,10,FALSE)</f>
        <v>0</v>
      </c>
      <c r="AA93" s="39">
        <f>VLOOKUP($C93,lookup_line!$A$3:$M$40,11,FALSE)</f>
        <v>0</v>
      </c>
      <c r="AB93" s="39">
        <f>VLOOKUP($C93,lookup_line!$A$3:$M$40,12,FALSE)</f>
        <v>0</v>
      </c>
      <c r="AC93" s="39">
        <f>VLOOKUP($C93,lookup_line!$A$3:$M$40,13,FALSE)</f>
        <v>0</v>
      </c>
      <c r="AD93" s="126">
        <f>IFERROR((E93-AF93)/AL93*-1,0.1)</f>
        <v>92.249807965153579</v>
      </c>
      <c r="AE93" s="75">
        <v>0</v>
      </c>
      <c r="AF93" s="100">
        <v>0</v>
      </c>
      <c r="AG93" s="107">
        <v>0</v>
      </c>
      <c r="AH93" s="108">
        <v>0</v>
      </c>
      <c r="AI93" s="113"/>
      <c r="AJ93" s="45" t="s">
        <v>693</v>
      </c>
      <c r="AK93" s="77"/>
      <c r="AL93" s="45">
        <f>VLOOKUP(B93,Di_ROADS!$B$17:$E$1006,4,FALSE)</f>
        <v>-2E-3</v>
      </c>
      <c r="AM93" s="45" t="str">
        <f>IF(OR(D93&gt;E93,D93&gt;F93),"error","")</f>
        <v/>
      </c>
      <c r="AN93" s="134">
        <v>0</v>
      </c>
      <c r="AO93" s="71"/>
      <c r="AP93" s="139">
        <v>0</v>
      </c>
      <c r="AQ93" s="137">
        <v>0</v>
      </c>
      <c r="AR93" s="142">
        <f>AQ93-AP93</f>
        <v>0</v>
      </c>
      <c r="AS93" s="77">
        <f>MIN(F93,E93)*P93</f>
        <v>0</v>
      </c>
      <c r="AT93" s="77">
        <v>0</v>
      </c>
      <c r="AU93" s="78">
        <f>AT93-AS93</f>
        <v>0</v>
      </c>
      <c r="AV93" s="78"/>
      <c r="AW93" s="45"/>
      <c r="AX93" s="45"/>
      <c r="AY93" s="45"/>
      <c r="AZ93" s="45"/>
      <c r="BA93" s="45"/>
    </row>
    <row r="94" spans="1:53" s="35" customFormat="1">
      <c r="A94" s="37">
        <v>360</v>
      </c>
      <c r="B94" s="36" t="s">
        <v>679</v>
      </c>
      <c r="C94" s="74">
        <v>16</v>
      </c>
      <c r="D94" s="131">
        <v>0</v>
      </c>
      <c r="E94" s="131">
        <v>0</v>
      </c>
      <c r="F94" s="131">
        <v>25</v>
      </c>
      <c r="G94" s="65">
        <v>0</v>
      </c>
      <c r="H94" s="65">
        <v>0</v>
      </c>
      <c r="I94" s="65">
        <v>9.4490550945000003</v>
      </c>
      <c r="J94" s="45">
        <v>9.4</v>
      </c>
      <c r="K94" s="45">
        <v>4</v>
      </c>
      <c r="L94" s="136">
        <v>4681.6000000000004</v>
      </c>
      <c r="M94" s="45">
        <v>4</v>
      </c>
      <c r="N94" s="73">
        <v>0</v>
      </c>
      <c r="O94" s="37">
        <v>1</v>
      </c>
      <c r="P94" s="37">
        <v>1</v>
      </c>
      <c r="Q94" s="146">
        <v>0</v>
      </c>
      <c r="R94" s="93">
        <f>VLOOKUP($C94,lookup_line!$A$3:$M$40,2,FALSE)</f>
        <v>6</v>
      </c>
      <c r="S94" s="39">
        <f>VLOOKUP($C94,lookup_line!$A$3:$M$40,3,FALSE)</f>
        <v>17</v>
      </c>
      <c r="T94" s="39">
        <f>VLOOKUP($C94,lookup_line!$A$3:$M$40,4,FALSE)</f>
        <v>0</v>
      </c>
      <c r="U94" s="39">
        <f>VLOOKUP($C94,lookup_line!$A$3:$M$40,5,FALSE)</f>
        <v>0</v>
      </c>
      <c r="V94" s="39">
        <f>VLOOKUP($C94,lookup_line!$A$3:$M$40,6,FALSE)</f>
        <v>0</v>
      </c>
      <c r="W94" s="39">
        <f>VLOOKUP($C94,lookup_line!$A$3:$M$40,7,FALSE)</f>
        <v>0</v>
      </c>
      <c r="X94" s="39">
        <f>VLOOKUP($C94,lookup_line!$A$3:$M$40,8,FALSE)</f>
        <v>0</v>
      </c>
      <c r="Y94" s="39">
        <f>VLOOKUP($C94,lookup_line!$A$3:$M$40,9,FALSE)</f>
        <v>0</v>
      </c>
      <c r="Z94" s="39">
        <f>VLOOKUP($C94,lookup_line!$A$3:$M$40,10,FALSE)</f>
        <v>0</v>
      </c>
      <c r="AA94" s="39">
        <f>VLOOKUP($C94,lookup_line!$A$3:$M$40,11,FALSE)</f>
        <v>0</v>
      </c>
      <c r="AB94" s="39">
        <f>VLOOKUP($C94,lookup_line!$A$3:$M$40,12,FALSE)</f>
        <v>0</v>
      </c>
      <c r="AC94" s="39">
        <f>VLOOKUP($C94,lookup_line!$A$3:$M$40,13,FALSE)</f>
        <v>0</v>
      </c>
      <c r="AD94" s="126">
        <f>IFERROR((E94-AF94)/AL94*-1,0.1)</f>
        <v>0.1</v>
      </c>
      <c r="AE94" s="75">
        <v>0</v>
      </c>
      <c r="AF94" s="100">
        <v>0</v>
      </c>
      <c r="AG94" s="107">
        <v>0</v>
      </c>
      <c r="AH94" s="108">
        <v>0</v>
      </c>
      <c r="AI94" s="112"/>
      <c r="AJ94" s="45" t="s">
        <v>789</v>
      </c>
      <c r="AK94" s="36"/>
      <c r="AL94" s="45" t="e">
        <f>VLOOKUP(B94,Di_ROADS!$B$17:$E$1006,4,FALSE)</f>
        <v>#N/A</v>
      </c>
      <c r="AM94" s="36"/>
      <c r="AN94" s="37">
        <v>1</v>
      </c>
      <c r="AO94" s="36"/>
      <c r="AP94" s="140">
        <v>0</v>
      </c>
      <c r="AQ94" s="138">
        <v>0</v>
      </c>
      <c r="AR94" s="142">
        <f>AQ94-AP94</f>
        <v>0</v>
      </c>
      <c r="AS94" s="77">
        <f>MIN(F94,E94)*P94</f>
        <v>0</v>
      </c>
      <c r="AT94" s="36">
        <v>0</v>
      </c>
      <c r="AU94" s="78">
        <f>AT94-AS94</f>
        <v>0</v>
      </c>
      <c r="AV94" s="36"/>
      <c r="AW94" s="36"/>
      <c r="AX94" s="36"/>
      <c r="AY94" s="36"/>
      <c r="AZ94" s="36"/>
      <c r="BA94" s="36"/>
    </row>
    <row r="95" spans="1:53" s="35" customFormat="1">
      <c r="A95" s="37">
        <v>361</v>
      </c>
      <c r="B95" s="36" t="s">
        <v>680</v>
      </c>
      <c r="C95" s="74">
        <v>16</v>
      </c>
      <c r="D95" s="131">
        <v>0</v>
      </c>
      <c r="E95" s="131">
        <v>0</v>
      </c>
      <c r="F95" s="131">
        <v>25</v>
      </c>
      <c r="G95" s="65">
        <v>2124.946876328092</v>
      </c>
      <c r="H95" s="65">
        <v>0</v>
      </c>
      <c r="I95" s="65">
        <v>1.9179999999999999</v>
      </c>
      <c r="J95" s="45">
        <v>1.9</v>
      </c>
      <c r="K95" s="45">
        <v>1</v>
      </c>
      <c r="L95" s="136">
        <v>1042</v>
      </c>
      <c r="M95" s="45">
        <v>1</v>
      </c>
      <c r="N95" s="73">
        <v>0</v>
      </c>
      <c r="O95" s="37">
        <v>1</v>
      </c>
      <c r="P95" s="37">
        <v>1</v>
      </c>
      <c r="Q95" s="146">
        <v>0</v>
      </c>
      <c r="R95" s="93">
        <f>VLOOKUP($C95,lookup_line!$A$3:$M$40,2,FALSE)</f>
        <v>6</v>
      </c>
      <c r="S95" s="39">
        <f>VLOOKUP($C95,lookup_line!$A$3:$M$40,3,FALSE)</f>
        <v>17</v>
      </c>
      <c r="T95" s="39">
        <f>VLOOKUP($C95,lookup_line!$A$3:$M$40,4,FALSE)</f>
        <v>0</v>
      </c>
      <c r="U95" s="39">
        <f>VLOOKUP($C95,lookup_line!$A$3:$M$40,5,FALSE)</f>
        <v>0</v>
      </c>
      <c r="V95" s="39">
        <f>VLOOKUP($C95,lookup_line!$A$3:$M$40,6,FALSE)</f>
        <v>0</v>
      </c>
      <c r="W95" s="39">
        <f>VLOOKUP($C95,lookup_line!$A$3:$M$40,7,FALSE)</f>
        <v>0</v>
      </c>
      <c r="X95" s="39">
        <f>VLOOKUP($C95,lookup_line!$A$3:$M$40,8,FALSE)</f>
        <v>0</v>
      </c>
      <c r="Y95" s="39">
        <f>VLOOKUP($C95,lookup_line!$A$3:$M$40,9,FALSE)</f>
        <v>0</v>
      </c>
      <c r="Z95" s="39">
        <f>VLOOKUP($C95,lookup_line!$A$3:$M$40,10,FALSE)</f>
        <v>0</v>
      </c>
      <c r="AA95" s="39">
        <f>VLOOKUP($C95,lookup_line!$A$3:$M$40,11,FALSE)</f>
        <v>0</v>
      </c>
      <c r="AB95" s="39">
        <f>VLOOKUP($C95,lookup_line!$A$3:$M$40,12,FALSE)</f>
        <v>0</v>
      </c>
      <c r="AC95" s="39">
        <f>VLOOKUP($C95,lookup_line!$A$3:$M$40,13,FALSE)</f>
        <v>0</v>
      </c>
      <c r="AD95" s="126">
        <f>IFERROR((E95-AF95)/AL95*-1,0.1)</f>
        <v>0.1</v>
      </c>
      <c r="AE95" s="75">
        <v>0</v>
      </c>
      <c r="AF95" s="100">
        <v>0</v>
      </c>
      <c r="AG95" s="107">
        <v>0</v>
      </c>
      <c r="AH95" s="108">
        <v>0</v>
      </c>
      <c r="AI95" s="112"/>
      <c r="AJ95" s="45" t="s">
        <v>790</v>
      </c>
      <c r="AK95" s="36"/>
      <c r="AL95" s="45" t="e">
        <f>VLOOKUP(B95,Di_ROADS!$B$17:$E$1006,4,FALSE)</f>
        <v>#N/A</v>
      </c>
      <c r="AM95" s="36"/>
      <c r="AN95" s="37">
        <v>1</v>
      </c>
      <c r="AO95" s="36"/>
      <c r="AP95" s="140">
        <v>0</v>
      </c>
      <c r="AQ95" s="138">
        <v>0</v>
      </c>
      <c r="AR95" s="142">
        <f>AQ95-AP95</f>
        <v>0</v>
      </c>
      <c r="AS95" s="77">
        <f>MIN(F95,E95)*P95</f>
        <v>0</v>
      </c>
      <c r="AT95" s="36">
        <v>0</v>
      </c>
      <c r="AU95" s="78">
        <f>AT95-AS95</f>
        <v>0</v>
      </c>
      <c r="AV95" s="36"/>
      <c r="AW95" s="36"/>
      <c r="AX95" s="36"/>
      <c r="AY95" s="36"/>
      <c r="AZ95" s="36"/>
      <c r="BA95" s="36"/>
    </row>
    <row r="96" spans="1:53" s="35" customFormat="1">
      <c r="A96" s="37">
        <v>362</v>
      </c>
      <c r="B96" s="36" t="s">
        <v>681</v>
      </c>
      <c r="C96" s="74">
        <v>16</v>
      </c>
      <c r="D96" s="131">
        <v>0</v>
      </c>
      <c r="E96" s="131">
        <v>0</v>
      </c>
      <c r="F96" s="131">
        <v>25</v>
      </c>
      <c r="G96" s="65">
        <v>100</v>
      </c>
      <c r="H96" s="65">
        <v>0</v>
      </c>
      <c r="I96" s="65">
        <v>1.83</v>
      </c>
      <c r="J96" s="45">
        <v>1.8</v>
      </c>
      <c r="K96" s="45">
        <v>0</v>
      </c>
      <c r="L96" s="136">
        <v>2202</v>
      </c>
      <c r="M96" s="45">
        <v>0</v>
      </c>
      <c r="N96" s="73">
        <v>0</v>
      </c>
      <c r="O96" s="37">
        <v>1</v>
      </c>
      <c r="P96" s="37">
        <v>1</v>
      </c>
      <c r="Q96" s="146">
        <v>0</v>
      </c>
      <c r="R96" s="93">
        <f>VLOOKUP($C96,lookup_line!$A$3:$M$40,2,FALSE)</f>
        <v>6</v>
      </c>
      <c r="S96" s="39">
        <f>VLOOKUP($C96,lookup_line!$A$3:$M$40,3,FALSE)</f>
        <v>17</v>
      </c>
      <c r="T96" s="39">
        <f>VLOOKUP($C96,lookup_line!$A$3:$M$40,4,FALSE)</f>
        <v>0</v>
      </c>
      <c r="U96" s="39">
        <f>VLOOKUP($C96,lookup_line!$A$3:$M$40,5,FALSE)</f>
        <v>0</v>
      </c>
      <c r="V96" s="39">
        <f>VLOOKUP($C96,lookup_line!$A$3:$M$40,6,FALSE)</f>
        <v>0</v>
      </c>
      <c r="W96" s="39">
        <f>VLOOKUP($C96,lookup_line!$A$3:$M$40,7,FALSE)</f>
        <v>0</v>
      </c>
      <c r="X96" s="39">
        <f>VLOOKUP($C96,lookup_line!$A$3:$M$40,8,FALSE)</f>
        <v>0</v>
      </c>
      <c r="Y96" s="39">
        <f>VLOOKUP($C96,lookup_line!$A$3:$M$40,9,FALSE)</f>
        <v>0</v>
      </c>
      <c r="Z96" s="39">
        <f>VLOOKUP($C96,lookup_line!$A$3:$M$40,10,FALSE)</f>
        <v>0</v>
      </c>
      <c r="AA96" s="39">
        <f>VLOOKUP($C96,lookup_line!$A$3:$M$40,11,FALSE)</f>
        <v>0</v>
      </c>
      <c r="AB96" s="39">
        <f>VLOOKUP($C96,lookup_line!$A$3:$M$40,12,FALSE)</f>
        <v>0</v>
      </c>
      <c r="AC96" s="39">
        <f>VLOOKUP($C96,lookup_line!$A$3:$M$40,13,FALSE)</f>
        <v>0</v>
      </c>
      <c r="AD96" s="126">
        <f>IFERROR((E96-AF96)/AL96*-1,0.1)</f>
        <v>0.1</v>
      </c>
      <c r="AE96" s="75">
        <v>0</v>
      </c>
      <c r="AF96" s="100">
        <v>0</v>
      </c>
      <c r="AG96" s="107">
        <v>0</v>
      </c>
      <c r="AH96" s="108">
        <v>0</v>
      </c>
      <c r="AI96" s="112"/>
      <c r="AJ96" s="45" t="s">
        <v>791</v>
      </c>
      <c r="AK96" s="36"/>
      <c r="AL96" s="45" t="e">
        <f>VLOOKUP(B96,Di_ROADS!$B$17:$E$1006,4,FALSE)</f>
        <v>#N/A</v>
      </c>
      <c r="AM96" s="36"/>
      <c r="AN96" s="37">
        <v>1</v>
      </c>
      <c r="AO96" s="36"/>
      <c r="AP96" s="140">
        <v>5.590738325811282E-20</v>
      </c>
      <c r="AQ96" s="138">
        <v>5.656969497505813E-11</v>
      </c>
      <c r="AR96" s="142">
        <f>AQ96-AP96</f>
        <v>5.6569694919150743E-11</v>
      </c>
      <c r="AS96" s="77">
        <f>MIN(F96,E96)*P96</f>
        <v>0</v>
      </c>
      <c r="AT96" s="36">
        <v>0.16778137385210198</v>
      </c>
      <c r="AU96" s="78">
        <f>AT96-AS96</f>
        <v>0.16778137385210198</v>
      </c>
      <c r="AV96" s="36"/>
      <c r="AW96" s="36"/>
      <c r="AX96" s="36"/>
      <c r="AY96" s="36"/>
      <c r="AZ96" s="36"/>
      <c r="BA96" s="36"/>
    </row>
    <row r="97" spans="1:53" s="35" customFormat="1">
      <c r="A97" s="37">
        <v>363</v>
      </c>
      <c r="B97" s="36" t="s">
        <v>682</v>
      </c>
      <c r="C97" s="74">
        <v>4</v>
      </c>
      <c r="D97" s="131">
        <v>0</v>
      </c>
      <c r="E97" s="131">
        <v>0</v>
      </c>
      <c r="F97" s="131">
        <v>25</v>
      </c>
      <c r="G97" s="65">
        <v>100</v>
      </c>
      <c r="H97" s="65">
        <v>0</v>
      </c>
      <c r="I97" s="65">
        <v>1.9</v>
      </c>
      <c r="J97" s="45">
        <v>1.9</v>
      </c>
      <c r="K97" s="45">
        <v>0</v>
      </c>
      <c r="L97" s="136">
        <v>601</v>
      </c>
      <c r="M97" s="45">
        <v>0</v>
      </c>
      <c r="N97" s="73">
        <v>0</v>
      </c>
      <c r="O97" s="37">
        <v>1</v>
      </c>
      <c r="P97" s="37">
        <v>1</v>
      </c>
      <c r="Q97" s="146">
        <v>0</v>
      </c>
      <c r="R97" s="93">
        <f>VLOOKUP($C97,lookup_line!$A$3:$M$40,2,FALSE)</f>
        <v>5</v>
      </c>
      <c r="S97" s="39">
        <f>VLOOKUP($C97,lookup_line!$A$3:$M$40,3,FALSE)</f>
        <v>0</v>
      </c>
      <c r="T97" s="39">
        <f>VLOOKUP($C97,lookup_line!$A$3:$M$40,4,FALSE)</f>
        <v>0</v>
      </c>
      <c r="U97" s="39">
        <f>VLOOKUP($C97,lookup_line!$A$3:$M$40,5,FALSE)</f>
        <v>0</v>
      </c>
      <c r="V97" s="39">
        <f>VLOOKUP($C97,lookup_line!$A$3:$M$40,6,FALSE)</f>
        <v>0</v>
      </c>
      <c r="W97" s="39">
        <f>VLOOKUP($C97,lookup_line!$A$3:$M$40,7,FALSE)</f>
        <v>0</v>
      </c>
      <c r="X97" s="39">
        <f>VLOOKUP($C97,lookup_line!$A$3:$M$40,8,FALSE)</f>
        <v>0</v>
      </c>
      <c r="Y97" s="39">
        <f>VLOOKUP($C97,lookup_line!$A$3:$M$40,9,FALSE)</f>
        <v>0</v>
      </c>
      <c r="Z97" s="39">
        <f>VLOOKUP($C97,lookup_line!$A$3:$M$40,10,FALSE)</f>
        <v>0</v>
      </c>
      <c r="AA97" s="39">
        <f>VLOOKUP($C97,lookup_line!$A$3:$M$40,11,FALSE)</f>
        <v>0</v>
      </c>
      <c r="AB97" s="39">
        <f>VLOOKUP($C97,lookup_line!$A$3:$M$40,12,FALSE)</f>
        <v>0</v>
      </c>
      <c r="AC97" s="39">
        <f>VLOOKUP($C97,lookup_line!$A$3:$M$40,13,FALSE)</f>
        <v>0</v>
      </c>
      <c r="AD97" s="126">
        <f>IFERROR((E97-AF97)/AL97*-1,0.1)</f>
        <v>0.1</v>
      </c>
      <c r="AE97" s="75">
        <v>0</v>
      </c>
      <c r="AF97" s="100">
        <v>0</v>
      </c>
      <c r="AG97" s="107">
        <v>0</v>
      </c>
      <c r="AH97" s="108">
        <v>0</v>
      </c>
      <c r="AI97" s="112"/>
      <c r="AJ97" s="45" t="s">
        <v>792</v>
      </c>
      <c r="AK97" s="36"/>
      <c r="AL97" s="45" t="e">
        <f>VLOOKUP(B97,Di_ROADS!$B$17:$E$1006,4,FALSE)</f>
        <v>#N/A</v>
      </c>
      <c r="AM97" s="36"/>
      <c r="AN97" s="37">
        <v>1</v>
      </c>
      <c r="AO97" s="36"/>
      <c r="AP97" s="140">
        <v>0</v>
      </c>
      <c r="AQ97" s="36"/>
      <c r="AR97" s="142">
        <f>AQ97-AP97</f>
        <v>0</v>
      </c>
      <c r="AS97" s="77">
        <f>MIN(F97,E97)*P97</f>
        <v>0</v>
      </c>
      <c r="AT97" s="36"/>
      <c r="AU97" s="78">
        <f>AT97-AS97</f>
        <v>0</v>
      </c>
      <c r="AV97" s="36"/>
      <c r="AW97" s="36"/>
      <c r="AX97" s="36"/>
      <c r="AY97" s="36"/>
      <c r="AZ97" s="36"/>
      <c r="BA97" s="36"/>
    </row>
    <row r="98" spans="1:53" s="35" customFormat="1">
      <c r="A98" s="37">
        <v>24</v>
      </c>
      <c r="B98" s="41" t="s">
        <v>348</v>
      </c>
      <c r="C98" s="74">
        <v>3</v>
      </c>
      <c r="D98" s="130">
        <v>0</v>
      </c>
      <c r="E98" s="131">
        <v>5.6356266855926185</v>
      </c>
      <c r="F98" s="131">
        <v>36</v>
      </c>
      <c r="G98" s="70">
        <v>10.7</v>
      </c>
      <c r="H98" s="70">
        <v>6</v>
      </c>
      <c r="I98" s="70">
        <v>41</v>
      </c>
      <c r="J98" s="65">
        <v>41</v>
      </c>
      <c r="K98" s="45">
        <v>8</v>
      </c>
      <c r="L98" s="136">
        <v>25840</v>
      </c>
      <c r="M98" s="45">
        <v>8</v>
      </c>
      <c r="N98" s="115">
        <v>0</v>
      </c>
      <c r="O98" s="37">
        <v>1</v>
      </c>
      <c r="P98" s="37">
        <v>1</v>
      </c>
      <c r="Q98" s="146">
        <v>0</v>
      </c>
      <c r="R98" s="93">
        <f>VLOOKUP($C98,lookup_line!$A$3:$M$40,2,FALSE)</f>
        <v>3</v>
      </c>
      <c r="S98" s="39">
        <f>VLOOKUP($C98,lookup_line!$A$3:$M$40,3,FALSE)</f>
        <v>0</v>
      </c>
      <c r="T98" s="39">
        <f>VLOOKUP($C98,lookup_line!$A$3:$M$40,4,FALSE)</f>
        <v>0</v>
      </c>
      <c r="U98" s="39">
        <f>VLOOKUP($C98,lookup_line!$A$3:$M$40,5,FALSE)</f>
        <v>0</v>
      </c>
      <c r="V98" s="39">
        <f>VLOOKUP($C98,lookup_line!$A$3:$M$40,6,FALSE)</f>
        <v>0</v>
      </c>
      <c r="W98" s="39">
        <f>VLOOKUP($C98,lookup_line!$A$3:$M$40,7,FALSE)</f>
        <v>0</v>
      </c>
      <c r="X98" s="39">
        <f>VLOOKUP($C98,lookup_line!$A$3:$M$40,8,FALSE)</f>
        <v>0</v>
      </c>
      <c r="Y98" s="39">
        <f>VLOOKUP($C98,lookup_line!$A$3:$M$40,9,FALSE)</f>
        <v>0</v>
      </c>
      <c r="Z98" s="39">
        <f>VLOOKUP($C98,lookup_line!$A$3:$M$40,10,FALSE)</f>
        <v>0</v>
      </c>
      <c r="AA98" s="39">
        <f>VLOOKUP($C98,lookup_line!$A$3:$M$40,11,FALSE)</f>
        <v>0</v>
      </c>
      <c r="AB98" s="39">
        <f>VLOOKUP($C98,lookup_line!$A$3:$M$40,12,FALSE)</f>
        <v>0</v>
      </c>
      <c r="AC98" s="39">
        <f>VLOOKUP($C98,lookup_line!$A$3:$M$40,13,FALSE)</f>
        <v>0</v>
      </c>
      <c r="AD98" s="126">
        <f>IFERROR((E98-AF98)/AL98*-1,0.1)</f>
        <v>3202.0606168139875</v>
      </c>
      <c r="AE98" s="75">
        <v>0</v>
      </c>
      <c r="AF98" s="100">
        <v>0</v>
      </c>
      <c r="AG98" s="107">
        <v>0</v>
      </c>
      <c r="AH98" s="108">
        <v>0</v>
      </c>
      <c r="AI98" s="113"/>
      <c r="AJ98" s="45"/>
      <c r="AK98" s="77"/>
      <c r="AL98" s="45">
        <f>VLOOKUP(B98,Di_ROADS!$B$17:$E$1006,4,FALSE)</f>
        <v>-1.7600000000000001E-3</v>
      </c>
      <c r="AM98" s="45" t="str">
        <f>IF(OR(D98&gt;E98,D98&gt;F98),"error","")</f>
        <v/>
      </c>
      <c r="AN98" s="37">
        <v>1</v>
      </c>
      <c r="AO98" s="71"/>
      <c r="AP98" s="139">
        <v>4.4582973667574546</v>
      </c>
      <c r="AQ98" s="137">
        <v>4.4582973661402052</v>
      </c>
      <c r="AR98" s="142">
        <f>AQ98-AP98</f>
        <v>-6.1724936273321873E-10</v>
      </c>
      <c r="AS98" s="77">
        <f>MIN(F98,E98)*P98</f>
        <v>5.6356266855926185</v>
      </c>
      <c r="AT98" s="77">
        <v>4.4582973667574546</v>
      </c>
      <c r="AU98" s="78">
        <f>AT98-AS98</f>
        <v>-1.1773293188351639</v>
      </c>
      <c r="AV98" s="78"/>
      <c r="AW98" s="45"/>
      <c r="AX98" s="45"/>
      <c r="AY98" s="45"/>
      <c r="AZ98" s="45"/>
      <c r="BA98" s="45"/>
    </row>
    <row r="99" spans="1:53">
      <c r="A99" s="37">
        <v>25</v>
      </c>
      <c r="B99" s="41" t="s">
        <v>349</v>
      </c>
      <c r="C99" s="74">
        <v>3</v>
      </c>
      <c r="D99" s="130">
        <v>0</v>
      </c>
      <c r="E99" s="131">
        <v>9.1603766645783065</v>
      </c>
      <c r="F99" s="131">
        <v>36</v>
      </c>
      <c r="G99" s="70">
        <v>8.5</v>
      </c>
      <c r="H99" s="70">
        <v>37.700000000000003</v>
      </c>
      <c r="I99" s="70">
        <v>54.206000000000003</v>
      </c>
      <c r="J99" s="65">
        <v>54.2</v>
      </c>
      <c r="K99" s="45">
        <v>12</v>
      </c>
      <c r="L99" s="136">
        <v>4497</v>
      </c>
      <c r="M99" s="45">
        <v>12</v>
      </c>
      <c r="N99" s="115">
        <v>0</v>
      </c>
      <c r="O99" s="37">
        <v>1</v>
      </c>
      <c r="P99" s="37">
        <v>1</v>
      </c>
      <c r="Q99" s="146">
        <v>0</v>
      </c>
      <c r="R99" s="93">
        <f>VLOOKUP($C99,lookup_line!$A$3:$M$40,2,FALSE)</f>
        <v>3</v>
      </c>
      <c r="S99" s="39">
        <f>VLOOKUP($C99,lookup_line!$A$3:$M$40,3,FALSE)</f>
        <v>0</v>
      </c>
      <c r="T99" s="39">
        <f>VLOOKUP($C99,lookup_line!$A$3:$M$40,4,FALSE)</f>
        <v>0</v>
      </c>
      <c r="U99" s="39">
        <f>VLOOKUP($C99,lookup_line!$A$3:$M$40,5,FALSE)</f>
        <v>0</v>
      </c>
      <c r="V99" s="39">
        <f>VLOOKUP($C99,lookup_line!$A$3:$M$40,6,FALSE)</f>
        <v>0</v>
      </c>
      <c r="W99" s="39">
        <f>VLOOKUP($C99,lookup_line!$A$3:$M$40,7,FALSE)</f>
        <v>0</v>
      </c>
      <c r="X99" s="39">
        <f>VLOOKUP($C99,lookup_line!$A$3:$M$40,8,FALSE)</f>
        <v>0</v>
      </c>
      <c r="Y99" s="39">
        <f>VLOOKUP($C99,lookup_line!$A$3:$M$40,9,FALSE)</f>
        <v>0</v>
      </c>
      <c r="Z99" s="39">
        <f>VLOOKUP($C99,lookup_line!$A$3:$M$40,10,FALSE)</f>
        <v>0</v>
      </c>
      <c r="AA99" s="39">
        <f>VLOOKUP($C99,lookup_line!$A$3:$M$40,11,FALSE)</f>
        <v>0</v>
      </c>
      <c r="AB99" s="39">
        <f>VLOOKUP($C99,lookup_line!$A$3:$M$40,12,FALSE)</f>
        <v>0</v>
      </c>
      <c r="AC99" s="39">
        <f>VLOOKUP($C99,lookup_line!$A$3:$M$40,13,FALSE)</f>
        <v>0</v>
      </c>
      <c r="AD99" s="126">
        <f>IFERROR((E99-AF99)/AL99*-1,0.1)</f>
        <v>45801.883322891532</v>
      </c>
      <c r="AE99" s="75">
        <v>0</v>
      </c>
      <c r="AF99" s="100">
        <v>0</v>
      </c>
      <c r="AG99" s="107">
        <v>0</v>
      </c>
      <c r="AH99" s="108">
        <v>0</v>
      </c>
      <c r="AI99" s="113"/>
      <c r="AJ99" s="45" t="s">
        <v>694</v>
      </c>
      <c r="AK99" s="77"/>
      <c r="AL99" s="45">
        <f>VLOOKUP(B99,Di_ROADS!$B$17:$E$1006,4,FALSE)</f>
        <v>-2.0000000000000001E-4</v>
      </c>
      <c r="AM99" s="45" t="str">
        <f>IF(OR(D99&gt;E99,D99&gt;F99),"error","")</f>
        <v/>
      </c>
      <c r="AN99" s="37">
        <v>1</v>
      </c>
      <c r="AO99" s="71"/>
      <c r="AP99" s="139">
        <v>1.0036047385738189E-2</v>
      </c>
      <c r="AQ99" s="137">
        <v>1.0036047015630892E-2</v>
      </c>
      <c r="AR99" s="142">
        <f>AQ99-AP99</f>
        <v>-3.701072972400743E-10</v>
      </c>
      <c r="AS99" s="77">
        <f>MIN(F99,E99)*P99</f>
        <v>9.1603766645783065</v>
      </c>
      <c r="AT99" s="77">
        <v>1.0036047385738191E-2</v>
      </c>
      <c r="AU99" s="78">
        <f>AT99-AS99</f>
        <v>-9.150340617192569</v>
      </c>
      <c r="AV99" s="78"/>
      <c r="AW99" s="45"/>
      <c r="AX99" s="45"/>
      <c r="AY99" s="45"/>
      <c r="AZ99" s="45"/>
      <c r="BA99" s="45"/>
    </row>
    <row r="100" spans="1:53">
      <c r="A100" s="37">
        <v>26</v>
      </c>
      <c r="B100" s="41" t="s">
        <v>350</v>
      </c>
      <c r="C100" s="74">
        <v>3</v>
      </c>
      <c r="D100" s="130">
        <v>0</v>
      </c>
      <c r="E100" s="131">
        <v>1.674520419415064</v>
      </c>
      <c r="F100" s="131">
        <v>36</v>
      </c>
      <c r="G100" s="70">
        <v>13.70664</v>
      </c>
      <c r="H100" s="70">
        <v>1.97044</v>
      </c>
      <c r="I100" s="70">
        <v>39.185824425299998</v>
      </c>
      <c r="J100" s="65">
        <v>39.200000000000003</v>
      </c>
      <c r="K100" s="45">
        <v>20</v>
      </c>
      <c r="L100" s="136">
        <v>3000</v>
      </c>
      <c r="M100" s="45">
        <v>20</v>
      </c>
      <c r="N100" s="115">
        <v>0</v>
      </c>
      <c r="O100" s="134">
        <v>1</v>
      </c>
      <c r="P100" s="134">
        <v>1</v>
      </c>
      <c r="Q100" s="146">
        <v>0</v>
      </c>
      <c r="R100" s="93">
        <f>VLOOKUP($C100,lookup_line!$A$3:$M$40,2,FALSE)</f>
        <v>3</v>
      </c>
      <c r="S100" s="39">
        <f>VLOOKUP($C100,lookup_line!$A$3:$M$40,3,FALSE)</f>
        <v>0</v>
      </c>
      <c r="T100" s="39">
        <f>VLOOKUP($C100,lookup_line!$A$3:$M$40,4,FALSE)</f>
        <v>0</v>
      </c>
      <c r="U100" s="39">
        <f>VLOOKUP($C100,lookup_line!$A$3:$M$40,5,FALSE)</f>
        <v>0</v>
      </c>
      <c r="V100" s="39">
        <f>VLOOKUP($C100,lookup_line!$A$3:$M$40,6,FALSE)</f>
        <v>0</v>
      </c>
      <c r="W100" s="39">
        <f>VLOOKUP($C100,lookup_line!$A$3:$M$40,7,FALSE)</f>
        <v>0</v>
      </c>
      <c r="X100" s="39">
        <f>VLOOKUP($C100,lookup_line!$A$3:$M$40,8,FALSE)</f>
        <v>0</v>
      </c>
      <c r="Y100" s="39">
        <f>VLOOKUP($C100,lookup_line!$A$3:$M$40,9,FALSE)</f>
        <v>0</v>
      </c>
      <c r="Z100" s="39">
        <f>VLOOKUP($C100,lookup_line!$A$3:$M$40,10,FALSE)</f>
        <v>0</v>
      </c>
      <c r="AA100" s="39">
        <f>VLOOKUP($C100,lookup_line!$A$3:$M$40,11,FALSE)</f>
        <v>0</v>
      </c>
      <c r="AB100" s="39">
        <f>VLOOKUP($C100,lookup_line!$A$3:$M$40,12,FALSE)</f>
        <v>0</v>
      </c>
      <c r="AC100" s="39">
        <f>VLOOKUP($C100,lookup_line!$A$3:$M$40,13,FALSE)</f>
        <v>0</v>
      </c>
      <c r="AD100" s="126">
        <f>IFERROR((E100-AF100)/AL100*-1,0.1)</f>
        <v>3100.9637396575258</v>
      </c>
      <c r="AE100" s="75">
        <v>0</v>
      </c>
      <c r="AF100" s="100">
        <v>0</v>
      </c>
      <c r="AG100" s="107">
        <v>0</v>
      </c>
      <c r="AH100" s="108">
        <v>0</v>
      </c>
      <c r="AI100" s="113"/>
      <c r="AJ100" s="45"/>
      <c r="AK100" s="77"/>
      <c r="AL100" s="45">
        <f>VLOOKUP(B100,Di_ROADS!$B$17:$E$1006,4,FALSE)</f>
        <v>-5.4000000000000001E-4</v>
      </c>
      <c r="AM100" s="45" t="str">
        <f>IF(OR(D100&gt;E100,D100&gt;F100),"error","")</f>
        <v/>
      </c>
      <c r="AN100" s="134">
        <v>1</v>
      </c>
      <c r="AO100" s="71"/>
      <c r="AP100" s="139">
        <v>3.9161067422246525</v>
      </c>
      <c r="AQ100" s="137">
        <v>3.9161067418339428</v>
      </c>
      <c r="AR100" s="142">
        <f>AQ100-AP100</f>
        <v>-3.9070968682608509E-10</v>
      </c>
      <c r="AS100" s="77">
        <f>MIN(F100,E100)*P100</f>
        <v>1.674520419415064</v>
      </c>
      <c r="AT100" s="77">
        <v>3.9161067422246525</v>
      </c>
      <c r="AU100" s="78">
        <f>AT100-AS100</f>
        <v>2.2415863228095887</v>
      </c>
      <c r="AV100" s="78"/>
      <c r="AW100" s="45"/>
      <c r="AX100" s="45"/>
      <c r="AY100" s="45"/>
      <c r="AZ100" s="45"/>
      <c r="BA100" s="45"/>
    </row>
    <row r="101" spans="1:53">
      <c r="A101" s="37">
        <v>71</v>
      </c>
      <c r="B101" s="41" t="s">
        <v>395</v>
      </c>
      <c r="C101" s="74">
        <v>7</v>
      </c>
      <c r="D101" s="130">
        <v>0</v>
      </c>
      <c r="E101" s="131">
        <v>2.0045006024173393E-4</v>
      </c>
      <c r="F101" s="131">
        <v>0</v>
      </c>
      <c r="G101" s="70">
        <v>99.5</v>
      </c>
      <c r="H101" s="70">
        <v>100</v>
      </c>
      <c r="I101" s="70">
        <v>7.61</v>
      </c>
      <c r="J101" s="65">
        <v>7.6</v>
      </c>
      <c r="K101" s="45">
        <v>4</v>
      </c>
      <c r="L101" s="136">
        <v>1211.3733333333</v>
      </c>
      <c r="M101" s="45">
        <v>4</v>
      </c>
      <c r="N101" s="115">
        <v>0</v>
      </c>
      <c r="O101" s="134">
        <v>1</v>
      </c>
      <c r="P101" s="134">
        <v>1</v>
      </c>
      <c r="Q101" s="146">
        <v>0</v>
      </c>
      <c r="R101" s="93">
        <f>VLOOKUP($C101,lookup_line!$A$3:$M$40,2,FALSE)</f>
        <v>7</v>
      </c>
      <c r="S101" s="39">
        <f>VLOOKUP($C101,lookup_line!$A$3:$M$40,3,FALSE)</f>
        <v>0</v>
      </c>
      <c r="T101" s="39">
        <f>VLOOKUP($C101,lookup_line!$A$3:$M$40,4,FALSE)</f>
        <v>0</v>
      </c>
      <c r="U101" s="39">
        <f>VLOOKUP($C101,lookup_line!$A$3:$M$40,5,FALSE)</f>
        <v>0</v>
      </c>
      <c r="V101" s="39">
        <f>VLOOKUP($C101,lookup_line!$A$3:$M$40,6,FALSE)</f>
        <v>0</v>
      </c>
      <c r="W101" s="39">
        <f>VLOOKUP($C101,lookup_line!$A$3:$M$40,7,FALSE)</f>
        <v>0</v>
      </c>
      <c r="X101" s="39">
        <f>VLOOKUP($C101,lookup_line!$A$3:$M$40,8,FALSE)</f>
        <v>0</v>
      </c>
      <c r="Y101" s="39">
        <f>VLOOKUP($C101,lookup_line!$A$3:$M$40,9,FALSE)</f>
        <v>0</v>
      </c>
      <c r="Z101" s="39">
        <f>VLOOKUP($C101,lookup_line!$A$3:$M$40,10,FALSE)</f>
        <v>0</v>
      </c>
      <c r="AA101" s="39">
        <f>VLOOKUP($C101,lookup_line!$A$3:$M$40,11,FALSE)</f>
        <v>0</v>
      </c>
      <c r="AB101" s="39">
        <f>VLOOKUP($C101,lookup_line!$A$3:$M$40,12,FALSE)</f>
        <v>0</v>
      </c>
      <c r="AC101" s="39">
        <f>VLOOKUP($C101,lookup_line!$A$3:$M$40,13,FALSE)</f>
        <v>0</v>
      </c>
      <c r="AD101" s="126">
        <f>IFERROR((E101-AF101)/AL101*-1,0.1)</f>
        <v>0.10022503012086696</v>
      </c>
      <c r="AE101" s="75">
        <v>0</v>
      </c>
      <c r="AF101" s="100">
        <v>0</v>
      </c>
      <c r="AG101" s="107">
        <v>0</v>
      </c>
      <c r="AH101" s="108">
        <v>0</v>
      </c>
      <c r="AI101" s="113"/>
      <c r="AJ101" s="45" t="s">
        <v>702</v>
      </c>
      <c r="AK101" s="77"/>
      <c r="AL101" s="45">
        <f>VLOOKUP(B101,Di_ROADS!$B$17:$E$1006,4,FALSE)</f>
        <v>-2E-3</v>
      </c>
      <c r="AM101" s="45" t="str">
        <f>IF(OR(D101&gt;E101,D101&gt;F101),"error","")</f>
        <v/>
      </c>
      <c r="AN101" s="134">
        <v>1</v>
      </c>
      <c r="AO101" s="71"/>
      <c r="AP101" s="139">
        <v>4.5244596502547409E-18</v>
      </c>
      <c r="AQ101" s="137">
        <v>4.2452079778227049E-9</v>
      </c>
      <c r="AR101" s="142">
        <f>AQ101-AP101</f>
        <v>4.2452079732982453E-9</v>
      </c>
      <c r="AS101" s="77">
        <f>MIN(F101,E101)*P101</f>
        <v>0</v>
      </c>
      <c r="AT101" s="77">
        <v>12.21335233940464</v>
      </c>
      <c r="AU101" s="78">
        <f>AT101-AS101</f>
        <v>12.21335233940464</v>
      </c>
      <c r="AV101" s="78"/>
      <c r="AW101" s="45"/>
      <c r="AX101" s="45"/>
      <c r="AY101" s="45"/>
      <c r="AZ101" s="45"/>
      <c r="BA101" s="45"/>
    </row>
    <row r="102" spans="1:53">
      <c r="A102" s="37">
        <v>130</v>
      </c>
      <c r="B102" s="42" t="s">
        <v>449</v>
      </c>
      <c r="C102" s="74">
        <v>12</v>
      </c>
      <c r="D102" s="131">
        <v>0</v>
      </c>
      <c r="E102" s="159">
        <v>1.6570448169193268E-3</v>
      </c>
      <c r="F102" s="131">
        <v>0</v>
      </c>
      <c r="G102" s="65">
        <v>76.715000000000003</v>
      </c>
      <c r="H102" s="65">
        <v>259.45945</v>
      </c>
      <c r="I102" s="65">
        <v>6.7406740673999996</v>
      </c>
      <c r="J102" s="45">
        <v>6.7</v>
      </c>
      <c r="K102" s="45">
        <v>1</v>
      </c>
      <c r="L102" s="136">
        <v>3000</v>
      </c>
      <c r="M102" s="45">
        <v>1</v>
      </c>
      <c r="N102" s="73">
        <v>0</v>
      </c>
      <c r="O102" s="37">
        <v>1</v>
      </c>
      <c r="P102" s="37">
        <v>1</v>
      </c>
      <c r="Q102" s="146">
        <v>0</v>
      </c>
      <c r="R102" s="93">
        <f>VLOOKUP($C102,lookup_line!$A$3:$M$40,2,FALSE)</f>
        <v>13</v>
      </c>
      <c r="S102" s="39">
        <f>VLOOKUP($C102,lookup_line!$A$3:$M$40,3,FALSE)</f>
        <v>0</v>
      </c>
      <c r="T102" s="39">
        <f>VLOOKUP($C102,lookup_line!$A$3:$M$40,4,FALSE)</f>
        <v>0</v>
      </c>
      <c r="U102" s="39">
        <f>VLOOKUP($C102,lookup_line!$A$3:$M$40,5,FALSE)</f>
        <v>0</v>
      </c>
      <c r="V102" s="39">
        <f>VLOOKUP($C102,lookup_line!$A$3:$M$40,6,FALSE)</f>
        <v>0</v>
      </c>
      <c r="W102" s="39">
        <f>VLOOKUP($C102,lookup_line!$A$3:$M$40,7,FALSE)</f>
        <v>0</v>
      </c>
      <c r="X102" s="39">
        <f>VLOOKUP($C102,lookup_line!$A$3:$M$40,8,FALSE)</f>
        <v>0</v>
      </c>
      <c r="Y102" s="39">
        <f>VLOOKUP($C102,lookup_line!$A$3:$M$40,9,FALSE)</f>
        <v>0</v>
      </c>
      <c r="Z102" s="39">
        <f>VLOOKUP($C102,lookup_line!$A$3:$M$40,10,FALSE)</f>
        <v>0</v>
      </c>
      <c r="AA102" s="39">
        <f>VLOOKUP($C102,lookup_line!$A$3:$M$40,11,FALSE)</f>
        <v>0</v>
      </c>
      <c r="AB102" s="39">
        <f>VLOOKUP($C102,lookup_line!$A$3:$M$40,12,FALSE)</f>
        <v>0</v>
      </c>
      <c r="AC102" s="39">
        <f>VLOOKUP($C102,lookup_line!$A$3:$M$40,13,FALSE)</f>
        <v>0</v>
      </c>
      <c r="AD102" s="126">
        <f>IFERROR((E102-AF102)/AL102*-1,0.1)</f>
        <v>0.13808706807661056</v>
      </c>
      <c r="AE102" s="75">
        <v>0</v>
      </c>
      <c r="AF102" s="100">
        <v>0</v>
      </c>
      <c r="AG102" s="107">
        <v>0</v>
      </c>
      <c r="AH102" s="108">
        <v>0</v>
      </c>
      <c r="AI102" s="112"/>
      <c r="AJ102" s="45"/>
      <c r="AK102" s="45"/>
      <c r="AL102" s="45">
        <f>VLOOKUP(B102,Di_ROADS!$B$17:$E$1006,4,FALSE)</f>
        <v>-1.2E-2</v>
      </c>
      <c r="AM102" s="45"/>
      <c r="AN102" s="37">
        <v>1</v>
      </c>
      <c r="AO102" s="45"/>
      <c r="AP102" s="139">
        <v>11.067118450731456</v>
      </c>
      <c r="AQ102" s="137">
        <v>11.067118450363356</v>
      </c>
      <c r="AR102" s="142">
        <f>AQ102-AP102</f>
        <v>-3.681002169741987E-10</v>
      </c>
      <c r="AS102" s="77">
        <f>MIN(F102,E102)*P102</f>
        <v>0</v>
      </c>
      <c r="AT102" s="45">
        <v>11.067118450731456</v>
      </c>
      <c r="AU102" s="78">
        <f>AT102-AS102</f>
        <v>11.067118450731456</v>
      </c>
      <c r="AV102" s="45"/>
      <c r="AW102" s="45"/>
      <c r="AX102" s="45"/>
      <c r="AY102" s="45"/>
      <c r="AZ102" s="45"/>
      <c r="BA102" s="45"/>
    </row>
    <row r="103" spans="1:53">
      <c r="A103" s="37">
        <v>171</v>
      </c>
      <c r="B103" s="69" t="s">
        <v>490</v>
      </c>
      <c r="C103" s="74">
        <v>15</v>
      </c>
      <c r="D103" s="131">
        <v>0</v>
      </c>
      <c r="E103" s="131">
        <v>1.9768203832470732E-3</v>
      </c>
      <c r="F103" s="131">
        <v>0</v>
      </c>
      <c r="G103" s="65">
        <v>81.220029999999994</v>
      </c>
      <c r="H103" s="65">
        <v>9</v>
      </c>
      <c r="I103" s="65">
        <v>35.801000000000002</v>
      </c>
      <c r="J103" s="45">
        <v>35.799999999999997</v>
      </c>
      <c r="K103" s="45">
        <v>10</v>
      </c>
      <c r="L103" s="136">
        <v>4366</v>
      </c>
      <c r="M103" s="45">
        <v>10</v>
      </c>
      <c r="N103" s="73">
        <v>0</v>
      </c>
      <c r="O103" s="37">
        <v>1</v>
      </c>
      <c r="P103" s="37">
        <v>1</v>
      </c>
      <c r="Q103" s="146">
        <v>0</v>
      </c>
      <c r="R103" s="93">
        <f>VLOOKUP($C103,lookup_line!$A$3:$M$40,2,FALSE)</f>
        <v>16</v>
      </c>
      <c r="S103" s="39">
        <f>VLOOKUP($C103,lookup_line!$A$3:$M$40,3,FALSE)</f>
        <v>15</v>
      </c>
      <c r="T103" s="39">
        <f>VLOOKUP($C103,lookup_line!$A$3:$M$40,4,FALSE)</f>
        <v>0</v>
      </c>
      <c r="U103" s="39">
        <f>VLOOKUP($C103,lookup_line!$A$3:$M$40,5,FALSE)</f>
        <v>0</v>
      </c>
      <c r="V103" s="39">
        <f>VLOOKUP($C103,lookup_line!$A$3:$M$40,6,FALSE)</f>
        <v>0</v>
      </c>
      <c r="W103" s="39">
        <f>VLOOKUP($C103,lookup_line!$A$3:$M$40,7,FALSE)</f>
        <v>0</v>
      </c>
      <c r="X103" s="39">
        <f>VLOOKUP($C103,lookup_line!$A$3:$M$40,8,FALSE)</f>
        <v>0</v>
      </c>
      <c r="Y103" s="39">
        <f>VLOOKUP($C103,lookup_line!$A$3:$M$40,9,FALSE)</f>
        <v>0</v>
      </c>
      <c r="Z103" s="39">
        <f>VLOOKUP($C103,lookup_line!$A$3:$M$40,10,FALSE)</f>
        <v>0</v>
      </c>
      <c r="AA103" s="39">
        <f>VLOOKUP($C103,lookup_line!$A$3:$M$40,11,FALSE)</f>
        <v>0</v>
      </c>
      <c r="AB103" s="39">
        <f>VLOOKUP($C103,lookup_line!$A$3:$M$40,12,FALSE)</f>
        <v>0</v>
      </c>
      <c r="AC103" s="39">
        <f>VLOOKUP($C103,lookup_line!$A$3:$M$40,13,FALSE)</f>
        <v>0</v>
      </c>
      <c r="AD103" s="126">
        <f>IFERROR((E103-AF103)/AL103*-1,0.1)</f>
        <v>0.19768203832470732</v>
      </c>
      <c r="AE103" s="75">
        <v>0</v>
      </c>
      <c r="AF103" s="100">
        <v>0</v>
      </c>
      <c r="AG103" s="107">
        <v>0</v>
      </c>
      <c r="AH103" s="108">
        <v>0</v>
      </c>
      <c r="AI103" s="112"/>
      <c r="AJ103" s="45" t="s">
        <v>868</v>
      </c>
      <c r="AK103" s="36"/>
      <c r="AL103" s="45">
        <f>VLOOKUP(B103,Di_ROADS!$B$17:$E$1006,4,FALSE)</f>
        <v>-0.01</v>
      </c>
      <c r="AM103" s="36"/>
      <c r="AN103" s="37">
        <v>1</v>
      </c>
      <c r="AO103" s="36"/>
      <c r="AP103" s="140">
        <v>0</v>
      </c>
      <c r="AQ103" s="138">
        <v>0</v>
      </c>
      <c r="AR103" s="142">
        <f>AQ103-AP103</f>
        <v>0</v>
      </c>
      <c r="AS103" s="77">
        <f>MIN(F103,E103)*P103</f>
        <v>0</v>
      </c>
      <c r="AT103" s="36">
        <v>0</v>
      </c>
      <c r="AU103" s="78">
        <f>AT103-AS103</f>
        <v>0</v>
      </c>
      <c r="AV103" s="36"/>
      <c r="AW103" s="36"/>
      <c r="AX103" s="36"/>
      <c r="AY103" s="36"/>
      <c r="AZ103" s="36"/>
      <c r="BA103" s="36"/>
    </row>
    <row r="104" spans="1:53">
      <c r="A104" s="37">
        <v>18</v>
      </c>
      <c r="B104" s="41" t="s">
        <v>845</v>
      </c>
      <c r="C104" s="74">
        <v>2</v>
      </c>
      <c r="D104" s="130">
        <v>0</v>
      </c>
      <c r="E104" s="159">
        <v>4.3119721770425038E-4</v>
      </c>
      <c r="F104" s="131">
        <v>0</v>
      </c>
      <c r="G104" s="70">
        <v>0</v>
      </c>
      <c r="H104" s="70">
        <v>0</v>
      </c>
      <c r="I104" s="70">
        <v>2.89</v>
      </c>
      <c r="J104" s="65">
        <v>2.9</v>
      </c>
      <c r="K104" s="45">
        <v>0</v>
      </c>
      <c r="L104" s="136">
        <v>3000</v>
      </c>
      <c r="M104" s="45">
        <v>0</v>
      </c>
      <c r="N104" s="115">
        <v>0</v>
      </c>
      <c r="O104" s="37">
        <v>1</v>
      </c>
      <c r="P104" s="37">
        <v>0</v>
      </c>
      <c r="Q104" s="146">
        <v>0</v>
      </c>
      <c r="R104" s="93">
        <f>VLOOKUP($C104,lookup_line!$A$3:$M$40,2,FALSE)</f>
        <v>2</v>
      </c>
      <c r="S104" s="39">
        <f>VLOOKUP($C104,lookup_line!$A$3:$M$40,3,FALSE)</f>
        <v>0</v>
      </c>
      <c r="T104" s="39">
        <f>VLOOKUP($C104,lookup_line!$A$3:$M$40,4,FALSE)</f>
        <v>0</v>
      </c>
      <c r="U104" s="39">
        <f>VLOOKUP($C104,lookup_line!$A$3:$M$40,5,FALSE)</f>
        <v>0</v>
      </c>
      <c r="V104" s="39">
        <f>VLOOKUP($C104,lookup_line!$A$3:$M$40,6,FALSE)</f>
        <v>0</v>
      </c>
      <c r="W104" s="39">
        <f>VLOOKUP($C104,lookup_line!$A$3:$M$40,7,FALSE)</f>
        <v>0</v>
      </c>
      <c r="X104" s="39">
        <f>VLOOKUP($C104,lookup_line!$A$3:$M$40,8,FALSE)</f>
        <v>0</v>
      </c>
      <c r="Y104" s="39">
        <f>VLOOKUP($C104,lookup_line!$A$3:$M$40,9,FALSE)</f>
        <v>0</v>
      </c>
      <c r="Z104" s="39">
        <f>VLOOKUP($C104,lookup_line!$A$3:$M$40,10,FALSE)</f>
        <v>0</v>
      </c>
      <c r="AA104" s="39">
        <f>VLOOKUP($C104,lookup_line!$A$3:$M$40,11,FALSE)</f>
        <v>0</v>
      </c>
      <c r="AB104" s="39">
        <f>VLOOKUP($C104,lookup_line!$A$3:$M$40,12,FALSE)</f>
        <v>0</v>
      </c>
      <c r="AC104" s="39">
        <f>VLOOKUP($C104,lookup_line!$A$3:$M$40,13,FALSE)</f>
        <v>0</v>
      </c>
      <c r="AD104" s="126">
        <f>IFERROR((E104-AF104)/AL104*-1,0.1)</f>
        <v>0.21559860885212517</v>
      </c>
      <c r="AE104" s="75">
        <v>0</v>
      </c>
      <c r="AF104" s="100">
        <v>0</v>
      </c>
      <c r="AG104" s="107">
        <v>0</v>
      </c>
      <c r="AH104" s="108">
        <v>0</v>
      </c>
      <c r="AI104" s="113"/>
      <c r="AJ104" s="45" t="s">
        <v>841</v>
      </c>
      <c r="AK104" s="77"/>
      <c r="AL104" s="45">
        <f>VLOOKUP(B104,Di_ROADS!$B$17:$E$1006,4,FALSE)</f>
        <v>-2E-3</v>
      </c>
      <c r="AM104" s="45" t="str">
        <f>IF(OR(D104&gt;E104,D104&gt;F104),"error","")</f>
        <v/>
      </c>
      <c r="AN104" s="37">
        <v>0</v>
      </c>
      <c r="AO104" s="71"/>
      <c r="AP104" s="139">
        <v>0</v>
      </c>
      <c r="AQ104" s="137">
        <v>0</v>
      </c>
      <c r="AR104" s="142">
        <f>AQ104-AP104</f>
        <v>0</v>
      </c>
      <c r="AS104" s="77">
        <f>MIN(F104,E104)*P104</f>
        <v>0</v>
      </c>
      <c r="AT104" s="77">
        <v>0</v>
      </c>
      <c r="AU104" s="78">
        <f>AT104-AS104</f>
        <v>0</v>
      </c>
      <c r="AV104" s="78"/>
      <c r="AW104" s="45"/>
      <c r="AX104" s="45"/>
      <c r="AY104" s="45"/>
      <c r="AZ104" s="45"/>
      <c r="BA104" s="45"/>
    </row>
    <row r="105" spans="1:53">
      <c r="A105" s="37">
        <v>66</v>
      </c>
      <c r="B105" s="41" t="s">
        <v>390</v>
      </c>
      <c r="C105" s="74">
        <v>7</v>
      </c>
      <c r="D105" s="130">
        <v>0</v>
      </c>
      <c r="E105" s="131">
        <v>6.1158072784965557E-4</v>
      </c>
      <c r="F105" s="131">
        <v>0</v>
      </c>
      <c r="G105" s="70">
        <v>99.5</v>
      </c>
      <c r="H105" s="70">
        <v>100</v>
      </c>
      <c r="I105" s="70">
        <v>12.97</v>
      </c>
      <c r="J105" s="65">
        <v>13</v>
      </c>
      <c r="K105" s="45">
        <v>4</v>
      </c>
      <c r="L105" s="136">
        <v>3000</v>
      </c>
      <c r="M105" s="45">
        <v>4</v>
      </c>
      <c r="N105" s="115">
        <v>0</v>
      </c>
      <c r="O105" s="37">
        <v>1</v>
      </c>
      <c r="P105" s="37">
        <v>1</v>
      </c>
      <c r="Q105" s="146">
        <v>0</v>
      </c>
      <c r="R105" s="93">
        <f>VLOOKUP($C105,lookup_line!$A$3:$M$40,2,FALSE)</f>
        <v>7</v>
      </c>
      <c r="S105" s="39">
        <f>VLOOKUP($C105,lookup_line!$A$3:$M$40,3,FALSE)</f>
        <v>0</v>
      </c>
      <c r="T105" s="39">
        <f>VLOOKUP($C105,lookup_line!$A$3:$M$40,4,FALSE)</f>
        <v>0</v>
      </c>
      <c r="U105" s="39">
        <f>VLOOKUP($C105,lookup_line!$A$3:$M$40,5,FALSE)</f>
        <v>0</v>
      </c>
      <c r="V105" s="39">
        <f>VLOOKUP($C105,lookup_line!$A$3:$M$40,6,FALSE)</f>
        <v>0</v>
      </c>
      <c r="W105" s="39">
        <f>VLOOKUP($C105,lookup_line!$A$3:$M$40,7,FALSE)</f>
        <v>0</v>
      </c>
      <c r="X105" s="39">
        <f>VLOOKUP($C105,lookup_line!$A$3:$M$40,8,FALSE)</f>
        <v>0</v>
      </c>
      <c r="Y105" s="39">
        <f>VLOOKUP($C105,lookup_line!$A$3:$M$40,9,FALSE)</f>
        <v>0</v>
      </c>
      <c r="Z105" s="39">
        <f>VLOOKUP($C105,lookup_line!$A$3:$M$40,10,FALSE)</f>
        <v>0</v>
      </c>
      <c r="AA105" s="39">
        <f>VLOOKUP($C105,lookup_line!$A$3:$M$40,11,FALSE)</f>
        <v>0</v>
      </c>
      <c r="AB105" s="39">
        <f>VLOOKUP($C105,lookup_line!$A$3:$M$40,12,FALSE)</f>
        <v>0</v>
      </c>
      <c r="AC105" s="39">
        <f>VLOOKUP($C105,lookup_line!$A$3:$M$40,13,FALSE)</f>
        <v>0</v>
      </c>
      <c r="AD105" s="126">
        <f>IFERROR((E105-AF105)/AL105*-1,0.1)</f>
        <v>0.30579036392482778</v>
      </c>
      <c r="AE105" s="75">
        <v>0</v>
      </c>
      <c r="AF105" s="100">
        <v>0</v>
      </c>
      <c r="AG105" s="107">
        <v>0</v>
      </c>
      <c r="AH105" s="108">
        <v>0</v>
      </c>
      <c r="AI105" s="113"/>
      <c r="AJ105" s="45" t="s">
        <v>702</v>
      </c>
      <c r="AK105" s="77"/>
      <c r="AL105" s="45">
        <f>VLOOKUP(B105,Di_ROADS!$B$17:$E$1006,4,FALSE)</f>
        <v>-2E-3</v>
      </c>
      <c r="AM105" s="45" t="str">
        <f>IF(OR(D105&gt;E105,D105&gt;F105),"error","")</f>
        <v/>
      </c>
      <c r="AN105" s="37">
        <v>1</v>
      </c>
      <c r="AO105" s="71"/>
      <c r="AP105" s="139">
        <v>0</v>
      </c>
      <c r="AQ105" s="137">
        <v>0</v>
      </c>
      <c r="AR105" s="142">
        <f>AQ105-AP105</f>
        <v>0</v>
      </c>
      <c r="AS105" s="77">
        <f>MIN(F105,E105)*P105</f>
        <v>0</v>
      </c>
      <c r="AT105" s="77">
        <v>0</v>
      </c>
      <c r="AU105" s="78">
        <f>AT105-AS105</f>
        <v>0</v>
      </c>
      <c r="AV105" s="78"/>
      <c r="AW105" s="45"/>
      <c r="AX105" s="45"/>
      <c r="AY105" s="45"/>
      <c r="AZ105" s="45"/>
      <c r="BA105" s="45"/>
    </row>
    <row r="106" spans="1:53">
      <c r="A106" s="37">
        <v>119</v>
      </c>
      <c r="B106" s="41" t="s">
        <v>439</v>
      </c>
      <c r="C106" s="74">
        <v>10</v>
      </c>
      <c r="D106" s="130">
        <v>0</v>
      </c>
      <c r="E106" s="130">
        <v>6.1342646763315467E-4</v>
      </c>
      <c r="F106" s="131">
        <v>0</v>
      </c>
      <c r="G106" s="70">
        <v>0</v>
      </c>
      <c r="H106" s="70">
        <v>0</v>
      </c>
      <c r="I106" s="70">
        <v>5.63</v>
      </c>
      <c r="J106" s="65">
        <v>5.6</v>
      </c>
      <c r="K106" s="45">
        <v>2</v>
      </c>
      <c r="L106" s="136">
        <v>3000</v>
      </c>
      <c r="M106" s="45">
        <v>2</v>
      </c>
      <c r="N106" s="115">
        <v>0</v>
      </c>
      <c r="O106" s="134">
        <v>1</v>
      </c>
      <c r="P106" s="134">
        <v>1</v>
      </c>
      <c r="Q106" s="146">
        <v>0</v>
      </c>
      <c r="R106" s="93">
        <f>VLOOKUP($C106,lookup_line!$A$3:$M$40,2,FALSE)</f>
        <v>2</v>
      </c>
      <c r="S106" s="39">
        <f>VLOOKUP($C106,lookup_line!$A$3:$M$40,3,FALSE)</f>
        <v>10</v>
      </c>
      <c r="T106" s="39">
        <f>VLOOKUP($C106,lookup_line!$A$3:$M$40,4,FALSE)</f>
        <v>0</v>
      </c>
      <c r="U106" s="39">
        <f>VLOOKUP($C106,lookup_line!$A$3:$M$40,5,FALSE)</f>
        <v>0</v>
      </c>
      <c r="V106" s="39">
        <f>VLOOKUP($C106,lookup_line!$A$3:$M$40,6,FALSE)</f>
        <v>0</v>
      </c>
      <c r="W106" s="39">
        <f>VLOOKUP($C106,lookup_line!$A$3:$M$40,7,FALSE)</f>
        <v>0</v>
      </c>
      <c r="X106" s="39">
        <f>VLOOKUP($C106,lookup_line!$A$3:$M$40,8,FALSE)</f>
        <v>0</v>
      </c>
      <c r="Y106" s="39">
        <f>VLOOKUP($C106,lookup_line!$A$3:$M$40,9,FALSE)</f>
        <v>0</v>
      </c>
      <c r="Z106" s="39">
        <f>VLOOKUP($C106,lookup_line!$A$3:$M$40,10,FALSE)</f>
        <v>0</v>
      </c>
      <c r="AA106" s="39">
        <f>VLOOKUP($C106,lookup_line!$A$3:$M$40,11,FALSE)</f>
        <v>0</v>
      </c>
      <c r="AB106" s="39">
        <f>VLOOKUP($C106,lookup_line!$A$3:$M$40,12,FALSE)</f>
        <v>0</v>
      </c>
      <c r="AC106" s="39">
        <f>VLOOKUP($C106,lookup_line!$A$3:$M$40,13,FALSE)</f>
        <v>0</v>
      </c>
      <c r="AD106" s="126">
        <f>IFERROR((E106-AF106)/AL106*-1,0.1)</f>
        <v>0.30671323381657734</v>
      </c>
      <c r="AE106" s="75">
        <v>0</v>
      </c>
      <c r="AF106" s="100">
        <v>0</v>
      </c>
      <c r="AG106" s="107">
        <v>0</v>
      </c>
      <c r="AH106" s="108">
        <v>0</v>
      </c>
      <c r="AI106" s="113"/>
      <c r="AJ106" s="45" t="s">
        <v>724</v>
      </c>
      <c r="AK106" s="45"/>
      <c r="AL106" s="45">
        <f>VLOOKUP(B106,Di_ROADS!$B$17:$E$1006,4,FALSE)</f>
        <v>-2E-3</v>
      </c>
      <c r="AM106" s="45" t="str">
        <f>IF(OR(D106&gt;E106,D106&gt;F106),"error","")</f>
        <v/>
      </c>
      <c r="AN106" s="134">
        <v>1</v>
      </c>
      <c r="AO106" s="45"/>
      <c r="AP106" s="139">
        <v>0</v>
      </c>
      <c r="AQ106" s="137">
        <v>0</v>
      </c>
      <c r="AR106" s="142">
        <f>AQ106-AP106</f>
        <v>0</v>
      </c>
      <c r="AS106" s="77">
        <f>MIN(F106,E106)*P106</f>
        <v>0</v>
      </c>
      <c r="AT106" s="45">
        <v>0</v>
      </c>
      <c r="AU106" s="78">
        <f>AT106-AS106</f>
        <v>0</v>
      </c>
      <c r="AV106" s="78"/>
      <c r="AW106" s="45"/>
      <c r="AX106" s="45"/>
      <c r="AY106" s="45"/>
      <c r="AZ106" s="45"/>
      <c r="BA106" s="45"/>
    </row>
    <row r="107" spans="1:53">
      <c r="A107" s="37">
        <v>231</v>
      </c>
      <c r="B107" s="69" t="s">
        <v>550</v>
      </c>
      <c r="C107" s="74">
        <v>21</v>
      </c>
      <c r="D107" s="131">
        <v>0</v>
      </c>
      <c r="E107" s="159">
        <v>6.6100534036191779E-4</v>
      </c>
      <c r="F107" s="131">
        <v>12</v>
      </c>
      <c r="G107" s="65">
        <v>116.9</v>
      </c>
      <c r="H107" s="65">
        <v>100</v>
      </c>
      <c r="I107" s="65">
        <v>30</v>
      </c>
      <c r="J107" s="45">
        <v>30</v>
      </c>
      <c r="K107" s="45">
        <v>5</v>
      </c>
      <c r="L107" s="136">
        <v>3000</v>
      </c>
      <c r="M107" s="45">
        <v>5</v>
      </c>
      <c r="N107" s="73">
        <v>0</v>
      </c>
      <c r="O107" s="37">
        <v>1</v>
      </c>
      <c r="P107" s="37">
        <v>1</v>
      </c>
      <c r="Q107" s="146">
        <v>0</v>
      </c>
      <c r="R107" s="93">
        <f>VLOOKUP($C107,lookup_line!$A$3:$M$40,2,FALSE)</f>
        <v>22</v>
      </c>
      <c r="S107" s="39">
        <f>VLOOKUP($C107,lookup_line!$A$3:$M$40,3,FALSE)</f>
        <v>0</v>
      </c>
      <c r="T107" s="39">
        <f>VLOOKUP($C107,lookup_line!$A$3:$M$40,4,FALSE)</f>
        <v>0</v>
      </c>
      <c r="U107" s="39">
        <f>VLOOKUP($C107,lookup_line!$A$3:$M$40,5,FALSE)</f>
        <v>0</v>
      </c>
      <c r="V107" s="39">
        <f>VLOOKUP($C107,lookup_line!$A$3:$M$40,6,FALSE)</f>
        <v>0</v>
      </c>
      <c r="W107" s="39">
        <f>VLOOKUP($C107,lookup_line!$A$3:$M$40,7,FALSE)</f>
        <v>0</v>
      </c>
      <c r="X107" s="39">
        <f>VLOOKUP($C107,lookup_line!$A$3:$M$40,8,FALSE)</f>
        <v>0</v>
      </c>
      <c r="Y107" s="39">
        <f>VLOOKUP($C107,lookup_line!$A$3:$M$40,9,FALSE)</f>
        <v>0</v>
      </c>
      <c r="Z107" s="39">
        <f>VLOOKUP($C107,lookup_line!$A$3:$M$40,10,FALSE)</f>
        <v>0</v>
      </c>
      <c r="AA107" s="39">
        <f>VLOOKUP($C107,lookup_line!$A$3:$M$40,11,FALSE)</f>
        <v>0</v>
      </c>
      <c r="AB107" s="39">
        <f>VLOOKUP($C107,lookup_line!$A$3:$M$40,12,FALSE)</f>
        <v>0</v>
      </c>
      <c r="AC107" s="39">
        <f>VLOOKUP($C107,lookup_line!$A$3:$M$40,13,FALSE)</f>
        <v>0</v>
      </c>
      <c r="AD107" s="126">
        <f>IFERROR((E107-AF107)/AL107*-1,0.1)</f>
        <v>0.33050267018095891</v>
      </c>
      <c r="AE107" s="75">
        <v>0</v>
      </c>
      <c r="AF107" s="100">
        <v>0</v>
      </c>
      <c r="AG107" s="107">
        <v>0</v>
      </c>
      <c r="AH107" s="108">
        <v>0</v>
      </c>
      <c r="AI107" s="112"/>
      <c r="AJ107" s="45"/>
      <c r="AK107" s="36"/>
      <c r="AL107" s="45">
        <f>VLOOKUP(B107,Di_ROADS!$B$17:$E$1006,4,FALSE)</f>
        <v>-2E-3</v>
      </c>
      <c r="AM107" s="36"/>
      <c r="AN107" s="37">
        <v>1</v>
      </c>
      <c r="AO107" s="36"/>
      <c r="AP107" s="140">
        <v>9.2088256136165114</v>
      </c>
      <c r="AQ107" s="138">
        <v>9.2088256132751702</v>
      </c>
      <c r="AR107" s="142">
        <f>AQ107-AP107</f>
        <v>-3.4134117754547333E-10</v>
      </c>
      <c r="AS107" s="77">
        <f>MIN(F107,E107)*P107</f>
        <v>6.6100534036191779E-4</v>
      </c>
      <c r="AT107" s="36">
        <v>9.2088256136165096</v>
      </c>
      <c r="AU107" s="78">
        <f>AT107-AS107</f>
        <v>9.2081646082761477</v>
      </c>
      <c r="AV107" s="36"/>
      <c r="AW107" s="36"/>
      <c r="AX107" s="36"/>
      <c r="AY107" s="36"/>
      <c r="AZ107" s="36"/>
      <c r="BA107" s="36"/>
    </row>
    <row r="108" spans="1:53">
      <c r="A108" s="37">
        <v>73</v>
      </c>
      <c r="B108" s="41" t="s">
        <v>397</v>
      </c>
      <c r="C108" s="74">
        <v>7</v>
      </c>
      <c r="D108" s="130">
        <v>0</v>
      </c>
      <c r="E108" s="131">
        <v>3.5025809362047647E-3</v>
      </c>
      <c r="F108" s="131">
        <v>0</v>
      </c>
      <c r="G108" s="70">
        <v>76.265789999999996</v>
      </c>
      <c r="H108" s="70">
        <v>129.31034</v>
      </c>
      <c r="I108" s="70">
        <v>2.8994201159999999</v>
      </c>
      <c r="J108" s="65">
        <v>2.9</v>
      </c>
      <c r="K108" s="45">
        <v>0</v>
      </c>
      <c r="L108" s="136">
        <v>3000</v>
      </c>
      <c r="M108" s="45">
        <v>0</v>
      </c>
      <c r="N108" s="115">
        <v>0</v>
      </c>
      <c r="O108" s="37">
        <v>1</v>
      </c>
      <c r="P108" s="37">
        <v>1</v>
      </c>
      <c r="Q108" s="146">
        <v>0</v>
      </c>
      <c r="R108" s="93">
        <f>VLOOKUP($C108,lookup_line!$A$3:$M$40,2,FALSE)</f>
        <v>7</v>
      </c>
      <c r="S108" s="39">
        <f>VLOOKUP($C108,lookup_line!$A$3:$M$40,3,FALSE)</f>
        <v>0</v>
      </c>
      <c r="T108" s="39">
        <f>VLOOKUP($C108,lookup_line!$A$3:$M$40,4,FALSE)</f>
        <v>0</v>
      </c>
      <c r="U108" s="39">
        <f>VLOOKUP($C108,lookup_line!$A$3:$M$40,5,FALSE)</f>
        <v>0</v>
      </c>
      <c r="V108" s="39">
        <f>VLOOKUP($C108,lookup_line!$A$3:$M$40,6,FALSE)</f>
        <v>0</v>
      </c>
      <c r="W108" s="39">
        <f>VLOOKUP($C108,lookup_line!$A$3:$M$40,7,FALSE)</f>
        <v>0</v>
      </c>
      <c r="X108" s="39">
        <f>VLOOKUP($C108,lookup_line!$A$3:$M$40,8,FALSE)</f>
        <v>0</v>
      </c>
      <c r="Y108" s="39">
        <f>VLOOKUP($C108,lookup_line!$A$3:$M$40,9,FALSE)</f>
        <v>0</v>
      </c>
      <c r="Z108" s="39">
        <f>VLOOKUP($C108,lookup_line!$A$3:$M$40,10,FALSE)</f>
        <v>0</v>
      </c>
      <c r="AA108" s="39">
        <f>VLOOKUP($C108,lookup_line!$A$3:$M$40,11,FALSE)</f>
        <v>0</v>
      </c>
      <c r="AB108" s="39">
        <f>VLOOKUP($C108,lookup_line!$A$3:$M$40,12,FALSE)</f>
        <v>0</v>
      </c>
      <c r="AC108" s="39">
        <f>VLOOKUP($C108,lookup_line!$A$3:$M$40,13,FALSE)</f>
        <v>0</v>
      </c>
      <c r="AD108" s="126">
        <f>IFERROR((E108-AF108)/AL108*-1,0.1)</f>
        <v>0.35025809362047644</v>
      </c>
      <c r="AE108" s="75">
        <v>0</v>
      </c>
      <c r="AF108" s="100">
        <v>0</v>
      </c>
      <c r="AG108" s="107">
        <v>0</v>
      </c>
      <c r="AH108" s="108">
        <v>0</v>
      </c>
      <c r="AI108" s="113"/>
      <c r="AJ108" s="45" t="s">
        <v>702</v>
      </c>
      <c r="AK108" s="77"/>
      <c r="AL108" s="45">
        <f>VLOOKUP(B108,Di_ROADS!$B$17:$E$1006,4,FALSE)</f>
        <v>-0.01</v>
      </c>
      <c r="AM108" s="45" t="str">
        <f>IF(OR(D108&gt;E108,D108&gt;F108),"error","")</f>
        <v/>
      </c>
      <c r="AN108" s="37">
        <v>1</v>
      </c>
      <c r="AO108" s="71"/>
      <c r="AP108" s="139">
        <v>1.1650943130189562</v>
      </c>
      <c r="AQ108" s="137">
        <v>1.1650943126273126</v>
      </c>
      <c r="AR108" s="142">
        <f>AQ108-AP108</f>
        <v>-3.9164360643439977E-10</v>
      </c>
      <c r="AS108" s="77">
        <f>MIN(F108,E108)*P108</f>
        <v>0</v>
      </c>
      <c r="AT108" s="77">
        <v>1.1650943130189559</v>
      </c>
      <c r="AU108" s="78">
        <f>AT108-AS108</f>
        <v>1.1650943130189559</v>
      </c>
      <c r="AV108" s="78"/>
      <c r="AW108" s="45"/>
      <c r="AX108" s="45"/>
      <c r="AY108" s="45"/>
      <c r="AZ108" s="45"/>
      <c r="BA108" s="45"/>
    </row>
    <row r="109" spans="1:53">
      <c r="A109" s="37">
        <v>68</v>
      </c>
      <c r="B109" s="41" t="s">
        <v>392</v>
      </c>
      <c r="C109" s="74">
        <v>7</v>
      </c>
      <c r="D109" s="130">
        <v>0</v>
      </c>
      <c r="E109" s="131">
        <v>7.5955507455456573E-4</v>
      </c>
      <c r="F109" s="131">
        <v>0</v>
      </c>
      <c r="G109" s="70">
        <v>100</v>
      </c>
      <c r="H109" s="70">
        <v>100</v>
      </c>
      <c r="I109" s="70">
        <v>11.15</v>
      </c>
      <c r="J109" s="65">
        <v>11.2</v>
      </c>
      <c r="K109" s="45">
        <v>0</v>
      </c>
      <c r="L109" s="136">
        <v>956.18666666670003</v>
      </c>
      <c r="M109" s="45">
        <v>0</v>
      </c>
      <c r="N109" s="115">
        <v>0</v>
      </c>
      <c r="O109" s="134">
        <v>1</v>
      </c>
      <c r="P109" s="134">
        <v>1</v>
      </c>
      <c r="Q109" s="146">
        <v>0</v>
      </c>
      <c r="R109" s="93">
        <f>VLOOKUP($C109,lookup_line!$A$3:$M$40,2,FALSE)</f>
        <v>7</v>
      </c>
      <c r="S109" s="39">
        <f>VLOOKUP($C109,lookup_line!$A$3:$M$40,3,FALSE)</f>
        <v>0</v>
      </c>
      <c r="T109" s="39">
        <f>VLOOKUP($C109,lookup_line!$A$3:$M$40,4,FALSE)</f>
        <v>0</v>
      </c>
      <c r="U109" s="39">
        <f>VLOOKUP($C109,lookup_line!$A$3:$M$40,5,FALSE)</f>
        <v>0</v>
      </c>
      <c r="V109" s="39">
        <f>VLOOKUP($C109,lookup_line!$A$3:$M$40,6,FALSE)</f>
        <v>0</v>
      </c>
      <c r="W109" s="39">
        <f>VLOOKUP($C109,lookup_line!$A$3:$M$40,7,FALSE)</f>
        <v>0</v>
      </c>
      <c r="X109" s="39">
        <f>VLOOKUP($C109,lookup_line!$A$3:$M$40,8,FALSE)</f>
        <v>0</v>
      </c>
      <c r="Y109" s="39">
        <f>VLOOKUP($C109,lookup_line!$A$3:$M$40,9,FALSE)</f>
        <v>0</v>
      </c>
      <c r="Z109" s="39">
        <f>VLOOKUP($C109,lookup_line!$A$3:$M$40,10,FALSE)</f>
        <v>0</v>
      </c>
      <c r="AA109" s="39">
        <f>VLOOKUP($C109,lookup_line!$A$3:$M$40,11,FALSE)</f>
        <v>0</v>
      </c>
      <c r="AB109" s="39">
        <f>VLOOKUP($C109,lookup_line!$A$3:$M$40,12,FALSE)</f>
        <v>0</v>
      </c>
      <c r="AC109" s="39">
        <f>VLOOKUP($C109,lookup_line!$A$3:$M$40,13,FALSE)</f>
        <v>0</v>
      </c>
      <c r="AD109" s="126">
        <f>IFERROR((E109-AF109)/AL109*-1,0.1)</f>
        <v>0.37977753727728286</v>
      </c>
      <c r="AE109" s="75">
        <v>0</v>
      </c>
      <c r="AF109" s="100">
        <v>0</v>
      </c>
      <c r="AG109" s="107">
        <v>0</v>
      </c>
      <c r="AH109" s="108">
        <v>0</v>
      </c>
      <c r="AI109" s="113"/>
      <c r="AJ109" s="45" t="s">
        <v>708</v>
      </c>
      <c r="AK109" s="77"/>
      <c r="AL109" s="45">
        <f>VLOOKUP(B109,Di_ROADS!$B$17:$E$1006,4,FALSE)</f>
        <v>-2E-3</v>
      </c>
      <c r="AM109" s="45" t="str">
        <f>IF(OR(D109&gt;E109,D109&gt;F109),"error","")</f>
        <v/>
      </c>
      <c r="AN109" s="134">
        <v>1</v>
      </c>
      <c r="AO109" s="71"/>
      <c r="AP109" s="139">
        <v>0.40667124590012388</v>
      </c>
      <c r="AQ109" s="137">
        <v>0.40667124556869128</v>
      </c>
      <c r="AR109" s="142">
        <f>AQ109-AP109</f>
        <v>-3.314326035841475E-10</v>
      </c>
      <c r="AS109" s="77">
        <f>MIN(F109,E109)*P109</f>
        <v>0</v>
      </c>
      <c r="AT109" s="77">
        <v>0.40667124590012388</v>
      </c>
      <c r="AU109" s="78">
        <f>AT109-AS109</f>
        <v>0.40667124590012388</v>
      </c>
      <c r="AV109" s="78"/>
      <c r="AW109" s="45"/>
      <c r="AX109" s="45"/>
      <c r="AY109" s="45"/>
      <c r="AZ109" s="45"/>
      <c r="BA109" s="45"/>
    </row>
    <row r="110" spans="1:53">
      <c r="A110" s="37">
        <v>70</v>
      </c>
      <c r="B110" s="41" t="s">
        <v>394</v>
      </c>
      <c r="C110" s="74">
        <v>7</v>
      </c>
      <c r="D110" s="130">
        <v>0</v>
      </c>
      <c r="E110" s="131">
        <v>8.0092579908370976E-4</v>
      </c>
      <c r="F110" s="131">
        <v>0</v>
      </c>
      <c r="G110" s="70">
        <v>100</v>
      </c>
      <c r="H110" s="70">
        <v>100</v>
      </c>
      <c r="I110" s="70">
        <v>14.0252805056</v>
      </c>
      <c r="J110" s="65">
        <v>14</v>
      </c>
      <c r="K110" s="45">
        <v>6</v>
      </c>
      <c r="L110" s="136">
        <v>3000</v>
      </c>
      <c r="M110" s="45">
        <v>6</v>
      </c>
      <c r="N110" s="115">
        <v>0</v>
      </c>
      <c r="O110" s="37">
        <v>1</v>
      </c>
      <c r="P110" s="37">
        <v>1</v>
      </c>
      <c r="Q110" s="146">
        <v>0</v>
      </c>
      <c r="R110" s="93">
        <f>VLOOKUP($C110,lookup_line!$A$3:$M$40,2,FALSE)</f>
        <v>7</v>
      </c>
      <c r="S110" s="39">
        <f>VLOOKUP($C110,lookup_line!$A$3:$M$40,3,FALSE)</f>
        <v>0</v>
      </c>
      <c r="T110" s="39">
        <f>VLOOKUP($C110,lookup_line!$A$3:$M$40,4,FALSE)</f>
        <v>0</v>
      </c>
      <c r="U110" s="39">
        <f>VLOOKUP($C110,lookup_line!$A$3:$M$40,5,FALSE)</f>
        <v>0</v>
      </c>
      <c r="V110" s="39">
        <f>VLOOKUP($C110,lookup_line!$A$3:$M$40,6,FALSE)</f>
        <v>0</v>
      </c>
      <c r="W110" s="39">
        <f>VLOOKUP($C110,lookup_line!$A$3:$M$40,7,FALSE)</f>
        <v>0</v>
      </c>
      <c r="X110" s="39">
        <f>VLOOKUP($C110,lookup_line!$A$3:$M$40,8,FALSE)</f>
        <v>0</v>
      </c>
      <c r="Y110" s="39">
        <f>VLOOKUP($C110,lookup_line!$A$3:$M$40,9,FALSE)</f>
        <v>0</v>
      </c>
      <c r="Z110" s="39">
        <f>VLOOKUP($C110,lookup_line!$A$3:$M$40,10,FALSE)</f>
        <v>0</v>
      </c>
      <c r="AA110" s="39">
        <f>VLOOKUP($C110,lookup_line!$A$3:$M$40,11,FALSE)</f>
        <v>0</v>
      </c>
      <c r="AB110" s="39">
        <f>VLOOKUP($C110,lookup_line!$A$3:$M$40,12,FALSE)</f>
        <v>0</v>
      </c>
      <c r="AC110" s="39">
        <f>VLOOKUP($C110,lookup_line!$A$3:$M$40,13,FALSE)</f>
        <v>0</v>
      </c>
      <c r="AD110" s="126">
        <f>IFERROR((E110-AF110)/AL110*-1,0.1)</f>
        <v>0.40046289954185488</v>
      </c>
      <c r="AE110" s="75">
        <v>0</v>
      </c>
      <c r="AF110" s="100">
        <v>0</v>
      </c>
      <c r="AG110" s="107">
        <v>0</v>
      </c>
      <c r="AH110" s="108">
        <v>0</v>
      </c>
      <c r="AI110" s="113"/>
      <c r="AJ110" s="45"/>
      <c r="AK110" s="77"/>
      <c r="AL110" s="45">
        <f>VLOOKUP(B110,Di_ROADS!$B$17:$E$1006,4,FALSE)</f>
        <v>-2E-3</v>
      </c>
      <c r="AM110" s="45" t="str">
        <f>IF(OR(D110&gt;E110,D110&gt;F110),"error","")</f>
        <v/>
      </c>
      <c r="AN110" s="37">
        <v>1</v>
      </c>
      <c r="AO110" s="71"/>
      <c r="AP110" s="139">
        <v>0</v>
      </c>
      <c r="AQ110" s="137">
        <v>0</v>
      </c>
      <c r="AR110" s="142">
        <f>AQ110-AP110</f>
        <v>0</v>
      </c>
      <c r="AS110" s="77">
        <f>MIN(F110,E110)*P110</f>
        <v>0</v>
      </c>
      <c r="AT110" s="77">
        <v>0</v>
      </c>
      <c r="AU110" s="78">
        <f>AT110-AS110</f>
        <v>0</v>
      </c>
      <c r="AV110" s="78"/>
      <c r="AW110" s="45"/>
      <c r="AX110" s="45"/>
      <c r="AY110" s="45"/>
      <c r="AZ110" s="45"/>
      <c r="BA110" s="45"/>
    </row>
    <row r="111" spans="1:53">
      <c r="A111" s="37">
        <v>178</v>
      </c>
      <c r="B111" s="69" t="s">
        <v>497</v>
      </c>
      <c r="C111" s="74">
        <v>15</v>
      </c>
      <c r="D111" s="131">
        <v>0</v>
      </c>
      <c r="E111" s="131">
        <v>8.328142078430715E-4</v>
      </c>
      <c r="F111" s="131">
        <v>0</v>
      </c>
      <c r="G111" s="65">
        <v>61.646369999999997</v>
      </c>
      <c r="H111" s="65">
        <v>34.347819999999999</v>
      </c>
      <c r="I111" s="65">
        <v>26.516999999999999</v>
      </c>
      <c r="J111" s="45">
        <v>26.5</v>
      </c>
      <c r="K111" s="45">
        <v>36</v>
      </c>
      <c r="L111" s="136">
        <v>4279</v>
      </c>
      <c r="M111" s="45">
        <v>36</v>
      </c>
      <c r="N111" s="73">
        <v>0</v>
      </c>
      <c r="O111" s="37">
        <v>1</v>
      </c>
      <c r="P111" s="37">
        <v>1</v>
      </c>
      <c r="Q111" s="146">
        <v>0</v>
      </c>
      <c r="R111" s="93">
        <f>VLOOKUP($C111,lookup_line!$A$3:$M$40,2,FALSE)</f>
        <v>16</v>
      </c>
      <c r="S111" s="39">
        <f>VLOOKUP($C111,lookup_line!$A$3:$M$40,3,FALSE)</f>
        <v>15</v>
      </c>
      <c r="T111" s="39">
        <f>VLOOKUP($C111,lookup_line!$A$3:$M$40,4,FALSE)</f>
        <v>0</v>
      </c>
      <c r="U111" s="39">
        <f>VLOOKUP($C111,lookup_line!$A$3:$M$40,5,FALSE)</f>
        <v>0</v>
      </c>
      <c r="V111" s="39">
        <f>VLOOKUP($C111,lookup_line!$A$3:$M$40,6,FALSE)</f>
        <v>0</v>
      </c>
      <c r="W111" s="39">
        <f>VLOOKUP($C111,lookup_line!$A$3:$M$40,7,FALSE)</f>
        <v>0</v>
      </c>
      <c r="X111" s="39">
        <f>VLOOKUP($C111,lookup_line!$A$3:$M$40,8,FALSE)</f>
        <v>0</v>
      </c>
      <c r="Y111" s="39">
        <f>VLOOKUP($C111,lookup_line!$A$3:$M$40,9,FALSE)</f>
        <v>0</v>
      </c>
      <c r="Z111" s="39">
        <f>VLOOKUP($C111,lookup_line!$A$3:$M$40,10,FALSE)</f>
        <v>0</v>
      </c>
      <c r="AA111" s="39">
        <f>VLOOKUP($C111,lookup_line!$A$3:$M$40,11,FALSE)</f>
        <v>0</v>
      </c>
      <c r="AB111" s="39">
        <f>VLOOKUP($C111,lookup_line!$A$3:$M$40,12,FALSE)</f>
        <v>0</v>
      </c>
      <c r="AC111" s="39">
        <f>VLOOKUP($C111,lookup_line!$A$3:$M$40,13,FALSE)</f>
        <v>0</v>
      </c>
      <c r="AD111" s="126">
        <f>IFERROR((E111-AF111)/AL111*-1,0.1)</f>
        <v>0.41640710392153574</v>
      </c>
      <c r="AE111" s="75">
        <v>0</v>
      </c>
      <c r="AF111" s="100">
        <v>0</v>
      </c>
      <c r="AG111" s="107">
        <v>0</v>
      </c>
      <c r="AH111" s="108">
        <v>0</v>
      </c>
      <c r="AI111" s="112"/>
      <c r="AJ111" s="45" t="s">
        <v>740</v>
      </c>
      <c r="AK111" s="36"/>
      <c r="AL111" s="45">
        <f>VLOOKUP(B111,Di_ROADS!$B$17:$E$1006,4,FALSE)</f>
        <v>-2E-3</v>
      </c>
      <c r="AM111" s="36"/>
      <c r="AN111" s="37">
        <v>1</v>
      </c>
      <c r="AO111" s="36"/>
      <c r="AP111" s="140">
        <v>0</v>
      </c>
      <c r="AQ111" s="138">
        <v>0</v>
      </c>
      <c r="AR111" s="142">
        <f>AQ111-AP111</f>
        <v>0</v>
      </c>
      <c r="AS111" s="77">
        <f>MIN(F111,E111)*P111</f>
        <v>0</v>
      </c>
      <c r="AT111" s="36">
        <v>0</v>
      </c>
      <c r="AU111" s="78">
        <f>AT111-AS111</f>
        <v>0</v>
      </c>
      <c r="AV111" s="36"/>
      <c r="AW111" s="36"/>
      <c r="AX111" s="36"/>
      <c r="AY111" s="36"/>
      <c r="AZ111" s="36"/>
      <c r="BA111" s="36"/>
    </row>
    <row r="112" spans="1:53">
      <c r="A112" s="37">
        <v>314</v>
      </c>
      <c r="B112" s="69" t="s">
        <v>633</v>
      </c>
      <c r="C112" s="74">
        <v>30</v>
      </c>
      <c r="D112" s="131">
        <v>0</v>
      </c>
      <c r="E112" s="159">
        <v>3.3519353540702257E-3</v>
      </c>
      <c r="F112" s="131">
        <v>0</v>
      </c>
      <c r="G112" s="65">
        <v>1.8</v>
      </c>
      <c r="H112" s="65">
        <v>0</v>
      </c>
      <c r="I112" s="65">
        <v>10.705</v>
      </c>
      <c r="J112" s="45">
        <v>10.7</v>
      </c>
      <c r="K112" s="45">
        <v>11</v>
      </c>
      <c r="L112" s="136">
        <v>745.46279491799999</v>
      </c>
      <c r="M112" s="45">
        <v>11</v>
      </c>
      <c r="N112" s="73">
        <v>0</v>
      </c>
      <c r="O112" s="37">
        <v>1</v>
      </c>
      <c r="P112" s="37">
        <v>1</v>
      </c>
      <c r="Q112" s="146">
        <v>0</v>
      </c>
      <c r="R112" s="93">
        <f>VLOOKUP($C112,lookup_line!$A$3:$M$40,2,FALSE)</f>
        <v>11</v>
      </c>
      <c r="S112" s="39">
        <f>VLOOKUP($C112,lookup_line!$A$3:$M$40,3,FALSE)</f>
        <v>31</v>
      </c>
      <c r="T112" s="39">
        <f>VLOOKUP($C112,lookup_line!$A$3:$M$40,4,FALSE)</f>
        <v>0</v>
      </c>
      <c r="U112" s="39">
        <f>VLOOKUP($C112,lookup_line!$A$3:$M$40,5,FALSE)</f>
        <v>0</v>
      </c>
      <c r="V112" s="39">
        <f>VLOOKUP($C112,lookup_line!$A$3:$M$40,6,FALSE)</f>
        <v>0</v>
      </c>
      <c r="W112" s="39">
        <f>VLOOKUP($C112,lookup_line!$A$3:$M$40,7,FALSE)</f>
        <v>0</v>
      </c>
      <c r="X112" s="39">
        <f>VLOOKUP($C112,lookup_line!$A$3:$M$40,8,FALSE)</f>
        <v>0</v>
      </c>
      <c r="Y112" s="39">
        <f>VLOOKUP($C112,lookup_line!$A$3:$M$40,9,FALSE)</f>
        <v>0</v>
      </c>
      <c r="Z112" s="39">
        <f>VLOOKUP($C112,lookup_line!$A$3:$M$40,10,FALSE)</f>
        <v>0</v>
      </c>
      <c r="AA112" s="39">
        <f>VLOOKUP($C112,lookup_line!$A$3:$M$40,11,FALSE)</f>
        <v>0</v>
      </c>
      <c r="AB112" s="39">
        <f>VLOOKUP($C112,lookup_line!$A$3:$M$40,12,FALSE)</f>
        <v>0</v>
      </c>
      <c r="AC112" s="39">
        <f>VLOOKUP($C112,lookup_line!$A$3:$M$40,13,FALSE)</f>
        <v>0</v>
      </c>
      <c r="AD112" s="126">
        <f>IFERROR((E112-AF112)/AL112*-1,0.1)</f>
        <v>0.41899191925877821</v>
      </c>
      <c r="AE112" s="75">
        <v>0</v>
      </c>
      <c r="AF112" s="100">
        <v>0</v>
      </c>
      <c r="AG112" s="107">
        <v>0</v>
      </c>
      <c r="AH112" s="108">
        <v>0</v>
      </c>
      <c r="AI112" s="112"/>
      <c r="AJ112" s="45" t="s">
        <v>729</v>
      </c>
      <c r="AK112" s="36"/>
      <c r="AL112" s="45">
        <f>VLOOKUP(B112,Di_ROADS!$B$17:$E$1006,4,FALSE)</f>
        <v>-8.0000000000000002E-3</v>
      </c>
      <c r="AM112" s="36"/>
      <c r="AN112" s="37">
        <v>1</v>
      </c>
      <c r="AO112" s="36"/>
      <c r="AP112" s="140">
        <v>0.30241467036296232</v>
      </c>
      <c r="AQ112" s="138">
        <v>0.3024146699845382</v>
      </c>
      <c r="AR112" s="142">
        <f>AQ112-AP112</f>
        <v>-3.784241253690368E-10</v>
      </c>
      <c r="AS112" s="77">
        <f>MIN(F112,E112)*P112</f>
        <v>0</v>
      </c>
      <c r="AT112" s="36">
        <v>0.30241467036296232</v>
      </c>
      <c r="AU112" s="78">
        <f>AT112-AS112</f>
        <v>0.30241467036296232</v>
      </c>
      <c r="AV112" s="36"/>
      <c r="AW112" s="36"/>
      <c r="AX112" s="36"/>
      <c r="AY112" s="36"/>
      <c r="AZ112" s="36"/>
      <c r="BA112" s="36"/>
    </row>
    <row r="113" spans="1:53">
      <c r="A113" s="37">
        <v>132</v>
      </c>
      <c r="B113" s="42" t="s">
        <v>451</v>
      </c>
      <c r="C113" s="74">
        <v>12</v>
      </c>
      <c r="D113" s="131">
        <v>0</v>
      </c>
      <c r="E113" s="159">
        <v>8.3802720552895353E-4</v>
      </c>
      <c r="F113" s="131">
        <v>0</v>
      </c>
      <c r="G113" s="65">
        <v>0</v>
      </c>
      <c r="H113" s="65">
        <v>0</v>
      </c>
      <c r="I113" s="65">
        <v>2.7799166025000002</v>
      </c>
      <c r="J113" s="45">
        <v>2.8</v>
      </c>
      <c r="K113" s="45">
        <v>5</v>
      </c>
      <c r="L113" s="136">
        <v>3000</v>
      </c>
      <c r="M113" s="45">
        <v>5</v>
      </c>
      <c r="N113" s="73">
        <v>0</v>
      </c>
      <c r="O113" s="37">
        <v>1</v>
      </c>
      <c r="P113" s="37">
        <v>1</v>
      </c>
      <c r="Q113" s="146">
        <v>0</v>
      </c>
      <c r="R113" s="93">
        <f>VLOOKUP($C113,lookup_line!$A$3:$M$40,2,FALSE)</f>
        <v>13</v>
      </c>
      <c r="S113" s="39">
        <f>VLOOKUP($C113,lookup_line!$A$3:$M$40,3,FALSE)</f>
        <v>0</v>
      </c>
      <c r="T113" s="39">
        <f>VLOOKUP($C113,lookup_line!$A$3:$M$40,4,FALSE)</f>
        <v>0</v>
      </c>
      <c r="U113" s="39">
        <f>VLOOKUP($C113,lookup_line!$A$3:$M$40,5,FALSE)</f>
        <v>0</v>
      </c>
      <c r="V113" s="39">
        <f>VLOOKUP($C113,lookup_line!$A$3:$M$40,6,FALSE)</f>
        <v>0</v>
      </c>
      <c r="W113" s="39">
        <f>VLOOKUP($C113,lookup_line!$A$3:$M$40,7,FALSE)</f>
        <v>0</v>
      </c>
      <c r="X113" s="39">
        <f>VLOOKUP($C113,lookup_line!$A$3:$M$40,8,FALSE)</f>
        <v>0</v>
      </c>
      <c r="Y113" s="39">
        <f>VLOOKUP($C113,lookup_line!$A$3:$M$40,9,FALSE)</f>
        <v>0</v>
      </c>
      <c r="Z113" s="39">
        <f>VLOOKUP($C113,lookup_line!$A$3:$M$40,10,FALSE)</f>
        <v>0</v>
      </c>
      <c r="AA113" s="39">
        <f>VLOOKUP($C113,lookup_line!$A$3:$M$40,11,FALSE)</f>
        <v>0</v>
      </c>
      <c r="AB113" s="39">
        <f>VLOOKUP($C113,lookup_line!$A$3:$M$40,12,FALSE)</f>
        <v>0</v>
      </c>
      <c r="AC113" s="39">
        <f>VLOOKUP($C113,lookup_line!$A$3:$M$40,13,FALSE)</f>
        <v>0</v>
      </c>
      <c r="AD113" s="126">
        <f>IFERROR((E113-AF113)/AL113*-1,0.1)</f>
        <v>0.41901360276447674</v>
      </c>
      <c r="AE113" s="75">
        <v>0</v>
      </c>
      <c r="AF113" s="100">
        <v>0</v>
      </c>
      <c r="AG113" s="107">
        <v>0</v>
      </c>
      <c r="AH113" s="108">
        <v>0</v>
      </c>
      <c r="AI113" s="112"/>
      <c r="AJ113" s="45"/>
      <c r="AK113" s="45"/>
      <c r="AL113" s="45">
        <f>VLOOKUP(B113,Di_ROADS!$B$17:$E$1006,4,FALSE)</f>
        <v>-2E-3</v>
      </c>
      <c r="AM113" s="45"/>
      <c r="AN113" s="37">
        <v>1</v>
      </c>
      <c r="AO113" s="45"/>
      <c r="AP113" s="139">
        <v>2.7681168172130315</v>
      </c>
      <c r="AQ113" s="137">
        <v>2.768116816822491</v>
      </c>
      <c r="AR113" s="142">
        <f>AQ113-AP113</f>
        <v>-3.9054048883713222E-10</v>
      </c>
      <c r="AS113" s="77">
        <f>MIN(F113,E113)*P113</f>
        <v>0</v>
      </c>
      <c r="AT113" s="45">
        <v>2.7681168172130315</v>
      </c>
      <c r="AU113" s="78">
        <f>AT113-AS113</f>
        <v>2.7681168172130315</v>
      </c>
      <c r="AV113" s="45"/>
      <c r="AW113" s="45"/>
      <c r="AX113" s="45"/>
      <c r="AY113" s="45"/>
      <c r="AZ113" s="45"/>
      <c r="BA113" s="45"/>
    </row>
    <row r="114" spans="1:53">
      <c r="A114" s="37">
        <v>111</v>
      </c>
      <c r="B114" s="41" t="s">
        <v>434</v>
      </c>
      <c r="C114" s="74">
        <v>10</v>
      </c>
      <c r="D114" s="130">
        <v>0</v>
      </c>
      <c r="E114" s="131">
        <v>8.4654468347303258E-4</v>
      </c>
      <c r="F114" s="131">
        <v>0</v>
      </c>
      <c r="G114" s="70">
        <v>0</v>
      </c>
      <c r="H114" s="70">
        <v>0</v>
      </c>
      <c r="I114" s="70">
        <v>21.8602186022</v>
      </c>
      <c r="J114" s="65">
        <v>21.9</v>
      </c>
      <c r="K114" s="45">
        <v>12</v>
      </c>
      <c r="L114" s="136">
        <v>566</v>
      </c>
      <c r="M114" s="45">
        <v>12</v>
      </c>
      <c r="N114" s="115">
        <v>0</v>
      </c>
      <c r="O114" s="37">
        <v>1</v>
      </c>
      <c r="P114" s="37">
        <v>1</v>
      </c>
      <c r="Q114" s="146">
        <v>0</v>
      </c>
      <c r="R114" s="93">
        <f>VLOOKUP($C114,lookup_line!$A$3:$M$40,2,FALSE)</f>
        <v>2</v>
      </c>
      <c r="S114" s="39">
        <f>VLOOKUP($C114,lookup_line!$A$3:$M$40,3,FALSE)</f>
        <v>10</v>
      </c>
      <c r="T114" s="39">
        <f>VLOOKUP($C114,lookup_line!$A$3:$M$40,4,FALSE)</f>
        <v>0</v>
      </c>
      <c r="U114" s="39">
        <f>VLOOKUP($C114,lookup_line!$A$3:$M$40,5,FALSE)</f>
        <v>0</v>
      </c>
      <c r="V114" s="39">
        <f>VLOOKUP($C114,lookup_line!$A$3:$M$40,6,FALSE)</f>
        <v>0</v>
      </c>
      <c r="W114" s="39">
        <f>VLOOKUP($C114,lookup_line!$A$3:$M$40,7,FALSE)</f>
        <v>0</v>
      </c>
      <c r="X114" s="39">
        <f>VLOOKUP($C114,lookup_line!$A$3:$M$40,8,FALSE)</f>
        <v>0</v>
      </c>
      <c r="Y114" s="39">
        <f>VLOOKUP($C114,lookup_line!$A$3:$M$40,9,FALSE)</f>
        <v>0</v>
      </c>
      <c r="Z114" s="39">
        <f>VLOOKUP($C114,lookup_line!$A$3:$M$40,10,FALSE)</f>
        <v>0</v>
      </c>
      <c r="AA114" s="39">
        <f>VLOOKUP($C114,lookup_line!$A$3:$M$40,11,FALSE)</f>
        <v>0</v>
      </c>
      <c r="AB114" s="39">
        <f>VLOOKUP($C114,lookup_line!$A$3:$M$40,12,FALSE)</f>
        <v>0</v>
      </c>
      <c r="AC114" s="39">
        <f>VLOOKUP($C114,lookup_line!$A$3:$M$40,13,FALSE)</f>
        <v>0</v>
      </c>
      <c r="AD114" s="126">
        <f>IFERROR((E114-AF114)/AL114*-1,0.1)</f>
        <v>0.42327234173651629</v>
      </c>
      <c r="AE114" s="75">
        <v>0</v>
      </c>
      <c r="AF114" s="100">
        <v>0</v>
      </c>
      <c r="AG114" s="107">
        <v>0</v>
      </c>
      <c r="AH114" s="108">
        <v>0</v>
      </c>
      <c r="AI114" s="113"/>
      <c r="AJ114" s="45" t="s">
        <v>702</v>
      </c>
      <c r="AK114" s="77"/>
      <c r="AL114" s="45">
        <f>VLOOKUP(B114,Di_ROADS!$B$17:$E$1006,4,FALSE)</f>
        <v>-2E-3</v>
      </c>
      <c r="AM114" s="45" t="str">
        <f>IF(OR(D114&gt;E114,D114&gt;F114),"error","")</f>
        <v/>
      </c>
      <c r="AN114" s="37">
        <v>1</v>
      </c>
      <c r="AO114" s="71"/>
      <c r="AP114" s="139">
        <v>1.0834960904003172</v>
      </c>
      <c r="AQ114" s="137">
        <v>1.0834960900130173</v>
      </c>
      <c r="AR114" s="142">
        <f>AQ114-AP114</f>
        <v>-3.8729996987285631E-10</v>
      </c>
      <c r="AS114" s="77">
        <f>MIN(F114,E114)*P114</f>
        <v>0</v>
      </c>
      <c r="AT114" s="77">
        <v>1.0834960904003172</v>
      </c>
      <c r="AU114" s="78">
        <f>AT114-AS114</f>
        <v>1.0834960904003172</v>
      </c>
      <c r="AV114" s="78"/>
      <c r="AW114" s="45"/>
      <c r="AX114" s="45"/>
      <c r="AY114" s="45"/>
      <c r="AZ114" s="45"/>
      <c r="BA114" s="45"/>
    </row>
    <row r="115" spans="1:53">
      <c r="A115" s="37">
        <v>63</v>
      </c>
      <c r="B115" s="41" t="s">
        <v>387</v>
      </c>
      <c r="C115" s="74">
        <v>7</v>
      </c>
      <c r="D115" s="130">
        <v>0</v>
      </c>
      <c r="E115" s="131">
        <v>8.4792035055868717E-4</v>
      </c>
      <c r="F115" s="131">
        <v>0</v>
      </c>
      <c r="G115" s="70">
        <v>2</v>
      </c>
      <c r="H115" s="70">
        <v>0</v>
      </c>
      <c r="I115" s="70">
        <v>1.39</v>
      </c>
      <c r="J115" s="65">
        <v>1.4</v>
      </c>
      <c r="K115" s="45">
        <v>0</v>
      </c>
      <c r="L115" s="136">
        <v>3000</v>
      </c>
      <c r="M115" s="45">
        <v>0</v>
      </c>
      <c r="N115" s="115">
        <v>0</v>
      </c>
      <c r="O115" s="37">
        <v>1</v>
      </c>
      <c r="P115" s="37">
        <v>0</v>
      </c>
      <c r="Q115" s="146">
        <v>0</v>
      </c>
      <c r="R115" s="93">
        <f>VLOOKUP($C115,lookup_line!$A$3:$M$40,2,FALSE)</f>
        <v>7</v>
      </c>
      <c r="S115" s="39">
        <f>VLOOKUP($C115,lookup_line!$A$3:$M$40,3,FALSE)</f>
        <v>0</v>
      </c>
      <c r="T115" s="39">
        <f>VLOOKUP($C115,lookup_line!$A$3:$M$40,4,FALSE)</f>
        <v>0</v>
      </c>
      <c r="U115" s="39">
        <f>VLOOKUP($C115,lookup_line!$A$3:$M$40,5,FALSE)</f>
        <v>0</v>
      </c>
      <c r="V115" s="39">
        <f>VLOOKUP($C115,lookup_line!$A$3:$M$40,6,FALSE)</f>
        <v>0</v>
      </c>
      <c r="W115" s="39">
        <f>VLOOKUP($C115,lookup_line!$A$3:$M$40,7,FALSE)</f>
        <v>0</v>
      </c>
      <c r="X115" s="39">
        <f>VLOOKUP($C115,lookup_line!$A$3:$M$40,8,FALSE)</f>
        <v>0</v>
      </c>
      <c r="Y115" s="39">
        <f>VLOOKUP($C115,lookup_line!$A$3:$M$40,9,FALSE)</f>
        <v>0</v>
      </c>
      <c r="Z115" s="39">
        <f>VLOOKUP($C115,lookup_line!$A$3:$M$40,10,FALSE)</f>
        <v>0</v>
      </c>
      <c r="AA115" s="39">
        <f>VLOOKUP($C115,lookup_line!$A$3:$M$40,11,FALSE)</f>
        <v>0</v>
      </c>
      <c r="AB115" s="39">
        <f>VLOOKUP($C115,lookup_line!$A$3:$M$40,12,FALSE)</f>
        <v>0</v>
      </c>
      <c r="AC115" s="39">
        <f>VLOOKUP($C115,lookup_line!$A$3:$M$40,13,FALSE)</f>
        <v>0</v>
      </c>
      <c r="AD115" s="126">
        <f>IFERROR((E115-AF115)/AL115*-1,0.1)</f>
        <v>0.4239601752793436</v>
      </c>
      <c r="AE115" s="75">
        <v>0</v>
      </c>
      <c r="AF115" s="100">
        <v>0</v>
      </c>
      <c r="AG115" s="107">
        <v>0</v>
      </c>
      <c r="AH115" s="108">
        <v>0</v>
      </c>
      <c r="AI115" s="113"/>
      <c r="AJ115" s="45" t="s">
        <v>702</v>
      </c>
      <c r="AK115" s="77"/>
      <c r="AL115" s="45">
        <f>VLOOKUP(B115,Di_ROADS!$B$17:$E$1006,4,FALSE)</f>
        <v>-2E-3</v>
      </c>
      <c r="AM115" s="45" t="str">
        <f>IF(OR(D115&gt;E115,D115&gt;F115),"error","")</f>
        <v/>
      </c>
      <c r="AN115" s="37">
        <v>0</v>
      </c>
      <c r="AO115" s="71"/>
      <c r="AP115" s="139">
        <v>0</v>
      </c>
      <c r="AQ115" s="137">
        <v>0</v>
      </c>
      <c r="AR115" s="142">
        <f>AQ115-AP115</f>
        <v>0</v>
      </c>
      <c r="AS115" s="77">
        <f>MIN(F115,E115)*P115</f>
        <v>0</v>
      </c>
      <c r="AT115" s="77">
        <v>0</v>
      </c>
      <c r="AU115" s="78">
        <f>AT115-AS115</f>
        <v>0</v>
      </c>
      <c r="AV115" s="78"/>
      <c r="AW115" s="45"/>
      <c r="AX115" s="45"/>
      <c r="AY115" s="45"/>
      <c r="AZ115" s="45"/>
      <c r="BA115" s="45"/>
    </row>
    <row r="116" spans="1:53">
      <c r="A116" s="37">
        <v>133</v>
      </c>
      <c r="B116" s="42" t="s">
        <v>452</v>
      </c>
      <c r="C116" s="74">
        <v>12</v>
      </c>
      <c r="D116" s="131">
        <v>0</v>
      </c>
      <c r="E116" s="159">
        <v>8.5933597711088539E-4</v>
      </c>
      <c r="F116" s="131">
        <v>0</v>
      </c>
      <c r="G116" s="65">
        <v>3</v>
      </c>
      <c r="H116" s="65">
        <v>0</v>
      </c>
      <c r="I116" s="65">
        <v>7.3</v>
      </c>
      <c r="J116" s="45">
        <v>7.3</v>
      </c>
      <c r="K116" s="45">
        <v>0</v>
      </c>
      <c r="L116" s="136">
        <v>3000</v>
      </c>
      <c r="M116" s="45">
        <v>0</v>
      </c>
      <c r="N116" s="73">
        <v>0</v>
      </c>
      <c r="O116" s="134">
        <v>1</v>
      </c>
      <c r="P116" s="134">
        <v>1</v>
      </c>
      <c r="Q116" s="146">
        <v>0</v>
      </c>
      <c r="R116" s="93">
        <f>VLOOKUP($C116,lookup_line!$A$3:$M$40,2,FALSE)</f>
        <v>13</v>
      </c>
      <c r="S116" s="39">
        <f>VLOOKUP($C116,lookup_line!$A$3:$M$40,3,FALSE)</f>
        <v>0</v>
      </c>
      <c r="T116" s="39">
        <f>VLOOKUP($C116,lookup_line!$A$3:$M$40,4,FALSE)</f>
        <v>0</v>
      </c>
      <c r="U116" s="39">
        <f>VLOOKUP($C116,lookup_line!$A$3:$M$40,5,FALSE)</f>
        <v>0</v>
      </c>
      <c r="V116" s="39">
        <f>VLOOKUP($C116,lookup_line!$A$3:$M$40,6,FALSE)</f>
        <v>0</v>
      </c>
      <c r="W116" s="39">
        <f>VLOOKUP($C116,lookup_line!$A$3:$M$40,7,FALSE)</f>
        <v>0</v>
      </c>
      <c r="X116" s="39">
        <f>VLOOKUP($C116,lookup_line!$A$3:$M$40,8,FALSE)</f>
        <v>0</v>
      </c>
      <c r="Y116" s="39">
        <f>VLOOKUP($C116,lookup_line!$A$3:$M$40,9,FALSE)</f>
        <v>0</v>
      </c>
      <c r="Z116" s="39">
        <f>VLOOKUP($C116,lookup_line!$A$3:$M$40,10,FALSE)</f>
        <v>0</v>
      </c>
      <c r="AA116" s="39">
        <f>VLOOKUP($C116,lookup_line!$A$3:$M$40,11,FALSE)</f>
        <v>0</v>
      </c>
      <c r="AB116" s="39">
        <f>VLOOKUP($C116,lookup_line!$A$3:$M$40,12,FALSE)</f>
        <v>0</v>
      </c>
      <c r="AC116" s="39">
        <f>VLOOKUP($C116,lookup_line!$A$3:$M$40,13,FALSE)</f>
        <v>0</v>
      </c>
      <c r="AD116" s="126">
        <f>IFERROR((E116-AF116)/AL116*-1,0.1)</f>
        <v>0.42966798855544269</v>
      </c>
      <c r="AE116" s="75">
        <v>0</v>
      </c>
      <c r="AF116" s="100">
        <v>0</v>
      </c>
      <c r="AG116" s="107">
        <v>0</v>
      </c>
      <c r="AH116" s="108">
        <v>0</v>
      </c>
      <c r="AI116" s="112"/>
      <c r="AJ116" s="45"/>
      <c r="AK116" s="45"/>
      <c r="AL116" s="45">
        <f>VLOOKUP(B116,Di_ROADS!$B$17:$E$1006,4,FALSE)</f>
        <v>-2E-3</v>
      </c>
      <c r="AM116" s="45"/>
      <c r="AN116" s="134">
        <v>1</v>
      </c>
      <c r="AO116" s="45"/>
      <c r="AP116" s="139">
        <v>14.903083135391924</v>
      </c>
      <c r="AQ116" s="137">
        <v>14.903083135045968</v>
      </c>
      <c r="AR116" s="142">
        <f>AQ116-AP116</f>
        <v>-3.4595615261423518E-10</v>
      </c>
      <c r="AS116" s="77">
        <f>MIN(F116,E116)*P116</f>
        <v>0</v>
      </c>
      <c r="AT116" s="45">
        <v>14.903083135391924</v>
      </c>
      <c r="AU116" s="78">
        <f>AT116-AS116</f>
        <v>14.903083135391924</v>
      </c>
      <c r="AV116" s="45"/>
      <c r="AW116" s="45"/>
      <c r="AX116" s="45"/>
      <c r="AY116" s="45"/>
      <c r="AZ116" s="45"/>
      <c r="BA116" s="45"/>
    </row>
    <row r="117" spans="1:53">
      <c r="A117" s="37">
        <v>42</v>
      </c>
      <c r="B117" s="41" t="s">
        <v>366</v>
      </c>
      <c r="C117" s="74">
        <v>5</v>
      </c>
      <c r="D117" s="130">
        <v>0</v>
      </c>
      <c r="E117" s="159">
        <v>8.59716678586401E-4</v>
      </c>
      <c r="F117" s="131">
        <v>0</v>
      </c>
      <c r="G117" s="70">
        <v>2</v>
      </c>
      <c r="H117" s="70">
        <v>0</v>
      </c>
      <c r="I117" s="70">
        <v>8</v>
      </c>
      <c r="J117" s="65">
        <v>8</v>
      </c>
      <c r="K117" s="45">
        <v>4</v>
      </c>
      <c r="L117" s="136">
        <v>3190.96</v>
      </c>
      <c r="M117" s="45">
        <v>4</v>
      </c>
      <c r="N117" s="115">
        <v>0</v>
      </c>
      <c r="O117" s="37">
        <v>1</v>
      </c>
      <c r="P117" s="37">
        <v>1</v>
      </c>
      <c r="Q117" s="146">
        <v>0</v>
      </c>
      <c r="R117" s="93">
        <f>VLOOKUP($C117,lookup_line!$A$3:$M$40,2,FALSE)</f>
        <v>5</v>
      </c>
      <c r="S117" s="39">
        <f>VLOOKUP($C117,lookup_line!$A$3:$M$40,3,FALSE)</f>
        <v>0</v>
      </c>
      <c r="T117" s="39">
        <f>VLOOKUP($C117,lookup_line!$A$3:$M$40,4,FALSE)</f>
        <v>0</v>
      </c>
      <c r="U117" s="39">
        <f>VLOOKUP($C117,lookup_line!$A$3:$M$40,5,FALSE)</f>
        <v>0</v>
      </c>
      <c r="V117" s="39">
        <f>VLOOKUP($C117,lookup_line!$A$3:$M$40,6,FALSE)</f>
        <v>0</v>
      </c>
      <c r="W117" s="39">
        <f>VLOOKUP($C117,lookup_line!$A$3:$M$40,7,FALSE)</f>
        <v>0</v>
      </c>
      <c r="X117" s="39">
        <f>VLOOKUP($C117,lookup_line!$A$3:$M$40,8,FALSE)</f>
        <v>0</v>
      </c>
      <c r="Y117" s="39">
        <f>VLOOKUP($C117,lookup_line!$A$3:$M$40,9,FALSE)</f>
        <v>0</v>
      </c>
      <c r="Z117" s="39">
        <f>VLOOKUP($C117,lookup_line!$A$3:$M$40,10,FALSE)</f>
        <v>0</v>
      </c>
      <c r="AA117" s="39">
        <f>VLOOKUP($C117,lookup_line!$A$3:$M$40,11,FALSE)</f>
        <v>0</v>
      </c>
      <c r="AB117" s="39">
        <f>VLOOKUP($C117,lookup_line!$A$3:$M$40,12,FALSE)</f>
        <v>0</v>
      </c>
      <c r="AC117" s="39">
        <f>VLOOKUP($C117,lookup_line!$A$3:$M$40,13,FALSE)</f>
        <v>0</v>
      </c>
      <c r="AD117" s="126">
        <f>IFERROR((E117-AF117)/AL117*-1,0.1)</f>
        <v>0.4298583392932005</v>
      </c>
      <c r="AE117" s="75">
        <v>0</v>
      </c>
      <c r="AF117" s="100">
        <v>0</v>
      </c>
      <c r="AG117" s="107">
        <v>0</v>
      </c>
      <c r="AH117" s="108">
        <v>0</v>
      </c>
      <c r="AI117" s="113"/>
      <c r="AJ117" s="45" t="s">
        <v>702</v>
      </c>
      <c r="AK117" s="77"/>
      <c r="AL117" s="45">
        <f>VLOOKUP(B117,Di_ROADS!$B$17:$E$1006,4,FALSE)</f>
        <v>-2E-3</v>
      </c>
      <c r="AM117" s="45" t="str">
        <f>IF(OR(D117&gt;E117,D117&gt;F117),"error","")</f>
        <v/>
      </c>
      <c r="AN117" s="37">
        <v>1</v>
      </c>
      <c r="AO117" s="71"/>
      <c r="AP117" s="139">
        <v>0</v>
      </c>
      <c r="AQ117" s="137">
        <v>0</v>
      </c>
      <c r="AR117" s="142">
        <f>AQ117-AP117</f>
        <v>0</v>
      </c>
      <c r="AS117" s="77">
        <f>MIN(F117,E117)*P117</f>
        <v>0</v>
      </c>
      <c r="AT117" s="77">
        <v>0</v>
      </c>
      <c r="AU117" s="78">
        <f>AT117-AS117</f>
        <v>0</v>
      </c>
      <c r="AV117" s="78"/>
      <c r="AW117" s="45"/>
      <c r="AX117" s="45"/>
      <c r="AY117" s="45"/>
      <c r="AZ117" s="45"/>
      <c r="BA117" s="45"/>
    </row>
    <row r="118" spans="1:53">
      <c r="A118" s="37">
        <v>203</v>
      </c>
      <c r="B118" s="69" t="s">
        <v>522</v>
      </c>
      <c r="C118" s="74">
        <v>18</v>
      </c>
      <c r="D118" s="131">
        <v>0</v>
      </c>
      <c r="E118" s="159">
        <v>8.6329064252233781E-4</v>
      </c>
      <c r="F118" s="131">
        <v>0</v>
      </c>
      <c r="G118" s="65">
        <v>5</v>
      </c>
      <c r="H118" s="65">
        <v>0</v>
      </c>
      <c r="I118" s="65">
        <v>14.1</v>
      </c>
      <c r="J118" s="45">
        <v>14.1</v>
      </c>
      <c r="K118" s="45">
        <v>0</v>
      </c>
      <c r="L118" s="136">
        <v>3000</v>
      </c>
      <c r="M118" s="45">
        <v>0</v>
      </c>
      <c r="N118" s="73">
        <v>0</v>
      </c>
      <c r="O118" s="37">
        <v>1</v>
      </c>
      <c r="P118" s="37">
        <v>1</v>
      </c>
      <c r="Q118" s="146">
        <v>0</v>
      </c>
      <c r="R118" s="93">
        <f>VLOOKUP($C118,lookup_line!$A$3:$M$40,2,FALSE)</f>
        <v>13</v>
      </c>
      <c r="S118" s="39">
        <f>VLOOKUP($C118,lookup_line!$A$3:$M$40,3,FALSE)</f>
        <v>19</v>
      </c>
      <c r="T118" s="39">
        <f>VLOOKUP($C118,lookup_line!$A$3:$M$40,4,FALSE)</f>
        <v>0</v>
      </c>
      <c r="U118" s="39">
        <f>VLOOKUP($C118,lookup_line!$A$3:$M$40,5,FALSE)</f>
        <v>0</v>
      </c>
      <c r="V118" s="39">
        <f>VLOOKUP($C118,lookup_line!$A$3:$M$40,6,FALSE)</f>
        <v>0</v>
      </c>
      <c r="W118" s="39">
        <f>VLOOKUP($C118,lookup_line!$A$3:$M$40,7,FALSE)</f>
        <v>0</v>
      </c>
      <c r="X118" s="39">
        <f>VLOOKUP($C118,lookup_line!$A$3:$M$40,8,FALSE)</f>
        <v>0</v>
      </c>
      <c r="Y118" s="39">
        <f>VLOOKUP($C118,lookup_line!$A$3:$M$40,9,FALSE)</f>
        <v>0</v>
      </c>
      <c r="Z118" s="39">
        <f>VLOOKUP($C118,lookup_line!$A$3:$M$40,10,FALSE)</f>
        <v>0</v>
      </c>
      <c r="AA118" s="39">
        <f>VLOOKUP($C118,lookup_line!$A$3:$M$40,11,FALSE)</f>
        <v>0</v>
      </c>
      <c r="AB118" s="39">
        <f>VLOOKUP($C118,lookup_line!$A$3:$M$40,12,FALSE)</f>
        <v>0</v>
      </c>
      <c r="AC118" s="39">
        <f>VLOOKUP($C118,lookup_line!$A$3:$M$40,13,FALSE)</f>
        <v>0</v>
      </c>
      <c r="AD118" s="126">
        <f>IFERROR((E118-AF118)/AL118*-1,0.1)</f>
        <v>0.43164532126116889</v>
      </c>
      <c r="AE118" s="75">
        <v>0</v>
      </c>
      <c r="AF118" s="100">
        <v>0</v>
      </c>
      <c r="AG118" s="107">
        <v>0</v>
      </c>
      <c r="AH118" s="108">
        <v>0</v>
      </c>
      <c r="AI118" s="112"/>
      <c r="AJ118" s="45" t="s">
        <v>702</v>
      </c>
      <c r="AK118" s="36"/>
      <c r="AL118" s="45">
        <f>VLOOKUP(B118,Di_ROADS!$B$17:$E$1006,4,FALSE)</f>
        <v>-2E-3</v>
      </c>
      <c r="AM118" s="36"/>
      <c r="AN118" s="37">
        <v>1</v>
      </c>
      <c r="AO118" s="36"/>
      <c r="AP118" s="140">
        <v>0.59099824800652545</v>
      </c>
      <c r="AQ118" s="138">
        <v>0.5909982476141985</v>
      </c>
      <c r="AR118" s="142">
        <f>AQ118-AP118</f>
        <v>-3.9232694870605656E-10</v>
      </c>
      <c r="AS118" s="77">
        <f>MIN(F118,E118)*P118</f>
        <v>0</v>
      </c>
      <c r="AT118" s="36">
        <v>0.59099824800652556</v>
      </c>
      <c r="AU118" s="78">
        <f>AT118-AS118</f>
        <v>0.59099824800652556</v>
      </c>
      <c r="AV118" s="36"/>
      <c r="AW118" s="36"/>
      <c r="AX118" s="36"/>
      <c r="AY118" s="36"/>
      <c r="AZ118" s="36"/>
      <c r="BA118" s="36"/>
    </row>
    <row r="119" spans="1:53" s="35" customFormat="1">
      <c r="A119" s="37">
        <v>48</v>
      </c>
      <c r="B119" s="67" t="s">
        <v>372</v>
      </c>
      <c r="C119" s="74">
        <v>5</v>
      </c>
      <c r="D119" s="130">
        <v>0</v>
      </c>
      <c r="E119" s="159">
        <v>8.7113162363863751E-4</v>
      </c>
      <c r="F119" s="131">
        <v>0</v>
      </c>
      <c r="G119" s="70">
        <v>0</v>
      </c>
      <c r="H119" s="70">
        <v>0</v>
      </c>
      <c r="I119" s="70">
        <v>43.8</v>
      </c>
      <c r="J119" s="65">
        <v>43.8</v>
      </c>
      <c r="K119" s="45">
        <v>3</v>
      </c>
      <c r="L119" s="136">
        <v>3158.1066666667002</v>
      </c>
      <c r="M119" s="45">
        <v>3</v>
      </c>
      <c r="N119" s="115">
        <v>0</v>
      </c>
      <c r="O119" s="37">
        <v>1</v>
      </c>
      <c r="P119" s="37">
        <v>1</v>
      </c>
      <c r="Q119" s="146">
        <v>0</v>
      </c>
      <c r="R119" s="93">
        <f>VLOOKUP($C119,lookup_line!$A$3:$M$40,2,FALSE)</f>
        <v>5</v>
      </c>
      <c r="S119" s="39">
        <f>VLOOKUP($C119,lookup_line!$A$3:$M$40,3,FALSE)</f>
        <v>0</v>
      </c>
      <c r="T119" s="39">
        <f>VLOOKUP($C119,lookup_line!$A$3:$M$40,4,FALSE)</f>
        <v>0</v>
      </c>
      <c r="U119" s="39">
        <f>VLOOKUP($C119,lookup_line!$A$3:$M$40,5,FALSE)</f>
        <v>0</v>
      </c>
      <c r="V119" s="39">
        <f>VLOOKUP($C119,lookup_line!$A$3:$M$40,6,FALSE)</f>
        <v>0</v>
      </c>
      <c r="W119" s="39">
        <f>VLOOKUP($C119,lookup_line!$A$3:$M$40,7,FALSE)</f>
        <v>0</v>
      </c>
      <c r="X119" s="39">
        <f>VLOOKUP($C119,lookup_line!$A$3:$M$40,8,FALSE)</f>
        <v>0</v>
      </c>
      <c r="Y119" s="39">
        <f>VLOOKUP($C119,lookup_line!$A$3:$M$40,9,FALSE)</f>
        <v>0</v>
      </c>
      <c r="Z119" s="39">
        <f>VLOOKUP($C119,lookup_line!$A$3:$M$40,10,FALSE)</f>
        <v>0</v>
      </c>
      <c r="AA119" s="39">
        <f>VLOOKUP($C119,lookup_line!$A$3:$M$40,11,FALSE)</f>
        <v>0</v>
      </c>
      <c r="AB119" s="39">
        <f>VLOOKUP($C119,lookup_line!$A$3:$M$40,12,FALSE)</f>
        <v>0</v>
      </c>
      <c r="AC119" s="39">
        <f>VLOOKUP($C119,lookup_line!$A$3:$M$40,13,FALSE)</f>
        <v>0</v>
      </c>
      <c r="AD119" s="126">
        <f>IFERROR((E119-AF119)/AL119*-1,0.1)</f>
        <v>0.43556581181931875</v>
      </c>
      <c r="AE119" s="75">
        <v>0</v>
      </c>
      <c r="AF119" s="100">
        <v>0</v>
      </c>
      <c r="AG119" s="107">
        <v>0</v>
      </c>
      <c r="AH119" s="108">
        <v>0</v>
      </c>
      <c r="AI119" s="113"/>
      <c r="AJ119" s="45" t="s">
        <v>702</v>
      </c>
      <c r="AK119" s="77"/>
      <c r="AL119" s="45">
        <f>VLOOKUP(B119,Di_ROADS!$B$17:$E$1006,4,FALSE)</f>
        <v>-2E-3</v>
      </c>
      <c r="AM119" s="45" t="str">
        <f>IF(OR(D119&gt;E119,D119&gt;F119),"error","")</f>
        <v/>
      </c>
      <c r="AN119" s="37">
        <v>1</v>
      </c>
      <c r="AO119" s="71"/>
      <c r="AP119" s="139">
        <v>5.8686419456794008</v>
      </c>
      <c r="AQ119" s="137">
        <v>5.8686419451379601</v>
      </c>
      <c r="AR119" s="142">
        <f>AQ119-AP119</f>
        <v>-5.4144067007655394E-10</v>
      </c>
      <c r="AS119" s="77">
        <f>MIN(F119,E119)*P119</f>
        <v>0</v>
      </c>
      <c r="AT119" s="77">
        <v>5.8686419456794008</v>
      </c>
      <c r="AU119" s="78">
        <f>AT119-AS119</f>
        <v>5.8686419456794008</v>
      </c>
      <c r="AV119" s="78"/>
      <c r="AW119" s="45"/>
      <c r="AX119" s="45"/>
      <c r="AY119" s="45"/>
      <c r="AZ119" s="45"/>
      <c r="BA119" s="45"/>
    </row>
    <row r="120" spans="1:53" s="35" customFormat="1">
      <c r="A120" s="37">
        <v>53</v>
      </c>
      <c r="B120" s="68" t="s">
        <v>377</v>
      </c>
      <c r="C120" s="74">
        <v>6</v>
      </c>
      <c r="D120" s="130">
        <v>0</v>
      </c>
      <c r="E120" s="131">
        <v>8.7231114894010587E-4</v>
      </c>
      <c r="F120" s="131">
        <v>0</v>
      </c>
      <c r="G120" s="70">
        <v>0</v>
      </c>
      <c r="H120" s="70">
        <v>0</v>
      </c>
      <c r="I120" s="70">
        <v>14.4</v>
      </c>
      <c r="J120" s="65">
        <v>14.4</v>
      </c>
      <c r="K120" s="45">
        <v>0</v>
      </c>
      <c r="L120" s="136">
        <v>3000</v>
      </c>
      <c r="M120" s="45">
        <v>0</v>
      </c>
      <c r="N120" s="115">
        <v>0</v>
      </c>
      <c r="O120" s="134">
        <v>1</v>
      </c>
      <c r="P120" s="134">
        <v>1</v>
      </c>
      <c r="Q120" s="146">
        <v>0</v>
      </c>
      <c r="R120" s="93">
        <f>VLOOKUP($C120,lookup_line!$A$3:$M$40,2,FALSE)</f>
        <v>6</v>
      </c>
      <c r="S120" s="39">
        <f>VLOOKUP($C120,lookup_line!$A$3:$M$40,3,FALSE)</f>
        <v>0</v>
      </c>
      <c r="T120" s="39">
        <f>VLOOKUP($C120,lookup_line!$A$3:$M$40,4,FALSE)</f>
        <v>0</v>
      </c>
      <c r="U120" s="39">
        <f>VLOOKUP($C120,lookup_line!$A$3:$M$40,5,FALSE)</f>
        <v>0</v>
      </c>
      <c r="V120" s="39">
        <f>VLOOKUP($C120,lookup_line!$A$3:$M$40,6,FALSE)</f>
        <v>0</v>
      </c>
      <c r="W120" s="39">
        <f>VLOOKUP($C120,lookup_line!$A$3:$M$40,7,FALSE)</f>
        <v>0</v>
      </c>
      <c r="X120" s="39">
        <f>VLOOKUP($C120,lookup_line!$A$3:$M$40,8,FALSE)</f>
        <v>0</v>
      </c>
      <c r="Y120" s="39">
        <f>VLOOKUP($C120,lookup_line!$A$3:$M$40,9,FALSE)</f>
        <v>0</v>
      </c>
      <c r="Z120" s="39">
        <f>VLOOKUP($C120,lookup_line!$A$3:$M$40,10,FALSE)</f>
        <v>0</v>
      </c>
      <c r="AA120" s="39">
        <f>VLOOKUP($C120,lookup_line!$A$3:$M$40,11,FALSE)</f>
        <v>0</v>
      </c>
      <c r="AB120" s="39">
        <f>VLOOKUP($C120,lookup_line!$A$3:$M$40,12,FALSE)</f>
        <v>0</v>
      </c>
      <c r="AC120" s="39">
        <f>VLOOKUP($C120,lookup_line!$A$3:$M$40,13,FALSE)</f>
        <v>0</v>
      </c>
      <c r="AD120" s="126">
        <f>IFERROR((E120-AF120)/AL120*-1,0.1)</f>
        <v>0.43615557447005293</v>
      </c>
      <c r="AE120" s="75">
        <v>0</v>
      </c>
      <c r="AF120" s="100">
        <v>0</v>
      </c>
      <c r="AG120" s="107">
        <v>0</v>
      </c>
      <c r="AH120" s="108">
        <v>0</v>
      </c>
      <c r="AI120" s="113"/>
      <c r="AJ120" s="45" t="s">
        <v>702</v>
      </c>
      <c r="AK120" s="77"/>
      <c r="AL120" s="45">
        <f>VLOOKUP(B120,Di_ROADS!$B$17:$E$1006,4,FALSE)</f>
        <v>-2E-3</v>
      </c>
      <c r="AM120" s="45" t="str">
        <f>IF(OR(D120&gt;E120,D120&gt;F120),"error","")</f>
        <v/>
      </c>
      <c r="AN120" s="134">
        <v>1</v>
      </c>
      <c r="AO120" s="71"/>
      <c r="AP120" s="139">
        <v>4.7933266127004872</v>
      </c>
      <c r="AQ120" s="137">
        <v>4.7933266120656608</v>
      </c>
      <c r="AR120" s="142">
        <f>AQ120-AP120</f>
        <v>-6.3482641365908421E-10</v>
      </c>
      <c r="AS120" s="77">
        <f>MIN(F120,E120)*P120</f>
        <v>0</v>
      </c>
      <c r="AT120" s="77">
        <v>4.7933266127004872</v>
      </c>
      <c r="AU120" s="78">
        <f>AT120-AS120</f>
        <v>4.7933266127004872</v>
      </c>
      <c r="AV120" s="78"/>
      <c r="AW120" s="45"/>
      <c r="AX120" s="45"/>
      <c r="AY120" s="45"/>
      <c r="AZ120" s="45"/>
      <c r="BA120" s="45"/>
    </row>
    <row r="121" spans="1:53" s="35" customFormat="1">
      <c r="A121" s="37">
        <v>113</v>
      </c>
      <c r="B121" s="41" t="s">
        <v>860</v>
      </c>
      <c r="C121" s="74">
        <v>10</v>
      </c>
      <c r="D121" s="130">
        <v>0</v>
      </c>
      <c r="E121" s="131">
        <v>8.9826425457540954E-4</v>
      </c>
      <c r="F121" s="131">
        <v>0</v>
      </c>
      <c r="G121" s="70">
        <v>0</v>
      </c>
      <c r="H121" s="70">
        <v>0</v>
      </c>
      <c r="I121" s="70">
        <v>20.47</v>
      </c>
      <c r="J121" s="65">
        <v>20.5</v>
      </c>
      <c r="K121" s="45">
        <v>8.5</v>
      </c>
      <c r="L121" s="136">
        <v>3000</v>
      </c>
      <c r="M121" s="45">
        <v>9</v>
      </c>
      <c r="N121" s="115">
        <v>0</v>
      </c>
      <c r="O121" s="134">
        <v>1</v>
      </c>
      <c r="P121" s="134">
        <v>1</v>
      </c>
      <c r="Q121" s="146">
        <v>0</v>
      </c>
      <c r="R121" s="93">
        <f>VLOOKUP($C121,lookup_line!$A$3:$M$40,2,FALSE)</f>
        <v>2</v>
      </c>
      <c r="S121" s="39">
        <f>VLOOKUP($C121,lookup_line!$A$3:$M$40,3,FALSE)</f>
        <v>10</v>
      </c>
      <c r="T121" s="39">
        <f>VLOOKUP($C121,lookup_line!$A$3:$M$40,4,FALSE)</f>
        <v>0</v>
      </c>
      <c r="U121" s="39">
        <f>VLOOKUP($C121,lookup_line!$A$3:$M$40,5,FALSE)</f>
        <v>0</v>
      </c>
      <c r="V121" s="39">
        <f>VLOOKUP($C121,lookup_line!$A$3:$M$40,6,FALSE)</f>
        <v>0</v>
      </c>
      <c r="W121" s="39">
        <f>VLOOKUP($C121,lookup_line!$A$3:$M$40,7,FALSE)</f>
        <v>0</v>
      </c>
      <c r="X121" s="39">
        <f>VLOOKUP($C121,lookup_line!$A$3:$M$40,8,FALSE)</f>
        <v>0</v>
      </c>
      <c r="Y121" s="39">
        <f>VLOOKUP($C121,lookup_line!$A$3:$M$40,9,FALSE)</f>
        <v>0</v>
      </c>
      <c r="Z121" s="39">
        <f>VLOOKUP($C121,lookup_line!$A$3:$M$40,10,FALSE)</f>
        <v>0</v>
      </c>
      <c r="AA121" s="39">
        <f>VLOOKUP($C121,lookup_line!$A$3:$M$40,11,FALSE)</f>
        <v>0</v>
      </c>
      <c r="AB121" s="39">
        <f>VLOOKUP($C121,lookup_line!$A$3:$M$40,12,FALSE)</f>
        <v>0</v>
      </c>
      <c r="AC121" s="39">
        <f>VLOOKUP($C121,lookup_line!$A$3:$M$40,13,FALSE)</f>
        <v>0</v>
      </c>
      <c r="AD121" s="126">
        <f>IFERROR((E121-AF121)/AL121*-1,0.1)</f>
        <v>0.44913212728770474</v>
      </c>
      <c r="AE121" s="75">
        <v>0</v>
      </c>
      <c r="AF121" s="100">
        <v>0</v>
      </c>
      <c r="AG121" s="107">
        <v>0</v>
      </c>
      <c r="AH121" s="108">
        <v>0</v>
      </c>
      <c r="AI121" s="113"/>
      <c r="AJ121" s="45" t="s">
        <v>715</v>
      </c>
      <c r="AK121" s="77"/>
      <c r="AL121" s="45">
        <f>VLOOKUP(B121,Di_ROADS!$B$17:$E$1006,4,FALSE)</f>
        <v>-2E-3</v>
      </c>
      <c r="AM121" s="45" t="str">
        <f>IF(OR(D121&gt;E121,D121&gt;F121),"error","")</f>
        <v/>
      </c>
      <c r="AN121" s="134">
        <v>1</v>
      </c>
      <c r="AO121" s="71"/>
      <c r="AP121" s="139">
        <v>1.5757498076440242</v>
      </c>
      <c r="AQ121" s="137">
        <v>1.575749807157673</v>
      </c>
      <c r="AR121" s="142">
        <f>AQ121-AP121</f>
        <v>-4.8635118155004875E-10</v>
      </c>
      <c r="AS121" s="77">
        <f>MIN(F121,E121)*P121</f>
        <v>0</v>
      </c>
      <c r="AT121" s="77">
        <v>1.5757498076440239</v>
      </c>
      <c r="AU121" s="78">
        <f>AT121-AS121</f>
        <v>1.5757498076440239</v>
      </c>
      <c r="AV121" s="78"/>
      <c r="AW121" s="45"/>
      <c r="AX121" s="45"/>
      <c r="AY121" s="45"/>
      <c r="AZ121" s="45"/>
      <c r="BA121" s="45"/>
    </row>
    <row r="122" spans="1:53" s="35" customFormat="1">
      <c r="A122" s="37">
        <v>175</v>
      </c>
      <c r="B122" s="69" t="s">
        <v>494</v>
      </c>
      <c r="C122" s="74">
        <v>15</v>
      </c>
      <c r="D122" s="131">
        <v>0</v>
      </c>
      <c r="E122" s="131">
        <v>9.0250009630114998E-4</v>
      </c>
      <c r="F122" s="131">
        <v>0</v>
      </c>
      <c r="G122" s="65">
        <v>1.5436300000000001</v>
      </c>
      <c r="H122" s="65">
        <v>0</v>
      </c>
      <c r="I122" s="65">
        <v>36.691633083699998</v>
      </c>
      <c r="J122" s="45">
        <v>36.700000000000003</v>
      </c>
      <c r="K122" s="45">
        <v>3</v>
      </c>
      <c r="L122" s="136">
        <v>3000</v>
      </c>
      <c r="M122" s="45">
        <v>3</v>
      </c>
      <c r="N122" s="73">
        <v>0</v>
      </c>
      <c r="O122" s="37">
        <v>1</v>
      </c>
      <c r="P122" s="37">
        <v>1</v>
      </c>
      <c r="Q122" s="146">
        <v>0</v>
      </c>
      <c r="R122" s="93">
        <f>VLOOKUP($C122,lookup_line!$A$3:$M$40,2,FALSE)</f>
        <v>16</v>
      </c>
      <c r="S122" s="39">
        <f>VLOOKUP($C122,lookup_line!$A$3:$M$40,3,FALSE)</f>
        <v>15</v>
      </c>
      <c r="T122" s="39">
        <f>VLOOKUP($C122,lookup_line!$A$3:$M$40,4,FALSE)</f>
        <v>0</v>
      </c>
      <c r="U122" s="39">
        <f>VLOOKUP($C122,lookup_line!$A$3:$M$40,5,FALSE)</f>
        <v>0</v>
      </c>
      <c r="V122" s="39">
        <f>VLOOKUP($C122,lookup_line!$A$3:$M$40,6,FALSE)</f>
        <v>0</v>
      </c>
      <c r="W122" s="39">
        <f>VLOOKUP($C122,lookup_line!$A$3:$M$40,7,FALSE)</f>
        <v>0</v>
      </c>
      <c r="X122" s="39">
        <f>VLOOKUP($C122,lookup_line!$A$3:$M$40,8,FALSE)</f>
        <v>0</v>
      </c>
      <c r="Y122" s="39">
        <f>VLOOKUP($C122,lookup_line!$A$3:$M$40,9,FALSE)</f>
        <v>0</v>
      </c>
      <c r="Z122" s="39">
        <f>VLOOKUP($C122,lookup_line!$A$3:$M$40,10,FALSE)</f>
        <v>0</v>
      </c>
      <c r="AA122" s="39">
        <f>VLOOKUP($C122,lookup_line!$A$3:$M$40,11,FALSE)</f>
        <v>0</v>
      </c>
      <c r="AB122" s="39">
        <f>VLOOKUP($C122,lookup_line!$A$3:$M$40,12,FALSE)</f>
        <v>0</v>
      </c>
      <c r="AC122" s="39">
        <f>VLOOKUP($C122,lookup_line!$A$3:$M$40,13,FALSE)</f>
        <v>0</v>
      </c>
      <c r="AD122" s="126">
        <f>IFERROR((E122-AF122)/AL122*-1,0.1)</f>
        <v>0.45125004815057496</v>
      </c>
      <c r="AE122" s="75">
        <v>0</v>
      </c>
      <c r="AF122" s="100">
        <v>0</v>
      </c>
      <c r="AG122" s="107">
        <v>0</v>
      </c>
      <c r="AH122" s="108">
        <v>0</v>
      </c>
      <c r="AI122" s="112"/>
      <c r="AJ122" s="45"/>
      <c r="AK122" s="36"/>
      <c r="AL122" s="45">
        <f>VLOOKUP(B122,Di_ROADS!$B$17:$E$1006,4,FALSE)</f>
        <v>-2E-3</v>
      </c>
      <c r="AM122" s="36"/>
      <c r="AN122" s="37">
        <v>1</v>
      </c>
      <c r="AO122" s="36"/>
      <c r="AP122" s="140">
        <v>5.9176826753188356</v>
      </c>
      <c r="AQ122" s="138">
        <v>5.9176826732021697</v>
      </c>
      <c r="AR122" s="142">
        <f>AQ122-AP122</f>
        <v>-2.1166659536220322E-9</v>
      </c>
      <c r="AS122" s="77">
        <f>MIN(F122,E122)*P122</f>
        <v>0</v>
      </c>
      <c r="AT122" s="36">
        <v>5.9176826753188347</v>
      </c>
      <c r="AU122" s="78">
        <f>AT122-AS122</f>
        <v>5.9176826753188347</v>
      </c>
      <c r="AV122" s="36"/>
      <c r="AW122" s="36"/>
      <c r="AX122" s="36"/>
      <c r="AY122" s="36"/>
      <c r="AZ122" s="36"/>
      <c r="BA122" s="36"/>
    </row>
    <row r="123" spans="1:53" s="35" customFormat="1">
      <c r="A123" s="37">
        <v>209</v>
      </c>
      <c r="B123" s="69" t="s">
        <v>528</v>
      </c>
      <c r="C123" s="74">
        <v>18</v>
      </c>
      <c r="D123" s="131">
        <v>0</v>
      </c>
      <c r="E123" s="159">
        <v>9.2078700905418639E-4</v>
      </c>
      <c r="F123" s="131">
        <v>0</v>
      </c>
      <c r="G123" s="65">
        <v>0</v>
      </c>
      <c r="H123" s="65">
        <v>0</v>
      </c>
      <c r="I123" s="65">
        <v>9.9</v>
      </c>
      <c r="J123" s="45">
        <v>9.9</v>
      </c>
      <c r="K123" s="45">
        <v>0</v>
      </c>
      <c r="L123" s="136">
        <v>3000</v>
      </c>
      <c r="M123" s="45">
        <v>0</v>
      </c>
      <c r="N123" s="73">
        <v>0</v>
      </c>
      <c r="O123" s="37">
        <v>1</v>
      </c>
      <c r="P123" s="37">
        <v>1</v>
      </c>
      <c r="Q123" s="146">
        <v>0</v>
      </c>
      <c r="R123" s="93">
        <f>VLOOKUP($C123,lookup_line!$A$3:$M$40,2,FALSE)</f>
        <v>13</v>
      </c>
      <c r="S123" s="39">
        <f>VLOOKUP($C123,lookup_line!$A$3:$M$40,3,FALSE)</f>
        <v>19</v>
      </c>
      <c r="T123" s="39">
        <f>VLOOKUP($C123,lookup_line!$A$3:$M$40,4,FALSE)</f>
        <v>0</v>
      </c>
      <c r="U123" s="39">
        <f>VLOOKUP($C123,lookup_line!$A$3:$M$40,5,FALSE)</f>
        <v>0</v>
      </c>
      <c r="V123" s="39">
        <f>VLOOKUP($C123,lookup_line!$A$3:$M$40,6,FALSE)</f>
        <v>0</v>
      </c>
      <c r="W123" s="39">
        <f>VLOOKUP($C123,lookup_line!$A$3:$M$40,7,FALSE)</f>
        <v>0</v>
      </c>
      <c r="X123" s="39">
        <f>VLOOKUP($C123,lookup_line!$A$3:$M$40,8,FALSE)</f>
        <v>0</v>
      </c>
      <c r="Y123" s="39">
        <f>VLOOKUP($C123,lookup_line!$A$3:$M$40,9,FALSE)</f>
        <v>0</v>
      </c>
      <c r="Z123" s="39">
        <f>VLOOKUP($C123,lookup_line!$A$3:$M$40,10,FALSE)</f>
        <v>0</v>
      </c>
      <c r="AA123" s="39">
        <f>VLOOKUP($C123,lookup_line!$A$3:$M$40,11,FALSE)</f>
        <v>0</v>
      </c>
      <c r="AB123" s="39">
        <f>VLOOKUP($C123,lookup_line!$A$3:$M$40,12,FALSE)</f>
        <v>0</v>
      </c>
      <c r="AC123" s="39">
        <f>VLOOKUP($C123,lookup_line!$A$3:$M$40,13,FALSE)</f>
        <v>0</v>
      </c>
      <c r="AD123" s="126">
        <f>IFERROR((E123-AF123)/AL123*-1,0.1)</f>
        <v>0.46039350452709321</v>
      </c>
      <c r="AE123" s="75">
        <v>0</v>
      </c>
      <c r="AF123" s="100">
        <v>0</v>
      </c>
      <c r="AG123" s="107">
        <v>0</v>
      </c>
      <c r="AH123" s="108">
        <v>0</v>
      </c>
      <c r="AI123" s="112"/>
      <c r="AJ123" s="45" t="s">
        <v>702</v>
      </c>
      <c r="AK123" s="36"/>
      <c r="AL123" s="45">
        <f>VLOOKUP(B123,Di_ROADS!$B$17:$E$1006,4,FALSE)</f>
        <v>-2E-3</v>
      </c>
      <c r="AM123" s="36"/>
      <c r="AN123" s="37">
        <v>1</v>
      </c>
      <c r="AO123" s="36"/>
      <c r="AP123" s="140">
        <v>0</v>
      </c>
      <c r="AQ123" s="138">
        <v>0</v>
      </c>
      <c r="AR123" s="142">
        <f>AQ123-AP123</f>
        <v>0</v>
      </c>
      <c r="AS123" s="77">
        <f>MIN(F123,E123)*P123</f>
        <v>0</v>
      </c>
      <c r="AT123" s="36">
        <v>0</v>
      </c>
      <c r="AU123" s="78">
        <f>AT123-AS123</f>
        <v>0</v>
      </c>
      <c r="AV123" s="36"/>
      <c r="AW123" s="36"/>
      <c r="AX123" s="36"/>
      <c r="AY123" s="36"/>
      <c r="AZ123" s="36"/>
      <c r="BA123" s="36"/>
    </row>
    <row r="124" spans="1:53" s="35" customFormat="1">
      <c r="A124" s="37">
        <v>230</v>
      </c>
      <c r="B124" s="69" t="s">
        <v>549</v>
      </c>
      <c r="C124" s="74">
        <v>21</v>
      </c>
      <c r="D124" s="131">
        <v>0</v>
      </c>
      <c r="E124" s="159">
        <v>9.2130635999824627E-4</v>
      </c>
      <c r="F124" s="131">
        <v>12</v>
      </c>
      <c r="G124" s="65">
        <v>0</v>
      </c>
      <c r="H124" s="65">
        <v>0</v>
      </c>
      <c r="I124" s="65">
        <v>23</v>
      </c>
      <c r="J124" s="45">
        <v>23</v>
      </c>
      <c r="K124" s="45">
        <v>0</v>
      </c>
      <c r="L124" s="136">
        <v>3000</v>
      </c>
      <c r="M124" s="45">
        <v>0</v>
      </c>
      <c r="N124" s="73">
        <v>0</v>
      </c>
      <c r="O124" s="37">
        <v>1</v>
      </c>
      <c r="P124" s="37">
        <v>1</v>
      </c>
      <c r="Q124" s="146">
        <v>0</v>
      </c>
      <c r="R124" s="93">
        <f>VLOOKUP($C124,lookup_line!$A$3:$M$40,2,FALSE)</f>
        <v>22</v>
      </c>
      <c r="S124" s="39">
        <f>VLOOKUP($C124,lookup_line!$A$3:$M$40,3,FALSE)</f>
        <v>0</v>
      </c>
      <c r="T124" s="39">
        <f>VLOOKUP($C124,lookup_line!$A$3:$M$40,4,FALSE)</f>
        <v>0</v>
      </c>
      <c r="U124" s="39">
        <f>VLOOKUP($C124,lookup_line!$A$3:$M$40,5,FALSE)</f>
        <v>0</v>
      </c>
      <c r="V124" s="39">
        <f>VLOOKUP($C124,lookup_line!$A$3:$M$40,6,FALSE)</f>
        <v>0</v>
      </c>
      <c r="W124" s="39">
        <f>VLOOKUP($C124,lookup_line!$A$3:$M$40,7,FALSE)</f>
        <v>0</v>
      </c>
      <c r="X124" s="39">
        <f>VLOOKUP($C124,lookup_line!$A$3:$M$40,8,FALSE)</f>
        <v>0</v>
      </c>
      <c r="Y124" s="39">
        <f>VLOOKUP($C124,lookup_line!$A$3:$M$40,9,FALSE)</f>
        <v>0</v>
      </c>
      <c r="Z124" s="39">
        <f>VLOOKUP($C124,lookup_line!$A$3:$M$40,10,FALSE)</f>
        <v>0</v>
      </c>
      <c r="AA124" s="39">
        <f>VLOOKUP($C124,lookup_line!$A$3:$M$40,11,FALSE)</f>
        <v>0</v>
      </c>
      <c r="AB124" s="39">
        <f>VLOOKUP($C124,lookup_line!$A$3:$M$40,12,FALSE)</f>
        <v>0</v>
      </c>
      <c r="AC124" s="39">
        <f>VLOOKUP($C124,lookup_line!$A$3:$M$40,13,FALSE)</f>
        <v>0</v>
      </c>
      <c r="AD124" s="126">
        <f>IFERROR((E124-AF124)/AL124*-1,0.1)</f>
        <v>0.46065317999912314</v>
      </c>
      <c r="AE124" s="75">
        <v>0</v>
      </c>
      <c r="AF124" s="100">
        <v>0</v>
      </c>
      <c r="AG124" s="107">
        <v>0</v>
      </c>
      <c r="AH124" s="108">
        <v>0</v>
      </c>
      <c r="AI124" s="112"/>
      <c r="AJ124" s="45"/>
      <c r="AK124" s="36"/>
      <c r="AL124" s="45">
        <f>VLOOKUP(B124,Di_ROADS!$B$17:$E$1006,4,FALSE)</f>
        <v>-2E-3</v>
      </c>
      <c r="AM124" s="36"/>
      <c r="AN124" s="37">
        <v>1</v>
      </c>
      <c r="AO124" s="36"/>
      <c r="AP124" s="140">
        <v>3.6967272727272733</v>
      </c>
      <c r="AQ124" s="138">
        <v>3.6967272723342952</v>
      </c>
      <c r="AR124" s="142">
        <f>AQ124-AP124</f>
        <v>-3.9297809450999921E-10</v>
      </c>
      <c r="AS124" s="77">
        <f>MIN(F124,E124)*P124</f>
        <v>9.2130635999824627E-4</v>
      </c>
      <c r="AT124" s="36">
        <v>3.6967272727272729</v>
      </c>
      <c r="AU124" s="78">
        <f>AT124-AS124</f>
        <v>3.6958059663672747</v>
      </c>
      <c r="AV124" s="36"/>
      <c r="AW124" s="36"/>
      <c r="AX124" s="36"/>
      <c r="AY124" s="36"/>
      <c r="AZ124" s="36"/>
      <c r="BA124" s="36"/>
    </row>
    <row r="125" spans="1:53" s="36" customFormat="1">
      <c r="A125" s="37">
        <v>208</v>
      </c>
      <c r="B125" s="69" t="s">
        <v>527</v>
      </c>
      <c r="C125" s="74">
        <v>18</v>
      </c>
      <c r="D125" s="131">
        <v>0</v>
      </c>
      <c r="E125" s="159">
        <v>9.2300524201111391E-4</v>
      </c>
      <c r="F125" s="131">
        <v>0</v>
      </c>
      <c r="G125" s="65">
        <v>0</v>
      </c>
      <c r="H125" s="65">
        <v>0</v>
      </c>
      <c r="I125" s="65">
        <v>15</v>
      </c>
      <c r="J125" s="45">
        <v>15</v>
      </c>
      <c r="K125" s="45">
        <v>0</v>
      </c>
      <c r="L125" s="136">
        <v>3000</v>
      </c>
      <c r="M125" s="45">
        <v>0</v>
      </c>
      <c r="N125" s="73">
        <v>0</v>
      </c>
      <c r="O125" s="37">
        <v>1</v>
      </c>
      <c r="P125" s="37">
        <v>1</v>
      </c>
      <c r="Q125" s="146">
        <v>0</v>
      </c>
      <c r="R125" s="93">
        <f>VLOOKUP($C125,lookup_line!$A$3:$M$40,2,FALSE)</f>
        <v>13</v>
      </c>
      <c r="S125" s="39">
        <f>VLOOKUP($C125,lookup_line!$A$3:$M$40,3,FALSE)</f>
        <v>19</v>
      </c>
      <c r="T125" s="39">
        <f>VLOOKUP($C125,lookup_line!$A$3:$M$40,4,FALSE)</f>
        <v>0</v>
      </c>
      <c r="U125" s="39">
        <f>VLOOKUP($C125,lookup_line!$A$3:$M$40,5,FALSE)</f>
        <v>0</v>
      </c>
      <c r="V125" s="39">
        <f>VLOOKUP($C125,lookup_line!$A$3:$M$40,6,FALSE)</f>
        <v>0</v>
      </c>
      <c r="W125" s="39">
        <f>VLOOKUP($C125,lookup_line!$A$3:$M$40,7,FALSE)</f>
        <v>0</v>
      </c>
      <c r="X125" s="39">
        <f>VLOOKUP($C125,lookup_line!$A$3:$M$40,8,FALSE)</f>
        <v>0</v>
      </c>
      <c r="Y125" s="39">
        <f>VLOOKUP($C125,lookup_line!$A$3:$M$40,9,FALSE)</f>
        <v>0</v>
      </c>
      <c r="Z125" s="39">
        <f>VLOOKUP($C125,lookup_line!$A$3:$M$40,10,FALSE)</f>
        <v>0</v>
      </c>
      <c r="AA125" s="39">
        <f>VLOOKUP($C125,lookup_line!$A$3:$M$40,11,FALSE)</f>
        <v>0</v>
      </c>
      <c r="AB125" s="39">
        <f>VLOOKUP($C125,lookup_line!$A$3:$M$40,12,FALSE)</f>
        <v>0</v>
      </c>
      <c r="AC125" s="39">
        <f>VLOOKUP($C125,lookup_line!$A$3:$M$40,13,FALSE)</f>
        <v>0</v>
      </c>
      <c r="AD125" s="126">
        <f>IFERROR((E125-AF125)/AL125*-1,0.1)</f>
        <v>0.46150262100555695</v>
      </c>
      <c r="AE125" s="75">
        <v>0</v>
      </c>
      <c r="AF125" s="100">
        <v>0</v>
      </c>
      <c r="AG125" s="107">
        <v>0</v>
      </c>
      <c r="AH125" s="108">
        <v>0</v>
      </c>
      <c r="AI125" s="112"/>
      <c r="AJ125" s="45" t="s">
        <v>876</v>
      </c>
      <c r="AL125" s="45">
        <f>VLOOKUP(B125,Di_ROADS!$B$17:$E$1006,4,FALSE)</f>
        <v>-2E-3</v>
      </c>
      <c r="AN125" s="37">
        <v>1</v>
      </c>
      <c r="AP125" s="140">
        <v>3.5233308444203093</v>
      </c>
      <c r="AQ125" s="138">
        <v>3.5233308439002791</v>
      </c>
      <c r="AR125" s="142">
        <f>AQ125-AP125</f>
        <v>-5.2003024109126272E-10</v>
      </c>
      <c r="AS125" s="77">
        <f>MIN(F125,E125)*P125</f>
        <v>0</v>
      </c>
      <c r="AT125" s="36">
        <v>3.5233308444203093</v>
      </c>
      <c r="AU125" s="78">
        <f>AT125-AS125</f>
        <v>3.5233308444203093</v>
      </c>
    </row>
    <row r="126" spans="1:53" s="36" customFormat="1">
      <c r="A126" s="37">
        <v>134</v>
      </c>
      <c r="B126" s="20" t="s">
        <v>453</v>
      </c>
      <c r="C126" s="74">
        <v>12</v>
      </c>
      <c r="D126" s="131">
        <v>0</v>
      </c>
      <c r="E126" s="159">
        <v>9.3780023365826486E-4</v>
      </c>
      <c r="F126" s="131">
        <v>0</v>
      </c>
      <c r="G126" s="65">
        <v>0</v>
      </c>
      <c r="H126" s="65">
        <v>0</v>
      </c>
      <c r="I126" s="65">
        <v>15.2</v>
      </c>
      <c r="J126" s="45">
        <v>15.2</v>
      </c>
      <c r="K126" s="45">
        <v>80</v>
      </c>
      <c r="L126" s="136">
        <v>3000</v>
      </c>
      <c r="M126" s="45">
        <v>80</v>
      </c>
      <c r="N126" s="73">
        <v>0</v>
      </c>
      <c r="O126" s="37">
        <v>1</v>
      </c>
      <c r="P126" s="37">
        <v>1</v>
      </c>
      <c r="Q126" s="146">
        <v>0</v>
      </c>
      <c r="R126" s="93">
        <f>VLOOKUP($C126,lookup_line!$A$3:$M$40,2,FALSE)</f>
        <v>13</v>
      </c>
      <c r="S126" s="39">
        <f>VLOOKUP($C126,lookup_line!$A$3:$M$40,3,FALSE)</f>
        <v>0</v>
      </c>
      <c r="T126" s="39">
        <f>VLOOKUP($C126,lookup_line!$A$3:$M$40,4,FALSE)</f>
        <v>0</v>
      </c>
      <c r="U126" s="39">
        <f>VLOOKUP($C126,lookup_line!$A$3:$M$40,5,FALSE)</f>
        <v>0</v>
      </c>
      <c r="V126" s="39">
        <f>VLOOKUP($C126,lookup_line!$A$3:$M$40,6,FALSE)</f>
        <v>0</v>
      </c>
      <c r="W126" s="39">
        <f>VLOOKUP($C126,lookup_line!$A$3:$M$40,7,FALSE)</f>
        <v>0</v>
      </c>
      <c r="X126" s="39">
        <f>VLOOKUP($C126,lookup_line!$A$3:$M$40,8,FALSE)</f>
        <v>0</v>
      </c>
      <c r="Y126" s="39">
        <f>VLOOKUP($C126,lookup_line!$A$3:$M$40,9,FALSE)</f>
        <v>0</v>
      </c>
      <c r="Z126" s="39">
        <f>VLOOKUP($C126,lookup_line!$A$3:$M$40,10,FALSE)</f>
        <v>0</v>
      </c>
      <c r="AA126" s="39">
        <f>VLOOKUP($C126,lookup_line!$A$3:$M$40,11,FALSE)</f>
        <v>0</v>
      </c>
      <c r="AB126" s="39">
        <f>VLOOKUP($C126,lookup_line!$A$3:$M$40,12,FALSE)</f>
        <v>0</v>
      </c>
      <c r="AC126" s="39">
        <f>VLOOKUP($C126,lookup_line!$A$3:$M$40,13,FALSE)</f>
        <v>0</v>
      </c>
      <c r="AD126" s="126">
        <f>IFERROR((E126-AF126)/AL126*-1,0.1)</f>
        <v>0.46890011682913241</v>
      </c>
      <c r="AE126" s="75">
        <v>0</v>
      </c>
      <c r="AF126" s="100">
        <v>0</v>
      </c>
      <c r="AG126" s="107">
        <v>0</v>
      </c>
      <c r="AH126" s="108">
        <v>0</v>
      </c>
      <c r="AI126" s="112"/>
      <c r="AJ126" s="45"/>
      <c r="AK126" s="45"/>
      <c r="AL126" s="45">
        <f>VLOOKUP(B126,Di_ROADS!$B$17:$E$1006,4,FALSE)</f>
        <v>-2E-3</v>
      </c>
      <c r="AM126" s="45"/>
      <c r="AN126" s="37">
        <v>1</v>
      </c>
      <c r="AO126" s="45"/>
      <c r="AP126" s="139">
        <v>0</v>
      </c>
      <c r="AQ126" s="137">
        <v>0</v>
      </c>
      <c r="AR126" s="142">
        <f>AQ126-AP126</f>
        <v>0</v>
      </c>
      <c r="AS126" s="77">
        <f>MIN(F126,E126)*P126</f>
        <v>0</v>
      </c>
      <c r="AT126" s="45">
        <v>0</v>
      </c>
      <c r="AU126" s="78">
        <f>AT126-AS126</f>
        <v>0</v>
      </c>
      <c r="AV126" s="45"/>
      <c r="AW126" s="45"/>
      <c r="AX126" s="45"/>
      <c r="AY126" s="45"/>
      <c r="AZ126" s="45"/>
      <c r="BA126" s="45"/>
    </row>
    <row r="127" spans="1:53" s="36" customFormat="1">
      <c r="A127" s="37">
        <v>192</v>
      </c>
      <c r="B127" s="69" t="s">
        <v>511</v>
      </c>
      <c r="C127" s="74">
        <v>17</v>
      </c>
      <c r="D127" s="131">
        <v>0</v>
      </c>
      <c r="E127" s="131">
        <v>9.8511162870144301E-4</v>
      </c>
      <c r="F127" s="131">
        <v>12</v>
      </c>
      <c r="G127" s="65">
        <v>2</v>
      </c>
      <c r="H127" s="65">
        <v>0</v>
      </c>
      <c r="I127" s="65">
        <v>11.021889781100001</v>
      </c>
      <c r="J127" s="45">
        <v>11</v>
      </c>
      <c r="K127" s="45">
        <v>0</v>
      </c>
      <c r="L127" s="136">
        <v>3000</v>
      </c>
      <c r="M127" s="45">
        <v>0</v>
      </c>
      <c r="N127" s="73">
        <v>0</v>
      </c>
      <c r="O127" s="37">
        <v>1</v>
      </c>
      <c r="P127" s="37">
        <v>1</v>
      </c>
      <c r="Q127" s="146">
        <v>0</v>
      </c>
      <c r="R127" s="93">
        <f>VLOOKUP($C127,lookup_line!$A$3:$M$40,2,FALSE)</f>
        <v>6</v>
      </c>
      <c r="S127" s="39">
        <f>VLOOKUP($C127,lookup_line!$A$3:$M$40,3,FALSE)</f>
        <v>17</v>
      </c>
      <c r="T127" s="39">
        <f>VLOOKUP($C127,lookup_line!$A$3:$M$40,4,FALSE)</f>
        <v>0</v>
      </c>
      <c r="U127" s="39">
        <f>VLOOKUP($C127,lookup_line!$A$3:$M$40,5,FALSE)</f>
        <v>0</v>
      </c>
      <c r="V127" s="39">
        <f>VLOOKUP($C127,lookup_line!$A$3:$M$40,6,FALSE)</f>
        <v>0</v>
      </c>
      <c r="W127" s="39">
        <f>VLOOKUP($C127,lookup_line!$A$3:$M$40,7,FALSE)</f>
        <v>0</v>
      </c>
      <c r="X127" s="39">
        <f>VLOOKUP($C127,lookup_line!$A$3:$M$40,8,FALSE)</f>
        <v>0</v>
      </c>
      <c r="Y127" s="39">
        <f>VLOOKUP($C127,lookup_line!$A$3:$M$40,9,FALSE)</f>
        <v>0</v>
      </c>
      <c r="Z127" s="39">
        <f>VLOOKUP($C127,lookup_line!$A$3:$M$40,10,FALSE)</f>
        <v>0</v>
      </c>
      <c r="AA127" s="39">
        <f>VLOOKUP($C127,lookup_line!$A$3:$M$40,11,FALSE)</f>
        <v>0</v>
      </c>
      <c r="AB127" s="39">
        <f>VLOOKUP($C127,lookup_line!$A$3:$M$40,12,FALSE)</f>
        <v>0</v>
      </c>
      <c r="AC127" s="39">
        <f>VLOOKUP($C127,lookup_line!$A$3:$M$40,13,FALSE)</f>
        <v>0</v>
      </c>
      <c r="AD127" s="126">
        <f>IFERROR((E127-AF127)/AL127*-1,0.1)</f>
        <v>0.49255581435072149</v>
      </c>
      <c r="AE127" s="75">
        <v>0</v>
      </c>
      <c r="AF127" s="100">
        <v>0</v>
      </c>
      <c r="AG127" s="107">
        <v>0</v>
      </c>
      <c r="AH127" s="108">
        <v>0</v>
      </c>
      <c r="AI127" s="112"/>
      <c r="AJ127" s="45" t="s">
        <v>702</v>
      </c>
      <c r="AL127" s="45">
        <f>VLOOKUP(B127,Di_ROADS!$B$17:$E$1006,4,FALSE)</f>
        <v>-2E-3</v>
      </c>
      <c r="AN127" s="37">
        <v>1</v>
      </c>
      <c r="AP127" s="140">
        <v>0</v>
      </c>
      <c r="AQ127" s="138">
        <v>0</v>
      </c>
      <c r="AR127" s="142">
        <f>AQ127-AP127</f>
        <v>0</v>
      </c>
      <c r="AS127" s="77">
        <f>MIN(F127,E127)*P127</f>
        <v>9.8511162870144301E-4</v>
      </c>
      <c r="AT127" s="36">
        <v>0</v>
      </c>
      <c r="AU127" s="78">
        <f>AT127-AS127</f>
        <v>-9.8511162870144301E-4</v>
      </c>
    </row>
    <row r="128" spans="1:53" s="36" customFormat="1">
      <c r="A128" s="37">
        <v>196</v>
      </c>
      <c r="B128" s="69" t="s">
        <v>515</v>
      </c>
      <c r="C128" s="74">
        <v>17</v>
      </c>
      <c r="D128" s="131">
        <v>0</v>
      </c>
      <c r="E128" s="131">
        <v>9.8706006650482454E-4</v>
      </c>
      <c r="F128" s="131">
        <v>0</v>
      </c>
      <c r="G128" s="65">
        <v>0</v>
      </c>
      <c r="H128" s="65">
        <v>0</v>
      </c>
      <c r="I128" s="65">
        <v>9.9740997409999999</v>
      </c>
      <c r="J128" s="45">
        <v>10</v>
      </c>
      <c r="K128" s="45">
        <v>4</v>
      </c>
      <c r="L128" s="136">
        <v>3000</v>
      </c>
      <c r="M128" s="45">
        <v>4</v>
      </c>
      <c r="N128" s="73">
        <v>0</v>
      </c>
      <c r="O128" s="37">
        <v>1</v>
      </c>
      <c r="P128" s="37">
        <v>1</v>
      </c>
      <c r="Q128" s="146">
        <v>0</v>
      </c>
      <c r="R128" s="93">
        <f>VLOOKUP($C128,lookup_line!$A$3:$M$40,2,FALSE)</f>
        <v>6</v>
      </c>
      <c r="S128" s="39">
        <f>VLOOKUP($C128,lookup_line!$A$3:$M$40,3,FALSE)</f>
        <v>17</v>
      </c>
      <c r="T128" s="39">
        <f>VLOOKUP($C128,lookup_line!$A$3:$M$40,4,FALSE)</f>
        <v>0</v>
      </c>
      <c r="U128" s="39">
        <f>VLOOKUP($C128,lookup_line!$A$3:$M$40,5,FALSE)</f>
        <v>0</v>
      </c>
      <c r="V128" s="39">
        <f>VLOOKUP($C128,lookup_line!$A$3:$M$40,6,FALSE)</f>
        <v>0</v>
      </c>
      <c r="W128" s="39">
        <f>VLOOKUP($C128,lookup_line!$A$3:$M$40,7,FALSE)</f>
        <v>0</v>
      </c>
      <c r="X128" s="39">
        <f>VLOOKUP($C128,lookup_line!$A$3:$M$40,8,FALSE)</f>
        <v>0</v>
      </c>
      <c r="Y128" s="39">
        <f>VLOOKUP($C128,lookup_line!$A$3:$M$40,9,FALSE)</f>
        <v>0</v>
      </c>
      <c r="Z128" s="39">
        <f>VLOOKUP($C128,lookup_line!$A$3:$M$40,10,FALSE)</f>
        <v>0</v>
      </c>
      <c r="AA128" s="39">
        <f>VLOOKUP($C128,lookup_line!$A$3:$M$40,11,FALSE)</f>
        <v>0</v>
      </c>
      <c r="AB128" s="39">
        <f>VLOOKUP($C128,lookup_line!$A$3:$M$40,12,FALSE)</f>
        <v>0</v>
      </c>
      <c r="AC128" s="39">
        <f>VLOOKUP($C128,lookup_line!$A$3:$M$40,13,FALSE)</f>
        <v>0</v>
      </c>
      <c r="AD128" s="126">
        <f>IFERROR((E128-AF128)/AL128*-1,0.1)</f>
        <v>0.49353003325241224</v>
      </c>
      <c r="AE128" s="75">
        <v>0</v>
      </c>
      <c r="AF128" s="100">
        <v>0</v>
      </c>
      <c r="AG128" s="107">
        <v>0</v>
      </c>
      <c r="AH128" s="108">
        <v>0</v>
      </c>
      <c r="AI128" s="112"/>
      <c r="AJ128" s="45" t="s">
        <v>702</v>
      </c>
      <c r="AL128" s="45">
        <f>VLOOKUP(B128,Di_ROADS!$B$17:$E$1006,4,FALSE)</f>
        <v>-2E-3</v>
      </c>
      <c r="AN128" s="37">
        <v>1</v>
      </c>
      <c r="AP128" s="140">
        <v>0</v>
      </c>
      <c r="AQ128" s="138">
        <v>0</v>
      </c>
      <c r="AR128" s="142">
        <f>AQ128-AP128</f>
        <v>0</v>
      </c>
      <c r="AS128" s="77">
        <f>MIN(F128,E128)*P128</f>
        <v>0</v>
      </c>
      <c r="AT128" s="36">
        <v>0</v>
      </c>
      <c r="AU128" s="78">
        <f>AT128-AS128</f>
        <v>0</v>
      </c>
    </row>
    <row r="129" spans="1:53" s="36" customFormat="1">
      <c r="A129" s="37">
        <v>1</v>
      </c>
      <c r="B129" s="41" t="s">
        <v>331</v>
      </c>
      <c r="C129" s="74">
        <v>1</v>
      </c>
      <c r="D129" s="130">
        <v>0</v>
      </c>
      <c r="E129" s="131">
        <v>1.6605773974692982E-3</v>
      </c>
      <c r="F129" s="131">
        <v>0</v>
      </c>
      <c r="G129" s="70">
        <v>1.9659500000000001</v>
      </c>
      <c r="H129" s="70">
        <v>0</v>
      </c>
      <c r="I129" s="70">
        <v>21.259212592099999</v>
      </c>
      <c r="J129" s="65">
        <v>21.3</v>
      </c>
      <c r="K129" s="45">
        <v>5</v>
      </c>
      <c r="L129" s="136">
        <v>3000</v>
      </c>
      <c r="M129" s="45">
        <v>5</v>
      </c>
      <c r="N129" s="115">
        <v>0</v>
      </c>
      <c r="O129" s="37">
        <v>1</v>
      </c>
      <c r="P129" s="37">
        <v>1</v>
      </c>
      <c r="Q129" s="146">
        <v>0</v>
      </c>
      <c r="R129" s="93">
        <f>VLOOKUP($C129,lookup_line!$A$3:$M$40,2,FALSE)</f>
        <v>1</v>
      </c>
      <c r="S129" s="39">
        <f>VLOOKUP($C129,lookup_line!$A$3:$M$40,3,FALSE)</f>
        <v>0</v>
      </c>
      <c r="T129" s="39">
        <f>VLOOKUP($C129,lookup_line!$A$3:$M$40,4,FALSE)</f>
        <v>0</v>
      </c>
      <c r="U129" s="39">
        <f>VLOOKUP($C129,lookup_line!$A$3:$M$40,5,FALSE)</f>
        <v>0</v>
      </c>
      <c r="V129" s="39">
        <f>VLOOKUP($C129,lookup_line!$A$3:$M$40,6,FALSE)</f>
        <v>0</v>
      </c>
      <c r="W129" s="39">
        <f>VLOOKUP($C129,lookup_line!$A$3:$M$40,7,FALSE)</f>
        <v>0</v>
      </c>
      <c r="X129" s="39">
        <f>VLOOKUP($C129,lookup_line!$A$3:$M$40,8,FALSE)</f>
        <v>0</v>
      </c>
      <c r="Y129" s="39">
        <f>VLOOKUP($C129,lookup_line!$A$3:$M$40,9,FALSE)</f>
        <v>0</v>
      </c>
      <c r="Z129" s="39">
        <f>VLOOKUP($C129,lookup_line!$A$3:$M$40,10,FALSE)</f>
        <v>0</v>
      </c>
      <c r="AA129" s="39">
        <f>VLOOKUP($C129,lookup_line!$A$3:$M$40,11,FALSE)</f>
        <v>0</v>
      </c>
      <c r="AB129" s="39">
        <f>VLOOKUP($C129,lookup_line!$A$3:$M$40,12,FALSE)</f>
        <v>0</v>
      </c>
      <c r="AC129" s="39">
        <f>VLOOKUP($C129,lookup_line!$A$3:$M$40,13,FALSE)</f>
        <v>0</v>
      </c>
      <c r="AD129" s="126">
        <f>IFERROR((E129-AF129)/AL129*-1,0.1)</f>
        <v>0.83028869873464906</v>
      </c>
      <c r="AE129" s="75">
        <v>0</v>
      </c>
      <c r="AF129" s="100">
        <v>0</v>
      </c>
      <c r="AG129" s="105">
        <v>0</v>
      </c>
      <c r="AH129" s="106">
        <v>0</v>
      </c>
      <c r="AI129" s="112">
        <v>1</v>
      </c>
      <c r="AJ129" s="45" t="s">
        <v>687</v>
      </c>
      <c r="AK129" s="77"/>
      <c r="AL129" s="45">
        <f>VLOOKUP(B129,Di_ROADS!$B$17:$E$1006,4,FALSE)</f>
        <v>-2E-3</v>
      </c>
      <c r="AM129" s="45" t="str">
        <f>IF(OR(D129&gt;E129,D129&gt;F129),"error","")</f>
        <v/>
      </c>
      <c r="AN129" s="37">
        <v>1</v>
      </c>
      <c r="AO129" s="71"/>
      <c r="AP129" s="139">
        <v>0</v>
      </c>
      <c r="AQ129" s="137">
        <v>0</v>
      </c>
      <c r="AR129" s="142">
        <f>AQ129-AP129</f>
        <v>0</v>
      </c>
      <c r="AS129" s="77">
        <f>MIN(F129,E129)*P129</f>
        <v>0</v>
      </c>
      <c r="AT129" s="77">
        <v>0</v>
      </c>
      <c r="AU129" s="78">
        <f>AT129-AS129</f>
        <v>0</v>
      </c>
      <c r="AV129" s="78"/>
      <c r="AW129" s="45"/>
      <c r="AX129" s="45"/>
      <c r="AY129" s="45"/>
      <c r="AZ129" s="45"/>
      <c r="BA129" s="45"/>
    </row>
    <row r="130" spans="1:53" s="36" customFormat="1">
      <c r="A130" s="37">
        <v>358</v>
      </c>
      <c r="B130" s="36" t="s">
        <v>677</v>
      </c>
      <c r="C130" s="74">
        <v>38</v>
      </c>
      <c r="D130" s="131">
        <v>0</v>
      </c>
      <c r="E130" s="131">
        <v>4.6480714624750175E-2</v>
      </c>
      <c r="F130" s="131">
        <v>0</v>
      </c>
      <c r="G130" s="65">
        <v>3.7</v>
      </c>
      <c r="H130" s="65">
        <v>0</v>
      </c>
      <c r="I130" s="65">
        <v>25.402999999999999</v>
      </c>
      <c r="J130" s="45">
        <v>25.4</v>
      </c>
      <c r="K130" s="45">
        <v>0</v>
      </c>
      <c r="L130" s="136">
        <v>1756.67</v>
      </c>
      <c r="M130" s="45">
        <v>0</v>
      </c>
      <c r="N130" s="73">
        <v>0</v>
      </c>
      <c r="O130" s="37">
        <v>1</v>
      </c>
      <c r="P130" s="37">
        <v>1</v>
      </c>
      <c r="Q130" s="146">
        <v>0</v>
      </c>
      <c r="R130" s="93">
        <f>VLOOKUP($C130,lookup_line!$A$3:$M$40,2,FALSE)</f>
        <v>22</v>
      </c>
      <c r="S130" s="39">
        <f>VLOOKUP($C130,lookup_line!$A$3:$M$40,3,FALSE)</f>
        <v>38</v>
      </c>
      <c r="T130" s="39">
        <f>VLOOKUP($C130,lookup_line!$A$3:$M$40,4,FALSE)</f>
        <v>0</v>
      </c>
      <c r="U130" s="39">
        <f>VLOOKUP($C130,lookup_line!$A$3:$M$40,5,FALSE)</f>
        <v>0</v>
      </c>
      <c r="V130" s="39">
        <f>VLOOKUP($C130,lookup_line!$A$3:$M$40,6,FALSE)</f>
        <v>0</v>
      </c>
      <c r="W130" s="39">
        <f>VLOOKUP($C130,lookup_line!$A$3:$M$40,7,FALSE)</f>
        <v>0</v>
      </c>
      <c r="X130" s="39">
        <f>VLOOKUP($C130,lookup_line!$A$3:$M$40,8,FALSE)</f>
        <v>0</v>
      </c>
      <c r="Y130" s="39">
        <f>VLOOKUP($C130,lookup_line!$A$3:$M$40,9,FALSE)</f>
        <v>0</v>
      </c>
      <c r="Z130" s="39">
        <f>VLOOKUP($C130,lookup_line!$A$3:$M$40,10,FALSE)</f>
        <v>0</v>
      </c>
      <c r="AA130" s="39">
        <f>VLOOKUP($C130,lookup_line!$A$3:$M$40,11,FALSE)</f>
        <v>0</v>
      </c>
      <c r="AB130" s="39">
        <f>VLOOKUP($C130,lookup_line!$A$3:$M$40,12,FALSE)</f>
        <v>0</v>
      </c>
      <c r="AC130" s="39">
        <f>VLOOKUP($C130,lookup_line!$A$3:$M$40,13,FALSE)</f>
        <v>0</v>
      </c>
      <c r="AD130" s="126">
        <f>IFERROR((E130-AF130)/AL130*-1,0.1)</f>
        <v>0.92961429249500349</v>
      </c>
      <c r="AE130" s="75">
        <v>0</v>
      </c>
      <c r="AF130" s="100">
        <v>0</v>
      </c>
      <c r="AG130" s="107">
        <v>0</v>
      </c>
      <c r="AH130" s="108">
        <v>0</v>
      </c>
      <c r="AI130" s="112"/>
      <c r="AJ130" s="45" t="s">
        <v>744</v>
      </c>
      <c r="AL130" s="45">
        <f>VLOOKUP(B130,Di_ROADS!$B$17:$E$1006,4,FALSE)</f>
        <v>-0.05</v>
      </c>
      <c r="AN130" s="37">
        <v>1</v>
      </c>
      <c r="AP130" s="140">
        <v>0</v>
      </c>
      <c r="AQ130" s="138">
        <v>0</v>
      </c>
      <c r="AR130" s="142">
        <f>AQ130-AP130</f>
        <v>0</v>
      </c>
      <c r="AS130" s="77">
        <f>MIN(F130,E130)*P130</f>
        <v>0</v>
      </c>
      <c r="AT130" s="36">
        <v>0</v>
      </c>
      <c r="AU130" s="78">
        <f>AT130-AS130</f>
        <v>0</v>
      </c>
    </row>
    <row r="131" spans="1:53" s="36" customFormat="1">
      <c r="A131" s="37">
        <v>240</v>
      </c>
      <c r="B131" s="69" t="s">
        <v>559</v>
      </c>
      <c r="C131" s="74">
        <v>22</v>
      </c>
      <c r="D131" s="131">
        <v>0</v>
      </c>
      <c r="E131" s="131">
        <v>2.663762005167717E-3</v>
      </c>
      <c r="F131" s="131">
        <v>0</v>
      </c>
      <c r="G131" s="65">
        <v>0</v>
      </c>
      <c r="H131" s="65">
        <v>0</v>
      </c>
      <c r="I131" s="65">
        <v>3.5409999999999999</v>
      </c>
      <c r="J131" s="45">
        <v>3.5</v>
      </c>
      <c r="K131" s="45">
        <v>0</v>
      </c>
      <c r="L131" s="136">
        <v>3000</v>
      </c>
      <c r="M131" s="45">
        <v>0</v>
      </c>
      <c r="N131" s="73">
        <v>0</v>
      </c>
      <c r="O131" s="37">
        <v>1</v>
      </c>
      <c r="P131" s="37">
        <v>1</v>
      </c>
      <c r="Q131" s="146">
        <v>0</v>
      </c>
      <c r="R131" s="93">
        <f>VLOOKUP($C131,lookup_line!$A$3:$M$40,2,FALSE)</f>
        <v>22</v>
      </c>
      <c r="S131" s="39">
        <f>VLOOKUP($C131,lookup_line!$A$3:$M$40,3,FALSE)</f>
        <v>0</v>
      </c>
      <c r="T131" s="39">
        <f>VLOOKUP($C131,lookup_line!$A$3:$M$40,4,FALSE)</f>
        <v>0</v>
      </c>
      <c r="U131" s="39">
        <f>VLOOKUP($C131,lookup_line!$A$3:$M$40,5,FALSE)</f>
        <v>0</v>
      </c>
      <c r="V131" s="39">
        <f>VLOOKUP($C131,lookup_line!$A$3:$M$40,6,FALSE)</f>
        <v>0</v>
      </c>
      <c r="W131" s="39">
        <f>VLOOKUP($C131,lookup_line!$A$3:$M$40,7,FALSE)</f>
        <v>0</v>
      </c>
      <c r="X131" s="39">
        <f>VLOOKUP($C131,lookup_line!$A$3:$M$40,8,FALSE)</f>
        <v>0</v>
      </c>
      <c r="Y131" s="39">
        <f>VLOOKUP($C131,lookup_line!$A$3:$M$40,9,FALSE)</f>
        <v>0</v>
      </c>
      <c r="Z131" s="39">
        <f>VLOOKUP($C131,lookup_line!$A$3:$M$40,10,FALSE)</f>
        <v>0</v>
      </c>
      <c r="AA131" s="39">
        <f>VLOOKUP($C131,lookup_line!$A$3:$M$40,11,FALSE)</f>
        <v>0</v>
      </c>
      <c r="AB131" s="39">
        <f>VLOOKUP($C131,lookup_line!$A$3:$M$40,12,FALSE)</f>
        <v>0</v>
      </c>
      <c r="AC131" s="39">
        <f>VLOOKUP($C131,lookup_line!$A$3:$M$40,13,FALSE)</f>
        <v>0</v>
      </c>
      <c r="AD131" s="126">
        <f>IFERROR((E131-AF131)/AL131*-1,0.1)</f>
        <v>1.3318810025838586</v>
      </c>
      <c r="AE131" s="75">
        <v>0</v>
      </c>
      <c r="AF131" s="100">
        <v>0</v>
      </c>
      <c r="AG131" s="107">
        <v>0</v>
      </c>
      <c r="AH131" s="108">
        <v>0</v>
      </c>
      <c r="AI131" s="112"/>
      <c r="AJ131" s="45" t="s">
        <v>757</v>
      </c>
      <c r="AL131" s="45">
        <f>VLOOKUP(B131,Di_ROADS!$B$17:$E$1006,4,FALSE)</f>
        <v>-2E-3</v>
      </c>
      <c r="AN131" s="37">
        <v>1</v>
      </c>
      <c r="AP131" s="140">
        <v>5.7916547248039567</v>
      </c>
      <c r="AQ131" s="138">
        <v>5.7916547244731431</v>
      </c>
      <c r="AR131" s="142">
        <f>AQ131-AP131</f>
        <v>-3.3081359873676774E-10</v>
      </c>
      <c r="AS131" s="77">
        <f>MIN(F131,E131)*P131</f>
        <v>0</v>
      </c>
      <c r="AT131" s="36">
        <v>5.7916547248039567</v>
      </c>
      <c r="AU131" s="78">
        <f>AT131-AS131</f>
        <v>5.7916547248039567</v>
      </c>
    </row>
    <row r="132" spans="1:53" s="36" customFormat="1">
      <c r="A132" s="37">
        <v>114</v>
      </c>
      <c r="B132" s="41" t="s">
        <v>861</v>
      </c>
      <c r="C132" s="74">
        <v>10</v>
      </c>
      <c r="D132" s="130">
        <v>0</v>
      </c>
      <c r="E132" s="131">
        <v>7.6607317390117518E-4</v>
      </c>
      <c r="F132" s="131">
        <v>0</v>
      </c>
      <c r="G132" s="70">
        <v>0.89193</v>
      </c>
      <c r="H132" s="70">
        <v>0</v>
      </c>
      <c r="I132" s="70">
        <v>31.41</v>
      </c>
      <c r="J132" s="65">
        <v>31.4</v>
      </c>
      <c r="K132" s="45">
        <v>6</v>
      </c>
      <c r="L132" s="136">
        <v>3000</v>
      </c>
      <c r="M132" s="45">
        <v>6</v>
      </c>
      <c r="N132" s="115">
        <v>0</v>
      </c>
      <c r="O132" s="37">
        <v>1</v>
      </c>
      <c r="P132" s="37">
        <v>1</v>
      </c>
      <c r="Q132" s="146">
        <v>0</v>
      </c>
      <c r="R132" s="93">
        <f>VLOOKUP($C132,lookup_line!$A$3:$M$40,2,FALSE)</f>
        <v>2</v>
      </c>
      <c r="S132" s="39">
        <f>VLOOKUP($C132,lookup_line!$A$3:$M$40,3,FALSE)</f>
        <v>10</v>
      </c>
      <c r="T132" s="39">
        <f>VLOOKUP($C132,lookup_line!$A$3:$M$40,4,FALSE)</f>
        <v>0</v>
      </c>
      <c r="U132" s="39">
        <f>VLOOKUP($C132,lookup_line!$A$3:$M$40,5,FALSE)</f>
        <v>0</v>
      </c>
      <c r="V132" s="39">
        <f>VLOOKUP($C132,lookup_line!$A$3:$M$40,6,FALSE)</f>
        <v>0</v>
      </c>
      <c r="W132" s="39">
        <f>VLOOKUP($C132,lookup_line!$A$3:$M$40,7,FALSE)</f>
        <v>0</v>
      </c>
      <c r="X132" s="39">
        <f>VLOOKUP($C132,lookup_line!$A$3:$M$40,8,FALSE)</f>
        <v>0</v>
      </c>
      <c r="Y132" s="39">
        <f>VLOOKUP($C132,lookup_line!$A$3:$M$40,9,FALSE)</f>
        <v>0</v>
      </c>
      <c r="Z132" s="39">
        <f>VLOOKUP($C132,lookup_line!$A$3:$M$40,10,FALSE)</f>
        <v>0</v>
      </c>
      <c r="AA132" s="39">
        <f>VLOOKUP($C132,lookup_line!$A$3:$M$40,11,FALSE)</f>
        <v>0</v>
      </c>
      <c r="AB132" s="39">
        <f>VLOOKUP($C132,lookup_line!$A$3:$M$40,12,FALSE)</f>
        <v>0</v>
      </c>
      <c r="AC132" s="39">
        <f>VLOOKUP($C132,lookup_line!$A$3:$M$40,13,FALSE)</f>
        <v>0</v>
      </c>
      <c r="AD132" s="126">
        <f>IFERROR((E132-AF132)/AL132*-1,0.1)</f>
        <v>3.8303658695058758</v>
      </c>
      <c r="AE132" s="75">
        <v>0</v>
      </c>
      <c r="AF132" s="100">
        <v>0</v>
      </c>
      <c r="AG132" s="107">
        <v>0</v>
      </c>
      <c r="AH132" s="108">
        <v>0</v>
      </c>
      <c r="AI132" s="113"/>
      <c r="AJ132" s="45" t="s">
        <v>715</v>
      </c>
      <c r="AK132" s="77"/>
      <c r="AL132" s="45">
        <f>VLOOKUP(B132,Di_ROADS!$B$17:$E$1006,4,FALSE)</f>
        <v>-2.0000000000000001E-4</v>
      </c>
      <c r="AM132" s="45" t="str">
        <f>IF(OR(D132&gt;E132,D132&gt;F132),"error","")</f>
        <v/>
      </c>
      <c r="AN132" s="37">
        <v>1</v>
      </c>
      <c r="AO132" s="71"/>
      <c r="AP132" s="139">
        <v>1.0444167487325382</v>
      </c>
      <c r="AQ132" s="137">
        <v>1.0444167482227718</v>
      </c>
      <c r="AR132" s="142">
        <f>AQ132-AP132</f>
        <v>-5.0976645127320808E-10</v>
      </c>
      <c r="AS132" s="77">
        <f>MIN(F132,E132)*P132</f>
        <v>0</v>
      </c>
      <c r="AT132" s="77">
        <v>1.0444167487325382</v>
      </c>
      <c r="AU132" s="78">
        <f>AT132-AS132</f>
        <v>1.0444167487325382</v>
      </c>
      <c r="AV132" s="78"/>
      <c r="AW132" s="45"/>
      <c r="AX132" s="45"/>
      <c r="AY132" s="45"/>
      <c r="AZ132" s="45"/>
      <c r="BA132" s="45"/>
    </row>
    <row r="133" spans="1:53" s="36" customFormat="1">
      <c r="A133" s="37">
        <v>110</v>
      </c>
      <c r="B133" s="41" t="s">
        <v>433</v>
      </c>
      <c r="C133" s="74">
        <v>10</v>
      </c>
      <c r="D133" s="130">
        <v>0</v>
      </c>
      <c r="E133" s="131">
        <v>8.200860975871631E-4</v>
      </c>
      <c r="F133" s="131">
        <v>0</v>
      </c>
      <c r="G133" s="70">
        <v>0</v>
      </c>
      <c r="H133" s="70">
        <v>0</v>
      </c>
      <c r="I133" s="70">
        <v>13.1498685013</v>
      </c>
      <c r="J133" s="65">
        <v>13.1</v>
      </c>
      <c r="K133" s="45">
        <v>2</v>
      </c>
      <c r="L133" s="136">
        <v>3000</v>
      </c>
      <c r="M133" s="45">
        <v>2</v>
      </c>
      <c r="N133" s="115">
        <v>0</v>
      </c>
      <c r="O133" s="134">
        <v>1</v>
      </c>
      <c r="P133" s="134">
        <v>1</v>
      </c>
      <c r="Q133" s="146">
        <v>0</v>
      </c>
      <c r="R133" s="93">
        <f>VLOOKUP($C133,lookup_line!$A$3:$M$40,2,FALSE)</f>
        <v>2</v>
      </c>
      <c r="S133" s="39">
        <f>VLOOKUP($C133,lookup_line!$A$3:$M$40,3,FALSE)</f>
        <v>10</v>
      </c>
      <c r="T133" s="39">
        <f>VLOOKUP($C133,lookup_line!$A$3:$M$40,4,FALSE)</f>
        <v>0</v>
      </c>
      <c r="U133" s="39">
        <f>VLOOKUP($C133,lookup_line!$A$3:$M$40,5,FALSE)</f>
        <v>0</v>
      </c>
      <c r="V133" s="39">
        <f>VLOOKUP($C133,lookup_line!$A$3:$M$40,6,FALSE)</f>
        <v>0</v>
      </c>
      <c r="W133" s="39">
        <f>VLOOKUP($C133,lookup_line!$A$3:$M$40,7,FALSE)</f>
        <v>0</v>
      </c>
      <c r="X133" s="39">
        <f>VLOOKUP($C133,lookup_line!$A$3:$M$40,8,FALSE)</f>
        <v>0</v>
      </c>
      <c r="Y133" s="39">
        <f>VLOOKUP($C133,lookup_line!$A$3:$M$40,9,FALSE)</f>
        <v>0</v>
      </c>
      <c r="Z133" s="39">
        <f>VLOOKUP($C133,lookup_line!$A$3:$M$40,10,FALSE)</f>
        <v>0</v>
      </c>
      <c r="AA133" s="39">
        <f>VLOOKUP($C133,lookup_line!$A$3:$M$40,11,FALSE)</f>
        <v>0</v>
      </c>
      <c r="AB133" s="39">
        <f>VLOOKUP($C133,lookup_line!$A$3:$M$40,12,FALSE)</f>
        <v>0</v>
      </c>
      <c r="AC133" s="39">
        <f>VLOOKUP($C133,lookup_line!$A$3:$M$40,13,FALSE)</f>
        <v>0</v>
      </c>
      <c r="AD133" s="126">
        <f>IFERROR((E133-AF133)/AL133*-1,0.1)</f>
        <v>4.1004304879358155</v>
      </c>
      <c r="AE133" s="75">
        <v>0</v>
      </c>
      <c r="AF133" s="100">
        <v>0</v>
      </c>
      <c r="AG133" s="107">
        <v>0</v>
      </c>
      <c r="AH133" s="108">
        <v>0</v>
      </c>
      <c r="AI133" s="113"/>
      <c r="AJ133" s="45" t="s">
        <v>702</v>
      </c>
      <c r="AK133" s="77"/>
      <c r="AL133" s="45">
        <f>VLOOKUP(B133,Di_ROADS!$B$17:$E$1006,4,FALSE)</f>
        <v>-2.0000000000000001E-4</v>
      </c>
      <c r="AM133" s="45" t="str">
        <f>IF(OR(D133&gt;E133,D133&gt;F133),"error","")</f>
        <v/>
      </c>
      <c r="AN133" s="134">
        <v>1</v>
      </c>
      <c r="AO133" s="71"/>
      <c r="AP133" s="139">
        <v>2.7577433575983923E-18</v>
      </c>
      <c r="AQ133" s="137">
        <v>2.490152072969212E-9</v>
      </c>
      <c r="AR133" s="142">
        <f>AQ133-AP133</f>
        <v>2.4901520702114688E-9</v>
      </c>
      <c r="AS133" s="77">
        <f>MIN(F133,E133)*P133</f>
        <v>0</v>
      </c>
      <c r="AT133" s="77">
        <v>7.0912941606845585</v>
      </c>
      <c r="AU133" s="78">
        <f>AT133-AS133</f>
        <v>7.0912941606845585</v>
      </c>
      <c r="AV133" s="78"/>
      <c r="AW133" s="45"/>
      <c r="AX133" s="45"/>
      <c r="AY133" s="45"/>
      <c r="AZ133" s="45"/>
      <c r="BA133" s="45"/>
    </row>
    <row r="134" spans="1:53" s="36" customFormat="1">
      <c r="A134" s="37">
        <v>46</v>
      </c>
      <c r="B134" s="41" t="s">
        <v>370</v>
      </c>
      <c r="C134" s="74">
        <v>5</v>
      </c>
      <c r="D134" s="130">
        <v>0</v>
      </c>
      <c r="E134" s="159">
        <v>9.1151063919327441E-4</v>
      </c>
      <c r="F134" s="131">
        <v>0</v>
      </c>
      <c r="G134" s="70">
        <v>0.99453999999999998</v>
      </c>
      <c r="H134" s="70">
        <v>0</v>
      </c>
      <c r="I134" s="70">
        <v>38.159999999999997</v>
      </c>
      <c r="J134" s="65">
        <v>38.200000000000003</v>
      </c>
      <c r="K134" s="45">
        <v>0</v>
      </c>
      <c r="L134" s="136">
        <v>240</v>
      </c>
      <c r="M134" s="45">
        <v>0</v>
      </c>
      <c r="N134" s="115">
        <v>0</v>
      </c>
      <c r="O134" s="37">
        <v>1</v>
      </c>
      <c r="P134" s="37">
        <v>1</v>
      </c>
      <c r="Q134" s="146">
        <v>0</v>
      </c>
      <c r="R134" s="93">
        <f>VLOOKUP($C134,lookup_line!$A$3:$M$40,2,FALSE)</f>
        <v>5</v>
      </c>
      <c r="S134" s="39">
        <f>VLOOKUP($C134,lookup_line!$A$3:$M$40,3,FALSE)</f>
        <v>0</v>
      </c>
      <c r="T134" s="39">
        <f>VLOOKUP($C134,lookup_line!$A$3:$M$40,4,FALSE)</f>
        <v>0</v>
      </c>
      <c r="U134" s="39">
        <f>VLOOKUP($C134,lookup_line!$A$3:$M$40,5,FALSE)</f>
        <v>0</v>
      </c>
      <c r="V134" s="39">
        <f>VLOOKUP($C134,lookup_line!$A$3:$M$40,6,FALSE)</f>
        <v>0</v>
      </c>
      <c r="W134" s="39">
        <f>VLOOKUP($C134,lookup_line!$A$3:$M$40,7,FALSE)</f>
        <v>0</v>
      </c>
      <c r="X134" s="39">
        <f>VLOOKUP($C134,lookup_line!$A$3:$M$40,8,FALSE)</f>
        <v>0</v>
      </c>
      <c r="Y134" s="39">
        <f>VLOOKUP($C134,lookup_line!$A$3:$M$40,9,FALSE)</f>
        <v>0</v>
      </c>
      <c r="Z134" s="39">
        <f>VLOOKUP($C134,lookup_line!$A$3:$M$40,10,FALSE)</f>
        <v>0</v>
      </c>
      <c r="AA134" s="39">
        <f>VLOOKUP($C134,lookup_line!$A$3:$M$40,11,FALSE)</f>
        <v>0</v>
      </c>
      <c r="AB134" s="39">
        <f>VLOOKUP($C134,lookup_line!$A$3:$M$40,12,FALSE)</f>
        <v>0</v>
      </c>
      <c r="AC134" s="39">
        <f>VLOOKUP($C134,lookup_line!$A$3:$M$40,13,FALSE)</f>
        <v>0</v>
      </c>
      <c r="AD134" s="126">
        <f>IFERROR((E134-AF134)/AL134*-1,0.1)</f>
        <v>4.5575531959663715</v>
      </c>
      <c r="AE134" s="75">
        <v>0</v>
      </c>
      <c r="AF134" s="100">
        <v>0</v>
      </c>
      <c r="AG134" s="107">
        <v>0</v>
      </c>
      <c r="AH134" s="108">
        <v>0</v>
      </c>
      <c r="AI134" s="113"/>
      <c r="AJ134" s="45" t="s">
        <v>702</v>
      </c>
      <c r="AK134" s="77"/>
      <c r="AL134" s="45">
        <f>VLOOKUP(B134,Di_ROADS!$B$17:$E$1006,4,FALSE)</f>
        <v>-2.0000000000000001E-4</v>
      </c>
      <c r="AM134" s="45" t="str">
        <f>IF(OR(D134&gt;E134,D134&gt;F134),"error","")</f>
        <v/>
      </c>
      <c r="AN134" s="37">
        <v>1</v>
      </c>
      <c r="AO134" s="71"/>
      <c r="AP134" s="139">
        <v>5.46686825098804</v>
      </c>
      <c r="AQ134" s="137">
        <v>5.46686825061935</v>
      </c>
      <c r="AR134" s="142">
        <f>AQ134-AP134</f>
        <v>-3.6868996744487958E-10</v>
      </c>
      <c r="AS134" s="77">
        <f>MIN(F134,E134)*P134</f>
        <v>0</v>
      </c>
      <c r="AT134" s="77">
        <v>5.46686825098804</v>
      </c>
      <c r="AU134" s="78">
        <f>AT134-AS134</f>
        <v>5.46686825098804</v>
      </c>
      <c r="AV134" s="78"/>
      <c r="AW134" s="45"/>
      <c r="AX134" s="45"/>
      <c r="AY134" s="45"/>
      <c r="AZ134" s="45"/>
      <c r="BA134" s="45"/>
    </row>
    <row r="135" spans="1:53" s="36" customFormat="1">
      <c r="A135" s="37">
        <v>198</v>
      </c>
      <c r="B135" s="69" t="s">
        <v>517</v>
      </c>
      <c r="C135" s="74">
        <v>17</v>
      </c>
      <c r="D135" s="131">
        <v>0</v>
      </c>
      <c r="E135" s="131">
        <v>9.7354496961182813E-4</v>
      </c>
      <c r="F135" s="131">
        <v>0</v>
      </c>
      <c r="G135" s="65">
        <v>0</v>
      </c>
      <c r="H135" s="65">
        <v>0</v>
      </c>
      <c r="I135" s="65">
        <v>5.5759999999999996</v>
      </c>
      <c r="J135" s="45">
        <v>5.6</v>
      </c>
      <c r="K135" s="45">
        <v>0</v>
      </c>
      <c r="L135" s="136">
        <v>3000</v>
      </c>
      <c r="M135" s="45">
        <v>0</v>
      </c>
      <c r="N135" s="73">
        <v>0</v>
      </c>
      <c r="O135" s="37">
        <v>1</v>
      </c>
      <c r="P135" s="37">
        <v>1</v>
      </c>
      <c r="Q135" s="146">
        <v>0</v>
      </c>
      <c r="R135" s="93">
        <f>VLOOKUP($C135,lookup_line!$A$3:$M$40,2,FALSE)</f>
        <v>6</v>
      </c>
      <c r="S135" s="39">
        <f>VLOOKUP($C135,lookup_line!$A$3:$M$40,3,FALSE)</f>
        <v>17</v>
      </c>
      <c r="T135" s="39">
        <f>VLOOKUP($C135,lookup_line!$A$3:$M$40,4,FALSE)</f>
        <v>0</v>
      </c>
      <c r="U135" s="39">
        <f>VLOOKUP($C135,lookup_line!$A$3:$M$40,5,FALSE)</f>
        <v>0</v>
      </c>
      <c r="V135" s="39">
        <f>VLOOKUP($C135,lookup_line!$A$3:$M$40,6,FALSE)</f>
        <v>0</v>
      </c>
      <c r="W135" s="39">
        <f>VLOOKUP($C135,lookup_line!$A$3:$M$40,7,FALSE)</f>
        <v>0</v>
      </c>
      <c r="X135" s="39">
        <f>VLOOKUP($C135,lookup_line!$A$3:$M$40,8,FALSE)</f>
        <v>0</v>
      </c>
      <c r="Y135" s="39">
        <f>VLOOKUP($C135,lookup_line!$A$3:$M$40,9,FALSE)</f>
        <v>0</v>
      </c>
      <c r="Z135" s="39">
        <f>VLOOKUP($C135,lookup_line!$A$3:$M$40,10,FALSE)</f>
        <v>0</v>
      </c>
      <c r="AA135" s="39">
        <f>VLOOKUP($C135,lookup_line!$A$3:$M$40,11,FALSE)</f>
        <v>0</v>
      </c>
      <c r="AB135" s="39">
        <f>VLOOKUP($C135,lookup_line!$A$3:$M$40,12,FALSE)</f>
        <v>0</v>
      </c>
      <c r="AC135" s="39">
        <f>VLOOKUP($C135,lookup_line!$A$3:$M$40,13,FALSE)</f>
        <v>0</v>
      </c>
      <c r="AD135" s="126">
        <f>IFERROR((E135-AF135)/AL135*-1,0.1)</f>
        <v>4.8677248480591402</v>
      </c>
      <c r="AE135" s="75">
        <v>0</v>
      </c>
      <c r="AF135" s="100">
        <v>0</v>
      </c>
      <c r="AG135" s="107">
        <v>0</v>
      </c>
      <c r="AH135" s="108">
        <v>0</v>
      </c>
      <c r="AI135" s="112"/>
      <c r="AJ135" s="45"/>
      <c r="AL135" s="45">
        <f>VLOOKUP(B135,Di_ROADS!$B$17:$E$1006,4,FALSE)</f>
        <v>-2.0000000000000001E-4</v>
      </c>
      <c r="AN135" s="37">
        <v>1</v>
      </c>
      <c r="AP135" s="140">
        <v>0</v>
      </c>
      <c r="AQ135" s="138">
        <v>0</v>
      </c>
      <c r="AR135" s="142">
        <f>AQ135-AP135</f>
        <v>0</v>
      </c>
      <c r="AS135" s="77">
        <f>MIN(F135,E135)*P135</f>
        <v>0</v>
      </c>
      <c r="AT135" s="36">
        <v>0</v>
      </c>
      <c r="AU135" s="78">
        <f>AT135-AS135</f>
        <v>0</v>
      </c>
    </row>
    <row r="136" spans="1:53" s="36" customFormat="1">
      <c r="A136" s="37">
        <v>194</v>
      </c>
      <c r="B136" s="69" t="s">
        <v>513</v>
      </c>
      <c r="C136" s="74">
        <v>17</v>
      </c>
      <c r="D136" s="131">
        <v>0</v>
      </c>
      <c r="E136" s="131">
        <v>9.8722407064086629E-4</v>
      </c>
      <c r="F136" s="131">
        <v>0</v>
      </c>
      <c r="G136" s="65">
        <v>0</v>
      </c>
      <c r="H136" s="65">
        <v>0</v>
      </c>
      <c r="I136" s="65">
        <v>11.07</v>
      </c>
      <c r="J136" s="45">
        <v>11.1</v>
      </c>
      <c r="K136" s="45">
        <v>2</v>
      </c>
      <c r="L136" s="136">
        <v>3000</v>
      </c>
      <c r="M136" s="45">
        <v>2</v>
      </c>
      <c r="N136" s="73">
        <v>0</v>
      </c>
      <c r="O136" s="37">
        <v>1</v>
      </c>
      <c r="P136" s="37">
        <v>1</v>
      </c>
      <c r="Q136" s="146">
        <v>0</v>
      </c>
      <c r="R136" s="93">
        <f>VLOOKUP($C136,lookup_line!$A$3:$M$40,2,FALSE)</f>
        <v>6</v>
      </c>
      <c r="S136" s="39">
        <f>VLOOKUP($C136,lookup_line!$A$3:$M$40,3,FALSE)</f>
        <v>17</v>
      </c>
      <c r="T136" s="39">
        <f>VLOOKUP($C136,lookup_line!$A$3:$M$40,4,FALSE)</f>
        <v>0</v>
      </c>
      <c r="U136" s="39">
        <f>VLOOKUP($C136,lookup_line!$A$3:$M$40,5,FALSE)</f>
        <v>0</v>
      </c>
      <c r="V136" s="39">
        <f>VLOOKUP($C136,lookup_line!$A$3:$M$40,6,FALSE)</f>
        <v>0</v>
      </c>
      <c r="W136" s="39">
        <f>VLOOKUP($C136,lookup_line!$A$3:$M$40,7,FALSE)</f>
        <v>0</v>
      </c>
      <c r="X136" s="39">
        <f>VLOOKUP($C136,lookup_line!$A$3:$M$40,8,FALSE)</f>
        <v>0</v>
      </c>
      <c r="Y136" s="39">
        <f>VLOOKUP($C136,lookup_line!$A$3:$M$40,9,FALSE)</f>
        <v>0</v>
      </c>
      <c r="Z136" s="39">
        <f>VLOOKUP($C136,lookup_line!$A$3:$M$40,10,FALSE)</f>
        <v>0</v>
      </c>
      <c r="AA136" s="39">
        <f>VLOOKUP($C136,lookup_line!$A$3:$M$40,11,FALSE)</f>
        <v>0</v>
      </c>
      <c r="AB136" s="39">
        <f>VLOOKUP($C136,lookup_line!$A$3:$M$40,12,FALSE)</f>
        <v>0</v>
      </c>
      <c r="AC136" s="39">
        <f>VLOOKUP($C136,lookup_line!$A$3:$M$40,13,FALSE)</f>
        <v>0</v>
      </c>
      <c r="AD136" s="126">
        <f>IFERROR((E136-AF136)/AL136*-1,0.1)</f>
        <v>4.9361203532043314</v>
      </c>
      <c r="AE136" s="75">
        <v>0</v>
      </c>
      <c r="AF136" s="100">
        <v>0</v>
      </c>
      <c r="AG136" s="107">
        <v>0</v>
      </c>
      <c r="AH136" s="108">
        <v>0</v>
      </c>
      <c r="AI136" s="112"/>
      <c r="AJ136" s="45" t="s">
        <v>702</v>
      </c>
      <c r="AL136" s="45">
        <f>VLOOKUP(B136,Di_ROADS!$B$17:$E$1006,4,FALSE)</f>
        <v>-2.0000000000000001E-4</v>
      </c>
      <c r="AN136" s="37">
        <v>1</v>
      </c>
      <c r="AP136" s="140">
        <v>0</v>
      </c>
      <c r="AQ136" s="138">
        <v>0</v>
      </c>
      <c r="AR136" s="142">
        <f>AQ136-AP136</f>
        <v>0</v>
      </c>
      <c r="AS136" s="77">
        <f>MIN(F136,E136)*P136</f>
        <v>0</v>
      </c>
      <c r="AT136" s="36">
        <v>0</v>
      </c>
      <c r="AU136" s="78">
        <f>AT136-AS136</f>
        <v>0</v>
      </c>
    </row>
    <row r="137" spans="1:53" s="36" customFormat="1">
      <c r="A137" s="37">
        <v>176</v>
      </c>
      <c r="B137" s="69" t="s">
        <v>495</v>
      </c>
      <c r="C137" s="74">
        <v>15</v>
      </c>
      <c r="D137" s="131">
        <v>0</v>
      </c>
      <c r="E137" s="131">
        <v>1.2270290405913147E-2</v>
      </c>
      <c r="F137" s="131">
        <v>12</v>
      </c>
      <c r="G137" s="65">
        <v>97.4</v>
      </c>
      <c r="H137" s="65">
        <v>0</v>
      </c>
      <c r="I137" s="65">
        <v>58.112000000000002</v>
      </c>
      <c r="J137" s="45">
        <v>58.1</v>
      </c>
      <c r="K137" s="45">
        <v>1</v>
      </c>
      <c r="L137" s="136">
        <v>3000</v>
      </c>
      <c r="M137" s="45">
        <v>1</v>
      </c>
      <c r="N137" s="73">
        <v>0</v>
      </c>
      <c r="O137" s="37">
        <v>1</v>
      </c>
      <c r="P137" s="37">
        <v>1</v>
      </c>
      <c r="Q137" s="146">
        <v>0</v>
      </c>
      <c r="R137" s="93">
        <f>VLOOKUP($C137,lookup_line!$A$3:$M$40,2,FALSE)</f>
        <v>16</v>
      </c>
      <c r="S137" s="39">
        <f>VLOOKUP($C137,lookup_line!$A$3:$M$40,3,FALSE)</f>
        <v>15</v>
      </c>
      <c r="T137" s="39">
        <f>VLOOKUP($C137,lookup_line!$A$3:$M$40,4,FALSE)</f>
        <v>0</v>
      </c>
      <c r="U137" s="39">
        <f>VLOOKUP($C137,lookup_line!$A$3:$M$40,5,FALSE)</f>
        <v>0</v>
      </c>
      <c r="V137" s="39">
        <f>VLOOKUP($C137,lookup_line!$A$3:$M$40,6,FALSE)</f>
        <v>0</v>
      </c>
      <c r="W137" s="39">
        <f>VLOOKUP($C137,lookup_line!$A$3:$M$40,7,FALSE)</f>
        <v>0</v>
      </c>
      <c r="X137" s="39">
        <f>VLOOKUP($C137,lookup_line!$A$3:$M$40,8,FALSE)</f>
        <v>0</v>
      </c>
      <c r="Y137" s="39">
        <f>VLOOKUP($C137,lookup_line!$A$3:$M$40,9,FALSE)</f>
        <v>0</v>
      </c>
      <c r="Z137" s="39">
        <f>VLOOKUP($C137,lookup_line!$A$3:$M$40,10,FALSE)</f>
        <v>0</v>
      </c>
      <c r="AA137" s="39">
        <f>VLOOKUP($C137,lookup_line!$A$3:$M$40,11,FALSE)</f>
        <v>0</v>
      </c>
      <c r="AB137" s="39">
        <f>VLOOKUP($C137,lookup_line!$A$3:$M$40,12,FALSE)</f>
        <v>0</v>
      </c>
      <c r="AC137" s="39">
        <f>VLOOKUP($C137,lookup_line!$A$3:$M$40,13,FALSE)</f>
        <v>0</v>
      </c>
      <c r="AD137" s="126">
        <f>IFERROR((E137-AF137)/AL137*-1,0.1)</f>
        <v>6.135145202956573</v>
      </c>
      <c r="AE137" s="75">
        <v>0</v>
      </c>
      <c r="AF137" s="100">
        <v>0</v>
      </c>
      <c r="AG137" s="107">
        <v>0</v>
      </c>
      <c r="AH137" s="108">
        <v>0</v>
      </c>
      <c r="AI137" s="112"/>
      <c r="AJ137" s="45"/>
      <c r="AL137" s="45">
        <f>VLOOKUP(B137,Di_ROADS!$B$17:$E$1006,4,FALSE)</f>
        <v>-2E-3</v>
      </c>
      <c r="AN137" s="37">
        <v>1</v>
      </c>
      <c r="AP137" s="140">
        <v>0.94523402658707745</v>
      </c>
      <c r="AQ137" s="138">
        <v>0.94523402622185337</v>
      </c>
      <c r="AR137" s="142">
        <f>AQ137-AP137</f>
        <v>-3.6522407320660477E-10</v>
      </c>
      <c r="AS137" s="77">
        <f>MIN(F137,E137)*P137</f>
        <v>1.2270290405913147E-2</v>
      </c>
      <c r="AT137" s="36">
        <v>0.94523402658707745</v>
      </c>
      <c r="AU137" s="78">
        <f>AT137-AS137</f>
        <v>0.93296373618116435</v>
      </c>
    </row>
    <row r="138" spans="1:53" s="36" customFormat="1">
      <c r="A138" s="37">
        <v>120</v>
      </c>
      <c r="B138" s="41" t="s">
        <v>866</v>
      </c>
      <c r="C138" s="74">
        <v>10</v>
      </c>
      <c r="D138" s="130">
        <v>0</v>
      </c>
      <c r="E138" s="130">
        <v>7.8822089060775948E-4</v>
      </c>
      <c r="F138" s="131">
        <v>0</v>
      </c>
      <c r="G138" s="70">
        <v>0</v>
      </c>
      <c r="H138" s="70">
        <v>0</v>
      </c>
      <c r="I138" s="70">
        <v>50.42</v>
      </c>
      <c r="J138" s="65">
        <v>50.4</v>
      </c>
      <c r="K138" s="45">
        <v>8</v>
      </c>
      <c r="L138" s="136">
        <v>3000</v>
      </c>
      <c r="M138" s="45">
        <v>8</v>
      </c>
      <c r="N138" s="115">
        <v>0</v>
      </c>
      <c r="O138" s="37">
        <v>1</v>
      </c>
      <c r="P138" s="37">
        <v>1</v>
      </c>
      <c r="Q138" s="146">
        <v>0</v>
      </c>
      <c r="R138" s="93">
        <f>VLOOKUP($C138,lookup_line!$A$3:$M$40,2,FALSE)</f>
        <v>2</v>
      </c>
      <c r="S138" s="39">
        <f>VLOOKUP($C138,lookup_line!$A$3:$M$40,3,FALSE)</f>
        <v>10</v>
      </c>
      <c r="T138" s="39">
        <f>VLOOKUP($C138,lookup_line!$A$3:$M$40,4,FALSE)</f>
        <v>0</v>
      </c>
      <c r="U138" s="39">
        <f>VLOOKUP($C138,lookup_line!$A$3:$M$40,5,FALSE)</f>
        <v>0</v>
      </c>
      <c r="V138" s="39">
        <f>VLOOKUP($C138,lookup_line!$A$3:$M$40,6,FALSE)</f>
        <v>0</v>
      </c>
      <c r="W138" s="39">
        <f>VLOOKUP($C138,lookup_line!$A$3:$M$40,7,FALSE)</f>
        <v>0</v>
      </c>
      <c r="X138" s="39">
        <f>VLOOKUP($C138,lookup_line!$A$3:$M$40,8,FALSE)</f>
        <v>0</v>
      </c>
      <c r="Y138" s="39">
        <f>VLOOKUP($C138,lookup_line!$A$3:$M$40,9,FALSE)</f>
        <v>0</v>
      </c>
      <c r="Z138" s="39">
        <f>VLOOKUP($C138,lookup_line!$A$3:$M$40,10,FALSE)</f>
        <v>0</v>
      </c>
      <c r="AA138" s="39">
        <f>VLOOKUP($C138,lookup_line!$A$3:$M$40,11,FALSE)</f>
        <v>0</v>
      </c>
      <c r="AB138" s="39">
        <f>VLOOKUP($C138,lookup_line!$A$3:$M$40,12,FALSE)</f>
        <v>0</v>
      </c>
      <c r="AC138" s="39">
        <f>VLOOKUP($C138,lookup_line!$A$3:$M$40,13,FALSE)</f>
        <v>0</v>
      </c>
      <c r="AD138" s="126">
        <f>IFERROR((E138-AF138)/AL138*-1,0.1)</f>
        <v>7.8822089060775946</v>
      </c>
      <c r="AE138" s="75">
        <v>0</v>
      </c>
      <c r="AF138" s="100">
        <v>0</v>
      </c>
      <c r="AG138" s="107">
        <v>0</v>
      </c>
      <c r="AH138" s="108">
        <v>0</v>
      </c>
      <c r="AI138" s="113"/>
      <c r="AJ138" s="45" t="s">
        <v>715</v>
      </c>
      <c r="AK138" s="45"/>
      <c r="AL138" s="45">
        <f>VLOOKUP(B138,Di_ROADS!$B$17:$E$1006,4,FALSE)</f>
        <v>-1E-4</v>
      </c>
      <c r="AM138" s="45" t="str">
        <f>IF(OR(D138&gt;E138,D138&gt;F138),"error","")</f>
        <v/>
      </c>
      <c r="AN138" s="37">
        <v>1</v>
      </c>
      <c r="AO138" s="45"/>
      <c r="AP138" s="139">
        <v>0</v>
      </c>
      <c r="AQ138" s="137">
        <v>0</v>
      </c>
      <c r="AR138" s="142">
        <f>AQ138-AP138</f>
        <v>0</v>
      </c>
      <c r="AS138" s="77">
        <f>MIN(F138,E138)*P138</f>
        <v>0</v>
      </c>
      <c r="AT138" s="45">
        <v>0</v>
      </c>
      <c r="AU138" s="78">
        <f>AT138-AS138</f>
        <v>0</v>
      </c>
      <c r="AV138" s="78"/>
      <c r="AW138" s="45"/>
      <c r="AX138" s="45"/>
      <c r="AY138" s="45"/>
      <c r="AZ138" s="45"/>
      <c r="BA138" s="45"/>
    </row>
    <row r="139" spans="1:53" s="36" customFormat="1">
      <c r="A139" s="37">
        <v>118</v>
      </c>
      <c r="B139" s="41" t="s">
        <v>865</v>
      </c>
      <c r="C139" s="74">
        <v>10</v>
      </c>
      <c r="D139" s="130">
        <v>0</v>
      </c>
      <c r="E139" s="130">
        <v>8.5149887343970957E-4</v>
      </c>
      <c r="F139" s="131">
        <v>0</v>
      </c>
      <c r="G139" s="70">
        <v>0</v>
      </c>
      <c r="H139" s="70">
        <v>0</v>
      </c>
      <c r="I139" s="70">
        <v>18.510999999999999</v>
      </c>
      <c r="J139" s="65">
        <v>18.5</v>
      </c>
      <c r="K139" s="45">
        <v>8</v>
      </c>
      <c r="L139" s="136">
        <v>3000</v>
      </c>
      <c r="M139" s="45">
        <v>8</v>
      </c>
      <c r="N139" s="115">
        <v>0</v>
      </c>
      <c r="O139" s="37">
        <v>1</v>
      </c>
      <c r="P139" s="37">
        <v>1</v>
      </c>
      <c r="Q139" s="146">
        <v>0</v>
      </c>
      <c r="R139" s="93">
        <f>VLOOKUP($C139,lookup_line!$A$3:$M$40,2,FALSE)</f>
        <v>2</v>
      </c>
      <c r="S139" s="39">
        <f>VLOOKUP($C139,lookup_line!$A$3:$M$40,3,FALSE)</f>
        <v>10</v>
      </c>
      <c r="T139" s="39">
        <f>VLOOKUP($C139,lookup_line!$A$3:$M$40,4,FALSE)</f>
        <v>0</v>
      </c>
      <c r="U139" s="39">
        <f>VLOOKUP($C139,lookup_line!$A$3:$M$40,5,FALSE)</f>
        <v>0</v>
      </c>
      <c r="V139" s="39">
        <f>VLOOKUP($C139,lookup_line!$A$3:$M$40,6,FALSE)</f>
        <v>0</v>
      </c>
      <c r="W139" s="39">
        <f>VLOOKUP($C139,lookup_line!$A$3:$M$40,7,FALSE)</f>
        <v>0</v>
      </c>
      <c r="X139" s="39">
        <f>VLOOKUP($C139,lookup_line!$A$3:$M$40,8,FALSE)</f>
        <v>0</v>
      </c>
      <c r="Y139" s="39">
        <f>VLOOKUP($C139,lookup_line!$A$3:$M$40,9,FALSE)</f>
        <v>0</v>
      </c>
      <c r="Z139" s="39">
        <f>VLOOKUP($C139,lookup_line!$A$3:$M$40,10,FALSE)</f>
        <v>0</v>
      </c>
      <c r="AA139" s="39">
        <f>VLOOKUP($C139,lookup_line!$A$3:$M$40,11,FALSE)</f>
        <v>0</v>
      </c>
      <c r="AB139" s="39">
        <f>VLOOKUP($C139,lookup_line!$A$3:$M$40,12,FALSE)</f>
        <v>0</v>
      </c>
      <c r="AC139" s="39">
        <f>VLOOKUP($C139,lookup_line!$A$3:$M$40,13,FALSE)</f>
        <v>0</v>
      </c>
      <c r="AD139" s="126">
        <f>IFERROR((E139-AF139)/AL139*-1,0.1)</f>
        <v>8.5149887343970949</v>
      </c>
      <c r="AE139" s="75">
        <v>0</v>
      </c>
      <c r="AF139" s="100">
        <v>0</v>
      </c>
      <c r="AG139" s="107">
        <v>0</v>
      </c>
      <c r="AH139" s="108">
        <v>0</v>
      </c>
      <c r="AI139" s="113"/>
      <c r="AJ139" s="45" t="s">
        <v>715</v>
      </c>
      <c r="AK139" s="45"/>
      <c r="AL139" s="45">
        <f>VLOOKUP(B139,Di_ROADS!$B$17:$E$1006,4,FALSE)</f>
        <v>-1E-4</v>
      </c>
      <c r="AM139" s="45" t="str">
        <f>IF(OR(D139&gt;E139,D139&gt;F139),"error","")</f>
        <v/>
      </c>
      <c r="AN139" s="37">
        <v>1</v>
      </c>
      <c r="AO139" s="45"/>
      <c r="AP139" s="139">
        <v>3.6743001647995128</v>
      </c>
      <c r="AQ139" s="137">
        <v>3.6743001644309583</v>
      </c>
      <c r="AR139" s="142">
        <f>AQ139-AP139</f>
        <v>-3.6855452023587532E-10</v>
      </c>
      <c r="AS139" s="77">
        <f>MIN(F139,E139)*P139</f>
        <v>0</v>
      </c>
      <c r="AT139" s="45">
        <v>3.6743001647995128</v>
      </c>
      <c r="AU139" s="78">
        <f>AT139-AS139</f>
        <v>3.6743001647995128</v>
      </c>
      <c r="AV139" s="78"/>
      <c r="AW139" s="45"/>
      <c r="AX139" s="45"/>
      <c r="AY139" s="45"/>
      <c r="AZ139" s="45"/>
      <c r="BA139" s="45"/>
    </row>
    <row r="140" spans="1:53" s="36" customFormat="1">
      <c r="A140" s="37">
        <v>191</v>
      </c>
      <c r="B140" s="69" t="s">
        <v>510</v>
      </c>
      <c r="C140" s="74">
        <v>17</v>
      </c>
      <c r="D140" s="131">
        <v>0</v>
      </c>
      <c r="E140" s="131">
        <v>9.8711163069896174E-4</v>
      </c>
      <c r="F140" s="131">
        <v>12</v>
      </c>
      <c r="G140" s="65">
        <v>0</v>
      </c>
      <c r="H140" s="65">
        <v>0</v>
      </c>
      <c r="I140" s="65">
        <v>5.7694230577000001</v>
      </c>
      <c r="J140" s="45">
        <v>5.8</v>
      </c>
      <c r="K140" s="45">
        <v>2</v>
      </c>
      <c r="L140" s="136">
        <v>3000</v>
      </c>
      <c r="M140" s="45">
        <v>2</v>
      </c>
      <c r="N140" s="73">
        <v>0</v>
      </c>
      <c r="O140" s="37">
        <v>1</v>
      </c>
      <c r="P140" s="37">
        <v>1</v>
      </c>
      <c r="Q140" s="146">
        <v>0</v>
      </c>
      <c r="R140" s="93">
        <f>VLOOKUP($C140,lookup_line!$A$3:$M$40,2,FALSE)</f>
        <v>6</v>
      </c>
      <c r="S140" s="39">
        <f>VLOOKUP($C140,lookup_line!$A$3:$M$40,3,FALSE)</f>
        <v>17</v>
      </c>
      <c r="T140" s="39">
        <f>VLOOKUP($C140,lookup_line!$A$3:$M$40,4,FALSE)</f>
        <v>0</v>
      </c>
      <c r="U140" s="39">
        <f>VLOOKUP($C140,lookup_line!$A$3:$M$40,5,FALSE)</f>
        <v>0</v>
      </c>
      <c r="V140" s="39">
        <f>VLOOKUP($C140,lookup_line!$A$3:$M$40,6,FALSE)</f>
        <v>0</v>
      </c>
      <c r="W140" s="39">
        <f>VLOOKUP($C140,lookup_line!$A$3:$M$40,7,FALSE)</f>
        <v>0</v>
      </c>
      <c r="X140" s="39">
        <f>VLOOKUP($C140,lookup_line!$A$3:$M$40,8,FALSE)</f>
        <v>0</v>
      </c>
      <c r="Y140" s="39">
        <f>VLOOKUP($C140,lookup_line!$A$3:$M$40,9,FALSE)</f>
        <v>0</v>
      </c>
      <c r="Z140" s="39">
        <f>VLOOKUP($C140,lookup_line!$A$3:$M$40,10,FALSE)</f>
        <v>0</v>
      </c>
      <c r="AA140" s="39">
        <f>VLOOKUP($C140,lookup_line!$A$3:$M$40,11,FALSE)</f>
        <v>0</v>
      </c>
      <c r="AB140" s="39">
        <f>VLOOKUP($C140,lookup_line!$A$3:$M$40,12,FALSE)</f>
        <v>0</v>
      </c>
      <c r="AC140" s="39">
        <f>VLOOKUP($C140,lookup_line!$A$3:$M$40,13,FALSE)</f>
        <v>0</v>
      </c>
      <c r="AD140" s="126">
        <f>IFERROR((E140-AF140)/AL140*-1,0.1)</f>
        <v>9.8711163069896166</v>
      </c>
      <c r="AE140" s="75">
        <v>0</v>
      </c>
      <c r="AF140" s="100">
        <v>0</v>
      </c>
      <c r="AG140" s="107">
        <v>0</v>
      </c>
      <c r="AH140" s="108">
        <v>0</v>
      </c>
      <c r="AI140" s="112"/>
      <c r="AJ140" s="45" t="s">
        <v>702</v>
      </c>
      <c r="AL140" s="45">
        <f>VLOOKUP(B140,Di_ROADS!$B$17:$E$1006,4,FALSE)</f>
        <v>-1E-4</v>
      </c>
      <c r="AN140" s="37">
        <v>1</v>
      </c>
      <c r="AP140" s="140">
        <v>1.4428838950144152</v>
      </c>
      <c r="AQ140" s="138">
        <v>1.4428838946448084</v>
      </c>
      <c r="AR140" s="142">
        <f>AQ140-AP140</f>
        <v>-3.6960678961861504E-10</v>
      </c>
      <c r="AS140" s="77">
        <f>MIN(F140,E140)*P140</f>
        <v>9.8711163069896174E-4</v>
      </c>
      <c r="AT140" s="36">
        <v>1.4428838950144152</v>
      </c>
      <c r="AU140" s="78">
        <f>AT140-AS140</f>
        <v>1.4418967833837162</v>
      </c>
    </row>
    <row r="141" spans="1:53" s="36" customFormat="1">
      <c r="A141" s="37">
        <v>188</v>
      </c>
      <c r="B141" s="69" t="s">
        <v>507</v>
      </c>
      <c r="C141" s="74">
        <v>16</v>
      </c>
      <c r="D141" s="131">
        <v>0</v>
      </c>
      <c r="E141" s="131">
        <v>2.0532762457097363E-2</v>
      </c>
      <c r="F141" s="131">
        <v>0</v>
      </c>
      <c r="G141" s="65">
        <v>7.8</v>
      </c>
      <c r="H141" s="65">
        <v>115.2</v>
      </c>
      <c r="I141" s="65">
        <v>12.15</v>
      </c>
      <c r="J141" s="45">
        <v>12.2</v>
      </c>
      <c r="K141" s="45">
        <v>6</v>
      </c>
      <c r="L141" s="136">
        <v>3000</v>
      </c>
      <c r="M141" s="45">
        <v>6</v>
      </c>
      <c r="N141" s="73">
        <v>0</v>
      </c>
      <c r="O141" s="37">
        <v>1</v>
      </c>
      <c r="P141" s="37">
        <v>1</v>
      </c>
      <c r="Q141" s="146">
        <v>0</v>
      </c>
      <c r="R141" s="93">
        <f>VLOOKUP($C141,lookup_line!$A$3:$M$40,2,FALSE)</f>
        <v>6</v>
      </c>
      <c r="S141" s="39">
        <f>VLOOKUP($C141,lookup_line!$A$3:$M$40,3,FALSE)</f>
        <v>17</v>
      </c>
      <c r="T141" s="39">
        <f>VLOOKUP($C141,lookup_line!$A$3:$M$40,4,FALSE)</f>
        <v>0</v>
      </c>
      <c r="U141" s="39">
        <f>VLOOKUP($C141,lookup_line!$A$3:$M$40,5,FALSE)</f>
        <v>0</v>
      </c>
      <c r="V141" s="39">
        <f>VLOOKUP($C141,lookup_line!$A$3:$M$40,6,FALSE)</f>
        <v>0</v>
      </c>
      <c r="W141" s="39">
        <f>VLOOKUP($C141,lookup_line!$A$3:$M$40,7,FALSE)</f>
        <v>0</v>
      </c>
      <c r="X141" s="39">
        <f>VLOOKUP($C141,lookup_line!$A$3:$M$40,8,FALSE)</f>
        <v>0</v>
      </c>
      <c r="Y141" s="39">
        <f>VLOOKUP($C141,lookup_line!$A$3:$M$40,9,FALSE)</f>
        <v>0</v>
      </c>
      <c r="Z141" s="39">
        <f>VLOOKUP($C141,lookup_line!$A$3:$M$40,10,FALSE)</f>
        <v>0</v>
      </c>
      <c r="AA141" s="39">
        <f>VLOOKUP($C141,lookup_line!$A$3:$M$40,11,FALSE)</f>
        <v>0</v>
      </c>
      <c r="AB141" s="39">
        <f>VLOOKUP($C141,lookup_line!$A$3:$M$40,12,FALSE)</f>
        <v>0</v>
      </c>
      <c r="AC141" s="39">
        <f>VLOOKUP($C141,lookup_line!$A$3:$M$40,13,FALSE)</f>
        <v>0</v>
      </c>
      <c r="AD141" s="126">
        <f>IFERROR((E141-AF141)/AL141*-1,0.1)</f>
        <v>10.266381228548681</v>
      </c>
      <c r="AE141" s="75">
        <v>0</v>
      </c>
      <c r="AF141" s="100">
        <v>0</v>
      </c>
      <c r="AG141" s="107">
        <v>0</v>
      </c>
      <c r="AH141" s="108">
        <v>0</v>
      </c>
      <c r="AI141" s="112"/>
      <c r="AJ141" s="45" t="s">
        <v>871</v>
      </c>
      <c r="AL141" s="45">
        <f>VLOOKUP(B141,Di_ROADS!$B$17:$E$1006,4,FALSE)</f>
        <v>-2E-3</v>
      </c>
      <c r="AN141" s="37">
        <v>1</v>
      </c>
      <c r="AP141" s="140">
        <v>0</v>
      </c>
      <c r="AQ141" s="138">
        <v>0</v>
      </c>
      <c r="AR141" s="142">
        <f>AQ141-AP141</f>
        <v>0</v>
      </c>
      <c r="AS141" s="77">
        <f>MIN(F141,E141)*P141</f>
        <v>0</v>
      </c>
      <c r="AT141" s="36">
        <v>0</v>
      </c>
      <c r="AU141" s="78">
        <f>AT141-AS141</f>
        <v>0</v>
      </c>
    </row>
    <row r="142" spans="1:53" s="36" customFormat="1">
      <c r="A142" s="37">
        <v>27</v>
      </c>
      <c r="B142" s="41" t="s">
        <v>351</v>
      </c>
      <c r="C142" s="74">
        <v>3</v>
      </c>
      <c r="D142" s="130">
        <v>0</v>
      </c>
      <c r="E142" s="131">
        <v>1.6751000214191192</v>
      </c>
      <c r="F142" s="131">
        <v>0</v>
      </c>
      <c r="G142" s="70">
        <v>6</v>
      </c>
      <c r="H142" s="70">
        <v>6.8</v>
      </c>
      <c r="I142" s="70">
        <v>46.113461134600001</v>
      </c>
      <c r="J142" s="65">
        <v>46.1</v>
      </c>
      <c r="K142" s="45">
        <v>8</v>
      </c>
      <c r="L142" s="136">
        <v>7959.3866666667</v>
      </c>
      <c r="M142" s="45">
        <v>8</v>
      </c>
      <c r="N142" s="115">
        <v>0</v>
      </c>
      <c r="O142" s="37">
        <v>1</v>
      </c>
      <c r="P142" s="37">
        <v>1</v>
      </c>
      <c r="Q142" s="146">
        <v>0</v>
      </c>
      <c r="R142" s="93">
        <f>VLOOKUP($C142,lookup_line!$A$3:$M$40,2,FALSE)</f>
        <v>3</v>
      </c>
      <c r="S142" s="39">
        <f>VLOOKUP($C142,lookup_line!$A$3:$M$40,3,FALSE)</f>
        <v>0</v>
      </c>
      <c r="T142" s="39">
        <f>VLOOKUP($C142,lookup_line!$A$3:$M$40,4,FALSE)</f>
        <v>0</v>
      </c>
      <c r="U142" s="39">
        <f>VLOOKUP($C142,lookup_line!$A$3:$M$40,5,FALSE)</f>
        <v>0</v>
      </c>
      <c r="V142" s="39">
        <f>VLOOKUP($C142,lookup_line!$A$3:$M$40,6,FALSE)</f>
        <v>0</v>
      </c>
      <c r="W142" s="39">
        <f>VLOOKUP($C142,lookup_line!$A$3:$M$40,7,FALSE)</f>
        <v>0</v>
      </c>
      <c r="X142" s="39">
        <f>VLOOKUP($C142,lookup_line!$A$3:$M$40,8,FALSE)</f>
        <v>0</v>
      </c>
      <c r="Y142" s="39">
        <f>VLOOKUP($C142,lookup_line!$A$3:$M$40,9,FALSE)</f>
        <v>0</v>
      </c>
      <c r="Z142" s="39">
        <f>VLOOKUP($C142,lookup_line!$A$3:$M$40,10,FALSE)</f>
        <v>0</v>
      </c>
      <c r="AA142" s="39">
        <f>VLOOKUP($C142,lookup_line!$A$3:$M$40,11,FALSE)</f>
        <v>0</v>
      </c>
      <c r="AB142" s="39">
        <f>VLOOKUP($C142,lookup_line!$A$3:$M$40,12,FALSE)</f>
        <v>0</v>
      </c>
      <c r="AC142" s="39">
        <f>VLOOKUP($C142,lookup_line!$A$3:$M$40,13,FALSE)</f>
        <v>0</v>
      </c>
      <c r="AD142" s="126">
        <f>IFERROR((E142-AF142)/AL142*-1,0.1)</f>
        <v>15228.182012901083</v>
      </c>
      <c r="AE142" s="75">
        <v>0</v>
      </c>
      <c r="AF142" s="100">
        <v>0</v>
      </c>
      <c r="AG142" s="107">
        <v>0</v>
      </c>
      <c r="AH142" s="108">
        <v>0</v>
      </c>
      <c r="AI142" s="113"/>
      <c r="AJ142" s="45" t="s">
        <v>695</v>
      </c>
      <c r="AK142" s="77"/>
      <c r="AL142" s="45">
        <f>VLOOKUP(B142,Di_ROADS!$B$17:$E$1006,4,FALSE)</f>
        <v>-1.1E-4</v>
      </c>
      <c r="AM142" s="45" t="str">
        <f>IF(OR(D142&gt;E142,D142&gt;F142),"error","")</f>
        <v/>
      </c>
      <c r="AN142" s="37">
        <v>1</v>
      </c>
      <c r="AO142" s="71"/>
      <c r="AP142" s="139">
        <v>0</v>
      </c>
      <c r="AQ142" s="137">
        <v>0</v>
      </c>
      <c r="AR142" s="142">
        <f>AQ142-AP142</f>
        <v>0</v>
      </c>
      <c r="AS142" s="77">
        <f>MIN(F142,E142)*P142</f>
        <v>0</v>
      </c>
      <c r="AT142" s="77">
        <v>0</v>
      </c>
      <c r="AU142" s="78">
        <f>AT142-AS142</f>
        <v>0</v>
      </c>
      <c r="AV142" s="78"/>
      <c r="AW142" s="45"/>
      <c r="AX142" s="45"/>
      <c r="AY142" s="45"/>
      <c r="AZ142" s="45"/>
      <c r="BA142" s="45"/>
    </row>
    <row r="143" spans="1:53" s="36" customFormat="1">
      <c r="A143" s="37">
        <v>31</v>
      </c>
      <c r="B143" s="41" t="s">
        <v>355</v>
      </c>
      <c r="C143" s="74">
        <v>4</v>
      </c>
      <c r="D143" s="130">
        <v>0</v>
      </c>
      <c r="E143" s="131">
        <v>2.8863823687356564E-2</v>
      </c>
      <c r="F143" s="131">
        <v>25</v>
      </c>
      <c r="G143" s="70">
        <v>17.600000000000001</v>
      </c>
      <c r="H143" s="70">
        <v>0.5</v>
      </c>
      <c r="I143" s="70">
        <v>14.984999999999999</v>
      </c>
      <c r="J143" s="65">
        <v>15</v>
      </c>
      <c r="K143" s="45">
        <v>6</v>
      </c>
      <c r="L143" s="136">
        <v>3094</v>
      </c>
      <c r="M143" s="45">
        <v>6</v>
      </c>
      <c r="N143" s="115">
        <v>0</v>
      </c>
      <c r="O143" s="37">
        <v>1</v>
      </c>
      <c r="P143" s="37">
        <v>1</v>
      </c>
      <c r="Q143" s="146">
        <v>0</v>
      </c>
      <c r="R143" s="93">
        <f>VLOOKUP($C143,lookup_line!$A$3:$M$40,2,FALSE)</f>
        <v>5</v>
      </c>
      <c r="S143" s="39">
        <f>VLOOKUP($C143,lookup_line!$A$3:$M$40,3,FALSE)</f>
        <v>0</v>
      </c>
      <c r="T143" s="39">
        <f>VLOOKUP($C143,lookup_line!$A$3:$M$40,4,FALSE)</f>
        <v>0</v>
      </c>
      <c r="U143" s="39">
        <f>VLOOKUP($C143,lookup_line!$A$3:$M$40,5,FALSE)</f>
        <v>0</v>
      </c>
      <c r="V143" s="39">
        <f>VLOOKUP($C143,lookup_line!$A$3:$M$40,6,FALSE)</f>
        <v>0</v>
      </c>
      <c r="W143" s="39">
        <f>VLOOKUP($C143,lookup_line!$A$3:$M$40,7,FALSE)</f>
        <v>0</v>
      </c>
      <c r="X143" s="39">
        <f>VLOOKUP($C143,lookup_line!$A$3:$M$40,8,FALSE)</f>
        <v>0</v>
      </c>
      <c r="Y143" s="39">
        <f>VLOOKUP($C143,lookup_line!$A$3:$M$40,9,FALSE)</f>
        <v>0</v>
      </c>
      <c r="Z143" s="39">
        <f>VLOOKUP($C143,lookup_line!$A$3:$M$40,10,FALSE)</f>
        <v>0</v>
      </c>
      <c r="AA143" s="39">
        <f>VLOOKUP($C143,lookup_line!$A$3:$M$40,11,FALSE)</f>
        <v>0</v>
      </c>
      <c r="AB143" s="39">
        <f>VLOOKUP($C143,lookup_line!$A$3:$M$40,12,FALSE)</f>
        <v>0</v>
      </c>
      <c r="AC143" s="39">
        <f>VLOOKUP($C143,lookup_line!$A$3:$M$40,13,FALSE)</f>
        <v>0</v>
      </c>
      <c r="AD143" s="126">
        <f>IFERROR((E143-AF143)/AL143*-1,0.1)</f>
        <v>14.431911843678282</v>
      </c>
      <c r="AE143" s="75">
        <v>0</v>
      </c>
      <c r="AF143" s="100">
        <v>0</v>
      </c>
      <c r="AG143" s="107">
        <v>0</v>
      </c>
      <c r="AH143" s="108">
        <v>0</v>
      </c>
      <c r="AI143" s="113"/>
      <c r="AJ143" s="45"/>
      <c r="AK143" s="77"/>
      <c r="AL143" s="45">
        <f>VLOOKUP(B143,Di_ROADS!$B$17:$E$1006,4,FALSE)</f>
        <v>-2E-3</v>
      </c>
      <c r="AM143" s="45" t="str">
        <f>IF(OR(D143&gt;E143,D143&gt;F143),"error","")</f>
        <v/>
      </c>
      <c r="AN143" s="37">
        <v>1</v>
      </c>
      <c r="AO143" s="71"/>
      <c r="AP143" s="139">
        <v>0.18909548179100741</v>
      </c>
      <c r="AQ143" s="137">
        <v>0.18909548146218522</v>
      </c>
      <c r="AR143" s="142">
        <f>AQ143-AP143</f>
        <v>-3.288221916974976E-10</v>
      </c>
      <c r="AS143" s="77">
        <f>MIN(F143,E143)*P143</f>
        <v>2.8863823687356564E-2</v>
      </c>
      <c r="AT143" s="77">
        <v>0.18909548179100741</v>
      </c>
      <c r="AU143" s="78">
        <f>AT143-AS143</f>
        <v>0.16023165810365084</v>
      </c>
      <c r="AV143" s="78"/>
      <c r="AW143" s="45"/>
      <c r="AX143" s="45"/>
      <c r="AY143" s="45"/>
      <c r="AZ143" s="45"/>
      <c r="BA143" s="45"/>
    </row>
    <row r="144" spans="1:53" s="36" customFormat="1">
      <c r="A144" s="37">
        <v>28</v>
      </c>
      <c r="B144" s="41" t="s">
        <v>352</v>
      </c>
      <c r="C144" s="74">
        <v>3</v>
      </c>
      <c r="D144" s="130">
        <v>0</v>
      </c>
      <c r="E144" s="131">
        <v>5.9551406307248236</v>
      </c>
      <c r="F144" s="131">
        <v>36</v>
      </c>
      <c r="G144" s="70">
        <v>11.3</v>
      </c>
      <c r="H144" s="70">
        <v>34.9</v>
      </c>
      <c r="I144" s="70">
        <v>31.58</v>
      </c>
      <c r="J144" s="65">
        <v>31.6</v>
      </c>
      <c r="K144" s="45">
        <v>6</v>
      </c>
      <c r="L144" s="136">
        <v>3539</v>
      </c>
      <c r="M144" s="45">
        <v>6</v>
      </c>
      <c r="N144" s="115">
        <v>0</v>
      </c>
      <c r="O144" s="37">
        <v>1</v>
      </c>
      <c r="P144" s="37">
        <v>1</v>
      </c>
      <c r="Q144" s="146">
        <v>0</v>
      </c>
      <c r="R144" s="93">
        <f>VLOOKUP($C144,lookup_line!$A$3:$M$40,2,FALSE)</f>
        <v>3</v>
      </c>
      <c r="S144" s="39">
        <f>VLOOKUP($C144,lookup_line!$A$3:$M$40,3,FALSE)</f>
        <v>0</v>
      </c>
      <c r="T144" s="39">
        <f>VLOOKUP($C144,lookup_line!$A$3:$M$40,4,FALSE)</f>
        <v>0</v>
      </c>
      <c r="U144" s="39">
        <f>VLOOKUP($C144,lookup_line!$A$3:$M$40,5,FALSE)</f>
        <v>0</v>
      </c>
      <c r="V144" s="39">
        <f>VLOOKUP($C144,lookup_line!$A$3:$M$40,6,FALSE)</f>
        <v>0</v>
      </c>
      <c r="W144" s="39">
        <f>VLOOKUP($C144,lookup_line!$A$3:$M$40,7,FALSE)</f>
        <v>0</v>
      </c>
      <c r="X144" s="39">
        <f>VLOOKUP($C144,lookup_line!$A$3:$M$40,8,FALSE)</f>
        <v>0</v>
      </c>
      <c r="Y144" s="39">
        <f>VLOOKUP($C144,lookup_line!$A$3:$M$40,9,FALSE)</f>
        <v>0</v>
      </c>
      <c r="Z144" s="39">
        <f>VLOOKUP($C144,lookup_line!$A$3:$M$40,10,FALSE)</f>
        <v>0</v>
      </c>
      <c r="AA144" s="39">
        <f>VLOOKUP($C144,lookup_line!$A$3:$M$40,11,FALSE)</f>
        <v>0</v>
      </c>
      <c r="AB144" s="39">
        <f>VLOOKUP($C144,lookup_line!$A$3:$M$40,12,FALSE)</f>
        <v>0</v>
      </c>
      <c r="AC144" s="39">
        <f>VLOOKUP($C144,lookup_line!$A$3:$M$40,13,FALSE)</f>
        <v>0</v>
      </c>
      <c r="AD144" s="126">
        <f>IFERROR((E144-AF144)/AL144*-1,0.1)</f>
        <v>59551.406307248231</v>
      </c>
      <c r="AE144" s="75">
        <v>0</v>
      </c>
      <c r="AF144" s="100">
        <v>0</v>
      </c>
      <c r="AG144" s="107">
        <v>0</v>
      </c>
      <c r="AH144" s="108">
        <v>0</v>
      </c>
      <c r="AI144" s="113"/>
      <c r="AJ144" s="45" t="s">
        <v>696</v>
      </c>
      <c r="AK144" s="77"/>
      <c r="AL144" s="45">
        <f>VLOOKUP(B144,Di_ROADS!$B$17:$E$1006,4,FALSE)</f>
        <v>-1E-4</v>
      </c>
      <c r="AM144" s="45" t="str">
        <f>IF(OR(D144&gt;E144,D144&gt;F144),"error","")</f>
        <v/>
      </c>
      <c r="AN144" s="37">
        <v>1</v>
      </c>
      <c r="AO144" s="71"/>
      <c r="AP144" s="139">
        <v>2.0399130434782649</v>
      </c>
      <c r="AQ144" s="137">
        <v>2.039913043104546</v>
      </c>
      <c r="AR144" s="142">
        <f>AQ144-AP144</f>
        <v>-3.7371883365722169E-10</v>
      </c>
      <c r="AS144" s="77">
        <f>MIN(F144,E144)*P144</f>
        <v>5.9551406307248236</v>
      </c>
      <c r="AT144" s="77">
        <v>2.0399130434782649</v>
      </c>
      <c r="AU144" s="78">
        <f>AT144-AS144</f>
        <v>-3.9152275872465587</v>
      </c>
      <c r="AV144" s="78"/>
      <c r="AW144" s="45"/>
      <c r="AX144" s="45"/>
      <c r="AY144" s="45"/>
      <c r="AZ144" s="45"/>
      <c r="BA144" s="45"/>
    </row>
    <row r="145" spans="1:53" s="36" customFormat="1">
      <c r="A145" s="37">
        <v>150</v>
      </c>
      <c r="B145" s="69" t="s">
        <v>469</v>
      </c>
      <c r="C145" s="74">
        <v>13</v>
      </c>
      <c r="D145" s="131">
        <v>0</v>
      </c>
      <c r="E145" s="131">
        <v>3.4135517867662141E-2</v>
      </c>
      <c r="F145" s="131">
        <v>0</v>
      </c>
      <c r="G145" s="65">
        <v>20</v>
      </c>
      <c r="H145" s="65">
        <v>55</v>
      </c>
      <c r="I145" s="65">
        <v>10</v>
      </c>
      <c r="J145" s="45">
        <v>10</v>
      </c>
      <c r="K145" s="45">
        <v>5</v>
      </c>
      <c r="L145" s="136">
        <v>7807</v>
      </c>
      <c r="M145" s="45">
        <v>5</v>
      </c>
      <c r="N145" s="73">
        <v>0</v>
      </c>
      <c r="O145" s="37">
        <v>1</v>
      </c>
      <c r="P145" s="37">
        <v>1</v>
      </c>
      <c r="Q145" s="146">
        <v>0</v>
      </c>
      <c r="R145" s="93">
        <f>VLOOKUP($C145,lookup_line!$A$3:$M$40,2,FALSE)</f>
        <v>13</v>
      </c>
      <c r="S145" s="39">
        <f>VLOOKUP($C145,lookup_line!$A$3:$M$40,3,FALSE)</f>
        <v>0</v>
      </c>
      <c r="T145" s="39">
        <f>VLOOKUP($C145,lookup_line!$A$3:$M$40,4,FALSE)</f>
        <v>0</v>
      </c>
      <c r="U145" s="39">
        <f>VLOOKUP($C145,lookup_line!$A$3:$M$40,5,FALSE)</f>
        <v>0</v>
      </c>
      <c r="V145" s="39">
        <f>VLOOKUP($C145,lookup_line!$A$3:$M$40,6,FALSE)</f>
        <v>0</v>
      </c>
      <c r="W145" s="39">
        <f>VLOOKUP($C145,lookup_line!$A$3:$M$40,7,FALSE)</f>
        <v>0</v>
      </c>
      <c r="X145" s="39">
        <f>VLOOKUP($C145,lookup_line!$A$3:$M$40,8,FALSE)</f>
        <v>0</v>
      </c>
      <c r="Y145" s="39">
        <f>VLOOKUP($C145,lookup_line!$A$3:$M$40,9,FALSE)</f>
        <v>0</v>
      </c>
      <c r="Z145" s="39">
        <f>VLOOKUP($C145,lookup_line!$A$3:$M$40,10,FALSE)</f>
        <v>0</v>
      </c>
      <c r="AA145" s="39">
        <f>VLOOKUP($C145,lookup_line!$A$3:$M$40,11,FALSE)</f>
        <v>0</v>
      </c>
      <c r="AB145" s="39">
        <f>VLOOKUP($C145,lookup_line!$A$3:$M$40,12,FALSE)</f>
        <v>0</v>
      </c>
      <c r="AC145" s="39">
        <f>VLOOKUP($C145,lookup_line!$A$3:$M$40,13,FALSE)</f>
        <v>0</v>
      </c>
      <c r="AD145" s="126">
        <f>IFERROR((E145-AF145)/AL145*-1,0.1)</f>
        <v>17.067758933831069</v>
      </c>
      <c r="AE145" s="75">
        <v>0</v>
      </c>
      <c r="AF145" s="100">
        <v>0</v>
      </c>
      <c r="AG145" s="107">
        <v>0</v>
      </c>
      <c r="AH145" s="108">
        <v>0</v>
      </c>
      <c r="AI145" s="112"/>
      <c r="AJ145" s="45" t="s">
        <v>729</v>
      </c>
      <c r="AL145" s="45">
        <f>VLOOKUP(B145,Di_ROADS!$B$17:$E$1006,4,FALSE)</f>
        <v>-2E-3</v>
      </c>
      <c r="AN145" s="37">
        <v>1</v>
      </c>
      <c r="AP145" s="140">
        <v>0</v>
      </c>
      <c r="AQ145" s="138">
        <v>0</v>
      </c>
      <c r="AR145" s="142">
        <f>AQ145-AP145</f>
        <v>0</v>
      </c>
      <c r="AS145" s="77">
        <f>MIN(F145,E145)*P145</f>
        <v>0</v>
      </c>
      <c r="AT145" s="36">
        <v>0</v>
      </c>
      <c r="AU145" s="78">
        <f>AT145-AS145</f>
        <v>0</v>
      </c>
    </row>
    <row r="146" spans="1:53" s="36" customFormat="1">
      <c r="A146" s="37">
        <v>319</v>
      </c>
      <c r="B146" s="69" t="s">
        <v>638</v>
      </c>
      <c r="C146" s="74">
        <v>30</v>
      </c>
      <c r="D146" s="131">
        <v>0</v>
      </c>
      <c r="E146" s="159">
        <v>3.5015022286703779E-2</v>
      </c>
      <c r="F146" s="131">
        <v>0</v>
      </c>
      <c r="G146" s="65">
        <v>14.8</v>
      </c>
      <c r="H146" s="65">
        <v>365.1</v>
      </c>
      <c r="I146" s="65">
        <v>21.408000000000001</v>
      </c>
      <c r="J146" s="45">
        <v>21.4</v>
      </c>
      <c r="K146" s="45">
        <v>0</v>
      </c>
      <c r="L146" s="136">
        <v>3000</v>
      </c>
      <c r="M146" s="45">
        <v>0</v>
      </c>
      <c r="N146" s="73">
        <v>0</v>
      </c>
      <c r="O146" s="37">
        <v>1</v>
      </c>
      <c r="P146" s="37">
        <v>1</v>
      </c>
      <c r="Q146" s="146">
        <v>0</v>
      </c>
      <c r="R146" s="93">
        <f>VLOOKUP($C146,lookup_line!$A$3:$M$40,2,FALSE)</f>
        <v>11</v>
      </c>
      <c r="S146" s="39">
        <f>VLOOKUP($C146,lookup_line!$A$3:$M$40,3,FALSE)</f>
        <v>31</v>
      </c>
      <c r="T146" s="39">
        <f>VLOOKUP($C146,lookup_line!$A$3:$M$40,4,FALSE)</f>
        <v>0</v>
      </c>
      <c r="U146" s="39">
        <f>VLOOKUP($C146,lookup_line!$A$3:$M$40,5,FALSE)</f>
        <v>0</v>
      </c>
      <c r="V146" s="39">
        <f>VLOOKUP($C146,lookup_line!$A$3:$M$40,6,FALSE)</f>
        <v>0</v>
      </c>
      <c r="W146" s="39">
        <f>VLOOKUP($C146,lookup_line!$A$3:$M$40,7,FALSE)</f>
        <v>0</v>
      </c>
      <c r="X146" s="39">
        <f>VLOOKUP($C146,lookup_line!$A$3:$M$40,8,FALSE)</f>
        <v>0</v>
      </c>
      <c r="Y146" s="39">
        <f>VLOOKUP($C146,lookup_line!$A$3:$M$40,9,FALSE)</f>
        <v>0</v>
      </c>
      <c r="Z146" s="39">
        <f>VLOOKUP($C146,lookup_line!$A$3:$M$40,10,FALSE)</f>
        <v>0</v>
      </c>
      <c r="AA146" s="39">
        <f>VLOOKUP($C146,lookup_line!$A$3:$M$40,11,FALSE)</f>
        <v>0</v>
      </c>
      <c r="AB146" s="39">
        <f>VLOOKUP($C146,lookup_line!$A$3:$M$40,12,FALSE)</f>
        <v>0</v>
      </c>
      <c r="AC146" s="39">
        <f>VLOOKUP($C146,lookup_line!$A$3:$M$40,13,FALSE)</f>
        <v>0</v>
      </c>
      <c r="AD146" s="126">
        <f>IFERROR((E146-AF146)/AL146*-1,0.1)</f>
        <v>17.507511143351888</v>
      </c>
      <c r="AE146" s="75">
        <v>0</v>
      </c>
      <c r="AF146" s="100">
        <v>0</v>
      </c>
      <c r="AG146" s="107">
        <v>0</v>
      </c>
      <c r="AH146" s="108">
        <v>0</v>
      </c>
      <c r="AI146" s="112"/>
      <c r="AJ146" s="45" t="s">
        <v>729</v>
      </c>
      <c r="AL146" s="45">
        <f>VLOOKUP(B146,Di_ROADS!$B$17:$E$1006,4,FALSE)</f>
        <v>-2E-3</v>
      </c>
      <c r="AN146" s="37">
        <v>1</v>
      </c>
      <c r="AP146" s="140">
        <v>0</v>
      </c>
      <c r="AQ146" s="138">
        <v>0</v>
      </c>
      <c r="AR146" s="142">
        <f>AQ146-AP146</f>
        <v>0</v>
      </c>
      <c r="AS146" s="77">
        <f>MIN(F146,E146)*P146</f>
        <v>0</v>
      </c>
      <c r="AT146" s="36">
        <v>0</v>
      </c>
      <c r="AU146" s="78">
        <f>AT146-AS146</f>
        <v>0</v>
      </c>
    </row>
    <row r="147" spans="1:53" s="36" customFormat="1">
      <c r="A147" s="37">
        <v>29</v>
      </c>
      <c r="B147" s="41" t="s">
        <v>353</v>
      </c>
      <c r="C147" s="74">
        <v>3</v>
      </c>
      <c r="D147" s="130">
        <v>0</v>
      </c>
      <c r="E147" s="131">
        <v>1.4676872049753094</v>
      </c>
      <c r="F147" s="131">
        <v>36</v>
      </c>
      <c r="G147" s="70">
        <v>10.8</v>
      </c>
      <c r="H147" s="70">
        <v>0</v>
      </c>
      <c r="I147" s="70">
        <v>28.14</v>
      </c>
      <c r="J147" s="65">
        <v>28.1</v>
      </c>
      <c r="K147" s="45">
        <v>8</v>
      </c>
      <c r="L147" s="136">
        <v>15132</v>
      </c>
      <c r="M147" s="45">
        <v>8</v>
      </c>
      <c r="N147" s="115">
        <v>0</v>
      </c>
      <c r="O147" s="134">
        <v>1</v>
      </c>
      <c r="P147" s="134">
        <v>1</v>
      </c>
      <c r="Q147" s="146">
        <v>0</v>
      </c>
      <c r="R147" s="93">
        <f>VLOOKUP($C147,lookup_line!$A$3:$M$40,2,FALSE)</f>
        <v>3</v>
      </c>
      <c r="S147" s="39">
        <f>VLOOKUP($C147,lookup_line!$A$3:$M$40,3,FALSE)</f>
        <v>0</v>
      </c>
      <c r="T147" s="39">
        <f>VLOOKUP($C147,lookup_line!$A$3:$M$40,4,FALSE)</f>
        <v>0</v>
      </c>
      <c r="U147" s="39">
        <f>VLOOKUP($C147,lookup_line!$A$3:$M$40,5,FALSE)</f>
        <v>0</v>
      </c>
      <c r="V147" s="39">
        <f>VLOOKUP($C147,lookup_line!$A$3:$M$40,6,FALSE)</f>
        <v>0</v>
      </c>
      <c r="W147" s="39">
        <f>VLOOKUP($C147,lookup_line!$A$3:$M$40,7,FALSE)</f>
        <v>0</v>
      </c>
      <c r="X147" s="39">
        <f>VLOOKUP($C147,lookup_line!$A$3:$M$40,8,FALSE)</f>
        <v>0</v>
      </c>
      <c r="Y147" s="39">
        <f>VLOOKUP($C147,lookup_line!$A$3:$M$40,9,FALSE)</f>
        <v>0</v>
      </c>
      <c r="Z147" s="39">
        <f>VLOOKUP($C147,lookup_line!$A$3:$M$40,10,FALSE)</f>
        <v>0</v>
      </c>
      <c r="AA147" s="39">
        <f>VLOOKUP($C147,lookup_line!$A$3:$M$40,11,FALSE)</f>
        <v>0</v>
      </c>
      <c r="AB147" s="39">
        <f>VLOOKUP($C147,lookup_line!$A$3:$M$40,12,FALSE)</f>
        <v>0</v>
      </c>
      <c r="AC147" s="39">
        <f>VLOOKUP($C147,lookup_line!$A$3:$M$40,13,FALSE)</f>
        <v>0</v>
      </c>
      <c r="AD147" s="126">
        <f>IFERROR((E147-AF147)/AL147*-1,0.1)</f>
        <v>733.84360248765461</v>
      </c>
      <c r="AE147" s="75">
        <v>0</v>
      </c>
      <c r="AF147" s="100">
        <v>0</v>
      </c>
      <c r="AG147" s="107">
        <v>0</v>
      </c>
      <c r="AH147" s="108">
        <v>0</v>
      </c>
      <c r="AI147" s="113"/>
      <c r="AJ147" s="45"/>
      <c r="AK147" s="77"/>
      <c r="AL147" s="45">
        <f>VLOOKUP(B147,Di_ROADS!$B$17:$E$1006,4,FALSE)</f>
        <v>-2E-3</v>
      </c>
      <c r="AM147" s="45" t="str">
        <f>IF(OR(D147&gt;E147,D147&gt;F147),"error","")</f>
        <v/>
      </c>
      <c r="AN147" s="134">
        <v>1</v>
      </c>
      <c r="AO147" s="71"/>
      <c r="AP147" s="139">
        <v>0.15361060761289308</v>
      </c>
      <c r="AQ147" s="137">
        <v>0.15361060725788458</v>
      </c>
      <c r="AR147" s="142">
        <f>AQ147-AP147</f>
        <v>-3.5500849482339447E-10</v>
      </c>
      <c r="AS147" s="77">
        <f>MIN(F147,E147)*P147</f>
        <v>1.4676872049753094</v>
      </c>
      <c r="AT147" s="77">
        <v>0.15361060761289308</v>
      </c>
      <c r="AU147" s="78">
        <f>AT147-AS147</f>
        <v>-1.3140765973624162</v>
      </c>
      <c r="AV147" s="78"/>
      <c r="AW147" s="45"/>
      <c r="AX147" s="45"/>
      <c r="AY147" s="45"/>
      <c r="AZ147" s="45"/>
      <c r="BA147" s="45"/>
    </row>
    <row r="148" spans="1:53" s="36" customFormat="1">
      <c r="A148" s="37">
        <v>30</v>
      </c>
      <c r="B148" s="41" t="s">
        <v>354</v>
      </c>
      <c r="C148" s="74">
        <v>3</v>
      </c>
      <c r="D148" s="130">
        <v>0</v>
      </c>
      <c r="E148" s="131">
        <v>4.8068354990601563</v>
      </c>
      <c r="F148" s="131">
        <v>36</v>
      </c>
      <c r="G148" s="70">
        <v>0</v>
      </c>
      <c r="H148" s="70">
        <v>38.200000000000003</v>
      </c>
      <c r="I148" s="70">
        <v>37.728999999999999</v>
      </c>
      <c r="J148" s="65">
        <v>37.700000000000003</v>
      </c>
      <c r="K148" s="45">
        <v>2</v>
      </c>
      <c r="L148" s="136">
        <v>6599</v>
      </c>
      <c r="M148" s="45">
        <v>2</v>
      </c>
      <c r="N148" s="115">
        <v>0</v>
      </c>
      <c r="O148" s="37">
        <v>1</v>
      </c>
      <c r="P148" s="37">
        <v>1</v>
      </c>
      <c r="Q148" s="146">
        <v>0</v>
      </c>
      <c r="R148" s="93">
        <f>VLOOKUP($C148,lookup_line!$A$3:$M$40,2,FALSE)</f>
        <v>3</v>
      </c>
      <c r="S148" s="39">
        <f>VLOOKUP($C148,lookup_line!$A$3:$M$40,3,FALSE)</f>
        <v>0</v>
      </c>
      <c r="T148" s="39">
        <f>VLOOKUP($C148,lookup_line!$A$3:$M$40,4,FALSE)</f>
        <v>0</v>
      </c>
      <c r="U148" s="39">
        <f>VLOOKUP($C148,lookup_line!$A$3:$M$40,5,FALSE)</f>
        <v>0</v>
      </c>
      <c r="V148" s="39">
        <f>VLOOKUP($C148,lookup_line!$A$3:$M$40,6,FALSE)</f>
        <v>0</v>
      </c>
      <c r="W148" s="39">
        <f>VLOOKUP($C148,lookup_line!$A$3:$M$40,7,FALSE)</f>
        <v>0</v>
      </c>
      <c r="X148" s="39">
        <f>VLOOKUP($C148,lookup_line!$A$3:$M$40,8,FALSE)</f>
        <v>0</v>
      </c>
      <c r="Y148" s="39">
        <f>VLOOKUP($C148,lookup_line!$A$3:$M$40,9,FALSE)</f>
        <v>0</v>
      </c>
      <c r="Z148" s="39">
        <f>VLOOKUP($C148,lookup_line!$A$3:$M$40,10,FALSE)</f>
        <v>0</v>
      </c>
      <c r="AA148" s="39">
        <f>VLOOKUP($C148,lookup_line!$A$3:$M$40,11,FALSE)</f>
        <v>0</v>
      </c>
      <c r="AB148" s="39">
        <f>VLOOKUP($C148,lookup_line!$A$3:$M$40,12,FALSE)</f>
        <v>0</v>
      </c>
      <c r="AC148" s="39">
        <f>VLOOKUP($C148,lookup_line!$A$3:$M$40,13,FALSE)</f>
        <v>0</v>
      </c>
      <c r="AD148" s="126">
        <f>IFERROR((E148-AF148)/AL148*-1,0.1)</f>
        <v>2403.4177495300783</v>
      </c>
      <c r="AE148" s="75">
        <v>0</v>
      </c>
      <c r="AF148" s="100">
        <v>0</v>
      </c>
      <c r="AG148" s="107">
        <v>0</v>
      </c>
      <c r="AH148" s="108">
        <v>0</v>
      </c>
      <c r="AI148" s="113"/>
      <c r="AJ148" s="45" t="s">
        <v>697</v>
      </c>
      <c r="AK148" s="77"/>
      <c r="AL148" s="45">
        <f>VLOOKUP(B148,Di_ROADS!$B$17:$E$1006,4,FALSE)</f>
        <v>-2E-3</v>
      </c>
      <c r="AM148" s="45" t="str">
        <f>IF(OR(D148&gt;E148,D148&gt;F148),"error","")</f>
        <v/>
      </c>
      <c r="AN148" s="37">
        <v>1</v>
      </c>
      <c r="AO148" s="71"/>
      <c r="AP148" s="139">
        <v>3.3369424289282748</v>
      </c>
      <c r="AQ148" s="137">
        <v>3.3369424286435603</v>
      </c>
      <c r="AR148" s="142">
        <f>AQ148-AP148</f>
        <v>-2.8471447421907214E-10</v>
      </c>
      <c r="AS148" s="77">
        <f>MIN(F148,E148)*P148</f>
        <v>4.8068354990601563</v>
      </c>
      <c r="AT148" s="77">
        <v>3.3369424289282748</v>
      </c>
      <c r="AU148" s="78">
        <f>AT148-AS148</f>
        <v>-1.4698930701318815</v>
      </c>
      <c r="AV148" s="78"/>
      <c r="AW148" s="45"/>
      <c r="AX148" s="45"/>
      <c r="AY148" s="45"/>
      <c r="AZ148" s="45"/>
      <c r="BA148" s="45"/>
    </row>
    <row r="149" spans="1:53" s="36" customFormat="1">
      <c r="A149" s="37">
        <v>32</v>
      </c>
      <c r="B149" s="41" t="s">
        <v>356</v>
      </c>
      <c r="C149" s="74">
        <v>4</v>
      </c>
      <c r="D149" s="130">
        <v>0</v>
      </c>
      <c r="E149" s="131">
        <v>4.3995851972973803</v>
      </c>
      <c r="F149" s="131">
        <v>25</v>
      </c>
      <c r="G149" s="70">
        <v>10.8</v>
      </c>
      <c r="H149" s="70">
        <v>143.80000000000001</v>
      </c>
      <c r="I149" s="70">
        <v>18.675999999999998</v>
      </c>
      <c r="J149" s="65">
        <v>18.7</v>
      </c>
      <c r="K149" s="45">
        <v>0</v>
      </c>
      <c r="L149" s="136">
        <v>2747.6</v>
      </c>
      <c r="M149" s="45">
        <v>0</v>
      </c>
      <c r="N149" s="115">
        <v>0</v>
      </c>
      <c r="O149" s="134">
        <v>1</v>
      </c>
      <c r="P149" s="134">
        <v>1</v>
      </c>
      <c r="Q149" s="146">
        <v>0</v>
      </c>
      <c r="R149" s="93">
        <f>VLOOKUP($C149,lookup_line!$A$3:$M$40,2,FALSE)</f>
        <v>5</v>
      </c>
      <c r="S149" s="39">
        <f>VLOOKUP($C149,lookup_line!$A$3:$M$40,3,FALSE)</f>
        <v>0</v>
      </c>
      <c r="T149" s="39">
        <f>VLOOKUP($C149,lookup_line!$A$3:$M$40,4,FALSE)</f>
        <v>0</v>
      </c>
      <c r="U149" s="39">
        <f>VLOOKUP($C149,lookup_line!$A$3:$M$40,5,FALSE)</f>
        <v>0</v>
      </c>
      <c r="V149" s="39">
        <f>VLOOKUP($C149,lookup_line!$A$3:$M$40,6,FALSE)</f>
        <v>0</v>
      </c>
      <c r="W149" s="39">
        <f>VLOOKUP($C149,lookup_line!$A$3:$M$40,7,FALSE)</f>
        <v>0</v>
      </c>
      <c r="X149" s="39">
        <f>VLOOKUP($C149,lookup_line!$A$3:$M$40,8,FALSE)</f>
        <v>0</v>
      </c>
      <c r="Y149" s="39">
        <f>VLOOKUP($C149,lookup_line!$A$3:$M$40,9,FALSE)</f>
        <v>0</v>
      </c>
      <c r="Z149" s="39">
        <f>VLOOKUP($C149,lookup_line!$A$3:$M$40,10,FALSE)</f>
        <v>0</v>
      </c>
      <c r="AA149" s="39">
        <f>VLOOKUP($C149,lookup_line!$A$3:$M$40,11,FALSE)</f>
        <v>0</v>
      </c>
      <c r="AB149" s="39">
        <f>VLOOKUP($C149,lookup_line!$A$3:$M$40,12,FALSE)</f>
        <v>0</v>
      </c>
      <c r="AC149" s="39">
        <f>VLOOKUP($C149,lookup_line!$A$3:$M$40,13,FALSE)</f>
        <v>0</v>
      </c>
      <c r="AD149" s="126">
        <f>IFERROR((E149-AF149)/AL149*-1,0.1)</f>
        <v>733.26419954956339</v>
      </c>
      <c r="AE149" s="75">
        <v>0</v>
      </c>
      <c r="AF149" s="100">
        <v>0</v>
      </c>
      <c r="AG149" s="107">
        <v>0</v>
      </c>
      <c r="AH149" s="108">
        <v>0</v>
      </c>
      <c r="AI149" s="113"/>
      <c r="AJ149" s="45"/>
      <c r="AK149" s="77"/>
      <c r="AL149" s="45">
        <f>VLOOKUP(B149,Di_ROADS!$B$17:$E$1006,4,FALSE)</f>
        <v>-6.0000000000000001E-3</v>
      </c>
      <c r="AM149" s="45" t="str">
        <f>IF(OR(D149&gt;E149,D149&gt;F149),"error","")</f>
        <v/>
      </c>
      <c r="AN149" s="134">
        <v>1</v>
      </c>
      <c r="AO149" s="71"/>
      <c r="AP149" s="139">
        <v>5.2770625492187451</v>
      </c>
      <c r="AQ149" s="137">
        <v>5.2770625488622489</v>
      </c>
      <c r="AR149" s="142">
        <f>AQ149-AP149</f>
        <v>-3.5649616592081657E-10</v>
      </c>
      <c r="AS149" s="77">
        <f>MIN(F149,E149)*P149</f>
        <v>4.3995851972973803</v>
      </c>
      <c r="AT149" s="77">
        <v>5.277062549218746</v>
      </c>
      <c r="AU149" s="78">
        <f>AT149-AS149</f>
        <v>0.87747735192136567</v>
      </c>
      <c r="AV149" s="78"/>
      <c r="AW149" s="45"/>
      <c r="AX149" s="45"/>
      <c r="AY149" s="45"/>
      <c r="AZ149" s="45"/>
      <c r="BA149" s="45"/>
    </row>
    <row r="150" spans="1:53" s="36" customFormat="1">
      <c r="A150" s="37">
        <v>34</v>
      </c>
      <c r="B150" s="41" t="s">
        <v>358</v>
      </c>
      <c r="C150" s="74">
        <v>4</v>
      </c>
      <c r="D150" s="130">
        <v>0</v>
      </c>
      <c r="E150" s="131">
        <v>1.7609526680735605</v>
      </c>
      <c r="F150" s="131">
        <v>25</v>
      </c>
      <c r="G150" s="70">
        <v>7.4</v>
      </c>
      <c r="H150" s="70">
        <v>10.1</v>
      </c>
      <c r="I150" s="70">
        <v>17.059000000000001</v>
      </c>
      <c r="J150" s="65">
        <v>17.100000000000001</v>
      </c>
      <c r="K150" s="45">
        <v>1</v>
      </c>
      <c r="L150" s="136">
        <v>2369</v>
      </c>
      <c r="M150" s="45">
        <v>1</v>
      </c>
      <c r="N150" s="115">
        <v>0</v>
      </c>
      <c r="O150" s="37">
        <v>1</v>
      </c>
      <c r="P150" s="37">
        <v>1</v>
      </c>
      <c r="Q150" s="146">
        <v>0</v>
      </c>
      <c r="R150" s="93">
        <f>VLOOKUP($C150,lookup_line!$A$3:$M$40,2,FALSE)</f>
        <v>5</v>
      </c>
      <c r="S150" s="39">
        <f>VLOOKUP($C150,lookup_line!$A$3:$M$40,3,FALSE)</f>
        <v>0</v>
      </c>
      <c r="T150" s="39">
        <f>VLOOKUP($C150,lookup_line!$A$3:$M$40,4,FALSE)</f>
        <v>0</v>
      </c>
      <c r="U150" s="39">
        <f>VLOOKUP($C150,lookup_line!$A$3:$M$40,5,FALSE)</f>
        <v>0</v>
      </c>
      <c r="V150" s="39">
        <f>VLOOKUP($C150,lookup_line!$A$3:$M$40,6,FALSE)</f>
        <v>0</v>
      </c>
      <c r="W150" s="39">
        <f>VLOOKUP($C150,lookup_line!$A$3:$M$40,7,FALSE)</f>
        <v>0</v>
      </c>
      <c r="X150" s="39">
        <f>VLOOKUP($C150,lookup_line!$A$3:$M$40,8,FALSE)</f>
        <v>0</v>
      </c>
      <c r="Y150" s="39">
        <f>VLOOKUP($C150,lookup_line!$A$3:$M$40,9,FALSE)</f>
        <v>0</v>
      </c>
      <c r="Z150" s="39">
        <f>VLOOKUP($C150,lookup_line!$A$3:$M$40,10,FALSE)</f>
        <v>0</v>
      </c>
      <c r="AA150" s="39">
        <f>VLOOKUP($C150,lookup_line!$A$3:$M$40,11,FALSE)</f>
        <v>0</v>
      </c>
      <c r="AB150" s="39">
        <f>VLOOKUP($C150,lookup_line!$A$3:$M$40,12,FALSE)</f>
        <v>0</v>
      </c>
      <c r="AC150" s="39">
        <f>VLOOKUP($C150,lookup_line!$A$3:$M$40,13,FALSE)</f>
        <v>0</v>
      </c>
      <c r="AD150" s="126">
        <f>IFERROR((E150-AF150)/AL150*-1,0.1)</f>
        <v>880.47633403678026</v>
      </c>
      <c r="AE150" s="75">
        <v>0</v>
      </c>
      <c r="AF150" s="100">
        <v>0</v>
      </c>
      <c r="AG150" s="107">
        <v>0</v>
      </c>
      <c r="AH150" s="108">
        <v>0</v>
      </c>
      <c r="AI150" s="113"/>
      <c r="AJ150" s="45"/>
      <c r="AK150" s="77"/>
      <c r="AL150" s="45">
        <f>VLOOKUP(B150,Di_ROADS!$B$17:$E$1006,4,FALSE)</f>
        <v>-2E-3</v>
      </c>
      <c r="AM150" s="45" t="str">
        <f>IF(OR(D150&gt;E150,D150&gt;F150),"error","")</f>
        <v/>
      </c>
      <c r="AN150" s="37">
        <v>1</v>
      </c>
      <c r="AO150" s="71"/>
      <c r="AP150" s="139">
        <v>0</v>
      </c>
      <c r="AQ150" s="137">
        <v>0</v>
      </c>
      <c r="AR150" s="142">
        <f>AQ150-AP150</f>
        <v>0</v>
      </c>
      <c r="AS150" s="77">
        <f>MIN(F150,E150)*P150</f>
        <v>1.7609526680735605</v>
      </c>
      <c r="AT150" s="77">
        <v>0</v>
      </c>
      <c r="AU150" s="78">
        <f>AT150-AS150</f>
        <v>-1.7609526680735605</v>
      </c>
      <c r="AV150" s="78"/>
      <c r="AW150" s="45"/>
      <c r="AX150" s="45"/>
      <c r="AY150" s="45"/>
      <c r="AZ150" s="45"/>
      <c r="BA150" s="45"/>
    </row>
    <row r="151" spans="1:53" s="36" customFormat="1">
      <c r="A151" s="37">
        <v>35</v>
      </c>
      <c r="B151" s="41" t="s">
        <v>359</v>
      </c>
      <c r="C151" s="74">
        <v>4</v>
      </c>
      <c r="D151" s="130">
        <v>0</v>
      </c>
      <c r="E151" s="131">
        <v>0.22117139507710587</v>
      </c>
      <c r="F151" s="131">
        <v>25</v>
      </c>
      <c r="G151" s="70">
        <v>10.3</v>
      </c>
      <c r="H151" s="70">
        <v>0</v>
      </c>
      <c r="I151" s="70">
        <v>14</v>
      </c>
      <c r="J151" s="65">
        <v>14</v>
      </c>
      <c r="K151" s="45">
        <v>7</v>
      </c>
      <c r="L151" s="136">
        <v>9247</v>
      </c>
      <c r="M151" s="45">
        <v>7</v>
      </c>
      <c r="N151" s="115">
        <v>0</v>
      </c>
      <c r="O151" s="134">
        <v>1</v>
      </c>
      <c r="P151" s="134">
        <v>1</v>
      </c>
      <c r="Q151" s="146">
        <v>0</v>
      </c>
      <c r="R151" s="93">
        <f>VLOOKUP($C151,lookup_line!$A$3:$M$40,2,FALSE)</f>
        <v>5</v>
      </c>
      <c r="S151" s="39">
        <f>VLOOKUP($C151,lookup_line!$A$3:$M$40,3,FALSE)</f>
        <v>0</v>
      </c>
      <c r="T151" s="39">
        <f>VLOOKUP($C151,lookup_line!$A$3:$M$40,4,FALSE)</f>
        <v>0</v>
      </c>
      <c r="U151" s="39">
        <f>VLOOKUP($C151,lookup_line!$A$3:$M$40,5,FALSE)</f>
        <v>0</v>
      </c>
      <c r="V151" s="39">
        <f>VLOOKUP($C151,lookup_line!$A$3:$M$40,6,FALSE)</f>
        <v>0</v>
      </c>
      <c r="W151" s="39">
        <f>VLOOKUP($C151,lookup_line!$A$3:$M$40,7,FALSE)</f>
        <v>0</v>
      </c>
      <c r="X151" s="39">
        <f>VLOOKUP($C151,lookup_line!$A$3:$M$40,8,FALSE)</f>
        <v>0</v>
      </c>
      <c r="Y151" s="39">
        <f>VLOOKUP($C151,lookup_line!$A$3:$M$40,9,FALSE)</f>
        <v>0</v>
      </c>
      <c r="Z151" s="39">
        <f>VLOOKUP($C151,lookup_line!$A$3:$M$40,10,FALSE)</f>
        <v>0</v>
      </c>
      <c r="AA151" s="39">
        <f>VLOOKUP($C151,lookup_line!$A$3:$M$40,11,FALSE)</f>
        <v>0</v>
      </c>
      <c r="AB151" s="39">
        <f>VLOOKUP($C151,lookup_line!$A$3:$M$40,12,FALSE)</f>
        <v>0</v>
      </c>
      <c r="AC151" s="39">
        <f>VLOOKUP($C151,lookup_line!$A$3:$M$40,13,FALSE)</f>
        <v>0</v>
      </c>
      <c r="AD151" s="126">
        <f>IFERROR((E151-AF151)/AL151*-1,0.1)</f>
        <v>36.861899179517643</v>
      </c>
      <c r="AE151" s="75">
        <v>0</v>
      </c>
      <c r="AF151" s="100">
        <v>0</v>
      </c>
      <c r="AG151" s="107">
        <v>0</v>
      </c>
      <c r="AH151" s="108">
        <v>0</v>
      </c>
      <c r="AI151" s="113"/>
      <c r="AJ151" s="45"/>
      <c r="AK151" s="77"/>
      <c r="AL151" s="45">
        <f>VLOOKUP(B151,Di_ROADS!$B$17:$E$1006,4,FALSE)</f>
        <v>-6.0000000000000001E-3</v>
      </c>
      <c r="AM151" s="45" t="str">
        <f>IF(OR(D151&gt;E151,D151&gt;F151),"error","")</f>
        <v/>
      </c>
      <c r="AN151" s="134">
        <v>1</v>
      </c>
      <c r="AO151" s="71"/>
      <c r="AP151" s="139">
        <v>0</v>
      </c>
      <c r="AQ151" s="137">
        <v>0</v>
      </c>
      <c r="AR151" s="142">
        <f>AQ151-AP151</f>
        <v>0</v>
      </c>
      <c r="AS151" s="77">
        <f>MIN(F151,E151)*P151</f>
        <v>0.22117139507710587</v>
      </c>
      <c r="AT151" s="77">
        <v>0</v>
      </c>
      <c r="AU151" s="78">
        <f>AT151-AS151</f>
        <v>-0.22117139507710587</v>
      </c>
      <c r="AV151" s="78"/>
      <c r="AW151" s="45"/>
      <c r="AX151" s="45"/>
      <c r="AY151" s="45"/>
      <c r="AZ151" s="45"/>
      <c r="BA151" s="45"/>
    </row>
    <row r="152" spans="1:53" s="36" customFormat="1">
      <c r="A152" s="37">
        <v>36</v>
      </c>
      <c r="B152" s="41" t="s">
        <v>360</v>
      </c>
      <c r="C152" s="74">
        <v>4</v>
      </c>
      <c r="D152" s="130">
        <v>0</v>
      </c>
      <c r="E152" s="131">
        <v>3.3096340810804739</v>
      </c>
      <c r="F152" s="131">
        <v>25</v>
      </c>
      <c r="G152" s="70">
        <v>7.5</v>
      </c>
      <c r="H152" s="70">
        <v>40.200000000000003</v>
      </c>
      <c r="I152" s="70">
        <v>1.5849841501999999</v>
      </c>
      <c r="J152" s="65">
        <v>1.6</v>
      </c>
      <c r="K152" s="45">
        <v>0</v>
      </c>
      <c r="L152" s="136">
        <v>6538</v>
      </c>
      <c r="M152" s="45">
        <v>0</v>
      </c>
      <c r="N152" s="115">
        <v>0</v>
      </c>
      <c r="O152" s="37">
        <v>1</v>
      </c>
      <c r="P152" s="37">
        <v>1</v>
      </c>
      <c r="Q152" s="146">
        <v>0</v>
      </c>
      <c r="R152" s="93">
        <f>VLOOKUP($C152,lookup_line!$A$3:$M$40,2,FALSE)</f>
        <v>5</v>
      </c>
      <c r="S152" s="39">
        <f>VLOOKUP($C152,lookup_line!$A$3:$M$40,3,FALSE)</f>
        <v>0</v>
      </c>
      <c r="T152" s="39">
        <f>VLOOKUP($C152,lookup_line!$A$3:$M$40,4,FALSE)</f>
        <v>0</v>
      </c>
      <c r="U152" s="39">
        <f>VLOOKUP($C152,lookup_line!$A$3:$M$40,5,FALSE)</f>
        <v>0</v>
      </c>
      <c r="V152" s="39">
        <f>VLOOKUP($C152,lookup_line!$A$3:$M$40,6,FALSE)</f>
        <v>0</v>
      </c>
      <c r="W152" s="39">
        <f>VLOOKUP($C152,lookup_line!$A$3:$M$40,7,FALSE)</f>
        <v>0</v>
      </c>
      <c r="X152" s="39">
        <f>VLOOKUP($C152,lookup_line!$A$3:$M$40,8,FALSE)</f>
        <v>0</v>
      </c>
      <c r="Y152" s="39">
        <f>VLOOKUP($C152,lookup_line!$A$3:$M$40,9,FALSE)</f>
        <v>0</v>
      </c>
      <c r="Z152" s="39">
        <f>VLOOKUP($C152,lookup_line!$A$3:$M$40,10,FALSE)</f>
        <v>0</v>
      </c>
      <c r="AA152" s="39">
        <f>VLOOKUP($C152,lookup_line!$A$3:$M$40,11,FALSE)</f>
        <v>0</v>
      </c>
      <c r="AB152" s="39">
        <f>VLOOKUP($C152,lookup_line!$A$3:$M$40,12,FALSE)</f>
        <v>0</v>
      </c>
      <c r="AC152" s="39">
        <f>VLOOKUP($C152,lookup_line!$A$3:$M$40,13,FALSE)</f>
        <v>0</v>
      </c>
      <c r="AD152" s="126">
        <f>IFERROR((E152-AF152)/AL152*-1,0.1)</f>
        <v>1654.8170405402368</v>
      </c>
      <c r="AE152" s="75">
        <v>0</v>
      </c>
      <c r="AF152" s="100">
        <v>0</v>
      </c>
      <c r="AG152" s="107">
        <v>0</v>
      </c>
      <c r="AH152" s="108">
        <v>0</v>
      </c>
      <c r="AI152" s="113"/>
      <c r="AJ152" s="45" t="s">
        <v>699</v>
      </c>
      <c r="AK152" s="77"/>
      <c r="AL152" s="45">
        <f>VLOOKUP(B152,Di_ROADS!$B$17:$E$1006,4,FALSE)</f>
        <v>-2E-3</v>
      </c>
      <c r="AM152" s="45" t="str">
        <f>IF(OR(D152&gt;E152,D152&gt;F152),"error","")</f>
        <v/>
      </c>
      <c r="AN152" s="37">
        <v>1</v>
      </c>
      <c r="AO152" s="71"/>
      <c r="AP152" s="139">
        <v>0</v>
      </c>
      <c r="AQ152" s="137">
        <v>0</v>
      </c>
      <c r="AR152" s="142">
        <f>AQ152-AP152</f>
        <v>0</v>
      </c>
      <c r="AS152" s="77">
        <f>MIN(F152,E152)*P152</f>
        <v>3.3096340810804739</v>
      </c>
      <c r="AT152" s="77">
        <v>0</v>
      </c>
      <c r="AU152" s="78">
        <f>AT152-AS152</f>
        <v>-3.3096340810804739</v>
      </c>
      <c r="AV152" s="78"/>
      <c r="AW152" s="45"/>
      <c r="AX152" s="45"/>
      <c r="AY152" s="45"/>
      <c r="AZ152" s="45"/>
      <c r="BA152" s="45"/>
    </row>
    <row r="153" spans="1:53" s="36" customFormat="1">
      <c r="A153" s="37">
        <v>37</v>
      </c>
      <c r="B153" s="41" t="s">
        <v>361</v>
      </c>
      <c r="C153" s="74">
        <v>5</v>
      </c>
      <c r="D153" s="130">
        <v>0</v>
      </c>
      <c r="E153" s="131">
        <v>0.18909548179100741</v>
      </c>
      <c r="F153" s="131">
        <v>25</v>
      </c>
      <c r="G153" s="70">
        <v>0</v>
      </c>
      <c r="H153" s="70">
        <v>0</v>
      </c>
      <c r="I153" s="70">
        <v>11.47</v>
      </c>
      <c r="J153" s="65">
        <v>11.5</v>
      </c>
      <c r="K153" s="45">
        <v>2</v>
      </c>
      <c r="L153" s="136">
        <v>3000</v>
      </c>
      <c r="M153" s="45">
        <v>2</v>
      </c>
      <c r="N153" s="115">
        <v>0</v>
      </c>
      <c r="O153" s="37">
        <v>1</v>
      </c>
      <c r="P153" s="37">
        <v>1</v>
      </c>
      <c r="Q153" s="146">
        <v>0</v>
      </c>
      <c r="R153" s="93">
        <f>VLOOKUP($C153,lookup_line!$A$3:$M$40,2,FALSE)</f>
        <v>5</v>
      </c>
      <c r="S153" s="39">
        <f>VLOOKUP($C153,lookup_line!$A$3:$M$40,3,FALSE)</f>
        <v>0</v>
      </c>
      <c r="T153" s="39">
        <f>VLOOKUP($C153,lookup_line!$A$3:$M$40,4,FALSE)</f>
        <v>0</v>
      </c>
      <c r="U153" s="39">
        <f>VLOOKUP($C153,lookup_line!$A$3:$M$40,5,FALSE)</f>
        <v>0</v>
      </c>
      <c r="V153" s="39">
        <f>VLOOKUP($C153,lookup_line!$A$3:$M$40,6,FALSE)</f>
        <v>0</v>
      </c>
      <c r="W153" s="39">
        <f>VLOOKUP($C153,lookup_line!$A$3:$M$40,7,FALSE)</f>
        <v>0</v>
      </c>
      <c r="X153" s="39">
        <f>VLOOKUP($C153,lookup_line!$A$3:$M$40,8,FALSE)</f>
        <v>0</v>
      </c>
      <c r="Y153" s="39">
        <f>VLOOKUP($C153,lookup_line!$A$3:$M$40,9,FALSE)</f>
        <v>0</v>
      </c>
      <c r="Z153" s="39">
        <f>VLOOKUP($C153,lookup_line!$A$3:$M$40,10,FALSE)</f>
        <v>0</v>
      </c>
      <c r="AA153" s="39">
        <f>VLOOKUP($C153,lookup_line!$A$3:$M$40,11,FALSE)</f>
        <v>0</v>
      </c>
      <c r="AB153" s="39">
        <f>VLOOKUP($C153,lookup_line!$A$3:$M$40,12,FALSE)</f>
        <v>0</v>
      </c>
      <c r="AC153" s="39">
        <f>VLOOKUP($C153,lookup_line!$A$3:$M$40,13,FALSE)</f>
        <v>0</v>
      </c>
      <c r="AD153" s="126">
        <f>IFERROR((E153-AF153)/AL153*-1,0.1)</f>
        <v>945.47740895503705</v>
      </c>
      <c r="AE153" s="75">
        <v>0</v>
      </c>
      <c r="AF153" s="100">
        <v>0</v>
      </c>
      <c r="AG153" s="107">
        <v>0</v>
      </c>
      <c r="AH153" s="108">
        <v>0</v>
      </c>
      <c r="AI153" s="113"/>
      <c r="AJ153" s="45" t="s">
        <v>700</v>
      </c>
      <c r="AK153" s="77"/>
      <c r="AL153" s="45">
        <f>VLOOKUP(B153,Di_ROADS!$B$17:$E$1006,4,FALSE)</f>
        <v>-2.0000000000000001E-4</v>
      </c>
      <c r="AM153" s="45" t="str">
        <f>IF(OR(D153&gt;E153,D153&gt;F153),"error","")</f>
        <v/>
      </c>
      <c r="AN153" s="37">
        <v>1</v>
      </c>
      <c r="AO153" s="71"/>
      <c r="AP153" s="139">
        <v>0</v>
      </c>
      <c r="AQ153" s="137">
        <v>0</v>
      </c>
      <c r="AR153" s="142">
        <f>AQ153-AP153</f>
        <v>0</v>
      </c>
      <c r="AS153" s="77">
        <f>MIN(F153,E153)*P153</f>
        <v>0.18909548179100741</v>
      </c>
      <c r="AT153" s="77">
        <v>0</v>
      </c>
      <c r="AU153" s="78">
        <f>AT153-AS153</f>
        <v>-0.18909548179100741</v>
      </c>
      <c r="AV153" s="78"/>
      <c r="AW153" s="45"/>
      <c r="AX153" s="45"/>
      <c r="AY153" s="45"/>
      <c r="AZ153" s="45"/>
      <c r="BA153" s="45"/>
    </row>
    <row r="154" spans="1:53" s="36" customFormat="1">
      <c r="A154" s="37">
        <v>38</v>
      </c>
      <c r="B154" s="41" t="s">
        <v>362</v>
      </c>
      <c r="C154" s="74">
        <v>5</v>
      </c>
      <c r="D154" s="130">
        <v>0</v>
      </c>
      <c r="E154" s="159">
        <v>5.7490950673682999</v>
      </c>
      <c r="F154" s="131">
        <v>25</v>
      </c>
      <c r="G154" s="70">
        <v>16.7</v>
      </c>
      <c r="H154" s="70">
        <v>97.7</v>
      </c>
      <c r="I154" s="70">
        <v>13.211</v>
      </c>
      <c r="J154" s="65">
        <v>13.2</v>
      </c>
      <c r="K154" s="45">
        <v>2</v>
      </c>
      <c r="L154" s="136">
        <v>2434</v>
      </c>
      <c r="M154" s="45">
        <v>2</v>
      </c>
      <c r="N154" s="115">
        <v>0</v>
      </c>
      <c r="O154" s="134">
        <v>1</v>
      </c>
      <c r="P154" s="134">
        <v>1</v>
      </c>
      <c r="Q154" s="146">
        <v>0</v>
      </c>
      <c r="R154" s="93">
        <f>VLOOKUP($C154,lookup_line!$A$3:$M$40,2,FALSE)</f>
        <v>5</v>
      </c>
      <c r="S154" s="39">
        <f>VLOOKUP($C154,lookup_line!$A$3:$M$40,3,FALSE)</f>
        <v>0</v>
      </c>
      <c r="T154" s="39">
        <f>VLOOKUP($C154,lookup_line!$A$3:$M$40,4,FALSE)</f>
        <v>0</v>
      </c>
      <c r="U154" s="39">
        <f>VLOOKUP($C154,lookup_line!$A$3:$M$40,5,FALSE)</f>
        <v>0</v>
      </c>
      <c r="V154" s="39">
        <f>VLOOKUP($C154,lookup_line!$A$3:$M$40,6,FALSE)</f>
        <v>0</v>
      </c>
      <c r="W154" s="39">
        <f>VLOOKUP($C154,lookup_line!$A$3:$M$40,7,FALSE)</f>
        <v>0</v>
      </c>
      <c r="X154" s="39">
        <f>VLOOKUP($C154,lookup_line!$A$3:$M$40,8,FALSE)</f>
        <v>0</v>
      </c>
      <c r="Y154" s="39">
        <f>VLOOKUP($C154,lookup_line!$A$3:$M$40,9,FALSE)</f>
        <v>0</v>
      </c>
      <c r="Z154" s="39">
        <f>VLOOKUP($C154,lookup_line!$A$3:$M$40,10,FALSE)</f>
        <v>0</v>
      </c>
      <c r="AA154" s="39">
        <f>VLOOKUP($C154,lookup_line!$A$3:$M$40,11,FALSE)</f>
        <v>0</v>
      </c>
      <c r="AB154" s="39">
        <f>VLOOKUP($C154,lookup_line!$A$3:$M$40,12,FALSE)</f>
        <v>0</v>
      </c>
      <c r="AC154" s="39">
        <f>VLOOKUP($C154,lookup_line!$A$3:$M$40,13,FALSE)</f>
        <v>0</v>
      </c>
      <c r="AD154" s="126">
        <f>IFERROR((E154-AF154)/AL154*-1,0.1)</f>
        <v>1149.8190134736599</v>
      </c>
      <c r="AE154" s="75">
        <v>0</v>
      </c>
      <c r="AF154" s="100">
        <v>0</v>
      </c>
      <c r="AG154" s="107">
        <v>0</v>
      </c>
      <c r="AH154" s="108">
        <v>0</v>
      </c>
      <c r="AI154" s="113"/>
      <c r="AJ154" s="45"/>
      <c r="AK154" s="77"/>
      <c r="AL154" s="45">
        <f>VLOOKUP(B154,Di_ROADS!$B$17:$E$1006,4,FALSE)</f>
        <v>-5.0000000000000001E-3</v>
      </c>
      <c r="AM154" s="45" t="str">
        <f>IF(OR(D154&gt;E154,D154&gt;F154),"error","")</f>
        <v/>
      </c>
      <c r="AN154" s="134">
        <v>1</v>
      </c>
      <c r="AO154" s="71"/>
      <c r="AP154" s="139">
        <v>0</v>
      </c>
      <c r="AQ154" s="137">
        <v>0</v>
      </c>
      <c r="AR154" s="142">
        <f>AQ154-AP154</f>
        <v>0</v>
      </c>
      <c r="AS154" s="77">
        <f>MIN(F154,E154)*P154</f>
        <v>5.7490950673682999</v>
      </c>
      <c r="AT154" s="77">
        <v>0</v>
      </c>
      <c r="AU154" s="78">
        <f>AT154-AS154</f>
        <v>-5.7490950673682999</v>
      </c>
      <c r="AV154" s="78"/>
      <c r="AW154" s="45"/>
      <c r="AX154" s="45"/>
      <c r="AY154" s="45"/>
      <c r="AZ154" s="45"/>
      <c r="BA154" s="45"/>
    </row>
    <row r="155" spans="1:53" s="36" customFormat="1">
      <c r="A155" s="37">
        <v>39</v>
      </c>
      <c r="B155" s="41" t="s">
        <v>363</v>
      </c>
      <c r="C155" s="74">
        <v>5</v>
      </c>
      <c r="D155" s="130">
        <v>0</v>
      </c>
      <c r="E155" s="159">
        <v>0.44502638501752473</v>
      </c>
      <c r="F155" s="131">
        <v>25</v>
      </c>
      <c r="G155" s="70">
        <v>127.71749</v>
      </c>
      <c r="H155" s="70">
        <v>248.57141999999999</v>
      </c>
      <c r="I155" s="70">
        <v>9.2390923908999998</v>
      </c>
      <c r="J155" s="65">
        <v>9.1999999999999993</v>
      </c>
      <c r="K155" s="45">
        <v>2</v>
      </c>
      <c r="L155" s="136">
        <v>745</v>
      </c>
      <c r="M155" s="45">
        <v>2</v>
      </c>
      <c r="N155" s="115">
        <v>0</v>
      </c>
      <c r="O155" s="37">
        <v>1</v>
      </c>
      <c r="P155" s="37">
        <v>1</v>
      </c>
      <c r="Q155" s="146">
        <v>0</v>
      </c>
      <c r="R155" s="93">
        <f>VLOOKUP($C155,lookup_line!$A$3:$M$40,2,FALSE)</f>
        <v>5</v>
      </c>
      <c r="S155" s="39">
        <f>VLOOKUP($C155,lookup_line!$A$3:$M$40,3,FALSE)</f>
        <v>0</v>
      </c>
      <c r="T155" s="39">
        <f>VLOOKUP($C155,lookup_line!$A$3:$M$40,4,FALSE)</f>
        <v>0</v>
      </c>
      <c r="U155" s="39">
        <f>VLOOKUP($C155,lookup_line!$A$3:$M$40,5,FALSE)</f>
        <v>0</v>
      </c>
      <c r="V155" s="39">
        <f>VLOOKUP($C155,lookup_line!$A$3:$M$40,6,FALSE)</f>
        <v>0</v>
      </c>
      <c r="W155" s="39">
        <f>VLOOKUP($C155,lookup_line!$A$3:$M$40,7,FALSE)</f>
        <v>0</v>
      </c>
      <c r="X155" s="39">
        <f>VLOOKUP($C155,lookup_line!$A$3:$M$40,8,FALSE)</f>
        <v>0</v>
      </c>
      <c r="Y155" s="39">
        <f>VLOOKUP($C155,lookup_line!$A$3:$M$40,9,FALSE)</f>
        <v>0</v>
      </c>
      <c r="Z155" s="39">
        <f>VLOOKUP($C155,lookup_line!$A$3:$M$40,10,FALSE)</f>
        <v>0</v>
      </c>
      <c r="AA155" s="39">
        <f>VLOOKUP($C155,lookup_line!$A$3:$M$40,11,FALSE)</f>
        <v>0</v>
      </c>
      <c r="AB155" s="39">
        <f>VLOOKUP($C155,lookup_line!$A$3:$M$40,12,FALSE)</f>
        <v>0</v>
      </c>
      <c r="AC155" s="39">
        <f>VLOOKUP($C155,lookup_line!$A$3:$M$40,13,FALSE)</f>
        <v>0</v>
      </c>
      <c r="AD155" s="126">
        <f>IFERROR((E155-AF155)/AL155*-1,0.1)</f>
        <v>222.51319250876236</v>
      </c>
      <c r="AE155" s="75">
        <v>0</v>
      </c>
      <c r="AF155" s="100">
        <v>0</v>
      </c>
      <c r="AG155" s="107">
        <v>0</v>
      </c>
      <c r="AH155" s="108">
        <v>0</v>
      </c>
      <c r="AI155" s="113"/>
      <c r="AJ155" s="45" t="s">
        <v>701</v>
      </c>
      <c r="AK155" s="77"/>
      <c r="AL155" s="45">
        <f>VLOOKUP(B155,Di_ROADS!$B$17:$E$1006,4,FALSE)</f>
        <v>-2E-3</v>
      </c>
      <c r="AM155" s="45" t="str">
        <f>IF(OR(D155&gt;E155,D155&gt;F155),"error","")</f>
        <v/>
      </c>
      <c r="AN155" s="37">
        <v>1</v>
      </c>
      <c r="AO155" s="71"/>
      <c r="AP155" s="139">
        <v>0.42820101700928309</v>
      </c>
      <c r="AQ155" s="137">
        <v>0.42820101667259169</v>
      </c>
      <c r="AR155" s="142">
        <f>AQ155-AP155</f>
        <v>-3.3669139698488948E-10</v>
      </c>
      <c r="AS155" s="77">
        <f>MIN(F155,E155)*P155</f>
        <v>0.44502638501752473</v>
      </c>
      <c r="AT155" s="77">
        <v>0.42820101700928315</v>
      </c>
      <c r="AU155" s="78">
        <f>AT155-AS155</f>
        <v>-1.6825368008241581E-2</v>
      </c>
      <c r="AV155" s="78"/>
      <c r="AW155" s="45"/>
      <c r="AX155" s="45"/>
      <c r="AY155" s="45"/>
      <c r="AZ155" s="45"/>
      <c r="BA155" s="45"/>
    </row>
    <row r="156" spans="1:53" s="36" customFormat="1">
      <c r="A156" s="37">
        <v>41</v>
      </c>
      <c r="B156" s="41" t="s">
        <v>365</v>
      </c>
      <c r="C156" s="74">
        <v>5</v>
      </c>
      <c r="D156" s="130">
        <v>0</v>
      </c>
      <c r="E156" s="159">
        <v>4.4093695363717673</v>
      </c>
      <c r="F156" s="131">
        <v>0</v>
      </c>
      <c r="G156" s="70">
        <v>0</v>
      </c>
      <c r="H156" s="70">
        <v>838.5</v>
      </c>
      <c r="I156" s="70">
        <v>31.341000000000001</v>
      </c>
      <c r="J156" s="65">
        <v>31.3</v>
      </c>
      <c r="K156" s="45">
        <v>2</v>
      </c>
      <c r="L156" s="136">
        <v>1937.4933333332999</v>
      </c>
      <c r="M156" s="45">
        <v>2</v>
      </c>
      <c r="N156" s="115">
        <v>0</v>
      </c>
      <c r="O156" s="134">
        <v>1</v>
      </c>
      <c r="P156" s="134">
        <v>1</v>
      </c>
      <c r="Q156" s="146">
        <v>0</v>
      </c>
      <c r="R156" s="93">
        <f>VLOOKUP($C156,lookup_line!$A$3:$M$40,2,FALSE)</f>
        <v>5</v>
      </c>
      <c r="S156" s="39">
        <f>VLOOKUP($C156,lookup_line!$A$3:$M$40,3,FALSE)</f>
        <v>0</v>
      </c>
      <c r="T156" s="39">
        <f>VLOOKUP($C156,lookup_line!$A$3:$M$40,4,FALSE)</f>
        <v>0</v>
      </c>
      <c r="U156" s="39">
        <f>VLOOKUP($C156,lookup_line!$A$3:$M$40,5,FALSE)</f>
        <v>0</v>
      </c>
      <c r="V156" s="39">
        <f>VLOOKUP($C156,lookup_line!$A$3:$M$40,6,FALSE)</f>
        <v>0</v>
      </c>
      <c r="W156" s="39">
        <f>VLOOKUP($C156,lookup_line!$A$3:$M$40,7,FALSE)</f>
        <v>0</v>
      </c>
      <c r="X156" s="39">
        <f>VLOOKUP($C156,lookup_line!$A$3:$M$40,8,FALSE)</f>
        <v>0</v>
      </c>
      <c r="Y156" s="39">
        <f>VLOOKUP($C156,lookup_line!$A$3:$M$40,9,FALSE)</f>
        <v>0</v>
      </c>
      <c r="Z156" s="39">
        <f>VLOOKUP($C156,lookup_line!$A$3:$M$40,10,FALSE)</f>
        <v>0</v>
      </c>
      <c r="AA156" s="39">
        <f>VLOOKUP($C156,lookup_line!$A$3:$M$40,11,FALSE)</f>
        <v>0</v>
      </c>
      <c r="AB156" s="39">
        <f>VLOOKUP($C156,lookup_line!$A$3:$M$40,12,FALSE)</f>
        <v>0</v>
      </c>
      <c r="AC156" s="39">
        <f>VLOOKUP($C156,lookup_line!$A$3:$M$40,13,FALSE)</f>
        <v>0</v>
      </c>
      <c r="AD156" s="126">
        <f>IFERROR((E156-AF156)/AL156*-1,0.1)</f>
        <v>551.17119204647088</v>
      </c>
      <c r="AE156" s="75">
        <v>0</v>
      </c>
      <c r="AF156" s="100">
        <v>0</v>
      </c>
      <c r="AG156" s="107">
        <v>0</v>
      </c>
      <c r="AH156" s="108">
        <v>0</v>
      </c>
      <c r="AI156" s="113"/>
      <c r="AJ156" s="45" t="s">
        <v>703</v>
      </c>
      <c r="AK156" s="77"/>
      <c r="AL156" s="45">
        <f>VLOOKUP(B156,Di_ROADS!$B$17:$E$1006,4,FALSE)</f>
        <v>-8.0000000000000002E-3</v>
      </c>
      <c r="AM156" s="45" t="str">
        <f>IF(OR(D156&gt;E156,D156&gt;F156),"error","")</f>
        <v/>
      </c>
      <c r="AN156" s="134">
        <v>1</v>
      </c>
      <c r="AO156" s="71"/>
      <c r="AP156" s="139">
        <v>4.6725731400113766</v>
      </c>
      <c r="AQ156" s="137">
        <v>4.672573139569165</v>
      </c>
      <c r="AR156" s="142">
        <f>AQ156-AP156</f>
        <v>-4.4221160067081655E-10</v>
      </c>
      <c r="AS156" s="77">
        <f>MIN(F156,E156)*P156</f>
        <v>0</v>
      </c>
      <c r="AT156" s="77">
        <v>4.6725731400113766</v>
      </c>
      <c r="AU156" s="78">
        <f>AT156-AS156</f>
        <v>4.6725731400113766</v>
      </c>
      <c r="AV156" s="78"/>
      <c r="AW156" s="45"/>
      <c r="AX156" s="45"/>
      <c r="AY156" s="45"/>
      <c r="AZ156" s="45"/>
      <c r="BA156" s="45"/>
    </row>
    <row r="157" spans="1:53" s="36" customFormat="1">
      <c r="A157" s="37">
        <v>43</v>
      </c>
      <c r="B157" s="67" t="s">
        <v>367</v>
      </c>
      <c r="C157" s="74">
        <v>5</v>
      </c>
      <c r="D157" s="130">
        <v>0</v>
      </c>
      <c r="E157" s="159">
        <v>3.3178541718000045</v>
      </c>
      <c r="F157" s="131">
        <v>0</v>
      </c>
      <c r="G157" s="70">
        <v>20.399999999999999</v>
      </c>
      <c r="H157" s="70">
        <v>1038.2</v>
      </c>
      <c r="I157" s="70">
        <v>15.372999999999999</v>
      </c>
      <c r="J157" s="65">
        <v>15.4</v>
      </c>
      <c r="K157" s="45">
        <v>2</v>
      </c>
      <c r="L157" s="136">
        <v>2218.2545731700002</v>
      </c>
      <c r="M157" s="45">
        <v>2</v>
      </c>
      <c r="N157" s="115">
        <v>0</v>
      </c>
      <c r="O157" s="37">
        <v>1</v>
      </c>
      <c r="P157" s="37">
        <v>1</v>
      </c>
      <c r="Q157" s="146">
        <v>0</v>
      </c>
      <c r="R157" s="93">
        <f>VLOOKUP($C157,lookup_line!$A$3:$M$40,2,FALSE)</f>
        <v>5</v>
      </c>
      <c r="S157" s="39">
        <f>VLOOKUP($C157,lookup_line!$A$3:$M$40,3,FALSE)</f>
        <v>0</v>
      </c>
      <c r="T157" s="39">
        <f>VLOOKUP($C157,lookup_line!$A$3:$M$40,4,FALSE)</f>
        <v>0</v>
      </c>
      <c r="U157" s="39">
        <f>VLOOKUP($C157,lookup_line!$A$3:$M$40,5,FALSE)</f>
        <v>0</v>
      </c>
      <c r="V157" s="39">
        <f>VLOOKUP($C157,lookup_line!$A$3:$M$40,6,FALSE)</f>
        <v>0</v>
      </c>
      <c r="W157" s="39">
        <f>VLOOKUP($C157,lookup_line!$A$3:$M$40,7,FALSE)</f>
        <v>0</v>
      </c>
      <c r="X157" s="39">
        <f>VLOOKUP($C157,lookup_line!$A$3:$M$40,8,FALSE)</f>
        <v>0</v>
      </c>
      <c r="Y157" s="39">
        <f>VLOOKUP($C157,lookup_line!$A$3:$M$40,9,FALSE)</f>
        <v>0</v>
      </c>
      <c r="Z157" s="39">
        <f>VLOOKUP($C157,lookup_line!$A$3:$M$40,10,FALSE)</f>
        <v>0</v>
      </c>
      <c r="AA157" s="39">
        <f>VLOOKUP($C157,lookup_line!$A$3:$M$40,11,FALSE)</f>
        <v>0</v>
      </c>
      <c r="AB157" s="39">
        <f>VLOOKUP($C157,lookup_line!$A$3:$M$40,12,FALSE)</f>
        <v>0</v>
      </c>
      <c r="AC157" s="39">
        <f>VLOOKUP($C157,lookup_line!$A$3:$M$40,13,FALSE)</f>
        <v>0</v>
      </c>
      <c r="AD157" s="126">
        <f>IFERROR((E157-AF157)/AL157*-1,0.1)</f>
        <v>1658.9270859000023</v>
      </c>
      <c r="AE157" s="75">
        <v>0</v>
      </c>
      <c r="AF157" s="100">
        <v>0</v>
      </c>
      <c r="AG157" s="107">
        <v>0</v>
      </c>
      <c r="AH157" s="108">
        <v>0</v>
      </c>
      <c r="AI157" s="113"/>
      <c r="AJ157" s="45" t="s">
        <v>703</v>
      </c>
      <c r="AK157" s="77"/>
      <c r="AL157" s="45">
        <f>VLOOKUP(B157,Di_ROADS!$B$17:$E$1006,4,FALSE)</f>
        <v>-2E-3</v>
      </c>
      <c r="AM157" s="45" t="str">
        <f>IF(OR(D157&gt;E157,D157&gt;F157),"error","")</f>
        <v/>
      </c>
      <c r="AN157" s="37">
        <v>1</v>
      </c>
      <c r="AO157" s="71"/>
      <c r="AP157" s="139">
        <v>1.6689112947576512</v>
      </c>
      <c r="AQ157" s="137">
        <v>1.6689112943937281</v>
      </c>
      <c r="AR157" s="142">
        <f>AQ157-AP157</f>
        <v>-3.6392311386634901E-10</v>
      </c>
      <c r="AS157" s="77">
        <f>MIN(F157,E157)*P157</f>
        <v>0</v>
      </c>
      <c r="AT157" s="77">
        <v>1.668911294757651</v>
      </c>
      <c r="AU157" s="78">
        <f>AT157-AS157</f>
        <v>1.668911294757651</v>
      </c>
      <c r="AV157" s="78"/>
      <c r="AW157" s="45"/>
      <c r="AX157" s="45"/>
      <c r="AY157" s="45"/>
      <c r="AZ157" s="45"/>
      <c r="BA157" s="45"/>
    </row>
    <row r="158" spans="1:53" s="36" customFormat="1">
      <c r="A158" s="37">
        <v>44</v>
      </c>
      <c r="B158" s="67" t="s">
        <v>368</v>
      </c>
      <c r="C158" s="74">
        <v>5</v>
      </c>
      <c r="D158" s="130">
        <v>0</v>
      </c>
      <c r="E158" s="159">
        <v>1.6804939735706819</v>
      </c>
      <c r="F158" s="131">
        <v>0</v>
      </c>
      <c r="G158" s="70">
        <v>14.8</v>
      </c>
      <c r="H158" s="70">
        <v>2212.1999999999998</v>
      </c>
      <c r="I158" s="70">
        <v>7.49</v>
      </c>
      <c r="J158" s="65">
        <v>7.5</v>
      </c>
      <c r="K158" s="45">
        <v>2</v>
      </c>
      <c r="L158" s="136">
        <v>965</v>
      </c>
      <c r="M158" s="45">
        <v>2</v>
      </c>
      <c r="N158" s="115">
        <v>0</v>
      </c>
      <c r="O158" s="134">
        <v>1</v>
      </c>
      <c r="P158" s="134">
        <v>1</v>
      </c>
      <c r="Q158" s="146">
        <v>0</v>
      </c>
      <c r="R158" s="93">
        <f>VLOOKUP($C158,lookup_line!$A$3:$M$40,2,FALSE)</f>
        <v>5</v>
      </c>
      <c r="S158" s="39">
        <f>VLOOKUP($C158,lookup_line!$A$3:$M$40,3,FALSE)</f>
        <v>0</v>
      </c>
      <c r="T158" s="39">
        <f>VLOOKUP($C158,lookup_line!$A$3:$M$40,4,FALSE)</f>
        <v>0</v>
      </c>
      <c r="U158" s="39">
        <f>VLOOKUP($C158,lookup_line!$A$3:$M$40,5,FALSE)</f>
        <v>0</v>
      </c>
      <c r="V158" s="39">
        <f>VLOOKUP($C158,lookup_line!$A$3:$M$40,6,FALSE)</f>
        <v>0</v>
      </c>
      <c r="W158" s="39">
        <f>VLOOKUP($C158,lookup_line!$A$3:$M$40,7,FALSE)</f>
        <v>0</v>
      </c>
      <c r="X158" s="39">
        <f>VLOOKUP($C158,lookup_line!$A$3:$M$40,8,FALSE)</f>
        <v>0</v>
      </c>
      <c r="Y158" s="39">
        <f>VLOOKUP($C158,lookup_line!$A$3:$M$40,9,FALSE)</f>
        <v>0</v>
      </c>
      <c r="Z158" s="39">
        <f>VLOOKUP($C158,lookup_line!$A$3:$M$40,10,FALSE)</f>
        <v>0</v>
      </c>
      <c r="AA158" s="39">
        <f>VLOOKUP($C158,lookup_line!$A$3:$M$40,11,FALSE)</f>
        <v>0</v>
      </c>
      <c r="AB158" s="39">
        <f>VLOOKUP($C158,lookup_line!$A$3:$M$40,12,FALSE)</f>
        <v>0</v>
      </c>
      <c r="AC158" s="39">
        <f>VLOOKUP($C158,lookup_line!$A$3:$M$40,13,FALSE)</f>
        <v>0</v>
      </c>
      <c r="AD158" s="126">
        <f>IFERROR((E158-AF158)/AL158*-1,0.1)</f>
        <v>840.24698678534094</v>
      </c>
      <c r="AE158" s="75">
        <v>0</v>
      </c>
      <c r="AF158" s="100">
        <v>0</v>
      </c>
      <c r="AG158" s="107">
        <v>0</v>
      </c>
      <c r="AH158" s="108">
        <v>0</v>
      </c>
      <c r="AI158" s="113"/>
      <c r="AJ158" s="45" t="s">
        <v>703</v>
      </c>
      <c r="AK158" s="77"/>
      <c r="AL158" s="45">
        <f>VLOOKUP(B158,Di_ROADS!$B$17:$E$1006,4,FALSE)</f>
        <v>-2E-3</v>
      </c>
      <c r="AM158" s="45" t="str">
        <f>IF(OR(D158&gt;E158,D158&gt;F158),"error","")</f>
        <v/>
      </c>
      <c r="AN158" s="134">
        <v>1</v>
      </c>
      <c r="AO158" s="71"/>
      <c r="AP158" s="139">
        <v>2.0371732354182992</v>
      </c>
      <c r="AQ158" s="137">
        <v>2.0371732348808114</v>
      </c>
      <c r="AR158" s="142">
        <f>AQ158-AP158</f>
        <v>-5.3748783201967854E-10</v>
      </c>
      <c r="AS158" s="77">
        <f>MIN(F158,E158)*P158</f>
        <v>0</v>
      </c>
      <c r="AT158" s="77">
        <v>2.0371732354182992</v>
      </c>
      <c r="AU158" s="78">
        <f>AT158-AS158</f>
        <v>2.0371732354182992</v>
      </c>
      <c r="AV158" s="78"/>
      <c r="AW158" s="45"/>
      <c r="AX158" s="45"/>
      <c r="AY158" s="45"/>
      <c r="AZ158" s="45"/>
      <c r="BA158" s="45"/>
    </row>
    <row r="159" spans="1:53" s="36" customFormat="1">
      <c r="A159" s="37">
        <v>45</v>
      </c>
      <c r="B159" s="67" t="s">
        <v>369</v>
      </c>
      <c r="C159" s="74">
        <v>5</v>
      </c>
      <c r="D159" s="130">
        <v>0</v>
      </c>
      <c r="E159" s="159">
        <v>0.42820101700928315</v>
      </c>
      <c r="F159" s="131">
        <v>25</v>
      </c>
      <c r="G159" s="70">
        <v>12</v>
      </c>
      <c r="H159" s="70">
        <v>150</v>
      </c>
      <c r="I159" s="70">
        <v>10.9</v>
      </c>
      <c r="J159" s="65">
        <v>10.9</v>
      </c>
      <c r="K159" s="45">
        <v>4</v>
      </c>
      <c r="L159" s="136">
        <v>495</v>
      </c>
      <c r="M159" s="45">
        <v>4</v>
      </c>
      <c r="N159" s="115">
        <v>0</v>
      </c>
      <c r="O159" s="37">
        <v>1</v>
      </c>
      <c r="P159" s="37">
        <v>1</v>
      </c>
      <c r="Q159" s="146">
        <v>0</v>
      </c>
      <c r="R159" s="93">
        <f>VLOOKUP($C159,lookup_line!$A$3:$M$40,2,FALSE)</f>
        <v>5</v>
      </c>
      <c r="S159" s="39">
        <f>VLOOKUP($C159,lookup_line!$A$3:$M$40,3,FALSE)</f>
        <v>0</v>
      </c>
      <c r="T159" s="39">
        <f>VLOOKUP($C159,lookup_line!$A$3:$M$40,4,FALSE)</f>
        <v>0</v>
      </c>
      <c r="U159" s="39">
        <f>VLOOKUP($C159,lookup_line!$A$3:$M$40,5,FALSE)</f>
        <v>0</v>
      </c>
      <c r="V159" s="39">
        <f>VLOOKUP($C159,lookup_line!$A$3:$M$40,6,FALSE)</f>
        <v>0</v>
      </c>
      <c r="W159" s="39">
        <f>VLOOKUP($C159,lookup_line!$A$3:$M$40,7,FALSE)</f>
        <v>0</v>
      </c>
      <c r="X159" s="39">
        <f>VLOOKUP($C159,lookup_line!$A$3:$M$40,8,FALSE)</f>
        <v>0</v>
      </c>
      <c r="Y159" s="39">
        <f>VLOOKUP($C159,lookup_line!$A$3:$M$40,9,FALSE)</f>
        <v>0</v>
      </c>
      <c r="Z159" s="39">
        <f>VLOOKUP($C159,lookup_line!$A$3:$M$40,10,FALSE)</f>
        <v>0</v>
      </c>
      <c r="AA159" s="39">
        <f>VLOOKUP($C159,lookup_line!$A$3:$M$40,11,FALSE)</f>
        <v>0</v>
      </c>
      <c r="AB159" s="39">
        <f>VLOOKUP($C159,lookup_line!$A$3:$M$40,12,FALSE)</f>
        <v>0</v>
      </c>
      <c r="AC159" s="39">
        <f>VLOOKUP($C159,lookup_line!$A$3:$M$40,13,FALSE)</f>
        <v>0</v>
      </c>
      <c r="AD159" s="126">
        <f>IFERROR((E159-AF159)/AL159*-1,0.1)</f>
        <v>142.7336723364277</v>
      </c>
      <c r="AE159" s="75">
        <v>0</v>
      </c>
      <c r="AF159" s="100">
        <v>0</v>
      </c>
      <c r="AG159" s="107">
        <v>0</v>
      </c>
      <c r="AH159" s="108">
        <v>0</v>
      </c>
      <c r="AI159" s="113"/>
      <c r="AJ159" s="45"/>
      <c r="AK159" s="77"/>
      <c r="AL159" s="45">
        <f>VLOOKUP(B159,Di_ROADS!$B$17:$E$1006,4,FALSE)</f>
        <v>-3.0000000000000001E-3</v>
      </c>
      <c r="AM159" s="45" t="str">
        <f>IF(OR(D159&gt;E159,D159&gt;F159),"error","")</f>
        <v/>
      </c>
      <c r="AN159" s="37">
        <v>1</v>
      </c>
      <c r="AO159" s="71"/>
      <c r="AP159" s="139">
        <v>4.8495809850909373</v>
      </c>
      <c r="AQ159" s="137">
        <v>4.8495809844232891</v>
      </c>
      <c r="AR159" s="142">
        <f>AQ159-AP159</f>
        <v>-6.6764815898068264E-10</v>
      </c>
      <c r="AS159" s="77">
        <f>MIN(F159,E159)*P159</f>
        <v>0.42820101700928315</v>
      </c>
      <c r="AT159" s="77">
        <v>4.8495809850909373</v>
      </c>
      <c r="AU159" s="78">
        <f>AT159-AS159</f>
        <v>4.4213799680816539</v>
      </c>
      <c r="AV159" s="78"/>
      <c r="AW159" s="45"/>
      <c r="AX159" s="45"/>
      <c r="AY159" s="45"/>
      <c r="AZ159" s="45"/>
      <c r="BA159" s="45"/>
    </row>
    <row r="160" spans="1:53" s="36" customFormat="1">
      <c r="A160" s="37">
        <v>47</v>
      </c>
      <c r="B160" s="67" t="s">
        <v>371</v>
      </c>
      <c r="C160" s="74">
        <v>5</v>
      </c>
      <c r="D160" s="130">
        <v>0</v>
      </c>
      <c r="E160" s="159">
        <v>12.412966258841521</v>
      </c>
      <c r="F160" s="131">
        <v>4.8140367998470666</v>
      </c>
      <c r="G160" s="70">
        <v>8.4</v>
      </c>
      <c r="H160" s="70">
        <v>96.7</v>
      </c>
      <c r="I160" s="70">
        <v>24.561</v>
      </c>
      <c r="J160" s="65">
        <v>24.6</v>
      </c>
      <c r="K160" s="45">
        <v>2</v>
      </c>
      <c r="L160" s="136">
        <v>3000</v>
      </c>
      <c r="M160" s="45">
        <v>2</v>
      </c>
      <c r="N160" s="115">
        <v>0</v>
      </c>
      <c r="O160" s="134">
        <v>1</v>
      </c>
      <c r="P160" s="134">
        <v>1</v>
      </c>
      <c r="Q160" s="146">
        <v>0</v>
      </c>
      <c r="R160" s="93">
        <f>VLOOKUP($C160,lookup_line!$A$3:$M$40,2,FALSE)</f>
        <v>5</v>
      </c>
      <c r="S160" s="39">
        <f>VLOOKUP($C160,lookup_line!$A$3:$M$40,3,FALSE)</f>
        <v>0</v>
      </c>
      <c r="T160" s="39">
        <f>VLOOKUP($C160,lookup_line!$A$3:$M$40,4,FALSE)</f>
        <v>0</v>
      </c>
      <c r="U160" s="39">
        <f>VLOOKUP($C160,lookup_line!$A$3:$M$40,5,FALSE)</f>
        <v>0</v>
      </c>
      <c r="V160" s="39">
        <f>VLOOKUP($C160,lookup_line!$A$3:$M$40,6,FALSE)</f>
        <v>0</v>
      </c>
      <c r="W160" s="39">
        <f>VLOOKUP($C160,lookup_line!$A$3:$M$40,7,FALSE)</f>
        <v>0</v>
      </c>
      <c r="X160" s="39">
        <f>VLOOKUP($C160,lookup_line!$A$3:$M$40,8,FALSE)</f>
        <v>0</v>
      </c>
      <c r="Y160" s="39">
        <f>VLOOKUP($C160,lookup_line!$A$3:$M$40,9,FALSE)</f>
        <v>0</v>
      </c>
      <c r="Z160" s="39">
        <f>VLOOKUP($C160,lookup_line!$A$3:$M$40,10,FALSE)</f>
        <v>0</v>
      </c>
      <c r="AA160" s="39">
        <f>VLOOKUP($C160,lookup_line!$A$3:$M$40,11,FALSE)</f>
        <v>0</v>
      </c>
      <c r="AB160" s="39">
        <f>VLOOKUP($C160,lookup_line!$A$3:$M$40,12,FALSE)</f>
        <v>0</v>
      </c>
      <c r="AC160" s="39">
        <f>VLOOKUP($C160,lookup_line!$A$3:$M$40,13,FALSE)</f>
        <v>0</v>
      </c>
      <c r="AD160" s="126">
        <f>IFERROR((E160-AF160)/AL160*-1,0.1)</f>
        <v>6206.4831294207606</v>
      </c>
      <c r="AE160" s="75">
        <v>0</v>
      </c>
      <c r="AF160" s="100">
        <v>0</v>
      </c>
      <c r="AG160" s="107">
        <v>0</v>
      </c>
      <c r="AH160" s="108">
        <v>0</v>
      </c>
      <c r="AI160" s="113"/>
      <c r="AJ160" s="45" t="s">
        <v>704</v>
      </c>
      <c r="AK160" s="77"/>
      <c r="AL160" s="45">
        <f>VLOOKUP(B160,Di_ROADS!$B$17:$E$1006,4,FALSE)</f>
        <v>-2E-3</v>
      </c>
      <c r="AM160" s="45" t="str">
        <f>IF(OR(D160&gt;E160,D160&gt;F160),"error","")</f>
        <v/>
      </c>
      <c r="AN160" s="134">
        <v>1</v>
      </c>
      <c r="AO160" s="71"/>
      <c r="AP160" s="139">
        <v>0</v>
      </c>
      <c r="AQ160" s="137">
        <v>0</v>
      </c>
      <c r="AR160" s="142">
        <f>AQ160-AP160</f>
        <v>0</v>
      </c>
      <c r="AS160" s="77">
        <f>MIN(F160,E160)*P160</f>
        <v>4.8140367998470666</v>
      </c>
      <c r="AT160" s="77">
        <v>0</v>
      </c>
      <c r="AU160" s="78">
        <f>AT160-AS160</f>
        <v>-4.8140367998470666</v>
      </c>
      <c r="AV160" s="78"/>
      <c r="AW160" s="45"/>
      <c r="AX160" s="45"/>
      <c r="AY160" s="45"/>
      <c r="AZ160" s="45"/>
      <c r="BA160" s="45"/>
    </row>
    <row r="161" spans="1:53" s="36" customFormat="1">
      <c r="A161" s="37">
        <v>49</v>
      </c>
      <c r="B161" s="67" t="s">
        <v>373</v>
      </c>
      <c r="C161" s="74">
        <v>6</v>
      </c>
      <c r="D161" s="130">
        <v>0</v>
      </c>
      <c r="E161" s="131">
        <v>1.7893380104899805</v>
      </c>
      <c r="F161" s="131">
        <v>25</v>
      </c>
      <c r="G161" s="70">
        <v>4.7</v>
      </c>
      <c r="H161" s="70">
        <v>277.8</v>
      </c>
      <c r="I161" s="70">
        <v>16.151615161500001</v>
      </c>
      <c r="J161" s="65">
        <v>16.2</v>
      </c>
      <c r="K161" s="45">
        <v>4</v>
      </c>
      <c r="L161" s="136">
        <v>3000</v>
      </c>
      <c r="M161" s="45">
        <v>4</v>
      </c>
      <c r="N161" s="115">
        <v>0</v>
      </c>
      <c r="O161" s="37">
        <v>1</v>
      </c>
      <c r="P161" s="37">
        <v>1</v>
      </c>
      <c r="Q161" s="146">
        <v>0</v>
      </c>
      <c r="R161" s="93">
        <f>VLOOKUP($C161,lookup_line!$A$3:$M$40,2,FALSE)</f>
        <v>6</v>
      </c>
      <c r="S161" s="39">
        <f>VLOOKUP($C161,lookup_line!$A$3:$M$40,3,FALSE)</f>
        <v>0</v>
      </c>
      <c r="T161" s="39">
        <f>VLOOKUP($C161,lookup_line!$A$3:$M$40,4,FALSE)</f>
        <v>0</v>
      </c>
      <c r="U161" s="39">
        <f>VLOOKUP($C161,lookup_line!$A$3:$M$40,5,FALSE)</f>
        <v>0</v>
      </c>
      <c r="V161" s="39">
        <f>VLOOKUP($C161,lookup_line!$A$3:$M$40,6,FALSE)</f>
        <v>0</v>
      </c>
      <c r="W161" s="39">
        <f>VLOOKUP($C161,lookup_line!$A$3:$M$40,7,FALSE)</f>
        <v>0</v>
      </c>
      <c r="X161" s="39">
        <f>VLOOKUP($C161,lookup_line!$A$3:$M$40,8,FALSE)</f>
        <v>0</v>
      </c>
      <c r="Y161" s="39">
        <f>VLOOKUP($C161,lookup_line!$A$3:$M$40,9,FALSE)</f>
        <v>0</v>
      </c>
      <c r="Z161" s="39">
        <f>VLOOKUP($C161,lookup_line!$A$3:$M$40,10,FALSE)</f>
        <v>0</v>
      </c>
      <c r="AA161" s="39">
        <f>VLOOKUP($C161,lookup_line!$A$3:$M$40,11,FALSE)</f>
        <v>0</v>
      </c>
      <c r="AB161" s="39">
        <f>VLOOKUP($C161,lookup_line!$A$3:$M$40,12,FALSE)</f>
        <v>0</v>
      </c>
      <c r="AC161" s="39">
        <f>VLOOKUP($C161,lookup_line!$A$3:$M$40,13,FALSE)</f>
        <v>0</v>
      </c>
      <c r="AD161" s="126">
        <f>IFERROR((E161-AF161)/AL161*-1,0.1)</f>
        <v>894.66900524499022</v>
      </c>
      <c r="AE161" s="75">
        <v>0</v>
      </c>
      <c r="AF161" s="100">
        <v>0</v>
      </c>
      <c r="AG161" s="107">
        <v>0</v>
      </c>
      <c r="AH161" s="108">
        <v>0</v>
      </c>
      <c r="AI161" s="113"/>
      <c r="AJ161" s="45" t="s">
        <v>705</v>
      </c>
      <c r="AK161" s="77"/>
      <c r="AL161" s="45">
        <f>VLOOKUP(B161,Di_ROADS!$B$17:$E$1006,4,FALSE)</f>
        <v>-2E-3</v>
      </c>
      <c r="AM161" s="45" t="str">
        <f>IF(OR(D161&gt;E161,D161&gt;F161),"error","")</f>
        <v/>
      </c>
      <c r="AN161" s="37">
        <v>1</v>
      </c>
      <c r="AO161" s="71"/>
      <c r="AP161" s="139">
        <v>3.7821729442792869</v>
      </c>
      <c r="AQ161" s="137">
        <v>3.7821729434179732</v>
      </c>
      <c r="AR161" s="142">
        <f>AQ161-AP161</f>
        <v>-8.6131368703945554E-10</v>
      </c>
      <c r="AS161" s="77">
        <f>MIN(F161,E161)*P161</f>
        <v>1.7893380104899805</v>
      </c>
      <c r="AT161" s="77">
        <v>3.7821729442792869</v>
      </c>
      <c r="AU161" s="78">
        <f>AT161-AS161</f>
        <v>1.9928349337893063</v>
      </c>
      <c r="AV161" s="78"/>
      <c r="AW161" s="45"/>
      <c r="AX161" s="45"/>
      <c r="AY161" s="45"/>
      <c r="AZ161" s="45"/>
      <c r="BA161" s="45"/>
    </row>
    <row r="162" spans="1:53" s="36" customFormat="1">
      <c r="A162" s="37">
        <v>50</v>
      </c>
      <c r="B162" s="68" t="s">
        <v>374</v>
      </c>
      <c r="C162" s="74">
        <v>6</v>
      </c>
      <c r="D162" s="130">
        <v>0</v>
      </c>
      <c r="E162" s="131">
        <v>2.0371732354182992</v>
      </c>
      <c r="F162" s="131">
        <v>1.6326513765945974</v>
      </c>
      <c r="G162" s="70">
        <v>4</v>
      </c>
      <c r="H162" s="70">
        <v>6.7</v>
      </c>
      <c r="I162" s="70">
        <v>32.658999999999999</v>
      </c>
      <c r="J162" s="65">
        <v>32.700000000000003</v>
      </c>
      <c r="K162" s="45">
        <v>6</v>
      </c>
      <c r="L162" s="136">
        <v>2160</v>
      </c>
      <c r="M162" s="45">
        <v>6</v>
      </c>
      <c r="N162" s="115">
        <v>0</v>
      </c>
      <c r="O162" s="134">
        <v>1</v>
      </c>
      <c r="P162" s="134">
        <v>1</v>
      </c>
      <c r="Q162" s="146">
        <v>0</v>
      </c>
      <c r="R162" s="93">
        <f>VLOOKUP($C162,lookup_line!$A$3:$M$40,2,FALSE)</f>
        <v>6</v>
      </c>
      <c r="S162" s="39">
        <f>VLOOKUP($C162,lookup_line!$A$3:$M$40,3,FALSE)</f>
        <v>0</v>
      </c>
      <c r="T162" s="39">
        <f>VLOOKUP($C162,lookup_line!$A$3:$M$40,4,FALSE)</f>
        <v>0</v>
      </c>
      <c r="U162" s="39">
        <f>VLOOKUP($C162,lookup_line!$A$3:$M$40,5,FALSE)</f>
        <v>0</v>
      </c>
      <c r="V162" s="39">
        <f>VLOOKUP($C162,lookup_line!$A$3:$M$40,6,FALSE)</f>
        <v>0</v>
      </c>
      <c r="W162" s="39">
        <f>VLOOKUP($C162,lookup_line!$A$3:$M$40,7,FALSE)</f>
        <v>0</v>
      </c>
      <c r="X162" s="39">
        <f>VLOOKUP($C162,lookup_line!$A$3:$M$40,8,FALSE)</f>
        <v>0</v>
      </c>
      <c r="Y162" s="39">
        <f>VLOOKUP($C162,lookup_line!$A$3:$M$40,9,FALSE)</f>
        <v>0</v>
      </c>
      <c r="Z162" s="39">
        <f>VLOOKUP($C162,lookup_line!$A$3:$M$40,10,FALSE)</f>
        <v>0</v>
      </c>
      <c r="AA162" s="39">
        <f>VLOOKUP($C162,lookup_line!$A$3:$M$40,11,FALSE)</f>
        <v>0</v>
      </c>
      <c r="AB162" s="39">
        <f>VLOOKUP($C162,lookup_line!$A$3:$M$40,12,FALSE)</f>
        <v>0</v>
      </c>
      <c r="AC162" s="39">
        <f>VLOOKUP($C162,lookup_line!$A$3:$M$40,13,FALSE)</f>
        <v>0</v>
      </c>
      <c r="AD162" s="126">
        <f>IFERROR((E162-AF162)/AL162*-1,0.1)</f>
        <v>1018.5866177091496</v>
      </c>
      <c r="AE162" s="75">
        <v>0</v>
      </c>
      <c r="AF162" s="100">
        <v>0</v>
      </c>
      <c r="AG162" s="107">
        <v>0</v>
      </c>
      <c r="AH162" s="108">
        <v>0</v>
      </c>
      <c r="AI162" s="113"/>
      <c r="AJ162" s="45" t="s">
        <v>846</v>
      </c>
      <c r="AK162" s="77"/>
      <c r="AL162" s="45">
        <f>VLOOKUP(B162,Di_ROADS!$B$17:$E$1006,4,FALSE)</f>
        <v>-2E-3</v>
      </c>
      <c r="AM162" s="45" t="str">
        <f>IF(OR(D162&gt;E162,D162&gt;F162),"error","")</f>
        <v/>
      </c>
      <c r="AN162" s="134">
        <v>1</v>
      </c>
      <c r="AO162" s="71"/>
      <c r="AP162" s="139">
        <v>3.6303673005536838</v>
      </c>
      <c r="AQ162" s="137">
        <v>3.6303672999893077</v>
      </c>
      <c r="AR162" s="142">
        <f>AQ162-AP162</f>
        <v>-5.6437610140847028E-10</v>
      </c>
      <c r="AS162" s="77">
        <f>MIN(F162,E162)*P162</f>
        <v>1.6326513765945974</v>
      </c>
      <c r="AT162" s="77">
        <v>3.6303673005536838</v>
      </c>
      <c r="AU162" s="78">
        <f>AT162-AS162</f>
        <v>1.9977159239590865</v>
      </c>
      <c r="AV162" s="78"/>
      <c r="AW162" s="45"/>
      <c r="AX162" s="45"/>
      <c r="AY162" s="45"/>
      <c r="AZ162" s="45"/>
      <c r="BA162" s="45"/>
    </row>
    <row r="163" spans="1:53" s="36" customFormat="1">
      <c r="A163" s="37">
        <v>51</v>
      </c>
      <c r="B163" s="68" t="s">
        <v>375</v>
      </c>
      <c r="C163" s="74">
        <v>6</v>
      </c>
      <c r="D163" s="130">
        <v>0</v>
      </c>
      <c r="E163" s="131">
        <v>4.9172646953457075</v>
      </c>
      <c r="F163" s="131">
        <v>25</v>
      </c>
      <c r="G163" s="70">
        <v>12.68042</v>
      </c>
      <c r="H163" s="70">
        <v>8.4033599999999993</v>
      </c>
      <c r="I163" s="70">
        <v>38</v>
      </c>
      <c r="J163" s="65">
        <v>38</v>
      </c>
      <c r="K163" s="45">
        <v>8</v>
      </c>
      <c r="L163" s="136">
        <v>39949.47</v>
      </c>
      <c r="M163" s="45">
        <v>8</v>
      </c>
      <c r="N163" s="115">
        <v>0</v>
      </c>
      <c r="O163" s="37">
        <v>1</v>
      </c>
      <c r="P163" s="37">
        <v>1</v>
      </c>
      <c r="Q163" s="146">
        <v>0</v>
      </c>
      <c r="R163" s="93">
        <f>VLOOKUP($C163,lookup_line!$A$3:$M$40,2,FALSE)</f>
        <v>6</v>
      </c>
      <c r="S163" s="39">
        <f>VLOOKUP($C163,lookup_line!$A$3:$M$40,3,FALSE)</f>
        <v>0</v>
      </c>
      <c r="T163" s="39">
        <f>VLOOKUP($C163,lookup_line!$A$3:$M$40,4,FALSE)</f>
        <v>0</v>
      </c>
      <c r="U163" s="39">
        <f>VLOOKUP($C163,lookup_line!$A$3:$M$40,5,FALSE)</f>
        <v>0</v>
      </c>
      <c r="V163" s="39">
        <f>VLOOKUP($C163,lookup_line!$A$3:$M$40,6,FALSE)</f>
        <v>0</v>
      </c>
      <c r="W163" s="39">
        <f>VLOOKUP($C163,lookup_line!$A$3:$M$40,7,FALSE)</f>
        <v>0</v>
      </c>
      <c r="X163" s="39">
        <f>VLOOKUP($C163,lookup_line!$A$3:$M$40,8,FALSE)</f>
        <v>0</v>
      </c>
      <c r="Y163" s="39">
        <f>VLOOKUP($C163,lookup_line!$A$3:$M$40,9,FALSE)</f>
        <v>0</v>
      </c>
      <c r="Z163" s="39">
        <f>VLOOKUP($C163,lookup_line!$A$3:$M$40,10,FALSE)</f>
        <v>0</v>
      </c>
      <c r="AA163" s="39">
        <f>VLOOKUP($C163,lookup_line!$A$3:$M$40,11,FALSE)</f>
        <v>0</v>
      </c>
      <c r="AB163" s="39">
        <f>VLOOKUP($C163,lookup_line!$A$3:$M$40,12,FALSE)</f>
        <v>0</v>
      </c>
      <c r="AC163" s="39">
        <f>VLOOKUP($C163,lookup_line!$A$3:$M$40,13,FALSE)</f>
        <v>0</v>
      </c>
      <c r="AD163" s="126">
        <f>IFERROR((E163-AF163)/AL163*-1,0.1)</f>
        <v>2458.6323476728539</v>
      </c>
      <c r="AE163" s="75">
        <v>0</v>
      </c>
      <c r="AF163" s="100">
        <v>0</v>
      </c>
      <c r="AG163" s="107">
        <v>0</v>
      </c>
      <c r="AH163" s="108">
        <v>0</v>
      </c>
      <c r="AI163" s="113"/>
      <c r="AJ163" s="45" t="s">
        <v>706</v>
      </c>
      <c r="AK163" s="77"/>
      <c r="AL163" s="45">
        <f>VLOOKUP(B163,Di_ROADS!$B$17:$E$1006,4,FALSE)</f>
        <v>-2E-3</v>
      </c>
      <c r="AM163" s="45" t="str">
        <f>IF(OR(D163&gt;E163,D163&gt;F163),"error","")</f>
        <v/>
      </c>
      <c r="AN163" s="37">
        <v>1</v>
      </c>
      <c r="AO163" s="71"/>
      <c r="AP163" s="139">
        <v>0.47748857326751443</v>
      </c>
      <c r="AQ163" s="137">
        <v>0.47748857283120866</v>
      </c>
      <c r="AR163" s="142">
        <f>AQ163-AP163</f>
        <v>-4.3630576929132303E-10</v>
      </c>
      <c r="AS163" s="77">
        <f>MIN(F163,E163)*P163</f>
        <v>4.9172646953457075</v>
      </c>
      <c r="AT163" s="77">
        <v>0.47748857326751437</v>
      </c>
      <c r="AU163" s="78">
        <f>AT163-AS163</f>
        <v>-4.4397761220781931</v>
      </c>
      <c r="AV163" s="78"/>
      <c r="AW163" s="45"/>
      <c r="AX163" s="45"/>
      <c r="AY163" s="45"/>
      <c r="AZ163" s="45"/>
      <c r="BA163" s="45"/>
    </row>
    <row r="164" spans="1:53" s="36" customFormat="1">
      <c r="A164" s="37">
        <v>52</v>
      </c>
      <c r="B164" s="68" t="s">
        <v>376</v>
      </c>
      <c r="C164" s="74">
        <v>6</v>
      </c>
      <c r="D164" s="130">
        <v>0</v>
      </c>
      <c r="E164" s="131">
        <v>5.8110834023547664</v>
      </c>
      <c r="F164" s="131">
        <v>25</v>
      </c>
      <c r="G164" s="70">
        <v>11.7</v>
      </c>
      <c r="H164" s="70">
        <v>13.3</v>
      </c>
      <c r="I164" s="70">
        <v>15.71</v>
      </c>
      <c r="J164" s="65">
        <v>15.7</v>
      </c>
      <c r="K164" s="45">
        <v>2</v>
      </c>
      <c r="L164" s="136">
        <v>2086</v>
      </c>
      <c r="M164" s="45">
        <v>2</v>
      </c>
      <c r="N164" s="115">
        <v>0</v>
      </c>
      <c r="O164" s="37">
        <v>1</v>
      </c>
      <c r="P164" s="37">
        <v>1</v>
      </c>
      <c r="Q164" s="146">
        <v>0</v>
      </c>
      <c r="R164" s="93">
        <f>VLOOKUP($C164,lookup_line!$A$3:$M$40,2,FALSE)</f>
        <v>6</v>
      </c>
      <c r="S164" s="39">
        <f>VLOOKUP($C164,lookup_line!$A$3:$M$40,3,FALSE)</f>
        <v>0</v>
      </c>
      <c r="T164" s="39">
        <f>VLOOKUP($C164,lookup_line!$A$3:$M$40,4,FALSE)</f>
        <v>0</v>
      </c>
      <c r="U164" s="39">
        <f>VLOOKUP($C164,lookup_line!$A$3:$M$40,5,FALSE)</f>
        <v>0</v>
      </c>
      <c r="V164" s="39">
        <f>VLOOKUP($C164,lookup_line!$A$3:$M$40,6,FALSE)</f>
        <v>0</v>
      </c>
      <c r="W164" s="39">
        <f>VLOOKUP($C164,lookup_line!$A$3:$M$40,7,FALSE)</f>
        <v>0</v>
      </c>
      <c r="X164" s="39">
        <f>VLOOKUP($C164,lookup_line!$A$3:$M$40,8,FALSE)</f>
        <v>0</v>
      </c>
      <c r="Y164" s="39">
        <f>VLOOKUP($C164,lookup_line!$A$3:$M$40,9,FALSE)</f>
        <v>0</v>
      </c>
      <c r="Z164" s="39">
        <f>VLOOKUP($C164,lookup_line!$A$3:$M$40,10,FALSE)</f>
        <v>0</v>
      </c>
      <c r="AA164" s="39">
        <f>VLOOKUP($C164,lookup_line!$A$3:$M$40,11,FALSE)</f>
        <v>0</v>
      </c>
      <c r="AB164" s="39">
        <f>VLOOKUP($C164,lookup_line!$A$3:$M$40,12,FALSE)</f>
        <v>0</v>
      </c>
      <c r="AC164" s="39">
        <f>VLOOKUP($C164,lookup_line!$A$3:$M$40,13,FALSE)</f>
        <v>0</v>
      </c>
      <c r="AD164" s="126">
        <f>IFERROR((E164-AF164)/AL164*-1,0.1)</f>
        <v>2905.5417011773829</v>
      </c>
      <c r="AE164" s="75">
        <v>0</v>
      </c>
      <c r="AF164" s="100">
        <v>0</v>
      </c>
      <c r="AG164" s="107">
        <v>0</v>
      </c>
      <c r="AH164" s="108">
        <v>0</v>
      </c>
      <c r="AI164" s="113"/>
      <c r="AJ164" s="45"/>
      <c r="AK164" s="77"/>
      <c r="AL164" s="45">
        <f>VLOOKUP(B164,Di_ROADS!$B$17:$E$1006,4,FALSE)</f>
        <v>-2E-3</v>
      </c>
      <c r="AM164" s="45" t="str">
        <f>IF(OR(D164&gt;E164,D164&gt;F164),"error","")</f>
        <v/>
      </c>
      <c r="AN164" s="37">
        <v>1</v>
      </c>
      <c r="AO164" s="71"/>
      <c r="AP164" s="139">
        <v>2.7176812769191789</v>
      </c>
      <c r="AQ164" s="137">
        <v>2.717681276503658</v>
      </c>
      <c r="AR164" s="142">
        <f>AQ164-AP164</f>
        <v>-4.1552095098040809E-10</v>
      </c>
      <c r="AS164" s="77">
        <f>MIN(F164,E164)*P164</f>
        <v>5.8110834023547664</v>
      </c>
      <c r="AT164" s="77">
        <v>2.7176812769191789</v>
      </c>
      <c r="AU164" s="78">
        <f>AT164-AS164</f>
        <v>-3.0934021254355875</v>
      </c>
      <c r="AV164" s="78"/>
      <c r="AW164" s="45"/>
      <c r="AX164" s="45"/>
      <c r="AY164" s="45"/>
      <c r="AZ164" s="45"/>
      <c r="BA164" s="45"/>
    </row>
    <row r="165" spans="1:53" s="36" customFormat="1">
      <c r="A165" s="37">
        <v>54</v>
      </c>
      <c r="B165" s="68" t="s">
        <v>378</v>
      </c>
      <c r="C165" s="74">
        <v>6</v>
      </c>
      <c r="D165" s="130">
        <v>0</v>
      </c>
      <c r="E165" s="131">
        <v>6.1242458016936761</v>
      </c>
      <c r="F165" s="131">
        <v>4.9913694919656351</v>
      </c>
      <c r="G165" s="70">
        <v>9.8000000000000007</v>
      </c>
      <c r="H165" s="70">
        <v>0.6</v>
      </c>
      <c r="I165" s="70">
        <v>32</v>
      </c>
      <c r="J165" s="65">
        <v>32</v>
      </c>
      <c r="K165" s="45">
        <v>4</v>
      </c>
      <c r="L165" s="136">
        <v>1540</v>
      </c>
      <c r="M165" s="45">
        <v>4</v>
      </c>
      <c r="N165" s="115">
        <v>0</v>
      </c>
      <c r="O165" s="37">
        <v>1</v>
      </c>
      <c r="P165" s="37">
        <v>1</v>
      </c>
      <c r="Q165" s="146">
        <v>0</v>
      </c>
      <c r="R165" s="93">
        <f>VLOOKUP($C165,lookup_line!$A$3:$M$40,2,FALSE)</f>
        <v>6</v>
      </c>
      <c r="S165" s="39">
        <f>VLOOKUP($C165,lookup_line!$A$3:$M$40,3,FALSE)</f>
        <v>0</v>
      </c>
      <c r="T165" s="39">
        <f>VLOOKUP($C165,lookup_line!$A$3:$M$40,4,FALSE)</f>
        <v>0</v>
      </c>
      <c r="U165" s="39">
        <f>VLOOKUP($C165,lookup_line!$A$3:$M$40,5,FALSE)</f>
        <v>0</v>
      </c>
      <c r="V165" s="39">
        <f>VLOOKUP($C165,lookup_line!$A$3:$M$40,6,FALSE)</f>
        <v>0</v>
      </c>
      <c r="W165" s="39">
        <f>VLOOKUP($C165,lookup_line!$A$3:$M$40,7,FALSE)</f>
        <v>0</v>
      </c>
      <c r="X165" s="39">
        <f>VLOOKUP($C165,lookup_line!$A$3:$M$40,8,FALSE)</f>
        <v>0</v>
      </c>
      <c r="Y165" s="39">
        <f>VLOOKUP($C165,lookup_line!$A$3:$M$40,9,FALSE)</f>
        <v>0</v>
      </c>
      <c r="Z165" s="39">
        <f>VLOOKUP($C165,lookup_line!$A$3:$M$40,10,FALSE)</f>
        <v>0</v>
      </c>
      <c r="AA165" s="39">
        <f>VLOOKUP($C165,lookup_line!$A$3:$M$40,11,FALSE)</f>
        <v>0</v>
      </c>
      <c r="AB165" s="39">
        <f>VLOOKUP($C165,lookup_line!$A$3:$M$40,12,FALSE)</f>
        <v>0</v>
      </c>
      <c r="AC165" s="39">
        <f>VLOOKUP($C165,lookup_line!$A$3:$M$40,13,FALSE)</f>
        <v>0</v>
      </c>
      <c r="AD165" s="126">
        <f>IFERROR((E165-AF165)/AL165*-1,0.1)</f>
        <v>5723.5942071903519</v>
      </c>
      <c r="AE165" s="75">
        <v>0</v>
      </c>
      <c r="AF165" s="100">
        <v>0</v>
      </c>
      <c r="AG165" s="107">
        <v>0</v>
      </c>
      <c r="AH165" s="108">
        <v>0</v>
      </c>
      <c r="AI165" s="113"/>
      <c r="AJ165" s="45" t="s">
        <v>847</v>
      </c>
      <c r="AK165" s="77"/>
      <c r="AL165" s="45">
        <f>VLOOKUP(B165,Di_ROADS!$B$17:$E$1006,4,FALSE)</f>
        <v>-1.07E-3</v>
      </c>
      <c r="AM165" s="45" t="str">
        <f>IF(OR(D165&gt;E165,D165&gt;F165),"error","")</f>
        <v/>
      </c>
      <c r="AN165" s="37">
        <v>1</v>
      </c>
      <c r="AO165" s="71"/>
      <c r="AP165" s="139">
        <v>2.3305580990339716</v>
      </c>
      <c r="AQ165" s="137">
        <v>2.3305580986442682</v>
      </c>
      <c r="AR165" s="142">
        <f>AQ165-AP165</f>
        <v>-3.8970338067656485E-10</v>
      </c>
      <c r="AS165" s="77">
        <f>MIN(F165,E165)*P165</f>
        <v>4.9913694919656351</v>
      </c>
      <c r="AT165" s="77">
        <v>2.3305580990339716</v>
      </c>
      <c r="AU165" s="78">
        <f>AT165-AS165</f>
        <v>-2.6608113929316635</v>
      </c>
      <c r="AV165" s="78"/>
      <c r="AW165" s="45"/>
      <c r="AX165" s="45"/>
      <c r="AY165" s="45"/>
      <c r="AZ165" s="45"/>
      <c r="BA165" s="45"/>
    </row>
    <row r="166" spans="1:53" s="36" customFormat="1">
      <c r="A166" s="37">
        <v>55</v>
      </c>
      <c r="B166" s="68" t="s">
        <v>379</v>
      </c>
      <c r="C166" s="74">
        <v>6</v>
      </c>
      <c r="D166" s="130">
        <v>0</v>
      </c>
      <c r="E166" s="131">
        <v>2.8463323061931849</v>
      </c>
      <c r="F166" s="131">
        <v>25</v>
      </c>
      <c r="G166" s="70">
        <v>8.6</v>
      </c>
      <c r="H166" s="70">
        <v>20</v>
      </c>
      <c r="I166" s="70">
        <v>44.863345900399999</v>
      </c>
      <c r="J166" s="65">
        <v>44.9</v>
      </c>
      <c r="K166" s="45">
        <v>8</v>
      </c>
      <c r="L166" s="136">
        <v>3000</v>
      </c>
      <c r="M166" s="45">
        <v>8</v>
      </c>
      <c r="N166" s="115">
        <v>0</v>
      </c>
      <c r="O166" s="37">
        <v>1</v>
      </c>
      <c r="P166" s="37">
        <v>1</v>
      </c>
      <c r="Q166" s="146">
        <v>0</v>
      </c>
      <c r="R166" s="93">
        <f>VLOOKUP($C166,lookup_line!$A$3:$M$40,2,FALSE)</f>
        <v>6</v>
      </c>
      <c r="S166" s="39">
        <f>VLOOKUP($C166,lookup_line!$A$3:$M$40,3,FALSE)</f>
        <v>0</v>
      </c>
      <c r="T166" s="39">
        <f>VLOOKUP($C166,lookup_line!$A$3:$M$40,4,FALSE)</f>
        <v>0</v>
      </c>
      <c r="U166" s="39">
        <f>VLOOKUP($C166,lookup_line!$A$3:$M$40,5,FALSE)</f>
        <v>0</v>
      </c>
      <c r="V166" s="39">
        <f>VLOOKUP($C166,lookup_line!$A$3:$M$40,6,FALSE)</f>
        <v>0</v>
      </c>
      <c r="W166" s="39">
        <f>VLOOKUP($C166,lookup_line!$A$3:$M$40,7,FALSE)</f>
        <v>0</v>
      </c>
      <c r="X166" s="39">
        <f>VLOOKUP($C166,lookup_line!$A$3:$M$40,8,FALSE)</f>
        <v>0</v>
      </c>
      <c r="Y166" s="39">
        <f>VLOOKUP($C166,lookup_line!$A$3:$M$40,9,FALSE)</f>
        <v>0</v>
      </c>
      <c r="Z166" s="39">
        <f>VLOOKUP($C166,lookup_line!$A$3:$M$40,10,FALSE)</f>
        <v>0</v>
      </c>
      <c r="AA166" s="39">
        <f>VLOOKUP($C166,lookup_line!$A$3:$M$40,11,FALSE)</f>
        <v>0</v>
      </c>
      <c r="AB166" s="39">
        <f>VLOOKUP($C166,lookup_line!$A$3:$M$40,12,FALSE)</f>
        <v>0</v>
      </c>
      <c r="AC166" s="39">
        <f>VLOOKUP($C166,lookup_line!$A$3:$M$40,13,FALSE)</f>
        <v>0</v>
      </c>
      <c r="AD166" s="126">
        <f>IFERROR((E166-AF166)/AL166*-1,0.1)</f>
        <v>1423.1661530965923</v>
      </c>
      <c r="AE166" s="75">
        <v>0</v>
      </c>
      <c r="AF166" s="100">
        <v>0</v>
      </c>
      <c r="AG166" s="107">
        <v>0</v>
      </c>
      <c r="AH166" s="108">
        <v>0</v>
      </c>
      <c r="AI166" s="113"/>
      <c r="AJ166" s="45"/>
      <c r="AK166" s="77"/>
      <c r="AL166" s="45">
        <f>VLOOKUP(B166,Di_ROADS!$B$17:$E$1006,4,FALSE)</f>
        <v>-2E-3</v>
      </c>
      <c r="AM166" s="45" t="str">
        <f>IF(OR(D166&gt;E166,D166&gt;F166),"error","")</f>
        <v/>
      </c>
      <c r="AN166" s="37">
        <v>1</v>
      </c>
      <c r="AO166" s="71"/>
      <c r="AP166" s="139">
        <v>3.2362201090570548</v>
      </c>
      <c r="AQ166" s="137">
        <v>3.2362201079868953</v>
      </c>
      <c r="AR166" s="142">
        <f>AQ166-AP166</f>
        <v>-1.0701595165585331E-9</v>
      </c>
      <c r="AS166" s="77">
        <f>MIN(F166,E166)*P166</f>
        <v>2.8463323061931849</v>
      </c>
      <c r="AT166" s="77">
        <v>3.2362201090570553</v>
      </c>
      <c r="AU166" s="78">
        <f>AT166-AS166</f>
        <v>0.38988780286387037</v>
      </c>
      <c r="AV166" s="78"/>
      <c r="AW166" s="45"/>
      <c r="AX166" s="45"/>
      <c r="AY166" s="45"/>
      <c r="AZ166" s="45"/>
      <c r="BA166" s="45"/>
    </row>
    <row r="167" spans="1:53" s="36" customFormat="1">
      <c r="A167" s="37">
        <v>56</v>
      </c>
      <c r="B167" s="68" t="s">
        <v>380</v>
      </c>
      <c r="C167" s="74">
        <v>6</v>
      </c>
      <c r="D167" s="130">
        <v>0</v>
      </c>
      <c r="E167" s="131">
        <v>4.6303239970998087</v>
      </c>
      <c r="F167" s="131">
        <v>25</v>
      </c>
      <c r="G167" s="70">
        <v>13.6</v>
      </c>
      <c r="H167" s="70">
        <v>1.2</v>
      </c>
      <c r="I167" s="70">
        <v>32.790999999999997</v>
      </c>
      <c r="J167" s="65">
        <v>32.799999999999997</v>
      </c>
      <c r="K167" s="45">
        <v>8</v>
      </c>
      <c r="L167" s="136">
        <v>3258</v>
      </c>
      <c r="M167" s="45">
        <v>8</v>
      </c>
      <c r="N167" s="115">
        <v>0</v>
      </c>
      <c r="O167" s="134">
        <v>1</v>
      </c>
      <c r="P167" s="134">
        <v>1</v>
      </c>
      <c r="Q167" s="146">
        <v>0</v>
      </c>
      <c r="R167" s="93">
        <f>VLOOKUP($C167,lookup_line!$A$3:$M$40,2,FALSE)</f>
        <v>6</v>
      </c>
      <c r="S167" s="39">
        <f>VLOOKUP($C167,lookup_line!$A$3:$M$40,3,FALSE)</f>
        <v>0</v>
      </c>
      <c r="T167" s="39">
        <f>VLOOKUP($C167,lookup_line!$A$3:$M$40,4,FALSE)</f>
        <v>0</v>
      </c>
      <c r="U167" s="39">
        <f>VLOOKUP($C167,lookup_line!$A$3:$M$40,5,FALSE)</f>
        <v>0</v>
      </c>
      <c r="V167" s="39">
        <f>VLOOKUP($C167,lookup_line!$A$3:$M$40,6,FALSE)</f>
        <v>0</v>
      </c>
      <c r="W167" s="39">
        <f>VLOOKUP($C167,lookup_line!$A$3:$M$40,7,FALSE)</f>
        <v>0</v>
      </c>
      <c r="X167" s="39">
        <f>VLOOKUP($C167,lookup_line!$A$3:$M$40,8,FALSE)</f>
        <v>0</v>
      </c>
      <c r="Y167" s="39">
        <f>VLOOKUP($C167,lookup_line!$A$3:$M$40,9,FALSE)</f>
        <v>0</v>
      </c>
      <c r="Z167" s="39">
        <f>VLOOKUP($C167,lookup_line!$A$3:$M$40,10,FALSE)</f>
        <v>0</v>
      </c>
      <c r="AA167" s="39">
        <f>VLOOKUP($C167,lookup_line!$A$3:$M$40,11,FALSE)</f>
        <v>0</v>
      </c>
      <c r="AB167" s="39">
        <f>VLOOKUP($C167,lookup_line!$A$3:$M$40,12,FALSE)</f>
        <v>0</v>
      </c>
      <c r="AC167" s="39">
        <f>VLOOKUP($C167,lookup_line!$A$3:$M$40,13,FALSE)</f>
        <v>0</v>
      </c>
      <c r="AD167" s="126">
        <f>IFERROR((E167-AF167)/AL167*-1,0.1)</f>
        <v>1446.9762490936901</v>
      </c>
      <c r="AE167" s="75">
        <v>0</v>
      </c>
      <c r="AF167" s="100">
        <v>0</v>
      </c>
      <c r="AG167" s="107">
        <v>0</v>
      </c>
      <c r="AH167" s="108">
        <v>0</v>
      </c>
      <c r="AI167" s="113"/>
      <c r="AJ167" s="45"/>
      <c r="AK167" s="77"/>
      <c r="AL167" s="45">
        <f>VLOOKUP(B167,Di_ROADS!$B$17:$E$1006,4,FALSE)</f>
        <v>-3.2000000000000002E-3</v>
      </c>
      <c r="AM167" s="45" t="str">
        <f>IF(OR(D167&gt;E167,D167&gt;F167),"error","")</f>
        <v/>
      </c>
      <c r="AN167" s="134">
        <v>1</v>
      </c>
      <c r="AO167" s="71"/>
      <c r="AP167" s="139">
        <v>4.6964171380683011</v>
      </c>
      <c r="AQ167" s="137">
        <v>4.6964171376949659</v>
      </c>
      <c r="AR167" s="142">
        <f>AQ167-AP167</f>
        <v>-3.7333514057991124E-10</v>
      </c>
      <c r="AS167" s="77">
        <f>MIN(F167,E167)*P167</f>
        <v>4.6303239970998087</v>
      </c>
      <c r="AT167" s="77">
        <v>4.6964171380683011</v>
      </c>
      <c r="AU167" s="78">
        <f>AT167-AS167</f>
        <v>6.6093140968492392E-2</v>
      </c>
      <c r="AV167" s="78"/>
      <c r="AW167" s="45"/>
      <c r="AX167" s="45"/>
      <c r="AY167" s="45"/>
      <c r="AZ167" s="45"/>
      <c r="BA167" s="45"/>
    </row>
    <row r="168" spans="1:53" s="36" customFormat="1">
      <c r="A168" s="37">
        <v>57</v>
      </c>
      <c r="B168" s="68" t="s">
        <v>381</v>
      </c>
      <c r="C168" s="74">
        <v>6</v>
      </c>
      <c r="D168" s="130">
        <v>0</v>
      </c>
      <c r="E168" s="131">
        <v>0.52104989459868523</v>
      </c>
      <c r="F168" s="131">
        <v>0.47748857326751437</v>
      </c>
      <c r="G168" s="70">
        <v>2</v>
      </c>
      <c r="H168" s="70">
        <v>0</v>
      </c>
      <c r="I168" s="70">
        <v>25</v>
      </c>
      <c r="J168" s="65">
        <v>25</v>
      </c>
      <c r="K168" s="45">
        <v>4</v>
      </c>
      <c r="L168" s="136">
        <v>2497.4699999999998</v>
      </c>
      <c r="M168" s="45">
        <v>4</v>
      </c>
      <c r="N168" s="115">
        <v>0</v>
      </c>
      <c r="O168" s="37">
        <v>1</v>
      </c>
      <c r="P168" s="37">
        <v>1</v>
      </c>
      <c r="Q168" s="146">
        <v>0</v>
      </c>
      <c r="R168" s="93">
        <f>VLOOKUP($C168,lookup_line!$A$3:$M$40,2,FALSE)</f>
        <v>6</v>
      </c>
      <c r="S168" s="39">
        <f>VLOOKUP($C168,lookup_line!$A$3:$M$40,3,FALSE)</f>
        <v>0</v>
      </c>
      <c r="T168" s="39">
        <f>VLOOKUP($C168,lookup_line!$A$3:$M$40,4,FALSE)</f>
        <v>0</v>
      </c>
      <c r="U168" s="39">
        <f>VLOOKUP($C168,lookup_line!$A$3:$M$40,5,FALSE)</f>
        <v>0</v>
      </c>
      <c r="V168" s="39">
        <f>VLOOKUP($C168,lookup_line!$A$3:$M$40,6,FALSE)</f>
        <v>0</v>
      </c>
      <c r="W168" s="39">
        <f>VLOOKUP($C168,lookup_line!$A$3:$M$40,7,FALSE)</f>
        <v>0</v>
      </c>
      <c r="X168" s="39">
        <f>VLOOKUP($C168,lookup_line!$A$3:$M$40,8,FALSE)</f>
        <v>0</v>
      </c>
      <c r="Y168" s="39">
        <f>VLOOKUP($C168,lookup_line!$A$3:$M$40,9,FALSE)</f>
        <v>0</v>
      </c>
      <c r="Z168" s="39">
        <f>VLOOKUP($C168,lookup_line!$A$3:$M$40,10,FALSE)</f>
        <v>0</v>
      </c>
      <c r="AA168" s="39">
        <f>VLOOKUP($C168,lookup_line!$A$3:$M$40,11,FALSE)</f>
        <v>0</v>
      </c>
      <c r="AB168" s="39">
        <f>VLOOKUP($C168,lookup_line!$A$3:$M$40,12,FALSE)</f>
        <v>0</v>
      </c>
      <c r="AC168" s="39">
        <f>VLOOKUP($C168,lookup_line!$A$3:$M$40,13,FALSE)</f>
        <v>0</v>
      </c>
      <c r="AD168" s="126">
        <f>IFERROR((E168-AF168)/AL168*-1,0.1)</f>
        <v>260.52494729934261</v>
      </c>
      <c r="AE168" s="75">
        <v>0</v>
      </c>
      <c r="AF168" s="100">
        <v>0</v>
      </c>
      <c r="AG168" s="107">
        <v>0</v>
      </c>
      <c r="AH168" s="108">
        <v>0</v>
      </c>
      <c r="AI168" s="113"/>
      <c r="AJ168" s="45" t="s">
        <v>848</v>
      </c>
      <c r="AK168" s="77"/>
      <c r="AL168" s="45">
        <f>VLOOKUP(B168,Di_ROADS!$B$17:$E$1006,4,FALSE)</f>
        <v>-2E-3</v>
      </c>
      <c r="AM168" s="45" t="str">
        <f>IF(OR(D168&gt;E168,D168&gt;F168),"error","")</f>
        <v/>
      </c>
      <c r="AN168" s="37">
        <v>1</v>
      </c>
      <c r="AO168" s="71"/>
      <c r="AP168" s="139">
        <v>0</v>
      </c>
      <c r="AQ168" s="137">
        <v>0</v>
      </c>
      <c r="AR168" s="142">
        <f>AQ168-AP168</f>
        <v>0</v>
      </c>
      <c r="AS168" s="77">
        <f>MIN(F168,E168)*P168</f>
        <v>0.47748857326751437</v>
      </c>
      <c r="AT168" s="77">
        <v>0</v>
      </c>
      <c r="AU168" s="78">
        <f>AT168-AS168</f>
        <v>-0.47748857326751437</v>
      </c>
      <c r="AV168" s="78"/>
      <c r="AW168" s="45"/>
      <c r="AX168" s="45"/>
      <c r="AY168" s="45"/>
      <c r="AZ168" s="45"/>
      <c r="BA168" s="45"/>
    </row>
    <row r="169" spans="1:53" s="36" customFormat="1">
      <c r="A169" s="37">
        <v>58</v>
      </c>
      <c r="B169" s="68" t="s">
        <v>382</v>
      </c>
      <c r="C169" s="74">
        <v>6</v>
      </c>
      <c r="D169" s="130">
        <v>0</v>
      </c>
      <c r="E169" s="131">
        <v>2.4801034440495155</v>
      </c>
      <c r="F169" s="131">
        <v>25</v>
      </c>
      <c r="G169" s="70">
        <v>12</v>
      </c>
      <c r="H169" s="70">
        <v>100</v>
      </c>
      <c r="I169" s="70">
        <v>21.312000000000001</v>
      </c>
      <c r="J169" s="65">
        <v>21.3</v>
      </c>
      <c r="K169" s="45">
        <v>0</v>
      </c>
      <c r="L169" s="136">
        <v>2944</v>
      </c>
      <c r="M169" s="45">
        <v>0</v>
      </c>
      <c r="N169" s="115">
        <v>0</v>
      </c>
      <c r="O169" s="37">
        <v>1</v>
      </c>
      <c r="P169" s="37">
        <v>1</v>
      </c>
      <c r="Q169" s="146">
        <v>0</v>
      </c>
      <c r="R169" s="93">
        <f>VLOOKUP($C169,lookup_line!$A$3:$M$40,2,FALSE)</f>
        <v>6</v>
      </c>
      <c r="S169" s="39">
        <f>VLOOKUP($C169,lookup_line!$A$3:$M$40,3,FALSE)</f>
        <v>0</v>
      </c>
      <c r="T169" s="39">
        <f>VLOOKUP($C169,lookup_line!$A$3:$M$40,4,FALSE)</f>
        <v>0</v>
      </c>
      <c r="U169" s="39">
        <f>VLOOKUP($C169,lookup_line!$A$3:$M$40,5,FALSE)</f>
        <v>0</v>
      </c>
      <c r="V169" s="39">
        <f>VLOOKUP($C169,lookup_line!$A$3:$M$40,6,FALSE)</f>
        <v>0</v>
      </c>
      <c r="W169" s="39">
        <f>VLOOKUP($C169,lookup_line!$A$3:$M$40,7,FALSE)</f>
        <v>0</v>
      </c>
      <c r="X169" s="39">
        <f>VLOOKUP($C169,lookup_line!$A$3:$M$40,8,FALSE)</f>
        <v>0</v>
      </c>
      <c r="Y169" s="39">
        <f>VLOOKUP($C169,lookup_line!$A$3:$M$40,9,FALSE)</f>
        <v>0</v>
      </c>
      <c r="Z169" s="39">
        <f>VLOOKUP($C169,lookup_line!$A$3:$M$40,10,FALSE)</f>
        <v>0</v>
      </c>
      <c r="AA169" s="39">
        <f>VLOOKUP($C169,lookup_line!$A$3:$M$40,11,FALSE)</f>
        <v>0</v>
      </c>
      <c r="AB169" s="39">
        <f>VLOOKUP($C169,lookup_line!$A$3:$M$40,12,FALSE)</f>
        <v>0</v>
      </c>
      <c r="AC169" s="39">
        <f>VLOOKUP($C169,lookup_line!$A$3:$M$40,13,FALSE)</f>
        <v>0</v>
      </c>
      <c r="AD169" s="126">
        <f>IFERROR((E169-AF169)/AL169*-1,0.1)</f>
        <v>1569.6857240819718</v>
      </c>
      <c r="AE169" s="75">
        <v>0</v>
      </c>
      <c r="AF169" s="100">
        <v>0</v>
      </c>
      <c r="AG169" s="107">
        <v>0</v>
      </c>
      <c r="AH169" s="108">
        <v>0</v>
      </c>
      <c r="AI169" s="113"/>
      <c r="AJ169" s="45" t="s">
        <v>707</v>
      </c>
      <c r="AK169" s="77"/>
      <c r="AL169" s="45">
        <f>VLOOKUP(B169,Di_ROADS!$B$17:$E$1006,4,FALSE)</f>
        <v>-1.58E-3</v>
      </c>
      <c r="AM169" s="45" t="str">
        <f>IF(OR(D169&gt;E169,D169&gt;F169),"error","")</f>
        <v/>
      </c>
      <c r="AN169" s="37">
        <v>1</v>
      </c>
      <c r="AO169" s="71"/>
      <c r="AP169" s="139">
        <v>2.2134700965154317</v>
      </c>
      <c r="AQ169" s="137">
        <v>2.2134700962167044</v>
      </c>
      <c r="AR169" s="142">
        <f>AQ169-AP169</f>
        <v>-2.9872726514668102E-10</v>
      </c>
      <c r="AS169" s="77">
        <f>MIN(F169,E169)*P169</f>
        <v>2.4801034440495155</v>
      </c>
      <c r="AT169" s="77">
        <v>2.2134700965154321</v>
      </c>
      <c r="AU169" s="78">
        <f>AT169-AS169</f>
        <v>-0.26663334753408341</v>
      </c>
      <c r="AV169" s="78"/>
      <c r="AW169" s="45"/>
      <c r="AX169" s="45"/>
      <c r="AY169" s="45"/>
      <c r="AZ169" s="45"/>
      <c r="BA169" s="45"/>
    </row>
    <row r="170" spans="1:53" s="36" customFormat="1">
      <c r="A170" s="37">
        <v>59</v>
      </c>
      <c r="B170" s="68" t="s">
        <v>383</v>
      </c>
      <c r="C170" s="74">
        <v>6</v>
      </c>
      <c r="D170" s="130">
        <v>0</v>
      </c>
      <c r="E170" s="131">
        <v>4.832720308915162</v>
      </c>
      <c r="F170" s="131">
        <v>25</v>
      </c>
      <c r="G170" s="70">
        <v>14</v>
      </c>
      <c r="H170" s="70">
        <v>69.2</v>
      </c>
      <c r="I170" s="70">
        <v>36.362000000000002</v>
      </c>
      <c r="J170" s="65">
        <v>36.4</v>
      </c>
      <c r="K170" s="45">
        <v>2</v>
      </c>
      <c r="L170" s="136">
        <v>3368</v>
      </c>
      <c r="M170" s="45">
        <v>2</v>
      </c>
      <c r="N170" s="115">
        <v>0</v>
      </c>
      <c r="O170" s="134">
        <v>1</v>
      </c>
      <c r="P170" s="134">
        <v>1</v>
      </c>
      <c r="Q170" s="146">
        <v>0</v>
      </c>
      <c r="R170" s="93">
        <f>VLOOKUP($C170,lookup_line!$A$3:$M$40,2,FALSE)</f>
        <v>6</v>
      </c>
      <c r="S170" s="39">
        <f>VLOOKUP($C170,lookup_line!$A$3:$M$40,3,FALSE)</f>
        <v>0</v>
      </c>
      <c r="T170" s="39">
        <f>VLOOKUP($C170,lookup_line!$A$3:$M$40,4,FALSE)</f>
        <v>0</v>
      </c>
      <c r="U170" s="39">
        <f>VLOOKUP($C170,lookup_line!$A$3:$M$40,5,FALSE)</f>
        <v>0</v>
      </c>
      <c r="V170" s="39">
        <f>VLOOKUP($C170,lookup_line!$A$3:$M$40,6,FALSE)</f>
        <v>0</v>
      </c>
      <c r="W170" s="39">
        <f>VLOOKUP($C170,lookup_line!$A$3:$M$40,7,FALSE)</f>
        <v>0</v>
      </c>
      <c r="X170" s="39">
        <f>VLOOKUP($C170,lookup_line!$A$3:$M$40,8,FALSE)</f>
        <v>0</v>
      </c>
      <c r="Y170" s="39">
        <f>VLOOKUP($C170,lookup_line!$A$3:$M$40,9,FALSE)</f>
        <v>0</v>
      </c>
      <c r="Z170" s="39">
        <f>VLOOKUP($C170,lookup_line!$A$3:$M$40,10,FALSE)</f>
        <v>0</v>
      </c>
      <c r="AA170" s="39">
        <f>VLOOKUP($C170,lookup_line!$A$3:$M$40,11,FALSE)</f>
        <v>0</v>
      </c>
      <c r="AB170" s="39">
        <f>VLOOKUP($C170,lookup_line!$A$3:$M$40,12,FALSE)</f>
        <v>0</v>
      </c>
      <c r="AC170" s="39">
        <f>VLOOKUP($C170,lookup_line!$A$3:$M$40,13,FALSE)</f>
        <v>0</v>
      </c>
      <c r="AD170" s="126">
        <f>IFERROR((E170-AF170)/AL170*-1,0.1)</f>
        <v>9665.4406178303234</v>
      </c>
      <c r="AE170" s="75">
        <v>0</v>
      </c>
      <c r="AF170" s="100">
        <v>0</v>
      </c>
      <c r="AG170" s="107">
        <v>0</v>
      </c>
      <c r="AH170" s="108">
        <v>0</v>
      </c>
      <c r="AI170" s="113"/>
      <c r="AJ170" s="45"/>
      <c r="AK170" s="77"/>
      <c r="AL170" s="45">
        <f>VLOOKUP(B170,Di_ROADS!$B$17:$E$1006,4,FALSE)</f>
        <v>-5.0000000000000001E-4</v>
      </c>
      <c r="AM170" s="45" t="str">
        <f>IF(OR(D170&gt;E170,D170&gt;F170),"error","")</f>
        <v/>
      </c>
      <c r="AN170" s="134">
        <v>1</v>
      </c>
      <c r="AO170" s="71"/>
      <c r="AP170" s="139">
        <v>0.39915195212710608</v>
      </c>
      <c r="AQ170" s="137">
        <v>0.39915195178132368</v>
      </c>
      <c r="AR170" s="142">
        <f>AQ170-AP170</f>
        <v>-3.4578240271088134E-10</v>
      </c>
      <c r="AS170" s="77">
        <f>MIN(F170,E170)*P170</f>
        <v>4.832720308915162</v>
      </c>
      <c r="AT170" s="77">
        <v>0.39915195212710608</v>
      </c>
      <c r="AU170" s="78">
        <f>AT170-AS170</f>
        <v>-4.4335683567880562</v>
      </c>
      <c r="AV170" s="78"/>
      <c r="AW170" s="45"/>
      <c r="AX170" s="45"/>
      <c r="AY170" s="45"/>
      <c r="AZ170" s="45"/>
      <c r="BA170" s="45"/>
    </row>
    <row r="171" spans="1:53" s="36" customFormat="1">
      <c r="A171" s="37">
        <v>60</v>
      </c>
      <c r="B171" s="68" t="s">
        <v>384</v>
      </c>
      <c r="C171" s="74">
        <v>6</v>
      </c>
      <c r="D171" s="130">
        <v>0</v>
      </c>
      <c r="E171" s="131">
        <v>2.6264611872146117</v>
      </c>
      <c r="F171" s="131">
        <v>25</v>
      </c>
      <c r="G171" s="70">
        <v>21.3</v>
      </c>
      <c r="H171" s="70">
        <v>49.9</v>
      </c>
      <c r="I171" s="70">
        <v>16.906618676299999</v>
      </c>
      <c r="J171" s="65">
        <v>16.899999999999999</v>
      </c>
      <c r="K171" s="45">
        <v>4</v>
      </c>
      <c r="L171" s="136">
        <v>2387</v>
      </c>
      <c r="M171" s="45">
        <v>4</v>
      </c>
      <c r="N171" s="115">
        <v>0</v>
      </c>
      <c r="O171" s="37">
        <v>1</v>
      </c>
      <c r="P171" s="37">
        <v>1</v>
      </c>
      <c r="Q171" s="146">
        <v>0</v>
      </c>
      <c r="R171" s="93">
        <f>VLOOKUP($C171,lookup_line!$A$3:$M$40,2,FALSE)</f>
        <v>6</v>
      </c>
      <c r="S171" s="39">
        <f>VLOOKUP($C171,lookup_line!$A$3:$M$40,3,FALSE)</f>
        <v>0</v>
      </c>
      <c r="T171" s="39">
        <f>VLOOKUP($C171,lookup_line!$A$3:$M$40,4,FALSE)</f>
        <v>0</v>
      </c>
      <c r="U171" s="39">
        <f>VLOOKUP($C171,lookup_line!$A$3:$M$40,5,FALSE)</f>
        <v>0</v>
      </c>
      <c r="V171" s="39">
        <f>VLOOKUP($C171,lookup_line!$A$3:$M$40,6,FALSE)</f>
        <v>0</v>
      </c>
      <c r="W171" s="39">
        <f>VLOOKUP($C171,lookup_line!$A$3:$M$40,7,FALSE)</f>
        <v>0</v>
      </c>
      <c r="X171" s="39">
        <f>VLOOKUP($C171,lookup_line!$A$3:$M$40,8,FALSE)</f>
        <v>0</v>
      </c>
      <c r="Y171" s="39">
        <f>VLOOKUP($C171,lookup_line!$A$3:$M$40,9,FALSE)</f>
        <v>0</v>
      </c>
      <c r="Z171" s="39">
        <f>VLOOKUP($C171,lookup_line!$A$3:$M$40,10,FALSE)</f>
        <v>0</v>
      </c>
      <c r="AA171" s="39">
        <f>VLOOKUP($C171,lookup_line!$A$3:$M$40,11,FALSE)</f>
        <v>0</v>
      </c>
      <c r="AB171" s="39">
        <f>VLOOKUP($C171,lookup_line!$A$3:$M$40,12,FALSE)</f>
        <v>0</v>
      </c>
      <c r="AC171" s="39">
        <f>VLOOKUP($C171,lookup_line!$A$3:$M$40,13,FALSE)</f>
        <v>0</v>
      </c>
      <c r="AD171" s="126">
        <f>IFERROR((E171-AF171)/AL171*-1,0.1)</f>
        <v>1313.2305936073058</v>
      </c>
      <c r="AE171" s="75">
        <v>0</v>
      </c>
      <c r="AF171" s="100">
        <v>0</v>
      </c>
      <c r="AG171" s="107">
        <v>0</v>
      </c>
      <c r="AH171" s="108">
        <v>0</v>
      </c>
      <c r="AI171" s="113"/>
      <c r="AJ171" s="45"/>
      <c r="AK171" s="77"/>
      <c r="AL171" s="45">
        <f>VLOOKUP(B171,Di_ROADS!$B$17:$E$1006,4,FALSE)</f>
        <v>-2E-3</v>
      </c>
      <c r="AM171" s="45" t="str">
        <f>IF(OR(D171&gt;E171,D171&gt;F171),"error","")</f>
        <v/>
      </c>
      <c r="AN171" s="37">
        <v>1</v>
      </c>
      <c r="AO171" s="71"/>
      <c r="AP171" s="139">
        <v>0</v>
      </c>
      <c r="AQ171" s="137">
        <v>0</v>
      </c>
      <c r="AR171" s="142">
        <f>AQ171-AP171</f>
        <v>0</v>
      </c>
      <c r="AS171" s="77">
        <f>MIN(F171,E171)*P171</f>
        <v>2.6264611872146117</v>
      </c>
      <c r="AT171" s="77">
        <v>0</v>
      </c>
      <c r="AU171" s="78">
        <f>AT171-AS171</f>
        <v>-2.6264611872146117</v>
      </c>
      <c r="AV171" s="78"/>
      <c r="AW171" s="45"/>
      <c r="AX171" s="45"/>
      <c r="AY171" s="45"/>
      <c r="AZ171" s="45"/>
      <c r="BA171" s="45"/>
    </row>
    <row r="172" spans="1:53" s="36" customFormat="1">
      <c r="A172" s="37">
        <v>61</v>
      </c>
      <c r="B172" s="68" t="s">
        <v>385</v>
      </c>
      <c r="C172" s="74">
        <v>6</v>
      </c>
      <c r="D172" s="130">
        <v>0</v>
      </c>
      <c r="E172" s="131">
        <v>3.6421227476900482</v>
      </c>
      <c r="F172" s="131">
        <v>25</v>
      </c>
      <c r="G172" s="70">
        <v>15.8</v>
      </c>
      <c r="H172" s="70">
        <v>0</v>
      </c>
      <c r="I172" s="70">
        <v>47.920999999999999</v>
      </c>
      <c r="J172" s="65">
        <v>47.9</v>
      </c>
      <c r="K172" s="45">
        <v>8</v>
      </c>
      <c r="L172" s="136">
        <v>2505</v>
      </c>
      <c r="M172" s="45">
        <v>8</v>
      </c>
      <c r="N172" s="115">
        <v>0</v>
      </c>
      <c r="O172" s="37">
        <v>1</v>
      </c>
      <c r="P172" s="37">
        <v>1</v>
      </c>
      <c r="Q172" s="146">
        <v>0</v>
      </c>
      <c r="R172" s="93">
        <f>VLOOKUP($C172,lookup_line!$A$3:$M$40,2,FALSE)</f>
        <v>6</v>
      </c>
      <c r="S172" s="39">
        <f>VLOOKUP($C172,lookup_line!$A$3:$M$40,3,FALSE)</f>
        <v>0</v>
      </c>
      <c r="T172" s="39">
        <f>VLOOKUP($C172,lookup_line!$A$3:$M$40,4,FALSE)</f>
        <v>0</v>
      </c>
      <c r="U172" s="39">
        <f>VLOOKUP($C172,lookup_line!$A$3:$M$40,5,FALSE)</f>
        <v>0</v>
      </c>
      <c r="V172" s="39">
        <f>VLOOKUP($C172,lookup_line!$A$3:$M$40,6,FALSE)</f>
        <v>0</v>
      </c>
      <c r="W172" s="39">
        <f>VLOOKUP($C172,lookup_line!$A$3:$M$40,7,FALSE)</f>
        <v>0</v>
      </c>
      <c r="X172" s="39">
        <f>VLOOKUP($C172,lookup_line!$A$3:$M$40,8,FALSE)</f>
        <v>0</v>
      </c>
      <c r="Y172" s="39">
        <f>VLOOKUP($C172,lookup_line!$A$3:$M$40,9,FALSE)</f>
        <v>0</v>
      </c>
      <c r="Z172" s="39">
        <f>VLOOKUP($C172,lookup_line!$A$3:$M$40,10,FALSE)</f>
        <v>0</v>
      </c>
      <c r="AA172" s="39">
        <f>VLOOKUP($C172,lookup_line!$A$3:$M$40,11,FALSE)</f>
        <v>0</v>
      </c>
      <c r="AB172" s="39">
        <f>VLOOKUP($C172,lookup_line!$A$3:$M$40,12,FALSE)</f>
        <v>0</v>
      </c>
      <c r="AC172" s="39">
        <f>VLOOKUP($C172,lookup_line!$A$3:$M$40,13,FALSE)</f>
        <v>0</v>
      </c>
      <c r="AD172" s="126">
        <f>IFERROR((E172-AF172)/AL172*-1,0.1)</f>
        <v>1887.1102319637555</v>
      </c>
      <c r="AE172" s="75">
        <v>0</v>
      </c>
      <c r="AF172" s="100">
        <v>0</v>
      </c>
      <c r="AG172" s="107">
        <v>0</v>
      </c>
      <c r="AH172" s="108">
        <v>0</v>
      </c>
      <c r="AI172" s="113"/>
      <c r="AJ172" s="45" t="s">
        <v>707</v>
      </c>
      <c r="AK172" s="77"/>
      <c r="AL172" s="45">
        <f>VLOOKUP(B172,Di_ROADS!$B$17:$E$1006,4,FALSE)</f>
        <v>-1.9300000000000001E-3</v>
      </c>
      <c r="AM172" s="45" t="str">
        <f>IF(OR(D172&gt;E172,D172&gt;F172),"error","")</f>
        <v/>
      </c>
      <c r="AN172" s="37">
        <v>1</v>
      </c>
      <c r="AO172" s="71"/>
      <c r="AP172" s="139">
        <v>3.24526076453034</v>
      </c>
      <c r="AQ172" s="137">
        <v>3.2452607640832212</v>
      </c>
      <c r="AR172" s="142">
        <f>AQ172-AP172</f>
        <v>-4.4711878643965974E-10</v>
      </c>
      <c r="AS172" s="77">
        <f>MIN(F172,E172)*P172</f>
        <v>3.6421227476900482</v>
      </c>
      <c r="AT172" s="77">
        <v>3.24526076453034</v>
      </c>
      <c r="AU172" s="78">
        <f>AT172-AS172</f>
        <v>-0.39686198315970822</v>
      </c>
      <c r="AV172" s="78"/>
      <c r="AW172" s="45"/>
      <c r="AX172" s="45"/>
      <c r="AY172" s="45"/>
      <c r="AZ172" s="45"/>
      <c r="BA172" s="45"/>
    </row>
    <row r="173" spans="1:53" s="36" customFormat="1">
      <c r="A173" s="37">
        <v>62</v>
      </c>
      <c r="B173" s="41" t="s">
        <v>386</v>
      </c>
      <c r="C173" s="74">
        <v>6</v>
      </c>
      <c r="D173" s="130">
        <v>0</v>
      </c>
      <c r="E173" s="131">
        <v>5.0161271173294137</v>
      </c>
      <c r="F173" s="131">
        <v>25</v>
      </c>
      <c r="G173" s="70">
        <v>20.2</v>
      </c>
      <c r="H173" s="70">
        <v>7.5</v>
      </c>
      <c r="I173" s="70">
        <v>15</v>
      </c>
      <c r="J173" s="65">
        <v>15</v>
      </c>
      <c r="K173" s="45">
        <v>6</v>
      </c>
      <c r="L173" s="136">
        <v>2590</v>
      </c>
      <c r="M173" s="45">
        <v>6</v>
      </c>
      <c r="N173" s="115">
        <v>0</v>
      </c>
      <c r="O173" s="134">
        <v>1</v>
      </c>
      <c r="P173" s="134">
        <v>1</v>
      </c>
      <c r="Q173" s="146">
        <v>0</v>
      </c>
      <c r="R173" s="93">
        <f>VLOOKUP($C173,lookup_line!$A$3:$M$40,2,FALSE)</f>
        <v>6</v>
      </c>
      <c r="S173" s="39">
        <f>VLOOKUP($C173,lookup_line!$A$3:$M$40,3,FALSE)</f>
        <v>0</v>
      </c>
      <c r="T173" s="39">
        <f>VLOOKUP($C173,lookup_line!$A$3:$M$40,4,FALSE)</f>
        <v>0</v>
      </c>
      <c r="U173" s="39">
        <f>VLOOKUP($C173,lookup_line!$A$3:$M$40,5,FALSE)</f>
        <v>0</v>
      </c>
      <c r="V173" s="39">
        <f>VLOOKUP($C173,lookup_line!$A$3:$M$40,6,FALSE)</f>
        <v>0</v>
      </c>
      <c r="W173" s="39">
        <f>VLOOKUP($C173,lookup_line!$A$3:$M$40,7,FALSE)</f>
        <v>0</v>
      </c>
      <c r="X173" s="39">
        <f>VLOOKUP($C173,lookup_line!$A$3:$M$40,8,FALSE)</f>
        <v>0</v>
      </c>
      <c r="Y173" s="39">
        <f>VLOOKUP($C173,lookup_line!$A$3:$M$40,9,FALSE)</f>
        <v>0</v>
      </c>
      <c r="Z173" s="39">
        <f>VLOOKUP($C173,lookup_line!$A$3:$M$40,10,FALSE)</f>
        <v>0</v>
      </c>
      <c r="AA173" s="39">
        <f>VLOOKUP($C173,lookup_line!$A$3:$M$40,11,FALSE)</f>
        <v>0</v>
      </c>
      <c r="AB173" s="39">
        <f>VLOOKUP($C173,lookup_line!$A$3:$M$40,12,FALSE)</f>
        <v>0</v>
      </c>
      <c r="AC173" s="39">
        <f>VLOOKUP($C173,lookup_line!$A$3:$M$40,13,FALSE)</f>
        <v>0</v>
      </c>
      <c r="AD173" s="126">
        <f>IFERROR((E173-AF173)/AL173*-1,0.1)</f>
        <v>2508.0635586647068</v>
      </c>
      <c r="AE173" s="75">
        <v>0</v>
      </c>
      <c r="AF173" s="100">
        <v>0</v>
      </c>
      <c r="AG173" s="107">
        <v>0</v>
      </c>
      <c r="AH173" s="108">
        <v>0</v>
      </c>
      <c r="AI173" s="113"/>
      <c r="AJ173" s="45"/>
      <c r="AK173" s="77"/>
      <c r="AL173" s="45">
        <f>VLOOKUP(B173,Di_ROADS!$B$17:$E$1006,4,FALSE)</f>
        <v>-2E-3</v>
      </c>
      <c r="AM173" s="45" t="str">
        <f>IF(OR(D173&gt;E173,D173&gt;F173),"error","")</f>
        <v/>
      </c>
      <c r="AN173" s="134">
        <v>1</v>
      </c>
      <c r="AO173" s="71"/>
      <c r="AP173" s="139">
        <v>0</v>
      </c>
      <c r="AQ173" s="137">
        <v>0</v>
      </c>
      <c r="AR173" s="142">
        <f>AQ173-AP173</f>
        <v>0</v>
      </c>
      <c r="AS173" s="77">
        <f>MIN(F173,E173)*P173</f>
        <v>5.0161271173294137</v>
      </c>
      <c r="AT173" s="77">
        <v>0</v>
      </c>
      <c r="AU173" s="78">
        <f>AT173-AS173</f>
        <v>-5.0161271173294137</v>
      </c>
      <c r="AV173" s="78"/>
      <c r="AW173" s="45"/>
      <c r="AX173" s="45"/>
      <c r="AY173" s="45"/>
      <c r="AZ173" s="45"/>
      <c r="BA173" s="45"/>
    </row>
    <row r="174" spans="1:53" s="36" customFormat="1">
      <c r="A174" s="37">
        <v>64</v>
      </c>
      <c r="B174" s="41" t="s">
        <v>388</v>
      </c>
      <c r="C174" s="74">
        <v>7</v>
      </c>
      <c r="D174" s="130">
        <v>0</v>
      </c>
      <c r="E174" s="131">
        <v>2.2783645059862803</v>
      </c>
      <c r="F174" s="131">
        <v>25</v>
      </c>
      <c r="G174" s="70">
        <v>4</v>
      </c>
      <c r="H174" s="70">
        <v>165</v>
      </c>
      <c r="I174" s="70">
        <v>5.1790517905</v>
      </c>
      <c r="J174" s="65">
        <v>5.2</v>
      </c>
      <c r="K174" s="45">
        <v>0</v>
      </c>
      <c r="L174" s="136">
        <v>1422.6133333333</v>
      </c>
      <c r="M174" s="45">
        <v>0</v>
      </c>
      <c r="N174" s="115">
        <v>0</v>
      </c>
      <c r="O174" s="37">
        <v>1</v>
      </c>
      <c r="P174" s="37">
        <v>1</v>
      </c>
      <c r="Q174" s="146">
        <v>0</v>
      </c>
      <c r="R174" s="93">
        <f>VLOOKUP($C174,lookup_line!$A$3:$M$40,2,FALSE)</f>
        <v>7</v>
      </c>
      <c r="S174" s="39">
        <f>VLOOKUP($C174,lookup_line!$A$3:$M$40,3,FALSE)</f>
        <v>0</v>
      </c>
      <c r="T174" s="39">
        <f>VLOOKUP($C174,lookup_line!$A$3:$M$40,4,FALSE)</f>
        <v>0</v>
      </c>
      <c r="U174" s="39">
        <f>VLOOKUP($C174,lookup_line!$A$3:$M$40,5,FALSE)</f>
        <v>0</v>
      </c>
      <c r="V174" s="39">
        <f>VLOOKUP($C174,lookup_line!$A$3:$M$40,6,FALSE)</f>
        <v>0</v>
      </c>
      <c r="W174" s="39">
        <f>VLOOKUP($C174,lookup_line!$A$3:$M$40,7,FALSE)</f>
        <v>0</v>
      </c>
      <c r="X174" s="39">
        <f>VLOOKUP($C174,lookup_line!$A$3:$M$40,8,FALSE)</f>
        <v>0</v>
      </c>
      <c r="Y174" s="39">
        <f>VLOOKUP($C174,lookup_line!$A$3:$M$40,9,FALSE)</f>
        <v>0</v>
      </c>
      <c r="Z174" s="39">
        <f>VLOOKUP($C174,lookup_line!$A$3:$M$40,10,FALSE)</f>
        <v>0</v>
      </c>
      <c r="AA174" s="39">
        <f>VLOOKUP($C174,lookup_line!$A$3:$M$40,11,FALSE)</f>
        <v>0</v>
      </c>
      <c r="AB174" s="39">
        <f>VLOOKUP($C174,lookup_line!$A$3:$M$40,12,FALSE)</f>
        <v>0</v>
      </c>
      <c r="AC174" s="39">
        <f>VLOOKUP($C174,lookup_line!$A$3:$M$40,13,FALSE)</f>
        <v>0</v>
      </c>
      <c r="AD174" s="126">
        <f>IFERROR((E174-AF174)/AL174*-1,0.1)</f>
        <v>1139.1822529931401</v>
      </c>
      <c r="AE174" s="75">
        <v>0</v>
      </c>
      <c r="AF174" s="100">
        <v>0</v>
      </c>
      <c r="AG174" s="107">
        <v>0</v>
      </c>
      <c r="AH174" s="108">
        <v>0</v>
      </c>
      <c r="AI174" s="113"/>
      <c r="AJ174" s="45" t="s">
        <v>849</v>
      </c>
      <c r="AK174" s="77"/>
      <c r="AL174" s="45">
        <f>VLOOKUP(B174,Di_ROADS!$B$17:$E$1006,4,FALSE)</f>
        <v>-2E-3</v>
      </c>
      <c r="AM174" s="45" t="str">
        <f>IF(OR(D174&gt;E174,D174&gt;F174),"error","")</f>
        <v/>
      </c>
      <c r="AN174" s="37">
        <v>1</v>
      </c>
      <c r="AO174" s="71"/>
      <c r="AP174" s="139">
        <v>0</v>
      </c>
      <c r="AQ174" s="137">
        <v>0</v>
      </c>
      <c r="AR174" s="142">
        <f>AQ174-AP174</f>
        <v>0</v>
      </c>
      <c r="AS174" s="77">
        <f>MIN(F174,E174)*P174</f>
        <v>2.2783645059862803</v>
      </c>
      <c r="AT174" s="77">
        <v>0</v>
      </c>
      <c r="AU174" s="78">
        <f>AT174-AS174</f>
        <v>-2.2783645059862803</v>
      </c>
      <c r="AV174" s="78"/>
      <c r="AW174" s="45"/>
      <c r="AX174" s="45"/>
      <c r="AY174" s="45"/>
      <c r="AZ174" s="45"/>
      <c r="BA174" s="45"/>
    </row>
    <row r="175" spans="1:53" s="36" customFormat="1">
      <c r="A175" s="37">
        <v>65</v>
      </c>
      <c r="B175" s="41" t="s">
        <v>389</v>
      </c>
      <c r="C175" s="74">
        <v>7</v>
      </c>
      <c r="D175" s="130">
        <v>0</v>
      </c>
      <c r="E175" s="131">
        <v>0.42766222387729114</v>
      </c>
      <c r="F175" s="131">
        <v>25</v>
      </c>
      <c r="G175" s="70">
        <v>5.9</v>
      </c>
      <c r="H175" s="70">
        <v>637.5</v>
      </c>
      <c r="I175" s="70">
        <v>13.3</v>
      </c>
      <c r="J175" s="65">
        <v>13.3</v>
      </c>
      <c r="K175" s="45">
        <v>4</v>
      </c>
      <c r="L175" s="136">
        <v>3000</v>
      </c>
      <c r="M175" s="45">
        <v>4</v>
      </c>
      <c r="N175" s="115">
        <v>0</v>
      </c>
      <c r="O175" s="134">
        <v>1</v>
      </c>
      <c r="P175" s="134">
        <v>1</v>
      </c>
      <c r="Q175" s="146">
        <v>0</v>
      </c>
      <c r="R175" s="93">
        <f>VLOOKUP($C175,lookup_line!$A$3:$M$40,2,FALSE)</f>
        <v>7</v>
      </c>
      <c r="S175" s="39">
        <f>VLOOKUP($C175,lookup_line!$A$3:$M$40,3,FALSE)</f>
        <v>0</v>
      </c>
      <c r="T175" s="39">
        <f>VLOOKUP($C175,lookup_line!$A$3:$M$40,4,FALSE)</f>
        <v>0</v>
      </c>
      <c r="U175" s="39">
        <f>VLOOKUP($C175,lookup_line!$A$3:$M$40,5,FALSE)</f>
        <v>0</v>
      </c>
      <c r="V175" s="39">
        <f>VLOOKUP($C175,lookup_line!$A$3:$M$40,6,FALSE)</f>
        <v>0</v>
      </c>
      <c r="W175" s="39">
        <f>VLOOKUP($C175,lookup_line!$A$3:$M$40,7,FALSE)</f>
        <v>0</v>
      </c>
      <c r="X175" s="39">
        <f>VLOOKUP($C175,lookup_line!$A$3:$M$40,8,FALSE)</f>
        <v>0</v>
      </c>
      <c r="Y175" s="39">
        <f>VLOOKUP($C175,lookup_line!$A$3:$M$40,9,FALSE)</f>
        <v>0</v>
      </c>
      <c r="Z175" s="39">
        <f>VLOOKUP($C175,lookup_line!$A$3:$M$40,10,FALSE)</f>
        <v>0</v>
      </c>
      <c r="AA175" s="39">
        <f>VLOOKUP($C175,lookup_line!$A$3:$M$40,11,FALSE)</f>
        <v>0</v>
      </c>
      <c r="AB175" s="39">
        <f>VLOOKUP($C175,lookup_line!$A$3:$M$40,12,FALSE)</f>
        <v>0</v>
      </c>
      <c r="AC175" s="39">
        <f>VLOOKUP($C175,lookup_line!$A$3:$M$40,13,FALSE)</f>
        <v>0</v>
      </c>
      <c r="AD175" s="126">
        <f>IFERROR((E175-AF175)/AL175*-1,0.1)</f>
        <v>213.83111193864556</v>
      </c>
      <c r="AE175" s="75">
        <v>0</v>
      </c>
      <c r="AF175" s="100">
        <v>0</v>
      </c>
      <c r="AG175" s="107">
        <v>0</v>
      </c>
      <c r="AH175" s="108">
        <v>0</v>
      </c>
      <c r="AI175" s="113"/>
      <c r="AJ175" s="45" t="s">
        <v>849</v>
      </c>
      <c r="AK175" s="77"/>
      <c r="AL175" s="45">
        <f>VLOOKUP(B175,Di_ROADS!$B$17:$E$1006,4,FALSE)</f>
        <v>-2E-3</v>
      </c>
      <c r="AM175" s="45" t="str">
        <f>IF(OR(D175&gt;E175,D175&gt;F175),"error","")</f>
        <v/>
      </c>
      <c r="AN175" s="134">
        <v>1</v>
      </c>
      <c r="AO175" s="71"/>
      <c r="AP175" s="139">
        <v>0</v>
      </c>
      <c r="AQ175" s="137">
        <v>0</v>
      </c>
      <c r="AR175" s="142">
        <f>AQ175-AP175</f>
        <v>0</v>
      </c>
      <c r="AS175" s="77">
        <f>MIN(F175,E175)*P175</f>
        <v>0.42766222387729114</v>
      </c>
      <c r="AT175" s="77">
        <v>0</v>
      </c>
      <c r="AU175" s="78">
        <f>AT175-AS175</f>
        <v>-0.42766222387729114</v>
      </c>
      <c r="AV175" s="78"/>
      <c r="AW175" s="45"/>
      <c r="AX175" s="45"/>
      <c r="AY175" s="45"/>
      <c r="AZ175" s="45"/>
      <c r="BA175" s="45"/>
    </row>
    <row r="176" spans="1:53" s="36" customFormat="1">
      <c r="A176" s="37">
        <v>67</v>
      </c>
      <c r="B176" s="41" t="s">
        <v>391</v>
      </c>
      <c r="C176" s="74">
        <v>7</v>
      </c>
      <c r="D176" s="130">
        <v>0</v>
      </c>
      <c r="E176" s="131">
        <v>2.4853982731163793</v>
      </c>
      <c r="F176" s="131">
        <v>25</v>
      </c>
      <c r="G176" s="70">
        <v>14.9</v>
      </c>
      <c r="H176" s="70">
        <v>171.8</v>
      </c>
      <c r="I176" s="70">
        <v>23.643999999999998</v>
      </c>
      <c r="J176" s="65">
        <v>24</v>
      </c>
      <c r="K176" s="45">
        <v>4</v>
      </c>
      <c r="L176" s="136">
        <v>1044.96</v>
      </c>
      <c r="M176" s="45">
        <v>10</v>
      </c>
      <c r="N176" s="115">
        <v>0</v>
      </c>
      <c r="O176" s="37">
        <v>1</v>
      </c>
      <c r="P176" s="37">
        <v>1</v>
      </c>
      <c r="Q176" s="146">
        <v>0</v>
      </c>
      <c r="R176" s="93">
        <f>VLOOKUP($C176,lookup_line!$A$3:$M$40,2,FALSE)</f>
        <v>7</v>
      </c>
      <c r="S176" s="39">
        <f>VLOOKUP($C176,lookup_line!$A$3:$M$40,3,FALSE)</f>
        <v>0</v>
      </c>
      <c r="T176" s="39">
        <f>VLOOKUP($C176,lookup_line!$A$3:$M$40,4,FALSE)</f>
        <v>0</v>
      </c>
      <c r="U176" s="39">
        <f>VLOOKUP($C176,lookup_line!$A$3:$M$40,5,FALSE)</f>
        <v>0</v>
      </c>
      <c r="V176" s="39">
        <f>VLOOKUP($C176,lookup_line!$A$3:$M$40,6,FALSE)</f>
        <v>0</v>
      </c>
      <c r="W176" s="39">
        <f>VLOOKUP($C176,lookup_line!$A$3:$M$40,7,FALSE)</f>
        <v>0</v>
      </c>
      <c r="X176" s="39">
        <f>VLOOKUP($C176,lookup_line!$A$3:$M$40,8,FALSE)</f>
        <v>0</v>
      </c>
      <c r="Y176" s="39">
        <f>VLOOKUP($C176,lookup_line!$A$3:$M$40,9,FALSE)</f>
        <v>0</v>
      </c>
      <c r="Z176" s="39">
        <f>VLOOKUP($C176,lookup_line!$A$3:$M$40,10,FALSE)</f>
        <v>0</v>
      </c>
      <c r="AA176" s="39">
        <f>VLOOKUP($C176,lookup_line!$A$3:$M$40,11,FALSE)</f>
        <v>0</v>
      </c>
      <c r="AB176" s="39">
        <f>VLOOKUP($C176,lookup_line!$A$3:$M$40,12,FALSE)</f>
        <v>0</v>
      </c>
      <c r="AC176" s="39">
        <f>VLOOKUP($C176,lookup_line!$A$3:$M$40,13,FALSE)</f>
        <v>0</v>
      </c>
      <c r="AD176" s="126">
        <f>IFERROR((E176-AF176)/AL176*-1,0.1)</f>
        <v>1242.6991365581896</v>
      </c>
      <c r="AE176" s="75">
        <v>0</v>
      </c>
      <c r="AF176" s="100">
        <v>0</v>
      </c>
      <c r="AG176" s="107">
        <v>0</v>
      </c>
      <c r="AH176" s="108">
        <v>0</v>
      </c>
      <c r="AI176" s="113"/>
      <c r="AJ176" s="45" t="s">
        <v>850</v>
      </c>
      <c r="AK176" s="77"/>
      <c r="AL176" s="45">
        <f>VLOOKUP(B176,Di_ROADS!$B$17:$E$1006,4,FALSE)</f>
        <v>-2E-3</v>
      </c>
      <c r="AM176" s="45" t="str">
        <f>IF(OR(D176&gt;E176,D176&gt;F176),"error","")</f>
        <v/>
      </c>
      <c r="AN176" s="37">
        <v>1</v>
      </c>
      <c r="AO176" s="71"/>
      <c r="AP176" s="139">
        <v>0</v>
      </c>
      <c r="AQ176" s="137">
        <v>0</v>
      </c>
      <c r="AR176" s="142">
        <f>AQ176-AP176</f>
        <v>0</v>
      </c>
      <c r="AS176" s="77">
        <f>MIN(F176,E176)*P176</f>
        <v>2.4853982731163793</v>
      </c>
      <c r="AT176" s="77">
        <v>0</v>
      </c>
      <c r="AU176" s="78">
        <f>AT176-AS176</f>
        <v>-2.4853982731163793</v>
      </c>
      <c r="AV176" s="78"/>
      <c r="AW176" s="45"/>
      <c r="AX176" s="45"/>
      <c r="AY176" s="45"/>
      <c r="AZ176" s="45"/>
      <c r="BA176" s="45"/>
    </row>
    <row r="177" spans="1:53" s="36" customFormat="1">
      <c r="A177" s="37">
        <v>69</v>
      </c>
      <c r="B177" s="41" t="s">
        <v>393</v>
      </c>
      <c r="C177" s="74">
        <v>7</v>
      </c>
      <c r="D177" s="130">
        <v>0</v>
      </c>
      <c r="E177" s="131">
        <v>3.9598018455393724</v>
      </c>
      <c r="F177" s="131">
        <v>25</v>
      </c>
      <c r="G177" s="70">
        <v>16.100000000000001</v>
      </c>
      <c r="H177" s="70">
        <v>4.0999999999999996</v>
      </c>
      <c r="I177" s="70">
        <v>12.9922598452</v>
      </c>
      <c r="J177" s="65">
        <v>13</v>
      </c>
      <c r="K177" s="45">
        <v>5</v>
      </c>
      <c r="L177" s="136">
        <v>3459.07</v>
      </c>
      <c r="M177" s="45">
        <v>5</v>
      </c>
      <c r="N177" s="115">
        <v>0</v>
      </c>
      <c r="O177" s="37">
        <v>1</v>
      </c>
      <c r="P177" s="37">
        <v>1</v>
      </c>
      <c r="Q177" s="146">
        <v>0</v>
      </c>
      <c r="R177" s="93">
        <f>VLOOKUP($C177,lookup_line!$A$3:$M$40,2,FALSE)</f>
        <v>7</v>
      </c>
      <c r="S177" s="39">
        <f>VLOOKUP($C177,lookup_line!$A$3:$M$40,3,FALSE)</f>
        <v>0</v>
      </c>
      <c r="T177" s="39">
        <f>VLOOKUP($C177,lookup_line!$A$3:$M$40,4,FALSE)</f>
        <v>0</v>
      </c>
      <c r="U177" s="39">
        <f>VLOOKUP($C177,lookup_line!$A$3:$M$40,5,FALSE)</f>
        <v>0</v>
      </c>
      <c r="V177" s="39">
        <f>VLOOKUP($C177,lookup_line!$A$3:$M$40,6,FALSE)</f>
        <v>0</v>
      </c>
      <c r="W177" s="39">
        <f>VLOOKUP($C177,lookup_line!$A$3:$M$40,7,FALSE)</f>
        <v>0</v>
      </c>
      <c r="X177" s="39">
        <f>VLOOKUP($C177,lookup_line!$A$3:$M$40,8,FALSE)</f>
        <v>0</v>
      </c>
      <c r="Y177" s="39">
        <f>VLOOKUP($C177,lookup_line!$A$3:$M$40,9,FALSE)</f>
        <v>0</v>
      </c>
      <c r="Z177" s="39">
        <f>VLOOKUP($C177,lookup_line!$A$3:$M$40,10,FALSE)</f>
        <v>0</v>
      </c>
      <c r="AA177" s="39">
        <f>VLOOKUP($C177,lookup_line!$A$3:$M$40,11,FALSE)</f>
        <v>0</v>
      </c>
      <c r="AB177" s="39">
        <f>VLOOKUP($C177,lookup_line!$A$3:$M$40,12,FALSE)</f>
        <v>0</v>
      </c>
      <c r="AC177" s="39">
        <f>VLOOKUP($C177,lookup_line!$A$3:$M$40,13,FALSE)</f>
        <v>0</v>
      </c>
      <c r="AD177" s="126">
        <f>IFERROR((E177-AF177)/AL177*-1,0.1)</f>
        <v>1979.9009227696861</v>
      </c>
      <c r="AE177" s="75">
        <v>0</v>
      </c>
      <c r="AF177" s="100">
        <v>0</v>
      </c>
      <c r="AG177" s="107">
        <v>0</v>
      </c>
      <c r="AH177" s="108">
        <v>0</v>
      </c>
      <c r="AI177" s="113"/>
      <c r="AJ177" s="45" t="s">
        <v>851</v>
      </c>
      <c r="AK177" s="77"/>
      <c r="AL177" s="45">
        <f>VLOOKUP(B177,Di_ROADS!$B$17:$E$1006,4,FALSE)</f>
        <v>-2E-3</v>
      </c>
      <c r="AM177" s="45" t="str">
        <f>IF(OR(D177&gt;E177,D177&gt;F177),"error","")</f>
        <v/>
      </c>
      <c r="AN177" s="37">
        <v>1</v>
      </c>
      <c r="AO177" s="71"/>
      <c r="AP177" s="139">
        <v>0</v>
      </c>
      <c r="AQ177" s="137">
        <v>0</v>
      </c>
      <c r="AR177" s="142">
        <f>AQ177-AP177</f>
        <v>0</v>
      </c>
      <c r="AS177" s="77">
        <f>MIN(F177,E177)*P177</f>
        <v>3.9598018455393724</v>
      </c>
      <c r="AT177" s="77">
        <v>0</v>
      </c>
      <c r="AU177" s="78">
        <f>AT177-AS177</f>
        <v>-3.9598018455393724</v>
      </c>
      <c r="AV177" s="78"/>
      <c r="AW177" s="45"/>
      <c r="AX177" s="45"/>
      <c r="AY177" s="45"/>
      <c r="AZ177" s="45"/>
      <c r="BA177" s="45"/>
    </row>
    <row r="178" spans="1:53" s="36" customFormat="1">
      <c r="A178" s="37">
        <v>74</v>
      </c>
      <c r="B178" s="41" t="s">
        <v>398</v>
      </c>
      <c r="C178" s="74">
        <v>7</v>
      </c>
      <c r="D178" s="130">
        <v>0</v>
      </c>
      <c r="E178" s="131">
        <v>0.40667124590012388</v>
      </c>
      <c r="F178" s="131">
        <v>25</v>
      </c>
      <c r="G178" s="70">
        <v>32.5</v>
      </c>
      <c r="H178" s="70">
        <v>150</v>
      </c>
      <c r="I178" s="70">
        <v>6.8129999999999997</v>
      </c>
      <c r="J178" s="65">
        <v>6.8</v>
      </c>
      <c r="K178" s="45">
        <v>2</v>
      </c>
      <c r="L178" s="136">
        <v>944.69333333329996</v>
      </c>
      <c r="M178" s="45">
        <v>2</v>
      </c>
      <c r="N178" s="115">
        <v>0</v>
      </c>
      <c r="O178" s="134">
        <v>1</v>
      </c>
      <c r="P178" s="134">
        <v>1</v>
      </c>
      <c r="Q178" s="146">
        <v>0</v>
      </c>
      <c r="R178" s="93">
        <f>VLOOKUP($C178,lookup_line!$A$3:$M$40,2,FALSE)</f>
        <v>7</v>
      </c>
      <c r="S178" s="39">
        <f>VLOOKUP($C178,lookup_line!$A$3:$M$40,3,FALSE)</f>
        <v>0</v>
      </c>
      <c r="T178" s="39">
        <f>VLOOKUP($C178,lookup_line!$A$3:$M$40,4,FALSE)</f>
        <v>0</v>
      </c>
      <c r="U178" s="39">
        <f>VLOOKUP($C178,lookup_line!$A$3:$M$40,5,FALSE)</f>
        <v>0</v>
      </c>
      <c r="V178" s="39">
        <f>VLOOKUP($C178,lookup_line!$A$3:$M$40,6,FALSE)</f>
        <v>0</v>
      </c>
      <c r="W178" s="39">
        <f>VLOOKUP($C178,lookup_line!$A$3:$M$40,7,FALSE)</f>
        <v>0</v>
      </c>
      <c r="X178" s="39">
        <f>VLOOKUP($C178,lookup_line!$A$3:$M$40,8,FALSE)</f>
        <v>0</v>
      </c>
      <c r="Y178" s="39">
        <f>VLOOKUP($C178,lookup_line!$A$3:$M$40,9,FALSE)</f>
        <v>0</v>
      </c>
      <c r="Z178" s="39">
        <f>VLOOKUP($C178,lookup_line!$A$3:$M$40,10,FALSE)</f>
        <v>0</v>
      </c>
      <c r="AA178" s="39">
        <f>VLOOKUP($C178,lookup_line!$A$3:$M$40,11,FALSE)</f>
        <v>0</v>
      </c>
      <c r="AB178" s="39">
        <f>VLOOKUP($C178,lookup_line!$A$3:$M$40,12,FALSE)</f>
        <v>0</v>
      </c>
      <c r="AC178" s="39">
        <f>VLOOKUP($C178,lookup_line!$A$3:$M$40,13,FALSE)</f>
        <v>0</v>
      </c>
      <c r="AD178" s="126">
        <f>IFERROR((E178-AF178)/AL178*-1,0.1)</f>
        <v>331.97652726540724</v>
      </c>
      <c r="AE178" s="75">
        <v>0</v>
      </c>
      <c r="AF178" s="100">
        <v>0</v>
      </c>
      <c r="AG178" s="107">
        <v>0</v>
      </c>
      <c r="AH178" s="108">
        <v>0</v>
      </c>
      <c r="AI178" s="113"/>
      <c r="AJ178" s="45"/>
      <c r="AK178" s="77"/>
      <c r="AL178" s="45">
        <f>VLOOKUP(B178,Di_ROADS!$B$17:$E$1006,4,FALSE)</f>
        <v>-1.225E-3</v>
      </c>
      <c r="AM178" s="45" t="str">
        <f>IF(OR(D178&gt;E178,D178&gt;F178),"error","")</f>
        <v/>
      </c>
      <c r="AN178" s="134">
        <v>1</v>
      </c>
      <c r="AO178" s="71"/>
      <c r="AP178" s="139">
        <v>3.0090901971426911</v>
      </c>
      <c r="AQ178" s="137">
        <v>3.0090901966735135</v>
      </c>
      <c r="AR178" s="142">
        <f>AQ178-AP178</f>
        <v>-4.6917758567133205E-10</v>
      </c>
      <c r="AS178" s="77">
        <f>MIN(F178,E178)*P178</f>
        <v>0.40667124590012388</v>
      </c>
      <c r="AT178" s="77">
        <v>3.0090901971426907</v>
      </c>
      <c r="AU178" s="78">
        <f>AT178-AS178</f>
        <v>2.6024189512425666</v>
      </c>
      <c r="AV178" s="78"/>
      <c r="AW178" s="45"/>
      <c r="AX178" s="45"/>
      <c r="AY178" s="45"/>
      <c r="AZ178" s="45"/>
      <c r="BA178" s="45"/>
    </row>
    <row r="179" spans="1:53" s="36" customFormat="1">
      <c r="A179" s="37">
        <v>77</v>
      </c>
      <c r="B179" s="7" t="s">
        <v>401</v>
      </c>
      <c r="C179" s="74">
        <v>8</v>
      </c>
      <c r="D179" s="130">
        <v>0</v>
      </c>
      <c r="E179" s="131">
        <v>12.371783419055864</v>
      </c>
      <c r="F179" s="131">
        <v>25</v>
      </c>
      <c r="G179" s="70">
        <v>29.69061</v>
      </c>
      <c r="H179" s="70">
        <v>66.195189999999997</v>
      </c>
      <c r="I179" s="70">
        <v>67.367000000000004</v>
      </c>
      <c r="J179" s="65">
        <v>67.400000000000006</v>
      </c>
      <c r="K179" s="45">
        <v>4</v>
      </c>
      <c r="L179" s="136">
        <v>1697</v>
      </c>
      <c r="M179" s="45">
        <v>4</v>
      </c>
      <c r="N179" s="115">
        <v>0</v>
      </c>
      <c r="O179" s="134">
        <v>1</v>
      </c>
      <c r="P179" s="134">
        <v>1</v>
      </c>
      <c r="Q179" s="146">
        <v>0</v>
      </c>
      <c r="R179" s="93">
        <f>VLOOKUP($C179,lookup_line!$A$3:$M$40,2,FALSE)</f>
        <v>8</v>
      </c>
      <c r="S179" s="39">
        <f>VLOOKUP($C179,lookup_line!$A$3:$M$40,3,FALSE)</f>
        <v>0</v>
      </c>
      <c r="T179" s="39">
        <f>VLOOKUP($C179,lookup_line!$A$3:$M$40,4,FALSE)</f>
        <v>0</v>
      </c>
      <c r="U179" s="39">
        <f>VLOOKUP($C179,lookup_line!$A$3:$M$40,5,FALSE)</f>
        <v>0</v>
      </c>
      <c r="V179" s="39">
        <f>VLOOKUP($C179,lookup_line!$A$3:$M$40,6,FALSE)</f>
        <v>0</v>
      </c>
      <c r="W179" s="39">
        <f>VLOOKUP($C179,lookup_line!$A$3:$M$40,7,FALSE)</f>
        <v>0</v>
      </c>
      <c r="X179" s="39">
        <f>VLOOKUP($C179,lookup_line!$A$3:$M$40,8,FALSE)</f>
        <v>0</v>
      </c>
      <c r="Y179" s="39">
        <f>VLOOKUP($C179,lookup_line!$A$3:$M$40,9,FALSE)</f>
        <v>0</v>
      </c>
      <c r="Z179" s="39">
        <f>VLOOKUP($C179,lookup_line!$A$3:$M$40,10,FALSE)</f>
        <v>0</v>
      </c>
      <c r="AA179" s="39">
        <f>VLOOKUP($C179,lookup_line!$A$3:$M$40,11,FALSE)</f>
        <v>0</v>
      </c>
      <c r="AB179" s="39">
        <f>VLOOKUP($C179,lookup_line!$A$3:$M$40,12,FALSE)</f>
        <v>0</v>
      </c>
      <c r="AC179" s="39">
        <f>VLOOKUP($C179,lookup_line!$A$3:$M$40,13,FALSE)</f>
        <v>0</v>
      </c>
      <c r="AD179" s="126">
        <f>IFERROR((E179-AF179)/AL179*-1,0.1)</f>
        <v>6185.8917095279321</v>
      </c>
      <c r="AE179" s="75">
        <v>0</v>
      </c>
      <c r="AF179" s="100">
        <v>0</v>
      </c>
      <c r="AG179" s="107">
        <v>0</v>
      </c>
      <c r="AH179" s="108">
        <v>0</v>
      </c>
      <c r="AI179" s="113"/>
      <c r="AJ179" s="45" t="s">
        <v>709</v>
      </c>
      <c r="AK179" s="77"/>
      <c r="AL179" s="45">
        <f>VLOOKUP(B179,Di_ROADS!$B$17:$E$1006,4,FALSE)</f>
        <v>-2E-3</v>
      </c>
      <c r="AM179" s="45" t="str">
        <f>IF(OR(D179&gt;E179,D179&gt;F179),"error","")</f>
        <v/>
      </c>
      <c r="AN179" s="134">
        <v>1</v>
      </c>
      <c r="AO179" s="71"/>
      <c r="AP179" s="139">
        <v>6.5462716361114568</v>
      </c>
      <c r="AQ179" s="137">
        <v>6.5462716351274661</v>
      </c>
      <c r="AR179" s="142">
        <f>AQ179-AP179</f>
        <v>-9.8399066672527624E-10</v>
      </c>
      <c r="AS179" s="77">
        <f>MIN(F179,E179)*P179</f>
        <v>12.371783419055864</v>
      </c>
      <c r="AT179" s="77">
        <v>6.5462716361114568</v>
      </c>
      <c r="AU179" s="78">
        <f>AT179-AS179</f>
        <v>-5.8255117829444076</v>
      </c>
      <c r="AV179" s="78"/>
      <c r="AW179" s="45"/>
      <c r="AX179" s="45"/>
      <c r="AY179" s="45"/>
      <c r="AZ179" s="45"/>
      <c r="BA179" s="45"/>
    </row>
    <row r="180" spans="1:53" s="36" customFormat="1">
      <c r="A180" s="37">
        <v>78</v>
      </c>
      <c r="B180" s="7" t="s">
        <v>402</v>
      </c>
      <c r="C180" s="74">
        <v>8</v>
      </c>
      <c r="D180" s="130">
        <v>0</v>
      </c>
      <c r="E180" s="131">
        <v>0.10932920786249009</v>
      </c>
      <c r="F180" s="131">
        <v>0</v>
      </c>
      <c r="G180" s="70">
        <v>1</v>
      </c>
      <c r="H180" s="70">
        <v>0</v>
      </c>
      <c r="I180" s="70">
        <v>37.725999999999999</v>
      </c>
      <c r="J180" s="65">
        <v>37.700000000000003</v>
      </c>
      <c r="K180" s="45">
        <v>8</v>
      </c>
      <c r="L180" s="136">
        <v>3000</v>
      </c>
      <c r="M180" s="45">
        <v>8</v>
      </c>
      <c r="N180" s="115">
        <v>0</v>
      </c>
      <c r="O180" s="37">
        <v>1</v>
      </c>
      <c r="P180" s="37">
        <v>1</v>
      </c>
      <c r="Q180" s="146">
        <v>0</v>
      </c>
      <c r="R180" s="93">
        <f>VLOOKUP($C180,lookup_line!$A$3:$M$40,2,FALSE)</f>
        <v>8</v>
      </c>
      <c r="S180" s="39">
        <f>VLOOKUP($C180,lookup_line!$A$3:$M$40,3,FALSE)</f>
        <v>0</v>
      </c>
      <c r="T180" s="39">
        <f>VLOOKUP($C180,lookup_line!$A$3:$M$40,4,FALSE)</f>
        <v>0</v>
      </c>
      <c r="U180" s="39">
        <f>VLOOKUP($C180,lookup_line!$A$3:$M$40,5,FALSE)</f>
        <v>0</v>
      </c>
      <c r="V180" s="39">
        <f>VLOOKUP($C180,lookup_line!$A$3:$M$40,6,FALSE)</f>
        <v>0</v>
      </c>
      <c r="W180" s="39">
        <f>VLOOKUP($C180,lookup_line!$A$3:$M$40,7,FALSE)</f>
        <v>0</v>
      </c>
      <c r="X180" s="39">
        <f>VLOOKUP($C180,lookup_line!$A$3:$M$40,8,FALSE)</f>
        <v>0</v>
      </c>
      <c r="Y180" s="39">
        <f>VLOOKUP($C180,lookup_line!$A$3:$M$40,9,FALSE)</f>
        <v>0</v>
      </c>
      <c r="Z180" s="39">
        <f>VLOOKUP($C180,lookup_line!$A$3:$M$40,10,FALSE)</f>
        <v>0</v>
      </c>
      <c r="AA180" s="39">
        <f>VLOOKUP($C180,lookup_line!$A$3:$M$40,11,FALSE)</f>
        <v>0</v>
      </c>
      <c r="AB180" s="39">
        <f>VLOOKUP($C180,lookup_line!$A$3:$M$40,12,FALSE)</f>
        <v>0</v>
      </c>
      <c r="AC180" s="39">
        <f>VLOOKUP($C180,lookup_line!$A$3:$M$40,13,FALSE)</f>
        <v>0</v>
      </c>
      <c r="AD180" s="126">
        <f>IFERROR((E180-AF180)/AL180*-1,0.1)</f>
        <v>54.664603931245047</v>
      </c>
      <c r="AE180" s="75">
        <v>0</v>
      </c>
      <c r="AF180" s="100">
        <v>0</v>
      </c>
      <c r="AG180" s="107">
        <v>0</v>
      </c>
      <c r="AH180" s="108">
        <v>0</v>
      </c>
      <c r="AI180" s="113"/>
      <c r="AJ180" s="45" t="s">
        <v>710</v>
      </c>
      <c r="AK180" s="77"/>
      <c r="AL180" s="45">
        <f>VLOOKUP(B180,Di_ROADS!$B$17:$E$1006,4,FALSE)</f>
        <v>-2E-3</v>
      </c>
      <c r="AM180" s="45" t="str">
        <f>IF(OR(D180&gt;E180,D180&gt;F180),"error","")</f>
        <v/>
      </c>
      <c r="AN180" s="37">
        <v>1</v>
      </c>
      <c r="AO180" s="71"/>
      <c r="AP180" s="139">
        <v>0</v>
      </c>
      <c r="AQ180" s="137">
        <v>0</v>
      </c>
      <c r="AR180" s="142">
        <f>AQ180-AP180</f>
        <v>0</v>
      </c>
      <c r="AS180" s="77">
        <f>MIN(F180,E180)*P180</f>
        <v>0</v>
      </c>
      <c r="AT180" s="77">
        <v>0</v>
      </c>
      <c r="AU180" s="78">
        <f>AT180-AS180</f>
        <v>0</v>
      </c>
      <c r="AV180" s="78"/>
      <c r="AW180" s="45"/>
      <c r="AX180" s="45"/>
      <c r="AY180" s="45"/>
      <c r="AZ180" s="45"/>
      <c r="BA180" s="45"/>
    </row>
    <row r="181" spans="1:53" s="36" customFormat="1">
      <c r="A181" s="37">
        <v>79</v>
      </c>
      <c r="B181" s="41" t="s">
        <v>403</v>
      </c>
      <c r="C181" s="74">
        <v>8</v>
      </c>
      <c r="D181" s="130">
        <v>0</v>
      </c>
      <c r="E181" s="131">
        <v>3.8908620641790859</v>
      </c>
      <c r="F181" s="131">
        <v>25</v>
      </c>
      <c r="G181" s="70">
        <v>13.1</v>
      </c>
      <c r="H181" s="70">
        <v>5.2</v>
      </c>
      <c r="I181" s="70">
        <v>18.428157184300002</v>
      </c>
      <c r="J181" s="65">
        <v>18.399999999999999</v>
      </c>
      <c r="K181" s="45">
        <v>2</v>
      </c>
      <c r="L181" s="136">
        <v>1252.1300000000001</v>
      </c>
      <c r="M181" s="45">
        <v>2</v>
      </c>
      <c r="N181" s="115">
        <v>0</v>
      </c>
      <c r="O181" s="37">
        <v>1</v>
      </c>
      <c r="P181" s="37">
        <v>1</v>
      </c>
      <c r="Q181" s="146">
        <v>0</v>
      </c>
      <c r="R181" s="93">
        <f>VLOOKUP($C181,lookup_line!$A$3:$M$40,2,FALSE)</f>
        <v>8</v>
      </c>
      <c r="S181" s="39">
        <f>VLOOKUP($C181,lookup_line!$A$3:$M$40,3,FALSE)</f>
        <v>0</v>
      </c>
      <c r="T181" s="39">
        <f>VLOOKUP($C181,lookup_line!$A$3:$M$40,4,FALSE)</f>
        <v>0</v>
      </c>
      <c r="U181" s="39">
        <f>VLOOKUP($C181,lookup_line!$A$3:$M$40,5,FALSE)</f>
        <v>0</v>
      </c>
      <c r="V181" s="39">
        <f>VLOOKUP($C181,lookup_line!$A$3:$M$40,6,FALSE)</f>
        <v>0</v>
      </c>
      <c r="W181" s="39">
        <f>VLOOKUP($C181,lookup_line!$A$3:$M$40,7,FALSE)</f>
        <v>0</v>
      </c>
      <c r="X181" s="39">
        <f>VLOOKUP($C181,lookup_line!$A$3:$M$40,8,FALSE)</f>
        <v>0</v>
      </c>
      <c r="Y181" s="39">
        <f>VLOOKUP($C181,lookup_line!$A$3:$M$40,9,FALSE)</f>
        <v>0</v>
      </c>
      <c r="Z181" s="39">
        <f>VLOOKUP($C181,lookup_line!$A$3:$M$40,10,FALSE)</f>
        <v>0</v>
      </c>
      <c r="AA181" s="39">
        <f>VLOOKUP($C181,lookup_line!$A$3:$M$40,11,FALSE)</f>
        <v>0</v>
      </c>
      <c r="AB181" s="39">
        <f>VLOOKUP($C181,lookup_line!$A$3:$M$40,12,FALSE)</f>
        <v>0</v>
      </c>
      <c r="AC181" s="39">
        <f>VLOOKUP($C181,lookup_line!$A$3:$M$40,13,FALSE)</f>
        <v>0</v>
      </c>
      <c r="AD181" s="126">
        <f>IFERROR((E181-AF181)/AL181*-1,0.1)</f>
        <v>4577.4847813871602</v>
      </c>
      <c r="AE181" s="75">
        <v>0</v>
      </c>
      <c r="AF181" s="100">
        <v>0</v>
      </c>
      <c r="AG181" s="107">
        <v>0</v>
      </c>
      <c r="AH181" s="108">
        <v>0</v>
      </c>
      <c r="AI181" s="113"/>
      <c r="AJ181" s="45"/>
      <c r="AK181" s="77"/>
      <c r="AL181" s="45">
        <f>VLOOKUP(B181,Di_ROADS!$B$17:$E$1006,4,FALSE)</f>
        <v>-8.4999999999999995E-4</v>
      </c>
      <c r="AM181" s="45" t="str">
        <f>IF(OR(D181&gt;E181,D181&gt;F181),"error","")</f>
        <v/>
      </c>
      <c r="AN181" s="37">
        <v>1</v>
      </c>
      <c r="AO181" s="71"/>
      <c r="AP181" s="139">
        <v>0</v>
      </c>
      <c r="AQ181" s="137">
        <v>0</v>
      </c>
      <c r="AR181" s="142">
        <f>AQ181-AP181</f>
        <v>0</v>
      </c>
      <c r="AS181" s="77">
        <f>MIN(F181,E181)*P181</f>
        <v>3.8908620641790859</v>
      </c>
      <c r="AT181" s="77">
        <v>0</v>
      </c>
      <c r="AU181" s="78">
        <f>AT181-AS181</f>
        <v>-3.8908620641790859</v>
      </c>
      <c r="AV181" s="78"/>
      <c r="AW181" s="45"/>
      <c r="AX181" s="45"/>
      <c r="AY181" s="45"/>
      <c r="AZ181" s="45"/>
      <c r="BA181" s="45"/>
    </row>
    <row r="182" spans="1:53" s="36" customFormat="1">
      <c r="A182" s="37">
        <v>80</v>
      </c>
      <c r="B182" s="7" t="s">
        <v>404</v>
      </c>
      <c r="C182" s="74">
        <v>8</v>
      </c>
      <c r="D182" s="130">
        <v>0</v>
      </c>
      <c r="E182" s="131">
        <v>3.2990560262699149</v>
      </c>
      <c r="F182" s="131">
        <v>3.1520985527222605</v>
      </c>
      <c r="G182" s="70">
        <v>12.026020000000001</v>
      </c>
      <c r="H182" s="70">
        <v>0</v>
      </c>
      <c r="I182" s="70">
        <v>23</v>
      </c>
      <c r="J182" s="65">
        <v>26.3</v>
      </c>
      <c r="K182" s="45">
        <v>10</v>
      </c>
      <c r="L182" s="136">
        <v>497</v>
      </c>
      <c r="M182" s="45">
        <v>10</v>
      </c>
      <c r="N182" s="115">
        <v>0</v>
      </c>
      <c r="O182" s="134">
        <v>1</v>
      </c>
      <c r="P182" s="134">
        <v>1</v>
      </c>
      <c r="Q182" s="146">
        <v>0</v>
      </c>
      <c r="R182" s="93">
        <f>VLOOKUP($C182,lookup_line!$A$3:$M$40,2,FALSE)</f>
        <v>8</v>
      </c>
      <c r="S182" s="39">
        <f>VLOOKUP($C182,lookup_line!$A$3:$M$40,3,FALSE)</f>
        <v>0</v>
      </c>
      <c r="T182" s="39">
        <f>VLOOKUP($C182,lookup_line!$A$3:$M$40,4,FALSE)</f>
        <v>0</v>
      </c>
      <c r="U182" s="39">
        <f>VLOOKUP($C182,lookup_line!$A$3:$M$40,5,FALSE)</f>
        <v>0</v>
      </c>
      <c r="V182" s="39">
        <f>VLOOKUP($C182,lookup_line!$A$3:$M$40,6,FALSE)</f>
        <v>0</v>
      </c>
      <c r="W182" s="39">
        <f>VLOOKUP($C182,lookup_line!$A$3:$M$40,7,FALSE)</f>
        <v>0</v>
      </c>
      <c r="X182" s="39">
        <f>VLOOKUP($C182,lookup_line!$A$3:$M$40,8,FALSE)</f>
        <v>0</v>
      </c>
      <c r="Y182" s="39">
        <f>VLOOKUP($C182,lookup_line!$A$3:$M$40,9,FALSE)</f>
        <v>0</v>
      </c>
      <c r="Z182" s="39">
        <f>VLOOKUP($C182,lookup_line!$A$3:$M$40,10,FALSE)</f>
        <v>0</v>
      </c>
      <c r="AA182" s="39">
        <f>VLOOKUP($C182,lookup_line!$A$3:$M$40,11,FALSE)</f>
        <v>0</v>
      </c>
      <c r="AB182" s="39">
        <f>VLOOKUP($C182,lookup_line!$A$3:$M$40,12,FALSE)</f>
        <v>0</v>
      </c>
      <c r="AC182" s="39">
        <f>VLOOKUP($C182,lookup_line!$A$3:$M$40,13,FALSE)</f>
        <v>0</v>
      </c>
      <c r="AD182" s="126">
        <f>IFERROR((E182-AF182)/AL182*-1,0.1)</f>
        <v>16495.280131349573</v>
      </c>
      <c r="AE182" s="75">
        <v>0</v>
      </c>
      <c r="AF182" s="100">
        <v>0</v>
      </c>
      <c r="AG182" s="107">
        <v>0</v>
      </c>
      <c r="AH182" s="108">
        <v>0</v>
      </c>
      <c r="AI182" s="113"/>
      <c r="AJ182" s="45" t="s">
        <v>852</v>
      </c>
      <c r="AK182" s="77"/>
      <c r="AL182" s="45">
        <f>VLOOKUP(B182,Di_ROADS!$B$17:$E$1006,4,FALSE)</f>
        <v>-2.0000000000000001E-4</v>
      </c>
      <c r="AM182" s="45" t="str">
        <f>IF(OR(D182&gt;E182,D182&gt;F182),"error","")</f>
        <v/>
      </c>
      <c r="AN182" s="134">
        <v>1</v>
      </c>
      <c r="AO182" s="71"/>
      <c r="AP182" s="139">
        <v>11.694833114186402</v>
      </c>
      <c r="AQ182" s="137">
        <v>11.694833112991937</v>
      </c>
      <c r="AR182" s="142">
        <f>AQ182-AP182</f>
        <v>-1.194464971376874E-9</v>
      </c>
      <c r="AS182" s="77">
        <f>MIN(F182,E182)*P182</f>
        <v>3.1520985527222605</v>
      </c>
      <c r="AT182" s="77">
        <v>11.694833114186402</v>
      </c>
      <c r="AU182" s="78">
        <f>AT182-AS182</f>
        <v>8.5427345614641403</v>
      </c>
      <c r="AV182" s="78"/>
      <c r="AW182" s="45"/>
      <c r="AX182" s="45"/>
      <c r="AY182" s="45"/>
      <c r="AZ182" s="45"/>
      <c r="BA182" s="45"/>
    </row>
    <row r="183" spans="1:53" s="36" customFormat="1">
      <c r="A183" s="37">
        <v>81</v>
      </c>
      <c r="B183" s="7" t="s">
        <v>405</v>
      </c>
      <c r="C183" s="74">
        <v>8</v>
      </c>
      <c r="D183" s="130">
        <v>0</v>
      </c>
      <c r="E183" s="130">
        <v>3.4416482175747518</v>
      </c>
      <c r="F183" s="131">
        <v>25</v>
      </c>
      <c r="G183" s="70">
        <v>40.5</v>
      </c>
      <c r="H183" s="70">
        <v>21.5</v>
      </c>
      <c r="I183" s="70">
        <v>26.641999999999999</v>
      </c>
      <c r="J183" s="65">
        <v>26.6</v>
      </c>
      <c r="K183" s="45">
        <v>8</v>
      </c>
      <c r="L183" s="136">
        <v>4580</v>
      </c>
      <c r="M183" s="45">
        <v>8</v>
      </c>
      <c r="N183" s="115">
        <v>0</v>
      </c>
      <c r="O183" s="37">
        <v>1</v>
      </c>
      <c r="P183" s="37">
        <v>1</v>
      </c>
      <c r="Q183" s="146">
        <v>0</v>
      </c>
      <c r="R183" s="93">
        <f>VLOOKUP($C183,lookup_line!$A$3:$M$40,2,FALSE)</f>
        <v>8</v>
      </c>
      <c r="S183" s="39">
        <f>VLOOKUP($C183,lookup_line!$A$3:$M$40,3,FALSE)</f>
        <v>0</v>
      </c>
      <c r="T183" s="39">
        <f>VLOOKUP($C183,lookup_line!$A$3:$M$40,4,FALSE)</f>
        <v>0</v>
      </c>
      <c r="U183" s="39">
        <f>VLOOKUP($C183,lookup_line!$A$3:$M$40,5,FALSE)</f>
        <v>0</v>
      </c>
      <c r="V183" s="39">
        <f>VLOOKUP($C183,lookup_line!$A$3:$M$40,6,FALSE)</f>
        <v>0</v>
      </c>
      <c r="W183" s="39">
        <f>VLOOKUP($C183,lookup_line!$A$3:$M$40,7,FALSE)</f>
        <v>0</v>
      </c>
      <c r="X183" s="39">
        <f>VLOOKUP($C183,lookup_line!$A$3:$M$40,8,FALSE)</f>
        <v>0</v>
      </c>
      <c r="Y183" s="39">
        <f>VLOOKUP($C183,lookup_line!$A$3:$M$40,9,FALSE)</f>
        <v>0</v>
      </c>
      <c r="Z183" s="39">
        <f>VLOOKUP($C183,lookup_line!$A$3:$M$40,10,FALSE)</f>
        <v>0</v>
      </c>
      <c r="AA183" s="39">
        <f>VLOOKUP($C183,lookup_line!$A$3:$M$40,11,FALSE)</f>
        <v>0</v>
      </c>
      <c r="AB183" s="39">
        <f>VLOOKUP($C183,lookup_line!$A$3:$M$40,12,FALSE)</f>
        <v>0</v>
      </c>
      <c r="AC183" s="39">
        <f>VLOOKUP($C183,lookup_line!$A$3:$M$40,13,FALSE)</f>
        <v>0</v>
      </c>
      <c r="AD183" s="126">
        <f>IFERROR((E183-AF183)/AL183*-1,0.1)</f>
        <v>1720.824108787376</v>
      </c>
      <c r="AE183" s="75">
        <v>0</v>
      </c>
      <c r="AF183" s="100">
        <v>0</v>
      </c>
      <c r="AG183" s="107">
        <v>0</v>
      </c>
      <c r="AH183" s="108">
        <v>0</v>
      </c>
      <c r="AI183" s="113"/>
      <c r="AJ183" s="45"/>
      <c r="AK183" s="45"/>
      <c r="AL183" s="45">
        <f>VLOOKUP(B183,Di_ROADS!$B$17:$E$1006,4,FALSE)</f>
        <v>-2E-3</v>
      </c>
      <c r="AM183" s="45" t="str">
        <f>IF(OR(D183&gt;E183,D183&gt;F183),"error","")</f>
        <v/>
      </c>
      <c r="AN183" s="37">
        <v>1</v>
      </c>
      <c r="AO183" s="45"/>
      <c r="AP183" s="139">
        <v>0</v>
      </c>
      <c r="AQ183" s="137">
        <v>0</v>
      </c>
      <c r="AR183" s="142">
        <f>AQ183-AP183</f>
        <v>0</v>
      </c>
      <c r="AS183" s="77">
        <f>MIN(F183,E183)*P183</f>
        <v>3.4416482175747518</v>
      </c>
      <c r="AT183" s="45">
        <v>0</v>
      </c>
      <c r="AU183" s="78">
        <f>AT183-AS183</f>
        <v>-3.4416482175747518</v>
      </c>
      <c r="AV183" s="78"/>
      <c r="AW183" s="45"/>
      <c r="AX183" s="45"/>
      <c r="AY183" s="45"/>
      <c r="AZ183" s="45"/>
      <c r="BA183" s="45"/>
    </row>
    <row r="184" spans="1:53" s="36" customFormat="1">
      <c r="A184" s="37">
        <v>82</v>
      </c>
      <c r="B184" s="7" t="s">
        <v>406</v>
      </c>
      <c r="C184" s="74">
        <v>8</v>
      </c>
      <c r="D184" s="130">
        <v>0</v>
      </c>
      <c r="E184" s="130">
        <v>1.8932948924205748</v>
      </c>
      <c r="F184" s="131">
        <v>25</v>
      </c>
      <c r="G184" s="70">
        <v>13</v>
      </c>
      <c r="H184" s="70">
        <v>158.1</v>
      </c>
      <c r="I184" s="70">
        <v>20.301796981999999</v>
      </c>
      <c r="J184" s="65">
        <v>20.3</v>
      </c>
      <c r="K184" s="45">
        <v>12</v>
      </c>
      <c r="L184" s="136">
        <v>2338</v>
      </c>
      <c r="M184" s="45">
        <v>12</v>
      </c>
      <c r="N184" s="115">
        <v>0</v>
      </c>
      <c r="O184" s="37">
        <v>1</v>
      </c>
      <c r="P184" s="37">
        <v>1</v>
      </c>
      <c r="Q184" s="146">
        <v>0</v>
      </c>
      <c r="R184" s="93">
        <f>VLOOKUP($C184,lookup_line!$A$3:$M$40,2,FALSE)</f>
        <v>8</v>
      </c>
      <c r="S184" s="39">
        <f>VLOOKUP($C184,lookup_line!$A$3:$M$40,3,FALSE)</f>
        <v>0</v>
      </c>
      <c r="T184" s="39">
        <f>VLOOKUP($C184,lookup_line!$A$3:$M$40,4,FALSE)</f>
        <v>0</v>
      </c>
      <c r="U184" s="39">
        <f>VLOOKUP($C184,lookup_line!$A$3:$M$40,5,FALSE)</f>
        <v>0</v>
      </c>
      <c r="V184" s="39">
        <f>VLOOKUP($C184,lookup_line!$A$3:$M$40,6,FALSE)</f>
        <v>0</v>
      </c>
      <c r="W184" s="39">
        <f>VLOOKUP($C184,lookup_line!$A$3:$M$40,7,FALSE)</f>
        <v>0</v>
      </c>
      <c r="X184" s="39">
        <f>VLOOKUP($C184,lookup_line!$A$3:$M$40,8,FALSE)</f>
        <v>0</v>
      </c>
      <c r="Y184" s="39">
        <f>VLOOKUP($C184,lookup_line!$A$3:$M$40,9,FALSE)</f>
        <v>0</v>
      </c>
      <c r="Z184" s="39">
        <f>VLOOKUP($C184,lookup_line!$A$3:$M$40,10,FALSE)</f>
        <v>0</v>
      </c>
      <c r="AA184" s="39">
        <f>VLOOKUP($C184,lookup_line!$A$3:$M$40,11,FALSE)</f>
        <v>0</v>
      </c>
      <c r="AB184" s="39">
        <f>VLOOKUP($C184,lookup_line!$A$3:$M$40,12,FALSE)</f>
        <v>0</v>
      </c>
      <c r="AC184" s="39">
        <f>VLOOKUP($C184,lookup_line!$A$3:$M$40,13,FALSE)</f>
        <v>0</v>
      </c>
      <c r="AD184" s="126">
        <f>IFERROR((E184-AF184)/AL184*-1,0.1)</f>
        <v>946.6474462102874</v>
      </c>
      <c r="AE184" s="75">
        <v>0</v>
      </c>
      <c r="AF184" s="100">
        <v>0</v>
      </c>
      <c r="AG184" s="107">
        <v>0</v>
      </c>
      <c r="AH184" s="108">
        <v>0</v>
      </c>
      <c r="AI184" s="113"/>
      <c r="AJ184" s="45"/>
      <c r="AK184" s="45"/>
      <c r="AL184" s="45">
        <f>VLOOKUP(B184,Di_ROADS!$B$17:$E$1006,4,FALSE)</f>
        <v>-2E-3</v>
      </c>
      <c r="AM184" s="45" t="str">
        <f>IF(OR(D184&gt;E184,D184&gt;F184),"error","")</f>
        <v/>
      </c>
      <c r="AN184" s="37">
        <v>1</v>
      </c>
      <c r="AO184" s="45"/>
      <c r="AP184" s="139">
        <v>0.52472131052597537</v>
      </c>
      <c r="AQ184" s="137">
        <v>0.52472131020893931</v>
      </c>
      <c r="AR184" s="142">
        <f>AQ184-AP184</f>
        <v>-3.1703606406807694E-10</v>
      </c>
      <c r="AS184" s="77">
        <f>MIN(F184,E184)*P184</f>
        <v>1.8932948924205748</v>
      </c>
      <c r="AT184" s="45">
        <v>0.52472131052597526</v>
      </c>
      <c r="AU184" s="78">
        <f>AT184-AS184</f>
        <v>-1.3685735818945997</v>
      </c>
      <c r="AV184" s="78"/>
      <c r="AW184" s="45"/>
      <c r="AX184" s="45"/>
      <c r="AY184" s="45"/>
      <c r="AZ184" s="45"/>
      <c r="BA184" s="45"/>
    </row>
    <row r="185" spans="1:53" s="36" customFormat="1">
      <c r="A185" s="37">
        <v>83</v>
      </c>
      <c r="B185" s="7" t="s">
        <v>407</v>
      </c>
      <c r="C185" s="74">
        <v>8</v>
      </c>
      <c r="D185" s="130">
        <v>0</v>
      </c>
      <c r="E185" s="130">
        <v>6.6454466678984101</v>
      </c>
      <c r="F185" s="131">
        <v>25</v>
      </c>
      <c r="G185" s="70">
        <v>14.9</v>
      </c>
      <c r="H185" s="70">
        <v>353.9</v>
      </c>
      <c r="I185" s="70">
        <v>32</v>
      </c>
      <c r="J185" s="65">
        <v>46.6</v>
      </c>
      <c r="K185" s="45">
        <v>6</v>
      </c>
      <c r="L185" s="136">
        <v>1681</v>
      </c>
      <c r="M185" s="45">
        <v>6</v>
      </c>
      <c r="N185" s="115">
        <v>0</v>
      </c>
      <c r="O185" s="134">
        <v>1</v>
      </c>
      <c r="P185" s="134">
        <v>1</v>
      </c>
      <c r="Q185" s="146">
        <v>0</v>
      </c>
      <c r="R185" s="93">
        <f>VLOOKUP($C185,lookup_line!$A$3:$M$40,2,FALSE)</f>
        <v>8</v>
      </c>
      <c r="S185" s="39">
        <f>VLOOKUP($C185,lookup_line!$A$3:$M$40,3,FALSE)</f>
        <v>0</v>
      </c>
      <c r="T185" s="39">
        <f>VLOOKUP($C185,lookup_line!$A$3:$M$40,4,FALSE)</f>
        <v>0</v>
      </c>
      <c r="U185" s="39">
        <f>VLOOKUP($C185,lookup_line!$A$3:$M$40,5,FALSE)</f>
        <v>0</v>
      </c>
      <c r="V185" s="39">
        <f>VLOOKUP($C185,lookup_line!$A$3:$M$40,6,FALSE)</f>
        <v>0</v>
      </c>
      <c r="W185" s="39">
        <f>VLOOKUP($C185,lookup_line!$A$3:$M$40,7,FALSE)</f>
        <v>0</v>
      </c>
      <c r="X185" s="39">
        <f>VLOOKUP($C185,lookup_line!$A$3:$M$40,8,FALSE)</f>
        <v>0</v>
      </c>
      <c r="Y185" s="39">
        <f>VLOOKUP($C185,lookup_line!$A$3:$M$40,9,FALSE)</f>
        <v>0</v>
      </c>
      <c r="Z185" s="39">
        <f>VLOOKUP($C185,lookup_line!$A$3:$M$40,10,FALSE)</f>
        <v>0</v>
      </c>
      <c r="AA185" s="39">
        <f>VLOOKUP($C185,lookup_line!$A$3:$M$40,11,FALSE)</f>
        <v>0</v>
      </c>
      <c r="AB185" s="39">
        <f>VLOOKUP($C185,lookup_line!$A$3:$M$40,12,FALSE)</f>
        <v>0</v>
      </c>
      <c r="AC185" s="39">
        <f>VLOOKUP($C185,lookup_line!$A$3:$M$40,13,FALSE)</f>
        <v>0</v>
      </c>
      <c r="AD185" s="126">
        <f>IFERROR((E185-AF185)/AL185*-1,0.1)</f>
        <v>3322.723333949205</v>
      </c>
      <c r="AE185" s="75">
        <v>0</v>
      </c>
      <c r="AF185" s="100">
        <v>0</v>
      </c>
      <c r="AG185" s="107">
        <v>0</v>
      </c>
      <c r="AH185" s="108">
        <v>0</v>
      </c>
      <c r="AI185" s="113"/>
      <c r="AJ185" s="45" t="s">
        <v>853</v>
      </c>
      <c r="AK185" s="45"/>
      <c r="AL185" s="45">
        <f>VLOOKUP(B185,Di_ROADS!$B$17:$E$1006,4,FALSE)</f>
        <v>-2E-3</v>
      </c>
      <c r="AM185" s="45" t="str">
        <f>IF(OR(D185&gt;E185,D185&gt;F185),"error","")</f>
        <v/>
      </c>
      <c r="AN185" s="134">
        <v>1</v>
      </c>
      <c r="AO185" s="45"/>
      <c r="AP185" s="139">
        <v>0</v>
      </c>
      <c r="AQ185" s="137">
        <v>0</v>
      </c>
      <c r="AR185" s="142">
        <f>AQ185-AP185</f>
        <v>0</v>
      </c>
      <c r="AS185" s="77">
        <f>MIN(F185,E185)*P185</f>
        <v>6.6454466678984101</v>
      </c>
      <c r="AT185" s="45">
        <v>0</v>
      </c>
      <c r="AU185" s="78">
        <f>AT185-AS185</f>
        <v>-6.6454466678984101</v>
      </c>
      <c r="AV185" s="78"/>
      <c r="AW185" s="45"/>
      <c r="AX185" s="45"/>
      <c r="AY185" s="45"/>
      <c r="AZ185" s="45"/>
      <c r="BA185" s="45"/>
    </row>
    <row r="186" spans="1:53" s="36" customFormat="1">
      <c r="A186" s="37">
        <v>84</v>
      </c>
      <c r="B186" s="7" t="s">
        <v>408</v>
      </c>
      <c r="C186" s="74">
        <v>8</v>
      </c>
      <c r="D186" s="130">
        <v>0</v>
      </c>
      <c r="E186" s="130">
        <v>0.82624100423490199</v>
      </c>
      <c r="F186" s="131">
        <v>0</v>
      </c>
      <c r="G186" s="70">
        <v>83.7</v>
      </c>
      <c r="H186" s="70">
        <v>132.19999999999999</v>
      </c>
      <c r="I186" s="70">
        <v>11.471147114700001</v>
      </c>
      <c r="J186" s="65">
        <v>11.5</v>
      </c>
      <c r="K186" s="45">
        <v>2</v>
      </c>
      <c r="L186" s="136">
        <v>734.73333333330004</v>
      </c>
      <c r="M186" s="45">
        <v>2</v>
      </c>
      <c r="N186" s="115">
        <v>0</v>
      </c>
      <c r="O186" s="37">
        <v>1</v>
      </c>
      <c r="P186" s="37">
        <v>1</v>
      </c>
      <c r="Q186" s="146">
        <v>0</v>
      </c>
      <c r="R186" s="93">
        <f>VLOOKUP($C186,lookup_line!$A$3:$M$40,2,FALSE)</f>
        <v>8</v>
      </c>
      <c r="S186" s="39">
        <f>VLOOKUP($C186,lookup_line!$A$3:$M$40,3,FALSE)</f>
        <v>0</v>
      </c>
      <c r="T186" s="39">
        <f>VLOOKUP($C186,lookup_line!$A$3:$M$40,4,FALSE)</f>
        <v>0</v>
      </c>
      <c r="U186" s="39">
        <f>VLOOKUP($C186,lookup_line!$A$3:$M$40,5,FALSE)</f>
        <v>0</v>
      </c>
      <c r="V186" s="39">
        <f>VLOOKUP($C186,lookup_line!$A$3:$M$40,6,FALSE)</f>
        <v>0</v>
      </c>
      <c r="W186" s="39">
        <f>VLOOKUP($C186,lookup_line!$A$3:$M$40,7,FALSE)</f>
        <v>0</v>
      </c>
      <c r="X186" s="39">
        <f>VLOOKUP($C186,lookup_line!$A$3:$M$40,8,FALSE)</f>
        <v>0</v>
      </c>
      <c r="Y186" s="39">
        <f>VLOOKUP($C186,lookup_line!$A$3:$M$40,9,FALSE)</f>
        <v>0</v>
      </c>
      <c r="Z186" s="39">
        <f>VLOOKUP($C186,lookup_line!$A$3:$M$40,10,FALSE)</f>
        <v>0</v>
      </c>
      <c r="AA186" s="39">
        <f>VLOOKUP($C186,lookup_line!$A$3:$M$40,11,FALSE)</f>
        <v>0</v>
      </c>
      <c r="AB186" s="39">
        <f>VLOOKUP($C186,lookup_line!$A$3:$M$40,12,FALSE)</f>
        <v>0</v>
      </c>
      <c r="AC186" s="39">
        <f>VLOOKUP($C186,lookup_line!$A$3:$M$40,13,FALSE)</f>
        <v>0</v>
      </c>
      <c r="AD186" s="126">
        <f>IFERROR((E186-AF186)/AL186*-1,0.1)</f>
        <v>413.120502117451</v>
      </c>
      <c r="AE186" s="75">
        <v>0</v>
      </c>
      <c r="AF186" s="100">
        <v>0</v>
      </c>
      <c r="AG186" s="107">
        <v>0</v>
      </c>
      <c r="AH186" s="108">
        <v>0</v>
      </c>
      <c r="AI186" s="113"/>
      <c r="AJ186" s="45" t="s">
        <v>711</v>
      </c>
      <c r="AK186" s="45"/>
      <c r="AL186" s="45">
        <f>VLOOKUP(B186,Di_ROADS!$B$17:$E$1006,4,FALSE)</f>
        <v>-2E-3</v>
      </c>
      <c r="AM186" s="45" t="str">
        <f>IF(OR(D186&gt;E186,D186&gt;F186),"error","")</f>
        <v/>
      </c>
      <c r="AN186" s="37">
        <v>1</v>
      </c>
      <c r="AO186" s="45"/>
      <c r="AP186" s="139">
        <v>2.818844660895095</v>
      </c>
      <c r="AQ186" s="137">
        <v>2.8188446604163397</v>
      </c>
      <c r="AR186" s="142">
        <f>AQ186-AP186</f>
        <v>-4.7875525766016835E-10</v>
      </c>
      <c r="AS186" s="77">
        <f>MIN(F186,E186)*P186</f>
        <v>0</v>
      </c>
      <c r="AT186" s="45">
        <v>2.818844660895095</v>
      </c>
      <c r="AU186" s="78">
        <f>AT186-AS186</f>
        <v>2.818844660895095</v>
      </c>
      <c r="AV186" s="78"/>
      <c r="AW186" s="45"/>
      <c r="AX186" s="45"/>
      <c r="AY186" s="45"/>
      <c r="AZ186" s="45"/>
      <c r="BA186" s="45"/>
    </row>
    <row r="187" spans="1:53" s="36" customFormat="1">
      <c r="A187" s="37">
        <v>85</v>
      </c>
      <c r="B187" s="7" t="s">
        <v>409</v>
      </c>
      <c r="C187" s="74">
        <v>8</v>
      </c>
      <c r="D187" s="130">
        <v>0</v>
      </c>
      <c r="E187" s="130">
        <v>2.0524873924651437</v>
      </c>
      <c r="F187" s="131">
        <v>0</v>
      </c>
      <c r="G187" s="70">
        <v>8.0695200000000007</v>
      </c>
      <c r="H187" s="70">
        <v>315</v>
      </c>
      <c r="I187" s="70">
        <v>15.685088886200001</v>
      </c>
      <c r="J187" s="65">
        <v>15.7</v>
      </c>
      <c r="K187" s="45">
        <v>2</v>
      </c>
      <c r="L187" s="136">
        <v>3000</v>
      </c>
      <c r="M187" s="45">
        <v>2</v>
      </c>
      <c r="N187" s="115">
        <v>0</v>
      </c>
      <c r="O187" s="37">
        <v>1</v>
      </c>
      <c r="P187" s="37">
        <v>1</v>
      </c>
      <c r="Q187" s="146">
        <v>0</v>
      </c>
      <c r="R187" s="93">
        <f>VLOOKUP($C187,lookup_line!$A$3:$M$40,2,FALSE)</f>
        <v>8</v>
      </c>
      <c r="S187" s="39">
        <f>VLOOKUP($C187,lookup_line!$A$3:$M$40,3,FALSE)</f>
        <v>0</v>
      </c>
      <c r="T187" s="39">
        <f>VLOOKUP($C187,lookup_line!$A$3:$M$40,4,FALSE)</f>
        <v>0</v>
      </c>
      <c r="U187" s="39">
        <f>VLOOKUP($C187,lookup_line!$A$3:$M$40,5,FALSE)</f>
        <v>0</v>
      </c>
      <c r="V187" s="39">
        <f>VLOOKUP($C187,lookup_line!$A$3:$M$40,6,FALSE)</f>
        <v>0</v>
      </c>
      <c r="W187" s="39">
        <f>VLOOKUP($C187,lookup_line!$A$3:$M$40,7,FALSE)</f>
        <v>0</v>
      </c>
      <c r="X187" s="39">
        <f>VLOOKUP($C187,lookup_line!$A$3:$M$40,8,FALSE)</f>
        <v>0</v>
      </c>
      <c r="Y187" s="39">
        <f>VLOOKUP($C187,lookup_line!$A$3:$M$40,9,FALSE)</f>
        <v>0</v>
      </c>
      <c r="Z187" s="39">
        <f>VLOOKUP($C187,lookup_line!$A$3:$M$40,10,FALSE)</f>
        <v>0</v>
      </c>
      <c r="AA187" s="39">
        <f>VLOOKUP($C187,lookup_line!$A$3:$M$40,11,FALSE)</f>
        <v>0</v>
      </c>
      <c r="AB187" s="39">
        <f>VLOOKUP($C187,lookup_line!$A$3:$M$40,12,FALSE)</f>
        <v>0</v>
      </c>
      <c r="AC187" s="39">
        <f>VLOOKUP($C187,lookup_line!$A$3:$M$40,13,FALSE)</f>
        <v>0</v>
      </c>
      <c r="AD187" s="126">
        <f>IFERROR((E187-AF187)/AL187*-1,0.1)</f>
        <v>2332.3720368922086</v>
      </c>
      <c r="AE187" s="75">
        <v>0</v>
      </c>
      <c r="AF187" s="100">
        <v>0</v>
      </c>
      <c r="AG187" s="107">
        <v>0</v>
      </c>
      <c r="AH187" s="108">
        <v>0</v>
      </c>
      <c r="AI187" s="113"/>
      <c r="AJ187" s="45" t="s">
        <v>712</v>
      </c>
      <c r="AK187" s="45"/>
      <c r="AL187" s="45">
        <f>VLOOKUP(B187,Di_ROADS!$B$17:$E$1006,4,FALSE)</f>
        <v>-8.8000000000000003E-4</v>
      </c>
      <c r="AM187" s="45" t="str">
        <f>IF(OR(D187&gt;E187,D187&gt;F187),"error","")</f>
        <v/>
      </c>
      <c r="AN187" s="37">
        <v>1</v>
      </c>
      <c r="AO187" s="45"/>
      <c r="AP187" s="139">
        <v>3.2490501616993552</v>
      </c>
      <c r="AQ187" s="137">
        <v>3.2490501613605054</v>
      </c>
      <c r="AR187" s="142">
        <f>AQ187-AP187</f>
        <v>-3.3884983707821448E-10</v>
      </c>
      <c r="AS187" s="77">
        <f>MIN(F187,E187)*P187</f>
        <v>0</v>
      </c>
      <c r="AT187" s="45">
        <v>3.2490501616993552</v>
      </c>
      <c r="AU187" s="78">
        <f>AT187-AS187</f>
        <v>3.2490501616993552</v>
      </c>
      <c r="AV187" s="78"/>
      <c r="AW187" s="45"/>
      <c r="AX187" s="45"/>
      <c r="AY187" s="45"/>
      <c r="AZ187" s="45"/>
      <c r="BA187" s="45"/>
    </row>
    <row r="188" spans="1:53" s="36" customFormat="1">
      <c r="A188" s="37">
        <v>86</v>
      </c>
      <c r="B188" s="7" t="s">
        <v>410</v>
      </c>
      <c r="C188" s="74">
        <v>8</v>
      </c>
      <c r="D188" s="130">
        <v>0</v>
      </c>
      <c r="E188" s="130">
        <v>12.07237712646034</v>
      </c>
      <c r="F188" s="131">
        <v>25</v>
      </c>
      <c r="G188" s="70">
        <v>7.94794</v>
      </c>
      <c r="H188" s="70">
        <v>8.9830500000000004</v>
      </c>
      <c r="I188" s="70">
        <v>50.948943063400002</v>
      </c>
      <c r="J188" s="65">
        <v>50.9</v>
      </c>
      <c r="K188" s="45">
        <v>4</v>
      </c>
      <c r="L188" s="136">
        <v>3000</v>
      </c>
      <c r="M188" s="45">
        <v>4</v>
      </c>
      <c r="N188" s="115">
        <v>0</v>
      </c>
      <c r="O188" s="134">
        <v>1</v>
      </c>
      <c r="P188" s="134">
        <v>1</v>
      </c>
      <c r="Q188" s="146">
        <v>0</v>
      </c>
      <c r="R188" s="93">
        <f>VLOOKUP($C188,lookup_line!$A$3:$M$40,2,FALSE)</f>
        <v>8</v>
      </c>
      <c r="S188" s="39">
        <f>VLOOKUP($C188,lookup_line!$A$3:$M$40,3,FALSE)</f>
        <v>0</v>
      </c>
      <c r="T188" s="39">
        <f>VLOOKUP($C188,lookup_line!$A$3:$M$40,4,FALSE)</f>
        <v>0</v>
      </c>
      <c r="U188" s="39">
        <f>VLOOKUP($C188,lookup_line!$A$3:$M$40,5,FALSE)</f>
        <v>0</v>
      </c>
      <c r="V188" s="39">
        <f>VLOOKUP($C188,lookup_line!$A$3:$M$40,6,FALSE)</f>
        <v>0</v>
      </c>
      <c r="W188" s="39">
        <f>VLOOKUP($C188,lookup_line!$A$3:$M$40,7,FALSE)</f>
        <v>0</v>
      </c>
      <c r="X188" s="39">
        <f>VLOOKUP($C188,lookup_line!$A$3:$M$40,8,FALSE)</f>
        <v>0</v>
      </c>
      <c r="Y188" s="39">
        <f>VLOOKUP($C188,lookup_line!$A$3:$M$40,9,FALSE)</f>
        <v>0</v>
      </c>
      <c r="Z188" s="39">
        <f>VLOOKUP($C188,lookup_line!$A$3:$M$40,10,FALSE)</f>
        <v>0</v>
      </c>
      <c r="AA188" s="39">
        <f>VLOOKUP($C188,lookup_line!$A$3:$M$40,11,FALSE)</f>
        <v>0</v>
      </c>
      <c r="AB188" s="39">
        <f>VLOOKUP($C188,lookup_line!$A$3:$M$40,12,FALSE)</f>
        <v>0</v>
      </c>
      <c r="AC188" s="39">
        <f>VLOOKUP($C188,lookup_line!$A$3:$M$40,13,FALSE)</f>
        <v>0</v>
      </c>
      <c r="AD188" s="126">
        <f>IFERROR((E188-AF188)/AL188*-1,0.1)</f>
        <v>109748.88296782128</v>
      </c>
      <c r="AE188" s="75">
        <v>0</v>
      </c>
      <c r="AF188" s="100">
        <v>0</v>
      </c>
      <c r="AG188" s="107">
        <v>0</v>
      </c>
      <c r="AH188" s="108">
        <v>0</v>
      </c>
      <c r="AI188" s="113"/>
      <c r="AJ188" s="45" t="s">
        <v>713</v>
      </c>
      <c r="AK188" s="45"/>
      <c r="AL188" s="45">
        <f>VLOOKUP(B188,Di_ROADS!$B$17:$E$1006,4,FALSE)</f>
        <v>-1.1E-4</v>
      </c>
      <c r="AM188" s="45" t="str">
        <f>IF(OR(D188&gt;E188,D188&gt;F188),"error","")</f>
        <v/>
      </c>
      <c r="AN188" s="134">
        <v>1</v>
      </c>
      <c r="AO188" s="45"/>
      <c r="AP188" s="139">
        <v>0.69938545291888488</v>
      </c>
      <c r="AQ188" s="137">
        <v>0.69938545227677584</v>
      </c>
      <c r="AR188" s="142">
        <f>AQ188-AP188</f>
        <v>-6.4210903261141539E-10</v>
      </c>
      <c r="AS188" s="77">
        <f>MIN(F188,E188)*P188</f>
        <v>12.07237712646034</v>
      </c>
      <c r="AT188" s="45">
        <v>0.69938545291888488</v>
      </c>
      <c r="AU188" s="78">
        <f>AT188-AS188</f>
        <v>-11.372991673541456</v>
      </c>
      <c r="AV188" s="78"/>
      <c r="AW188" s="45"/>
      <c r="AX188" s="45"/>
      <c r="AY188" s="45"/>
      <c r="AZ188" s="45"/>
      <c r="BA188" s="45"/>
    </row>
    <row r="189" spans="1:53" s="36" customFormat="1">
      <c r="A189" s="37">
        <v>87</v>
      </c>
      <c r="B189" s="7" t="s">
        <v>411</v>
      </c>
      <c r="C189" s="74">
        <v>8</v>
      </c>
      <c r="D189" s="130">
        <v>0</v>
      </c>
      <c r="E189" s="130">
        <v>2.1900886829494839</v>
      </c>
      <c r="F189" s="131">
        <v>0</v>
      </c>
      <c r="G189" s="70">
        <v>28.1</v>
      </c>
      <c r="H189" s="70">
        <v>125.3</v>
      </c>
      <c r="I189" s="70">
        <v>28.74</v>
      </c>
      <c r="J189" s="65">
        <v>28.7</v>
      </c>
      <c r="K189" s="45">
        <v>4</v>
      </c>
      <c r="L189" s="136">
        <v>524</v>
      </c>
      <c r="M189" s="45">
        <v>6</v>
      </c>
      <c r="N189" s="115">
        <v>0</v>
      </c>
      <c r="O189" s="37">
        <v>1</v>
      </c>
      <c r="P189" s="37">
        <v>1</v>
      </c>
      <c r="Q189" s="146">
        <v>0</v>
      </c>
      <c r="R189" s="93">
        <f>VLOOKUP($C189,lookup_line!$A$3:$M$40,2,FALSE)</f>
        <v>8</v>
      </c>
      <c r="S189" s="39">
        <f>VLOOKUP($C189,lookup_line!$A$3:$M$40,3,FALSE)</f>
        <v>0</v>
      </c>
      <c r="T189" s="39">
        <f>VLOOKUP($C189,lookup_line!$A$3:$M$40,4,FALSE)</f>
        <v>0</v>
      </c>
      <c r="U189" s="39">
        <f>VLOOKUP($C189,lookup_line!$A$3:$M$40,5,FALSE)</f>
        <v>0</v>
      </c>
      <c r="V189" s="39">
        <f>VLOOKUP($C189,lookup_line!$A$3:$M$40,6,FALSE)</f>
        <v>0</v>
      </c>
      <c r="W189" s="39">
        <f>VLOOKUP($C189,lookup_line!$A$3:$M$40,7,FALSE)</f>
        <v>0</v>
      </c>
      <c r="X189" s="39">
        <f>VLOOKUP($C189,lookup_line!$A$3:$M$40,8,FALSE)</f>
        <v>0</v>
      </c>
      <c r="Y189" s="39">
        <f>VLOOKUP($C189,lookup_line!$A$3:$M$40,9,FALSE)</f>
        <v>0</v>
      </c>
      <c r="Z189" s="39">
        <f>VLOOKUP($C189,lookup_line!$A$3:$M$40,10,FALSE)</f>
        <v>0</v>
      </c>
      <c r="AA189" s="39">
        <f>VLOOKUP($C189,lookup_line!$A$3:$M$40,11,FALSE)</f>
        <v>0</v>
      </c>
      <c r="AB189" s="39">
        <f>VLOOKUP($C189,lookup_line!$A$3:$M$40,12,FALSE)</f>
        <v>0</v>
      </c>
      <c r="AC189" s="39">
        <f>VLOOKUP($C189,lookup_line!$A$3:$M$40,13,FALSE)</f>
        <v>0</v>
      </c>
      <c r="AD189" s="126">
        <f>E189*30</f>
        <v>65.702660488484511</v>
      </c>
      <c r="AE189" s="75">
        <v>0</v>
      </c>
      <c r="AF189" s="100">
        <v>0</v>
      </c>
      <c r="AG189" s="107">
        <v>0</v>
      </c>
      <c r="AH189" s="108">
        <v>0</v>
      </c>
      <c r="AI189" s="113"/>
      <c r="AJ189" s="45" t="s">
        <v>714</v>
      </c>
      <c r="AK189" s="45"/>
      <c r="AL189" s="45">
        <f>VLOOKUP(B189,Di_ROADS!$B$17:$E$1006,4,FALSE)</f>
        <v>0</v>
      </c>
      <c r="AM189" s="45" t="str">
        <f>IF(OR(D189&gt;E189,D189&gt;F189),"error","")</f>
        <v/>
      </c>
      <c r="AN189" s="37">
        <v>1</v>
      </c>
      <c r="AO189" s="45"/>
      <c r="AP189" s="139">
        <v>2.9313260749705128</v>
      </c>
      <c r="AQ189" s="137">
        <v>2.9313260746171936</v>
      </c>
      <c r="AR189" s="142">
        <f>AQ189-AP189</f>
        <v>-3.5331915171354922E-10</v>
      </c>
      <c r="AS189" s="77">
        <f>MIN(F189,E189)*P189</f>
        <v>0</v>
      </c>
      <c r="AT189" s="45">
        <v>2.9313260749705128</v>
      </c>
      <c r="AU189" s="78">
        <f>AT189-AS189</f>
        <v>2.9313260749705128</v>
      </c>
      <c r="AV189" s="78"/>
      <c r="AW189" s="45"/>
      <c r="AX189" s="45"/>
      <c r="AY189" s="45"/>
      <c r="AZ189" s="45"/>
      <c r="BA189" s="45"/>
    </row>
    <row r="190" spans="1:53" s="36" customFormat="1">
      <c r="A190" s="37">
        <v>88</v>
      </c>
      <c r="B190" s="7" t="s">
        <v>412</v>
      </c>
      <c r="C190" s="74">
        <v>8</v>
      </c>
      <c r="D190" s="130">
        <v>0</v>
      </c>
      <c r="E190" s="130">
        <v>0.61596620162278914</v>
      </c>
      <c r="F190" s="131">
        <v>25</v>
      </c>
      <c r="G190" s="70">
        <v>4.2042599999999997</v>
      </c>
      <c r="H190" s="70">
        <v>0</v>
      </c>
      <c r="I190" s="70">
        <v>8.7200000000000006</v>
      </c>
      <c r="J190" s="65">
        <v>8.6999999999999993</v>
      </c>
      <c r="K190" s="45">
        <v>6</v>
      </c>
      <c r="L190" s="136">
        <v>181.07</v>
      </c>
      <c r="M190" s="45">
        <v>6</v>
      </c>
      <c r="N190" s="115">
        <v>0</v>
      </c>
      <c r="O190" s="37">
        <v>1</v>
      </c>
      <c r="P190" s="37">
        <v>1</v>
      </c>
      <c r="Q190" s="146">
        <v>0</v>
      </c>
      <c r="R190" s="93">
        <f>VLOOKUP($C190,lookup_line!$A$3:$M$40,2,FALSE)</f>
        <v>8</v>
      </c>
      <c r="S190" s="39">
        <f>VLOOKUP($C190,lookup_line!$A$3:$M$40,3,FALSE)</f>
        <v>0</v>
      </c>
      <c r="T190" s="39">
        <f>VLOOKUP($C190,lookup_line!$A$3:$M$40,4,FALSE)</f>
        <v>0</v>
      </c>
      <c r="U190" s="39">
        <f>VLOOKUP($C190,lookup_line!$A$3:$M$40,5,FALSE)</f>
        <v>0</v>
      </c>
      <c r="V190" s="39">
        <f>VLOOKUP($C190,lookup_line!$A$3:$M$40,6,FALSE)</f>
        <v>0</v>
      </c>
      <c r="W190" s="39">
        <f>VLOOKUP($C190,lookup_line!$A$3:$M$40,7,FALSE)</f>
        <v>0</v>
      </c>
      <c r="X190" s="39">
        <f>VLOOKUP($C190,lookup_line!$A$3:$M$40,8,FALSE)</f>
        <v>0</v>
      </c>
      <c r="Y190" s="39">
        <f>VLOOKUP($C190,lookup_line!$A$3:$M$40,9,FALSE)</f>
        <v>0</v>
      </c>
      <c r="Z190" s="39">
        <f>VLOOKUP($C190,lookup_line!$A$3:$M$40,10,FALSE)</f>
        <v>0</v>
      </c>
      <c r="AA190" s="39">
        <f>VLOOKUP($C190,lookup_line!$A$3:$M$40,11,FALSE)</f>
        <v>0</v>
      </c>
      <c r="AB190" s="39">
        <f>VLOOKUP($C190,lookup_line!$A$3:$M$40,12,FALSE)</f>
        <v>0</v>
      </c>
      <c r="AC190" s="39">
        <f>VLOOKUP($C190,lookup_line!$A$3:$M$40,13,FALSE)</f>
        <v>0</v>
      </c>
      <c r="AD190" s="126">
        <f>IFERROR((E190-AF190)/AL190*-1,0.1)</f>
        <v>1231.9324032455784</v>
      </c>
      <c r="AE190" s="75">
        <v>0</v>
      </c>
      <c r="AF190" s="100">
        <v>0</v>
      </c>
      <c r="AG190" s="107">
        <v>0</v>
      </c>
      <c r="AH190" s="108">
        <v>0</v>
      </c>
      <c r="AI190" s="113"/>
      <c r="AJ190" s="45"/>
      <c r="AK190" s="45"/>
      <c r="AL190" s="45">
        <f>VLOOKUP(B190,Di_ROADS!$B$17:$E$1006,4,FALSE)</f>
        <v>-5.0000000000000001E-4</v>
      </c>
      <c r="AM190" s="45" t="str">
        <f>IF(OR(D190&gt;E190,D190&gt;F190),"error","")</f>
        <v/>
      </c>
      <c r="AN190" s="37">
        <v>1</v>
      </c>
      <c r="AO190" s="45"/>
      <c r="AP190" s="139">
        <v>0</v>
      </c>
      <c r="AQ190" s="137">
        <v>0</v>
      </c>
      <c r="AR190" s="142">
        <f>AQ190-AP190</f>
        <v>0</v>
      </c>
      <c r="AS190" s="77">
        <f>MIN(F190,E190)*P190</f>
        <v>0.61596620162278914</v>
      </c>
      <c r="AT190" s="45">
        <v>0</v>
      </c>
      <c r="AU190" s="78">
        <f>AT190-AS190</f>
        <v>-0.61596620162278914</v>
      </c>
      <c r="AV190" s="78"/>
      <c r="AW190" s="45"/>
      <c r="AX190" s="45"/>
      <c r="AY190" s="45"/>
      <c r="AZ190" s="45"/>
      <c r="BA190" s="45"/>
    </row>
    <row r="191" spans="1:53" s="36" customFormat="1">
      <c r="A191" s="37">
        <v>89</v>
      </c>
      <c r="B191" s="7" t="s">
        <v>413</v>
      </c>
      <c r="C191" s="74">
        <v>9</v>
      </c>
      <c r="D191" s="130">
        <v>0</v>
      </c>
      <c r="E191" s="130">
        <v>1.4944874650799986</v>
      </c>
      <c r="F191" s="131">
        <v>0</v>
      </c>
      <c r="G191" s="70">
        <v>0</v>
      </c>
      <c r="H191" s="70">
        <v>0</v>
      </c>
      <c r="I191" s="70">
        <v>4.8840000000000003</v>
      </c>
      <c r="J191" s="65">
        <v>4.9000000000000004</v>
      </c>
      <c r="K191" s="45">
        <v>4</v>
      </c>
      <c r="L191" s="136">
        <v>2508</v>
      </c>
      <c r="M191" s="45">
        <v>4</v>
      </c>
      <c r="N191" s="115">
        <v>0</v>
      </c>
      <c r="O191" s="134">
        <v>1</v>
      </c>
      <c r="P191" s="134">
        <v>1</v>
      </c>
      <c r="Q191" s="146">
        <v>0</v>
      </c>
      <c r="R191" s="93">
        <f>VLOOKUP($C191,lookup_line!$A$3:$M$40,2,FALSE)</f>
        <v>13</v>
      </c>
      <c r="S191" s="39">
        <f>VLOOKUP($C191,lookup_line!$A$3:$M$40,3,FALSE)</f>
        <v>9</v>
      </c>
      <c r="T191" s="39">
        <f>VLOOKUP($C191,lookup_line!$A$3:$M$40,4,FALSE)</f>
        <v>0</v>
      </c>
      <c r="U191" s="39">
        <f>VLOOKUP($C191,lookup_line!$A$3:$M$40,5,FALSE)</f>
        <v>0</v>
      </c>
      <c r="V191" s="39">
        <f>VLOOKUP($C191,lookup_line!$A$3:$M$40,6,FALSE)</f>
        <v>0</v>
      </c>
      <c r="W191" s="39">
        <f>VLOOKUP($C191,lookup_line!$A$3:$M$40,7,FALSE)</f>
        <v>0</v>
      </c>
      <c r="X191" s="39">
        <f>VLOOKUP($C191,lookup_line!$A$3:$M$40,8,FALSE)</f>
        <v>0</v>
      </c>
      <c r="Y191" s="39">
        <f>VLOOKUP($C191,lookup_line!$A$3:$M$40,9,FALSE)</f>
        <v>0</v>
      </c>
      <c r="Z191" s="39">
        <f>VLOOKUP($C191,lookup_line!$A$3:$M$40,10,FALSE)</f>
        <v>0</v>
      </c>
      <c r="AA191" s="39">
        <f>VLOOKUP($C191,lookup_line!$A$3:$M$40,11,FALSE)</f>
        <v>0</v>
      </c>
      <c r="AB191" s="39">
        <f>VLOOKUP($C191,lookup_line!$A$3:$M$40,12,FALSE)</f>
        <v>0</v>
      </c>
      <c r="AC191" s="39">
        <f>VLOOKUP($C191,lookup_line!$A$3:$M$40,13,FALSE)</f>
        <v>0</v>
      </c>
      <c r="AD191" s="126">
        <f>E191*30</f>
        <v>44.834623952399959</v>
      </c>
      <c r="AE191" s="75">
        <v>0</v>
      </c>
      <c r="AF191" s="100">
        <v>0</v>
      </c>
      <c r="AG191" s="107">
        <v>0</v>
      </c>
      <c r="AH191" s="108">
        <v>0</v>
      </c>
      <c r="AI191" s="113"/>
      <c r="AJ191" s="45" t="s">
        <v>854</v>
      </c>
      <c r="AK191" s="45"/>
      <c r="AL191" s="45">
        <f>VLOOKUP(B191,Di_ROADS!$B$17:$E$1006,4,FALSE)</f>
        <v>0</v>
      </c>
      <c r="AM191" s="45" t="str">
        <f>IF(OR(D191&gt;E191,D191&gt;F191),"error","")</f>
        <v/>
      </c>
      <c r="AN191" s="134">
        <v>1</v>
      </c>
      <c r="AO191" s="45"/>
      <c r="AP191" s="139">
        <v>0</v>
      </c>
      <c r="AQ191" s="137">
        <v>0</v>
      </c>
      <c r="AR191" s="142">
        <f>AQ191-AP191</f>
        <v>0</v>
      </c>
      <c r="AS191" s="77">
        <f>MIN(F191,E191)*P191</f>
        <v>0</v>
      </c>
      <c r="AT191" s="45">
        <v>0</v>
      </c>
      <c r="AU191" s="78">
        <f>AT191-AS191</f>
        <v>0</v>
      </c>
      <c r="AV191" s="78"/>
      <c r="AW191" s="45"/>
      <c r="AX191" s="45"/>
      <c r="AY191" s="45"/>
      <c r="AZ191" s="45"/>
      <c r="BA191" s="45"/>
    </row>
    <row r="192" spans="1:53" s="36" customFormat="1">
      <c r="A192" s="37">
        <v>90</v>
      </c>
      <c r="B192" s="7" t="s">
        <v>414</v>
      </c>
      <c r="C192" s="74">
        <v>9</v>
      </c>
      <c r="D192" s="130">
        <v>0</v>
      </c>
      <c r="E192" s="130">
        <v>2.9006113676494678</v>
      </c>
      <c r="F192" s="131">
        <v>25</v>
      </c>
      <c r="G192" s="70">
        <v>12.6</v>
      </c>
      <c r="H192" s="70">
        <v>47.6</v>
      </c>
      <c r="I192" s="70">
        <v>27.091999999999999</v>
      </c>
      <c r="J192" s="65">
        <v>27.1</v>
      </c>
      <c r="K192" s="45">
        <v>28</v>
      </c>
      <c r="L192" s="136">
        <v>4325</v>
      </c>
      <c r="M192" s="45">
        <v>28</v>
      </c>
      <c r="N192" s="115">
        <v>0</v>
      </c>
      <c r="O192" s="37">
        <v>1</v>
      </c>
      <c r="P192" s="37">
        <v>1</v>
      </c>
      <c r="Q192" s="146">
        <v>0</v>
      </c>
      <c r="R192" s="93">
        <f>VLOOKUP($C192,lookup_line!$A$3:$M$40,2,FALSE)</f>
        <v>13</v>
      </c>
      <c r="S192" s="39">
        <f>VLOOKUP($C192,lookup_line!$A$3:$M$40,3,FALSE)</f>
        <v>9</v>
      </c>
      <c r="T192" s="39">
        <f>VLOOKUP($C192,lookup_line!$A$3:$M$40,4,FALSE)</f>
        <v>0</v>
      </c>
      <c r="U192" s="39">
        <f>VLOOKUP($C192,lookup_line!$A$3:$M$40,5,FALSE)</f>
        <v>0</v>
      </c>
      <c r="V192" s="39">
        <f>VLOOKUP($C192,lookup_line!$A$3:$M$40,6,FALSE)</f>
        <v>0</v>
      </c>
      <c r="W192" s="39">
        <f>VLOOKUP($C192,lookup_line!$A$3:$M$40,7,FALSE)</f>
        <v>0</v>
      </c>
      <c r="X192" s="39">
        <f>VLOOKUP($C192,lookup_line!$A$3:$M$40,8,FALSE)</f>
        <v>0</v>
      </c>
      <c r="Y192" s="39">
        <f>VLOOKUP($C192,lookup_line!$A$3:$M$40,9,FALSE)</f>
        <v>0</v>
      </c>
      <c r="Z192" s="39">
        <f>VLOOKUP($C192,lookup_line!$A$3:$M$40,10,FALSE)</f>
        <v>0</v>
      </c>
      <c r="AA192" s="39">
        <f>VLOOKUP($C192,lookup_line!$A$3:$M$40,11,FALSE)</f>
        <v>0</v>
      </c>
      <c r="AB192" s="39">
        <f>VLOOKUP($C192,lookup_line!$A$3:$M$40,12,FALSE)</f>
        <v>0</v>
      </c>
      <c r="AC192" s="39">
        <f>VLOOKUP($C192,lookup_line!$A$3:$M$40,13,FALSE)</f>
        <v>0</v>
      </c>
      <c r="AD192" s="126">
        <f>E192*30</f>
        <v>87.018341029484034</v>
      </c>
      <c r="AE192" s="75">
        <v>0</v>
      </c>
      <c r="AF192" s="100">
        <v>0</v>
      </c>
      <c r="AG192" s="107">
        <v>0</v>
      </c>
      <c r="AH192" s="108">
        <v>0</v>
      </c>
      <c r="AI192" s="113"/>
      <c r="AJ192" s="45" t="s">
        <v>688</v>
      </c>
      <c r="AK192" s="45"/>
      <c r="AL192" s="45" t="e">
        <f>VLOOKUP(B192,Di_ROADS!$B$17:$E$1006,4,FALSE)</f>
        <v>#N/A</v>
      </c>
      <c r="AM192" s="45" t="str">
        <f>IF(OR(D192&gt;E192,D192&gt;F192),"error","")</f>
        <v/>
      </c>
      <c r="AN192" s="37">
        <v>1</v>
      </c>
      <c r="AO192" s="45"/>
      <c r="AP192" s="139">
        <v>4.724366032839848</v>
      </c>
      <c r="AQ192" s="137">
        <v>4.7243660320931999</v>
      </c>
      <c r="AR192" s="142">
        <f>AQ192-AP192</f>
        <v>-7.4664807669932998E-10</v>
      </c>
      <c r="AS192" s="77">
        <f>MIN(F192,E192)*P192</f>
        <v>2.9006113676494678</v>
      </c>
      <c r="AT192" s="45">
        <v>4.724366032839848</v>
      </c>
      <c r="AU192" s="78">
        <f>AT192-AS192</f>
        <v>1.8237546651903802</v>
      </c>
      <c r="AV192" s="78"/>
      <c r="AW192" s="45"/>
      <c r="AX192" s="45"/>
      <c r="AY192" s="45"/>
      <c r="AZ192" s="45"/>
      <c r="BA192" s="45"/>
    </row>
    <row r="193" spans="1:53" s="36" customFormat="1">
      <c r="A193" s="37">
        <v>91</v>
      </c>
      <c r="B193" s="7" t="s">
        <v>415</v>
      </c>
      <c r="C193" s="74">
        <v>9</v>
      </c>
      <c r="D193" s="130">
        <v>0</v>
      </c>
      <c r="E193" s="130">
        <v>3.439204174104078</v>
      </c>
      <c r="F193" s="131">
        <v>25</v>
      </c>
      <c r="G193" s="70">
        <v>9.5</v>
      </c>
      <c r="H193" s="70">
        <v>124.3</v>
      </c>
      <c r="I193" s="70">
        <v>11.641</v>
      </c>
      <c r="J193" s="65">
        <v>11.6</v>
      </c>
      <c r="K193" s="45">
        <v>18</v>
      </c>
      <c r="L193" s="136">
        <v>2848</v>
      </c>
      <c r="M193" s="45">
        <v>18</v>
      </c>
      <c r="N193" s="115">
        <v>0</v>
      </c>
      <c r="O193" s="37">
        <v>1</v>
      </c>
      <c r="P193" s="37">
        <v>1</v>
      </c>
      <c r="Q193" s="146">
        <v>0</v>
      </c>
      <c r="R193" s="93">
        <f>VLOOKUP($C193,lookup_line!$A$3:$M$40,2,FALSE)</f>
        <v>13</v>
      </c>
      <c r="S193" s="39">
        <f>VLOOKUP($C193,lookup_line!$A$3:$M$40,3,FALSE)</f>
        <v>9</v>
      </c>
      <c r="T193" s="39">
        <f>VLOOKUP($C193,lookup_line!$A$3:$M$40,4,FALSE)</f>
        <v>0</v>
      </c>
      <c r="U193" s="39">
        <f>VLOOKUP($C193,lookup_line!$A$3:$M$40,5,FALSE)</f>
        <v>0</v>
      </c>
      <c r="V193" s="39">
        <f>VLOOKUP($C193,lookup_line!$A$3:$M$40,6,FALSE)</f>
        <v>0</v>
      </c>
      <c r="W193" s="39">
        <f>VLOOKUP($C193,lookup_line!$A$3:$M$40,7,FALSE)</f>
        <v>0</v>
      </c>
      <c r="X193" s="39">
        <f>VLOOKUP($C193,lookup_line!$A$3:$M$40,8,FALSE)</f>
        <v>0</v>
      </c>
      <c r="Y193" s="39">
        <f>VLOOKUP($C193,lookup_line!$A$3:$M$40,9,FALSE)</f>
        <v>0</v>
      </c>
      <c r="Z193" s="39">
        <f>VLOOKUP($C193,lookup_line!$A$3:$M$40,10,FALSE)</f>
        <v>0</v>
      </c>
      <c r="AA193" s="39">
        <f>VLOOKUP($C193,lookup_line!$A$3:$M$40,11,FALSE)</f>
        <v>0</v>
      </c>
      <c r="AB193" s="39">
        <f>VLOOKUP($C193,lookup_line!$A$3:$M$40,12,FALSE)</f>
        <v>0</v>
      </c>
      <c r="AC193" s="39">
        <f>VLOOKUP($C193,lookup_line!$A$3:$M$40,13,FALSE)</f>
        <v>0</v>
      </c>
      <c r="AD193" s="126">
        <f>IFERROR((E193-AF193)/AL193*-1,0.1)</f>
        <v>1719.602087052039</v>
      </c>
      <c r="AE193" s="75">
        <v>0</v>
      </c>
      <c r="AF193" s="100">
        <v>0</v>
      </c>
      <c r="AG193" s="107">
        <v>0</v>
      </c>
      <c r="AH193" s="108">
        <v>0</v>
      </c>
      <c r="AI193" s="113"/>
      <c r="AJ193" s="45"/>
      <c r="AK193" s="45"/>
      <c r="AL193" s="45">
        <f>VLOOKUP(B193,Di_ROADS!$B$17:$E$1006,4,FALSE)</f>
        <v>-2E-3</v>
      </c>
      <c r="AM193" s="45" t="str">
        <f>IF(OR(D193&gt;E193,D193&gt;F193),"error","")</f>
        <v/>
      </c>
      <c r="AN193" s="37">
        <v>1</v>
      </c>
      <c r="AO193" s="45"/>
      <c r="AP193" s="139">
        <v>4.2094006214853277</v>
      </c>
      <c r="AQ193" s="137">
        <v>4.2094006210634598</v>
      </c>
      <c r="AR193" s="142">
        <f>AQ193-AP193</f>
        <v>-4.2186787396758518E-10</v>
      </c>
      <c r="AS193" s="77">
        <f>MIN(F193,E193)*P193</f>
        <v>3.439204174104078</v>
      </c>
      <c r="AT193" s="45">
        <v>4.2094006214853277</v>
      </c>
      <c r="AU193" s="78">
        <f>AT193-AS193</f>
        <v>0.7701964473812497</v>
      </c>
      <c r="AV193" s="78"/>
      <c r="AW193" s="45"/>
      <c r="AX193" s="45"/>
      <c r="AY193" s="45"/>
      <c r="AZ193" s="45"/>
      <c r="BA193" s="45"/>
    </row>
    <row r="194" spans="1:53" s="36" customFormat="1">
      <c r="A194" s="37">
        <v>92</v>
      </c>
      <c r="B194" s="7" t="s">
        <v>416</v>
      </c>
      <c r="C194" s="74">
        <v>9</v>
      </c>
      <c r="D194" s="130">
        <v>0</v>
      </c>
      <c r="E194" s="130">
        <v>0.7542866249846758</v>
      </c>
      <c r="F194" s="131">
        <v>25</v>
      </c>
      <c r="G194" s="70">
        <v>128.9</v>
      </c>
      <c r="H194" s="70">
        <v>80</v>
      </c>
      <c r="I194" s="70">
        <v>18.664999999999999</v>
      </c>
      <c r="J194" s="65">
        <v>18.7</v>
      </c>
      <c r="K194" s="45">
        <v>50</v>
      </c>
      <c r="L194" s="136">
        <v>2977</v>
      </c>
      <c r="M194" s="45">
        <v>50</v>
      </c>
      <c r="N194" s="115">
        <v>0</v>
      </c>
      <c r="O194" s="134">
        <v>1</v>
      </c>
      <c r="P194" s="134">
        <v>1</v>
      </c>
      <c r="Q194" s="146">
        <v>0</v>
      </c>
      <c r="R194" s="93">
        <f>VLOOKUP($C194,lookup_line!$A$3:$M$40,2,FALSE)</f>
        <v>13</v>
      </c>
      <c r="S194" s="39">
        <f>VLOOKUP($C194,lookup_line!$A$3:$M$40,3,FALSE)</f>
        <v>9</v>
      </c>
      <c r="T194" s="39">
        <f>VLOOKUP($C194,lookup_line!$A$3:$M$40,4,FALSE)</f>
        <v>0</v>
      </c>
      <c r="U194" s="39">
        <f>VLOOKUP($C194,lookup_line!$A$3:$M$40,5,FALSE)</f>
        <v>0</v>
      </c>
      <c r="V194" s="39">
        <f>VLOOKUP($C194,lookup_line!$A$3:$M$40,6,FALSE)</f>
        <v>0</v>
      </c>
      <c r="W194" s="39">
        <f>VLOOKUP($C194,lookup_line!$A$3:$M$40,7,FALSE)</f>
        <v>0</v>
      </c>
      <c r="X194" s="39">
        <f>VLOOKUP($C194,lookup_line!$A$3:$M$40,8,FALSE)</f>
        <v>0</v>
      </c>
      <c r="Y194" s="39">
        <f>VLOOKUP($C194,lookup_line!$A$3:$M$40,9,FALSE)</f>
        <v>0</v>
      </c>
      <c r="Z194" s="39">
        <f>VLOOKUP($C194,lookup_line!$A$3:$M$40,10,FALSE)</f>
        <v>0</v>
      </c>
      <c r="AA194" s="39">
        <f>VLOOKUP($C194,lookup_line!$A$3:$M$40,11,FALSE)</f>
        <v>0</v>
      </c>
      <c r="AB194" s="39">
        <f>VLOOKUP($C194,lookup_line!$A$3:$M$40,12,FALSE)</f>
        <v>0</v>
      </c>
      <c r="AC194" s="39">
        <f>VLOOKUP($C194,lookup_line!$A$3:$M$40,13,FALSE)</f>
        <v>0</v>
      </c>
      <c r="AD194" s="126">
        <f>E194*30</f>
        <v>22.628598749540274</v>
      </c>
      <c r="AE194" s="75">
        <v>0</v>
      </c>
      <c r="AF194" s="100">
        <v>0</v>
      </c>
      <c r="AG194" s="107">
        <v>0</v>
      </c>
      <c r="AH194" s="108">
        <v>0</v>
      </c>
      <c r="AI194" s="113"/>
      <c r="AJ194" s="45" t="s">
        <v>716</v>
      </c>
      <c r="AK194" s="45"/>
      <c r="AL194" s="45" t="e">
        <f>VLOOKUP(B194,Di_ROADS!$B$17:$E$1006,4,FALSE)</f>
        <v>#N/A</v>
      </c>
      <c r="AM194" s="45" t="str">
        <f>IF(OR(D194&gt;E194,D194&gt;F194),"error","")</f>
        <v/>
      </c>
      <c r="AN194" s="134">
        <v>1</v>
      </c>
      <c r="AO194" s="45"/>
      <c r="AP194" s="139">
        <v>0.30687178121657233</v>
      </c>
      <c r="AQ194" s="137">
        <v>0.30687178085495248</v>
      </c>
      <c r="AR194" s="142">
        <f>AQ194-AP194</f>
        <v>-3.6161984517946166E-10</v>
      </c>
      <c r="AS194" s="77">
        <f>MIN(F194,E194)*P194</f>
        <v>0.7542866249846758</v>
      </c>
      <c r="AT194" s="45">
        <v>0.30687178121657233</v>
      </c>
      <c r="AU194" s="78">
        <f>AT194-AS194</f>
        <v>-0.44741484376810348</v>
      </c>
      <c r="AV194" s="78"/>
      <c r="AW194" s="45"/>
      <c r="AX194" s="45"/>
      <c r="AY194" s="45"/>
      <c r="AZ194" s="45"/>
      <c r="BA194" s="45"/>
    </row>
    <row r="195" spans="1:53" s="36" customFormat="1">
      <c r="A195" s="37">
        <v>93</v>
      </c>
      <c r="B195" s="41" t="s">
        <v>417</v>
      </c>
      <c r="C195" s="74">
        <v>9</v>
      </c>
      <c r="D195" s="130">
        <v>0</v>
      </c>
      <c r="E195" s="130">
        <v>3.0319190417330542</v>
      </c>
      <c r="F195" s="131">
        <v>25</v>
      </c>
      <c r="G195" s="70">
        <v>8.6999999999999993</v>
      </c>
      <c r="H195" s="70">
        <v>87.7</v>
      </c>
      <c r="I195" s="70">
        <v>14</v>
      </c>
      <c r="J195" s="65">
        <v>14</v>
      </c>
      <c r="K195" s="45">
        <v>22</v>
      </c>
      <c r="L195" s="136">
        <v>3652</v>
      </c>
      <c r="M195" s="45">
        <v>22</v>
      </c>
      <c r="N195" s="115">
        <v>0</v>
      </c>
      <c r="O195" s="37">
        <v>1</v>
      </c>
      <c r="P195" s="37">
        <v>1</v>
      </c>
      <c r="Q195" s="146">
        <v>0</v>
      </c>
      <c r="R195" s="93">
        <f>VLOOKUP($C195,lookup_line!$A$3:$M$40,2,FALSE)</f>
        <v>13</v>
      </c>
      <c r="S195" s="39">
        <f>VLOOKUP($C195,lookup_line!$A$3:$M$40,3,FALSE)</f>
        <v>9</v>
      </c>
      <c r="T195" s="39">
        <f>VLOOKUP($C195,lookup_line!$A$3:$M$40,4,FALSE)</f>
        <v>0</v>
      </c>
      <c r="U195" s="39">
        <f>VLOOKUP($C195,lookup_line!$A$3:$M$40,5,FALSE)</f>
        <v>0</v>
      </c>
      <c r="V195" s="39">
        <f>VLOOKUP($C195,lookup_line!$A$3:$M$40,6,FALSE)</f>
        <v>0</v>
      </c>
      <c r="W195" s="39">
        <f>VLOOKUP($C195,lookup_line!$A$3:$M$40,7,FALSE)</f>
        <v>0</v>
      </c>
      <c r="X195" s="39">
        <f>VLOOKUP($C195,lookup_line!$A$3:$M$40,8,FALSE)</f>
        <v>0</v>
      </c>
      <c r="Y195" s="39">
        <f>VLOOKUP($C195,lookup_line!$A$3:$M$40,9,FALSE)</f>
        <v>0</v>
      </c>
      <c r="Z195" s="39">
        <f>VLOOKUP($C195,lookup_line!$A$3:$M$40,10,FALSE)</f>
        <v>0</v>
      </c>
      <c r="AA195" s="39">
        <f>VLOOKUP($C195,lookup_line!$A$3:$M$40,11,FALSE)</f>
        <v>0</v>
      </c>
      <c r="AB195" s="39">
        <f>VLOOKUP($C195,lookup_line!$A$3:$M$40,12,FALSE)</f>
        <v>0</v>
      </c>
      <c r="AC195" s="39">
        <f>VLOOKUP($C195,lookup_line!$A$3:$M$40,13,FALSE)</f>
        <v>0</v>
      </c>
      <c r="AD195" s="126">
        <f>IFERROR((E195-AF195)/AL195*-1,0.1)</f>
        <v>1515.9595208665271</v>
      </c>
      <c r="AE195" s="75">
        <v>0</v>
      </c>
      <c r="AF195" s="100">
        <v>0</v>
      </c>
      <c r="AG195" s="107">
        <v>0</v>
      </c>
      <c r="AH195" s="108">
        <v>0</v>
      </c>
      <c r="AI195" s="113"/>
      <c r="AJ195" s="45" t="s">
        <v>717</v>
      </c>
      <c r="AK195" s="45"/>
      <c r="AL195" s="45">
        <f>VLOOKUP(B195,Di_ROADS!$B$17:$E$1006,4,FALSE)</f>
        <v>-2E-3</v>
      </c>
      <c r="AM195" s="45" t="str">
        <f>IF(OR(D195&gt;E195,D195&gt;F195),"error","")</f>
        <v/>
      </c>
      <c r="AN195" s="37">
        <v>1</v>
      </c>
      <c r="AO195" s="45"/>
      <c r="AP195" s="139">
        <v>1.3075335884513528E-15</v>
      </c>
      <c r="AQ195" s="137">
        <v>5.077803107810982E-3</v>
      </c>
      <c r="AR195" s="142">
        <f>AQ195-AP195</f>
        <v>5.0778031078096749E-3</v>
      </c>
      <c r="AS195" s="77">
        <f>MIN(F195,E195)*P195</f>
        <v>3.0319190417330542</v>
      </c>
      <c r="AT195" s="45">
        <v>1.2452421366571651</v>
      </c>
      <c r="AU195" s="78">
        <f>AT195-AS195</f>
        <v>-1.7866769050758891</v>
      </c>
      <c r="AV195" s="78"/>
      <c r="AW195" s="45"/>
      <c r="AX195" s="45"/>
      <c r="AY195" s="45"/>
      <c r="AZ195" s="45"/>
      <c r="BA195" s="45"/>
    </row>
    <row r="196" spans="1:53" s="36" customFormat="1">
      <c r="A196" s="37">
        <v>94</v>
      </c>
      <c r="B196" s="7" t="s">
        <v>418</v>
      </c>
      <c r="C196" s="74">
        <v>9</v>
      </c>
      <c r="D196" s="130">
        <v>0</v>
      </c>
      <c r="E196" s="130">
        <v>3.9268699440526271</v>
      </c>
      <c r="F196" s="131">
        <v>0</v>
      </c>
      <c r="G196" s="70">
        <v>12.328250000000001</v>
      </c>
      <c r="H196" s="70">
        <v>400</v>
      </c>
      <c r="I196" s="70">
        <v>21.292999999999999</v>
      </c>
      <c r="J196" s="65">
        <v>21.3</v>
      </c>
      <c r="K196" s="45">
        <v>20</v>
      </c>
      <c r="L196" s="136">
        <v>3000</v>
      </c>
      <c r="M196" s="45">
        <v>20</v>
      </c>
      <c r="N196" s="115">
        <v>0</v>
      </c>
      <c r="O196" s="37">
        <v>1</v>
      </c>
      <c r="P196" s="37">
        <v>1</v>
      </c>
      <c r="Q196" s="146">
        <v>0</v>
      </c>
      <c r="R196" s="93">
        <f>VLOOKUP($C196,lookup_line!$A$3:$M$40,2,FALSE)</f>
        <v>13</v>
      </c>
      <c r="S196" s="39">
        <f>VLOOKUP($C196,lookup_line!$A$3:$M$40,3,FALSE)</f>
        <v>9</v>
      </c>
      <c r="T196" s="39">
        <f>VLOOKUP($C196,lookup_line!$A$3:$M$40,4,FALSE)</f>
        <v>0</v>
      </c>
      <c r="U196" s="39">
        <f>VLOOKUP($C196,lookup_line!$A$3:$M$40,5,FALSE)</f>
        <v>0</v>
      </c>
      <c r="V196" s="39">
        <f>VLOOKUP($C196,lookup_line!$A$3:$M$40,6,FALSE)</f>
        <v>0</v>
      </c>
      <c r="W196" s="39">
        <f>VLOOKUP($C196,lookup_line!$A$3:$M$40,7,FALSE)</f>
        <v>0</v>
      </c>
      <c r="X196" s="39">
        <f>VLOOKUP($C196,lookup_line!$A$3:$M$40,8,FALSE)</f>
        <v>0</v>
      </c>
      <c r="Y196" s="39">
        <f>VLOOKUP($C196,lookup_line!$A$3:$M$40,9,FALSE)</f>
        <v>0</v>
      </c>
      <c r="Z196" s="39">
        <f>VLOOKUP($C196,lookup_line!$A$3:$M$40,10,FALSE)</f>
        <v>0</v>
      </c>
      <c r="AA196" s="39">
        <f>VLOOKUP($C196,lookup_line!$A$3:$M$40,11,FALSE)</f>
        <v>0</v>
      </c>
      <c r="AB196" s="39">
        <f>VLOOKUP($C196,lookup_line!$A$3:$M$40,12,FALSE)</f>
        <v>0</v>
      </c>
      <c r="AC196" s="39">
        <f>VLOOKUP($C196,lookup_line!$A$3:$M$40,13,FALSE)</f>
        <v>0</v>
      </c>
      <c r="AD196" s="126">
        <f>E196*30</f>
        <v>117.80609832157882</v>
      </c>
      <c r="AE196" s="75">
        <v>0</v>
      </c>
      <c r="AF196" s="100">
        <v>0</v>
      </c>
      <c r="AG196" s="107">
        <v>0</v>
      </c>
      <c r="AH196" s="108">
        <v>0</v>
      </c>
      <c r="AI196" s="113"/>
      <c r="AJ196" s="45" t="s">
        <v>718</v>
      </c>
      <c r="AK196" s="45"/>
      <c r="AL196" s="45" t="e">
        <f>VLOOKUP(B196,Di_ROADS!$B$17:$E$1006,4,FALSE)</f>
        <v>#N/A</v>
      </c>
      <c r="AM196" s="45" t="str">
        <f>IF(OR(D196&gt;E196,D196&gt;F196),"error","")</f>
        <v/>
      </c>
      <c r="AN196" s="37">
        <v>1</v>
      </c>
      <c r="AO196" s="45"/>
      <c r="AP196" s="139">
        <v>3.9964586676522984</v>
      </c>
      <c r="AQ196" s="137">
        <v>3.9964586671619915</v>
      </c>
      <c r="AR196" s="142">
        <f>AQ196-AP196</f>
        <v>-4.9030690618678818E-10</v>
      </c>
      <c r="AS196" s="77">
        <f>MIN(F196,E196)*P196</f>
        <v>0</v>
      </c>
      <c r="AT196" s="45">
        <v>3.9964586676522984</v>
      </c>
      <c r="AU196" s="78">
        <f>AT196-AS196</f>
        <v>3.9964586676522984</v>
      </c>
      <c r="AV196" s="78"/>
      <c r="AW196" s="45"/>
      <c r="AX196" s="45"/>
      <c r="AY196" s="45"/>
      <c r="AZ196" s="45"/>
      <c r="BA196" s="45"/>
    </row>
    <row r="197" spans="1:53" s="36" customFormat="1">
      <c r="A197" s="37">
        <v>95</v>
      </c>
      <c r="B197" s="7" t="s">
        <v>419</v>
      </c>
      <c r="C197" s="74">
        <v>9</v>
      </c>
      <c r="D197" s="130">
        <v>0</v>
      </c>
      <c r="E197" s="130">
        <v>0.34313284790601423</v>
      </c>
      <c r="F197" s="131">
        <v>25</v>
      </c>
      <c r="G197" s="70">
        <v>11.4</v>
      </c>
      <c r="H197" s="70">
        <v>1158.8</v>
      </c>
      <c r="I197" s="70">
        <v>16.398360164</v>
      </c>
      <c r="J197" s="65">
        <v>18.100000000000001</v>
      </c>
      <c r="K197" s="45">
        <v>8</v>
      </c>
      <c r="L197" s="136">
        <v>4292</v>
      </c>
      <c r="M197" s="45">
        <v>16</v>
      </c>
      <c r="N197" s="115">
        <v>0</v>
      </c>
      <c r="O197" s="134">
        <v>1</v>
      </c>
      <c r="P197" s="134">
        <v>1</v>
      </c>
      <c r="Q197" s="146">
        <v>0</v>
      </c>
      <c r="R197" s="93">
        <f>VLOOKUP($C197,lookup_line!$A$3:$M$40,2,FALSE)</f>
        <v>13</v>
      </c>
      <c r="S197" s="39">
        <f>VLOOKUP($C197,lookup_line!$A$3:$M$40,3,FALSE)</f>
        <v>9</v>
      </c>
      <c r="T197" s="39">
        <f>VLOOKUP($C197,lookup_line!$A$3:$M$40,4,FALSE)</f>
        <v>0</v>
      </c>
      <c r="U197" s="39">
        <f>VLOOKUP($C197,lookup_line!$A$3:$M$40,5,FALSE)</f>
        <v>0</v>
      </c>
      <c r="V197" s="39">
        <f>VLOOKUP($C197,lookup_line!$A$3:$M$40,6,FALSE)</f>
        <v>0</v>
      </c>
      <c r="W197" s="39">
        <f>VLOOKUP($C197,lookup_line!$A$3:$M$40,7,FALSE)</f>
        <v>0</v>
      </c>
      <c r="X197" s="39">
        <f>VLOOKUP($C197,lookup_line!$A$3:$M$40,8,FALSE)</f>
        <v>0</v>
      </c>
      <c r="Y197" s="39">
        <f>VLOOKUP($C197,lookup_line!$A$3:$M$40,9,FALSE)</f>
        <v>0</v>
      </c>
      <c r="Z197" s="39">
        <f>VLOOKUP($C197,lookup_line!$A$3:$M$40,10,FALSE)</f>
        <v>0</v>
      </c>
      <c r="AA197" s="39">
        <f>VLOOKUP($C197,lookup_line!$A$3:$M$40,11,FALSE)</f>
        <v>0</v>
      </c>
      <c r="AB197" s="39">
        <f>VLOOKUP($C197,lookup_line!$A$3:$M$40,12,FALSE)</f>
        <v>0</v>
      </c>
      <c r="AC197" s="39">
        <f>VLOOKUP($C197,lookup_line!$A$3:$M$40,13,FALSE)</f>
        <v>0</v>
      </c>
      <c r="AD197" s="126">
        <f>E197*30</f>
        <v>10.293985437180426</v>
      </c>
      <c r="AE197" s="75">
        <v>0</v>
      </c>
      <c r="AF197" s="100">
        <v>0</v>
      </c>
      <c r="AG197" s="107">
        <v>0</v>
      </c>
      <c r="AH197" s="108">
        <v>0</v>
      </c>
      <c r="AI197" s="113"/>
      <c r="AJ197" s="45" t="s">
        <v>855</v>
      </c>
      <c r="AK197" s="45"/>
      <c r="AL197" s="45">
        <f>VLOOKUP(B197,Di_ROADS!$B$17:$E$1006,4,FALSE)</f>
        <v>0</v>
      </c>
      <c r="AM197" s="45" t="str">
        <f>IF(OR(D197&gt;E197,D197&gt;F197),"error","")</f>
        <v/>
      </c>
      <c r="AN197" s="134">
        <v>1</v>
      </c>
      <c r="AO197" s="45"/>
      <c r="AP197" s="139">
        <v>1.3009447454676479</v>
      </c>
      <c r="AQ197" s="137">
        <v>1.3009447450540648</v>
      </c>
      <c r="AR197" s="142">
        <f>AQ197-AP197</f>
        <v>-4.1358316771322734E-10</v>
      </c>
      <c r="AS197" s="77">
        <f>MIN(F197,E197)*P197</f>
        <v>0.34313284790601423</v>
      </c>
      <c r="AT197" s="45">
        <v>1.3009447454676479</v>
      </c>
      <c r="AU197" s="78">
        <f>AT197-AS197</f>
        <v>0.95781189756163365</v>
      </c>
      <c r="AV197" s="78"/>
      <c r="AW197" s="45"/>
      <c r="AX197" s="45"/>
      <c r="AY197" s="45"/>
      <c r="AZ197" s="45"/>
      <c r="BA197" s="45"/>
    </row>
    <row r="198" spans="1:53" s="36" customFormat="1">
      <c r="A198" s="37">
        <v>96</v>
      </c>
      <c r="B198" s="7" t="s">
        <v>420</v>
      </c>
      <c r="C198" s="74">
        <v>9</v>
      </c>
      <c r="D198" s="130">
        <v>0</v>
      </c>
      <c r="E198" s="130">
        <v>5.1867003603354451</v>
      </c>
      <c r="F198" s="131">
        <v>25</v>
      </c>
      <c r="G198" s="70">
        <v>18.600000000000001</v>
      </c>
      <c r="H198" s="70">
        <v>14.5</v>
      </c>
      <c r="I198" s="70">
        <v>40</v>
      </c>
      <c r="J198" s="65">
        <v>40</v>
      </c>
      <c r="K198" s="45">
        <v>60</v>
      </c>
      <c r="L198" s="136">
        <v>5335</v>
      </c>
      <c r="M198" s="45">
        <v>60</v>
      </c>
      <c r="N198" s="115">
        <v>0</v>
      </c>
      <c r="O198" s="37">
        <v>1</v>
      </c>
      <c r="P198" s="37">
        <v>1</v>
      </c>
      <c r="Q198" s="146">
        <v>0</v>
      </c>
      <c r="R198" s="93">
        <f>VLOOKUP($C198,lookup_line!$A$3:$M$40,2,FALSE)</f>
        <v>13</v>
      </c>
      <c r="S198" s="39">
        <f>VLOOKUP($C198,lookup_line!$A$3:$M$40,3,FALSE)</f>
        <v>9</v>
      </c>
      <c r="T198" s="39">
        <f>VLOOKUP($C198,lookup_line!$A$3:$M$40,4,FALSE)</f>
        <v>0</v>
      </c>
      <c r="U198" s="39">
        <f>VLOOKUP($C198,lookup_line!$A$3:$M$40,5,FALSE)</f>
        <v>0</v>
      </c>
      <c r="V198" s="39">
        <f>VLOOKUP($C198,lookup_line!$A$3:$M$40,6,FALSE)</f>
        <v>0</v>
      </c>
      <c r="W198" s="39">
        <f>VLOOKUP($C198,lookup_line!$A$3:$M$40,7,FALSE)</f>
        <v>0</v>
      </c>
      <c r="X198" s="39">
        <f>VLOOKUP($C198,lookup_line!$A$3:$M$40,8,FALSE)</f>
        <v>0</v>
      </c>
      <c r="Y198" s="39">
        <f>VLOOKUP($C198,lookup_line!$A$3:$M$40,9,FALSE)</f>
        <v>0</v>
      </c>
      <c r="Z198" s="39">
        <f>VLOOKUP($C198,lookup_line!$A$3:$M$40,10,FALSE)</f>
        <v>0</v>
      </c>
      <c r="AA198" s="39">
        <f>VLOOKUP($C198,lookup_line!$A$3:$M$40,11,FALSE)</f>
        <v>0</v>
      </c>
      <c r="AB198" s="39">
        <f>VLOOKUP($C198,lookup_line!$A$3:$M$40,12,FALSE)</f>
        <v>0</v>
      </c>
      <c r="AC198" s="39">
        <f>VLOOKUP($C198,lookup_line!$A$3:$M$40,13,FALSE)</f>
        <v>0</v>
      </c>
      <c r="AD198" s="126">
        <f>IFERROR((E198-AF198)/AL198*-1,0.1)</f>
        <v>2593.3501801677226</v>
      </c>
      <c r="AE198" s="75">
        <v>0</v>
      </c>
      <c r="AF198" s="100">
        <v>0</v>
      </c>
      <c r="AG198" s="107">
        <v>0</v>
      </c>
      <c r="AH198" s="108">
        <v>0</v>
      </c>
      <c r="AI198" s="113"/>
      <c r="AJ198" s="45"/>
      <c r="AK198" s="45"/>
      <c r="AL198" s="45">
        <f>VLOOKUP(B198,Di_ROADS!$B$17:$E$1006,4,FALSE)</f>
        <v>-2E-3</v>
      </c>
      <c r="AM198" s="45" t="str">
        <f>IF(OR(D198&gt;E198,D198&gt;F198),"error","")</f>
        <v/>
      </c>
      <c r="AN198" s="37">
        <v>1</v>
      </c>
      <c r="AO198" s="45"/>
      <c r="AP198" s="139">
        <v>0</v>
      </c>
      <c r="AQ198" s="137">
        <v>0</v>
      </c>
      <c r="AR198" s="142">
        <f>AQ198-AP198</f>
        <v>0</v>
      </c>
      <c r="AS198" s="77">
        <f>MIN(F198,E198)*P198</f>
        <v>5.1867003603354451</v>
      </c>
      <c r="AT198" s="45">
        <v>0</v>
      </c>
      <c r="AU198" s="78">
        <f>AT198-AS198</f>
        <v>-5.1867003603354451</v>
      </c>
      <c r="AV198" s="78"/>
      <c r="AW198" s="45"/>
      <c r="AX198" s="45"/>
      <c r="AY198" s="45"/>
      <c r="AZ198" s="45"/>
      <c r="BA198" s="45"/>
    </row>
    <row r="199" spans="1:53" s="36" customFormat="1">
      <c r="A199" s="37">
        <v>97</v>
      </c>
      <c r="B199" s="7" t="s">
        <v>421</v>
      </c>
      <c r="C199" s="74">
        <v>9</v>
      </c>
      <c r="D199" s="130">
        <v>0</v>
      </c>
      <c r="E199" s="131">
        <v>4.3014708454653867</v>
      </c>
      <c r="F199" s="131">
        <v>25</v>
      </c>
      <c r="G199" s="70">
        <v>15.6</v>
      </c>
      <c r="H199" s="70">
        <v>8.6</v>
      </c>
      <c r="I199" s="70">
        <v>21.416214162100001</v>
      </c>
      <c r="J199" s="65">
        <v>21.4</v>
      </c>
      <c r="K199" s="45">
        <v>18</v>
      </c>
      <c r="L199" s="136">
        <v>3663</v>
      </c>
      <c r="M199" s="45">
        <v>18</v>
      </c>
      <c r="N199" s="115">
        <v>0</v>
      </c>
      <c r="O199" s="37">
        <v>1</v>
      </c>
      <c r="P199" s="37">
        <v>0</v>
      </c>
      <c r="Q199" s="146">
        <v>0</v>
      </c>
      <c r="R199" s="93">
        <f>VLOOKUP($C199,lookup_line!$A$3:$M$40,2,FALSE)</f>
        <v>13</v>
      </c>
      <c r="S199" s="39">
        <f>VLOOKUP($C199,lookup_line!$A$3:$M$40,3,FALSE)</f>
        <v>9</v>
      </c>
      <c r="T199" s="39">
        <f>VLOOKUP($C199,lookup_line!$A$3:$M$40,4,FALSE)</f>
        <v>0</v>
      </c>
      <c r="U199" s="39">
        <f>VLOOKUP($C199,lookup_line!$A$3:$M$40,5,FALSE)</f>
        <v>0</v>
      </c>
      <c r="V199" s="39">
        <f>VLOOKUP($C199,lookup_line!$A$3:$M$40,6,FALSE)</f>
        <v>0</v>
      </c>
      <c r="W199" s="39">
        <f>VLOOKUP($C199,lookup_line!$A$3:$M$40,7,FALSE)</f>
        <v>0</v>
      </c>
      <c r="X199" s="39">
        <f>VLOOKUP($C199,lookup_line!$A$3:$M$40,8,FALSE)</f>
        <v>0</v>
      </c>
      <c r="Y199" s="39">
        <f>VLOOKUP($C199,lookup_line!$A$3:$M$40,9,FALSE)</f>
        <v>0</v>
      </c>
      <c r="Z199" s="39">
        <f>VLOOKUP($C199,lookup_line!$A$3:$M$40,10,FALSE)</f>
        <v>0</v>
      </c>
      <c r="AA199" s="39">
        <f>VLOOKUP($C199,lookup_line!$A$3:$M$40,11,FALSE)</f>
        <v>0</v>
      </c>
      <c r="AB199" s="39">
        <f>VLOOKUP($C199,lookup_line!$A$3:$M$40,12,FALSE)</f>
        <v>0</v>
      </c>
      <c r="AC199" s="39">
        <f>VLOOKUP($C199,lookup_line!$A$3:$M$40,13,FALSE)</f>
        <v>0</v>
      </c>
      <c r="AD199" s="126">
        <f>E199*30</f>
        <v>129.0441253639616</v>
      </c>
      <c r="AE199" s="75">
        <v>0</v>
      </c>
      <c r="AF199" s="100">
        <v>0</v>
      </c>
      <c r="AG199" s="107">
        <v>0</v>
      </c>
      <c r="AH199" s="108">
        <v>0</v>
      </c>
      <c r="AI199" s="113"/>
      <c r="AJ199" s="45" t="s">
        <v>719</v>
      </c>
      <c r="AK199" s="77"/>
      <c r="AL199" s="45" t="e">
        <f>VLOOKUP(B199,Di_ROADS!$B$17:$E$1006,4,FALSE)</f>
        <v>#N/A</v>
      </c>
      <c r="AM199" s="45" t="str">
        <f>IF(OR(D199&gt;E199,D199&gt;F199),"error","")</f>
        <v/>
      </c>
      <c r="AN199" s="37">
        <v>0</v>
      </c>
      <c r="AO199" s="71"/>
      <c r="AP199" s="139">
        <v>0</v>
      </c>
      <c r="AQ199" s="137">
        <v>0</v>
      </c>
      <c r="AR199" s="142">
        <f>AQ199-AP199</f>
        <v>0</v>
      </c>
      <c r="AS199" s="77">
        <f>MIN(F199,E199)*P199</f>
        <v>0</v>
      </c>
      <c r="AT199" s="77">
        <v>0</v>
      </c>
      <c r="AU199" s="78">
        <f>AT199-AS199</f>
        <v>0</v>
      </c>
      <c r="AV199" s="78"/>
      <c r="AW199" s="45"/>
      <c r="AX199" s="45"/>
      <c r="AY199" s="45"/>
      <c r="AZ199" s="45"/>
      <c r="BA199" s="45"/>
    </row>
    <row r="200" spans="1:53" s="36" customFormat="1">
      <c r="A200" s="37">
        <v>98</v>
      </c>
      <c r="B200" s="7" t="s">
        <v>422</v>
      </c>
      <c r="C200" s="74">
        <v>9</v>
      </c>
      <c r="D200" s="130">
        <v>0</v>
      </c>
      <c r="E200" s="131">
        <v>0.31212723963208322</v>
      </c>
      <c r="F200" s="131">
        <v>25</v>
      </c>
      <c r="G200" s="70">
        <v>10.1</v>
      </c>
      <c r="H200" s="70">
        <v>575.1</v>
      </c>
      <c r="I200" s="70">
        <v>14.981999999999999</v>
      </c>
      <c r="J200" s="65">
        <v>15</v>
      </c>
      <c r="K200" s="45">
        <v>22</v>
      </c>
      <c r="L200" s="136">
        <v>3000</v>
      </c>
      <c r="M200" s="45">
        <v>22</v>
      </c>
      <c r="N200" s="115">
        <v>0</v>
      </c>
      <c r="O200" s="134">
        <v>1</v>
      </c>
      <c r="P200" s="134">
        <v>1</v>
      </c>
      <c r="Q200" s="146">
        <v>0</v>
      </c>
      <c r="R200" s="93">
        <f>VLOOKUP($C200,lookup_line!$A$3:$M$40,2,FALSE)</f>
        <v>13</v>
      </c>
      <c r="S200" s="39">
        <f>VLOOKUP($C200,lookup_line!$A$3:$M$40,3,FALSE)</f>
        <v>9</v>
      </c>
      <c r="T200" s="39">
        <f>VLOOKUP($C200,lookup_line!$A$3:$M$40,4,FALSE)</f>
        <v>0</v>
      </c>
      <c r="U200" s="39">
        <f>VLOOKUP($C200,lookup_line!$A$3:$M$40,5,FALSE)</f>
        <v>0</v>
      </c>
      <c r="V200" s="39">
        <f>VLOOKUP($C200,lookup_line!$A$3:$M$40,6,FALSE)</f>
        <v>0</v>
      </c>
      <c r="W200" s="39">
        <f>VLOOKUP($C200,lookup_line!$A$3:$M$40,7,FALSE)</f>
        <v>0</v>
      </c>
      <c r="X200" s="39">
        <f>VLOOKUP($C200,lookup_line!$A$3:$M$40,8,FALSE)</f>
        <v>0</v>
      </c>
      <c r="Y200" s="39">
        <f>VLOOKUP($C200,lookup_line!$A$3:$M$40,9,FALSE)</f>
        <v>0</v>
      </c>
      <c r="Z200" s="39">
        <f>VLOOKUP($C200,lookup_line!$A$3:$M$40,10,FALSE)</f>
        <v>0</v>
      </c>
      <c r="AA200" s="39">
        <f>VLOOKUP($C200,lookup_line!$A$3:$M$40,11,FALSE)</f>
        <v>0</v>
      </c>
      <c r="AB200" s="39">
        <f>VLOOKUP($C200,lookup_line!$A$3:$M$40,12,FALSE)</f>
        <v>0</v>
      </c>
      <c r="AC200" s="39">
        <f>VLOOKUP($C200,lookup_line!$A$3:$M$40,13,FALSE)</f>
        <v>0</v>
      </c>
      <c r="AD200" s="126">
        <f>IFERROR((E200-AF200)/AL200*-1,0.1)</f>
        <v>156.06361981604161</v>
      </c>
      <c r="AE200" s="75">
        <v>0</v>
      </c>
      <c r="AF200" s="100">
        <v>0</v>
      </c>
      <c r="AG200" s="107">
        <v>0</v>
      </c>
      <c r="AH200" s="108">
        <v>0</v>
      </c>
      <c r="AI200" s="113"/>
      <c r="AJ200" s="45"/>
      <c r="AK200" s="77"/>
      <c r="AL200" s="45">
        <f>VLOOKUP(B200,Di_ROADS!$B$17:$E$1006,4,FALSE)</f>
        <v>-2E-3</v>
      </c>
      <c r="AM200" s="45" t="str">
        <f>IF(OR(D200&gt;E200,D200&gt;F200),"error","")</f>
        <v/>
      </c>
      <c r="AN200" s="134">
        <v>1</v>
      </c>
      <c r="AO200" s="71"/>
      <c r="AP200" s="139">
        <v>8.8608537087586168</v>
      </c>
      <c r="AQ200" s="137">
        <v>1.8167150910204461E-7</v>
      </c>
      <c r="AR200" s="142">
        <f>AQ200-AP200</f>
        <v>-8.8608535270871069</v>
      </c>
      <c r="AS200" s="77">
        <f>MIN(F200,E200)*P200</f>
        <v>0.31212723963208322</v>
      </c>
      <c r="AT200" s="77">
        <v>8.9480842644494043</v>
      </c>
      <c r="AU200" s="78">
        <f>AT200-AS200</f>
        <v>8.635957024817321</v>
      </c>
      <c r="AV200" s="78"/>
      <c r="AW200" s="45"/>
      <c r="AX200" s="45"/>
      <c r="AY200" s="45"/>
      <c r="AZ200" s="45"/>
      <c r="BA200" s="45"/>
    </row>
    <row r="201" spans="1:53" s="36" customFormat="1">
      <c r="A201" s="37">
        <v>99</v>
      </c>
      <c r="B201" s="7" t="s">
        <v>423</v>
      </c>
      <c r="C201" s="74">
        <v>9</v>
      </c>
      <c r="D201" s="130">
        <v>0</v>
      </c>
      <c r="E201" s="131">
        <v>1.2508555303403515</v>
      </c>
      <c r="F201" s="131">
        <v>25</v>
      </c>
      <c r="G201" s="70">
        <v>342.4</v>
      </c>
      <c r="H201" s="70">
        <v>0</v>
      </c>
      <c r="I201" s="70">
        <v>14</v>
      </c>
      <c r="J201" s="65">
        <v>14</v>
      </c>
      <c r="K201" s="45">
        <v>10</v>
      </c>
      <c r="L201" s="136">
        <v>3490.8573645410002</v>
      </c>
      <c r="M201" s="45">
        <v>10</v>
      </c>
      <c r="N201" s="115">
        <v>0</v>
      </c>
      <c r="O201" s="37">
        <v>1</v>
      </c>
      <c r="P201" s="37">
        <v>1</v>
      </c>
      <c r="Q201" s="146">
        <v>0</v>
      </c>
      <c r="R201" s="93">
        <f>VLOOKUP($C201,lookup_line!$A$3:$M$40,2,FALSE)</f>
        <v>13</v>
      </c>
      <c r="S201" s="39">
        <f>VLOOKUP($C201,lookup_line!$A$3:$M$40,3,FALSE)</f>
        <v>9</v>
      </c>
      <c r="T201" s="39">
        <f>VLOOKUP($C201,lookup_line!$A$3:$M$40,4,FALSE)</f>
        <v>0</v>
      </c>
      <c r="U201" s="39">
        <f>VLOOKUP($C201,lookup_line!$A$3:$M$40,5,FALSE)</f>
        <v>0</v>
      </c>
      <c r="V201" s="39">
        <f>VLOOKUP($C201,lookup_line!$A$3:$M$40,6,FALSE)</f>
        <v>0</v>
      </c>
      <c r="W201" s="39">
        <f>VLOOKUP($C201,lookup_line!$A$3:$M$40,7,FALSE)</f>
        <v>0</v>
      </c>
      <c r="X201" s="39">
        <f>VLOOKUP($C201,lookup_line!$A$3:$M$40,8,FALSE)</f>
        <v>0</v>
      </c>
      <c r="Y201" s="39">
        <f>VLOOKUP($C201,lookup_line!$A$3:$M$40,9,FALSE)</f>
        <v>0</v>
      </c>
      <c r="Z201" s="39">
        <f>VLOOKUP($C201,lookup_line!$A$3:$M$40,10,FALSE)</f>
        <v>0</v>
      </c>
      <c r="AA201" s="39">
        <f>VLOOKUP($C201,lookup_line!$A$3:$M$40,11,FALSE)</f>
        <v>0</v>
      </c>
      <c r="AB201" s="39">
        <f>VLOOKUP($C201,lookup_line!$A$3:$M$40,12,FALSE)</f>
        <v>0</v>
      </c>
      <c r="AC201" s="39">
        <f>VLOOKUP($C201,lookup_line!$A$3:$M$40,13,FALSE)</f>
        <v>0</v>
      </c>
      <c r="AD201" s="126">
        <f>IFERROR((E201-AF201)/AL201*-1,0.1)</f>
        <v>625.42776517017569</v>
      </c>
      <c r="AE201" s="75">
        <v>0</v>
      </c>
      <c r="AF201" s="100">
        <v>0</v>
      </c>
      <c r="AG201" s="107">
        <v>0</v>
      </c>
      <c r="AH201" s="108">
        <v>0</v>
      </c>
      <c r="AI201" s="113"/>
      <c r="AJ201" s="45"/>
      <c r="AK201" s="77"/>
      <c r="AL201" s="45">
        <f>VLOOKUP(B201,Di_ROADS!$B$17:$E$1006,4,FALSE)</f>
        <v>-2E-3</v>
      </c>
      <c r="AM201" s="45" t="str">
        <f>IF(OR(D201&gt;E201,D201&gt;F201),"error","")</f>
        <v/>
      </c>
      <c r="AN201" s="37">
        <v>1</v>
      </c>
      <c r="AO201" s="71"/>
      <c r="AP201" s="139">
        <v>0</v>
      </c>
      <c r="AQ201" s="137">
        <v>0</v>
      </c>
      <c r="AR201" s="142">
        <f>AQ201-AP201</f>
        <v>0</v>
      </c>
      <c r="AS201" s="77">
        <f>MIN(F201,E201)*P201</f>
        <v>1.2508555303403515</v>
      </c>
      <c r="AT201" s="77">
        <v>0</v>
      </c>
      <c r="AU201" s="78">
        <f>AT201-AS201</f>
        <v>-1.2508555303403515</v>
      </c>
      <c r="AV201" s="78"/>
      <c r="AW201" s="45"/>
      <c r="AX201" s="45"/>
      <c r="AY201" s="45"/>
      <c r="AZ201" s="45"/>
      <c r="BA201" s="45"/>
    </row>
    <row r="202" spans="1:53" s="36" customFormat="1">
      <c r="A202" s="37">
        <v>100</v>
      </c>
      <c r="B202" s="7" t="s">
        <v>424</v>
      </c>
      <c r="C202" s="74">
        <v>9</v>
      </c>
      <c r="D202" s="130">
        <v>0</v>
      </c>
      <c r="E202" s="131">
        <v>4.2740001562643135</v>
      </c>
      <c r="F202" s="131">
        <v>4.1729671952711191</v>
      </c>
      <c r="G202" s="70">
        <v>63.6</v>
      </c>
      <c r="H202" s="70">
        <v>4.2</v>
      </c>
      <c r="I202" s="70">
        <v>23</v>
      </c>
      <c r="J202" s="65">
        <v>23</v>
      </c>
      <c r="K202" s="45">
        <v>40</v>
      </c>
      <c r="L202" s="136">
        <v>3802</v>
      </c>
      <c r="M202" s="45">
        <v>40</v>
      </c>
      <c r="N202" s="115">
        <v>0</v>
      </c>
      <c r="O202" s="37">
        <v>1</v>
      </c>
      <c r="P202" s="37">
        <v>1</v>
      </c>
      <c r="Q202" s="146">
        <v>0</v>
      </c>
      <c r="R202" s="93">
        <f>VLOOKUP($C202,lookup_line!$A$3:$M$40,2,FALSE)</f>
        <v>13</v>
      </c>
      <c r="S202" s="39">
        <f>VLOOKUP($C202,lookup_line!$A$3:$M$40,3,FALSE)</f>
        <v>9</v>
      </c>
      <c r="T202" s="39">
        <f>VLOOKUP($C202,lookup_line!$A$3:$M$40,4,FALSE)</f>
        <v>0</v>
      </c>
      <c r="U202" s="39">
        <f>VLOOKUP($C202,lookup_line!$A$3:$M$40,5,FALSE)</f>
        <v>0</v>
      </c>
      <c r="V202" s="39">
        <f>VLOOKUP($C202,lookup_line!$A$3:$M$40,6,FALSE)</f>
        <v>0</v>
      </c>
      <c r="W202" s="39">
        <f>VLOOKUP($C202,lookup_line!$A$3:$M$40,7,FALSE)</f>
        <v>0</v>
      </c>
      <c r="X202" s="39">
        <f>VLOOKUP($C202,lookup_line!$A$3:$M$40,8,FALSE)</f>
        <v>0</v>
      </c>
      <c r="Y202" s="39">
        <f>VLOOKUP($C202,lookup_line!$A$3:$M$40,9,FALSE)</f>
        <v>0</v>
      </c>
      <c r="Z202" s="39">
        <f>VLOOKUP($C202,lookup_line!$A$3:$M$40,10,FALSE)</f>
        <v>0</v>
      </c>
      <c r="AA202" s="39">
        <f>VLOOKUP($C202,lookup_line!$A$3:$M$40,11,FALSE)</f>
        <v>0</v>
      </c>
      <c r="AB202" s="39">
        <f>VLOOKUP($C202,lookup_line!$A$3:$M$40,12,FALSE)</f>
        <v>0</v>
      </c>
      <c r="AC202" s="39">
        <f>VLOOKUP($C202,lookup_line!$A$3:$M$40,13,FALSE)</f>
        <v>0</v>
      </c>
      <c r="AD202" s="126">
        <f>IFERROR((E202-AF202)/AL202*-1,0.1)</f>
        <v>2137.0000781321569</v>
      </c>
      <c r="AE202" s="75">
        <v>0</v>
      </c>
      <c r="AF202" s="100">
        <v>0</v>
      </c>
      <c r="AG202" s="107">
        <v>0</v>
      </c>
      <c r="AH202" s="108">
        <v>0</v>
      </c>
      <c r="AI202" s="113"/>
      <c r="AJ202" s="45" t="s">
        <v>720</v>
      </c>
      <c r="AK202" s="77"/>
      <c r="AL202" s="45">
        <f>VLOOKUP(B202,Di_ROADS!$B$17:$E$1006,4,FALSE)</f>
        <v>-2E-3</v>
      </c>
      <c r="AM202" s="45" t="str">
        <f>IF(OR(D202&gt;E202,D202&gt;F202),"error","")</f>
        <v/>
      </c>
      <c r="AN202" s="37">
        <v>1</v>
      </c>
      <c r="AO202" s="71"/>
      <c r="AP202" s="139">
        <v>1.1759011058500548</v>
      </c>
      <c r="AQ202" s="137">
        <v>1.1759011050770336</v>
      </c>
      <c r="AR202" s="142">
        <f>AQ202-AP202</f>
        <v>-7.7302120260469565E-10</v>
      </c>
      <c r="AS202" s="77">
        <f>MIN(F202,E202)*P202</f>
        <v>4.1729671952711191</v>
      </c>
      <c r="AT202" s="77">
        <v>1.1759011058500548</v>
      </c>
      <c r="AU202" s="78">
        <f>AT202-AS202</f>
        <v>-2.9970660894210646</v>
      </c>
      <c r="AV202" s="78"/>
      <c r="AW202" s="45"/>
      <c r="AX202" s="45"/>
      <c r="AY202" s="45"/>
      <c r="AZ202" s="45"/>
      <c r="BA202" s="45"/>
    </row>
    <row r="203" spans="1:53" s="36" customFormat="1">
      <c r="A203" s="37">
        <v>101</v>
      </c>
      <c r="B203" s="7" t="s">
        <v>425</v>
      </c>
      <c r="C203" s="74">
        <v>9</v>
      </c>
      <c r="D203" s="130">
        <v>0</v>
      </c>
      <c r="E203" s="131">
        <v>1.3412411294678237</v>
      </c>
      <c r="F203" s="131">
        <v>0</v>
      </c>
      <c r="G203" s="70">
        <v>24.9</v>
      </c>
      <c r="H203" s="70">
        <v>3.9</v>
      </c>
      <c r="I203" s="70">
        <v>19.079999999999998</v>
      </c>
      <c r="J203" s="65">
        <v>19.100000000000001</v>
      </c>
      <c r="K203" s="45">
        <v>32</v>
      </c>
      <c r="L203" s="136">
        <v>3000</v>
      </c>
      <c r="M203" s="45">
        <v>32</v>
      </c>
      <c r="N203" s="115">
        <v>0</v>
      </c>
      <c r="O203" s="134">
        <v>1</v>
      </c>
      <c r="P203" s="134">
        <v>1</v>
      </c>
      <c r="Q203" s="146">
        <v>0</v>
      </c>
      <c r="R203" s="93">
        <f>VLOOKUP($C203,lookup_line!$A$3:$M$40,2,FALSE)</f>
        <v>13</v>
      </c>
      <c r="S203" s="39">
        <f>VLOOKUP($C203,lookup_line!$A$3:$M$40,3,FALSE)</f>
        <v>9</v>
      </c>
      <c r="T203" s="39">
        <f>VLOOKUP($C203,lookup_line!$A$3:$M$40,4,FALSE)</f>
        <v>0</v>
      </c>
      <c r="U203" s="39">
        <f>VLOOKUP($C203,lookup_line!$A$3:$M$40,5,FALSE)</f>
        <v>0</v>
      </c>
      <c r="V203" s="39">
        <f>VLOOKUP($C203,lookup_line!$A$3:$M$40,6,FALSE)</f>
        <v>0</v>
      </c>
      <c r="W203" s="39">
        <f>VLOOKUP($C203,lookup_line!$A$3:$M$40,7,FALSE)</f>
        <v>0</v>
      </c>
      <c r="X203" s="39">
        <f>VLOOKUP($C203,lookup_line!$A$3:$M$40,8,FALSE)</f>
        <v>0</v>
      </c>
      <c r="Y203" s="39">
        <f>VLOOKUP($C203,lookup_line!$A$3:$M$40,9,FALSE)</f>
        <v>0</v>
      </c>
      <c r="Z203" s="39">
        <f>VLOOKUP($C203,lookup_line!$A$3:$M$40,10,FALSE)</f>
        <v>0</v>
      </c>
      <c r="AA203" s="39">
        <f>VLOOKUP($C203,lookup_line!$A$3:$M$40,11,FALSE)</f>
        <v>0</v>
      </c>
      <c r="AB203" s="39">
        <f>VLOOKUP($C203,lookup_line!$A$3:$M$40,12,FALSE)</f>
        <v>0</v>
      </c>
      <c r="AC203" s="39">
        <f>VLOOKUP($C203,lookup_line!$A$3:$M$40,13,FALSE)</f>
        <v>0</v>
      </c>
      <c r="AD203" s="126">
        <f>IFERROR((E203-AF203)/AL203*-1,0.1)</f>
        <v>1341.2411294678236</v>
      </c>
      <c r="AE203" s="75">
        <v>0</v>
      </c>
      <c r="AF203" s="100">
        <v>0</v>
      </c>
      <c r="AG203" s="107">
        <v>0</v>
      </c>
      <c r="AH203" s="108">
        <v>0</v>
      </c>
      <c r="AI203" s="113"/>
      <c r="AJ203" s="45" t="s">
        <v>856</v>
      </c>
      <c r="AK203" s="77"/>
      <c r="AL203" s="45">
        <f>VLOOKUP(B203,Di_ROADS!$B$17:$E$1006,4,FALSE)</f>
        <v>-1E-3</v>
      </c>
      <c r="AM203" s="45" t="str">
        <f>IF(OR(D203&gt;E203,D203&gt;F203),"error","")</f>
        <v/>
      </c>
      <c r="AN203" s="134">
        <v>1</v>
      </c>
      <c r="AO203" s="71"/>
      <c r="AP203" s="139">
        <v>2.2234098266894176</v>
      </c>
      <c r="AQ203" s="137">
        <v>2.2234098260012316</v>
      </c>
      <c r="AR203" s="142">
        <f>AQ203-AP203</f>
        <v>-6.8818595266861848E-10</v>
      </c>
      <c r="AS203" s="77">
        <f>MIN(F203,E203)*P203</f>
        <v>0</v>
      </c>
      <c r="AT203" s="77">
        <v>2.2234098266894176</v>
      </c>
      <c r="AU203" s="78">
        <f>AT203-AS203</f>
        <v>2.2234098266894176</v>
      </c>
      <c r="AV203" s="78"/>
      <c r="AW203" s="45"/>
      <c r="AX203" s="45"/>
      <c r="AY203" s="45"/>
      <c r="AZ203" s="45"/>
      <c r="BA203" s="45"/>
    </row>
    <row r="204" spans="1:53" s="36" customFormat="1">
      <c r="A204" s="37">
        <v>103</v>
      </c>
      <c r="B204" s="7" t="s">
        <v>427</v>
      </c>
      <c r="C204" s="74">
        <v>10</v>
      </c>
      <c r="D204" s="130">
        <v>0</v>
      </c>
      <c r="E204" s="131">
        <v>4.2109656059414853</v>
      </c>
      <c r="F204" s="131">
        <v>0</v>
      </c>
      <c r="G204" s="70">
        <v>14.8</v>
      </c>
      <c r="H204" s="70">
        <v>26.1</v>
      </c>
      <c r="I204" s="70">
        <v>30.686</v>
      </c>
      <c r="J204" s="65">
        <v>30.7</v>
      </c>
      <c r="K204" s="45">
        <v>2</v>
      </c>
      <c r="L204" s="136">
        <v>4603.07</v>
      </c>
      <c r="M204" s="45">
        <v>2</v>
      </c>
      <c r="N204" s="115">
        <v>0</v>
      </c>
      <c r="O204" s="37">
        <v>1</v>
      </c>
      <c r="P204" s="37">
        <v>1</v>
      </c>
      <c r="Q204" s="146">
        <v>0</v>
      </c>
      <c r="R204" s="93">
        <f>VLOOKUP($C204,lookup_line!$A$3:$M$40,2,FALSE)</f>
        <v>2</v>
      </c>
      <c r="S204" s="39">
        <f>VLOOKUP($C204,lookup_line!$A$3:$M$40,3,FALSE)</f>
        <v>10</v>
      </c>
      <c r="T204" s="39">
        <f>VLOOKUP($C204,lookup_line!$A$3:$M$40,4,FALSE)</f>
        <v>0</v>
      </c>
      <c r="U204" s="39">
        <f>VLOOKUP($C204,lookup_line!$A$3:$M$40,5,FALSE)</f>
        <v>0</v>
      </c>
      <c r="V204" s="39">
        <f>VLOOKUP($C204,lookup_line!$A$3:$M$40,6,FALSE)</f>
        <v>0</v>
      </c>
      <c r="W204" s="39">
        <f>VLOOKUP($C204,lookup_line!$A$3:$M$40,7,FALSE)</f>
        <v>0</v>
      </c>
      <c r="X204" s="39">
        <f>VLOOKUP($C204,lookup_line!$A$3:$M$40,8,FALSE)</f>
        <v>0</v>
      </c>
      <c r="Y204" s="39">
        <f>VLOOKUP($C204,lookup_line!$A$3:$M$40,9,FALSE)</f>
        <v>0</v>
      </c>
      <c r="Z204" s="39">
        <f>VLOOKUP($C204,lookup_line!$A$3:$M$40,10,FALSE)</f>
        <v>0</v>
      </c>
      <c r="AA204" s="39">
        <f>VLOOKUP($C204,lookup_line!$A$3:$M$40,11,FALSE)</f>
        <v>0</v>
      </c>
      <c r="AB204" s="39">
        <f>VLOOKUP($C204,lookup_line!$A$3:$M$40,12,FALSE)</f>
        <v>0</v>
      </c>
      <c r="AC204" s="39">
        <f>VLOOKUP($C204,lookup_line!$A$3:$M$40,13,FALSE)</f>
        <v>0</v>
      </c>
      <c r="AD204" s="126">
        <f>IFERROR((E204-AF204)/AL204*-1,0.1)</f>
        <v>8421.9312118829712</v>
      </c>
      <c r="AE204" s="75">
        <v>0</v>
      </c>
      <c r="AF204" s="100">
        <v>0</v>
      </c>
      <c r="AG204" s="107">
        <v>0</v>
      </c>
      <c r="AH204" s="108">
        <v>0</v>
      </c>
      <c r="AI204" s="113"/>
      <c r="AJ204" s="45" t="s">
        <v>857</v>
      </c>
      <c r="AK204" s="77"/>
      <c r="AL204" s="45">
        <f>VLOOKUP(B204,Di_ROADS!$B$17:$E$1006,4,FALSE)</f>
        <v>-5.0000000000000001E-4</v>
      </c>
      <c r="AM204" s="45" t="str">
        <f>IF(OR(D204&gt;E204,D204&gt;F204),"error","")</f>
        <v/>
      </c>
      <c r="AN204" s="37">
        <v>1</v>
      </c>
      <c r="AO204" s="71"/>
      <c r="AP204" s="139">
        <v>0</v>
      </c>
      <c r="AQ204" s="137">
        <v>0</v>
      </c>
      <c r="AR204" s="142">
        <f>AQ204-AP204</f>
        <v>0</v>
      </c>
      <c r="AS204" s="77">
        <f>MIN(F204,E204)*P204</f>
        <v>0</v>
      </c>
      <c r="AT204" s="77">
        <v>0</v>
      </c>
      <c r="AU204" s="78">
        <f>AT204-AS204</f>
        <v>0</v>
      </c>
      <c r="AV204" s="78"/>
      <c r="AW204" s="45"/>
      <c r="AX204" s="45"/>
      <c r="AY204" s="45"/>
      <c r="AZ204" s="45"/>
      <c r="BA204" s="45"/>
    </row>
    <row r="205" spans="1:53" s="36" customFormat="1">
      <c r="A205" s="37">
        <v>104</v>
      </c>
      <c r="B205" s="7" t="s">
        <v>428</v>
      </c>
      <c r="C205" s="74">
        <v>10</v>
      </c>
      <c r="D205" s="130">
        <v>0</v>
      </c>
      <c r="E205" s="131">
        <v>9.5230791320306594</v>
      </c>
      <c r="F205" s="131">
        <v>15</v>
      </c>
      <c r="G205" s="70">
        <v>10.100059999999999</v>
      </c>
      <c r="H205" s="70">
        <v>47.891150000000003</v>
      </c>
      <c r="I205" s="70">
        <v>66.303369662999998</v>
      </c>
      <c r="J205" s="65">
        <v>66.3</v>
      </c>
      <c r="K205" s="45">
        <v>2</v>
      </c>
      <c r="L205" s="136">
        <v>3510.13</v>
      </c>
      <c r="M205" s="45">
        <v>2</v>
      </c>
      <c r="N205" s="115">
        <v>0</v>
      </c>
      <c r="O205" s="134">
        <v>1</v>
      </c>
      <c r="P205" s="134">
        <v>1</v>
      </c>
      <c r="Q205" s="146">
        <v>0</v>
      </c>
      <c r="R205" s="93">
        <f>VLOOKUP($C205,lookup_line!$A$3:$M$40,2,FALSE)</f>
        <v>2</v>
      </c>
      <c r="S205" s="39">
        <f>VLOOKUP($C205,lookup_line!$A$3:$M$40,3,FALSE)</f>
        <v>10</v>
      </c>
      <c r="T205" s="39">
        <f>VLOOKUP($C205,lookup_line!$A$3:$M$40,4,FALSE)</f>
        <v>0</v>
      </c>
      <c r="U205" s="39">
        <f>VLOOKUP($C205,lookup_line!$A$3:$M$40,5,FALSE)</f>
        <v>0</v>
      </c>
      <c r="V205" s="39">
        <f>VLOOKUP($C205,lookup_line!$A$3:$M$40,6,FALSE)</f>
        <v>0</v>
      </c>
      <c r="W205" s="39">
        <f>VLOOKUP($C205,lookup_line!$A$3:$M$40,7,FALSE)</f>
        <v>0</v>
      </c>
      <c r="X205" s="39">
        <f>VLOOKUP($C205,lookup_line!$A$3:$M$40,8,FALSE)</f>
        <v>0</v>
      </c>
      <c r="Y205" s="39">
        <f>VLOOKUP($C205,lookup_line!$A$3:$M$40,9,FALSE)</f>
        <v>0</v>
      </c>
      <c r="Z205" s="39">
        <f>VLOOKUP($C205,lookup_line!$A$3:$M$40,10,FALSE)</f>
        <v>0</v>
      </c>
      <c r="AA205" s="39">
        <f>VLOOKUP($C205,lookup_line!$A$3:$M$40,11,FALSE)</f>
        <v>0</v>
      </c>
      <c r="AB205" s="39">
        <f>VLOOKUP($C205,lookup_line!$A$3:$M$40,12,FALSE)</f>
        <v>0</v>
      </c>
      <c r="AC205" s="39">
        <f>VLOOKUP($C205,lookup_line!$A$3:$M$40,13,FALSE)</f>
        <v>0</v>
      </c>
      <c r="AD205" s="126">
        <f>IFERROR((E205-AF205)/AL205*-1,0.1)</f>
        <v>529.05995177948114</v>
      </c>
      <c r="AE205" s="75">
        <v>0</v>
      </c>
      <c r="AF205" s="100">
        <v>0</v>
      </c>
      <c r="AG205" s="107">
        <v>0</v>
      </c>
      <c r="AH205" s="108">
        <v>0</v>
      </c>
      <c r="AI205" s="113"/>
      <c r="AJ205" s="45" t="s">
        <v>709</v>
      </c>
      <c r="AK205" s="77"/>
      <c r="AL205" s="45">
        <f>VLOOKUP(B205,Di_ROADS!$B$17:$E$1006,4,FALSE)</f>
        <v>-1.7999999999999999E-2</v>
      </c>
      <c r="AM205" s="45" t="str">
        <f>IF(OR(D205&gt;E205,D205&gt;F205),"error","")</f>
        <v/>
      </c>
      <c r="AN205" s="134">
        <v>1</v>
      </c>
      <c r="AO205" s="71"/>
      <c r="AP205" s="139">
        <v>0</v>
      </c>
      <c r="AQ205" s="137">
        <v>0</v>
      </c>
      <c r="AR205" s="142">
        <f>AQ205-AP205</f>
        <v>0</v>
      </c>
      <c r="AS205" s="77">
        <f>MIN(F205,E205)*P205</f>
        <v>9.5230791320306594</v>
      </c>
      <c r="AT205" s="77">
        <v>0</v>
      </c>
      <c r="AU205" s="78">
        <f>AT205-AS205</f>
        <v>-9.5230791320306594</v>
      </c>
      <c r="AV205" s="78"/>
      <c r="AW205" s="45"/>
      <c r="AX205" s="45"/>
      <c r="AY205" s="45"/>
      <c r="AZ205" s="45"/>
      <c r="BA205" s="45"/>
    </row>
    <row r="206" spans="1:53" s="36" customFormat="1">
      <c r="A206" s="37">
        <v>106</v>
      </c>
      <c r="B206" s="7" t="s">
        <v>858</v>
      </c>
      <c r="C206" s="74">
        <v>10</v>
      </c>
      <c r="D206" s="130">
        <v>0</v>
      </c>
      <c r="E206" s="131">
        <v>9.7448475495863773E-2</v>
      </c>
      <c r="F206" s="131">
        <v>0</v>
      </c>
      <c r="G206" s="70">
        <v>1.45306</v>
      </c>
      <c r="H206" s="70">
        <v>0</v>
      </c>
      <c r="I206" s="70">
        <v>25.922592259200002</v>
      </c>
      <c r="J206" s="65">
        <v>25.9</v>
      </c>
      <c r="K206" s="45">
        <v>2</v>
      </c>
      <c r="L206" s="136">
        <v>3280.27</v>
      </c>
      <c r="M206" s="45">
        <v>2</v>
      </c>
      <c r="N206" s="115">
        <v>0</v>
      </c>
      <c r="O206" s="37">
        <v>1</v>
      </c>
      <c r="P206" s="37">
        <v>0</v>
      </c>
      <c r="Q206" s="146">
        <v>0</v>
      </c>
      <c r="R206" s="93">
        <f>VLOOKUP($C206,lookup_line!$A$3:$M$40,2,FALSE)</f>
        <v>2</v>
      </c>
      <c r="S206" s="39">
        <f>VLOOKUP($C206,lookup_line!$A$3:$M$40,3,FALSE)</f>
        <v>10</v>
      </c>
      <c r="T206" s="39">
        <f>VLOOKUP($C206,lookup_line!$A$3:$M$40,4,FALSE)</f>
        <v>0</v>
      </c>
      <c r="U206" s="39">
        <f>VLOOKUP($C206,lookup_line!$A$3:$M$40,5,FALSE)</f>
        <v>0</v>
      </c>
      <c r="V206" s="39">
        <f>VLOOKUP($C206,lookup_line!$A$3:$M$40,6,FALSE)</f>
        <v>0</v>
      </c>
      <c r="W206" s="39">
        <f>VLOOKUP($C206,lookup_line!$A$3:$M$40,7,FALSE)</f>
        <v>0</v>
      </c>
      <c r="X206" s="39">
        <f>VLOOKUP($C206,lookup_line!$A$3:$M$40,8,FALSE)</f>
        <v>0</v>
      </c>
      <c r="Y206" s="39">
        <f>VLOOKUP($C206,lookup_line!$A$3:$M$40,9,FALSE)</f>
        <v>0</v>
      </c>
      <c r="Z206" s="39">
        <f>VLOOKUP($C206,lookup_line!$A$3:$M$40,10,FALSE)</f>
        <v>0</v>
      </c>
      <c r="AA206" s="39">
        <f>VLOOKUP($C206,lookup_line!$A$3:$M$40,11,FALSE)</f>
        <v>0</v>
      </c>
      <c r="AB206" s="39">
        <f>VLOOKUP($C206,lookup_line!$A$3:$M$40,12,FALSE)</f>
        <v>0</v>
      </c>
      <c r="AC206" s="39">
        <f>VLOOKUP($C206,lookup_line!$A$3:$M$40,13,FALSE)</f>
        <v>0</v>
      </c>
      <c r="AD206" s="126">
        <f>IFERROR((E206-AF206)/AL206*-1,0.1)</f>
        <v>97.448475495863775</v>
      </c>
      <c r="AE206" s="75">
        <v>0</v>
      </c>
      <c r="AF206" s="100">
        <v>0</v>
      </c>
      <c r="AG206" s="107">
        <v>0</v>
      </c>
      <c r="AH206" s="108">
        <v>0</v>
      </c>
      <c r="AI206" s="113"/>
      <c r="AJ206" s="45" t="s">
        <v>715</v>
      </c>
      <c r="AK206" s="77"/>
      <c r="AL206" s="45">
        <f>VLOOKUP(B206,Di_ROADS!$B$17:$E$1006,4,FALSE)</f>
        <v>-1E-3</v>
      </c>
      <c r="AM206" s="45" t="str">
        <f>IF(OR(D206&gt;E206,D206&gt;F206),"error","")</f>
        <v/>
      </c>
      <c r="AN206" s="37">
        <v>0</v>
      </c>
      <c r="AO206" s="71"/>
      <c r="AP206" s="139">
        <v>0</v>
      </c>
      <c r="AQ206" s="137">
        <v>0</v>
      </c>
      <c r="AR206" s="142">
        <f>AQ206-AP206</f>
        <v>0</v>
      </c>
      <c r="AS206" s="77">
        <f>MIN(F206,E206)*P206</f>
        <v>0</v>
      </c>
      <c r="AT206" s="77">
        <v>0</v>
      </c>
      <c r="AU206" s="78">
        <f>AT206-AS206</f>
        <v>0</v>
      </c>
      <c r="AV206" s="78"/>
      <c r="AW206" s="45"/>
      <c r="AX206" s="45"/>
      <c r="AY206" s="45"/>
      <c r="AZ206" s="45"/>
      <c r="BA206" s="45"/>
    </row>
    <row r="207" spans="1:53" s="36" customFormat="1">
      <c r="A207" s="37">
        <v>107</v>
      </c>
      <c r="B207" s="41" t="s">
        <v>430</v>
      </c>
      <c r="C207" s="74">
        <v>10</v>
      </c>
      <c r="D207" s="130">
        <v>0</v>
      </c>
      <c r="E207" s="131">
        <v>9.2522324427927641E-2</v>
      </c>
      <c r="F207" s="131">
        <v>0</v>
      </c>
      <c r="G207" s="70">
        <v>13</v>
      </c>
      <c r="H207" s="70">
        <v>0</v>
      </c>
      <c r="I207" s="70">
        <v>42.914999999999999</v>
      </c>
      <c r="J207" s="65">
        <v>42.9</v>
      </c>
      <c r="K207" s="45">
        <v>40</v>
      </c>
      <c r="L207" s="136">
        <v>3000</v>
      </c>
      <c r="M207" s="45">
        <v>40</v>
      </c>
      <c r="N207" s="115">
        <v>0</v>
      </c>
      <c r="O207" s="134">
        <v>1</v>
      </c>
      <c r="P207" s="134">
        <v>1</v>
      </c>
      <c r="Q207" s="146">
        <v>0</v>
      </c>
      <c r="R207" s="93">
        <f>VLOOKUP($C207,lookup_line!$A$3:$M$40,2,FALSE)</f>
        <v>2</v>
      </c>
      <c r="S207" s="39">
        <f>VLOOKUP($C207,lookup_line!$A$3:$M$40,3,FALSE)</f>
        <v>10</v>
      </c>
      <c r="T207" s="39">
        <f>VLOOKUP($C207,lookup_line!$A$3:$M$40,4,FALSE)</f>
        <v>0</v>
      </c>
      <c r="U207" s="39">
        <f>VLOOKUP($C207,lookup_line!$A$3:$M$40,5,FALSE)</f>
        <v>0</v>
      </c>
      <c r="V207" s="39">
        <f>VLOOKUP($C207,lookup_line!$A$3:$M$40,6,FALSE)</f>
        <v>0</v>
      </c>
      <c r="W207" s="39">
        <f>VLOOKUP($C207,lookup_line!$A$3:$M$40,7,FALSE)</f>
        <v>0</v>
      </c>
      <c r="X207" s="39">
        <f>VLOOKUP($C207,lookup_line!$A$3:$M$40,8,FALSE)</f>
        <v>0</v>
      </c>
      <c r="Y207" s="39">
        <f>VLOOKUP($C207,lookup_line!$A$3:$M$40,9,FALSE)</f>
        <v>0</v>
      </c>
      <c r="Z207" s="39">
        <f>VLOOKUP($C207,lookup_line!$A$3:$M$40,10,FALSE)</f>
        <v>0</v>
      </c>
      <c r="AA207" s="39">
        <f>VLOOKUP($C207,lookup_line!$A$3:$M$40,11,FALSE)</f>
        <v>0</v>
      </c>
      <c r="AB207" s="39">
        <f>VLOOKUP($C207,lookup_line!$A$3:$M$40,12,FALSE)</f>
        <v>0</v>
      </c>
      <c r="AC207" s="39">
        <f>VLOOKUP($C207,lookup_line!$A$3:$M$40,13,FALSE)</f>
        <v>0</v>
      </c>
      <c r="AD207" s="126">
        <f>IFERROR((E207-AF207)/AL207*-1,0.1)</f>
        <v>462.6116221396382</v>
      </c>
      <c r="AE207" s="75">
        <v>0</v>
      </c>
      <c r="AF207" s="100">
        <v>0</v>
      </c>
      <c r="AG207" s="107">
        <v>0</v>
      </c>
      <c r="AH207" s="108">
        <v>0</v>
      </c>
      <c r="AI207" s="113"/>
      <c r="AJ207" s="45" t="s">
        <v>739</v>
      </c>
      <c r="AK207" s="77"/>
      <c r="AL207" s="45">
        <f>VLOOKUP(B207,Di_ROADS!$B$17:$E$1006,4,FALSE)</f>
        <v>-2.0000000000000001E-4</v>
      </c>
      <c r="AM207" s="45" t="str">
        <f>IF(OR(D207&gt;E207,D207&gt;F207),"error","")</f>
        <v/>
      </c>
      <c r="AN207" s="134">
        <v>1</v>
      </c>
      <c r="AO207" s="71"/>
      <c r="AP207" s="139">
        <v>2.6786230245972917</v>
      </c>
      <c r="AQ207" s="137">
        <v>2.6786230241389268</v>
      </c>
      <c r="AR207" s="142">
        <f>AQ207-AP207</f>
        <v>-4.5836490158990273E-10</v>
      </c>
      <c r="AS207" s="77">
        <f>MIN(F207,E207)*P207</f>
        <v>0</v>
      </c>
      <c r="AT207" s="77">
        <v>2.6786230245972917</v>
      </c>
      <c r="AU207" s="78">
        <f>AT207-AS207</f>
        <v>2.6786230245972917</v>
      </c>
      <c r="AV207" s="78"/>
      <c r="AW207" s="45"/>
      <c r="AX207" s="45"/>
      <c r="AY207" s="45"/>
      <c r="AZ207" s="45"/>
      <c r="BA207" s="45"/>
    </row>
    <row r="208" spans="1:53" s="36" customFormat="1">
      <c r="A208" s="37">
        <v>108</v>
      </c>
      <c r="B208" s="41" t="s">
        <v>431</v>
      </c>
      <c r="C208" s="74">
        <v>10</v>
      </c>
      <c r="D208" s="130">
        <v>0</v>
      </c>
      <c r="E208" s="131">
        <v>2.4160369076762351</v>
      </c>
      <c r="F208" s="131">
        <v>15</v>
      </c>
      <c r="G208" s="70">
        <v>196.4</v>
      </c>
      <c r="H208" s="70">
        <v>70.7</v>
      </c>
      <c r="I208" s="70">
        <v>10</v>
      </c>
      <c r="J208" s="65">
        <v>10</v>
      </c>
      <c r="K208" s="45">
        <v>4</v>
      </c>
      <c r="L208" s="136">
        <v>7142.4</v>
      </c>
      <c r="M208" s="45">
        <v>4</v>
      </c>
      <c r="N208" s="115">
        <v>0</v>
      </c>
      <c r="O208" s="37">
        <v>1</v>
      </c>
      <c r="P208" s="37">
        <v>1</v>
      </c>
      <c r="Q208" s="146">
        <v>0</v>
      </c>
      <c r="R208" s="93">
        <f>VLOOKUP($C208,lookup_line!$A$3:$M$40,2,FALSE)</f>
        <v>2</v>
      </c>
      <c r="S208" s="39">
        <f>VLOOKUP($C208,lookup_line!$A$3:$M$40,3,FALSE)</f>
        <v>10</v>
      </c>
      <c r="T208" s="39">
        <f>VLOOKUP($C208,lookup_line!$A$3:$M$40,4,FALSE)</f>
        <v>0</v>
      </c>
      <c r="U208" s="39">
        <f>VLOOKUP($C208,lookup_line!$A$3:$M$40,5,FALSE)</f>
        <v>0</v>
      </c>
      <c r="V208" s="39">
        <f>VLOOKUP($C208,lookup_line!$A$3:$M$40,6,FALSE)</f>
        <v>0</v>
      </c>
      <c r="W208" s="39">
        <f>VLOOKUP($C208,lookup_line!$A$3:$M$40,7,FALSE)</f>
        <v>0</v>
      </c>
      <c r="X208" s="39">
        <f>VLOOKUP($C208,lookup_line!$A$3:$M$40,8,FALSE)</f>
        <v>0</v>
      </c>
      <c r="Y208" s="39">
        <f>VLOOKUP($C208,lookup_line!$A$3:$M$40,9,FALSE)</f>
        <v>0</v>
      </c>
      <c r="Z208" s="39">
        <f>VLOOKUP($C208,lookup_line!$A$3:$M$40,10,FALSE)</f>
        <v>0</v>
      </c>
      <c r="AA208" s="39">
        <f>VLOOKUP($C208,lookup_line!$A$3:$M$40,11,FALSE)</f>
        <v>0</v>
      </c>
      <c r="AB208" s="39">
        <f>VLOOKUP($C208,lookup_line!$A$3:$M$40,12,FALSE)</f>
        <v>0</v>
      </c>
      <c r="AC208" s="39">
        <f>VLOOKUP($C208,lookup_line!$A$3:$M$40,13,FALSE)</f>
        <v>0</v>
      </c>
      <c r="AD208" s="126">
        <f>IFERROR((E208-AF208)/AL208*-1,0.1)</f>
        <v>604.00922691905873</v>
      </c>
      <c r="AE208" s="75">
        <v>0</v>
      </c>
      <c r="AF208" s="100">
        <v>0</v>
      </c>
      <c r="AG208" s="107">
        <v>0</v>
      </c>
      <c r="AH208" s="108">
        <v>0</v>
      </c>
      <c r="AI208" s="113"/>
      <c r="AJ208" s="45"/>
      <c r="AK208" s="77"/>
      <c r="AL208" s="45">
        <f>VLOOKUP(B208,Di_ROADS!$B$17:$E$1006,4,FALSE)</f>
        <v>-4.0000000000000001E-3</v>
      </c>
      <c r="AM208" s="45" t="str">
        <f>IF(OR(D208&gt;E208,D208&gt;F208),"error","")</f>
        <v/>
      </c>
      <c r="AN208" s="37">
        <v>1</v>
      </c>
      <c r="AO208" s="71"/>
      <c r="AP208" s="139">
        <v>0</v>
      </c>
      <c r="AQ208" s="137">
        <v>0</v>
      </c>
      <c r="AR208" s="142">
        <f>AQ208-AP208</f>
        <v>0</v>
      </c>
      <c r="AS208" s="77">
        <f>MIN(F208,E208)*P208</f>
        <v>2.4160369076762351</v>
      </c>
      <c r="AT208" s="77">
        <v>0</v>
      </c>
      <c r="AU208" s="78">
        <f>AT208-AS208</f>
        <v>-2.4160369076762351</v>
      </c>
      <c r="AV208" s="78"/>
      <c r="AW208" s="45"/>
      <c r="AX208" s="45"/>
      <c r="AY208" s="45"/>
      <c r="AZ208" s="45"/>
      <c r="BA208" s="45"/>
    </row>
    <row r="209" spans="1:53" s="36" customFormat="1">
      <c r="A209" s="37">
        <v>109</v>
      </c>
      <c r="B209" s="41" t="s">
        <v>432</v>
      </c>
      <c r="C209" s="74">
        <v>10</v>
      </c>
      <c r="D209" s="130">
        <v>0</v>
      </c>
      <c r="E209" s="131">
        <v>2.6608818304094135</v>
      </c>
      <c r="F209" s="131">
        <v>1.9512707940224949</v>
      </c>
      <c r="G209" s="70">
        <v>14.6</v>
      </c>
      <c r="H209" s="70">
        <v>125</v>
      </c>
      <c r="I209" s="70">
        <v>25.752575257499998</v>
      </c>
      <c r="J209" s="65">
        <v>25.8</v>
      </c>
      <c r="K209" s="45">
        <v>12</v>
      </c>
      <c r="L209" s="136">
        <v>3000</v>
      </c>
      <c r="M209" s="45">
        <v>12</v>
      </c>
      <c r="N209" s="115">
        <v>0</v>
      </c>
      <c r="O209" s="37">
        <v>1</v>
      </c>
      <c r="P209" s="37">
        <v>1</v>
      </c>
      <c r="Q209" s="146">
        <v>0</v>
      </c>
      <c r="R209" s="93">
        <f>VLOOKUP($C209,lookup_line!$A$3:$M$40,2,FALSE)</f>
        <v>2</v>
      </c>
      <c r="S209" s="39">
        <f>VLOOKUP($C209,lookup_line!$A$3:$M$40,3,FALSE)</f>
        <v>10</v>
      </c>
      <c r="T209" s="39">
        <f>VLOOKUP($C209,lookup_line!$A$3:$M$40,4,FALSE)</f>
        <v>0</v>
      </c>
      <c r="U209" s="39">
        <f>VLOOKUP($C209,lookup_line!$A$3:$M$40,5,FALSE)</f>
        <v>0</v>
      </c>
      <c r="V209" s="39">
        <f>VLOOKUP($C209,lookup_line!$A$3:$M$40,6,FALSE)</f>
        <v>0</v>
      </c>
      <c r="W209" s="39">
        <f>VLOOKUP($C209,lookup_line!$A$3:$M$40,7,FALSE)</f>
        <v>0</v>
      </c>
      <c r="X209" s="39">
        <f>VLOOKUP($C209,lookup_line!$A$3:$M$40,8,FALSE)</f>
        <v>0</v>
      </c>
      <c r="Y209" s="39">
        <f>VLOOKUP($C209,lookup_line!$A$3:$M$40,9,FALSE)</f>
        <v>0</v>
      </c>
      <c r="Z209" s="39">
        <f>VLOOKUP($C209,lookup_line!$A$3:$M$40,10,FALSE)</f>
        <v>0</v>
      </c>
      <c r="AA209" s="39">
        <f>VLOOKUP($C209,lookup_line!$A$3:$M$40,11,FALSE)</f>
        <v>0</v>
      </c>
      <c r="AB209" s="39">
        <f>VLOOKUP($C209,lookup_line!$A$3:$M$40,12,FALSE)</f>
        <v>0</v>
      </c>
      <c r="AC209" s="39">
        <f>VLOOKUP($C209,lookup_line!$A$3:$M$40,13,FALSE)</f>
        <v>0</v>
      </c>
      <c r="AD209" s="126">
        <f>IFERROR((E209-AF209)/AL209*-1,0.1)</f>
        <v>1330.4409152047067</v>
      </c>
      <c r="AE209" s="75">
        <v>0</v>
      </c>
      <c r="AF209" s="100">
        <v>0</v>
      </c>
      <c r="AG209" s="107">
        <v>0</v>
      </c>
      <c r="AH209" s="108">
        <v>0</v>
      </c>
      <c r="AI209" s="113"/>
      <c r="AJ209" s="45" t="s">
        <v>859</v>
      </c>
      <c r="AK209" s="77"/>
      <c r="AL209" s="45">
        <f>VLOOKUP(B209,Di_ROADS!$B$17:$E$1006,4,FALSE)</f>
        <v>-2E-3</v>
      </c>
      <c r="AM209" s="45" t="str">
        <f>IF(OR(D209&gt;E209,D209&gt;F209),"error","")</f>
        <v/>
      </c>
      <c r="AN209" s="37">
        <v>1</v>
      </c>
      <c r="AO209" s="71"/>
      <c r="AP209" s="139">
        <v>0</v>
      </c>
      <c r="AQ209" s="137">
        <v>0</v>
      </c>
      <c r="AR209" s="142">
        <f>AQ209-AP209</f>
        <v>0</v>
      </c>
      <c r="AS209" s="77">
        <f>MIN(F209,E209)*P209</f>
        <v>1.9512707940224949</v>
      </c>
      <c r="AT209" s="77">
        <v>0</v>
      </c>
      <c r="AU209" s="78">
        <f>AT209-AS209</f>
        <v>-1.9512707940224949</v>
      </c>
      <c r="AV209" s="78"/>
      <c r="AW209" s="45"/>
      <c r="AX209" s="45"/>
      <c r="AY209" s="45"/>
      <c r="AZ209" s="45"/>
      <c r="BA209" s="45"/>
    </row>
    <row r="210" spans="1:53" s="36" customFormat="1">
      <c r="A210" s="37">
        <v>112</v>
      </c>
      <c r="B210" s="41" t="s">
        <v>435</v>
      </c>
      <c r="C210" s="74">
        <v>10</v>
      </c>
      <c r="D210" s="130">
        <v>0</v>
      </c>
      <c r="E210" s="131">
        <v>4.4891076435076229</v>
      </c>
      <c r="F210" s="131">
        <v>0</v>
      </c>
      <c r="G210" s="70">
        <v>1.85493</v>
      </c>
      <c r="H210" s="70">
        <v>0</v>
      </c>
      <c r="I210" s="70">
        <v>40</v>
      </c>
      <c r="J210" s="65">
        <v>40</v>
      </c>
      <c r="K210" s="45">
        <v>16</v>
      </c>
      <c r="L210" s="136">
        <v>384.13</v>
      </c>
      <c r="M210" s="45">
        <v>16</v>
      </c>
      <c r="N210" s="115">
        <v>0</v>
      </c>
      <c r="O210" s="37">
        <v>1</v>
      </c>
      <c r="P210" s="37">
        <v>1</v>
      </c>
      <c r="Q210" s="146">
        <v>0</v>
      </c>
      <c r="R210" s="93">
        <f>VLOOKUP($C210,lookup_line!$A$3:$M$40,2,FALSE)</f>
        <v>2</v>
      </c>
      <c r="S210" s="39">
        <f>VLOOKUP($C210,lookup_line!$A$3:$M$40,3,FALSE)</f>
        <v>10</v>
      </c>
      <c r="T210" s="39">
        <f>VLOOKUP($C210,lookup_line!$A$3:$M$40,4,FALSE)</f>
        <v>0</v>
      </c>
      <c r="U210" s="39">
        <f>VLOOKUP($C210,lookup_line!$A$3:$M$40,5,FALSE)</f>
        <v>0</v>
      </c>
      <c r="V210" s="39">
        <f>VLOOKUP($C210,lookup_line!$A$3:$M$40,6,FALSE)</f>
        <v>0</v>
      </c>
      <c r="W210" s="39">
        <f>VLOOKUP($C210,lookup_line!$A$3:$M$40,7,FALSE)</f>
        <v>0</v>
      </c>
      <c r="X210" s="39">
        <f>VLOOKUP($C210,lookup_line!$A$3:$M$40,8,FALSE)</f>
        <v>0</v>
      </c>
      <c r="Y210" s="39">
        <f>VLOOKUP($C210,lookup_line!$A$3:$M$40,9,FALSE)</f>
        <v>0</v>
      </c>
      <c r="Z210" s="39">
        <f>VLOOKUP($C210,lookup_line!$A$3:$M$40,10,FALSE)</f>
        <v>0</v>
      </c>
      <c r="AA210" s="39">
        <f>VLOOKUP($C210,lookup_line!$A$3:$M$40,11,FALSE)</f>
        <v>0</v>
      </c>
      <c r="AB210" s="39">
        <f>VLOOKUP($C210,lookup_line!$A$3:$M$40,12,FALSE)</f>
        <v>0</v>
      </c>
      <c r="AC210" s="39">
        <f>VLOOKUP($C210,lookup_line!$A$3:$M$40,13,FALSE)</f>
        <v>0</v>
      </c>
      <c r="AD210" s="126">
        <f>IFERROR((E210-AF210)/AL210*-1,0.1)</f>
        <v>561.13845543845287</v>
      </c>
      <c r="AE210" s="75">
        <v>0</v>
      </c>
      <c r="AF210" s="100">
        <v>0</v>
      </c>
      <c r="AG210" s="107">
        <v>0</v>
      </c>
      <c r="AH210" s="108">
        <v>0</v>
      </c>
      <c r="AI210" s="113"/>
      <c r="AJ210" s="45" t="s">
        <v>723</v>
      </c>
      <c r="AK210" s="77"/>
      <c r="AL210" s="45">
        <f>VLOOKUP(B210,Di_ROADS!$B$17:$E$1006,4,FALSE)</f>
        <v>-8.0000000000000002E-3</v>
      </c>
      <c r="AM210" s="45" t="str">
        <f>IF(OR(D210&gt;E210,D210&gt;F210),"error","")</f>
        <v/>
      </c>
      <c r="AN210" s="37">
        <v>1</v>
      </c>
      <c r="AO210" s="71"/>
      <c r="AP210" s="139">
        <v>3.9296449758295391</v>
      </c>
      <c r="AQ210" s="137">
        <v>3.9296449754665579</v>
      </c>
      <c r="AR210" s="142">
        <f>AQ210-AP210</f>
        <v>-3.6298120065225703E-10</v>
      </c>
      <c r="AS210" s="77">
        <f>MIN(F210,E210)*P210</f>
        <v>0</v>
      </c>
      <c r="AT210" s="77">
        <v>3.9296449758295391</v>
      </c>
      <c r="AU210" s="78">
        <f>AT210-AS210</f>
        <v>3.9296449758295391</v>
      </c>
      <c r="AV210" s="78"/>
      <c r="AW210" s="45"/>
      <c r="AX210" s="45"/>
      <c r="AY210" s="45"/>
      <c r="AZ210" s="45"/>
      <c r="BA210" s="45"/>
    </row>
    <row r="211" spans="1:53" s="36" customFormat="1">
      <c r="A211" s="37">
        <v>115</v>
      </c>
      <c r="B211" s="41" t="s">
        <v>436</v>
      </c>
      <c r="C211" s="74">
        <v>10</v>
      </c>
      <c r="D211" s="130">
        <v>0</v>
      </c>
      <c r="E211" s="131">
        <v>4.7507634491097352</v>
      </c>
      <c r="F211" s="131">
        <v>15</v>
      </c>
      <c r="G211" s="70">
        <v>14.1</v>
      </c>
      <c r="H211" s="70">
        <v>21.8</v>
      </c>
      <c r="I211" s="70">
        <v>36.0446395536</v>
      </c>
      <c r="J211" s="65">
        <v>36</v>
      </c>
      <c r="K211" s="45">
        <v>60</v>
      </c>
      <c r="L211" s="136">
        <v>58514</v>
      </c>
      <c r="M211" s="45">
        <v>60</v>
      </c>
      <c r="N211" s="115">
        <v>0</v>
      </c>
      <c r="O211" s="37">
        <v>1</v>
      </c>
      <c r="P211" s="37">
        <v>1</v>
      </c>
      <c r="Q211" s="146">
        <v>0</v>
      </c>
      <c r="R211" s="93">
        <f>VLOOKUP($C211,lookup_line!$A$3:$M$40,2,FALSE)</f>
        <v>2</v>
      </c>
      <c r="S211" s="39">
        <f>VLOOKUP($C211,lookup_line!$A$3:$M$40,3,FALSE)</f>
        <v>10</v>
      </c>
      <c r="T211" s="39">
        <f>VLOOKUP($C211,lookup_line!$A$3:$M$40,4,FALSE)</f>
        <v>0</v>
      </c>
      <c r="U211" s="39">
        <f>VLOOKUP($C211,lookup_line!$A$3:$M$40,5,FALSE)</f>
        <v>0</v>
      </c>
      <c r="V211" s="39">
        <f>VLOOKUP($C211,lookup_line!$A$3:$M$40,6,FALSE)</f>
        <v>0</v>
      </c>
      <c r="W211" s="39">
        <f>VLOOKUP($C211,lookup_line!$A$3:$M$40,7,FALSE)</f>
        <v>0</v>
      </c>
      <c r="X211" s="39">
        <f>VLOOKUP($C211,lookup_line!$A$3:$M$40,8,FALSE)</f>
        <v>0</v>
      </c>
      <c r="Y211" s="39">
        <f>VLOOKUP($C211,lookup_line!$A$3:$M$40,9,FALSE)</f>
        <v>0</v>
      </c>
      <c r="Z211" s="39">
        <f>VLOOKUP($C211,lookup_line!$A$3:$M$40,10,FALSE)</f>
        <v>0</v>
      </c>
      <c r="AA211" s="39">
        <f>VLOOKUP($C211,lookup_line!$A$3:$M$40,11,FALSE)</f>
        <v>0</v>
      </c>
      <c r="AB211" s="39">
        <f>VLOOKUP($C211,lookup_line!$A$3:$M$40,12,FALSE)</f>
        <v>0</v>
      </c>
      <c r="AC211" s="39">
        <f>VLOOKUP($C211,lookup_line!$A$3:$M$40,13,FALSE)</f>
        <v>0</v>
      </c>
      <c r="AD211" s="126">
        <f>IFERROR((E211-AF211)/AL211*-1,0.1)</f>
        <v>2375.3817245548676</v>
      </c>
      <c r="AE211" s="75">
        <v>0</v>
      </c>
      <c r="AF211" s="100">
        <v>0</v>
      </c>
      <c r="AG211" s="107">
        <v>0</v>
      </c>
      <c r="AH211" s="108">
        <v>0</v>
      </c>
      <c r="AI211" s="113"/>
      <c r="AJ211" s="45" t="s">
        <v>862</v>
      </c>
      <c r="AK211" s="77"/>
      <c r="AL211" s="45">
        <f>VLOOKUP(B211,Di_ROADS!$B$17:$E$1006,4,FALSE)</f>
        <v>-2E-3</v>
      </c>
      <c r="AM211" s="45" t="str">
        <f>IF(OR(D211&gt;E211,D211&gt;F211),"error","")</f>
        <v/>
      </c>
      <c r="AN211" s="37">
        <v>1</v>
      </c>
      <c r="AO211" s="71"/>
      <c r="AP211" s="139">
        <v>0</v>
      </c>
      <c r="AQ211" s="137">
        <v>0</v>
      </c>
      <c r="AR211" s="142">
        <f>AQ211-AP211</f>
        <v>0</v>
      </c>
      <c r="AS211" s="77">
        <f>MIN(F211,E211)*P211</f>
        <v>4.7507634491097352</v>
      </c>
      <c r="AT211" s="77">
        <v>0</v>
      </c>
      <c r="AU211" s="78">
        <f>AT211-AS211</f>
        <v>-4.7507634491097352</v>
      </c>
      <c r="AV211" s="78"/>
      <c r="AW211" s="45"/>
      <c r="AX211" s="45"/>
      <c r="AY211" s="45"/>
      <c r="AZ211" s="45"/>
      <c r="BA211" s="45"/>
    </row>
    <row r="212" spans="1:53" s="36" customFormat="1">
      <c r="A212" s="37">
        <v>116</v>
      </c>
      <c r="B212" s="41" t="s">
        <v>437</v>
      </c>
      <c r="C212" s="74">
        <v>10</v>
      </c>
      <c r="D212" s="130">
        <v>0</v>
      </c>
      <c r="E212" s="131">
        <v>2.49459078231222</v>
      </c>
      <c r="F212" s="131">
        <v>2.1437566742202314</v>
      </c>
      <c r="G212" s="70">
        <v>11.5</v>
      </c>
      <c r="H212" s="70">
        <v>30</v>
      </c>
      <c r="I212" s="70">
        <v>25.547445255500001</v>
      </c>
      <c r="J212" s="65">
        <v>25.5</v>
      </c>
      <c r="K212" s="45">
        <v>50</v>
      </c>
      <c r="L212" s="136">
        <v>3000</v>
      </c>
      <c r="M212" s="45">
        <v>50</v>
      </c>
      <c r="N212" s="115">
        <v>0</v>
      </c>
      <c r="O212" s="134">
        <v>1</v>
      </c>
      <c r="P212" s="134">
        <v>1</v>
      </c>
      <c r="Q212" s="146">
        <v>0</v>
      </c>
      <c r="R212" s="93">
        <f>VLOOKUP($C212,lookup_line!$A$3:$M$40,2,FALSE)</f>
        <v>2</v>
      </c>
      <c r="S212" s="39">
        <f>VLOOKUP($C212,lookup_line!$A$3:$M$40,3,FALSE)</f>
        <v>10</v>
      </c>
      <c r="T212" s="39">
        <f>VLOOKUP($C212,lookup_line!$A$3:$M$40,4,FALSE)</f>
        <v>0</v>
      </c>
      <c r="U212" s="39">
        <f>VLOOKUP($C212,lookup_line!$A$3:$M$40,5,FALSE)</f>
        <v>0</v>
      </c>
      <c r="V212" s="39">
        <f>VLOOKUP($C212,lookup_line!$A$3:$M$40,6,FALSE)</f>
        <v>0</v>
      </c>
      <c r="W212" s="39">
        <f>VLOOKUP($C212,lookup_line!$A$3:$M$40,7,FALSE)</f>
        <v>0</v>
      </c>
      <c r="X212" s="39">
        <f>VLOOKUP($C212,lookup_line!$A$3:$M$40,8,FALSE)</f>
        <v>0</v>
      </c>
      <c r="Y212" s="39">
        <f>VLOOKUP($C212,lookup_line!$A$3:$M$40,9,FALSE)</f>
        <v>0</v>
      </c>
      <c r="Z212" s="39">
        <f>VLOOKUP($C212,lookup_line!$A$3:$M$40,10,FALSE)</f>
        <v>0</v>
      </c>
      <c r="AA212" s="39">
        <f>VLOOKUP($C212,lookup_line!$A$3:$M$40,11,FALSE)</f>
        <v>0</v>
      </c>
      <c r="AB212" s="39">
        <f>VLOOKUP($C212,lookup_line!$A$3:$M$40,12,FALSE)</f>
        <v>0</v>
      </c>
      <c r="AC212" s="39">
        <f>VLOOKUP($C212,lookup_line!$A$3:$M$40,13,FALSE)</f>
        <v>0</v>
      </c>
      <c r="AD212" s="126">
        <f>IFERROR((E212-AF212)/AL212*-1,0.1)</f>
        <v>12472.953911561099</v>
      </c>
      <c r="AE212" s="75">
        <v>0</v>
      </c>
      <c r="AF212" s="100">
        <v>0</v>
      </c>
      <c r="AG212" s="107">
        <v>0</v>
      </c>
      <c r="AH212" s="108">
        <v>0</v>
      </c>
      <c r="AI212" s="113"/>
      <c r="AJ212" s="45" t="s">
        <v>863</v>
      </c>
      <c r="AK212" s="77"/>
      <c r="AL212" s="45">
        <f>VLOOKUP(B212,Di_ROADS!$B$17:$E$1006,4,FALSE)</f>
        <v>-2.0000000000000001E-4</v>
      </c>
      <c r="AM212" s="45" t="str">
        <f>IF(OR(D212&gt;E212,D212&gt;F212),"error","")</f>
        <v/>
      </c>
      <c r="AN212" s="134">
        <v>1</v>
      </c>
      <c r="AO212" s="71"/>
      <c r="AP212" s="139">
        <v>7.4398935522353202</v>
      </c>
      <c r="AQ212" s="137">
        <v>7.4398935517893605</v>
      </c>
      <c r="AR212" s="142">
        <f>AQ212-AP212</f>
        <v>-4.4595971360195108E-10</v>
      </c>
      <c r="AS212" s="77">
        <f>MIN(F212,E212)*P212</f>
        <v>2.1437566742202314</v>
      </c>
      <c r="AT212" s="77">
        <v>7.4398935522353202</v>
      </c>
      <c r="AU212" s="78">
        <f>AT212-AS212</f>
        <v>5.2961368780150888</v>
      </c>
      <c r="AV212" s="78"/>
      <c r="AW212" s="45"/>
      <c r="AX212" s="45"/>
      <c r="AY212" s="45"/>
      <c r="AZ212" s="45"/>
      <c r="BA212" s="45"/>
    </row>
    <row r="213" spans="1:53" s="36" customFormat="1">
      <c r="A213" s="37">
        <v>117</v>
      </c>
      <c r="B213" s="41" t="s">
        <v>438</v>
      </c>
      <c r="C213" s="74">
        <v>10</v>
      </c>
      <c r="D213" s="130">
        <v>0</v>
      </c>
      <c r="E213" s="130">
        <v>1.3208572277861617</v>
      </c>
      <c r="F213" s="131">
        <v>0</v>
      </c>
      <c r="G213" s="70">
        <v>245.7</v>
      </c>
      <c r="H213" s="70">
        <v>217.7</v>
      </c>
      <c r="I213" s="70">
        <v>21</v>
      </c>
      <c r="J213" s="65">
        <v>21</v>
      </c>
      <c r="K213" s="45">
        <v>12</v>
      </c>
      <c r="L213" s="136">
        <v>3000</v>
      </c>
      <c r="M213" s="45">
        <v>12</v>
      </c>
      <c r="N213" s="115">
        <v>0</v>
      </c>
      <c r="O213" s="37">
        <v>1</v>
      </c>
      <c r="P213" s="37">
        <v>1</v>
      </c>
      <c r="Q213" s="146">
        <v>0</v>
      </c>
      <c r="R213" s="93">
        <f>VLOOKUP($C213,lookup_line!$A$3:$M$40,2,FALSE)</f>
        <v>2</v>
      </c>
      <c r="S213" s="39">
        <f>VLOOKUP($C213,lookup_line!$A$3:$M$40,3,FALSE)</f>
        <v>10</v>
      </c>
      <c r="T213" s="39">
        <f>VLOOKUP($C213,lookup_line!$A$3:$M$40,4,FALSE)</f>
        <v>0</v>
      </c>
      <c r="U213" s="39">
        <f>VLOOKUP($C213,lookup_line!$A$3:$M$40,5,FALSE)</f>
        <v>0</v>
      </c>
      <c r="V213" s="39">
        <f>VLOOKUP($C213,lookup_line!$A$3:$M$40,6,FALSE)</f>
        <v>0</v>
      </c>
      <c r="W213" s="39">
        <f>VLOOKUP($C213,lookup_line!$A$3:$M$40,7,FALSE)</f>
        <v>0</v>
      </c>
      <c r="X213" s="39">
        <f>VLOOKUP($C213,lookup_line!$A$3:$M$40,8,FALSE)</f>
        <v>0</v>
      </c>
      <c r="Y213" s="39">
        <f>VLOOKUP($C213,lookup_line!$A$3:$M$40,9,FALSE)</f>
        <v>0</v>
      </c>
      <c r="Z213" s="39">
        <f>VLOOKUP($C213,lookup_line!$A$3:$M$40,10,FALSE)</f>
        <v>0</v>
      </c>
      <c r="AA213" s="39">
        <f>VLOOKUP($C213,lookup_line!$A$3:$M$40,11,FALSE)</f>
        <v>0</v>
      </c>
      <c r="AB213" s="39">
        <f>VLOOKUP($C213,lookup_line!$A$3:$M$40,12,FALSE)</f>
        <v>0</v>
      </c>
      <c r="AC213" s="39">
        <f>VLOOKUP($C213,lookup_line!$A$3:$M$40,13,FALSE)</f>
        <v>0</v>
      </c>
      <c r="AD213" s="126">
        <f>IFERROR((E213-AF213)/AL213*-1,0.1)</f>
        <v>165.10715347327022</v>
      </c>
      <c r="AE213" s="75">
        <v>0</v>
      </c>
      <c r="AF213" s="100">
        <v>0</v>
      </c>
      <c r="AG213" s="107">
        <v>0</v>
      </c>
      <c r="AH213" s="108">
        <v>0</v>
      </c>
      <c r="AI213" s="113"/>
      <c r="AJ213" s="45" t="s">
        <v>864</v>
      </c>
      <c r="AK213" s="45"/>
      <c r="AL213" s="45">
        <f>VLOOKUP(B213,Di_ROADS!$B$17:$E$1006,4,FALSE)</f>
        <v>-8.0000000000000002E-3</v>
      </c>
      <c r="AM213" s="45" t="str">
        <f>IF(OR(D213&gt;E213,D213&gt;F213),"error","")</f>
        <v/>
      </c>
      <c r="AN213" s="37">
        <v>1</v>
      </c>
      <c r="AO213" s="45"/>
      <c r="AP213" s="139">
        <v>6.3474604583971965</v>
      </c>
      <c r="AQ213" s="137">
        <v>6.3474604577057159</v>
      </c>
      <c r="AR213" s="142">
        <f>AQ213-AP213</f>
        <v>-6.914806505164961E-10</v>
      </c>
      <c r="AS213" s="77">
        <f>MIN(F213,E213)*P213</f>
        <v>0</v>
      </c>
      <c r="AT213" s="45">
        <v>6.3474604583971956</v>
      </c>
      <c r="AU213" s="78">
        <f>AT213-AS213</f>
        <v>6.3474604583971956</v>
      </c>
      <c r="AV213" s="78"/>
      <c r="AW213" s="45"/>
      <c r="AX213" s="45"/>
      <c r="AY213" s="45"/>
      <c r="AZ213" s="45"/>
      <c r="BA213" s="45"/>
    </row>
    <row r="214" spans="1:53" s="36" customFormat="1">
      <c r="A214" s="37">
        <v>121</v>
      </c>
      <c r="B214" s="41" t="s">
        <v>440</v>
      </c>
      <c r="C214" s="74">
        <v>11</v>
      </c>
      <c r="D214" s="130">
        <v>0</v>
      </c>
      <c r="E214" s="130">
        <v>22.034471292173318</v>
      </c>
      <c r="F214" s="131">
        <v>7.189369926357255</v>
      </c>
      <c r="G214" s="70">
        <v>0.5</v>
      </c>
      <c r="H214" s="70">
        <v>13</v>
      </c>
      <c r="I214" s="70">
        <v>94.667000000000002</v>
      </c>
      <c r="J214" s="65">
        <v>94.7</v>
      </c>
      <c r="K214" s="45">
        <v>36</v>
      </c>
      <c r="L214" s="136">
        <v>1298</v>
      </c>
      <c r="M214" s="45">
        <v>36</v>
      </c>
      <c r="N214" s="115">
        <v>0</v>
      </c>
      <c r="O214" s="37">
        <v>1</v>
      </c>
      <c r="P214" s="37">
        <v>1</v>
      </c>
      <c r="Q214" s="146">
        <v>0</v>
      </c>
      <c r="R214" s="93">
        <f>VLOOKUP($C214,lookup_line!$A$3:$M$40,2,FALSE)</f>
        <v>4</v>
      </c>
      <c r="S214" s="39">
        <f>VLOOKUP($C214,lookup_line!$A$3:$M$40,3,FALSE)</f>
        <v>12</v>
      </c>
      <c r="T214" s="39">
        <f>VLOOKUP($C214,lookup_line!$A$3:$M$40,4,FALSE)</f>
        <v>0</v>
      </c>
      <c r="U214" s="39">
        <f>VLOOKUP($C214,lookup_line!$A$3:$M$40,5,FALSE)</f>
        <v>0</v>
      </c>
      <c r="V214" s="39">
        <f>VLOOKUP($C214,lookup_line!$A$3:$M$40,6,FALSE)</f>
        <v>0</v>
      </c>
      <c r="W214" s="39">
        <f>VLOOKUP($C214,lookup_line!$A$3:$M$40,7,FALSE)</f>
        <v>0</v>
      </c>
      <c r="X214" s="39">
        <f>VLOOKUP($C214,lookup_line!$A$3:$M$40,8,FALSE)</f>
        <v>0</v>
      </c>
      <c r="Y214" s="39">
        <f>VLOOKUP($C214,lookup_line!$A$3:$M$40,9,FALSE)</f>
        <v>0</v>
      </c>
      <c r="Z214" s="39">
        <f>VLOOKUP($C214,lookup_line!$A$3:$M$40,10,FALSE)</f>
        <v>0</v>
      </c>
      <c r="AA214" s="39">
        <f>VLOOKUP($C214,lookup_line!$A$3:$M$40,11,FALSE)</f>
        <v>0</v>
      </c>
      <c r="AB214" s="39">
        <f>VLOOKUP($C214,lookup_line!$A$3:$M$40,12,FALSE)</f>
        <v>0</v>
      </c>
      <c r="AC214" s="39">
        <f>VLOOKUP($C214,lookup_line!$A$3:$M$40,13,FALSE)</f>
        <v>0</v>
      </c>
      <c r="AD214" s="126">
        <f>IFERROR((E214-AF214)/AL214*-1,0.1)</f>
        <v>11017.235646086659</v>
      </c>
      <c r="AE214" s="75">
        <v>0</v>
      </c>
      <c r="AF214" s="100">
        <v>0</v>
      </c>
      <c r="AG214" s="107">
        <v>0</v>
      </c>
      <c r="AH214" s="108">
        <v>0</v>
      </c>
      <c r="AI214" s="113"/>
      <c r="AJ214" s="45" t="s">
        <v>725</v>
      </c>
      <c r="AK214" s="45"/>
      <c r="AL214" s="45">
        <f>VLOOKUP(B214,Di_ROADS!$B$17:$E$1006,4,FALSE)</f>
        <v>-2E-3</v>
      </c>
      <c r="AM214" s="45" t="str">
        <f>IF(OR(D214&gt;E214,D214&gt;F214),"error","")</f>
        <v/>
      </c>
      <c r="AN214" s="37">
        <v>1</v>
      </c>
      <c r="AO214" s="45"/>
      <c r="AP214" s="139">
        <v>0</v>
      </c>
      <c r="AQ214" s="137">
        <v>0</v>
      </c>
      <c r="AR214" s="142">
        <f>AQ214-AP214</f>
        <v>0</v>
      </c>
      <c r="AS214" s="77">
        <f>MIN(F214,E214)*P214</f>
        <v>7.189369926357255</v>
      </c>
      <c r="AT214" s="45">
        <v>0</v>
      </c>
      <c r="AU214" s="78">
        <f>AT214-AS214</f>
        <v>-7.189369926357255</v>
      </c>
      <c r="AV214" s="78"/>
      <c r="AW214" s="45"/>
      <c r="AX214" s="45"/>
      <c r="AY214" s="45"/>
      <c r="AZ214" s="45"/>
      <c r="BA214" s="45"/>
    </row>
    <row r="215" spans="1:53" s="36" customFormat="1">
      <c r="A215" s="37">
        <v>122</v>
      </c>
      <c r="B215" s="116" t="s">
        <v>441</v>
      </c>
      <c r="C215" s="74">
        <v>11</v>
      </c>
      <c r="D215" s="130">
        <v>0</v>
      </c>
      <c r="E215" s="130">
        <v>1.1086297894095485</v>
      </c>
      <c r="F215" s="131">
        <v>20</v>
      </c>
      <c r="G215" s="70">
        <v>17.600000000000001</v>
      </c>
      <c r="H215" s="70">
        <v>58.2</v>
      </c>
      <c r="I215" s="70">
        <v>17.193000000000001</v>
      </c>
      <c r="J215" s="65">
        <v>17.2</v>
      </c>
      <c r="K215" s="45">
        <v>17</v>
      </c>
      <c r="L215" s="136">
        <v>1889</v>
      </c>
      <c r="M215" s="45">
        <v>17</v>
      </c>
      <c r="N215" s="115">
        <v>0</v>
      </c>
      <c r="O215" s="134">
        <v>1</v>
      </c>
      <c r="P215" s="37">
        <v>1</v>
      </c>
      <c r="Q215" s="146">
        <v>0</v>
      </c>
      <c r="R215" s="93">
        <f>VLOOKUP($C215,lookup_line!$A$3:$M$40,2,FALSE)</f>
        <v>4</v>
      </c>
      <c r="S215" s="39">
        <f>VLOOKUP($C215,lookup_line!$A$3:$M$40,3,FALSE)</f>
        <v>12</v>
      </c>
      <c r="T215" s="39">
        <f>VLOOKUP($C215,lookup_line!$A$3:$M$40,4,FALSE)</f>
        <v>0</v>
      </c>
      <c r="U215" s="39">
        <f>VLOOKUP($C215,lookup_line!$A$3:$M$40,5,FALSE)</f>
        <v>0</v>
      </c>
      <c r="V215" s="39">
        <f>VLOOKUP($C215,lookup_line!$A$3:$M$40,6,FALSE)</f>
        <v>0</v>
      </c>
      <c r="W215" s="39">
        <f>VLOOKUP($C215,lookup_line!$A$3:$M$40,7,FALSE)</f>
        <v>0</v>
      </c>
      <c r="X215" s="39">
        <f>VLOOKUP($C215,lookup_line!$A$3:$M$40,8,FALSE)</f>
        <v>0</v>
      </c>
      <c r="Y215" s="39">
        <f>VLOOKUP($C215,lookup_line!$A$3:$M$40,9,FALSE)</f>
        <v>0</v>
      </c>
      <c r="Z215" s="39">
        <f>VLOOKUP($C215,lookup_line!$A$3:$M$40,10,FALSE)</f>
        <v>0</v>
      </c>
      <c r="AA215" s="39">
        <f>VLOOKUP($C215,lookup_line!$A$3:$M$40,11,FALSE)</f>
        <v>0</v>
      </c>
      <c r="AB215" s="39">
        <f>VLOOKUP($C215,lookup_line!$A$3:$M$40,12,FALSE)</f>
        <v>0</v>
      </c>
      <c r="AC215" s="39">
        <f>VLOOKUP($C215,lookup_line!$A$3:$M$40,13,FALSE)</f>
        <v>0</v>
      </c>
      <c r="AD215" s="126">
        <f>IFERROR((E215-AF215)/AL215*-1,0.1)</f>
        <v>2015.690526199179</v>
      </c>
      <c r="AE215" s="75">
        <v>0</v>
      </c>
      <c r="AF215" s="100">
        <v>0</v>
      </c>
      <c r="AG215" s="107">
        <v>0</v>
      </c>
      <c r="AH215" s="108">
        <v>0</v>
      </c>
      <c r="AI215" s="113"/>
      <c r="AJ215" s="45"/>
      <c r="AK215" s="45"/>
      <c r="AL215" s="45">
        <f>VLOOKUP(B215,Di_ROADS!$B$17:$E$1006,4,FALSE)</f>
        <v>-5.5000000000000003E-4</v>
      </c>
      <c r="AM215" s="45" t="str">
        <f>IF(OR(D215&gt;E215,D215&gt;F215),"error","")</f>
        <v/>
      </c>
      <c r="AN215" s="37">
        <v>1</v>
      </c>
      <c r="AO215" s="45"/>
      <c r="AP215" s="139">
        <v>0</v>
      </c>
      <c r="AQ215" s="137">
        <v>0</v>
      </c>
      <c r="AR215" s="142">
        <f>AQ215-AP215</f>
        <v>0</v>
      </c>
      <c r="AS215" s="77">
        <f>MIN(F215,E215)*P215</f>
        <v>1.1086297894095485</v>
      </c>
      <c r="AT215" s="45">
        <v>0</v>
      </c>
      <c r="AU215" s="78">
        <f>AT215-AS215</f>
        <v>-1.1086297894095485</v>
      </c>
      <c r="AV215" s="78"/>
      <c r="AW215" s="45"/>
      <c r="AX215" s="45"/>
      <c r="AY215" s="45"/>
      <c r="AZ215" s="45"/>
      <c r="BA215" s="45"/>
    </row>
    <row r="216" spans="1:53" s="36" customFormat="1">
      <c r="A216" s="37">
        <v>123</v>
      </c>
      <c r="B216" s="41" t="s">
        <v>442</v>
      </c>
      <c r="C216" s="74">
        <v>11</v>
      </c>
      <c r="D216" s="131">
        <v>0</v>
      </c>
      <c r="E216" s="131">
        <v>3.8419828435098884</v>
      </c>
      <c r="F216" s="131">
        <v>20</v>
      </c>
      <c r="G216" s="65">
        <v>11.2</v>
      </c>
      <c r="H216" s="65">
        <v>32.4</v>
      </c>
      <c r="I216" s="65">
        <v>15</v>
      </c>
      <c r="J216" s="45">
        <v>15</v>
      </c>
      <c r="K216" s="45">
        <v>29</v>
      </c>
      <c r="L216" s="136">
        <v>3766</v>
      </c>
      <c r="M216" s="45">
        <v>29</v>
      </c>
      <c r="N216" s="73">
        <v>0</v>
      </c>
      <c r="O216" s="134">
        <v>1</v>
      </c>
      <c r="P216" s="134">
        <v>1</v>
      </c>
      <c r="Q216" s="146">
        <v>0</v>
      </c>
      <c r="R216" s="93">
        <f>VLOOKUP($C216,lookup_line!$A$3:$M$40,2,FALSE)</f>
        <v>4</v>
      </c>
      <c r="S216" s="39">
        <f>VLOOKUP($C216,lookup_line!$A$3:$M$40,3,FALSE)</f>
        <v>12</v>
      </c>
      <c r="T216" s="39">
        <f>VLOOKUP($C216,lookup_line!$A$3:$M$40,4,FALSE)</f>
        <v>0</v>
      </c>
      <c r="U216" s="39">
        <f>VLOOKUP($C216,lookup_line!$A$3:$M$40,5,FALSE)</f>
        <v>0</v>
      </c>
      <c r="V216" s="39">
        <f>VLOOKUP($C216,lookup_line!$A$3:$M$40,6,FALSE)</f>
        <v>0</v>
      </c>
      <c r="W216" s="39">
        <f>VLOOKUP($C216,lookup_line!$A$3:$M$40,7,FALSE)</f>
        <v>0</v>
      </c>
      <c r="X216" s="39">
        <f>VLOOKUP($C216,lookup_line!$A$3:$M$40,8,FALSE)</f>
        <v>0</v>
      </c>
      <c r="Y216" s="39">
        <f>VLOOKUP($C216,lookup_line!$A$3:$M$40,9,FALSE)</f>
        <v>0</v>
      </c>
      <c r="Z216" s="39">
        <f>VLOOKUP($C216,lookup_line!$A$3:$M$40,10,FALSE)</f>
        <v>0</v>
      </c>
      <c r="AA216" s="39">
        <f>VLOOKUP($C216,lookup_line!$A$3:$M$40,11,FALSE)</f>
        <v>0</v>
      </c>
      <c r="AB216" s="39">
        <f>VLOOKUP($C216,lookup_line!$A$3:$M$40,12,FALSE)</f>
        <v>0</v>
      </c>
      <c r="AC216" s="39">
        <f>VLOOKUP($C216,lookup_line!$A$3:$M$40,13,FALSE)</f>
        <v>0</v>
      </c>
      <c r="AD216" s="126">
        <f>IFERROR((E216-AF216)/AL216*-1,0.1)</f>
        <v>15367.931374039554</v>
      </c>
      <c r="AE216" s="75">
        <v>0</v>
      </c>
      <c r="AF216" s="100">
        <v>0</v>
      </c>
      <c r="AG216" s="107">
        <v>0</v>
      </c>
      <c r="AH216" s="108">
        <v>0</v>
      </c>
      <c r="AI216" s="112"/>
      <c r="AJ216" s="45"/>
      <c r="AK216" s="45"/>
      <c r="AL216" s="45">
        <f>VLOOKUP(B216,Di_ROADS!$B$17:$E$1006,4,FALSE)</f>
        <v>-2.5000000000000001E-4</v>
      </c>
      <c r="AM216" s="45"/>
      <c r="AN216" s="134">
        <v>1</v>
      </c>
      <c r="AO216" s="45"/>
      <c r="AP216" s="139">
        <v>0</v>
      </c>
      <c r="AQ216" s="137">
        <v>0</v>
      </c>
      <c r="AR216" s="142">
        <f>AQ216-AP216</f>
        <v>0</v>
      </c>
      <c r="AS216" s="77">
        <f>MIN(F216,E216)*P216</f>
        <v>3.8419828435098884</v>
      </c>
      <c r="AT216" s="45">
        <v>0</v>
      </c>
      <c r="AU216" s="78">
        <f>AT216-AS216</f>
        <v>-3.8419828435098884</v>
      </c>
      <c r="AV216" s="45"/>
      <c r="AW216" s="45"/>
      <c r="AX216" s="45"/>
      <c r="AY216" s="45"/>
      <c r="AZ216" s="45"/>
      <c r="BA216" s="45"/>
    </row>
    <row r="217" spans="1:53" s="36" customFormat="1">
      <c r="A217" s="37">
        <v>124</v>
      </c>
      <c r="B217" s="41" t="s">
        <v>443</v>
      </c>
      <c r="C217" s="74">
        <v>11</v>
      </c>
      <c r="D217" s="131">
        <v>0</v>
      </c>
      <c r="E217" s="131">
        <v>1.6264053575070059</v>
      </c>
      <c r="F217" s="131">
        <v>20</v>
      </c>
      <c r="G217" s="65">
        <v>15.46374</v>
      </c>
      <c r="H217" s="65">
        <v>33.810879999999997</v>
      </c>
      <c r="I217" s="65">
        <v>27.245727542699999</v>
      </c>
      <c r="J217" s="45">
        <v>27.2</v>
      </c>
      <c r="K217" s="45">
        <v>20</v>
      </c>
      <c r="L217" s="136">
        <v>1505</v>
      </c>
      <c r="M217" s="45">
        <v>20</v>
      </c>
      <c r="N217" s="73">
        <v>0</v>
      </c>
      <c r="O217" s="37">
        <v>1</v>
      </c>
      <c r="P217" s="37">
        <v>1</v>
      </c>
      <c r="Q217" s="146">
        <v>0</v>
      </c>
      <c r="R217" s="93">
        <f>VLOOKUP($C217,lookup_line!$A$3:$M$40,2,FALSE)</f>
        <v>4</v>
      </c>
      <c r="S217" s="39">
        <f>VLOOKUP($C217,lookup_line!$A$3:$M$40,3,FALSE)</f>
        <v>12</v>
      </c>
      <c r="T217" s="39">
        <f>VLOOKUP($C217,lookup_line!$A$3:$M$40,4,FALSE)</f>
        <v>0</v>
      </c>
      <c r="U217" s="39">
        <f>VLOOKUP($C217,lookup_line!$A$3:$M$40,5,FALSE)</f>
        <v>0</v>
      </c>
      <c r="V217" s="39">
        <f>VLOOKUP($C217,lookup_line!$A$3:$M$40,6,FALSE)</f>
        <v>0</v>
      </c>
      <c r="W217" s="39">
        <f>VLOOKUP($C217,lookup_line!$A$3:$M$40,7,FALSE)</f>
        <v>0</v>
      </c>
      <c r="X217" s="39">
        <f>VLOOKUP($C217,lookup_line!$A$3:$M$40,8,FALSE)</f>
        <v>0</v>
      </c>
      <c r="Y217" s="39">
        <f>VLOOKUP($C217,lookup_line!$A$3:$M$40,9,FALSE)</f>
        <v>0</v>
      </c>
      <c r="Z217" s="39">
        <f>VLOOKUP($C217,lookup_line!$A$3:$M$40,10,FALSE)</f>
        <v>0</v>
      </c>
      <c r="AA217" s="39">
        <f>VLOOKUP($C217,lookup_line!$A$3:$M$40,11,FALSE)</f>
        <v>0</v>
      </c>
      <c r="AB217" s="39">
        <f>VLOOKUP($C217,lookup_line!$A$3:$M$40,12,FALSE)</f>
        <v>0</v>
      </c>
      <c r="AC217" s="39">
        <f>VLOOKUP($C217,lookup_line!$A$3:$M$40,13,FALSE)</f>
        <v>0</v>
      </c>
      <c r="AD217" s="126">
        <f>IFERROR((E217-AF217)/AL217*-1,0.1)</f>
        <v>813.20267875350294</v>
      </c>
      <c r="AE217" s="75">
        <v>0</v>
      </c>
      <c r="AF217" s="100">
        <v>0</v>
      </c>
      <c r="AG217" s="107">
        <v>0</v>
      </c>
      <c r="AH217" s="108">
        <v>0</v>
      </c>
      <c r="AI217" s="112"/>
      <c r="AJ217" s="45" t="s">
        <v>726</v>
      </c>
      <c r="AK217" s="45"/>
      <c r="AL217" s="45">
        <f>VLOOKUP(B217,Di_ROADS!$B$17:$E$1006,4,FALSE)</f>
        <v>-2E-3</v>
      </c>
      <c r="AM217" s="45"/>
      <c r="AN217" s="37">
        <v>1</v>
      </c>
      <c r="AO217" s="45"/>
      <c r="AP217" s="139">
        <v>0</v>
      </c>
      <c r="AQ217" s="137">
        <v>0</v>
      </c>
      <c r="AR217" s="142">
        <f>AQ217-AP217</f>
        <v>0</v>
      </c>
      <c r="AS217" s="77">
        <f>MIN(F217,E217)*P217</f>
        <v>1.6264053575070059</v>
      </c>
      <c r="AT217" s="45">
        <v>0</v>
      </c>
      <c r="AU217" s="78">
        <f>AT217-AS217</f>
        <v>-1.6264053575070059</v>
      </c>
      <c r="AV217" s="45"/>
      <c r="AW217" s="45"/>
      <c r="AX217" s="45"/>
      <c r="AY217" s="45"/>
      <c r="AZ217" s="45"/>
      <c r="BA217" s="45"/>
    </row>
    <row r="218" spans="1:53" s="36" customFormat="1">
      <c r="A218" s="37">
        <v>125</v>
      </c>
      <c r="B218" s="41" t="s">
        <v>444</v>
      </c>
      <c r="C218" s="74">
        <v>11</v>
      </c>
      <c r="D218" s="131">
        <v>0</v>
      </c>
      <c r="E218" s="131">
        <v>1.0517270104475835</v>
      </c>
      <c r="F218" s="131">
        <v>20</v>
      </c>
      <c r="G218" s="65">
        <v>60.258580000000002</v>
      </c>
      <c r="H218" s="65">
        <v>13.178290000000001</v>
      </c>
      <c r="I218" s="65">
        <v>21.963439268799998</v>
      </c>
      <c r="J218" s="45">
        <v>22</v>
      </c>
      <c r="K218" s="45">
        <v>15</v>
      </c>
      <c r="L218" s="136">
        <v>933</v>
      </c>
      <c r="M218" s="45">
        <v>15</v>
      </c>
      <c r="N218" s="73">
        <v>0</v>
      </c>
      <c r="O218" s="134">
        <v>1</v>
      </c>
      <c r="P218" s="134">
        <v>1</v>
      </c>
      <c r="Q218" s="146">
        <v>0</v>
      </c>
      <c r="R218" s="93">
        <f>VLOOKUP($C218,lookup_line!$A$3:$M$40,2,FALSE)</f>
        <v>4</v>
      </c>
      <c r="S218" s="39">
        <f>VLOOKUP($C218,lookup_line!$A$3:$M$40,3,FALSE)</f>
        <v>12</v>
      </c>
      <c r="T218" s="39">
        <f>VLOOKUP($C218,lookup_line!$A$3:$M$40,4,FALSE)</f>
        <v>0</v>
      </c>
      <c r="U218" s="39">
        <f>VLOOKUP($C218,lookup_line!$A$3:$M$40,5,FALSE)</f>
        <v>0</v>
      </c>
      <c r="V218" s="39">
        <f>VLOOKUP($C218,lookup_line!$A$3:$M$40,6,FALSE)</f>
        <v>0</v>
      </c>
      <c r="W218" s="39">
        <f>VLOOKUP($C218,lookup_line!$A$3:$M$40,7,FALSE)</f>
        <v>0</v>
      </c>
      <c r="X218" s="39">
        <f>VLOOKUP($C218,lookup_line!$A$3:$M$40,8,FALSE)</f>
        <v>0</v>
      </c>
      <c r="Y218" s="39">
        <f>VLOOKUP($C218,lookup_line!$A$3:$M$40,9,FALSE)</f>
        <v>0</v>
      </c>
      <c r="Z218" s="39">
        <f>VLOOKUP($C218,lookup_line!$A$3:$M$40,10,FALSE)</f>
        <v>0</v>
      </c>
      <c r="AA218" s="39">
        <f>VLOOKUP($C218,lookup_line!$A$3:$M$40,11,FALSE)</f>
        <v>0</v>
      </c>
      <c r="AB218" s="39">
        <f>VLOOKUP($C218,lookup_line!$A$3:$M$40,12,FALSE)</f>
        <v>0</v>
      </c>
      <c r="AC218" s="39">
        <f>VLOOKUP($C218,lookup_line!$A$3:$M$40,13,FALSE)</f>
        <v>0</v>
      </c>
      <c r="AD218" s="126">
        <f>IFERROR((E218-AF218)/AL218*-1,0.1)</f>
        <v>3246.0710198999491</v>
      </c>
      <c r="AE218" s="75">
        <v>0</v>
      </c>
      <c r="AF218" s="100">
        <v>0</v>
      </c>
      <c r="AG218" s="107">
        <v>0</v>
      </c>
      <c r="AH218" s="108">
        <v>0</v>
      </c>
      <c r="AI218" s="112"/>
      <c r="AJ218" s="45"/>
      <c r="AK218" s="45"/>
      <c r="AL218" s="45">
        <f>VLOOKUP(B218,Di_ROADS!$B$17:$E$1006,4,FALSE)</f>
        <v>-3.2400000000000001E-4</v>
      </c>
      <c r="AM218" s="45"/>
      <c r="AN218" s="134">
        <v>1</v>
      </c>
      <c r="AO218" s="45"/>
      <c r="AP218" s="139">
        <v>0</v>
      </c>
      <c r="AQ218" s="137">
        <v>0</v>
      </c>
      <c r="AR218" s="142">
        <f>AQ218-AP218</f>
        <v>0</v>
      </c>
      <c r="AS218" s="77">
        <f>MIN(F218,E218)*P218</f>
        <v>1.0517270104475835</v>
      </c>
      <c r="AT218" s="45">
        <v>0</v>
      </c>
      <c r="AU218" s="78">
        <f>AT218-AS218</f>
        <v>-1.0517270104475835</v>
      </c>
      <c r="AV218" s="45"/>
      <c r="AW218" s="45"/>
      <c r="AX218" s="45"/>
      <c r="AY218" s="45"/>
      <c r="AZ218" s="45"/>
      <c r="BA218" s="45"/>
    </row>
    <row r="219" spans="1:53" s="36" customFormat="1">
      <c r="A219" s="37">
        <v>126</v>
      </c>
      <c r="B219" s="42" t="s">
        <v>445</v>
      </c>
      <c r="C219" s="74">
        <v>11</v>
      </c>
      <c r="D219" s="131">
        <v>0</v>
      </c>
      <c r="E219" s="131">
        <v>0.76856552283528967</v>
      </c>
      <c r="F219" s="131">
        <v>20</v>
      </c>
      <c r="G219" s="65">
        <v>10</v>
      </c>
      <c r="H219" s="65">
        <v>50</v>
      </c>
      <c r="I219" s="65">
        <v>15.921592159199999</v>
      </c>
      <c r="J219" s="45">
        <v>15.9</v>
      </c>
      <c r="K219" s="45">
        <v>3</v>
      </c>
      <c r="L219" s="136">
        <v>2231</v>
      </c>
      <c r="M219" s="45">
        <v>3</v>
      </c>
      <c r="N219" s="73">
        <v>0</v>
      </c>
      <c r="O219" s="37">
        <v>1</v>
      </c>
      <c r="P219" s="37">
        <v>1</v>
      </c>
      <c r="Q219" s="146">
        <v>0</v>
      </c>
      <c r="R219" s="93">
        <f>VLOOKUP($C219,lookup_line!$A$3:$M$40,2,FALSE)</f>
        <v>4</v>
      </c>
      <c r="S219" s="39">
        <f>VLOOKUP($C219,lookup_line!$A$3:$M$40,3,FALSE)</f>
        <v>12</v>
      </c>
      <c r="T219" s="39">
        <f>VLOOKUP($C219,lookup_line!$A$3:$M$40,4,FALSE)</f>
        <v>0</v>
      </c>
      <c r="U219" s="39">
        <f>VLOOKUP($C219,lookup_line!$A$3:$M$40,5,FALSE)</f>
        <v>0</v>
      </c>
      <c r="V219" s="39">
        <f>VLOOKUP($C219,lookup_line!$A$3:$M$40,6,FALSE)</f>
        <v>0</v>
      </c>
      <c r="W219" s="39">
        <f>VLOOKUP($C219,lookup_line!$A$3:$M$40,7,FALSE)</f>
        <v>0</v>
      </c>
      <c r="X219" s="39">
        <f>VLOOKUP($C219,lookup_line!$A$3:$M$40,8,FALSE)</f>
        <v>0</v>
      </c>
      <c r="Y219" s="39">
        <f>VLOOKUP($C219,lookup_line!$A$3:$M$40,9,FALSE)</f>
        <v>0</v>
      </c>
      <c r="Z219" s="39">
        <f>VLOOKUP($C219,lookup_line!$A$3:$M$40,10,FALSE)</f>
        <v>0</v>
      </c>
      <c r="AA219" s="39">
        <f>VLOOKUP($C219,lookup_line!$A$3:$M$40,11,FALSE)</f>
        <v>0</v>
      </c>
      <c r="AB219" s="39">
        <f>VLOOKUP($C219,lookup_line!$A$3:$M$40,12,FALSE)</f>
        <v>0</v>
      </c>
      <c r="AC219" s="39">
        <f>VLOOKUP($C219,lookup_line!$A$3:$M$40,13,FALSE)</f>
        <v>0</v>
      </c>
      <c r="AD219" s="126">
        <f>IFERROR((E219-AF219)/AL219*-1,0.1)</f>
        <v>384.28276141764485</v>
      </c>
      <c r="AE219" s="75">
        <v>0</v>
      </c>
      <c r="AF219" s="100">
        <v>0</v>
      </c>
      <c r="AG219" s="107">
        <v>0</v>
      </c>
      <c r="AH219" s="108">
        <v>0</v>
      </c>
      <c r="AI219" s="112"/>
      <c r="AJ219" s="45" t="s">
        <v>867</v>
      </c>
      <c r="AK219" s="45"/>
      <c r="AL219" s="45">
        <f>VLOOKUP(B219,Di_ROADS!$B$17:$E$1006,4,FALSE)</f>
        <v>-2E-3</v>
      </c>
      <c r="AM219" s="45"/>
      <c r="AN219" s="37">
        <v>1</v>
      </c>
      <c r="AO219" s="45"/>
      <c r="AP219" s="139">
        <v>0</v>
      </c>
      <c r="AQ219" s="137">
        <v>0</v>
      </c>
      <c r="AR219" s="142">
        <f>AQ219-AP219</f>
        <v>0</v>
      </c>
      <c r="AS219" s="77">
        <f>MIN(F219,E219)*P219</f>
        <v>0.76856552283528967</v>
      </c>
      <c r="AT219" s="45">
        <v>0</v>
      </c>
      <c r="AU219" s="78">
        <f>AT219-AS219</f>
        <v>-0.76856552283528967</v>
      </c>
      <c r="AV219" s="45"/>
      <c r="AW219" s="45"/>
      <c r="AX219" s="45"/>
      <c r="AY219" s="45"/>
      <c r="AZ219" s="45"/>
      <c r="BA219" s="45"/>
    </row>
    <row r="220" spans="1:53" s="36" customFormat="1">
      <c r="A220" s="37">
        <v>127</v>
      </c>
      <c r="B220" s="42" t="s">
        <v>446</v>
      </c>
      <c r="C220" s="74">
        <v>11</v>
      </c>
      <c r="D220" s="131">
        <v>0</v>
      </c>
      <c r="E220" s="131">
        <v>7.4060530495605512</v>
      </c>
      <c r="F220" s="131">
        <v>20</v>
      </c>
      <c r="G220" s="65">
        <v>17.98987</v>
      </c>
      <c r="H220" s="65">
        <v>35.66037</v>
      </c>
      <c r="I220" s="65">
        <v>23.407765922300001</v>
      </c>
      <c r="J220" s="45">
        <v>23.4</v>
      </c>
      <c r="K220" s="45">
        <v>24</v>
      </c>
      <c r="L220" s="136">
        <v>667</v>
      </c>
      <c r="M220" s="45">
        <v>24</v>
      </c>
      <c r="N220" s="73">
        <v>0</v>
      </c>
      <c r="O220" s="134">
        <v>1</v>
      </c>
      <c r="P220" s="134">
        <v>1</v>
      </c>
      <c r="Q220" s="146">
        <v>0</v>
      </c>
      <c r="R220" s="93">
        <f>VLOOKUP($C220,lookup_line!$A$3:$M$40,2,FALSE)</f>
        <v>4</v>
      </c>
      <c r="S220" s="39">
        <f>VLOOKUP($C220,lookup_line!$A$3:$M$40,3,FALSE)</f>
        <v>12</v>
      </c>
      <c r="T220" s="39">
        <f>VLOOKUP($C220,lookup_line!$A$3:$M$40,4,FALSE)</f>
        <v>0</v>
      </c>
      <c r="U220" s="39">
        <f>VLOOKUP($C220,lookup_line!$A$3:$M$40,5,FALSE)</f>
        <v>0</v>
      </c>
      <c r="V220" s="39">
        <f>VLOOKUP($C220,lookup_line!$A$3:$M$40,6,FALSE)</f>
        <v>0</v>
      </c>
      <c r="W220" s="39">
        <f>VLOOKUP($C220,lookup_line!$A$3:$M$40,7,FALSE)</f>
        <v>0</v>
      </c>
      <c r="X220" s="39">
        <f>VLOOKUP($C220,lookup_line!$A$3:$M$40,8,FALSE)</f>
        <v>0</v>
      </c>
      <c r="Y220" s="39">
        <f>VLOOKUP($C220,lookup_line!$A$3:$M$40,9,FALSE)</f>
        <v>0</v>
      </c>
      <c r="Z220" s="39">
        <f>VLOOKUP($C220,lookup_line!$A$3:$M$40,10,FALSE)</f>
        <v>0</v>
      </c>
      <c r="AA220" s="39">
        <f>VLOOKUP($C220,lookup_line!$A$3:$M$40,11,FALSE)</f>
        <v>0</v>
      </c>
      <c r="AB220" s="39">
        <f>VLOOKUP($C220,lookup_line!$A$3:$M$40,12,FALSE)</f>
        <v>0</v>
      </c>
      <c r="AC220" s="39">
        <f>VLOOKUP($C220,lookup_line!$A$3:$M$40,13,FALSE)</f>
        <v>0</v>
      </c>
      <c r="AD220" s="126">
        <f>IFERROR((E220-AF220)/AL220*-1,0.1)</f>
        <v>3703.0265247802754</v>
      </c>
      <c r="AE220" s="75">
        <v>0</v>
      </c>
      <c r="AF220" s="100">
        <v>0</v>
      </c>
      <c r="AG220" s="107">
        <v>0</v>
      </c>
      <c r="AH220" s="108">
        <v>0</v>
      </c>
      <c r="AI220" s="112"/>
      <c r="AJ220" s="45"/>
      <c r="AK220" s="45"/>
      <c r="AL220" s="45">
        <f>VLOOKUP(B220,Di_ROADS!$B$17:$E$1006,4,FALSE)</f>
        <v>-2E-3</v>
      </c>
      <c r="AM220" s="45"/>
      <c r="AN220" s="134">
        <v>1</v>
      </c>
      <c r="AO220" s="45"/>
      <c r="AP220" s="139">
        <v>0</v>
      </c>
      <c r="AQ220" s="137">
        <v>0</v>
      </c>
      <c r="AR220" s="142">
        <f>AQ220-AP220</f>
        <v>0</v>
      </c>
      <c r="AS220" s="77">
        <f>MIN(F220,E220)*P220</f>
        <v>7.4060530495605512</v>
      </c>
      <c r="AT220" s="45">
        <v>0</v>
      </c>
      <c r="AU220" s="78">
        <f>AT220-AS220</f>
        <v>-7.4060530495605512</v>
      </c>
      <c r="AV220" s="45"/>
      <c r="AW220" s="45"/>
      <c r="AX220" s="45"/>
      <c r="AY220" s="45"/>
      <c r="AZ220" s="45"/>
      <c r="BA220" s="45"/>
    </row>
    <row r="221" spans="1:53" s="36" customFormat="1">
      <c r="A221" s="37">
        <v>128</v>
      </c>
      <c r="B221" s="42" t="s">
        <v>447</v>
      </c>
      <c r="C221" s="74">
        <v>11</v>
      </c>
      <c r="D221" s="131">
        <v>0</v>
      </c>
      <c r="E221" s="131">
        <v>6.2777701515522741</v>
      </c>
      <c r="F221" s="131">
        <v>20</v>
      </c>
      <c r="G221" s="65">
        <v>11.8</v>
      </c>
      <c r="H221" s="65">
        <v>15</v>
      </c>
      <c r="I221" s="65">
        <v>39.091999999999999</v>
      </c>
      <c r="J221" s="45">
        <v>39.1</v>
      </c>
      <c r="K221" s="45">
        <v>12</v>
      </c>
      <c r="L221" s="136">
        <v>3000</v>
      </c>
      <c r="M221" s="45">
        <v>12</v>
      </c>
      <c r="N221" s="73">
        <v>0</v>
      </c>
      <c r="O221" s="37">
        <v>1</v>
      </c>
      <c r="P221" s="37">
        <v>1</v>
      </c>
      <c r="Q221" s="146">
        <v>0</v>
      </c>
      <c r="R221" s="93">
        <f>VLOOKUP($C221,lookup_line!$A$3:$M$40,2,FALSE)</f>
        <v>4</v>
      </c>
      <c r="S221" s="39">
        <f>VLOOKUP($C221,lookup_line!$A$3:$M$40,3,FALSE)</f>
        <v>12</v>
      </c>
      <c r="T221" s="39">
        <f>VLOOKUP($C221,lookup_line!$A$3:$M$40,4,FALSE)</f>
        <v>0</v>
      </c>
      <c r="U221" s="39">
        <f>VLOOKUP($C221,lookup_line!$A$3:$M$40,5,FALSE)</f>
        <v>0</v>
      </c>
      <c r="V221" s="39">
        <f>VLOOKUP($C221,lookup_line!$A$3:$M$40,6,FALSE)</f>
        <v>0</v>
      </c>
      <c r="W221" s="39">
        <f>VLOOKUP($C221,lookup_line!$A$3:$M$40,7,FALSE)</f>
        <v>0</v>
      </c>
      <c r="X221" s="39">
        <f>VLOOKUP($C221,lookup_line!$A$3:$M$40,8,FALSE)</f>
        <v>0</v>
      </c>
      <c r="Y221" s="39">
        <f>VLOOKUP($C221,lookup_line!$A$3:$M$40,9,FALSE)</f>
        <v>0</v>
      </c>
      <c r="Z221" s="39">
        <f>VLOOKUP($C221,lookup_line!$A$3:$M$40,10,FALSE)</f>
        <v>0</v>
      </c>
      <c r="AA221" s="39">
        <f>VLOOKUP($C221,lookup_line!$A$3:$M$40,11,FALSE)</f>
        <v>0</v>
      </c>
      <c r="AB221" s="39">
        <f>VLOOKUP($C221,lookup_line!$A$3:$M$40,12,FALSE)</f>
        <v>0</v>
      </c>
      <c r="AC221" s="39">
        <f>VLOOKUP($C221,lookup_line!$A$3:$M$40,13,FALSE)</f>
        <v>0</v>
      </c>
      <c r="AD221" s="126">
        <f>IFERROR((E221-AF221)/AL221*-1,0.1)</f>
        <v>13647.326416417987</v>
      </c>
      <c r="AE221" s="75">
        <v>0</v>
      </c>
      <c r="AF221" s="100">
        <v>0</v>
      </c>
      <c r="AG221" s="107">
        <v>0</v>
      </c>
      <c r="AH221" s="108">
        <v>0</v>
      </c>
      <c r="AI221" s="112"/>
      <c r="AJ221" s="45"/>
      <c r="AK221" s="45"/>
      <c r="AL221" s="45">
        <f>VLOOKUP(B221,Di_ROADS!$B$17:$E$1006,4,FALSE)</f>
        <v>-4.6000000000000001E-4</v>
      </c>
      <c r="AM221" s="45"/>
      <c r="AN221" s="37">
        <v>1</v>
      </c>
      <c r="AO221" s="45"/>
      <c r="AP221" s="139">
        <v>0</v>
      </c>
      <c r="AQ221" s="137">
        <v>0</v>
      </c>
      <c r="AR221" s="142">
        <f>AQ221-AP221</f>
        <v>0</v>
      </c>
      <c r="AS221" s="77">
        <f>MIN(F221,E221)*P221</f>
        <v>6.2777701515522741</v>
      </c>
      <c r="AT221" s="45">
        <v>0</v>
      </c>
      <c r="AU221" s="78">
        <f>AT221-AS221</f>
        <v>-6.2777701515522741</v>
      </c>
      <c r="AV221" s="45"/>
      <c r="AW221" s="45"/>
      <c r="AX221" s="45"/>
      <c r="AY221" s="45"/>
      <c r="AZ221" s="45"/>
      <c r="BA221" s="45"/>
    </row>
    <row r="222" spans="1:53" s="36" customFormat="1">
      <c r="A222" s="37">
        <v>129</v>
      </c>
      <c r="B222" s="42" t="s">
        <v>448</v>
      </c>
      <c r="C222" s="74">
        <v>11</v>
      </c>
      <c r="D222" s="131">
        <v>0</v>
      </c>
      <c r="E222" s="131">
        <v>2.4966238542754384</v>
      </c>
      <c r="F222" s="131">
        <v>20</v>
      </c>
      <c r="G222" s="65">
        <v>16.169219999999999</v>
      </c>
      <c r="H222" s="65">
        <v>30.645160000000001</v>
      </c>
      <c r="I222" s="65">
        <v>14.990299805999999</v>
      </c>
      <c r="J222" s="45">
        <v>15</v>
      </c>
      <c r="K222" s="45">
        <v>26</v>
      </c>
      <c r="L222" s="136">
        <v>1228</v>
      </c>
      <c r="M222" s="45">
        <v>26</v>
      </c>
      <c r="N222" s="73">
        <v>0</v>
      </c>
      <c r="O222" s="134">
        <v>1</v>
      </c>
      <c r="P222" s="134">
        <v>1</v>
      </c>
      <c r="Q222" s="146">
        <v>0</v>
      </c>
      <c r="R222" s="93">
        <f>VLOOKUP($C222,lookup_line!$A$3:$M$40,2,FALSE)</f>
        <v>4</v>
      </c>
      <c r="S222" s="39">
        <f>VLOOKUP($C222,lookup_line!$A$3:$M$40,3,FALSE)</f>
        <v>12</v>
      </c>
      <c r="T222" s="39">
        <f>VLOOKUP($C222,lookup_line!$A$3:$M$40,4,FALSE)</f>
        <v>0</v>
      </c>
      <c r="U222" s="39">
        <f>VLOOKUP($C222,lookup_line!$A$3:$M$40,5,FALSE)</f>
        <v>0</v>
      </c>
      <c r="V222" s="39">
        <f>VLOOKUP($C222,lookup_line!$A$3:$M$40,6,FALSE)</f>
        <v>0</v>
      </c>
      <c r="W222" s="39">
        <f>VLOOKUP($C222,lookup_line!$A$3:$M$40,7,FALSE)</f>
        <v>0</v>
      </c>
      <c r="X222" s="39">
        <f>VLOOKUP($C222,lookup_line!$A$3:$M$40,8,FALSE)</f>
        <v>0</v>
      </c>
      <c r="Y222" s="39">
        <f>VLOOKUP($C222,lookup_line!$A$3:$M$40,9,FALSE)</f>
        <v>0</v>
      </c>
      <c r="Z222" s="39">
        <f>VLOOKUP($C222,lookup_line!$A$3:$M$40,10,FALSE)</f>
        <v>0</v>
      </c>
      <c r="AA222" s="39">
        <f>VLOOKUP($C222,lookup_line!$A$3:$M$40,11,FALSE)</f>
        <v>0</v>
      </c>
      <c r="AB222" s="39">
        <f>VLOOKUP($C222,lookup_line!$A$3:$M$40,12,FALSE)</f>
        <v>0</v>
      </c>
      <c r="AC222" s="39">
        <f>VLOOKUP($C222,lookup_line!$A$3:$M$40,13,FALSE)</f>
        <v>0</v>
      </c>
      <c r="AD222" s="126">
        <f>IFERROR((E222-AF222)/AL222*-1,0.1)</f>
        <v>2774.0265047504872</v>
      </c>
      <c r="AE222" s="75">
        <v>0</v>
      </c>
      <c r="AF222" s="100">
        <v>0</v>
      </c>
      <c r="AG222" s="107">
        <v>0</v>
      </c>
      <c r="AH222" s="108">
        <v>0</v>
      </c>
      <c r="AI222" s="112"/>
      <c r="AJ222" s="45"/>
      <c r="AK222" s="45"/>
      <c r="AL222" s="45">
        <f>VLOOKUP(B222,Di_ROADS!$B$17:$E$1006,4,FALSE)</f>
        <v>-8.9999999999999998E-4</v>
      </c>
      <c r="AM222" s="45"/>
      <c r="AN222" s="134">
        <v>1</v>
      </c>
      <c r="AO222" s="45"/>
      <c r="AP222" s="139">
        <v>0.13038721895201885</v>
      </c>
      <c r="AQ222" s="137">
        <v>0.13038721857400409</v>
      </c>
      <c r="AR222" s="142">
        <f>AQ222-AP222</f>
        <v>-3.7801475838428189E-10</v>
      </c>
      <c r="AS222" s="77">
        <f>MIN(F222,E222)*P222</f>
        <v>2.4966238542754384</v>
      </c>
      <c r="AT222" s="45">
        <v>0.13038721895201885</v>
      </c>
      <c r="AU222" s="78">
        <f>AT222-AS222</f>
        <v>-2.3662366353234194</v>
      </c>
      <c r="AV222" s="45"/>
      <c r="AW222" s="45"/>
      <c r="AX222" s="45"/>
      <c r="AY222" s="45"/>
      <c r="AZ222" s="45"/>
      <c r="BA222" s="45"/>
    </row>
    <row r="223" spans="1:53" s="36" customFormat="1">
      <c r="A223" s="37">
        <v>131</v>
      </c>
      <c r="B223" s="42" t="s">
        <v>450</v>
      </c>
      <c r="C223" s="74">
        <v>12</v>
      </c>
      <c r="D223" s="131">
        <v>0</v>
      </c>
      <c r="E223" s="159">
        <v>0.57614803561436179</v>
      </c>
      <c r="F223" s="131">
        <v>0</v>
      </c>
      <c r="G223" s="65">
        <v>15.318199999999999</v>
      </c>
      <c r="H223" s="65">
        <v>242.75362000000001</v>
      </c>
      <c r="I223" s="65">
        <v>4</v>
      </c>
      <c r="J223" s="45">
        <v>4</v>
      </c>
      <c r="K223" s="45">
        <v>0</v>
      </c>
      <c r="L223" s="136">
        <v>3000</v>
      </c>
      <c r="M223" s="45">
        <v>0</v>
      </c>
      <c r="N223" s="73">
        <v>0</v>
      </c>
      <c r="O223" s="134">
        <v>1</v>
      </c>
      <c r="P223" s="134">
        <v>1</v>
      </c>
      <c r="Q223" s="146">
        <v>0</v>
      </c>
      <c r="R223" s="93">
        <f>VLOOKUP($C223,lookup_line!$A$3:$M$40,2,FALSE)</f>
        <v>13</v>
      </c>
      <c r="S223" s="39">
        <f>VLOOKUP($C223,lookup_line!$A$3:$M$40,3,FALSE)</f>
        <v>0</v>
      </c>
      <c r="T223" s="39">
        <f>VLOOKUP($C223,lookup_line!$A$3:$M$40,4,FALSE)</f>
        <v>0</v>
      </c>
      <c r="U223" s="39">
        <f>VLOOKUP($C223,lookup_line!$A$3:$M$40,5,FALSE)</f>
        <v>0</v>
      </c>
      <c r="V223" s="39">
        <f>VLOOKUP($C223,lookup_line!$A$3:$M$40,6,FALSE)</f>
        <v>0</v>
      </c>
      <c r="W223" s="39">
        <f>VLOOKUP($C223,lookup_line!$A$3:$M$40,7,FALSE)</f>
        <v>0</v>
      </c>
      <c r="X223" s="39">
        <f>VLOOKUP($C223,lookup_line!$A$3:$M$40,8,FALSE)</f>
        <v>0</v>
      </c>
      <c r="Y223" s="39">
        <f>VLOOKUP($C223,lookup_line!$A$3:$M$40,9,FALSE)</f>
        <v>0</v>
      </c>
      <c r="Z223" s="39">
        <f>VLOOKUP($C223,lookup_line!$A$3:$M$40,10,FALSE)</f>
        <v>0</v>
      </c>
      <c r="AA223" s="39">
        <f>VLOOKUP($C223,lookup_line!$A$3:$M$40,11,FALSE)</f>
        <v>0</v>
      </c>
      <c r="AB223" s="39">
        <f>VLOOKUP($C223,lookup_line!$A$3:$M$40,12,FALSE)</f>
        <v>0</v>
      </c>
      <c r="AC223" s="39">
        <f>VLOOKUP($C223,lookup_line!$A$3:$M$40,13,FALSE)</f>
        <v>0</v>
      </c>
      <c r="AD223" s="126">
        <f>IFERROR((E223-AF223)/AL223*-1,0.1)</f>
        <v>57.614803561436176</v>
      </c>
      <c r="AE223" s="75">
        <v>0</v>
      </c>
      <c r="AF223" s="100">
        <v>0</v>
      </c>
      <c r="AG223" s="107">
        <v>0</v>
      </c>
      <c r="AH223" s="108">
        <v>0</v>
      </c>
      <c r="AI223" s="112"/>
      <c r="AJ223" s="45"/>
      <c r="AK223" s="45"/>
      <c r="AL223" s="45">
        <f>VLOOKUP(B223,Di_ROADS!$B$17:$E$1006,4,FALSE)</f>
        <v>-0.01</v>
      </c>
      <c r="AM223" s="45"/>
      <c r="AN223" s="134">
        <v>1</v>
      </c>
      <c r="AO223" s="45"/>
      <c r="AP223" s="139">
        <v>5.8116940334707738</v>
      </c>
      <c r="AQ223" s="137">
        <v>5.811694033064783</v>
      </c>
      <c r="AR223" s="142">
        <f>AQ223-AP223</f>
        <v>-4.0599079653702574E-10</v>
      </c>
      <c r="AS223" s="77">
        <f>MIN(F223,E223)*P223</f>
        <v>0</v>
      </c>
      <c r="AT223" s="45">
        <v>5.8116940334707738</v>
      </c>
      <c r="AU223" s="78">
        <f>AT223-AS223</f>
        <v>5.8116940334707738</v>
      </c>
      <c r="AV223" s="45"/>
      <c r="AW223" s="45"/>
      <c r="AX223" s="45"/>
      <c r="AY223" s="45"/>
      <c r="AZ223" s="45"/>
      <c r="BA223" s="45"/>
    </row>
    <row r="224" spans="1:53" s="36" customFormat="1">
      <c r="A224" s="37">
        <v>135</v>
      </c>
      <c r="B224" s="20" t="s">
        <v>454</v>
      </c>
      <c r="C224" s="74">
        <v>12</v>
      </c>
      <c r="D224" s="131">
        <v>0</v>
      </c>
      <c r="E224" s="159">
        <v>0.58922177247827567</v>
      </c>
      <c r="F224" s="131">
        <v>0</v>
      </c>
      <c r="G224" s="65">
        <v>3.1</v>
      </c>
      <c r="H224" s="65">
        <v>247</v>
      </c>
      <c r="I224" s="65">
        <v>15.523999999999999</v>
      </c>
      <c r="J224" s="45">
        <v>15.5</v>
      </c>
      <c r="K224" s="45">
        <v>8</v>
      </c>
      <c r="L224" s="136">
        <v>3000</v>
      </c>
      <c r="M224" s="45">
        <v>8</v>
      </c>
      <c r="N224" s="73">
        <v>0</v>
      </c>
      <c r="O224" s="134">
        <v>1</v>
      </c>
      <c r="P224" s="134">
        <v>1</v>
      </c>
      <c r="Q224" s="146">
        <v>0</v>
      </c>
      <c r="R224" s="93">
        <f>VLOOKUP($C224,lookup_line!$A$3:$M$40,2,FALSE)</f>
        <v>13</v>
      </c>
      <c r="S224" s="39">
        <f>VLOOKUP($C224,lookup_line!$A$3:$M$40,3,FALSE)</f>
        <v>0</v>
      </c>
      <c r="T224" s="39">
        <f>VLOOKUP($C224,lookup_line!$A$3:$M$40,4,FALSE)</f>
        <v>0</v>
      </c>
      <c r="U224" s="39">
        <f>VLOOKUP($C224,lookup_line!$A$3:$M$40,5,FALSE)</f>
        <v>0</v>
      </c>
      <c r="V224" s="39">
        <f>VLOOKUP($C224,lookup_line!$A$3:$M$40,6,FALSE)</f>
        <v>0</v>
      </c>
      <c r="W224" s="39">
        <f>VLOOKUP($C224,lookup_line!$A$3:$M$40,7,FALSE)</f>
        <v>0</v>
      </c>
      <c r="X224" s="39">
        <f>VLOOKUP($C224,lookup_line!$A$3:$M$40,8,FALSE)</f>
        <v>0</v>
      </c>
      <c r="Y224" s="39">
        <f>VLOOKUP($C224,lookup_line!$A$3:$M$40,9,FALSE)</f>
        <v>0</v>
      </c>
      <c r="Z224" s="39">
        <f>VLOOKUP($C224,lookup_line!$A$3:$M$40,10,FALSE)</f>
        <v>0</v>
      </c>
      <c r="AA224" s="39">
        <f>VLOOKUP($C224,lookup_line!$A$3:$M$40,11,FALSE)</f>
        <v>0</v>
      </c>
      <c r="AB224" s="39">
        <f>VLOOKUP($C224,lookup_line!$A$3:$M$40,12,FALSE)</f>
        <v>0</v>
      </c>
      <c r="AC224" s="39">
        <f>VLOOKUP($C224,lookup_line!$A$3:$M$40,13,FALSE)</f>
        <v>0</v>
      </c>
      <c r="AD224" s="126">
        <f>IFERROR((E224-AF224)/AL224*-1,0.1)</f>
        <v>294.61088623913781</v>
      </c>
      <c r="AE224" s="75">
        <v>0</v>
      </c>
      <c r="AF224" s="100">
        <v>0</v>
      </c>
      <c r="AG224" s="107">
        <v>0</v>
      </c>
      <c r="AH224" s="108">
        <v>0</v>
      </c>
      <c r="AI224" s="112"/>
      <c r="AJ224" s="45"/>
      <c r="AK224" s="45"/>
      <c r="AL224" s="45">
        <f>VLOOKUP(B224,Di_ROADS!$B$17:$E$1006,4,FALSE)</f>
        <v>-2E-3</v>
      </c>
      <c r="AM224" s="45"/>
      <c r="AN224" s="134">
        <v>1</v>
      </c>
      <c r="AO224" s="45"/>
      <c r="AP224" s="139">
        <v>0</v>
      </c>
      <c r="AQ224" s="137">
        <v>0</v>
      </c>
      <c r="AR224" s="142">
        <f>AQ224-AP224</f>
        <v>0</v>
      </c>
      <c r="AS224" s="77">
        <f>MIN(F224,E224)*P224</f>
        <v>0</v>
      </c>
      <c r="AT224" s="45">
        <v>0</v>
      </c>
      <c r="AU224" s="78">
        <f>AT224-AS224</f>
        <v>0</v>
      </c>
      <c r="AV224" s="45"/>
      <c r="AW224" s="45"/>
      <c r="AX224" s="45"/>
      <c r="AY224" s="45"/>
      <c r="AZ224" s="45"/>
      <c r="BA224" s="45"/>
    </row>
    <row r="225" spans="1:53" s="36" customFormat="1">
      <c r="A225" s="37">
        <v>136</v>
      </c>
      <c r="B225" s="42" t="s">
        <v>455</v>
      </c>
      <c r="C225" s="74">
        <v>12</v>
      </c>
      <c r="D225" s="131">
        <v>0</v>
      </c>
      <c r="E225" s="159">
        <v>7.7246793576913358E-2</v>
      </c>
      <c r="F225" s="131">
        <v>0</v>
      </c>
      <c r="G225" s="65">
        <v>6.8247799999999996</v>
      </c>
      <c r="H225" s="65">
        <v>512.90322000000003</v>
      </c>
      <c r="I225" s="65">
        <v>3.673</v>
      </c>
      <c r="J225" s="45">
        <v>3.7</v>
      </c>
      <c r="K225" s="45">
        <v>2</v>
      </c>
      <c r="L225" s="136">
        <v>3000</v>
      </c>
      <c r="M225" s="45">
        <v>2</v>
      </c>
      <c r="N225" s="73">
        <v>0</v>
      </c>
      <c r="O225" s="37">
        <v>1</v>
      </c>
      <c r="P225" s="37">
        <v>1</v>
      </c>
      <c r="Q225" s="146">
        <v>0</v>
      </c>
      <c r="R225" s="93">
        <f>VLOOKUP($C225,lookup_line!$A$3:$M$40,2,FALSE)</f>
        <v>13</v>
      </c>
      <c r="S225" s="39">
        <f>VLOOKUP($C225,lookup_line!$A$3:$M$40,3,FALSE)</f>
        <v>0</v>
      </c>
      <c r="T225" s="39">
        <f>VLOOKUP($C225,lookup_line!$A$3:$M$40,4,FALSE)</f>
        <v>0</v>
      </c>
      <c r="U225" s="39">
        <f>VLOOKUP($C225,lookup_line!$A$3:$M$40,5,FALSE)</f>
        <v>0</v>
      </c>
      <c r="V225" s="39">
        <f>VLOOKUP($C225,lookup_line!$A$3:$M$40,6,FALSE)</f>
        <v>0</v>
      </c>
      <c r="W225" s="39">
        <f>VLOOKUP($C225,lookup_line!$A$3:$M$40,7,FALSE)</f>
        <v>0</v>
      </c>
      <c r="X225" s="39">
        <f>VLOOKUP($C225,lookup_line!$A$3:$M$40,8,FALSE)</f>
        <v>0</v>
      </c>
      <c r="Y225" s="39">
        <f>VLOOKUP($C225,lookup_line!$A$3:$M$40,9,FALSE)</f>
        <v>0</v>
      </c>
      <c r="Z225" s="39">
        <f>VLOOKUP($C225,lookup_line!$A$3:$M$40,10,FALSE)</f>
        <v>0</v>
      </c>
      <c r="AA225" s="39">
        <f>VLOOKUP($C225,lookup_line!$A$3:$M$40,11,FALSE)</f>
        <v>0</v>
      </c>
      <c r="AB225" s="39">
        <f>VLOOKUP($C225,lookup_line!$A$3:$M$40,12,FALSE)</f>
        <v>0</v>
      </c>
      <c r="AC225" s="39">
        <f>VLOOKUP($C225,lookup_line!$A$3:$M$40,13,FALSE)</f>
        <v>0</v>
      </c>
      <c r="AD225" s="126">
        <f>IFERROR((E225-AF225)/AL225*-1,0.1)</f>
        <v>38.623396788456681</v>
      </c>
      <c r="AE225" s="75">
        <v>0</v>
      </c>
      <c r="AF225" s="100">
        <v>0</v>
      </c>
      <c r="AG225" s="107">
        <v>0</v>
      </c>
      <c r="AH225" s="108">
        <v>0</v>
      </c>
      <c r="AI225" s="112"/>
      <c r="AJ225" s="45"/>
      <c r="AK225" s="45"/>
      <c r="AL225" s="45">
        <f>VLOOKUP(B225,Di_ROADS!$B$17:$E$1006,4,FALSE)</f>
        <v>-2E-3</v>
      </c>
      <c r="AM225" s="45"/>
      <c r="AN225" s="37">
        <v>1</v>
      </c>
      <c r="AO225" s="45"/>
      <c r="AP225" s="139">
        <v>1.3247306980981033</v>
      </c>
      <c r="AQ225" s="137">
        <v>1.3247306976536621</v>
      </c>
      <c r="AR225" s="142">
        <f>AQ225-AP225</f>
        <v>-4.4444115054886879E-10</v>
      </c>
      <c r="AS225" s="77">
        <f>MIN(F225,E225)*P225</f>
        <v>0</v>
      </c>
      <c r="AT225" s="45">
        <v>1.3247306980981035</v>
      </c>
      <c r="AU225" s="78">
        <f>AT225-AS225</f>
        <v>1.3247306980981035</v>
      </c>
      <c r="AV225" s="45"/>
      <c r="AW225" s="45"/>
      <c r="AX225" s="45"/>
      <c r="AY225" s="45"/>
      <c r="AZ225" s="45"/>
      <c r="BA225" s="45"/>
    </row>
    <row r="226" spans="1:53" s="36" customFormat="1">
      <c r="A226" s="37">
        <v>137</v>
      </c>
      <c r="B226" s="42" t="s">
        <v>456</v>
      </c>
      <c r="C226" s="74">
        <v>12</v>
      </c>
      <c r="D226" s="131">
        <v>0</v>
      </c>
      <c r="E226" s="159">
        <v>0.17822248952145892</v>
      </c>
      <c r="F226" s="131">
        <v>0</v>
      </c>
      <c r="G226" s="65">
        <v>2.8305799999999999</v>
      </c>
      <c r="H226" s="65">
        <v>0</v>
      </c>
      <c r="I226" s="65">
        <v>15.9915991599</v>
      </c>
      <c r="J226" s="45">
        <v>16</v>
      </c>
      <c r="K226" s="45">
        <v>0</v>
      </c>
      <c r="L226" s="136">
        <v>3000</v>
      </c>
      <c r="M226" s="45">
        <v>0</v>
      </c>
      <c r="N226" s="73">
        <v>0</v>
      </c>
      <c r="O226" s="134">
        <v>1</v>
      </c>
      <c r="P226" s="134">
        <v>1</v>
      </c>
      <c r="Q226" s="146">
        <v>0</v>
      </c>
      <c r="R226" s="93">
        <f>VLOOKUP($C226,lookup_line!$A$3:$M$40,2,FALSE)</f>
        <v>13</v>
      </c>
      <c r="S226" s="39">
        <f>VLOOKUP($C226,lookup_line!$A$3:$M$40,3,FALSE)</f>
        <v>0</v>
      </c>
      <c r="T226" s="39">
        <f>VLOOKUP($C226,lookup_line!$A$3:$M$40,4,FALSE)</f>
        <v>0</v>
      </c>
      <c r="U226" s="39">
        <f>VLOOKUP($C226,lookup_line!$A$3:$M$40,5,FALSE)</f>
        <v>0</v>
      </c>
      <c r="V226" s="39">
        <f>VLOOKUP($C226,lookup_line!$A$3:$M$40,6,FALSE)</f>
        <v>0</v>
      </c>
      <c r="W226" s="39">
        <f>VLOOKUP($C226,lookup_line!$A$3:$M$40,7,FALSE)</f>
        <v>0</v>
      </c>
      <c r="X226" s="39">
        <f>VLOOKUP($C226,lookup_line!$A$3:$M$40,8,FALSE)</f>
        <v>0</v>
      </c>
      <c r="Y226" s="39">
        <f>VLOOKUP($C226,lookup_line!$A$3:$M$40,9,FALSE)</f>
        <v>0</v>
      </c>
      <c r="Z226" s="39">
        <f>VLOOKUP($C226,lookup_line!$A$3:$M$40,10,FALSE)</f>
        <v>0</v>
      </c>
      <c r="AA226" s="39">
        <f>VLOOKUP($C226,lookup_line!$A$3:$M$40,11,FALSE)</f>
        <v>0</v>
      </c>
      <c r="AB226" s="39">
        <f>VLOOKUP($C226,lookup_line!$A$3:$M$40,12,FALSE)</f>
        <v>0</v>
      </c>
      <c r="AC226" s="39">
        <f>VLOOKUP($C226,lookup_line!$A$3:$M$40,13,FALSE)</f>
        <v>0</v>
      </c>
      <c r="AD226" s="126">
        <f>IFERROR((E226-AF226)/AL226*-1,0.1)</f>
        <v>17.822248952145891</v>
      </c>
      <c r="AE226" s="75">
        <v>0</v>
      </c>
      <c r="AF226" s="100">
        <v>0</v>
      </c>
      <c r="AG226" s="107">
        <v>0</v>
      </c>
      <c r="AH226" s="108">
        <v>0</v>
      </c>
      <c r="AI226" s="112"/>
      <c r="AJ226" s="45"/>
      <c r="AK226" s="45"/>
      <c r="AL226" s="45">
        <f>VLOOKUP(B226,Di_ROADS!$B$17:$E$1006,4,FALSE)</f>
        <v>-0.01</v>
      </c>
      <c r="AM226" s="45"/>
      <c r="AN226" s="134">
        <v>1</v>
      </c>
      <c r="AO226" s="45"/>
      <c r="AP226" s="139">
        <v>0</v>
      </c>
      <c r="AQ226" s="137">
        <v>0</v>
      </c>
      <c r="AR226" s="142">
        <f>AQ226-AP226</f>
        <v>0</v>
      </c>
      <c r="AS226" s="77">
        <f>MIN(F226,E226)*P226</f>
        <v>0</v>
      </c>
      <c r="AT226" s="45">
        <v>0</v>
      </c>
      <c r="AU226" s="78">
        <f>AT226-AS226</f>
        <v>0</v>
      </c>
      <c r="AV226" s="45"/>
      <c r="AW226" s="45"/>
      <c r="AX226" s="45"/>
      <c r="AY226" s="45"/>
      <c r="AZ226" s="45"/>
      <c r="BA226" s="45"/>
    </row>
    <row r="227" spans="1:53" s="36" customFormat="1">
      <c r="A227" s="37">
        <v>139</v>
      </c>
      <c r="B227" s="42" t="s">
        <v>458</v>
      </c>
      <c r="C227" s="74">
        <v>12</v>
      </c>
      <c r="D227" s="131">
        <v>0</v>
      </c>
      <c r="E227" s="159">
        <v>0.44377009818414304</v>
      </c>
      <c r="F227" s="131">
        <v>0</v>
      </c>
      <c r="G227" s="65">
        <v>16.339369999999999</v>
      </c>
      <c r="H227" s="65">
        <v>57.966830000000002</v>
      </c>
      <c r="I227" s="65">
        <v>6.5190000000000001</v>
      </c>
      <c r="J227" s="45">
        <v>6.5</v>
      </c>
      <c r="K227" s="45">
        <v>3</v>
      </c>
      <c r="L227" s="136">
        <v>3000</v>
      </c>
      <c r="M227" s="45">
        <v>3</v>
      </c>
      <c r="N227" s="73">
        <v>0</v>
      </c>
      <c r="O227" s="134">
        <v>1</v>
      </c>
      <c r="P227" s="134">
        <v>1</v>
      </c>
      <c r="Q227" s="146">
        <v>0</v>
      </c>
      <c r="R227" s="93">
        <f>VLOOKUP($C227,lookup_line!$A$3:$M$40,2,FALSE)</f>
        <v>13</v>
      </c>
      <c r="S227" s="39">
        <f>VLOOKUP($C227,lookup_line!$A$3:$M$40,3,FALSE)</f>
        <v>0</v>
      </c>
      <c r="T227" s="39">
        <f>VLOOKUP($C227,lookup_line!$A$3:$M$40,4,FALSE)</f>
        <v>0</v>
      </c>
      <c r="U227" s="39">
        <f>VLOOKUP($C227,lookup_line!$A$3:$M$40,5,FALSE)</f>
        <v>0</v>
      </c>
      <c r="V227" s="39">
        <f>VLOOKUP($C227,lookup_line!$A$3:$M$40,6,FALSE)</f>
        <v>0</v>
      </c>
      <c r="W227" s="39">
        <f>VLOOKUP($C227,lookup_line!$A$3:$M$40,7,FALSE)</f>
        <v>0</v>
      </c>
      <c r="X227" s="39">
        <f>VLOOKUP($C227,lookup_line!$A$3:$M$40,8,FALSE)</f>
        <v>0</v>
      </c>
      <c r="Y227" s="39">
        <f>VLOOKUP($C227,lookup_line!$A$3:$M$40,9,FALSE)</f>
        <v>0</v>
      </c>
      <c r="Z227" s="39">
        <f>VLOOKUP($C227,lookup_line!$A$3:$M$40,10,FALSE)</f>
        <v>0</v>
      </c>
      <c r="AA227" s="39">
        <f>VLOOKUP($C227,lookup_line!$A$3:$M$40,11,FALSE)</f>
        <v>0</v>
      </c>
      <c r="AB227" s="39">
        <f>VLOOKUP($C227,lookup_line!$A$3:$M$40,12,FALSE)</f>
        <v>0</v>
      </c>
      <c r="AC227" s="39">
        <f>VLOOKUP($C227,lookup_line!$A$3:$M$40,13,FALSE)</f>
        <v>0</v>
      </c>
      <c r="AD227" s="126">
        <f>IFERROR((E227-AF227)/AL227*-1,0.1)</f>
        <v>29.584673212276204</v>
      </c>
      <c r="AE227" s="75">
        <v>0</v>
      </c>
      <c r="AF227" s="100">
        <v>0</v>
      </c>
      <c r="AG227" s="107">
        <v>0</v>
      </c>
      <c r="AH227" s="108">
        <v>0</v>
      </c>
      <c r="AI227" s="112"/>
      <c r="AJ227" s="45"/>
      <c r="AK227" s="45"/>
      <c r="AL227" s="45">
        <f>VLOOKUP(B227,Di_ROADS!$B$17:$E$1006,4,FALSE)</f>
        <v>-1.4999999999999999E-2</v>
      </c>
      <c r="AM227" s="45"/>
      <c r="AN227" s="134">
        <v>1</v>
      </c>
      <c r="AO227" s="45"/>
      <c r="AP227" s="139">
        <v>0</v>
      </c>
      <c r="AQ227" s="137">
        <v>0</v>
      </c>
      <c r="AR227" s="142">
        <f>AQ227-AP227</f>
        <v>0</v>
      </c>
      <c r="AS227" s="77">
        <f>MIN(F227,E227)*P227</f>
        <v>0</v>
      </c>
      <c r="AT227" s="45">
        <v>0</v>
      </c>
      <c r="AU227" s="78">
        <f>AT227-AS227</f>
        <v>0</v>
      </c>
      <c r="AV227" s="45"/>
      <c r="AW227" s="45"/>
      <c r="AX227" s="45"/>
      <c r="AY227" s="45"/>
      <c r="AZ227" s="45"/>
      <c r="BA227" s="45"/>
    </row>
    <row r="228" spans="1:53" s="36" customFormat="1">
      <c r="A228" s="37">
        <v>140</v>
      </c>
      <c r="B228" s="69" t="s">
        <v>459</v>
      </c>
      <c r="C228" s="74">
        <v>13</v>
      </c>
      <c r="D228" s="131">
        <v>0</v>
      </c>
      <c r="E228" s="131">
        <v>0.13402944130033706</v>
      </c>
      <c r="F228" s="131">
        <v>0</v>
      </c>
      <c r="G228" s="65">
        <v>5</v>
      </c>
      <c r="H228" s="65">
        <v>5</v>
      </c>
      <c r="I228" s="65">
        <v>18</v>
      </c>
      <c r="J228" s="45">
        <v>18</v>
      </c>
      <c r="K228" s="45">
        <v>3</v>
      </c>
      <c r="L228" s="136">
        <v>3157.2</v>
      </c>
      <c r="M228" s="45">
        <v>3</v>
      </c>
      <c r="N228" s="73">
        <v>0</v>
      </c>
      <c r="O228" s="37">
        <v>1</v>
      </c>
      <c r="P228" s="37">
        <v>1</v>
      </c>
      <c r="Q228" s="146">
        <v>0</v>
      </c>
      <c r="R228" s="93">
        <f>VLOOKUP($C228,lookup_line!$A$3:$M$40,2,FALSE)</f>
        <v>13</v>
      </c>
      <c r="S228" s="39">
        <f>VLOOKUP($C228,lookup_line!$A$3:$M$40,3,FALSE)</f>
        <v>0</v>
      </c>
      <c r="T228" s="39">
        <f>VLOOKUP($C228,lookup_line!$A$3:$M$40,4,FALSE)</f>
        <v>0</v>
      </c>
      <c r="U228" s="39">
        <f>VLOOKUP($C228,lookup_line!$A$3:$M$40,5,FALSE)</f>
        <v>0</v>
      </c>
      <c r="V228" s="39">
        <f>VLOOKUP($C228,lookup_line!$A$3:$M$40,6,FALSE)</f>
        <v>0</v>
      </c>
      <c r="W228" s="39">
        <f>VLOOKUP($C228,lookup_line!$A$3:$M$40,7,FALSE)</f>
        <v>0</v>
      </c>
      <c r="X228" s="39">
        <f>VLOOKUP($C228,lookup_line!$A$3:$M$40,8,FALSE)</f>
        <v>0</v>
      </c>
      <c r="Y228" s="39">
        <f>VLOOKUP($C228,lookup_line!$A$3:$M$40,9,FALSE)</f>
        <v>0</v>
      </c>
      <c r="Z228" s="39">
        <f>VLOOKUP($C228,lookup_line!$A$3:$M$40,10,FALSE)</f>
        <v>0</v>
      </c>
      <c r="AA228" s="39">
        <f>VLOOKUP($C228,lookup_line!$A$3:$M$40,11,FALSE)</f>
        <v>0</v>
      </c>
      <c r="AB228" s="39">
        <f>VLOOKUP($C228,lookup_line!$A$3:$M$40,12,FALSE)</f>
        <v>0</v>
      </c>
      <c r="AC228" s="39">
        <f>VLOOKUP($C228,lookup_line!$A$3:$M$40,13,FALSE)</f>
        <v>0</v>
      </c>
      <c r="AD228" s="126">
        <f>IFERROR((E228-AF228)/AL228*-1,0.1)</f>
        <v>12.692506465632839</v>
      </c>
      <c r="AE228" s="75">
        <v>0</v>
      </c>
      <c r="AF228" s="100">
        <v>0</v>
      </c>
      <c r="AG228" s="107">
        <v>0</v>
      </c>
      <c r="AH228" s="108">
        <v>0</v>
      </c>
      <c r="AI228" s="112"/>
      <c r="AJ228" s="45" t="s">
        <v>727</v>
      </c>
      <c r="AK228" s="45"/>
      <c r="AL228" s="45">
        <f>VLOOKUP(B228,Di_ROADS!$B$17:$E$1006,4,FALSE)</f>
        <v>-1.055973E-2</v>
      </c>
      <c r="AM228" s="45"/>
      <c r="AN228" s="37">
        <v>1</v>
      </c>
      <c r="AO228" s="45"/>
      <c r="AP228" s="139">
        <v>2.460340552886509</v>
      </c>
      <c r="AQ228" s="137">
        <v>2.4603405524373883</v>
      </c>
      <c r="AR228" s="142">
        <f>AQ228-AP228</f>
        <v>-4.4912074059766383E-10</v>
      </c>
      <c r="AS228" s="77">
        <f>MIN(F228,E228)*P228</f>
        <v>0</v>
      </c>
      <c r="AT228" s="45">
        <v>2.460340552886509</v>
      </c>
      <c r="AU228" s="78">
        <f>AT228-AS228</f>
        <v>2.460340552886509</v>
      </c>
      <c r="AV228" s="45"/>
      <c r="AW228" s="45"/>
      <c r="AX228" s="45"/>
      <c r="AY228" s="45"/>
      <c r="AZ228" s="45"/>
      <c r="BA228" s="45"/>
    </row>
    <row r="229" spans="1:53" s="36" customFormat="1">
      <c r="A229" s="37">
        <v>141</v>
      </c>
      <c r="B229" s="69" t="s">
        <v>460</v>
      </c>
      <c r="C229" s="74">
        <v>13</v>
      </c>
      <c r="D229" s="131">
        <v>0</v>
      </c>
      <c r="E229" s="131">
        <v>15.4524281182723</v>
      </c>
      <c r="F229" s="131">
        <v>25</v>
      </c>
      <c r="G229" s="65">
        <v>16.3</v>
      </c>
      <c r="H229" s="65">
        <v>7.7</v>
      </c>
      <c r="I229" s="65">
        <v>14.907999999999999</v>
      </c>
      <c r="J229" s="45">
        <v>14.9</v>
      </c>
      <c r="K229" s="45">
        <v>12</v>
      </c>
      <c r="L229" s="136">
        <v>761.47</v>
      </c>
      <c r="M229" s="45">
        <v>12</v>
      </c>
      <c r="N229" s="73">
        <v>0</v>
      </c>
      <c r="O229" s="134">
        <v>1</v>
      </c>
      <c r="P229" s="134">
        <v>1</v>
      </c>
      <c r="Q229" s="146">
        <v>0</v>
      </c>
      <c r="R229" s="93">
        <f>VLOOKUP($C229,lookup_line!$A$3:$M$40,2,FALSE)</f>
        <v>13</v>
      </c>
      <c r="S229" s="39">
        <f>VLOOKUP($C229,lookup_line!$A$3:$M$40,3,FALSE)</f>
        <v>0</v>
      </c>
      <c r="T229" s="39">
        <f>VLOOKUP($C229,lookup_line!$A$3:$M$40,4,FALSE)</f>
        <v>0</v>
      </c>
      <c r="U229" s="39">
        <f>VLOOKUP($C229,lookup_line!$A$3:$M$40,5,FALSE)</f>
        <v>0</v>
      </c>
      <c r="V229" s="39">
        <f>VLOOKUP($C229,lookup_line!$A$3:$M$40,6,FALSE)</f>
        <v>0</v>
      </c>
      <c r="W229" s="39">
        <f>VLOOKUP($C229,lookup_line!$A$3:$M$40,7,FALSE)</f>
        <v>0</v>
      </c>
      <c r="X229" s="39">
        <f>VLOOKUP($C229,lookup_line!$A$3:$M$40,8,FALSE)</f>
        <v>0</v>
      </c>
      <c r="Y229" s="39">
        <f>VLOOKUP($C229,lookup_line!$A$3:$M$40,9,FALSE)</f>
        <v>0</v>
      </c>
      <c r="Z229" s="39">
        <f>VLOOKUP($C229,lookup_line!$A$3:$M$40,10,FALSE)</f>
        <v>0</v>
      </c>
      <c r="AA229" s="39">
        <f>VLOOKUP($C229,lookup_line!$A$3:$M$40,11,FALSE)</f>
        <v>0</v>
      </c>
      <c r="AB229" s="39">
        <f>VLOOKUP($C229,lookup_line!$A$3:$M$40,12,FALSE)</f>
        <v>0</v>
      </c>
      <c r="AC229" s="39">
        <f>VLOOKUP($C229,lookup_line!$A$3:$M$40,13,FALSE)</f>
        <v>0</v>
      </c>
      <c r="AD229" s="126">
        <f>IFERROR((E229-AF229)/AL229*-1,0.1)</f>
        <v>7726.2140591361494</v>
      </c>
      <c r="AE229" s="75">
        <v>0</v>
      </c>
      <c r="AF229" s="100">
        <v>0</v>
      </c>
      <c r="AG229" s="107">
        <v>0</v>
      </c>
      <c r="AH229" s="108">
        <v>0</v>
      </c>
      <c r="AI229" s="112"/>
      <c r="AJ229" s="45" t="s">
        <v>728</v>
      </c>
      <c r="AK229" s="45"/>
      <c r="AL229" s="45">
        <f>VLOOKUP(B229,Di_ROADS!$B$17:$E$1006,4,FALSE)</f>
        <v>-2E-3</v>
      </c>
      <c r="AM229" s="45"/>
      <c r="AN229" s="134">
        <v>1</v>
      </c>
      <c r="AO229" s="45"/>
      <c r="AP229" s="139">
        <v>12.859939235366443</v>
      </c>
      <c r="AQ229" s="137">
        <v>12.859939235073067</v>
      </c>
      <c r="AR229" s="142">
        <f>AQ229-AP229</f>
        <v>-2.9337599016798777E-10</v>
      </c>
      <c r="AS229" s="77">
        <f>MIN(F229,E229)*P229</f>
        <v>15.4524281182723</v>
      </c>
      <c r="AT229" s="45">
        <v>12.859939235366443</v>
      </c>
      <c r="AU229" s="78">
        <f>AT229-AS229</f>
        <v>-2.5924888829058563</v>
      </c>
      <c r="AV229" s="45"/>
      <c r="AW229" s="45"/>
      <c r="AX229" s="45"/>
      <c r="AY229" s="45"/>
      <c r="AZ229" s="45"/>
      <c r="BA229" s="45"/>
    </row>
    <row r="230" spans="1:53" s="36" customFormat="1">
      <c r="A230" s="37">
        <v>142</v>
      </c>
      <c r="B230" s="69" t="s">
        <v>461</v>
      </c>
      <c r="C230" s="74">
        <v>13</v>
      </c>
      <c r="D230" s="131">
        <v>0</v>
      </c>
      <c r="E230" s="131">
        <v>5.7478396444123376</v>
      </c>
      <c r="F230" s="131">
        <v>25</v>
      </c>
      <c r="G230" s="65">
        <v>34.799999999999997</v>
      </c>
      <c r="H230" s="65">
        <v>15.2</v>
      </c>
      <c r="I230" s="65">
        <v>16.690999999999999</v>
      </c>
      <c r="J230" s="45">
        <v>16.7</v>
      </c>
      <c r="K230" s="45">
        <v>18</v>
      </c>
      <c r="L230" s="136">
        <v>3161.87</v>
      </c>
      <c r="M230" s="45">
        <v>18</v>
      </c>
      <c r="N230" s="73">
        <v>0</v>
      </c>
      <c r="O230" s="37">
        <v>1</v>
      </c>
      <c r="P230" s="37">
        <v>1</v>
      </c>
      <c r="Q230" s="146">
        <v>0</v>
      </c>
      <c r="R230" s="93">
        <f>VLOOKUP($C230,lookup_line!$A$3:$M$40,2,FALSE)</f>
        <v>13</v>
      </c>
      <c r="S230" s="39">
        <f>VLOOKUP($C230,lookup_line!$A$3:$M$40,3,FALSE)</f>
        <v>0</v>
      </c>
      <c r="T230" s="39">
        <f>VLOOKUP($C230,lookup_line!$A$3:$M$40,4,FALSE)</f>
        <v>0</v>
      </c>
      <c r="U230" s="39">
        <f>VLOOKUP($C230,lookup_line!$A$3:$M$40,5,FALSE)</f>
        <v>0</v>
      </c>
      <c r="V230" s="39">
        <f>VLOOKUP($C230,lookup_line!$A$3:$M$40,6,FALSE)</f>
        <v>0</v>
      </c>
      <c r="W230" s="39">
        <f>VLOOKUP($C230,lookup_line!$A$3:$M$40,7,FALSE)</f>
        <v>0</v>
      </c>
      <c r="X230" s="39">
        <f>VLOOKUP($C230,lookup_line!$A$3:$M$40,8,FALSE)</f>
        <v>0</v>
      </c>
      <c r="Y230" s="39">
        <f>VLOOKUP($C230,lookup_line!$A$3:$M$40,9,FALSE)</f>
        <v>0</v>
      </c>
      <c r="Z230" s="39">
        <f>VLOOKUP($C230,lookup_line!$A$3:$M$40,10,FALSE)</f>
        <v>0</v>
      </c>
      <c r="AA230" s="39">
        <f>VLOOKUP($C230,lookup_line!$A$3:$M$40,11,FALSE)</f>
        <v>0</v>
      </c>
      <c r="AB230" s="39">
        <f>VLOOKUP($C230,lookup_line!$A$3:$M$40,12,FALSE)</f>
        <v>0</v>
      </c>
      <c r="AC230" s="39">
        <f>VLOOKUP($C230,lookup_line!$A$3:$M$40,13,FALSE)</f>
        <v>0</v>
      </c>
      <c r="AD230" s="126">
        <f>IFERROR((E230-AF230)/AL230*-1,0.1)</f>
        <v>11270.27381257321</v>
      </c>
      <c r="AE230" s="75">
        <v>0</v>
      </c>
      <c r="AF230" s="100">
        <v>0</v>
      </c>
      <c r="AG230" s="107">
        <v>0</v>
      </c>
      <c r="AH230" s="108">
        <v>0</v>
      </c>
      <c r="AI230" s="112"/>
      <c r="AJ230" s="45"/>
      <c r="AK230" s="45"/>
      <c r="AL230" s="45">
        <f>VLOOKUP(B230,Di_ROADS!$B$17:$E$1006,4,FALSE)</f>
        <v>-5.1000000000000004E-4</v>
      </c>
      <c r="AM230" s="45"/>
      <c r="AN230" s="37">
        <v>1</v>
      </c>
      <c r="AO230" s="45"/>
      <c r="AP230" s="139">
        <v>1.5986298163157351</v>
      </c>
      <c r="AQ230" s="137">
        <v>1.5986298159402319</v>
      </c>
      <c r="AR230" s="142">
        <f>AQ230-AP230</f>
        <v>-3.7550318410239925E-10</v>
      </c>
      <c r="AS230" s="77">
        <f>MIN(F230,E230)*P230</f>
        <v>5.7478396444123376</v>
      </c>
      <c r="AT230" s="45">
        <v>1.5986298163157351</v>
      </c>
      <c r="AU230" s="78">
        <f>AT230-AS230</f>
        <v>-4.1492098280966028</v>
      </c>
      <c r="AV230" s="45"/>
      <c r="AW230" s="45"/>
      <c r="AX230" s="45"/>
      <c r="AY230" s="45"/>
      <c r="AZ230" s="45"/>
      <c r="BA230" s="45"/>
    </row>
    <row r="231" spans="1:53" s="36" customFormat="1">
      <c r="A231" s="37">
        <v>143</v>
      </c>
      <c r="B231" s="69" t="s">
        <v>462</v>
      </c>
      <c r="C231" s="74">
        <v>13</v>
      </c>
      <c r="D231" s="131">
        <v>0</v>
      </c>
      <c r="E231" s="131">
        <v>0.50706274071474677</v>
      </c>
      <c r="F231" s="131">
        <v>25</v>
      </c>
      <c r="G231" s="65">
        <v>3.6</v>
      </c>
      <c r="H231" s="65">
        <v>0</v>
      </c>
      <c r="I231" s="65">
        <v>19.785</v>
      </c>
      <c r="J231" s="45">
        <v>19.8</v>
      </c>
      <c r="K231" s="45">
        <v>10</v>
      </c>
      <c r="L231" s="136">
        <v>3000</v>
      </c>
      <c r="M231" s="45">
        <v>10</v>
      </c>
      <c r="N231" s="73">
        <v>0</v>
      </c>
      <c r="O231" s="134">
        <v>1</v>
      </c>
      <c r="P231" s="134">
        <v>1</v>
      </c>
      <c r="Q231" s="146">
        <v>0</v>
      </c>
      <c r="R231" s="93">
        <f>VLOOKUP($C231,lookup_line!$A$3:$M$40,2,FALSE)</f>
        <v>13</v>
      </c>
      <c r="S231" s="39">
        <f>VLOOKUP($C231,lookup_line!$A$3:$M$40,3,FALSE)</f>
        <v>0</v>
      </c>
      <c r="T231" s="39">
        <f>VLOOKUP($C231,lookup_line!$A$3:$M$40,4,FALSE)</f>
        <v>0</v>
      </c>
      <c r="U231" s="39">
        <f>VLOOKUP($C231,lookup_line!$A$3:$M$40,5,FALSE)</f>
        <v>0</v>
      </c>
      <c r="V231" s="39">
        <f>VLOOKUP($C231,lookup_line!$A$3:$M$40,6,FALSE)</f>
        <v>0</v>
      </c>
      <c r="W231" s="39">
        <f>VLOOKUP($C231,lookup_line!$A$3:$M$40,7,FALSE)</f>
        <v>0</v>
      </c>
      <c r="X231" s="39">
        <f>VLOOKUP($C231,lookup_line!$A$3:$M$40,8,FALSE)</f>
        <v>0</v>
      </c>
      <c r="Y231" s="39">
        <f>VLOOKUP($C231,lookup_line!$A$3:$M$40,9,FALSE)</f>
        <v>0</v>
      </c>
      <c r="Z231" s="39">
        <f>VLOOKUP($C231,lookup_line!$A$3:$M$40,10,FALSE)</f>
        <v>0</v>
      </c>
      <c r="AA231" s="39">
        <f>VLOOKUP($C231,lookup_line!$A$3:$M$40,11,FALSE)</f>
        <v>0</v>
      </c>
      <c r="AB231" s="39">
        <f>VLOOKUP($C231,lookup_line!$A$3:$M$40,12,FALSE)</f>
        <v>0</v>
      </c>
      <c r="AC231" s="39">
        <f>VLOOKUP($C231,lookup_line!$A$3:$M$40,13,FALSE)</f>
        <v>0</v>
      </c>
      <c r="AD231" s="126">
        <f>IFERROR((E231-AF231)/AL231*-1,0.1)</f>
        <v>253.53137035737339</v>
      </c>
      <c r="AE231" s="75">
        <v>0</v>
      </c>
      <c r="AF231" s="100">
        <v>0</v>
      </c>
      <c r="AG231" s="107">
        <v>0</v>
      </c>
      <c r="AH231" s="108">
        <v>0</v>
      </c>
      <c r="AI231" s="112"/>
      <c r="AJ231" s="45" t="s">
        <v>729</v>
      </c>
      <c r="AK231" s="45"/>
      <c r="AL231" s="45">
        <f>VLOOKUP(B231,Di_ROADS!$B$17:$E$1006,4,FALSE)</f>
        <v>-2E-3</v>
      </c>
      <c r="AM231" s="45"/>
      <c r="AN231" s="134">
        <v>1</v>
      </c>
      <c r="AO231" s="45"/>
      <c r="AP231" s="139">
        <v>21.481323972080649</v>
      </c>
      <c r="AQ231" s="137">
        <v>21.481323971688582</v>
      </c>
      <c r="AR231" s="142">
        <f>AQ231-AP231</f>
        <v>-3.9206682345138688E-10</v>
      </c>
      <c r="AS231" s="77">
        <f>MIN(F231,E231)*P231</f>
        <v>0.50706274071474677</v>
      </c>
      <c r="AT231" s="45">
        <v>21.481323972080649</v>
      </c>
      <c r="AU231" s="78">
        <f>AT231-AS231</f>
        <v>20.974261231365901</v>
      </c>
      <c r="AV231" s="45"/>
      <c r="AW231" s="45"/>
      <c r="AX231" s="45"/>
      <c r="AY231" s="45"/>
      <c r="AZ231" s="45"/>
      <c r="BA231" s="45"/>
    </row>
    <row r="232" spans="1:53" s="36" customFormat="1">
      <c r="A232" s="37">
        <v>144</v>
      </c>
      <c r="B232" s="69" t="s">
        <v>463</v>
      </c>
      <c r="C232" s="74">
        <v>13</v>
      </c>
      <c r="D232" s="131">
        <v>0</v>
      </c>
      <c r="E232" s="131">
        <v>0.39803069560410098</v>
      </c>
      <c r="F232" s="131">
        <v>25</v>
      </c>
      <c r="G232" s="65">
        <v>81.2</v>
      </c>
      <c r="H232" s="65">
        <v>0</v>
      </c>
      <c r="I232" s="65">
        <v>24.17</v>
      </c>
      <c r="J232" s="45">
        <v>10</v>
      </c>
      <c r="K232" s="45">
        <v>40</v>
      </c>
      <c r="L232" s="136">
        <v>768</v>
      </c>
      <c r="M232" s="45">
        <v>8</v>
      </c>
      <c r="N232" s="73">
        <v>0</v>
      </c>
      <c r="O232" s="37">
        <v>1</v>
      </c>
      <c r="P232" s="37">
        <v>1</v>
      </c>
      <c r="Q232" s="146">
        <v>0</v>
      </c>
      <c r="R232" s="93">
        <f>VLOOKUP($C232,lookup_line!$A$3:$M$40,2,FALSE)</f>
        <v>13</v>
      </c>
      <c r="S232" s="39">
        <f>VLOOKUP($C232,lookup_line!$A$3:$M$40,3,FALSE)</f>
        <v>0</v>
      </c>
      <c r="T232" s="39">
        <f>VLOOKUP($C232,lookup_line!$A$3:$M$40,4,FALSE)</f>
        <v>0</v>
      </c>
      <c r="U232" s="39">
        <f>VLOOKUP($C232,lookup_line!$A$3:$M$40,5,FALSE)</f>
        <v>0</v>
      </c>
      <c r="V232" s="39">
        <f>VLOOKUP($C232,lookup_line!$A$3:$M$40,6,FALSE)</f>
        <v>0</v>
      </c>
      <c r="W232" s="39">
        <f>VLOOKUP($C232,lookup_line!$A$3:$M$40,7,FALSE)</f>
        <v>0</v>
      </c>
      <c r="X232" s="39">
        <f>VLOOKUP($C232,lookup_line!$A$3:$M$40,8,FALSE)</f>
        <v>0</v>
      </c>
      <c r="Y232" s="39">
        <f>VLOOKUP($C232,lookup_line!$A$3:$M$40,9,FALSE)</f>
        <v>0</v>
      </c>
      <c r="Z232" s="39">
        <f>VLOOKUP($C232,lookup_line!$A$3:$M$40,10,FALSE)</f>
        <v>0</v>
      </c>
      <c r="AA232" s="39">
        <f>VLOOKUP($C232,lookup_line!$A$3:$M$40,11,FALSE)</f>
        <v>0</v>
      </c>
      <c r="AB232" s="39">
        <f>VLOOKUP($C232,lookup_line!$A$3:$M$40,12,FALSE)</f>
        <v>0</v>
      </c>
      <c r="AC232" s="39">
        <f>VLOOKUP($C232,lookup_line!$A$3:$M$40,13,FALSE)</f>
        <v>0</v>
      </c>
      <c r="AD232" s="126">
        <f>IFERROR((E232-AF232)/AL232*-1,0.1)</f>
        <v>780.45234432176653</v>
      </c>
      <c r="AE232" s="75">
        <v>0</v>
      </c>
      <c r="AF232" s="100">
        <v>0</v>
      </c>
      <c r="AG232" s="107">
        <v>0</v>
      </c>
      <c r="AH232" s="108">
        <v>0</v>
      </c>
      <c r="AI232" s="112"/>
      <c r="AJ232" s="45"/>
      <c r="AK232" s="45"/>
      <c r="AL232" s="45">
        <f>VLOOKUP(B232,Di_ROADS!$B$17:$E$1006,4,FALSE)</f>
        <v>-5.1000000000000004E-4</v>
      </c>
      <c r="AM232" s="45"/>
      <c r="AN232" s="37">
        <v>1</v>
      </c>
      <c r="AO232" s="45"/>
      <c r="AP232" s="139">
        <v>0.87880175595198473</v>
      </c>
      <c r="AQ232" s="137">
        <v>0.87880175556018625</v>
      </c>
      <c r="AR232" s="142">
        <f>AQ232-AP232</f>
        <v>-3.9179848254633498E-10</v>
      </c>
      <c r="AS232" s="77">
        <f>MIN(F232,E232)*P232</f>
        <v>0.39803069560410098</v>
      </c>
      <c r="AT232" s="45">
        <v>0.87880175595198473</v>
      </c>
      <c r="AU232" s="78">
        <f>AT232-AS232</f>
        <v>0.48077106034788375</v>
      </c>
      <c r="AV232" s="45"/>
      <c r="AW232" s="45"/>
      <c r="AX232" s="45"/>
      <c r="AY232" s="45"/>
      <c r="AZ232" s="45"/>
      <c r="BA232" s="45"/>
    </row>
    <row r="233" spans="1:53" s="36" customFormat="1">
      <c r="A233" s="37">
        <v>147</v>
      </c>
      <c r="B233" s="69" t="s">
        <v>466</v>
      </c>
      <c r="C233" s="74">
        <v>13</v>
      </c>
      <c r="D233" s="131">
        <v>0</v>
      </c>
      <c r="E233" s="131">
        <v>1.3166287191184114</v>
      </c>
      <c r="F233" s="131">
        <v>25</v>
      </c>
      <c r="G233" s="65">
        <v>15.8</v>
      </c>
      <c r="H233" s="65">
        <v>54.2</v>
      </c>
      <c r="I233" s="65">
        <v>23.61</v>
      </c>
      <c r="J233" s="45">
        <v>23.6</v>
      </c>
      <c r="K233" s="45">
        <v>4</v>
      </c>
      <c r="L233" s="136">
        <v>3000</v>
      </c>
      <c r="M233" s="45">
        <v>4</v>
      </c>
      <c r="N233" s="73">
        <v>0</v>
      </c>
      <c r="O233" s="134">
        <v>1</v>
      </c>
      <c r="P233" s="134">
        <v>1</v>
      </c>
      <c r="Q233" s="146">
        <v>0</v>
      </c>
      <c r="R233" s="93">
        <f>VLOOKUP($C233,lookup_line!$A$3:$M$40,2,FALSE)</f>
        <v>13</v>
      </c>
      <c r="S233" s="39">
        <f>VLOOKUP($C233,lookup_line!$A$3:$M$40,3,FALSE)</f>
        <v>0</v>
      </c>
      <c r="T233" s="39">
        <f>VLOOKUP($C233,lookup_line!$A$3:$M$40,4,FALSE)</f>
        <v>0</v>
      </c>
      <c r="U233" s="39">
        <f>VLOOKUP($C233,lookup_line!$A$3:$M$40,5,FALSE)</f>
        <v>0</v>
      </c>
      <c r="V233" s="39">
        <f>VLOOKUP($C233,lookup_line!$A$3:$M$40,6,FALSE)</f>
        <v>0</v>
      </c>
      <c r="W233" s="39">
        <f>VLOOKUP($C233,lookup_line!$A$3:$M$40,7,FALSE)</f>
        <v>0</v>
      </c>
      <c r="X233" s="39">
        <f>VLOOKUP($C233,lookup_line!$A$3:$M$40,8,FALSE)</f>
        <v>0</v>
      </c>
      <c r="Y233" s="39">
        <f>VLOOKUP($C233,lookup_line!$A$3:$M$40,9,FALSE)</f>
        <v>0</v>
      </c>
      <c r="Z233" s="39">
        <f>VLOOKUP($C233,lookup_line!$A$3:$M$40,10,FALSE)</f>
        <v>0</v>
      </c>
      <c r="AA233" s="39">
        <f>VLOOKUP($C233,lookup_line!$A$3:$M$40,11,FALSE)</f>
        <v>0</v>
      </c>
      <c r="AB233" s="39">
        <f>VLOOKUP($C233,lookup_line!$A$3:$M$40,12,FALSE)</f>
        <v>0</v>
      </c>
      <c r="AC233" s="39">
        <f>VLOOKUP($C233,lookup_line!$A$3:$M$40,13,FALSE)</f>
        <v>0</v>
      </c>
      <c r="AD233" s="126">
        <f>IFERROR((E233-AF233)/AL233*-1,0.1)</f>
        <v>13166.287191184114</v>
      </c>
      <c r="AE233" s="75">
        <v>0</v>
      </c>
      <c r="AF233" s="100">
        <v>0</v>
      </c>
      <c r="AG233" s="107">
        <v>0</v>
      </c>
      <c r="AH233" s="108">
        <v>0</v>
      </c>
      <c r="AI233" s="112"/>
      <c r="AJ233" s="45"/>
      <c r="AK233" s="45"/>
      <c r="AL233" s="45">
        <f>VLOOKUP(B233,Di_ROADS!$B$17:$E$1006,4,FALSE)</f>
        <v>-1E-4</v>
      </c>
      <c r="AM233" s="45"/>
      <c r="AN233" s="134">
        <v>1</v>
      </c>
      <c r="AO233" s="45"/>
      <c r="AP233" s="139">
        <v>1.9613012703323E-18</v>
      </c>
      <c r="AQ233" s="137">
        <v>1.8114920186705361E-9</v>
      </c>
      <c r="AR233" s="142">
        <f>AQ233-AP233</f>
        <v>1.8114920167092348E-9</v>
      </c>
      <c r="AS233" s="77">
        <f>MIN(F233,E233)*P233</f>
        <v>1.3166287191184114</v>
      </c>
      <c r="AT233" s="45">
        <v>5.4919130919032026</v>
      </c>
      <c r="AU233" s="78">
        <f>AT233-AS233</f>
        <v>4.175284372784791</v>
      </c>
      <c r="AV233" s="45"/>
      <c r="AW233" s="45"/>
      <c r="AX233" s="45"/>
      <c r="AY233" s="45"/>
      <c r="AZ233" s="45"/>
      <c r="BA233" s="45"/>
    </row>
    <row r="234" spans="1:53" s="36" customFormat="1">
      <c r="A234" s="37">
        <v>148</v>
      </c>
      <c r="B234" s="69" t="s">
        <v>467</v>
      </c>
      <c r="C234" s="74">
        <v>13</v>
      </c>
      <c r="D234" s="131">
        <v>0</v>
      </c>
      <c r="E234" s="131">
        <v>0.18648457629728482</v>
      </c>
      <c r="F234" s="131">
        <v>0</v>
      </c>
      <c r="G234" s="65">
        <v>3.4</v>
      </c>
      <c r="H234" s="65">
        <v>0</v>
      </c>
      <c r="I234" s="65">
        <v>27.396000000000001</v>
      </c>
      <c r="J234" s="45">
        <v>27.4</v>
      </c>
      <c r="K234" s="45">
        <v>18</v>
      </c>
      <c r="L234" s="136">
        <v>10185.33</v>
      </c>
      <c r="M234" s="45">
        <v>18</v>
      </c>
      <c r="N234" s="73">
        <v>0</v>
      </c>
      <c r="O234" s="37">
        <v>1</v>
      </c>
      <c r="P234" s="37">
        <v>1</v>
      </c>
      <c r="Q234" s="146">
        <v>0</v>
      </c>
      <c r="R234" s="93">
        <f>VLOOKUP($C234,lookup_line!$A$3:$M$40,2,FALSE)</f>
        <v>13</v>
      </c>
      <c r="S234" s="39">
        <f>VLOOKUP($C234,lookup_line!$A$3:$M$40,3,FALSE)</f>
        <v>0</v>
      </c>
      <c r="T234" s="39">
        <f>VLOOKUP($C234,lookup_line!$A$3:$M$40,4,FALSE)</f>
        <v>0</v>
      </c>
      <c r="U234" s="39">
        <f>VLOOKUP($C234,lookup_line!$A$3:$M$40,5,FALSE)</f>
        <v>0</v>
      </c>
      <c r="V234" s="39">
        <f>VLOOKUP($C234,lookup_line!$A$3:$M$40,6,FALSE)</f>
        <v>0</v>
      </c>
      <c r="W234" s="39">
        <f>VLOOKUP($C234,lookup_line!$A$3:$M$40,7,FALSE)</f>
        <v>0</v>
      </c>
      <c r="X234" s="39">
        <f>VLOOKUP($C234,lookup_line!$A$3:$M$40,8,FALSE)</f>
        <v>0</v>
      </c>
      <c r="Y234" s="39">
        <f>VLOOKUP($C234,lookup_line!$A$3:$M$40,9,FALSE)</f>
        <v>0</v>
      </c>
      <c r="Z234" s="39">
        <f>VLOOKUP($C234,lookup_line!$A$3:$M$40,10,FALSE)</f>
        <v>0</v>
      </c>
      <c r="AA234" s="39">
        <f>VLOOKUP($C234,lookup_line!$A$3:$M$40,11,FALSE)</f>
        <v>0</v>
      </c>
      <c r="AB234" s="39">
        <f>VLOOKUP($C234,lookup_line!$A$3:$M$40,12,FALSE)</f>
        <v>0</v>
      </c>
      <c r="AC234" s="39">
        <f>VLOOKUP($C234,lookup_line!$A$3:$M$40,13,FALSE)</f>
        <v>0</v>
      </c>
      <c r="AD234" s="126">
        <f>IFERROR((E234-AF234)/AL234*-1,0.1)</f>
        <v>93.242288148642402</v>
      </c>
      <c r="AE234" s="75">
        <v>0</v>
      </c>
      <c r="AF234" s="100">
        <v>0</v>
      </c>
      <c r="AG234" s="107">
        <v>0</v>
      </c>
      <c r="AH234" s="108">
        <v>0</v>
      </c>
      <c r="AI234" s="112"/>
      <c r="AJ234" s="45" t="s">
        <v>729</v>
      </c>
      <c r="AK234" s="45"/>
      <c r="AL234" s="45">
        <f>VLOOKUP(B234,Di_ROADS!$B$17:$E$1006,4,FALSE)</f>
        <v>-2E-3</v>
      </c>
      <c r="AM234" s="45"/>
      <c r="AN234" s="37">
        <v>1</v>
      </c>
      <c r="AO234" s="45"/>
      <c r="AP234" s="139">
        <v>3.6520468614201373E-18</v>
      </c>
      <c r="AQ234" s="137">
        <v>3.3222318447226454E-9</v>
      </c>
      <c r="AR234" s="142">
        <f>AQ234-AP234</f>
        <v>3.3222318410705987E-9</v>
      </c>
      <c r="AS234" s="77">
        <f>MIN(F234,E234)*P234</f>
        <v>0</v>
      </c>
      <c r="AT234" s="45">
        <v>4.0686671952265172</v>
      </c>
      <c r="AU234" s="78">
        <f>AT234-AS234</f>
        <v>4.0686671952265172</v>
      </c>
      <c r="AV234" s="45"/>
      <c r="AW234" s="45"/>
      <c r="AX234" s="45"/>
      <c r="AY234" s="45"/>
      <c r="AZ234" s="45"/>
      <c r="BA234" s="45"/>
    </row>
    <row r="235" spans="1:53" s="36" customFormat="1">
      <c r="A235" s="37">
        <v>149</v>
      </c>
      <c r="B235" s="69" t="s">
        <v>468</v>
      </c>
      <c r="C235" s="74">
        <v>13</v>
      </c>
      <c r="D235" s="131">
        <v>0</v>
      </c>
      <c r="E235" s="131">
        <v>1.52017795054108</v>
      </c>
      <c r="F235" s="131">
        <v>25</v>
      </c>
      <c r="G235" s="65">
        <v>2.9</v>
      </c>
      <c r="H235" s="65">
        <v>0</v>
      </c>
      <c r="I235" s="65">
        <v>19</v>
      </c>
      <c r="J235" s="45">
        <v>19</v>
      </c>
      <c r="K235" s="45">
        <v>12</v>
      </c>
      <c r="L235" s="136">
        <v>377.87</v>
      </c>
      <c r="M235" s="45">
        <v>12</v>
      </c>
      <c r="N235" s="73">
        <v>0</v>
      </c>
      <c r="O235" s="37">
        <v>1</v>
      </c>
      <c r="P235" s="37">
        <v>1</v>
      </c>
      <c r="Q235" s="146">
        <v>0</v>
      </c>
      <c r="R235" s="93">
        <f>VLOOKUP($C235,lookup_line!$A$3:$M$40,2,FALSE)</f>
        <v>13</v>
      </c>
      <c r="S235" s="39">
        <f>VLOOKUP($C235,lookup_line!$A$3:$M$40,3,FALSE)</f>
        <v>0</v>
      </c>
      <c r="T235" s="39">
        <f>VLOOKUP($C235,lookup_line!$A$3:$M$40,4,FALSE)</f>
        <v>0</v>
      </c>
      <c r="U235" s="39">
        <f>VLOOKUP($C235,lookup_line!$A$3:$M$40,5,FALSE)</f>
        <v>0</v>
      </c>
      <c r="V235" s="39">
        <f>VLOOKUP($C235,lookup_line!$A$3:$M$40,6,FALSE)</f>
        <v>0</v>
      </c>
      <c r="W235" s="39">
        <f>VLOOKUP($C235,lookup_line!$A$3:$M$40,7,FALSE)</f>
        <v>0</v>
      </c>
      <c r="X235" s="39">
        <f>VLOOKUP($C235,lookup_line!$A$3:$M$40,8,FALSE)</f>
        <v>0</v>
      </c>
      <c r="Y235" s="39">
        <f>VLOOKUP($C235,lookup_line!$A$3:$M$40,9,FALSE)</f>
        <v>0</v>
      </c>
      <c r="Z235" s="39">
        <f>VLOOKUP($C235,lookup_line!$A$3:$M$40,10,FALSE)</f>
        <v>0</v>
      </c>
      <c r="AA235" s="39">
        <f>VLOOKUP($C235,lookup_line!$A$3:$M$40,11,FALSE)</f>
        <v>0</v>
      </c>
      <c r="AB235" s="39">
        <f>VLOOKUP($C235,lookup_line!$A$3:$M$40,12,FALSE)</f>
        <v>0</v>
      </c>
      <c r="AC235" s="39">
        <f>VLOOKUP($C235,lookup_line!$A$3:$M$40,13,FALSE)</f>
        <v>0</v>
      </c>
      <c r="AD235" s="126">
        <f>IFERROR((E235-AF235)/AL235*-1,0.1)</f>
        <v>760.08897527054</v>
      </c>
      <c r="AE235" s="75">
        <v>0</v>
      </c>
      <c r="AF235" s="100">
        <v>0</v>
      </c>
      <c r="AG235" s="107">
        <v>0</v>
      </c>
      <c r="AH235" s="108">
        <v>0</v>
      </c>
      <c r="AI235" s="112"/>
      <c r="AJ235" s="45" t="s">
        <v>729</v>
      </c>
      <c r="AL235" s="45">
        <f>VLOOKUP(B235,Di_ROADS!$B$17:$E$1006,4,FALSE)</f>
        <v>-2E-3</v>
      </c>
      <c r="AN235" s="37">
        <v>1</v>
      </c>
      <c r="AP235" s="140">
        <v>1.4786576954185395</v>
      </c>
      <c r="AQ235" s="138">
        <v>1.4786576946641279</v>
      </c>
      <c r="AR235" s="142">
        <f>AQ235-AP235</f>
        <v>-7.5441164426592877E-10</v>
      </c>
      <c r="AS235" s="77">
        <f>MIN(F235,E235)*P235</f>
        <v>1.52017795054108</v>
      </c>
      <c r="AT235" s="36">
        <v>1.4786576954185395</v>
      </c>
      <c r="AU235" s="78">
        <f>AT235-AS235</f>
        <v>-4.1520255122540428E-2</v>
      </c>
    </row>
    <row r="236" spans="1:53" s="36" customFormat="1">
      <c r="A236" s="37">
        <v>151</v>
      </c>
      <c r="B236" s="69" t="s">
        <v>470</v>
      </c>
      <c r="C236" s="74">
        <v>13</v>
      </c>
      <c r="D236" s="131">
        <v>0</v>
      </c>
      <c r="E236" s="132">
        <v>2.4398212675226301</v>
      </c>
      <c r="F236" s="131">
        <v>25</v>
      </c>
      <c r="G236" s="72">
        <v>9.6999999999999993</v>
      </c>
      <c r="H236" s="65">
        <v>9.3000000000000007</v>
      </c>
      <c r="I236" s="72">
        <v>25</v>
      </c>
      <c r="J236" s="45">
        <v>25</v>
      </c>
      <c r="K236" s="40">
        <v>4</v>
      </c>
      <c r="L236" s="136">
        <v>3663</v>
      </c>
      <c r="M236" s="45">
        <v>4</v>
      </c>
      <c r="N236" s="73">
        <v>0</v>
      </c>
      <c r="O236" s="37">
        <v>1</v>
      </c>
      <c r="P236" s="37">
        <v>1</v>
      </c>
      <c r="Q236" s="146">
        <v>0</v>
      </c>
      <c r="R236" s="93">
        <f>VLOOKUP($C236,lookup_line!$A$3:$M$40,2,FALSE)</f>
        <v>13</v>
      </c>
      <c r="S236" s="39">
        <f>VLOOKUP($C236,lookup_line!$A$3:$M$40,3,FALSE)</f>
        <v>0</v>
      </c>
      <c r="T236" s="39">
        <f>VLOOKUP($C236,lookup_line!$A$3:$M$40,4,FALSE)</f>
        <v>0</v>
      </c>
      <c r="U236" s="39">
        <f>VLOOKUP($C236,lookup_line!$A$3:$M$40,5,FALSE)</f>
        <v>0</v>
      </c>
      <c r="V236" s="39">
        <f>VLOOKUP($C236,lookup_line!$A$3:$M$40,6,FALSE)</f>
        <v>0</v>
      </c>
      <c r="W236" s="39">
        <f>VLOOKUP($C236,lookup_line!$A$3:$M$40,7,FALSE)</f>
        <v>0</v>
      </c>
      <c r="X236" s="39">
        <f>VLOOKUP($C236,lookup_line!$A$3:$M$40,8,FALSE)</f>
        <v>0</v>
      </c>
      <c r="Y236" s="39">
        <f>VLOOKUP($C236,lookup_line!$A$3:$M$40,9,FALSE)</f>
        <v>0</v>
      </c>
      <c r="Z236" s="39">
        <f>VLOOKUP($C236,lookup_line!$A$3:$M$40,10,FALSE)</f>
        <v>0</v>
      </c>
      <c r="AA236" s="39">
        <f>VLOOKUP($C236,lookup_line!$A$3:$M$40,11,FALSE)</f>
        <v>0</v>
      </c>
      <c r="AB236" s="39">
        <f>VLOOKUP($C236,lookup_line!$A$3:$M$40,12,FALSE)</f>
        <v>0</v>
      </c>
      <c r="AC236" s="39">
        <f>VLOOKUP($C236,lookup_line!$A$3:$M$40,13,FALSE)</f>
        <v>0</v>
      </c>
      <c r="AD236" s="126">
        <f>IFERROR((E236-AF236)/AL236*-1,0.1)</f>
        <v>1219.910633761315</v>
      </c>
      <c r="AE236" s="75">
        <v>0</v>
      </c>
      <c r="AF236" s="100">
        <v>0</v>
      </c>
      <c r="AG236" s="107">
        <v>0</v>
      </c>
      <c r="AH236" s="108">
        <v>0</v>
      </c>
      <c r="AI236" s="112"/>
      <c r="AJ236" s="45" t="s">
        <v>782</v>
      </c>
      <c r="AK236" s="40"/>
      <c r="AL236" s="45">
        <f>VLOOKUP(B236,Di_ROADS!$B$17:$E$1006,4,FALSE)</f>
        <v>-2E-3</v>
      </c>
      <c r="AM236" s="40"/>
      <c r="AN236" s="37">
        <v>1</v>
      </c>
      <c r="AO236" s="40"/>
      <c r="AP236" s="140">
        <v>6.7747512471349598</v>
      </c>
      <c r="AQ236" s="141">
        <v>6.7747512434880441</v>
      </c>
      <c r="AR236" s="142">
        <f>AQ236-AP236</f>
        <v>-3.6469156583507356E-9</v>
      </c>
      <c r="AS236" s="77">
        <f>MIN(F236,E236)*P236</f>
        <v>2.4398212675226301</v>
      </c>
      <c r="AT236" s="40">
        <v>6.7747512471349598</v>
      </c>
      <c r="AU236" s="78">
        <f>AT236-AS236</f>
        <v>4.3349299796123297</v>
      </c>
    </row>
    <row r="237" spans="1:53" s="36" customFormat="1">
      <c r="A237" s="37">
        <v>152</v>
      </c>
      <c r="B237" s="69" t="s">
        <v>471</v>
      </c>
      <c r="C237" s="74">
        <v>13</v>
      </c>
      <c r="D237" s="131">
        <v>0</v>
      </c>
      <c r="E237" s="131">
        <v>21.879277867777521</v>
      </c>
      <c r="F237" s="131">
        <v>8.6925155442412994</v>
      </c>
      <c r="G237" s="65">
        <v>14.1</v>
      </c>
      <c r="H237" s="65">
        <v>0.2</v>
      </c>
      <c r="I237" s="65">
        <v>2.4660000000000002</v>
      </c>
      <c r="J237" s="45">
        <v>2.5</v>
      </c>
      <c r="K237" s="45">
        <v>0</v>
      </c>
      <c r="L237" s="136">
        <v>4668.53</v>
      </c>
      <c r="M237" s="45">
        <v>0</v>
      </c>
      <c r="N237" s="73">
        <v>0</v>
      </c>
      <c r="O237" s="37">
        <v>1</v>
      </c>
      <c r="P237" s="37">
        <v>1</v>
      </c>
      <c r="Q237" s="146">
        <v>0</v>
      </c>
      <c r="R237" s="93">
        <f>VLOOKUP($C237,lookup_line!$A$3:$M$40,2,FALSE)</f>
        <v>13</v>
      </c>
      <c r="S237" s="39">
        <f>VLOOKUP($C237,lookup_line!$A$3:$M$40,3,FALSE)</f>
        <v>0</v>
      </c>
      <c r="T237" s="39">
        <f>VLOOKUP($C237,lookup_line!$A$3:$M$40,4,FALSE)</f>
        <v>0</v>
      </c>
      <c r="U237" s="39">
        <f>VLOOKUP($C237,lookup_line!$A$3:$M$40,5,FALSE)</f>
        <v>0</v>
      </c>
      <c r="V237" s="39">
        <f>VLOOKUP($C237,lookup_line!$A$3:$M$40,6,FALSE)</f>
        <v>0</v>
      </c>
      <c r="W237" s="39">
        <f>VLOOKUP($C237,lookup_line!$A$3:$M$40,7,FALSE)</f>
        <v>0</v>
      </c>
      <c r="X237" s="39">
        <f>VLOOKUP($C237,lookup_line!$A$3:$M$40,8,FALSE)</f>
        <v>0</v>
      </c>
      <c r="Y237" s="39">
        <f>VLOOKUP($C237,lookup_line!$A$3:$M$40,9,FALSE)</f>
        <v>0</v>
      </c>
      <c r="Z237" s="39">
        <f>VLOOKUP($C237,lookup_line!$A$3:$M$40,10,FALSE)</f>
        <v>0</v>
      </c>
      <c r="AA237" s="39">
        <f>VLOOKUP($C237,lookup_line!$A$3:$M$40,11,FALSE)</f>
        <v>0</v>
      </c>
      <c r="AB237" s="39">
        <f>VLOOKUP($C237,lookup_line!$A$3:$M$40,12,FALSE)</f>
        <v>0</v>
      </c>
      <c r="AC237" s="39">
        <f>VLOOKUP($C237,lookup_line!$A$3:$M$40,13,FALSE)</f>
        <v>0</v>
      </c>
      <c r="AD237" s="126">
        <f>IFERROR((E237-AF237)/AL237*-1,0.1)</f>
        <v>10939.63893388876</v>
      </c>
      <c r="AE237" s="75">
        <v>0</v>
      </c>
      <c r="AF237" s="100">
        <v>0</v>
      </c>
      <c r="AG237" s="107">
        <v>0</v>
      </c>
      <c r="AH237" s="108">
        <v>0</v>
      </c>
      <c r="AI237" s="112"/>
      <c r="AJ237" s="45" t="s">
        <v>731</v>
      </c>
      <c r="AL237" s="45">
        <f>VLOOKUP(B237,Di_ROADS!$B$17:$E$1006,4,FALSE)</f>
        <v>-2E-3</v>
      </c>
      <c r="AN237" s="37">
        <v>1</v>
      </c>
      <c r="AP237" s="140">
        <v>5.5627267095403861</v>
      </c>
      <c r="AQ237" s="138">
        <v>5.5627267084220042</v>
      </c>
      <c r="AR237" s="142">
        <f>AQ237-AP237</f>
        <v>-1.1183818315885219E-9</v>
      </c>
      <c r="AS237" s="77">
        <f>MIN(F237,E237)*P237</f>
        <v>8.6925155442412994</v>
      </c>
      <c r="AT237" s="36">
        <v>5.5627267095403852</v>
      </c>
      <c r="AU237" s="78">
        <f>AT237-AS237</f>
        <v>-3.1297888347009142</v>
      </c>
    </row>
    <row r="238" spans="1:53" s="36" customFormat="1">
      <c r="A238" s="37">
        <v>153</v>
      </c>
      <c r="B238" s="69" t="s">
        <v>472</v>
      </c>
      <c r="C238" s="74">
        <v>13</v>
      </c>
      <c r="D238" s="131">
        <v>0</v>
      </c>
      <c r="E238" s="131">
        <v>1.650403106282383</v>
      </c>
      <c r="F238" s="131">
        <v>25</v>
      </c>
      <c r="G238" s="65">
        <v>2.9</v>
      </c>
      <c r="H238" s="65">
        <v>0</v>
      </c>
      <c r="I238" s="65">
        <v>18</v>
      </c>
      <c r="J238" s="45">
        <v>18</v>
      </c>
      <c r="K238" s="45">
        <v>10</v>
      </c>
      <c r="L238" s="136">
        <v>2632</v>
      </c>
      <c r="M238" s="45">
        <v>10</v>
      </c>
      <c r="N238" s="73">
        <v>0</v>
      </c>
      <c r="O238" s="37">
        <v>1</v>
      </c>
      <c r="P238" s="37">
        <v>1</v>
      </c>
      <c r="Q238" s="146">
        <v>0</v>
      </c>
      <c r="R238" s="93">
        <f>VLOOKUP($C238,lookup_line!$A$3:$M$40,2,FALSE)</f>
        <v>13</v>
      </c>
      <c r="S238" s="39">
        <f>VLOOKUP($C238,lookup_line!$A$3:$M$40,3,FALSE)</f>
        <v>0</v>
      </c>
      <c r="T238" s="39">
        <f>VLOOKUP($C238,lookup_line!$A$3:$M$40,4,FALSE)</f>
        <v>0</v>
      </c>
      <c r="U238" s="39">
        <f>VLOOKUP($C238,lookup_line!$A$3:$M$40,5,FALSE)</f>
        <v>0</v>
      </c>
      <c r="V238" s="39">
        <f>VLOOKUP($C238,lookup_line!$A$3:$M$40,6,FALSE)</f>
        <v>0</v>
      </c>
      <c r="W238" s="39">
        <f>VLOOKUP($C238,lookup_line!$A$3:$M$40,7,FALSE)</f>
        <v>0</v>
      </c>
      <c r="X238" s="39">
        <f>VLOOKUP($C238,lookup_line!$A$3:$M$40,8,FALSE)</f>
        <v>0</v>
      </c>
      <c r="Y238" s="39">
        <f>VLOOKUP($C238,lookup_line!$A$3:$M$40,9,FALSE)</f>
        <v>0</v>
      </c>
      <c r="Z238" s="39">
        <f>VLOOKUP($C238,lookup_line!$A$3:$M$40,10,FALSE)</f>
        <v>0</v>
      </c>
      <c r="AA238" s="39">
        <f>VLOOKUP($C238,lookup_line!$A$3:$M$40,11,FALSE)</f>
        <v>0</v>
      </c>
      <c r="AB238" s="39">
        <f>VLOOKUP($C238,lookup_line!$A$3:$M$40,12,FALSE)</f>
        <v>0</v>
      </c>
      <c r="AC238" s="39">
        <f>VLOOKUP($C238,lookup_line!$A$3:$M$40,13,FALSE)</f>
        <v>0</v>
      </c>
      <c r="AD238" s="126">
        <f>IFERROR((E238-AF238)/AL238*-1,0.1)</f>
        <v>825.20155314119143</v>
      </c>
      <c r="AE238" s="75">
        <v>0</v>
      </c>
      <c r="AF238" s="100">
        <v>0</v>
      </c>
      <c r="AG238" s="107">
        <v>0</v>
      </c>
      <c r="AH238" s="108">
        <v>0</v>
      </c>
      <c r="AI238" s="112"/>
      <c r="AJ238" s="45"/>
      <c r="AL238" s="45">
        <f>VLOOKUP(B238,Di_ROADS!$B$17:$E$1006,4,FALSE)</f>
        <v>-2E-3</v>
      </c>
      <c r="AN238" s="37">
        <v>1</v>
      </c>
      <c r="AP238" s="140">
        <v>4.2311063866087846</v>
      </c>
      <c r="AQ238" s="138">
        <v>4.2311063857275304</v>
      </c>
      <c r="AR238" s="142">
        <f>AQ238-AP238</f>
        <v>-8.8125418074014306E-10</v>
      </c>
      <c r="AS238" s="77">
        <f>MIN(F238,E238)*P238</f>
        <v>1.650403106282383</v>
      </c>
      <c r="AT238" s="36">
        <v>4.2311063866087846</v>
      </c>
      <c r="AU238" s="78">
        <f>AT238-AS238</f>
        <v>2.5807032803264018</v>
      </c>
    </row>
    <row r="239" spans="1:53" s="36" customFormat="1">
      <c r="A239" s="37">
        <v>154</v>
      </c>
      <c r="B239" s="69" t="s">
        <v>473</v>
      </c>
      <c r="C239" s="74">
        <v>13</v>
      </c>
      <c r="D239" s="131">
        <v>0</v>
      </c>
      <c r="E239" s="131">
        <v>22.372776193088317</v>
      </c>
      <c r="F239" s="131">
        <v>25</v>
      </c>
      <c r="G239" s="65">
        <v>21.6</v>
      </c>
      <c r="H239" s="65">
        <v>0.1</v>
      </c>
      <c r="I239" s="65">
        <v>17.145</v>
      </c>
      <c r="J239" s="45">
        <v>17.100000000000001</v>
      </c>
      <c r="K239" s="45">
        <v>10</v>
      </c>
      <c r="L239" s="136">
        <v>614.4</v>
      </c>
      <c r="M239" s="45">
        <v>10</v>
      </c>
      <c r="N239" s="73">
        <v>0</v>
      </c>
      <c r="O239" s="37">
        <v>1</v>
      </c>
      <c r="P239" s="37">
        <v>1</v>
      </c>
      <c r="Q239" s="146">
        <v>0</v>
      </c>
      <c r="R239" s="93">
        <f>VLOOKUP($C239,lookup_line!$A$3:$M$40,2,FALSE)</f>
        <v>13</v>
      </c>
      <c r="S239" s="39">
        <f>VLOOKUP($C239,lookup_line!$A$3:$M$40,3,FALSE)</f>
        <v>0</v>
      </c>
      <c r="T239" s="39">
        <f>VLOOKUP($C239,lookup_line!$A$3:$M$40,4,FALSE)</f>
        <v>0</v>
      </c>
      <c r="U239" s="39">
        <f>VLOOKUP($C239,lookup_line!$A$3:$M$40,5,FALSE)</f>
        <v>0</v>
      </c>
      <c r="V239" s="39">
        <f>VLOOKUP($C239,lookup_line!$A$3:$M$40,6,FALSE)</f>
        <v>0</v>
      </c>
      <c r="W239" s="39">
        <f>VLOOKUP($C239,lookup_line!$A$3:$M$40,7,FALSE)</f>
        <v>0</v>
      </c>
      <c r="X239" s="39">
        <f>VLOOKUP($C239,lookup_line!$A$3:$M$40,8,FALSE)</f>
        <v>0</v>
      </c>
      <c r="Y239" s="39">
        <f>VLOOKUP($C239,lookup_line!$A$3:$M$40,9,FALSE)</f>
        <v>0</v>
      </c>
      <c r="Z239" s="39">
        <f>VLOOKUP($C239,lookup_line!$A$3:$M$40,10,FALSE)</f>
        <v>0</v>
      </c>
      <c r="AA239" s="39">
        <f>VLOOKUP($C239,lookup_line!$A$3:$M$40,11,FALSE)</f>
        <v>0</v>
      </c>
      <c r="AB239" s="39">
        <f>VLOOKUP($C239,lookup_line!$A$3:$M$40,12,FALSE)</f>
        <v>0</v>
      </c>
      <c r="AC239" s="39">
        <f>VLOOKUP($C239,lookup_line!$A$3:$M$40,13,FALSE)</f>
        <v>0</v>
      </c>
      <c r="AD239" s="126">
        <f>IFERROR((E239-AF239)/AL239*-1,0.1)</f>
        <v>11186.388096544159</v>
      </c>
      <c r="AE239" s="75">
        <v>0</v>
      </c>
      <c r="AF239" s="100">
        <v>0</v>
      </c>
      <c r="AG239" s="107">
        <v>0</v>
      </c>
      <c r="AH239" s="108">
        <v>0</v>
      </c>
      <c r="AI239" s="112"/>
      <c r="AJ239" s="45"/>
      <c r="AL239" s="45">
        <f>VLOOKUP(B239,Di_ROADS!$B$17:$E$1006,4,FALSE)</f>
        <v>-2E-3</v>
      </c>
      <c r="AN239" s="37">
        <v>1</v>
      </c>
      <c r="AP239" s="140">
        <v>4.4128415706302002</v>
      </c>
      <c r="AQ239" s="138">
        <v>4.4128415669783339</v>
      </c>
      <c r="AR239" s="142">
        <f>AQ239-AP239</f>
        <v>-3.6518663648621441E-9</v>
      </c>
      <c r="AS239" s="77">
        <f>MIN(F239,E239)*P239</f>
        <v>22.372776193088317</v>
      </c>
      <c r="AT239" s="36">
        <v>4.4128415706301993</v>
      </c>
      <c r="AU239" s="78">
        <f>AT239-AS239</f>
        <v>-17.959934622458118</v>
      </c>
    </row>
    <row r="240" spans="1:53" s="36" customFormat="1">
      <c r="A240" s="37">
        <v>155</v>
      </c>
      <c r="B240" s="69" t="s">
        <v>474</v>
      </c>
      <c r="C240" s="74">
        <v>13</v>
      </c>
      <c r="D240" s="131">
        <v>0</v>
      </c>
      <c r="E240" s="131">
        <v>0.81741414571793802</v>
      </c>
      <c r="F240" s="131">
        <v>25</v>
      </c>
      <c r="G240" s="65">
        <v>3.2</v>
      </c>
      <c r="H240" s="65">
        <v>0</v>
      </c>
      <c r="I240" s="65">
        <v>20</v>
      </c>
      <c r="J240" s="45">
        <v>20</v>
      </c>
      <c r="K240" s="45">
        <v>10</v>
      </c>
      <c r="L240" s="136">
        <v>3000</v>
      </c>
      <c r="M240" s="45">
        <v>10</v>
      </c>
      <c r="N240" s="73">
        <v>0</v>
      </c>
      <c r="O240" s="37">
        <v>1</v>
      </c>
      <c r="P240" s="37">
        <v>1</v>
      </c>
      <c r="Q240" s="146">
        <v>0</v>
      </c>
      <c r="R240" s="93">
        <f>VLOOKUP($C240,lookup_line!$A$3:$M$40,2,FALSE)</f>
        <v>13</v>
      </c>
      <c r="S240" s="39">
        <f>VLOOKUP($C240,lookup_line!$A$3:$M$40,3,FALSE)</f>
        <v>0</v>
      </c>
      <c r="T240" s="39">
        <f>VLOOKUP($C240,lookup_line!$A$3:$M$40,4,FALSE)</f>
        <v>0</v>
      </c>
      <c r="U240" s="39">
        <f>VLOOKUP($C240,lookup_line!$A$3:$M$40,5,FALSE)</f>
        <v>0</v>
      </c>
      <c r="V240" s="39">
        <f>VLOOKUP($C240,lookup_line!$A$3:$M$40,6,FALSE)</f>
        <v>0</v>
      </c>
      <c r="W240" s="39">
        <f>VLOOKUP($C240,lookup_line!$A$3:$M$40,7,FALSE)</f>
        <v>0</v>
      </c>
      <c r="X240" s="39">
        <f>VLOOKUP($C240,lookup_line!$A$3:$M$40,8,FALSE)</f>
        <v>0</v>
      </c>
      <c r="Y240" s="39">
        <f>VLOOKUP($C240,lookup_line!$A$3:$M$40,9,FALSE)</f>
        <v>0</v>
      </c>
      <c r="Z240" s="39">
        <f>VLOOKUP($C240,lookup_line!$A$3:$M$40,10,FALSE)</f>
        <v>0</v>
      </c>
      <c r="AA240" s="39">
        <f>VLOOKUP($C240,lookup_line!$A$3:$M$40,11,FALSE)</f>
        <v>0</v>
      </c>
      <c r="AB240" s="39">
        <f>VLOOKUP($C240,lookup_line!$A$3:$M$40,12,FALSE)</f>
        <v>0</v>
      </c>
      <c r="AC240" s="39">
        <f>VLOOKUP($C240,lookup_line!$A$3:$M$40,13,FALSE)</f>
        <v>0</v>
      </c>
      <c r="AD240" s="126">
        <f>IFERROR((E240-AF240)/AL240*-1,0.1)</f>
        <v>408.70707285896901</v>
      </c>
      <c r="AE240" s="75">
        <v>0</v>
      </c>
      <c r="AF240" s="100">
        <v>0</v>
      </c>
      <c r="AG240" s="107">
        <v>0</v>
      </c>
      <c r="AH240" s="108">
        <v>0</v>
      </c>
      <c r="AI240" s="112"/>
      <c r="AJ240" s="45" t="s">
        <v>797</v>
      </c>
      <c r="AL240" s="45">
        <f>VLOOKUP(B240,Di_ROADS!$B$17:$E$1006,4,FALSE)</f>
        <v>-2E-3</v>
      </c>
      <c r="AN240" s="37">
        <v>1</v>
      </c>
      <c r="AP240" s="140">
        <v>4.032155996393147</v>
      </c>
      <c r="AQ240" s="138">
        <v>4.0321559957534605</v>
      </c>
      <c r="AR240" s="142">
        <f>AQ240-AP240</f>
        <v>-6.396865259716833E-10</v>
      </c>
      <c r="AS240" s="77">
        <f>MIN(F240,E240)*P240</f>
        <v>0.81741414571793802</v>
      </c>
      <c r="AT240" s="36">
        <v>4.032155996393147</v>
      </c>
      <c r="AU240" s="78">
        <f>AT240-AS240</f>
        <v>3.214741850675209</v>
      </c>
    </row>
    <row r="241" spans="1:47" s="36" customFormat="1">
      <c r="A241" s="37">
        <v>156</v>
      </c>
      <c r="B241" s="69" t="s">
        <v>475</v>
      </c>
      <c r="C241" s="74">
        <v>13</v>
      </c>
      <c r="D241" s="131">
        <v>0</v>
      </c>
      <c r="E241" s="131">
        <v>1.4142077986179666</v>
      </c>
      <c r="F241" s="131">
        <v>25</v>
      </c>
      <c r="G241" s="65">
        <v>5.7</v>
      </c>
      <c r="H241" s="65">
        <v>0</v>
      </c>
      <c r="I241" s="65">
        <v>20</v>
      </c>
      <c r="J241" s="45">
        <v>20</v>
      </c>
      <c r="K241" s="45">
        <v>12</v>
      </c>
      <c r="L241" s="136">
        <v>3000</v>
      </c>
      <c r="M241" s="45">
        <v>12</v>
      </c>
      <c r="N241" s="73">
        <v>0</v>
      </c>
      <c r="O241" s="37">
        <v>1</v>
      </c>
      <c r="P241" s="37">
        <v>1</v>
      </c>
      <c r="Q241" s="146">
        <v>0</v>
      </c>
      <c r="R241" s="93">
        <f>VLOOKUP($C241,lookup_line!$A$3:$M$40,2,FALSE)</f>
        <v>13</v>
      </c>
      <c r="S241" s="39">
        <f>VLOOKUP($C241,lookup_line!$A$3:$M$40,3,FALSE)</f>
        <v>0</v>
      </c>
      <c r="T241" s="39">
        <f>VLOOKUP($C241,lookup_line!$A$3:$M$40,4,FALSE)</f>
        <v>0</v>
      </c>
      <c r="U241" s="39">
        <f>VLOOKUP($C241,lookup_line!$A$3:$M$40,5,FALSE)</f>
        <v>0</v>
      </c>
      <c r="V241" s="39">
        <f>VLOOKUP($C241,lookup_line!$A$3:$M$40,6,FALSE)</f>
        <v>0</v>
      </c>
      <c r="W241" s="39">
        <f>VLOOKUP($C241,lookup_line!$A$3:$M$40,7,FALSE)</f>
        <v>0</v>
      </c>
      <c r="X241" s="39">
        <f>VLOOKUP($C241,lookup_line!$A$3:$M$40,8,FALSE)</f>
        <v>0</v>
      </c>
      <c r="Y241" s="39">
        <f>VLOOKUP($C241,lookup_line!$A$3:$M$40,9,FALSE)</f>
        <v>0</v>
      </c>
      <c r="Z241" s="39">
        <f>VLOOKUP($C241,lookup_line!$A$3:$M$40,10,FALSE)</f>
        <v>0</v>
      </c>
      <c r="AA241" s="39">
        <f>VLOOKUP($C241,lookup_line!$A$3:$M$40,11,FALSE)</f>
        <v>0</v>
      </c>
      <c r="AB241" s="39">
        <f>VLOOKUP($C241,lookup_line!$A$3:$M$40,12,FALSE)</f>
        <v>0</v>
      </c>
      <c r="AC241" s="39">
        <f>VLOOKUP($C241,lookup_line!$A$3:$M$40,13,FALSE)</f>
        <v>0</v>
      </c>
      <c r="AD241" s="126">
        <f>IFERROR((E241-AF241)/AL241*-1,0.1)</f>
        <v>594.20495740250692</v>
      </c>
      <c r="AE241" s="75">
        <v>0</v>
      </c>
      <c r="AF241" s="100">
        <v>0</v>
      </c>
      <c r="AG241" s="107">
        <v>0</v>
      </c>
      <c r="AH241" s="108">
        <v>0</v>
      </c>
      <c r="AI241" s="112"/>
      <c r="AJ241" s="45" t="s">
        <v>729</v>
      </c>
      <c r="AL241" s="45">
        <f>VLOOKUP(B241,Di_ROADS!$B$17:$E$1006,4,FALSE)</f>
        <v>-2.3800000000000002E-3</v>
      </c>
      <c r="AN241" s="37">
        <v>1</v>
      </c>
      <c r="AP241" s="140">
        <v>5.5148552937319133</v>
      </c>
      <c r="AQ241" s="138">
        <v>5.5148552933220465</v>
      </c>
      <c r="AR241" s="142">
        <f>AQ241-AP241</f>
        <v>-4.0986680716059709E-10</v>
      </c>
      <c r="AS241" s="77">
        <f>MIN(F241,E241)*P241</f>
        <v>1.4142077986179666</v>
      </c>
      <c r="AT241" s="36">
        <v>5.5148552937319133</v>
      </c>
      <c r="AU241" s="78">
        <f>AT241-AS241</f>
        <v>4.1006474951139467</v>
      </c>
    </row>
    <row r="242" spans="1:47" s="36" customFormat="1">
      <c r="A242" s="37">
        <v>158</v>
      </c>
      <c r="B242" s="69" t="s">
        <v>477</v>
      </c>
      <c r="C242" s="74">
        <v>14</v>
      </c>
      <c r="D242" s="131">
        <v>0</v>
      </c>
      <c r="E242" s="131">
        <v>5.6342113025861842</v>
      </c>
      <c r="F242" s="131">
        <v>25</v>
      </c>
      <c r="G242" s="65">
        <v>10.1</v>
      </c>
      <c r="H242" s="65">
        <v>16.7</v>
      </c>
      <c r="I242" s="65">
        <v>76.289000000000001</v>
      </c>
      <c r="J242" s="45">
        <v>76.3</v>
      </c>
      <c r="K242" s="45">
        <v>10</v>
      </c>
      <c r="L242" s="136">
        <v>3000</v>
      </c>
      <c r="M242" s="45">
        <v>10</v>
      </c>
      <c r="N242" s="73">
        <v>0</v>
      </c>
      <c r="O242" s="37">
        <v>1</v>
      </c>
      <c r="P242" s="37">
        <v>1</v>
      </c>
      <c r="Q242" s="146">
        <v>0</v>
      </c>
      <c r="R242" s="93">
        <f>VLOOKUP($C242,lookup_line!$A$3:$M$40,2,FALSE)</f>
        <v>14</v>
      </c>
      <c r="S242" s="39">
        <f>VLOOKUP($C242,lookup_line!$A$3:$M$40,3,FALSE)</f>
        <v>0</v>
      </c>
      <c r="T242" s="39">
        <f>VLOOKUP($C242,lookup_line!$A$3:$M$40,4,FALSE)</f>
        <v>0</v>
      </c>
      <c r="U242" s="39">
        <f>VLOOKUP($C242,lookup_line!$A$3:$M$40,5,FALSE)</f>
        <v>0</v>
      </c>
      <c r="V242" s="39">
        <f>VLOOKUP($C242,lookup_line!$A$3:$M$40,6,FALSE)</f>
        <v>0</v>
      </c>
      <c r="W242" s="39">
        <f>VLOOKUP($C242,lookup_line!$A$3:$M$40,7,FALSE)</f>
        <v>0</v>
      </c>
      <c r="X242" s="39">
        <f>VLOOKUP($C242,lookup_line!$A$3:$M$40,8,FALSE)</f>
        <v>0</v>
      </c>
      <c r="Y242" s="39">
        <f>VLOOKUP($C242,lookup_line!$A$3:$M$40,9,FALSE)</f>
        <v>0</v>
      </c>
      <c r="Z242" s="39">
        <f>VLOOKUP($C242,lookup_line!$A$3:$M$40,10,FALSE)</f>
        <v>0</v>
      </c>
      <c r="AA242" s="39">
        <f>VLOOKUP($C242,lookup_line!$A$3:$M$40,11,FALSE)</f>
        <v>0</v>
      </c>
      <c r="AB242" s="39">
        <f>VLOOKUP($C242,lookup_line!$A$3:$M$40,12,FALSE)</f>
        <v>0</v>
      </c>
      <c r="AC242" s="39">
        <f>VLOOKUP($C242,lookup_line!$A$3:$M$40,13,FALSE)</f>
        <v>0</v>
      </c>
      <c r="AD242" s="126">
        <f>IFERROR((E242-AF242)/AL242*-1,0.1)</f>
        <v>2817.1056512930923</v>
      </c>
      <c r="AE242" s="75">
        <v>0</v>
      </c>
      <c r="AF242" s="100">
        <v>0</v>
      </c>
      <c r="AG242" s="107">
        <v>0</v>
      </c>
      <c r="AH242" s="108">
        <v>0</v>
      </c>
      <c r="AI242" s="112"/>
      <c r="AJ242" s="45"/>
      <c r="AL242" s="45">
        <f>VLOOKUP(B242,Di_ROADS!$B$17:$E$1006,4,FALSE)</f>
        <v>-2E-3</v>
      </c>
      <c r="AN242" s="37">
        <v>1</v>
      </c>
      <c r="AP242" s="140">
        <v>5.1301544789535161</v>
      </c>
      <c r="AQ242" s="138">
        <v>5.1301544783400361</v>
      </c>
      <c r="AR242" s="142">
        <f>AQ242-AP242</f>
        <v>-6.134799335200114E-10</v>
      </c>
      <c r="AS242" s="77">
        <f>MIN(F242,E242)*P242</f>
        <v>5.6342113025861842</v>
      </c>
      <c r="AT242" s="36">
        <v>5.1301544789535161</v>
      </c>
      <c r="AU242" s="78">
        <f>AT242-AS242</f>
        <v>-0.50405682363266813</v>
      </c>
    </row>
    <row r="243" spans="1:47" s="36" customFormat="1">
      <c r="A243" s="37">
        <v>159</v>
      </c>
      <c r="B243" s="69" t="s">
        <v>478</v>
      </c>
      <c r="C243" s="74">
        <v>14</v>
      </c>
      <c r="D243" s="131">
        <v>0</v>
      </c>
      <c r="E243" s="131">
        <v>4.5342878864514837</v>
      </c>
      <c r="F243" s="131">
        <v>25</v>
      </c>
      <c r="G243" s="65">
        <v>11.8</v>
      </c>
      <c r="H243" s="65">
        <v>13.3</v>
      </c>
      <c r="I243" s="65">
        <v>71.384</v>
      </c>
      <c r="J243" s="45">
        <v>71.400000000000006</v>
      </c>
      <c r="K243" s="45">
        <v>6</v>
      </c>
      <c r="L243" s="136">
        <v>6164</v>
      </c>
      <c r="M243" s="45">
        <v>6</v>
      </c>
      <c r="N243" s="73">
        <v>0</v>
      </c>
      <c r="O243" s="37">
        <v>1</v>
      </c>
      <c r="P243" s="37">
        <v>1</v>
      </c>
      <c r="Q243" s="146">
        <v>0</v>
      </c>
      <c r="R243" s="93">
        <f>VLOOKUP($C243,lookup_line!$A$3:$M$40,2,FALSE)</f>
        <v>14</v>
      </c>
      <c r="S243" s="39">
        <f>VLOOKUP($C243,lookup_line!$A$3:$M$40,3,FALSE)</f>
        <v>0</v>
      </c>
      <c r="T243" s="39">
        <f>VLOOKUP($C243,lookup_line!$A$3:$M$40,4,FALSE)</f>
        <v>0</v>
      </c>
      <c r="U243" s="39">
        <f>VLOOKUP($C243,lookup_line!$A$3:$M$40,5,FALSE)</f>
        <v>0</v>
      </c>
      <c r="V243" s="39">
        <f>VLOOKUP($C243,lookup_line!$A$3:$M$40,6,FALSE)</f>
        <v>0</v>
      </c>
      <c r="W243" s="39">
        <f>VLOOKUP($C243,lookup_line!$A$3:$M$40,7,FALSE)</f>
        <v>0</v>
      </c>
      <c r="X243" s="39">
        <f>VLOOKUP($C243,lookup_line!$A$3:$M$40,8,FALSE)</f>
        <v>0</v>
      </c>
      <c r="Y243" s="39">
        <f>VLOOKUP($C243,lookup_line!$A$3:$M$40,9,FALSE)</f>
        <v>0</v>
      </c>
      <c r="Z243" s="39">
        <f>VLOOKUP($C243,lookup_line!$A$3:$M$40,10,FALSE)</f>
        <v>0</v>
      </c>
      <c r="AA243" s="39">
        <f>VLOOKUP($C243,lookup_line!$A$3:$M$40,11,FALSE)</f>
        <v>0</v>
      </c>
      <c r="AB243" s="39">
        <f>VLOOKUP($C243,lookup_line!$A$3:$M$40,12,FALSE)</f>
        <v>0</v>
      </c>
      <c r="AC243" s="39">
        <f>VLOOKUP($C243,lookup_line!$A$3:$M$40,13,FALSE)</f>
        <v>0</v>
      </c>
      <c r="AD243" s="126">
        <f>IFERROR((E243-AF243)/AL243*-1,0.1)</f>
        <v>2267.1439432257416</v>
      </c>
      <c r="AE243" s="75">
        <v>0</v>
      </c>
      <c r="AF243" s="100">
        <v>0</v>
      </c>
      <c r="AG243" s="107">
        <v>0</v>
      </c>
      <c r="AH243" s="108">
        <v>0</v>
      </c>
      <c r="AI243" s="112"/>
      <c r="AJ243" s="45"/>
      <c r="AL243" s="45">
        <f>VLOOKUP(B243,Di_ROADS!$B$17:$E$1006,4,FALSE)</f>
        <v>-2E-3</v>
      </c>
      <c r="AN243" s="37">
        <v>1</v>
      </c>
      <c r="AP243" s="140">
        <v>3.0336675782644691</v>
      </c>
      <c r="AQ243" s="138">
        <v>3.0336675776614328</v>
      </c>
      <c r="AR243" s="142">
        <f>AQ243-AP243</f>
        <v>-6.0303628757196748E-10</v>
      </c>
      <c r="AS243" s="77">
        <f>MIN(F243,E243)*P243</f>
        <v>4.5342878864514837</v>
      </c>
      <c r="AT243" s="36">
        <v>3.0336675782644691</v>
      </c>
      <c r="AU243" s="78">
        <f>AT243-AS243</f>
        <v>-1.5006203081870146</v>
      </c>
    </row>
    <row r="244" spans="1:47" s="36" customFormat="1">
      <c r="A244" s="37">
        <v>160</v>
      </c>
      <c r="B244" s="69" t="s">
        <v>479</v>
      </c>
      <c r="C244" s="74">
        <v>14</v>
      </c>
      <c r="D244" s="131">
        <v>0</v>
      </c>
      <c r="E244" s="131">
        <v>2.1311347805891927</v>
      </c>
      <c r="F244" s="131">
        <v>25</v>
      </c>
      <c r="G244" s="65">
        <v>12.6</v>
      </c>
      <c r="H244" s="65">
        <v>61.1</v>
      </c>
      <c r="I244" s="65">
        <v>41.195999999999998</v>
      </c>
      <c r="J244" s="45">
        <v>41.2</v>
      </c>
      <c r="K244" s="45">
        <v>11</v>
      </c>
      <c r="L244" s="136">
        <v>14402.5</v>
      </c>
      <c r="M244" s="45">
        <v>11</v>
      </c>
      <c r="N244" s="73">
        <v>0</v>
      </c>
      <c r="O244" s="37">
        <v>1</v>
      </c>
      <c r="P244" s="37">
        <v>1</v>
      </c>
      <c r="Q244" s="146">
        <v>0</v>
      </c>
      <c r="R244" s="93">
        <f>VLOOKUP($C244,lookup_line!$A$3:$M$40,2,FALSE)</f>
        <v>14</v>
      </c>
      <c r="S244" s="39">
        <f>VLOOKUP($C244,lookup_line!$A$3:$M$40,3,FALSE)</f>
        <v>0</v>
      </c>
      <c r="T244" s="39">
        <f>VLOOKUP($C244,lookup_line!$A$3:$M$40,4,FALSE)</f>
        <v>0</v>
      </c>
      <c r="U244" s="39">
        <f>VLOOKUP($C244,lookup_line!$A$3:$M$40,5,FALSE)</f>
        <v>0</v>
      </c>
      <c r="V244" s="39">
        <f>VLOOKUP($C244,lookup_line!$A$3:$M$40,6,FALSE)</f>
        <v>0</v>
      </c>
      <c r="W244" s="39">
        <f>VLOOKUP($C244,lookup_line!$A$3:$M$40,7,FALSE)</f>
        <v>0</v>
      </c>
      <c r="X244" s="39">
        <f>VLOOKUP($C244,lookup_line!$A$3:$M$40,8,FALSE)</f>
        <v>0</v>
      </c>
      <c r="Y244" s="39">
        <f>VLOOKUP($C244,lookup_line!$A$3:$M$40,9,FALSE)</f>
        <v>0</v>
      </c>
      <c r="Z244" s="39">
        <f>VLOOKUP($C244,lookup_line!$A$3:$M$40,10,FALSE)</f>
        <v>0</v>
      </c>
      <c r="AA244" s="39">
        <f>VLOOKUP($C244,lookup_line!$A$3:$M$40,11,FALSE)</f>
        <v>0</v>
      </c>
      <c r="AB244" s="39">
        <f>VLOOKUP($C244,lookup_line!$A$3:$M$40,12,FALSE)</f>
        <v>0</v>
      </c>
      <c r="AC244" s="39">
        <f>VLOOKUP($C244,lookup_line!$A$3:$M$40,13,FALSE)</f>
        <v>0</v>
      </c>
      <c r="AD244" s="126">
        <f>IFERROR((E244-AF244)/AL244*-1,0.1)</f>
        <v>1065.5673902945964</v>
      </c>
      <c r="AE244" s="75">
        <v>0</v>
      </c>
      <c r="AF244" s="100">
        <v>0</v>
      </c>
      <c r="AG244" s="107">
        <v>0</v>
      </c>
      <c r="AH244" s="108">
        <v>0</v>
      </c>
      <c r="AI244" s="112"/>
      <c r="AJ244" s="45" t="s">
        <v>733</v>
      </c>
      <c r="AL244" s="45">
        <f>VLOOKUP(B244,Di_ROADS!$B$17:$E$1006,4,FALSE)</f>
        <v>-2E-3</v>
      </c>
      <c r="AN244" s="37">
        <v>1</v>
      </c>
      <c r="AP244" s="140">
        <v>0.55771107669785014</v>
      </c>
      <c r="AQ244" s="138">
        <v>0.55771107573162693</v>
      </c>
      <c r="AR244" s="142">
        <f>AQ244-AP244</f>
        <v>-9.6622321255068755E-10</v>
      </c>
      <c r="AS244" s="77">
        <f>MIN(F244,E244)*P244</f>
        <v>2.1311347805891927</v>
      </c>
      <c r="AT244" s="36">
        <v>0.55771107669785014</v>
      </c>
      <c r="AU244" s="78">
        <f>AT244-AS244</f>
        <v>-1.5734237038913426</v>
      </c>
    </row>
    <row r="245" spans="1:47" s="36" customFormat="1">
      <c r="A245" s="37">
        <v>161</v>
      </c>
      <c r="B245" s="69" t="s">
        <v>480</v>
      </c>
      <c r="C245" s="74">
        <v>14</v>
      </c>
      <c r="D245" s="131">
        <v>0</v>
      </c>
      <c r="E245" s="131">
        <v>0.24221547760421427</v>
      </c>
      <c r="F245" s="131">
        <v>0</v>
      </c>
      <c r="G245" s="65">
        <v>0</v>
      </c>
      <c r="H245" s="65">
        <v>0</v>
      </c>
      <c r="I245" s="65">
        <v>43.026000000000003</v>
      </c>
      <c r="J245" s="45">
        <v>43</v>
      </c>
      <c r="K245" s="45">
        <v>4</v>
      </c>
      <c r="L245" s="136">
        <v>3498.53</v>
      </c>
      <c r="M245" s="45">
        <v>4</v>
      </c>
      <c r="N245" s="73">
        <v>0</v>
      </c>
      <c r="O245" s="37">
        <v>1</v>
      </c>
      <c r="P245" s="37">
        <v>1</v>
      </c>
      <c r="Q245" s="146">
        <v>0</v>
      </c>
      <c r="R245" s="93">
        <f>VLOOKUP($C245,lookup_line!$A$3:$M$40,2,FALSE)</f>
        <v>14</v>
      </c>
      <c r="S245" s="39">
        <f>VLOOKUP($C245,lookup_line!$A$3:$M$40,3,FALSE)</f>
        <v>0</v>
      </c>
      <c r="T245" s="39">
        <f>VLOOKUP($C245,lookup_line!$A$3:$M$40,4,FALSE)</f>
        <v>0</v>
      </c>
      <c r="U245" s="39">
        <f>VLOOKUP($C245,lookup_line!$A$3:$M$40,5,FALSE)</f>
        <v>0</v>
      </c>
      <c r="V245" s="39">
        <f>VLOOKUP($C245,lookup_line!$A$3:$M$40,6,FALSE)</f>
        <v>0</v>
      </c>
      <c r="W245" s="39">
        <f>VLOOKUP($C245,lookup_line!$A$3:$M$40,7,FALSE)</f>
        <v>0</v>
      </c>
      <c r="X245" s="39">
        <f>VLOOKUP($C245,lookup_line!$A$3:$M$40,8,FALSE)</f>
        <v>0</v>
      </c>
      <c r="Y245" s="39">
        <f>VLOOKUP($C245,lookup_line!$A$3:$M$40,9,FALSE)</f>
        <v>0</v>
      </c>
      <c r="Z245" s="39">
        <f>VLOOKUP($C245,lookup_line!$A$3:$M$40,10,FALSE)</f>
        <v>0</v>
      </c>
      <c r="AA245" s="39">
        <f>VLOOKUP($C245,lookup_line!$A$3:$M$40,11,FALSE)</f>
        <v>0</v>
      </c>
      <c r="AB245" s="39">
        <f>VLOOKUP($C245,lookup_line!$A$3:$M$40,12,FALSE)</f>
        <v>0</v>
      </c>
      <c r="AC245" s="39">
        <f>VLOOKUP($C245,lookup_line!$A$3:$M$40,13,FALSE)</f>
        <v>0</v>
      </c>
      <c r="AD245" s="126">
        <f>IFERROR((E245-AF245)/AL245*-1,0.1)</f>
        <v>121.10773880210714</v>
      </c>
      <c r="AE245" s="75">
        <v>0</v>
      </c>
      <c r="AF245" s="100">
        <v>0</v>
      </c>
      <c r="AG245" s="107">
        <v>0</v>
      </c>
      <c r="AH245" s="108">
        <v>0</v>
      </c>
      <c r="AI245" s="112"/>
      <c r="AJ245" s="45" t="s">
        <v>734</v>
      </c>
      <c r="AL245" s="45">
        <f>VLOOKUP(B245,Di_ROADS!$B$17:$E$1006,4,FALSE)</f>
        <v>-2E-3</v>
      </c>
      <c r="AN245" s="37">
        <v>1</v>
      </c>
      <c r="AP245" s="140">
        <v>4.2529719575279064</v>
      </c>
      <c r="AQ245" s="138">
        <v>4.2529719570883611</v>
      </c>
      <c r="AR245" s="142">
        <f>AQ245-AP245</f>
        <v>-4.3954528905487678E-10</v>
      </c>
      <c r="AS245" s="77">
        <f>MIN(F245,E245)*P245</f>
        <v>0</v>
      </c>
      <c r="AT245" s="36">
        <v>4.2529719575279064</v>
      </c>
      <c r="AU245" s="78">
        <f>AT245-AS245</f>
        <v>4.2529719575279064</v>
      </c>
    </row>
    <row r="246" spans="1:47" s="36" customFormat="1">
      <c r="A246" s="37">
        <v>162</v>
      </c>
      <c r="B246" s="69" t="s">
        <v>481</v>
      </c>
      <c r="C246" s="74">
        <v>14</v>
      </c>
      <c r="D246" s="131">
        <v>0</v>
      </c>
      <c r="E246" s="131">
        <v>6.8402513747481883</v>
      </c>
      <c r="F246" s="131">
        <v>25</v>
      </c>
      <c r="G246" s="65">
        <v>8.3000000000000007</v>
      </c>
      <c r="H246" s="65">
        <v>12.2</v>
      </c>
      <c r="I246" s="65">
        <v>61.289000000000001</v>
      </c>
      <c r="J246" s="45">
        <v>61.3</v>
      </c>
      <c r="K246" s="45">
        <v>12</v>
      </c>
      <c r="L246" s="136">
        <v>5734.8</v>
      </c>
      <c r="M246" s="45">
        <v>12</v>
      </c>
      <c r="N246" s="73">
        <v>0</v>
      </c>
      <c r="O246" s="37">
        <v>1</v>
      </c>
      <c r="P246" s="37">
        <v>1</v>
      </c>
      <c r="Q246" s="146">
        <v>0</v>
      </c>
      <c r="R246" s="93">
        <f>VLOOKUP($C246,lookup_line!$A$3:$M$40,2,FALSE)</f>
        <v>14</v>
      </c>
      <c r="S246" s="39">
        <f>VLOOKUP($C246,lookup_line!$A$3:$M$40,3,FALSE)</f>
        <v>0</v>
      </c>
      <c r="T246" s="39">
        <f>VLOOKUP($C246,lookup_line!$A$3:$M$40,4,FALSE)</f>
        <v>0</v>
      </c>
      <c r="U246" s="39">
        <f>VLOOKUP($C246,lookup_line!$A$3:$M$40,5,FALSE)</f>
        <v>0</v>
      </c>
      <c r="V246" s="39">
        <f>VLOOKUP($C246,lookup_line!$A$3:$M$40,6,FALSE)</f>
        <v>0</v>
      </c>
      <c r="W246" s="39">
        <f>VLOOKUP($C246,lookup_line!$A$3:$M$40,7,FALSE)</f>
        <v>0</v>
      </c>
      <c r="X246" s="39">
        <f>VLOOKUP($C246,lookup_line!$A$3:$M$40,8,FALSE)</f>
        <v>0</v>
      </c>
      <c r="Y246" s="39">
        <f>VLOOKUP($C246,lookup_line!$A$3:$M$40,9,FALSE)</f>
        <v>0</v>
      </c>
      <c r="Z246" s="39">
        <f>VLOOKUP($C246,lookup_line!$A$3:$M$40,10,FALSE)</f>
        <v>0</v>
      </c>
      <c r="AA246" s="39">
        <f>VLOOKUP($C246,lookup_line!$A$3:$M$40,11,FALSE)</f>
        <v>0</v>
      </c>
      <c r="AB246" s="39">
        <f>VLOOKUP($C246,lookup_line!$A$3:$M$40,12,FALSE)</f>
        <v>0</v>
      </c>
      <c r="AC246" s="39">
        <f>VLOOKUP($C246,lookup_line!$A$3:$M$40,13,FALSE)</f>
        <v>0</v>
      </c>
      <c r="AD246" s="126">
        <f>IFERROR((E246-AF246)/AL246*-1,0.1)</f>
        <v>34201.256873740938</v>
      </c>
      <c r="AE246" s="75">
        <v>0</v>
      </c>
      <c r="AF246" s="100">
        <v>0</v>
      </c>
      <c r="AG246" s="107">
        <v>0</v>
      </c>
      <c r="AH246" s="108">
        <v>0</v>
      </c>
      <c r="AI246" s="112"/>
      <c r="AJ246" s="45"/>
      <c r="AL246" s="45">
        <f>VLOOKUP(B246,Di_ROADS!$B$17:$E$1006,4,FALSE)</f>
        <v>-2.0000000000000001E-4</v>
      </c>
      <c r="AN246" s="37">
        <v>1</v>
      </c>
      <c r="AP246" s="140">
        <v>0.78756523495319009</v>
      </c>
      <c r="AQ246" s="138">
        <v>0.78756523439061388</v>
      </c>
      <c r="AR246" s="142">
        <f>AQ246-AP246</f>
        <v>-5.6257620784094797E-10</v>
      </c>
      <c r="AS246" s="77">
        <f>MIN(F246,E246)*P246</f>
        <v>6.8402513747481883</v>
      </c>
      <c r="AT246" s="36">
        <v>0.78756523495319009</v>
      </c>
      <c r="AU246" s="78">
        <f>AT246-AS246</f>
        <v>-6.0526861397949983</v>
      </c>
    </row>
    <row r="247" spans="1:47" s="36" customFormat="1">
      <c r="A247" s="37">
        <v>163</v>
      </c>
      <c r="B247" s="69" t="s">
        <v>482</v>
      </c>
      <c r="C247" s="74">
        <v>14</v>
      </c>
      <c r="D247" s="131">
        <v>0</v>
      </c>
      <c r="E247" s="131">
        <v>5.5788548305146257</v>
      </c>
      <c r="F247" s="131">
        <v>25</v>
      </c>
      <c r="G247" s="65">
        <v>28.895620000000001</v>
      </c>
      <c r="H247" s="65">
        <v>14.87341</v>
      </c>
      <c r="I247" s="65">
        <v>46.611533884700002</v>
      </c>
      <c r="J247" s="45">
        <v>46.6</v>
      </c>
      <c r="K247" s="45">
        <v>24</v>
      </c>
      <c r="L247" s="136">
        <v>2478</v>
      </c>
      <c r="M247" s="45">
        <v>24</v>
      </c>
      <c r="N247" s="73">
        <v>0</v>
      </c>
      <c r="O247" s="37">
        <v>1</v>
      </c>
      <c r="P247" s="37">
        <v>1</v>
      </c>
      <c r="Q247" s="146">
        <v>0</v>
      </c>
      <c r="R247" s="93">
        <f>VLOOKUP($C247,lookup_line!$A$3:$M$40,2,FALSE)</f>
        <v>14</v>
      </c>
      <c r="S247" s="39">
        <f>VLOOKUP($C247,lookup_line!$A$3:$M$40,3,FALSE)</f>
        <v>0</v>
      </c>
      <c r="T247" s="39">
        <f>VLOOKUP($C247,lookup_line!$A$3:$M$40,4,FALSE)</f>
        <v>0</v>
      </c>
      <c r="U247" s="39">
        <f>VLOOKUP($C247,lookup_line!$A$3:$M$40,5,FALSE)</f>
        <v>0</v>
      </c>
      <c r="V247" s="39">
        <f>VLOOKUP($C247,lookup_line!$A$3:$M$40,6,FALSE)</f>
        <v>0</v>
      </c>
      <c r="W247" s="39">
        <f>VLOOKUP($C247,lookup_line!$A$3:$M$40,7,FALSE)</f>
        <v>0</v>
      </c>
      <c r="X247" s="39">
        <f>VLOOKUP($C247,lookup_line!$A$3:$M$40,8,FALSE)</f>
        <v>0</v>
      </c>
      <c r="Y247" s="39">
        <f>VLOOKUP($C247,lookup_line!$A$3:$M$40,9,FALSE)</f>
        <v>0</v>
      </c>
      <c r="Z247" s="39">
        <f>VLOOKUP($C247,lookup_line!$A$3:$M$40,10,FALSE)</f>
        <v>0</v>
      </c>
      <c r="AA247" s="39">
        <f>VLOOKUP($C247,lookup_line!$A$3:$M$40,11,FALSE)</f>
        <v>0</v>
      </c>
      <c r="AB247" s="39">
        <f>VLOOKUP($C247,lookup_line!$A$3:$M$40,12,FALSE)</f>
        <v>0</v>
      </c>
      <c r="AC247" s="39">
        <f>VLOOKUP($C247,lookup_line!$A$3:$M$40,13,FALSE)</f>
        <v>0</v>
      </c>
      <c r="AD247" s="126">
        <f>IFERROR((E247-AF247)/AL247*-1,0.1)</f>
        <v>2789.427415257313</v>
      </c>
      <c r="AE247" s="75">
        <v>0</v>
      </c>
      <c r="AF247" s="100">
        <v>0</v>
      </c>
      <c r="AG247" s="107">
        <v>0</v>
      </c>
      <c r="AH247" s="108">
        <v>0</v>
      </c>
      <c r="AI247" s="112"/>
      <c r="AJ247" s="45"/>
      <c r="AL247" s="45">
        <f>VLOOKUP(B247,Di_ROADS!$B$17:$E$1006,4,FALSE)</f>
        <v>-2E-3</v>
      </c>
      <c r="AN247" s="37">
        <v>1</v>
      </c>
      <c r="AP247" s="140">
        <v>7.2802153827113019</v>
      </c>
      <c r="AQ247" s="138">
        <v>7.2802153776081182</v>
      </c>
      <c r="AR247" s="142">
        <f>AQ247-AP247</f>
        <v>-5.1031836534320973E-9</v>
      </c>
      <c r="AS247" s="77">
        <f>MIN(F247,E247)*P247</f>
        <v>5.5788548305146257</v>
      </c>
      <c r="AT247" s="36">
        <v>7.2802153827113019</v>
      </c>
      <c r="AU247" s="78">
        <f>AT247-AS247</f>
        <v>1.7013605521966761</v>
      </c>
    </row>
    <row r="248" spans="1:47" s="36" customFormat="1">
      <c r="A248" s="37">
        <v>164</v>
      </c>
      <c r="B248" s="69" t="s">
        <v>483</v>
      </c>
      <c r="C248" s="74">
        <v>14</v>
      </c>
      <c r="D248" s="131">
        <v>0</v>
      </c>
      <c r="E248" s="131">
        <v>4.2638876617348958</v>
      </c>
      <c r="F248" s="131">
        <v>25</v>
      </c>
      <c r="G248" s="65">
        <v>17.2</v>
      </c>
      <c r="H248" s="65">
        <v>7.7</v>
      </c>
      <c r="I248" s="65">
        <v>44</v>
      </c>
      <c r="J248" s="45">
        <v>44</v>
      </c>
      <c r="K248" s="45">
        <v>18</v>
      </c>
      <c r="L248" s="136">
        <v>3889</v>
      </c>
      <c r="M248" s="45">
        <v>18</v>
      </c>
      <c r="N248" s="73">
        <v>0</v>
      </c>
      <c r="O248" s="37">
        <v>1</v>
      </c>
      <c r="P248" s="37">
        <v>1</v>
      </c>
      <c r="Q248" s="146">
        <v>0</v>
      </c>
      <c r="R248" s="93">
        <f>VLOOKUP($C248,lookup_line!$A$3:$M$40,2,FALSE)</f>
        <v>14</v>
      </c>
      <c r="S248" s="39">
        <f>VLOOKUP($C248,lookup_line!$A$3:$M$40,3,FALSE)</f>
        <v>0</v>
      </c>
      <c r="T248" s="39">
        <f>VLOOKUP($C248,lookup_line!$A$3:$M$40,4,FALSE)</f>
        <v>0</v>
      </c>
      <c r="U248" s="39">
        <f>VLOOKUP($C248,lookup_line!$A$3:$M$40,5,FALSE)</f>
        <v>0</v>
      </c>
      <c r="V248" s="39">
        <f>VLOOKUP($C248,lookup_line!$A$3:$M$40,6,FALSE)</f>
        <v>0</v>
      </c>
      <c r="W248" s="39">
        <f>VLOOKUP($C248,lookup_line!$A$3:$M$40,7,FALSE)</f>
        <v>0</v>
      </c>
      <c r="X248" s="39">
        <f>VLOOKUP($C248,lookup_line!$A$3:$M$40,8,FALSE)</f>
        <v>0</v>
      </c>
      <c r="Y248" s="39">
        <f>VLOOKUP($C248,lookup_line!$A$3:$M$40,9,FALSE)</f>
        <v>0</v>
      </c>
      <c r="Z248" s="39">
        <f>VLOOKUP($C248,lookup_line!$A$3:$M$40,10,FALSE)</f>
        <v>0</v>
      </c>
      <c r="AA248" s="39">
        <f>VLOOKUP($C248,lookup_line!$A$3:$M$40,11,FALSE)</f>
        <v>0</v>
      </c>
      <c r="AB248" s="39">
        <f>VLOOKUP($C248,lookup_line!$A$3:$M$40,12,FALSE)</f>
        <v>0</v>
      </c>
      <c r="AC248" s="39">
        <f>VLOOKUP($C248,lookup_line!$A$3:$M$40,13,FALSE)</f>
        <v>0</v>
      </c>
      <c r="AD248" s="126">
        <f>IFERROR((E248-AF248)/AL248*-1,0.1)</f>
        <v>213194.38308674478</v>
      </c>
      <c r="AE248" s="75">
        <v>0</v>
      </c>
      <c r="AF248" s="100">
        <v>0</v>
      </c>
      <c r="AG248" s="107">
        <v>0</v>
      </c>
      <c r="AH248" s="108">
        <v>0</v>
      </c>
      <c r="AI248" s="112"/>
      <c r="AJ248" s="45"/>
      <c r="AL248" s="45">
        <f>VLOOKUP(B248,Di_ROADS!$B$17:$E$1006,4,FALSE)</f>
        <v>-2.0000000000000002E-5</v>
      </c>
      <c r="AN248" s="37">
        <v>1</v>
      </c>
      <c r="AP248" s="140">
        <v>0</v>
      </c>
      <c r="AQ248" s="138">
        <v>0</v>
      </c>
      <c r="AR248" s="142">
        <f>AQ248-AP248</f>
        <v>0</v>
      </c>
      <c r="AS248" s="77">
        <f>MIN(F248,E248)*P248</f>
        <v>4.2638876617348958</v>
      </c>
      <c r="AT248" s="36">
        <v>0</v>
      </c>
      <c r="AU248" s="78">
        <f>AT248-AS248</f>
        <v>-4.2638876617348958</v>
      </c>
    </row>
    <row r="249" spans="1:47" s="36" customFormat="1">
      <c r="A249" s="37">
        <v>165</v>
      </c>
      <c r="B249" s="69" t="s">
        <v>484</v>
      </c>
      <c r="C249" s="74">
        <v>14</v>
      </c>
      <c r="D249" s="131">
        <v>0</v>
      </c>
      <c r="E249" s="131">
        <v>4.4959310910490888</v>
      </c>
      <c r="F249" s="131">
        <v>25</v>
      </c>
      <c r="G249" s="65">
        <v>8.5186399999999995</v>
      </c>
      <c r="H249" s="65">
        <v>18.68852</v>
      </c>
      <c r="I249" s="65">
        <v>61.262</v>
      </c>
      <c r="J249" s="45">
        <v>61.3</v>
      </c>
      <c r="K249" s="45">
        <v>10</v>
      </c>
      <c r="L249" s="136">
        <v>8610.93</v>
      </c>
      <c r="M249" s="45">
        <v>10</v>
      </c>
      <c r="N249" s="73">
        <v>0</v>
      </c>
      <c r="O249" s="37">
        <v>1</v>
      </c>
      <c r="P249" s="37">
        <v>1</v>
      </c>
      <c r="Q249" s="146">
        <v>0</v>
      </c>
      <c r="R249" s="93">
        <f>VLOOKUP($C249,lookup_line!$A$3:$M$40,2,FALSE)</f>
        <v>14</v>
      </c>
      <c r="S249" s="39">
        <f>VLOOKUP($C249,lookup_line!$A$3:$M$40,3,FALSE)</f>
        <v>0</v>
      </c>
      <c r="T249" s="39">
        <f>VLOOKUP($C249,lookup_line!$A$3:$M$40,4,FALSE)</f>
        <v>0</v>
      </c>
      <c r="U249" s="39">
        <f>VLOOKUP($C249,lookup_line!$A$3:$M$40,5,FALSE)</f>
        <v>0</v>
      </c>
      <c r="V249" s="39">
        <f>VLOOKUP($C249,lookup_line!$A$3:$M$40,6,FALSE)</f>
        <v>0</v>
      </c>
      <c r="W249" s="39">
        <f>VLOOKUP($C249,lookup_line!$A$3:$M$40,7,FALSE)</f>
        <v>0</v>
      </c>
      <c r="X249" s="39">
        <f>VLOOKUP($C249,lookup_line!$A$3:$M$40,8,FALSE)</f>
        <v>0</v>
      </c>
      <c r="Y249" s="39">
        <f>VLOOKUP($C249,lookup_line!$A$3:$M$40,9,FALSE)</f>
        <v>0</v>
      </c>
      <c r="Z249" s="39">
        <f>VLOOKUP($C249,lookup_line!$A$3:$M$40,10,FALSE)</f>
        <v>0</v>
      </c>
      <c r="AA249" s="39">
        <f>VLOOKUP($C249,lookup_line!$A$3:$M$40,11,FALSE)</f>
        <v>0</v>
      </c>
      <c r="AB249" s="39">
        <f>VLOOKUP($C249,lookup_line!$A$3:$M$40,12,FALSE)</f>
        <v>0</v>
      </c>
      <c r="AC249" s="39">
        <f>VLOOKUP($C249,lookup_line!$A$3:$M$40,13,FALSE)</f>
        <v>0</v>
      </c>
      <c r="AD249" s="126">
        <f>IFERROR((E249-AF249)/AL249*-1,0.1)</f>
        <v>2247.9655455245443</v>
      </c>
      <c r="AE249" s="75">
        <v>0</v>
      </c>
      <c r="AF249" s="100">
        <v>0</v>
      </c>
      <c r="AG249" s="107">
        <v>0</v>
      </c>
      <c r="AH249" s="108">
        <v>0</v>
      </c>
      <c r="AI249" s="112"/>
      <c r="AJ249" s="45" t="s">
        <v>735</v>
      </c>
      <c r="AL249" s="45">
        <f>VLOOKUP(B249,Di_ROADS!$B$17:$E$1006,4,FALSE)</f>
        <v>-2E-3</v>
      </c>
      <c r="AN249" s="37">
        <v>1</v>
      </c>
      <c r="AP249" s="140">
        <v>0</v>
      </c>
      <c r="AQ249" s="138">
        <v>0</v>
      </c>
      <c r="AR249" s="142">
        <f>AQ249-AP249</f>
        <v>0</v>
      </c>
      <c r="AS249" s="77">
        <f>MIN(F249,E249)*P249</f>
        <v>4.4959310910490888</v>
      </c>
      <c r="AT249" s="36">
        <v>0</v>
      </c>
      <c r="AU249" s="78">
        <f>AT249-AS249</f>
        <v>-4.4959310910490888</v>
      </c>
    </row>
    <row r="250" spans="1:47" s="36" customFormat="1">
      <c r="A250" s="37">
        <v>166</v>
      </c>
      <c r="B250" s="69" t="s">
        <v>485</v>
      </c>
      <c r="C250" s="74">
        <v>14</v>
      </c>
      <c r="D250" s="131">
        <v>0</v>
      </c>
      <c r="E250" s="131">
        <v>4.1182422375974941</v>
      </c>
      <c r="F250" s="131">
        <v>25</v>
      </c>
      <c r="G250" s="65">
        <v>13.3</v>
      </c>
      <c r="H250" s="65">
        <v>48.3</v>
      </c>
      <c r="I250" s="65">
        <v>36.692999999999998</v>
      </c>
      <c r="J250" s="45">
        <v>36.700000000000003</v>
      </c>
      <c r="K250" s="45">
        <v>22</v>
      </c>
      <c r="L250" s="136">
        <v>4258</v>
      </c>
      <c r="M250" s="45">
        <v>22</v>
      </c>
      <c r="N250" s="73">
        <v>0</v>
      </c>
      <c r="O250" s="37">
        <v>1</v>
      </c>
      <c r="P250" s="37">
        <v>1</v>
      </c>
      <c r="Q250" s="146">
        <v>0</v>
      </c>
      <c r="R250" s="93">
        <f>VLOOKUP($C250,lookup_line!$A$3:$M$40,2,FALSE)</f>
        <v>14</v>
      </c>
      <c r="S250" s="39">
        <f>VLOOKUP($C250,lookup_line!$A$3:$M$40,3,FALSE)</f>
        <v>0</v>
      </c>
      <c r="T250" s="39">
        <f>VLOOKUP($C250,lookup_line!$A$3:$M$40,4,FALSE)</f>
        <v>0</v>
      </c>
      <c r="U250" s="39">
        <f>VLOOKUP($C250,lookup_line!$A$3:$M$40,5,FALSE)</f>
        <v>0</v>
      </c>
      <c r="V250" s="39">
        <f>VLOOKUP($C250,lookup_line!$A$3:$M$40,6,FALSE)</f>
        <v>0</v>
      </c>
      <c r="W250" s="39">
        <f>VLOOKUP($C250,lookup_line!$A$3:$M$40,7,FALSE)</f>
        <v>0</v>
      </c>
      <c r="X250" s="39">
        <f>VLOOKUP($C250,lookup_line!$A$3:$M$40,8,FALSE)</f>
        <v>0</v>
      </c>
      <c r="Y250" s="39">
        <f>VLOOKUP($C250,lookup_line!$A$3:$M$40,9,FALSE)</f>
        <v>0</v>
      </c>
      <c r="Z250" s="39">
        <f>VLOOKUP($C250,lookup_line!$A$3:$M$40,10,FALSE)</f>
        <v>0</v>
      </c>
      <c r="AA250" s="39">
        <f>VLOOKUP($C250,lookup_line!$A$3:$M$40,11,FALSE)</f>
        <v>0</v>
      </c>
      <c r="AB250" s="39">
        <f>VLOOKUP($C250,lookup_line!$A$3:$M$40,12,FALSE)</f>
        <v>0</v>
      </c>
      <c r="AC250" s="39">
        <f>VLOOKUP($C250,lookup_line!$A$3:$M$40,13,FALSE)</f>
        <v>0</v>
      </c>
      <c r="AD250" s="126">
        <f>IFERROR((E250-AF250)/AL250*-1,0.1)</f>
        <v>2059.1211187987469</v>
      </c>
      <c r="AE250" s="75">
        <v>0</v>
      </c>
      <c r="AF250" s="100">
        <v>0</v>
      </c>
      <c r="AG250" s="107">
        <v>0</v>
      </c>
      <c r="AH250" s="108">
        <v>0</v>
      </c>
      <c r="AI250" s="112"/>
      <c r="AJ250" s="45"/>
      <c r="AL250" s="45">
        <f>VLOOKUP(B250,Di_ROADS!$B$17:$E$1006,4,FALSE)</f>
        <v>-2E-3</v>
      </c>
      <c r="AN250" s="37">
        <v>1</v>
      </c>
      <c r="AP250" s="140">
        <v>0</v>
      </c>
      <c r="AQ250" s="138">
        <v>0</v>
      </c>
      <c r="AR250" s="142">
        <f>AQ250-AP250</f>
        <v>0</v>
      </c>
      <c r="AS250" s="77">
        <f>MIN(F250,E250)*P250</f>
        <v>4.1182422375974941</v>
      </c>
      <c r="AT250" s="36">
        <v>0</v>
      </c>
      <c r="AU250" s="78">
        <f>AT250-AS250</f>
        <v>-4.1182422375974941</v>
      </c>
    </row>
    <row r="251" spans="1:47" s="36" customFormat="1">
      <c r="A251" s="37">
        <v>167</v>
      </c>
      <c r="B251" s="69" t="s">
        <v>486</v>
      </c>
      <c r="C251" s="74">
        <v>14</v>
      </c>
      <c r="D251" s="131">
        <v>0</v>
      </c>
      <c r="E251" s="131">
        <v>5.6954335793092543</v>
      </c>
      <c r="F251" s="131">
        <v>5.5084343416907613</v>
      </c>
      <c r="G251" s="65">
        <v>29.2</v>
      </c>
      <c r="H251" s="65">
        <v>33.5</v>
      </c>
      <c r="I251" s="65">
        <v>18</v>
      </c>
      <c r="J251" s="45">
        <v>18</v>
      </c>
      <c r="K251" s="45">
        <v>22</v>
      </c>
      <c r="L251" s="136">
        <v>2224.4</v>
      </c>
      <c r="M251" s="45">
        <v>22</v>
      </c>
      <c r="N251" s="73">
        <v>0</v>
      </c>
      <c r="O251" s="37">
        <v>1</v>
      </c>
      <c r="P251" s="37">
        <v>1</v>
      </c>
      <c r="Q251" s="146">
        <v>0</v>
      </c>
      <c r="R251" s="93">
        <f>VLOOKUP($C251,lookup_line!$A$3:$M$40,2,FALSE)</f>
        <v>14</v>
      </c>
      <c r="S251" s="39">
        <f>VLOOKUP($C251,lookup_line!$A$3:$M$40,3,FALSE)</f>
        <v>0</v>
      </c>
      <c r="T251" s="39">
        <f>VLOOKUP($C251,lookup_line!$A$3:$M$40,4,FALSE)</f>
        <v>0</v>
      </c>
      <c r="U251" s="39">
        <f>VLOOKUP($C251,lookup_line!$A$3:$M$40,5,FALSE)</f>
        <v>0</v>
      </c>
      <c r="V251" s="39">
        <f>VLOOKUP($C251,lookup_line!$A$3:$M$40,6,FALSE)</f>
        <v>0</v>
      </c>
      <c r="W251" s="39">
        <f>VLOOKUP($C251,lookup_line!$A$3:$M$40,7,FALSE)</f>
        <v>0</v>
      </c>
      <c r="X251" s="39">
        <f>VLOOKUP($C251,lookup_line!$A$3:$M$40,8,FALSE)</f>
        <v>0</v>
      </c>
      <c r="Y251" s="39">
        <f>VLOOKUP($C251,lookup_line!$A$3:$M$40,9,FALSE)</f>
        <v>0</v>
      </c>
      <c r="Z251" s="39">
        <f>VLOOKUP($C251,lookup_line!$A$3:$M$40,10,FALSE)</f>
        <v>0</v>
      </c>
      <c r="AA251" s="39">
        <f>VLOOKUP($C251,lookup_line!$A$3:$M$40,11,FALSE)</f>
        <v>0</v>
      </c>
      <c r="AB251" s="39">
        <f>VLOOKUP($C251,lookup_line!$A$3:$M$40,12,FALSE)</f>
        <v>0</v>
      </c>
      <c r="AC251" s="39">
        <f>VLOOKUP($C251,lookup_line!$A$3:$M$40,13,FALSE)</f>
        <v>0</v>
      </c>
      <c r="AD251" s="126">
        <f>IFERROR((E251-AF251)/AL251*-1,0.1)</f>
        <v>2847.7167896546271</v>
      </c>
      <c r="AE251" s="75">
        <v>0</v>
      </c>
      <c r="AF251" s="100">
        <v>0</v>
      </c>
      <c r="AG251" s="107">
        <v>0</v>
      </c>
      <c r="AH251" s="108">
        <v>0</v>
      </c>
      <c r="AI251" s="112"/>
      <c r="AJ251" s="45" t="s">
        <v>736</v>
      </c>
      <c r="AL251" s="45">
        <f>VLOOKUP(B251,Di_ROADS!$B$17:$E$1006,4,FALSE)</f>
        <v>-2E-3</v>
      </c>
      <c r="AN251" s="37">
        <v>1</v>
      </c>
      <c r="AP251" s="140">
        <v>0</v>
      </c>
      <c r="AQ251" s="138">
        <v>0</v>
      </c>
      <c r="AR251" s="142">
        <f>AQ251-AP251</f>
        <v>0</v>
      </c>
      <c r="AS251" s="77">
        <f>MIN(F251,E251)*P251</f>
        <v>5.5084343416907613</v>
      </c>
      <c r="AT251" s="36">
        <v>0</v>
      </c>
      <c r="AU251" s="78">
        <f>AT251-AS251</f>
        <v>-5.5084343416907613</v>
      </c>
    </row>
    <row r="252" spans="1:47" s="36" customFormat="1">
      <c r="A252" s="37">
        <v>168</v>
      </c>
      <c r="B252" s="69" t="s">
        <v>487</v>
      </c>
      <c r="C252" s="74">
        <v>14</v>
      </c>
      <c r="D252" s="131">
        <v>0</v>
      </c>
      <c r="E252" s="131">
        <v>0.8236307213462073</v>
      </c>
      <c r="F252" s="131">
        <v>0.76429217947248906</v>
      </c>
      <c r="G252" s="65">
        <v>18</v>
      </c>
      <c r="H252" s="65">
        <v>462.6</v>
      </c>
      <c r="I252" s="65">
        <v>16</v>
      </c>
      <c r="J252" s="45">
        <v>16</v>
      </c>
      <c r="K252" s="45">
        <v>12</v>
      </c>
      <c r="L252" s="136">
        <v>2895.47</v>
      </c>
      <c r="M252" s="45">
        <v>12</v>
      </c>
      <c r="N252" s="73">
        <v>0</v>
      </c>
      <c r="O252" s="37">
        <v>1</v>
      </c>
      <c r="P252" s="37">
        <v>1</v>
      </c>
      <c r="Q252" s="146">
        <v>0</v>
      </c>
      <c r="R252" s="93">
        <f>VLOOKUP($C252,lookup_line!$A$3:$M$40,2,FALSE)</f>
        <v>14</v>
      </c>
      <c r="S252" s="39">
        <f>VLOOKUP($C252,lookup_line!$A$3:$M$40,3,FALSE)</f>
        <v>0</v>
      </c>
      <c r="T252" s="39">
        <f>VLOOKUP($C252,lookup_line!$A$3:$M$40,4,FALSE)</f>
        <v>0</v>
      </c>
      <c r="U252" s="39">
        <f>VLOOKUP($C252,lookup_line!$A$3:$M$40,5,FALSE)</f>
        <v>0</v>
      </c>
      <c r="V252" s="39">
        <f>VLOOKUP($C252,lookup_line!$A$3:$M$40,6,FALSE)</f>
        <v>0</v>
      </c>
      <c r="W252" s="39">
        <f>VLOOKUP($C252,lookup_line!$A$3:$M$40,7,FALSE)</f>
        <v>0</v>
      </c>
      <c r="X252" s="39">
        <f>VLOOKUP($C252,lookup_line!$A$3:$M$40,8,FALSE)</f>
        <v>0</v>
      </c>
      <c r="Y252" s="39">
        <f>VLOOKUP($C252,lookup_line!$A$3:$M$40,9,FALSE)</f>
        <v>0</v>
      </c>
      <c r="Z252" s="39">
        <f>VLOOKUP($C252,lookup_line!$A$3:$M$40,10,FALSE)</f>
        <v>0</v>
      </c>
      <c r="AA252" s="39">
        <f>VLOOKUP($C252,lookup_line!$A$3:$M$40,11,FALSE)</f>
        <v>0</v>
      </c>
      <c r="AB252" s="39">
        <f>VLOOKUP($C252,lookup_line!$A$3:$M$40,12,FALSE)</f>
        <v>0</v>
      </c>
      <c r="AC252" s="39">
        <f>VLOOKUP($C252,lookup_line!$A$3:$M$40,13,FALSE)</f>
        <v>0</v>
      </c>
      <c r="AD252" s="126">
        <f>IFERROR((E252-AF252)/AL252*-1,0.1)</f>
        <v>411.81536067310361</v>
      </c>
      <c r="AE252" s="75">
        <v>0</v>
      </c>
      <c r="AF252" s="100">
        <v>0</v>
      </c>
      <c r="AG252" s="107">
        <v>0</v>
      </c>
      <c r="AH252" s="108">
        <v>0</v>
      </c>
      <c r="AI252" s="112"/>
      <c r="AJ252" s="45" t="s">
        <v>737</v>
      </c>
      <c r="AL252" s="45">
        <f>VLOOKUP(B252,Di_ROADS!$B$17:$E$1006,4,FALSE)</f>
        <v>-2E-3</v>
      </c>
      <c r="AN252" s="37">
        <v>1</v>
      </c>
      <c r="AP252" s="140">
        <v>4.5711169584113209</v>
      </c>
      <c r="AQ252" s="138">
        <v>5.1358694254781359</v>
      </c>
      <c r="AR252" s="142">
        <f>AQ252-AP252</f>
        <v>0.56475246706681492</v>
      </c>
      <c r="AS252" s="77">
        <f>MIN(F252,E252)*P252</f>
        <v>0.76429217947248906</v>
      </c>
      <c r="AT252" s="36">
        <v>5.3225949221421667</v>
      </c>
      <c r="AU252" s="78">
        <f>AT252-AS252</f>
        <v>4.5583027426696781</v>
      </c>
    </row>
    <row r="253" spans="1:47" s="36" customFormat="1">
      <c r="A253" s="37">
        <v>169</v>
      </c>
      <c r="B253" s="69" t="s">
        <v>488</v>
      </c>
      <c r="C253" s="74">
        <v>14</v>
      </c>
      <c r="D253" s="131">
        <v>0</v>
      </c>
      <c r="E253" s="131">
        <v>5.1621117296288332</v>
      </c>
      <c r="F253" s="131">
        <v>25</v>
      </c>
      <c r="G253" s="65">
        <v>22.6</v>
      </c>
      <c r="H253" s="65">
        <v>29.7</v>
      </c>
      <c r="I253" s="65">
        <v>34</v>
      </c>
      <c r="J253" s="45">
        <v>34</v>
      </c>
      <c r="K253" s="45">
        <v>14</v>
      </c>
      <c r="L253" s="136">
        <v>2713.33</v>
      </c>
      <c r="M253" s="45">
        <v>14</v>
      </c>
      <c r="N253" s="73">
        <v>0</v>
      </c>
      <c r="O253" s="37">
        <v>1</v>
      </c>
      <c r="P253" s="37">
        <v>1</v>
      </c>
      <c r="Q253" s="146">
        <v>0</v>
      </c>
      <c r="R253" s="93">
        <f>VLOOKUP($C253,lookup_line!$A$3:$M$40,2,FALSE)</f>
        <v>14</v>
      </c>
      <c r="S253" s="39">
        <f>VLOOKUP($C253,lookup_line!$A$3:$M$40,3,FALSE)</f>
        <v>0</v>
      </c>
      <c r="T253" s="39">
        <f>VLOOKUP($C253,lookup_line!$A$3:$M$40,4,FALSE)</f>
        <v>0</v>
      </c>
      <c r="U253" s="39">
        <f>VLOOKUP($C253,lookup_line!$A$3:$M$40,5,FALSE)</f>
        <v>0</v>
      </c>
      <c r="V253" s="39">
        <f>VLOOKUP($C253,lookup_line!$A$3:$M$40,6,FALSE)</f>
        <v>0</v>
      </c>
      <c r="W253" s="39">
        <f>VLOOKUP($C253,lookup_line!$A$3:$M$40,7,FALSE)</f>
        <v>0</v>
      </c>
      <c r="X253" s="39">
        <f>VLOOKUP($C253,lookup_line!$A$3:$M$40,8,FALSE)</f>
        <v>0</v>
      </c>
      <c r="Y253" s="39">
        <f>VLOOKUP($C253,lookup_line!$A$3:$M$40,9,FALSE)</f>
        <v>0</v>
      </c>
      <c r="Z253" s="39">
        <f>VLOOKUP($C253,lookup_line!$A$3:$M$40,10,FALSE)</f>
        <v>0</v>
      </c>
      <c r="AA253" s="39">
        <f>VLOOKUP($C253,lookup_line!$A$3:$M$40,11,FALSE)</f>
        <v>0</v>
      </c>
      <c r="AB253" s="39">
        <f>VLOOKUP($C253,lookup_line!$A$3:$M$40,12,FALSE)</f>
        <v>0</v>
      </c>
      <c r="AC253" s="39">
        <f>VLOOKUP($C253,lookup_line!$A$3:$M$40,13,FALSE)</f>
        <v>0</v>
      </c>
      <c r="AD253" s="126">
        <f>IFERROR((E253-AF253)/AL253*-1,0.1)</f>
        <v>2581.0558648144165</v>
      </c>
      <c r="AE253" s="75">
        <v>0</v>
      </c>
      <c r="AF253" s="100">
        <v>0</v>
      </c>
      <c r="AG253" s="107">
        <v>0</v>
      </c>
      <c r="AH253" s="108">
        <v>0</v>
      </c>
      <c r="AI253" s="112"/>
      <c r="AJ253" s="45"/>
      <c r="AL253" s="45">
        <f>VLOOKUP(B253,Di_ROADS!$B$17:$E$1006,4,FALSE)</f>
        <v>-2E-3</v>
      </c>
      <c r="AN253" s="37">
        <v>1</v>
      </c>
      <c r="AP253" s="140">
        <v>2.8851380489273883</v>
      </c>
      <c r="AQ253" s="138">
        <v>2.8851380484859042</v>
      </c>
      <c r="AR253" s="142">
        <f>AQ253-AP253</f>
        <v>-4.4148418254508215E-10</v>
      </c>
      <c r="AS253" s="77">
        <f>MIN(F253,E253)*P253</f>
        <v>5.1621117296288332</v>
      </c>
      <c r="AT253" s="36">
        <v>2.8851380489273883</v>
      </c>
      <c r="AU253" s="78">
        <f>AT253-AS253</f>
        <v>-2.2769736807014449</v>
      </c>
    </row>
    <row r="254" spans="1:47" s="36" customFormat="1">
      <c r="A254" s="37">
        <v>170</v>
      </c>
      <c r="B254" s="69" t="s">
        <v>489</v>
      </c>
      <c r="C254" s="74">
        <v>14</v>
      </c>
      <c r="D254" s="131">
        <v>0</v>
      </c>
      <c r="E254" s="131">
        <v>3.1512932041247357</v>
      </c>
      <c r="F254" s="131">
        <v>25</v>
      </c>
      <c r="G254" s="65">
        <v>12.9</v>
      </c>
      <c r="H254" s="65">
        <v>36.1</v>
      </c>
      <c r="I254" s="65">
        <v>35</v>
      </c>
      <c r="J254" s="45">
        <v>35</v>
      </c>
      <c r="K254" s="45">
        <v>8</v>
      </c>
      <c r="L254" s="136">
        <v>4103</v>
      </c>
      <c r="M254" s="45">
        <v>8</v>
      </c>
      <c r="N254" s="73">
        <v>0</v>
      </c>
      <c r="O254" s="37">
        <v>1</v>
      </c>
      <c r="P254" s="37">
        <v>1</v>
      </c>
      <c r="Q254" s="146">
        <v>0</v>
      </c>
      <c r="R254" s="93">
        <f>VLOOKUP($C254,lookup_line!$A$3:$M$40,2,FALSE)</f>
        <v>14</v>
      </c>
      <c r="S254" s="39">
        <f>VLOOKUP($C254,lookup_line!$A$3:$M$40,3,FALSE)</f>
        <v>0</v>
      </c>
      <c r="T254" s="39">
        <f>VLOOKUP($C254,lookup_line!$A$3:$M$40,4,FALSE)</f>
        <v>0</v>
      </c>
      <c r="U254" s="39">
        <f>VLOOKUP($C254,lookup_line!$A$3:$M$40,5,FALSE)</f>
        <v>0</v>
      </c>
      <c r="V254" s="39">
        <f>VLOOKUP($C254,lookup_line!$A$3:$M$40,6,FALSE)</f>
        <v>0</v>
      </c>
      <c r="W254" s="39">
        <f>VLOOKUP($C254,lookup_line!$A$3:$M$40,7,FALSE)</f>
        <v>0</v>
      </c>
      <c r="X254" s="39">
        <f>VLOOKUP($C254,lookup_line!$A$3:$M$40,8,FALSE)</f>
        <v>0</v>
      </c>
      <c r="Y254" s="39">
        <f>VLOOKUP($C254,lookup_line!$A$3:$M$40,9,FALSE)</f>
        <v>0</v>
      </c>
      <c r="Z254" s="39">
        <f>VLOOKUP($C254,lookup_line!$A$3:$M$40,10,FALSE)</f>
        <v>0</v>
      </c>
      <c r="AA254" s="39">
        <f>VLOOKUP($C254,lookup_line!$A$3:$M$40,11,FALSE)</f>
        <v>0</v>
      </c>
      <c r="AB254" s="39">
        <f>VLOOKUP($C254,lookup_line!$A$3:$M$40,12,FALSE)</f>
        <v>0</v>
      </c>
      <c r="AC254" s="39">
        <f>VLOOKUP($C254,lookup_line!$A$3:$M$40,13,FALSE)</f>
        <v>0</v>
      </c>
      <c r="AD254" s="126">
        <f>IFERROR((E254-AF254)/AL254*-1,0.1)</f>
        <v>1575.6466020623677</v>
      </c>
      <c r="AE254" s="75">
        <v>0</v>
      </c>
      <c r="AF254" s="100">
        <v>0</v>
      </c>
      <c r="AG254" s="107">
        <v>0</v>
      </c>
      <c r="AH254" s="108">
        <v>0</v>
      </c>
      <c r="AI254" s="112"/>
      <c r="AJ254" s="45"/>
      <c r="AL254" s="45">
        <f>VLOOKUP(B254,Di_ROADS!$B$17:$E$1006,4,FALSE)</f>
        <v>-2E-3</v>
      </c>
      <c r="AN254" s="37">
        <v>1</v>
      </c>
      <c r="AP254" s="140">
        <v>8.1099573834582675E-2</v>
      </c>
      <c r="AQ254" s="138">
        <v>8.1099573368382805E-2</v>
      </c>
      <c r="AR254" s="142">
        <f>AQ254-AP254</f>
        <v>-4.6619987037477273E-10</v>
      </c>
      <c r="AS254" s="77">
        <f>MIN(F254,E254)*P254</f>
        <v>3.1512932041247357</v>
      </c>
      <c r="AT254" s="36">
        <v>8.1099573834582675E-2</v>
      </c>
      <c r="AU254" s="78">
        <f>AT254-AS254</f>
        <v>-3.0701936302901531</v>
      </c>
    </row>
    <row r="255" spans="1:47" s="36" customFormat="1">
      <c r="A255" s="37">
        <v>172</v>
      </c>
      <c r="B255" s="69" t="s">
        <v>491</v>
      </c>
      <c r="C255" s="74">
        <v>15</v>
      </c>
      <c r="D255" s="131">
        <v>0</v>
      </c>
      <c r="E255" s="131">
        <v>5.7112337322418592</v>
      </c>
      <c r="F255" s="131">
        <v>4.7291035901767344</v>
      </c>
      <c r="G255" s="65">
        <v>72.3</v>
      </c>
      <c r="H255" s="65">
        <v>0</v>
      </c>
      <c r="I255" s="65">
        <v>14.282</v>
      </c>
      <c r="J255" s="45">
        <v>14.3</v>
      </c>
      <c r="K255" s="45">
        <v>42</v>
      </c>
      <c r="L255" s="136">
        <v>6055</v>
      </c>
      <c r="M255" s="45">
        <v>42</v>
      </c>
      <c r="N255" s="73">
        <v>0</v>
      </c>
      <c r="O255" s="37">
        <v>1</v>
      </c>
      <c r="P255" s="37">
        <v>1</v>
      </c>
      <c r="Q255" s="146">
        <v>0</v>
      </c>
      <c r="R255" s="93">
        <f>VLOOKUP($C255,lookup_line!$A$3:$M$40,2,FALSE)</f>
        <v>16</v>
      </c>
      <c r="S255" s="39">
        <f>VLOOKUP($C255,lookup_line!$A$3:$M$40,3,FALSE)</f>
        <v>15</v>
      </c>
      <c r="T255" s="39">
        <f>VLOOKUP($C255,lookup_line!$A$3:$M$40,4,FALSE)</f>
        <v>0</v>
      </c>
      <c r="U255" s="39">
        <f>VLOOKUP($C255,lookup_line!$A$3:$M$40,5,FALSE)</f>
        <v>0</v>
      </c>
      <c r="V255" s="39">
        <f>VLOOKUP($C255,lookup_line!$A$3:$M$40,6,FALSE)</f>
        <v>0</v>
      </c>
      <c r="W255" s="39">
        <f>VLOOKUP($C255,lookup_line!$A$3:$M$40,7,FALSE)</f>
        <v>0</v>
      </c>
      <c r="X255" s="39">
        <f>VLOOKUP($C255,lookup_line!$A$3:$M$40,8,FALSE)</f>
        <v>0</v>
      </c>
      <c r="Y255" s="39">
        <f>VLOOKUP($C255,lookup_line!$A$3:$M$40,9,FALSE)</f>
        <v>0</v>
      </c>
      <c r="Z255" s="39">
        <f>VLOOKUP($C255,lookup_line!$A$3:$M$40,10,FALSE)</f>
        <v>0</v>
      </c>
      <c r="AA255" s="39">
        <f>VLOOKUP($C255,lookup_line!$A$3:$M$40,11,FALSE)</f>
        <v>0</v>
      </c>
      <c r="AB255" s="39">
        <f>VLOOKUP($C255,lookup_line!$A$3:$M$40,12,FALSE)</f>
        <v>0</v>
      </c>
      <c r="AC255" s="39">
        <f>VLOOKUP($C255,lookup_line!$A$3:$M$40,13,FALSE)</f>
        <v>0</v>
      </c>
      <c r="AD255" s="126">
        <f>IFERROR((E255-AF255)/AL255*-1,0.1)</f>
        <v>2855.6168661209294</v>
      </c>
      <c r="AE255" s="75">
        <v>0</v>
      </c>
      <c r="AF255" s="100">
        <v>0</v>
      </c>
      <c r="AG255" s="107">
        <v>0</v>
      </c>
      <c r="AH255" s="108">
        <v>0</v>
      </c>
      <c r="AI255" s="112"/>
      <c r="AJ255" s="45" t="s">
        <v>738</v>
      </c>
      <c r="AL255" s="45">
        <f>VLOOKUP(B255,Di_ROADS!$B$17:$E$1006,4,FALSE)</f>
        <v>-2E-3</v>
      </c>
      <c r="AN255" s="37">
        <v>1</v>
      </c>
      <c r="AP255" s="140">
        <v>3.8760170643193579</v>
      </c>
      <c r="AQ255" s="138">
        <v>3.8760170639752949</v>
      </c>
      <c r="AR255" s="142">
        <f>AQ255-AP255</f>
        <v>-3.4406300031264436E-10</v>
      </c>
      <c r="AS255" s="77">
        <f>MIN(F255,E255)*P255</f>
        <v>4.7291035901767344</v>
      </c>
      <c r="AT255" s="36">
        <v>3.8760170643193579</v>
      </c>
      <c r="AU255" s="78">
        <f>AT255-AS255</f>
        <v>-0.85308652585737654</v>
      </c>
    </row>
    <row r="256" spans="1:47" s="36" customFormat="1">
      <c r="A256" s="37">
        <v>173</v>
      </c>
      <c r="B256" s="69" t="s">
        <v>492</v>
      </c>
      <c r="C256" s="74">
        <v>15</v>
      </c>
      <c r="D256" s="131">
        <v>0</v>
      </c>
      <c r="E256" s="131">
        <v>1.4638618488454567</v>
      </c>
      <c r="F256" s="131">
        <v>12</v>
      </c>
      <c r="G256" s="65">
        <v>0</v>
      </c>
      <c r="H256" s="65">
        <v>0</v>
      </c>
      <c r="I256" s="65">
        <v>25.2</v>
      </c>
      <c r="J256" s="45">
        <v>25.2</v>
      </c>
      <c r="K256" s="45">
        <v>8</v>
      </c>
      <c r="L256" s="136">
        <v>3952.4</v>
      </c>
      <c r="M256" s="45">
        <v>8</v>
      </c>
      <c r="N256" s="73">
        <v>0</v>
      </c>
      <c r="O256" s="37">
        <v>1</v>
      </c>
      <c r="P256" s="37">
        <v>1</v>
      </c>
      <c r="Q256" s="146">
        <v>0</v>
      </c>
      <c r="R256" s="93">
        <f>VLOOKUP($C256,lookup_line!$A$3:$M$40,2,FALSE)</f>
        <v>16</v>
      </c>
      <c r="S256" s="39">
        <f>VLOOKUP($C256,lookup_line!$A$3:$M$40,3,FALSE)</f>
        <v>15</v>
      </c>
      <c r="T256" s="39">
        <f>VLOOKUP($C256,lookup_line!$A$3:$M$40,4,FALSE)</f>
        <v>0</v>
      </c>
      <c r="U256" s="39">
        <f>VLOOKUP($C256,lookup_line!$A$3:$M$40,5,FALSE)</f>
        <v>0</v>
      </c>
      <c r="V256" s="39">
        <f>VLOOKUP($C256,lookup_line!$A$3:$M$40,6,FALSE)</f>
        <v>0</v>
      </c>
      <c r="W256" s="39">
        <f>VLOOKUP($C256,lookup_line!$A$3:$M$40,7,FALSE)</f>
        <v>0</v>
      </c>
      <c r="X256" s="39">
        <f>VLOOKUP($C256,lookup_line!$A$3:$M$40,8,FALSE)</f>
        <v>0</v>
      </c>
      <c r="Y256" s="39">
        <f>VLOOKUP($C256,lookup_line!$A$3:$M$40,9,FALSE)</f>
        <v>0</v>
      </c>
      <c r="Z256" s="39">
        <f>VLOOKUP($C256,lookup_line!$A$3:$M$40,10,FALSE)</f>
        <v>0</v>
      </c>
      <c r="AA256" s="39">
        <f>VLOOKUP($C256,lookup_line!$A$3:$M$40,11,FALSE)</f>
        <v>0</v>
      </c>
      <c r="AB256" s="39">
        <f>VLOOKUP($C256,lookup_line!$A$3:$M$40,12,FALSE)</f>
        <v>0</v>
      </c>
      <c r="AC256" s="39">
        <f>VLOOKUP($C256,lookup_line!$A$3:$M$40,13,FALSE)</f>
        <v>0</v>
      </c>
      <c r="AD256" s="126">
        <f>IFERROR((E256-AF256)/AL256*-1,0.1)</f>
        <v>731.93092442272837</v>
      </c>
      <c r="AE256" s="75">
        <v>0</v>
      </c>
      <c r="AF256" s="100">
        <v>0</v>
      </c>
      <c r="AG256" s="107">
        <v>0</v>
      </c>
      <c r="AH256" s="108">
        <v>0</v>
      </c>
      <c r="AI256" s="112"/>
      <c r="AJ256" s="45"/>
      <c r="AL256" s="45">
        <f>VLOOKUP(B256,Di_ROADS!$B$17:$E$1006,4,FALSE)</f>
        <v>-2E-3</v>
      </c>
      <c r="AN256" s="37">
        <v>1</v>
      </c>
      <c r="AP256" s="140">
        <v>0</v>
      </c>
      <c r="AQ256" s="138">
        <v>0</v>
      </c>
      <c r="AR256" s="142">
        <f>AQ256-AP256</f>
        <v>0</v>
      </c>
      <c r="AS256" s="77">
        <f>MIN(F256,E256)*P256</f>
        <v>1.4638618488454567</v>
      </c>
      <c r="AT256" s="36">
        <v>0</v>
      </c>
      <c r="AU256" s="78">
        <f>AT256-AS256</f>
        <v>-1.4638618488454567</v>
      </c>
    </row>
    <row r="257" spans="1:47" s="36" customFormat="1">
      <c r="A257" s="37">
        <v>174</v>
      </c>
      <c r="B257" s="69" t="s">
        <v>493</v>
      </c>
      <c r="C257" s="74">
        <v>15</v>
      </c>
      <c r="D257" s="131">
        <v>0</v>
      </c>
      <c r="E257" s="131">
        <v>7.2802153827113019</v>
      </c>
      <c r="F257" s="131">
        <v>12</v>
      </c>
      <c r="G257" s="65">
        <v>0.67996000000000001</v>
      </c>
      <c r="H257" s="65">
        <v>6.6666600000000003</v>
      </c>
      <c r="I257" s="65">
        <v>63.908999999999999</v>
      </c>
      <c r="J257" s="45">
        <v>63.9</v>
      </c>
      <c r="K257" s="45">
        <v>1</v>
      </c>
      <c r="L257" s="136">
        <v>3000</v>
      </c>
      <c r="M257" s="45">
        <v>1</v>
      </c>
      <c r="N257" s="73">
        <v>0</v>
      </c>
      <c r="O257" s="37">
        <v>1</v>
      </c>
      <c r="P257" s="37">
        <v>1</v>
      </c>
      <c r="Q257" s="146">
        <v>0</v>
      </c>
      <c r="R257" s="93">
        <f>VLOOKUP($C257,lookup_line!$A$3:$M$40,2,FALSE)</f>
        <v>16</v>
      </c>
      <c r="S257" s="39">
        <f>VLOOKUP($C257,lookup_line!$A$3:$M$40,3,FALSE)</f>
        <v>15</v>
      </c>
      <c r="T257" s="39">
        <f>VLOOKUP($C257,lookup_line!$A$3:$M$40,4,FALSE)</f>
        <v>0</v>
      </c>
      <c r="U257" s="39">
        <f>VLOOKUP($C257,lookup_line!$A$3:$M$40,5,FALSE)</f>
        <v>0</v>
      </c>
      <c r="V257" s="39">
        <f>VLOOKUP($C257,lookup_line!$A$3:$M$40,6,FALSE)</f>
        <v>0</v>
      </c>
      <c r="W257" s="39">
        <f>VLOOKUP($C257,lookup_line!$A$3:$M$40,7,FALSE)</f>
        <v>0</v>
      </c>
      <c r="X257" s="39">
        <f>VLOOKUP($C257,lookup_line!$A$3:$M$40,8,FALSE)</f>
        <v>0</v>
      </c>
      <c r="Y257" s="39">
        <f>VLOOKUP($C257,lookup_line!$A$3:$M$40,9,FALSE)</f>
        <v>0</v>
      </c>
      <c r="Z257" s="39">
        <f>VLOOKUP($C257,lookup_line!$A$3:$M$40,10,FALSE)</f>
        <v>0</v>
      </c>
      <c r="AA257" s="39">
        <f>VLOOKUP($C257,lookup_line!$A$3:$M$40,11,FALSE)</f>
        <v>0</v>
      </c>
      <c r="AB257" s="39">
        <f>VLOOKUP($C257,lookup_line!$A$3:$M$40,12,FALSE)</f>
        <v>0</v>
      </c>
      <c r="AC257" s="39">
        <f>VLOOKUP($C257,lookup_line!$A$3:$M$40,13,FALSE)</f>
        <v>0</v>
      </c>
      <c r="AD257" s="126">
        <f>IFERROR((E257-AF257)/AL257*-1,0.1)</f>
        <v>36401.076913556506</v>
      </c>
      <c r="AE257" s="75">
        <v>0</v>
      </c>
      <c r="AF257" s="100">
        <v>0</v>
      </c>
      <c r="AG257" s="107">
        <v>0</v>
      </c>
      <c r="AH257" s="108">
        <v>0</v>
      </c>
      <c r="AI257" s="112"/>
      <c r="AJ257" s="45" t="s">
        <v>709</v>
      </c>
      <c r="AL257" s="45">
        <f>VLOOKUP(B257,Di_ROADS!$B$17:$E$1006,4,FALSE)</f>
        <v>-2.0000000000000001E-4</v>
      </c>
      <c r="AN257" s="37">
        <v>1</v>
      </c>
      <c r="AP257" s="140">
        <v>2.3557228532229768</v>
      </c>
      <c r="AQ257" s="138">
        <v>2.3557228528112497</v>
      </c>
      <c r="AR257" s="142">
        <f>AQ257-AP257</f>
        <v>-4.11727096860659E-10</v>
      </c>
      <c r="AS257" s="77">
        <f>MIN(F257,E257)*P257</f>
        <v>7.2802153827113019</v>
      </c>
      <c r="AT257" s="36">
        <v>2.3557228532229768</v>
      </c>
      <c r="AU257" s="78">
        <f>AT257-AS257</f>
        <v>-4.9244925294883251</v>
      </c>
    </row>
    <row r="258" spans="1:47" s="36" customFormat="1">
      <c r="A258" s="37">
        <v>179</v>
      </c>
      <c r="B258" s="69" t="s">
        <v>498</v>
      </c>
      <c r="C258" s="74">
        <v>15</v>
      </c>
      <c r="D258" s="131">
        <v>0</v>
      </c>
      <c r="E258" s="131">
        <v>5.5094342050888478</v>
      </c>
      <c r="F258" s="131">
        <v>12</v>
      </c>
      <c r="G258" s="65">
        <v>32.200000000000003</v>
      </c>
      <c r="H258" s="65">
        <v>0</v>
      </c>
      <c r="I258" s="65">
        <v>62.613</v>
      </c>
      <c r="J258" s="45">
        <v>62.6</v>
      </c>
      <c r="K258" s="45">
        <v>2</v>
      </c>
      <c r="L258" s="136">
        <v>4828.8</v>
      </c>
      <c r="M258" s="45">
        <v>2</v>
      </c>
      <c r="N258" s="73">
        <v>0</v>
      </c>
      <c r="O258" s="37">
        <v>1</v>
      </c>
      <c r="P258" s="37">
        <v>1</v>
      </c>
      <c r="Q258" s="146">
        <v>0</v>
      </c>
      <c r="R258" s="93">
        <f>VLOOKUP($C258,lookup_line!$A$3:$M$40,2,FALSE)</f>
        <v>16</v>
      </c>
      <c r="S258" s="39">
        <f>VLOOKUP($C258,lookup_line!$A$3:$M$40,3,FALSE)</f>
        <v>15</v>
      </c>
      <c r="T258" s="39">
        <f>VLOOKUP($C258,lookup_line!$A$3:$M$40,4,FALSE)</f>
        <v>0</v>
      </c>
      <c r="U258" s="39">
        <f>VLOOKUP($C258,lookup_line!$A$3:$M$40,5,FALSE)</f>
        <v>0</v>
      </c>
      <c r="V258" s="39">
        <f>VLOOKUP($C258,lookup_line!$A$3:$M$40,6,FALSE)</f>
        <v>0</v>
      </c>
      <c r="W258" s="39">
        <f>VLOOKUP($C258,lookup_line!$A$3:$M$40,7,FALSE)</f>
        <v>0</v>
      </c>
      <c r="X258" s="39">
        <f>VLOOKUP($C258,lookup_line!$A$3:$M$40,8,FALSE)</f>
        <v>0</v>
      </c>
      <c r="Y258" s="39">
        <f>VLOOKUP($C258,lookup_line!$A$3:$M$40,9,FALSE)</f>
        <v>0</v>
      </c>
      <c r="Z258" s="39">
        <f>VLOOKUP($C258,lookup_line!$A$3:$M$40,10,FALSE)</f>
        <v>0</v>
      </c>
      <c r="AA258" s="39">
        <f>VLOOKUP($C258,lookup_line!$A$3:$M$40,11,FALSE)</f>
        <v>0</v>
      </c>
      <c r="AB258" s="39">
        <f>VLOOKUP($C258,lookup_line!$A$3:$M$40,12,FALSE)</f>
        <v>0</v>
      </c>
      <c r="AC258" s="39">
        <f>VLOOKUP($C258,lookup_line!$A$3:$M$40,13,FALSE)</f>
        <v>0</v>
      </c>
      <c r="AD258" s="126">
        <f>IFERROR((E258-AF258)/AL258*-1,0.1)</f>
        <v>1377.358551272212</v>
      </c>
      <c r="AE258" s="75">
        <v>0</v>
      </c>
      <c r="AF258" s="100">
        <v>0</v>
      </c>
      <c r="AG258" s="107">
        <v>0</v>
      </c>
      <c r="AH258" s="108">
        <v>0</v>
      </c>
      <c r="AI258" s="112"/>
      <c r="AJ258" s="45" t="s">
        <v>688</v>
      </c>
      <c r="AL258" s="45">
        <f>VLOOKUP(B258,Di_ROADS!$B$17:$E$1006,4,FALSE)</f>
        <v>-4.0000000000000001E-3</v>
      </c>
      <c r="AN258" s="37">
        <v>1</v>
      </c>
      <c r="AP258" s="140">
        <v>0</v>
      </c>
      <c r="AQ258" s="138">
        <v>0</v>
      </c>
      <c r="AR258" s="142">
        <f>AQ258-AP258</f>
        <v>0</v>
      </c>
      <c r="AS258" s="77">
        <f>MIN(F258,E258)*P258</f>
        <v>5.5094342050888478</v>
      </c>
      <c r="AT258" s="36">
        <v>0</v>
      </c>
      <c r="AU258" s="78">
        <f>AT258-AS258</f>
        <v>-5.5094342050888478</v>
      </c>
    </row>
    <row r="259" spans="1:47" s="36" customFormat="1">
      <c r="A259" s="37">
        <v>180</v>
      </c>
      <c r="B259" s="69" t="s">
        <v>499</v>
      </c>
      <c r="C259" s="74">
        <v>15</v>
      </c>
      <c r="D259" s="131">
        <v>0</v>
      </c>
      <c r="E259" s="131">
        <v>2.9875721696411697</v>
      </c>
      <c r="F259" s="131">
        <v>12</v>
      </c>
      <c r="G259" s="65">
        <v>25.7</v>
      </c>
      <c r="H259" s="65">
        <v>13.5</v>
      </c>
      <c r="I259" s="65">
        <v>21.778217782199999</v>
      </c>
      <c r="J259" s="45">
        <v>21.8</v>
      </c>
      <c r="K259" s="45">
        <v>22</v>
      </c>
      <c r="L259" s="136">
        <v>5123.6000000000004</v>
      </c>
      <c r="M259" s="45">
        <v>22</v>
      </c>
      <c r="N259" s="73">
        <v>0</v>
      </c>
      <c r="O259" s="37">
        <v>1</v>
      </c>
      <c r="P259" s="37">
        <v>1</v>
      </c>
      <c r="Q259" s="146">
        <v>0</v>
      </c>
      <c r="R259" s="93">
        <f>VLOOKUP($C259,lookup_line!$A$3:$M$40,2,FALSE)</f>
        <v>16</v>
      </c>
      <c r="S259" s="39">
        <f>VLOOKUP($C259,lookup_line!$A$3:$M$40,3,FALSE)</f>
        <v>15</v>
      </c>
      <c r="T259" s="39">
        <f>VLOOKUP($C259,lookup_line!$A$3:$M$40,4,FALSE)</f>
        <v>0</v>
      </c>
      <c r="U259" s="39">
        <f>VLOOKUP($C259,lookup_line!$A$3:$M$40,5,FALSE)</f>
        <v>0</v>
      </c>
      <c r="V259" s="39">
        <f>VLOOKUP($C259,lookup_line!$A$3:$M$40,6,FALSE)</f>
        <v>0</v>
      </c>
      <c r="W259" s="39">
        <f>VLOOKUP($C259,lookup_line!$A$3:$M$40,7,FALSE)</f>
        <v>0</v>
      </c>
      <c r="X259" s="39">
        <f>VLOOKUP($C259,lookup_line!$A$3:$M$40,8,FALSE)</f>
        <v>0</v>
      </c>
      <c r="Y259" s="39">
        <f>VLOOKUP($C259,lookup_line!$A$3:$M$40,9,FALSE)</f>
        <v>0</v>
      </c>
      <c r="Z259" s="39">
        <f>VLOOKUP($C259,lookup_line!$A$3:$M$40,10,FALSE)</f>
        <v>0</v>
      </c>
      <c r="AA259" s="39">
        <f>VLOOKUP($C259,lookup_line!$A$3:$M$40,11,FALSE)</f>
        <v>0</v>
      </c>
      <c r="AB259" s="39">
        <f>VLOOKUP($C259,lookup_line!$A$3:$M$40,12,FALSE)</f>
        <v>0</v>
      </c>
      <c r="AC259" s="39">
        <f>VLOOKUP($C259,lookup_line!$A$3:$M$40,13,FALSE)</f>
        <v>0</v>
      </c>
      <c r="AD259" s="126">
        <f>IFERROR((E259-AF259)/AL259*-1,0.1)</f>
        <v>4267.9602423445285</v>
      </c>
      <c r="AE259" s="75">
        <v>0</v>
      </c>
      <c r="AF259" s="100">
        <v>0</v>
      </c>
      <c r="AG259" s="107">
        <v>0</v>
      </c>
      <c r="AH259" s="108">
        <v>0</v>
      </c>
      <c r="AI259" s="112"/>
      <c r="AJ259" s="45" t="s">
        <v>729</v>
      </c>
      <c r="AL259" s="45">
        <f>VLOOKUP(B259,Di_ROADS!$B$17:$E$1006,4,FALSE)</f>
        <v>-6.9999999999999999E-4</v>
      </c>
      <c r="AN259" s="37">
        <v>1</v>
      </c>
      <c r="AP259" s="140">
        <v>9.8708274613436568E-4</v>
      </c>
      <c r="AQ259" s="138">
        <v>9.8708244771270959E-4</v>
      </c>
      <c r="AR259" s="142">
        <f>AQ259-AP259</f>
        <v>-2.9842165609299254E-10</v>
      </c>
      <c r="AS259" s="77">
        <f>MIN(F259,E259)*P259</f>
        <v>2.9875721696411697</v>
      </c>
      <c r="AT259" s="36">
        <v>9.8708274613436633E-4</v>
      </c>
      <c r="AU259" s="78">
        <f>AT259-AS259</f>
        <v>-2.9865850868950354</v>
      </c>
    </row>
    <row r="260" spans="1:47" s="36" customFormat="1">
      <c r="A260" s="37">
        <v>181</v>
      </c>
      <c r="B260" s="69" t="s">
        <v>500</v>
      </c>
      <c r="C260" s="74">
        <v>15</v>
      </c>
      <c r="D260" s="131">
        <v>0</v>
      </c>
      <c r="E260" s="131">
        <v>6.2596462695882066E-2</v>
      </c>
      <c r="F260" s="131">
        <v>12</v>
      </c>
      <c r="G260" s="65">
        <v>55.5822</v>
      </c>
      <c r="H260" s="65">
        <v>21.846150000000002</v>
      </c>
      <c r="I260" s="65">
        <v>19.314</v>
      </c>
      <c r="J260" s="45">
        <v>19.3</v>
      </c>
      <c r="K260" s="45">
        <v>8</v>
      </c>
      <c r="L260" s="136">
        <v>5172.13</v>
      </c>
      <c r="M260" s="45">
        <v>8</v>
      </c>
      <c r="N260" s="73">
        <v>0</v>
      </c>
      <c r="O260" s="37">
        <v>1</v>
      </c>
      <c r="P260" s="37">
        <v>1</v>
      </c>
      <c r="Q260" s="146">
        <v>0</v>
      </c>
      <c r="R260" s="93">
        <f>VLOOKUP($C260,lookup_line!$A$3:$M$40,2,FALSE)</f>
        <v>16</v>
      </c>
      <c r="S260" s="39">
        <f>VLOOKUP($C260,lookup_line!$A$3:$M$40,3,FALSE)</f>
        <v>15</v>
      </c>
      <c r="T260" s="39">
        <f>VLOOKUP($C260,lookup_line!$A$3:$M$40,4,FALSE)</f>
        <v>0</v>
      </c>
      <c r="U260" s="39">
        <f>VLOOKUP($C260,lookup_line!$A$3:$M$40,5,FALSE)</f>
        <v>0</v>
      </c>
      <c r="V260" s="39">
        <f>VLOOKUP($C260,lookup_line!$A$3:$M$40,6,FALSE)</f>
        <v>0</v>
      </c>
      <c r="W260" s="39">
        <f>VLOOKUP($C260,lookup_line!$A$3:$M$40,7,FALSE)</f>
        <v>0</v>
      </c>
      <c r="X260" s="39">
        <f>VLOOKUP($C260,lookup_line!$A$3:$M$40,8,FALSE)</f>
        <v>0</v>
      </c>
      <c r="Y260" s="39">
        <f>VLOOKUP($C260,lookup_line!$A$3:$M$40,9,FALSE)</f>
        <v>0</v>
      </c>
      <c r="Z260" s="39">
        <f>VLOOKUP($C260,lookup_line!$A$3:$M$40,10,FALSE)</f>
        <v>0</v>
      </c>
      <c r="AA260" s="39">
        <f>VLOOKUP($C260,lookup_line!$A$3:$M$40,11,FALSE)</f>
        <v>0</v>
      </c>
      <c r="AB260" s="39">
        <f>VLOOKUP($C260,lookup_line!$A$3:$M$40,12,FALSE)</f>
        <v>0</v>
      </c>
      <c r="AC260" s="39">
        <f>VLOOKUP($C260,lookup_line!$A$3:$M$40,13,FALSE)</f>
        <v>0</v>
      </c>
      <c r="AD260" s="126">
        <f>IFERROR((E260-AF260)/AL260*-1,0.1)</f>
        <v>31.298231347941034</v>
      </c>
      <c r="AE260" s="75">
        <v>0</v>
      </c>
      <c r="AF260" s="100">
        <v>0</v>
      </c>
      <c r="AG260" s="107">
        <v>0</v>
      </c>
      <c r="AH260" s="108">
        <v>0</v>
      </c>
      <c r="AI260" s="112"/>
      <c r="AJ260" s="45" t="s">
        <v>740</v>
      </c>
      <c r="AL260" s="45">
        <f>VLOOKUP(B260,Di_ROADS!$B$17:$E$1006,4,FALSE)</f>
        <v>-2E-3</v>
      </c>
      <c r="AN260" s="37">
        <v>1</v>
      </c>
      <c r="AP260" s="140">
        <v>9.8560834235742563E-4</v>
      </c>
      <c r="AQ260" s="138">
        <v>9.8560801452083615E-4</v>
      </c>
      <c r="AR260" s="142">
        <f>AQ260-AP260</f>
        <v>-3.2783658947266314E-10</v>
      </c>
      <c r="AS260" s="77">
        <f>MIN(F260,E260)*P260</f>
        <v>6.2596462695882066E-2</v>
      </c>
      <c r="AT260" s="36">
        <v>9.8560834235742606E-4</v>
      </c>
      <c r="AU260" s="78">
        <f>AT260-AS260</f>
        <v>-6.161085435352464E-2</v>
      </c>
    </row>
    <row r="261" spans="1:47" s="36" customFormat="1">
      <c r="A261" s="37">
        <v>182</v>
      </c>
      <c r="B261" s="69" t="s">
        <v>501</v>
      </c>
      <c r="C261" s="74">
        <v>15</v>
      </c>
      <c r="D261" s="131">
        <v>0</v>
      </c>
      <c r="E261" s="131">
        <v>1.1137639565936792</v>
      </c>
      <c r="F261" s="131">
        <v>0</v>
      </c>
      <c r="G261" s="65">
        <v>92.6</v>
      </c>
      <c r="H261" s="65">
        <v>41.7</v>
      </c>
      <c r="I261" s="65">
        <v>40.411595884</v>
      </c>
      <c r="J261" s="45">
        <v>40.4</v>
      </c>
      <c r="K261" s="45">
        <v>40</v>
      </c>
      <c r="L261" s="136">
        <v>501.2</v>
      </c>
      <c r="M261" s="45">
        <v>40</v>
      </c>
      <c r="N261" s="73">
        <v>0</v>
      </c>
      <c r="O261" s="37">
        <v>1</v>
      </c>
      <c r="P261" s="37">
        <v>1</v>
      </c>
      <c r="Q261" s="146">
        <v>0</v>
      </c>
      <c r="R261" s="93">
        <f>VLOOKUP($C261,lookup_line!$A$3:$M$40,2,FALSE)</f>
        <v>16</v>
      </c>
      <c r="S261" s="39">
        <f>VLOOKUP($C261,lookup_line!$A$3:$M$40,3,FALSE)</f>
        <v>15</v>
      </c>
      <c r="T261" s="39">
        <f>VLOOKUP($C261,lookup_line!$A$3:$M$40,4,FALSE)</f>
        <v>0</v>
      </c>
      <c r="U261" s="39">
        <f>VLOOKUP($C261,lookup_line!$A$3:$M$40,5,FALSE)</f>
        <v>0</v>
      </c>
      <c r="V261" s="39">
        <f>VLOOKUP($C261,lookup_line!$A$3:$M$40,6,FALSE)</f>
        <v>0</v>
      </c>
      <c r="W261" s="39">
        <f>VLOOKUP($C261,lookup_line!$A$3:$M$40,7,FALSE)</f>
        <v>0</v>
      </c>
      <c r="X261" s="39">
        <f>VLOOKUP($C261,lookup_line!$A$3:$M$40,8,FALSE)</f>
        <v>0</v>
      </c>
      <c r="Y261" s="39">
        <f>VLOOKUP($C261,lookup_line!$A$3:$M$40,9,FALSE)</f>
        <v>0</v>
      </c>
      <c r="Z261" s="39">
        <f>VLOOKUP($C261,lookup_line!$A$3:$M$40,10,FALSE)</f>
        <v>0</v>
      </c>
      <c r="AA261" s="39">
        <f>VLOOKUP($C261,lookup_line!$A$3:$M$40,11,FALSE)</f>
        <v>0</v>
      </c>
      <c r="AB261" s="39">
        <f>VLOOKUP($C261,lookup_line!$A$3:$M$40,12,FALSE)</f>
        <v>0</v>
      </c>
      <c r="AC261" s="39">
        <f>VLOOKUP($C261,lookup_line!$A$3:$M$40,13,FALSE)</f>
        <v>0</v>
      </c>
      <c r="AD261" s="126">
        <f>IFERROR((E261-AF261)/AL261*-1,0.1)</f>
        <v>556.88197829683963</v>
      </c>
      <c r="AE261" s="75">
        <v>0</v>
      </c>
      <c r="AF261" s="100">
        <v>0</v>
      </c>
      <c r="AG261" s="107">
        <v>0</v>
      </c>
      <c r="AH261" s="108">
        <v>0</v>
      </c>
      <c r="AI261" s="112"/>
      <c r="AJ261" s="45" t="s">
        <v>739</v>
      </c>
      <c r="AL261" s="45">
        <f>VLOOKUP(B261,Di_ROADS!$B$17:$E$1006,4,FALSE)</f>
        <v>-2E-3</v>
      </c>
      <c r="AN261" s="37">
        <v>1</v>
      </c>
      <c r="AP261" s="140">
        <v>0.41031983409826089</v>
      </c>
      <c r="AQ261" s="138">
        <v>0.41031983242627651</v>
      </c>
      <c r="AR261" s="142">
        <f>AQ261-AP261</f>
        <v>-1.6719843842771809E-9</v>
      </c>
      <c r="AS261" s="77">
        <f>MIN(F261,E261)*P261</f>
        <v>0</v>
      </c>
      <c r="AT261" s="36">
        <v>0.41031983409826089</v>
      </c>
      <c r="AU261" s="78">
        <f>AT261-AS261</f>
        <v>0.41031983409826089</v>
      </c>
    </row>
    <row r="262" spans="1:47" s="36" customFormat="1">
      <c r="A262" s="37">
        <v>183</v>
      </c>
      <c r="B262" s="69" t="s">
        <v>502</v>
      </c>
      <c r="C262" s="74">
        <v>16</v>
      </c>
      <c r="D262" s="131">
        <v>0</v>
      </c>
      <c r="E262" s="131">
        <v>3.9040212146813107</v>
      </c>
      <c r="F262" s="131">
        <v>12</v>
      </c>
      <c r="G262" s="65">
        <v>34.299999999999997</v>
      </c>
      <c r="H262" s="65">
        <v>11.3</v>
      </c>
      <c r="I262" s="65">
        <v>8.5765711713999995</v>
      </c>
      <c r="J262" s="45">
        <v>8.6</v>
      </c>
      <c r="K262" s="45">
        <v>8</v>
      </c>
      <c r="L262" s="136">
        <v>622.13</v>
      </c>
      <c r="M262" s="45">
        <v>8</v>
      </c>
      <c r="N262" s="73">
        <v>0</v>
      </c>
      <c r="O262" s="37">
        <v>1</v>
      </c>
      <c r="P262" s="37">
        <v>1</v>
      </c>
      <c r="Q262" s="146">
        <v>0</v>
      </c>
      <c r="R262" s="93">
        <f>VLOOKUP($C262,lookup_line!$A$3:$M$40,2,FALSE)</f>
        <v>6</v>
      </c>
      <c r="S262" s="39">
        <f>VLOOKUP($C262,lookup_line!$A$3:$M$40,3,FALSE)</f>
        <v>17</v>
      </c>
      <c r="T262" s="39">
        <f>VLOOKUP($C262,lookup_line!$A$3:$M$40,4,FALSE)</f>
        <v>0</v>
      </c>
      <c r="U262" s="39">
        <f>VLOOKUP($C262,lookup_line!$A$3:$M$40,5,FALSE)</f>
        <v>0</v>
      </c>
      <c r="V262" s="39">
        <f>VLOOKUP($C262,lookup_line!$A$3:$M$40,6,FALSE)</f>
        <v>0</v>
      </c>
      <c r="W262" s="39">
        <f>VLOOKUP($C262,lookup_line!$A$3:$M$40,7,FALSE)</f>
        <v>0</v>
      </c>
      <c r="X262" s="39">
        <f>VLOOKUP($C262,lookup_line!$A$3:$M$40,8,FALSE)</f>
        <v>0</v>
      </c>
      <c r="Y262" s="39">
        <f>VLOOKUP($C262,lookup_line!$A$3:$M$40,9,FALSE)</f>
        <v>0</v>
      </c>
      <c r="Z262" s="39">
        <f>VLOOKUP($C262,lookup_line!$A$3:$M$40,10,FALSE)</f>
        <v>0</v>
      </c>
      <c r="AA262" s="39">
        <f>VLOOKUP($C262,lookup_line!$A$3:$M$40,11,FALSE)</f>
        <v>0</v>
      </c>
      <c r="AB262" s="39">
        <f>VLOOKUP($C262,lookup_line!$A$3:$M$40,12,FALSE)</f>
        <v>0</v>
      </c>
      <c r="AC262" s="39">
        <f>VLOOKUP($C262,lookup_line!$A$3:$M$40,13,FALSE)</f>
        <v>0</v>
      </c>
      <c r="AD262" s="126">
        <f>IFERROR((E262-AF262)/AL262*-1,0.1)</f>
        <v>1952.0106073406553</v>
      </c>
      <c r="AE262" s="75">
        <v>0</v>
      </c>
      <c r="AF262" s="100">
        <v>0</v>
      </c>
      <c r="AG262" s="107">
        <v>0</v>
      </c>
      <c r="AH262" s="108">
        <v>0</v>
      </c>
      <c r="AI262" s="112"/>
      <c r="AJ262" s="45" t="s">
        <v>741</v>
      </c>
      <c r="AL262" s="45">
        <f>VLOOKUP(B262,Di_ROADS!$B$17:$E$1006,4,FALSE)</f>
        <v>-2E-3</v>
      </c>
      <c r="AN262" s="37">
        <v>1</v>
      </c>
      <c r="AP262" s="140">
        <v>0</v>
      </c>
      <c r="AQ262" s="138">
        <v>0</v>
      </c>
      <c r="AR262" s="142">
        <f>AQ262-AP262</f>
        <v>0</v>
      </c>
      <c r="AS262" s="77">
        <f>MIN(F262,E262)*P262</f>
        <v>3.9040212146813107</v>
      </c>
      <c r="AT262" s="36">
        <v>0</v>
      </c>
      <c r="AU262" s="78">
        <f>AT262-AS262</f>
        <v>-3.9040212146813107</v>
      </c>
    </row>
    <row r="263" spans="1:47" s="36" customFormat="1">
      <c r="A263" s="37">
        <v>184</v>
      </c>
      <c r="B263" s="69" t="s">
        <v>503</v>
      </c>
      <c r="C263" s="74">
        <v>16</v>
      </c>
      <c r="D263" s="131">
        <v>0</v>
      </c>
      <c r="E263" s="131">
        <v>0.19020059132026329</v>
      </c>
      <c r="F263" s="131">
        <v>12</v>
      </c>
      <c r="G263" s="65">
        <v>9.6999999999999993</v>
      </c>
      <c r="H263" s="65">
        <v>50</v>
      </c>
      <c r="I263" s="65">
        <v>8.5649999999999995</v>
      </c>
      <c r="J263" s="45">
        <v>8.6</v>
      </c>
      <c r="K263" s="45">
        <v>10</v>
      </c>
      <c r="L263" s="136">
        <v>647.07000000000005</v>
      </c>
      <c r="M263" s="45">
        <v>10</v>
      </c>
      <c r="N263" s="73">
        <v>0</v>
      </c>
      <c r="O263" s="37">
        <v>1</v>
      </c>
      <c r="P263" s="37">
        <v>1</v>
      </c>
      <c r="Q263" s="146">
        <v>0</v>
      </c>
      <c r="R263" s="93">
        <f>VLOOKUP($C263,lookup_line!$A$3:$M$40,2,FALSE)</f>
        <v>6</v>
      </c>
      <c r="S263" s="39">
        <f>VLOOKUP($C263,lookup_line!$A$3:$M$40,3,FALSE)</f>
        <v>17</v>
      </c>
      <c r="T263" s="39">
        <f>VLOOKUP($C263,lookup_line!$A$3:$M$40,4,FALSE)</f>
        <v>0</v>
      </c>
      <c r="U263" s="39">
        <f>VLOOKUP($C263,lookup_line!$A$3:$M$40,5,FALSE)</f>
        <v>0</v>
      </c>
      <c r="V263" s="39">
        <f>VLOOKUP($C263,lookup_line!$A$3:$M$40,6,FALSE)</f>
        <v>0</v>
      </c>
      <c r="W263" s="39">
        <f>VLOOKUP($C263,lookup_line!$A$3:$M$40,7,FALSE)</f>
        <v>0</v>
      </c>
      <c r="X263" s="39">
        <f>VLOOKUP($C263,lookup_line!$A$3:$M$40,8,FALSE)</f>
        <v>0</v>
      </c>
      <c r="Y263" s="39">
        <f>VLOOKUP($C263,lookup_line!$A$3:$M$40,9,FALSE)</f>
        <v>0</v>
      </c>
      <c r="Z263" s="39">
        <f>VLOOKUP($C263,lookup_line!$A$3:$M$40,10,FALSE)</f>
        <v>0</v>
      </c>
      <c r="AA263" s="39">
        <f>VLOOKUP($C263,lookup_line!$A$3:$M$40,11,FALSE)</f>
        <v>0</v>
      </c>
      <c r="AB263" s="39">
        <f>VLOOKUP($C263,lookup_line!$A$3:$M$40,12,FALSE)</f>
        <v>0</v>
      </c>
      <c r="AC263" s="39">
        <f>VLOOKUP($C263,lookup_line!$A$3:$M$40,13,FALSE)</f>
        <v>0</v>
      </c>
      <c r="AD263" s="126">
        <f>IFERROR((E263-AF263)/AL263*-1,0.1)</f>
        <v>95.10029566013165</v>
      </c>
      <c r="AE263" s="75">
        <v>0</v>
      </c>
      <c r="AF263" s="100">
        <v>0</v>
      </c>
      <c r="AG263" s="107">
        <v>0</v>
      </c>
      <c r="AH263" s="108">
        <v>0</v>
      </c>
      <c r="AI263" s="112"/>
      <c r="AJ263" s="45" t="s">
        <v>869</v>
      </c>
      <c r="AL263" s="45">
        <f>VLOOKUP(B263,Di_ROADS!$B$17:$E$1006,4,FALSE)</f>
        <v>-2E-3</v>
      </c>
      <c r="AN263" s="37">
        <v>1</v>
      </c>
      <c r="AP263" s="140">
        <v>0.32108788975075964</v>
      </c>
      <c r="AQ263" s="138">
        <v>0.32108788935776872</v>
      </c>
      <c r="AR263" s="142">
        <f>AQ263-AP263</f>
        <v>-3.9299091758593363E-10</v>
      </c>
      <c r="AS263" s="77">
        <f>MIN(F263,E263)*P263</f>
        <v>0.19020059132026329</v>
      </c>
      <c r="AT263" s="36">
        <v>0.32108788975075964</v>
      </c>
      <c r="AU263" s="78">
        <f>AT263-AS263</f>
        <v>0.13088729843049635</v>
      </c>
    </row>
    <row r="264" spans="1:47" s="36" customFormat="1">
      <c r="A264" s="37">
        <v>185</v>
      </c>
      <c r="B264" s="69" t="s">
        <v>504</v>
      </c>
      <c r="C264" s="74">
        <v>16</v>
      </c>
      <c r="D264" s="131">
        <v>0</v>
      </c>
      <c r="E264" s="131">
        <v>2.5534827138259866</v>
      </c>
      <c r="F264" s="131">
        <v>12</v>
      </c>
      <c r="G264" s="65">
        <v>41.8</v>
      </c>
      <c r="H264" s="65">
        <v>59</v>
      </c>
      <c r="I264" s="65">
        <v>16.227</v>
      </c>
      <c r="J264" s="45">
        <v>16.2</v>
      </c>
      <c r="K264" s="45">
        <v>14</v>
      </c>
      <c r="L264" s="136">
        <v>6203.47</v>
      </c>
      <c r="M264" s="45">
        <v>14</v>
      </c>
      <c r="N264" s="73">
        <v>0</v>
      </c>
      <c r="O264" s="37">
        <v>1</v>
      </c>
      <c r="P264" s="37">
        <v>1</v>
      </c>
      <c r="Q264" s="146">
        <v>0</v>
      </c>
      <c r="R264" s="93">
        <f>VLOOKUP($C264,lookup_line!$A$3:$M$40,2,FALSE)</f>
        <v>6</v>
      </c>
      <c r="S264" s="39">
        <f>VLOOKUP($C264,lookup_line!$A$3:$M$40,3,FALSE)</f>
        <v>17</v>
      </c>
      <c r="T264" s="39">
        <f>VLOOKUP($C264,lookup_line!$A$3:$M$40,4,FALSE)</f>
        <v>0</v>
      </c>
      <c r="U264" s="39">
        <f>VLOOKUP($C264,lookup_line!$A$3:$M$40,5,FALSE)</f>
        <v>0</v>
      </c>
      <c r="V264" s="39">
        <f>VLOOKUP($C264,lookup_line!$A$3:$M$40,6,FALSE)</f>
        <v>0</v>
      </c>
      <c r="W264" s="39">
        <f>VLOOKUP($C264,lookup_line!$A$3:$M$40,7,FALSE)</f>
        <v>0</v>
      </c>
      <c r="X264" s="39">
        <f>VLOOKUP($C264,lookup_line!$A$3:$M$40,8,FALSE)</f>
        <v>0</v>
      </c>
      <c r="Y264" s="39">
        <f>VLOOKUP($C264,lookup_line!$A$3:$M$40,9,FALSE)</f>
        <v>0</v>
      </c>
      <c r="Z264" s="39">
        <f>VLOOKUP($C264,lookup_line!$A$3:$M$40,10,FALSE)</f>
        <v>0</v>
      </c>
      <c r="AA264" s="39">
        <f>VLOOKUP($C264,lookup_line!$A$3:$M$40,11,FALSE)</f>
        <v>0</v>
      </c>
      <c r="AB264" s="39">
        <f>VLOOKUP($C264,lookup_line!$A$3:$M$40,12,FALSE)</f>
        <v>0</v>
      </c>
      <c r="AC264" s="39">
        <f>VLOOKUP($C264,lookup_line!$A$3:$M$40,13,FALSE)</f>
        <v>0</v>
      </c>
      <c r="AD264" s="126">
        <f>IFERROR((E264-AF264)/AL264*-1,0.1)</f>
        <v>1276.7413569129933</v>
      </c>
      <c r="AE264" s="75">
        <v>0</v>
      </c>
      <c r="AF264" s="100">
        <v>0</v>
      </c>
      <c r="AG264" s="107">
        <v>0</v>
      </c>
      <c r="AH264" s="108">
        <v>0</v>
      </c>
      <c r="AI264" s="112"/>
      <c r="AJ264" s="45" t="s">
        <v>688</v>
      </c>
      <c r="AL264" s="45">
        <f>VLOOKUP(B264,Di_ROADS!$B$17:$E$1006,4,FALSE)</f>
        <v>-2E-3</v>
      </c>
      <c r="AN264" s="37">
        <v>1</v>
      </c>
      <c r="AP264" s="140">
        <v>1.8494371882460101E-3</v>
      </c>
      <c r="AQ264" s="138">
        <v>1.8494368677588649E-3</v>
      </c>
      <c r="AR264" s="142">
        <f>AQ264-AP264</f>
        <v>-3.2048714528574995E-10</v>
      </c>
      <c r="AS264" s="77">
        <f>MIN(F264,E264)*P264</f>
        <v>2.5534827138259866</v>
      </c>
      <c r="AT264" s="36">
        <v>1.8494371882460108E-3</v>
      </c>
      <c r="AU264" s="78">
        <f>AT264-AS264</f>
        <v>-2.5516332766377405</v>
      </c>
    </row>
    <row r="265" spans="1:47" s="36" customFormat="1">
      <c r="A265" s="37">
        <v>186</v>
      </c>
      <c r="B265" s="69" t="s">
        <v>505</v>
      </c>
      <c r="C265" s="74">
        <v>16</v>
      </c>
      <c r="D265" s="131">
        <v>0</v>
      </c>
      <c r="E265" s="131">
        <v>6.3856996396211692</v>
      </c>
      <c r="F265" s="131">
        <v>12</v>
      </c>
      <c r="G265" s="65">
        <v>85.4</v>
      </c>
      <c r="H265" s="65">
        <v>13</v>
      </c>
      <c r="I265" s="65">
        <v>45.54</v>
      </c>
      <c r="J265" s="45">
        <v>45.5</v>
      </c>
      <c r="K265" s="45">
        <v>2</v>
      </c>
      <c r="L265" s="136">
        <v>2828.4</v>
      </c>
      <c r="M265" s="45">
        <v>2</v>
      </c>
      <c r="N265" s="73">
        <v>0</v>
      </c>
      <c r="O265" s="37">
        <v>1</v>
      </c>
      <c r="P265" s="37">
        <v>1</v>
      </c>
      <c r="Q265" s="146">
        <v>0</v>
      </c>
      <c r="R265" s="93">
        <f>VLOOKUP($C265,lookup_line!$A$3:$M$40,2,FALSE)</f>
        <v>6</v>
      </c>
      <c r="S265" s="39">
        <f>VLOOKUP($C265,lookup_line!$A$3:$M$40,3,FALSE)</f>
        <v>17</v>
      </c>
      <c r="T265" s="39">
        <f>VLOOKUP($C265,lookup_line!$A$3:$M$40,4,FALSE)</f>
        <v>0</v>
      </c>
      <c r="U265" s="39">
        <f>VLOOKUP($C265,lookup_line!$A$3:$M$40,5,FALSE)</f>
        <v>0</v>
      </c>
      <c r="V265" s="39">
        <f>VLOOKUP($C265,lookup_line!$A$3:$M$40,6,FALSE)</f>
        <v>0</v>
      </c>
      <c r="W265" s="39">
        <f>VLOOKUP($C265,lookup_line!$A$3:$M$40,7,FALSE)</f>
        <v>0</v>
      </c>
      <c r="X265" s="39">
        <f>VLOOKUP($C265,lookup_line!$A$3:$M$40,8,FALSE)</f>
        <v>0</v>
      </c>
      <c r="Y265" s="39">
        <f>VLOOKUP($C265,lookup_line!$A$3:$M$40,9,FALSE)</f>
        <v>0</v>
      </c>
      <c r="Z265" s="39">
        <f>VLOOKUP($C265,lookup_line!$A$3:$M$40,10,FALSE)</f>
        <v>0</v>
      </c>
      <c r="AA265" s="39">
        <f>VLOOKUP($C265,lookup_line!$A$3:$M$40,11,FALSE)</f>
        <v>0</v>
      </c>
      <c r="AB265" s="39">
        <f>VLOOKUP($C265,lookup_line!$A$3:$M$40,12,FALSE)</f>
        <v>0</v>
      </c>
      <c r="AC265" s="39">
        <f>VLOOKUP($C265,lookup_line!$A$3:$M$40,13,FALSE)</f>
        <v>0</v>
      </c>
      <c r="AD265" s="126">
        <f>IFERROR((E265-AF265)/AL265*-1,0.1)</f>
        <v>3192.8498198105844</v>
      </c>
      <c r="AE265" s="75">
        <v>0</v>
      </c>
      <c r="AF265" s="100">
        <v>0</v>
      </c>
      <c r="AG265" s="107">
        <v>0</v>
      </c>
      <c r="AH265" s="108">
        <v>0</v>
      </c>
      <c r="AI265" s="112"/>
      <c r="AJ265" s="45" t="s">
        <v>688</v>
      </c>
      <c r="AL265" s="45">
        <f>VLOOKUP(B265,Di_ROADS!$B$17:$E$1006,4,FALSE)</f>
        <v>-2E-3</v>
      </c>
      <c r="AN265" s="37">
        <v>1</v>
      </c>
      <c r="AP265" s="140">
        <v>0</v>
      </c>
      <c r="AQ265" s="138">
        <v>0</v>
      </c>
      <c r="AR265" s="142">
        <f>AQ265-AP265</f>
        <v>0</v>
      </c>
      <c r="AS265" s="77">
        <f>MIN(F265,E265)*P265</f>
        <v>6.3856996396211692</v>
      </c>
      <c r="AT265" s="36">
        <v>0</v>
      </c>
      <c r="AU265" s="78">
        <f>AT265-AS265</f>
        <v>-6.3856996396211692</v>
      </c>
    </row>
    <row r="266" spans="1:47" s="36" customFormat="1">
      <c r="A266" s="37">
        <v>187</v>
      </c>
      <c r="B266" s="69" t="s">
        <v>506</v>
      </c>
      <c r="C266" s="74">
        <v>16</v>
      </c>
      <c r="D266" s="131">
        <v>0</v>
      </c>
      <c r="E266" s="131">
        <v>1.0575933018300947</v>
      </c>
      <c r="F266" s="131">
        <v>12</v>
      </c>
      <c r="G266" s="65">
        <v>37.9</v>
      </c>
      <c r="H266" s="65">
        <v>1.2</v>
      </c>
      <c r="I266" s="65">
        <v>11.1241112411</v>
      </c>
      <c r="J266" s="45">
        <v>11.1</v>
      </c>
      <c r="K266" s="45">
        <v>9</v>
      </c>
      <c r="L266" s="136">
        <v>3394.93</v>
      </c>
      <c r="M266" s="45">
        <v>9</v>
      </c>
      <c r="N266" s="73">
        <v>0</v>
      </c>
      <c r="O266" s="37">
        <v>1</v>
      </c>
      <c r="P266" s="37">
        <v>1</v>
      </c>
      <c r="Q266" s="146">
        <v>0</v>
      </c>
      <c r="R266" s="93">
        <f>VLOOKUP($C266,lookup_line!$A$3:$M$40,2,FALSE)</f>
        <v>6</v>
      </c>
      <c r="S266" s="39">
        <f>VLOOKUP($C266,lookup_line!$A$3:$M$40,3,FALSE)</f>
        <v>17</v>
      </c>
      <c r="T266" s="39">
        <f>VLOOKUP($C266,lookup_line!$A$3:$M$40,4,FALSE)</f>
        <v>0</v>
      </c>
      <c r="U266" s="39">
        <f>VLOOKUP($C266,lookup_line!$A$3:$M$40,5,FALSE)</f>
        <v>0</v>
      </c>
      <c r="V266" s="39">
        <f>VLOOKUP($C266,lookup_line!$A$3:$M$40,6,FALSE)</f>
        <v>0</v>
      </c>
      <c r="W266" s="39">
        <f>VLOOKUP($C266,lookup_line!$A$3:$M$40,7,FALSE)</f>
        <v>0</v>
      </c>
      <c r="X266" s="39">
        <f>VLOOKUP($C266,lookup_line!$A$3:$M$40,8,FALSE)</f>
        <v>0</v>
      </c>
      <c r="Y266" s="39">
        <f>VLOOKUP($C266,lookup_line!$A$3:$M$40,9,FALSE)</f>
        <v>0</v>
      </c>
      <c r="Z266" s="39">
        <f>VLOOKUP($C266,lookup_line!$A$3:$M$40,10,FALSE)</f>
        <v>0</v>
      </c>
      <c r="AA266" s="39">
        <f>VLOOKUP($C266,lookup_line!$A$3:$M$40,11,FALSE)</f>
        <v>0</v>
      </c>
      <c r="AB266" s="39">
        <f>VLOOKUP($C266,lookup_line!$A$3:$M$40,12,FALSE)</f>
        <v>0</v>
      </c>
      <c r="AC266" s="39">
        <f>VLOOKUP($C266,lookup_line!$A$3:$M$40,13,FALSE)</f>
        <v>0</v>
      </c>
      <c r="AD266" s="126">
        <f>IFERROR((E266-AF266)/AL266*-1,0.1)</f>
        <v>528.79665091504739</v>
      </c>
      <c r="AE266" s="75">
        <v>0</v>
      </c>
      <c r="AF266" s="100">
        <v>0</v>
      </c>
      <c r="AG266" s="107">
        <v>0</v>
      </c>
      <c r="AH266" s="108">
        <v>0</v>
      </c>
      <c r="AI266" s="112"/>
      <c r="AJ266" s="45" t="s">
        <v>870</v>
      </c>
      <c r="AL266" s="45">
        <f>VLOOKUP(B266,Di_ROADS!$B$17:$E$1006,4,FALSE)</f>
        <v>-2E-3</v>
      </c>
      <c r="AN266" s="37">
        <v>1</v>
      </c>
      <c r="AP266" s="140">
        <v>0</v>
      </c>
      <c r="AQ266" s="138">
        <v>0</v>
      </c>
      <c r="AR266" s="142">
        <f>AQ266-AP266</f>
        <v>0</v>
      </c>
      <c r="AS266" s="77">
        <f>MIN(F266,E266)*P266</f>
        <v>1.0575933018300947</v>
      </c>
      <c r="AT266" s="36">
        <v>0</v>
      </c>
      <c r="AU266" s="78">
        <f>AT266-AS266</f>
        <v>-1.0575933018300947</v>
      </c>
    </row>
    <row r="267" spans="1:47" s="36" customFormat="1">
      <c r="A267" s="37">
        <v>189</v>
      </c>
      <c r="B267" s="69" t="s">
        <v>508</v>
      </c>
      <c r="C267" s="74">
        <v>16</v>
      </c>
      <c r="D267" s="131">
        <v>0</v>
      </c>
      <c r="E267" s="131">
        <v>2.2166067422642359</v>
      </c>
      <c r="F267" s="131">
        <v>0</v>
      </c>
      <c r="G267" s="65">
        <v>25.544229999999999</v>
      </c>
      <c r="H267" s="65">
        <v>7.5</v>
      </c>
      <c r="I267" s="65">
        <v>27.582000000000001</v>
      </c>
      <c r="J267" s="45">
        <v>27.6</v>
      </c>
      <c r="K267" s="45">
        <v>16</v>
      </c>
      <c r="L267" s="136">
        <v>39944.53</v>
      </c>
      <c r="M267" s="45">
        <v>16</v>
      </c>
      <c r="N267" s="73">
        <v>0</v>
      </c>
      <c r="O267" s="37">
        <v>1</v>
      </c>
      <c r="P267" s="37">
        <v>1</v>
      </c>
      <c r="Q267" s="146">
        <v>0</v>
      </c>
      <c r="R267" s="93">
        <f>VLOOKUP($C267,lookup_line!$A$3:$M$40,2,FALSE)</f>
        <v>6</v>
      </c>
      <c r="S267" s="39">
        <f>VLOOKUP($C267,lookup_line!$A$3:$M$40,3,FALSE)</f>
        <v>17</v>
      </c>
      <c r="T267" s="39">
        <f>VLOOKUP($C267,lookup_line!$A$3:$M$40,4,FALSE)</f>
        <v>0</v>
      </c>
      <c r="U267" s="39">
        <f>VLOOKUP($C267,lookup_line!$A$3:$M$40,5,FALSE)</f>
        <v>0</v>
      </c>
      <c r="V267" s="39">
        <f>VLOOKUP($C267,lookup_line!$A$3:$M$40,6,FALSE)</f>
        <v>0</v>
      </c>
      <c r="W267" s="39">
        <f>VLOOKUP($C267,lookup_line!$A$3:$M$40,7,FALSE)</f>
        <v>0</v>
      </c>
      <c r="X267" s="39">
        <f>VLOOKUP($C267,lookup_line!$A$3:$M$40,8,FALSE)</f>
        <v>0</v>
      </c>
      <c r="Y267" s="39">
        <f>VLOOKUP($C267,lookup_line!$A$3:$M$40,9,FALSE)</f>
        <v>0</v>
      </c>
      <c r="Z267" s="39">
        <f>VLOOKUP($C267,lookup_line!$A$3:$M$40,10,FALSE)</f>
        <v>0</v>
      </c>
      <c r="AA267" s="39">
        <f>VLOOKUP($C267,lookup_line!$A$3:$M$40,11,FALSE)</f>
        <v>0</v>
      </c>
      <c r="AB267" s="39">
        <f>VLOOKUP($C267,lookup_line!$A$3:$M$40,12,FALSE)</f>
        <v>0</v>
      </c>
      <c r="AC267" s="39">
        <f>VLOOKUP($C267,lookup_line!$A$3:$M$40,13,FALSE)</f>
        <v>0</v>
      </c>
      <c r="AD267" s="126">
        <f>IFERROR((E267-AF267)/AL267*-1,0.1)</f>
        <v>1108.3033711321179</v>
      </c>
      <c r="AE267" s="75">
        <v>0</v>
      </c>
      <c r="AF267" s="100">
        <v>0</v>
      </c>
      <c r="AG267" s="107">
        <v>0</v>
      </c>
      <c r="AH267" s="108">
        <v>0</v>
      </c>
      <c r="AI267" s="112"/>
      <c r="AJ267" s="45" t="s">
        <v>742</v>
      </c>
      <c r="AL267" s="45">
        <f>VLOOKUP(B267,Di_ROADS!$B$17:$E$1006,4,FALSE)</f>
        <v>-2E-3</v>
      </c>
      <c r="AN267" s="37">
        <v>1</v>
      </c>
      <c r="AP267" s="140">
        <v>2.6592553450186691</v>
      </c>
      <c r="AQ267" s="138">
        <v>2.6592553446499156</v>
      </c>
      <c r="AR267" s="142">
        <f>AQ267-AP267</f>
        <v>-3.6875347220188814E-10</v>
      </c>
      <c r="AS267" s="77">
        <f>MIN(F267,E267)*P267</f>
        <v>0</v>
      </c>
      <c r="AT267" s="36">
        <v>2.6592553450186687</v>
      </c>
      <c r="AU267" s="78">
        <f>AT267-AS267</f>
        <v>2.6592553450186687</v>
      </c>
    </row>
    <row r="268" spans="1:47" s="36" customFormat="1">
      <c r="A268" s="37">
        <v>193</v>
      </c>
      <c r="B268" s="69" t="s">
        <v>512</v>
      </c>
      <c r="C268" s="74">
        <v>17</v>
      </c>
      <c r="D268" s="131">
        <v>0</v>
      </c>
      <c r="E268" s="131">
        <v>0.42972312813597091</v>
      </c>
      <c r="F268" s="131">
        <v>12</v>
      </c>
      <c r="G268" s="65">
        <v>207.2</v>
      </c>
      <c r="H268" s="65">
        <v>1151.5</v>
      </c>
      <c r="I268" s="65">
        <v>24.113</v>
      </c>
      <c r="J268" s="45">
        <v>24.1</v>
      </c>
      <c r="K268" s="45">
        <v>4</v>
      </c>
      <c r="L268" s="136">
        <v>3000</v>
      </c>
      <c r="M268" s="45">
        <v>4</v>
      </c>
      <c r="N268" s="73">
        <v>0</v>
      </c>
      <c r="O268" s="37">
        <v>1</v>
      </c>
      <c r="P268" s="37">
        <v>1</v>
      </c>
      <c r="Q268" s="146">
        <v>0</v>
      </c>
      <c r="R268" s="93">
        <f>VLOOKUP($C268,lookup_line!$A$3:$M$40,2,FALSE)</f>
        <v>6</v>
      </c>
      <c r="S268" s="39">
        <f>VLOOKUP($C268,lookup_line!$A$3:$M$40,3,FALSE)</f>
        <v>17</v>
      </c>
      <c r="T268" s="39">
        <f>VLOOKUP($C268,lookup_line!$A$3:$M$40,4,FALSE)</f>
        <v>0</v>
      </c>
      <c r="U268" s="39">
        <f>VLOOKUP($C268,lookup_line!$A$3:$M$40,5,FALSE)</f>
        <v>0</v>
      </c>
      <c r="V268" s="39">
        <f>VLOOKUP($C268,lookup_line!$A$3:$M$40,6,FALSE)</f>
        <v>0</v>
      </c>
      <c r="W268" s="39">
        <f>VLOOKUP($C268,lookup_line!$A$3:$M$40,7,FALSE)</f>
        <v>0</v>
      </c>
      <c r="X268" s="39">
        <f>VLOOKUP($C268,lookup_line!$A$3:$M$40,8,FALSE)</f>
        <v>0</v>
      </c>
      <c r="Y268" s="39">
        <f>VLOOKUP($C268,lookup_line!$A$3:$M$40,9,FALSE)</f>
        <v>0</v>
      </c>
      <c r="Z268" s="39">
        <f>VLOOKUP($C268,lookup_line!$A$3:$M$40,10,FALSE)</f>
        <v>0</v>
      </c>
      <c r="AA268" s="39">
        <f>VLOOKUP($C268,lookup_line!$A$3:$M$40,11,FALSE)</f>
        <v>0</v>
      </c>
      <c r="AB268" s="39">
        <f>VLOOKUP($C268,lookup_line!$A$3:$M$40,12,FALSE)</f>
        <v>0</v>
      </c>
      <c r="AC268" s="39">
        <f>VLOOKUP($C268,lookup_line!$A$3:$M$40,13,FALSE)</f>
        <v>0</v>
      </c>
      <c r="AD268" s="126">
        <f>IFERROR((E268-AF268)/AL268*-1,0.1)</f>
        <v>179.05130338998791</v>
      </c>
      <c r="AE268" s="75">
        <v>0</v>
      </c>
      <c r="AF268" s="100">
        <v>0</v>
      </c>
      <c r="AG268" s="107">
        <v>0</v>
      </c>
      <c r="AH268" s="108">
        <v>0</v>
      </c>
      <c r="AI268" s="112"/>
      <c r="AJ268" s="45" t="s">
        <v>744</v>
      </c>
      <c r="AL268" s="45">
        <f>VLOOKUP(B268,Di_ROADS!$B$17:$E$1006,4,FALSE)</f>
        <v>-2.3999999999999998E-3</v>
      </c>
      <c r="AN268" s="37">
        <v>1</v>
      </c>
      <c r="AP268" s="140">
        <v>0</v>
      </c>
      <c r="AQ268" s="138">
        <v>0</v>
      </c>
      <c r="AR268" s="142">
        <f>AQ268-AP268</f>
        <v>0</v>
      </c>
      <c r="AS268" s="77">
        <f>MIN(F268,E268)*P268</f>
        <v>0.42972312813597091</v>
      </c>
      <c r="AT268" s="36">
        <v>0</v>
      </c>
      <c r="AU268" s="78">
        <f>AT268-AS268</f>
        <v>-0.42972312813597091</v>
      </c>
    </row>
    <row r="269" spans="1:47" s="36" customFormat="1">
      <c r="A269" s="37">
        <v>195</v>
      </c>
      <c r="B269" s="69" t="s">
        <v>514</v>
      </c>
      <c r="C269" s="74">
        <v>17</v>
      </c>
      <c r="D269" s="131">
        <v>0</v>
      </c>
      <c r="E269" s="131">
        <v>0.35148768086709647</v>
      </c>
      <c r="F269" s="131">
        <v>12</v>
      </c>
      <c r="G269" s="65">
        <v>2</v>
      </c>
      <c r="H269" s="65">
        <v>6.3</v>
      </c>
      <c r="I269" s="65">
        <v>20.3320332033</v>
      </c>
      <c r="J269" s="45">
        <v>20.3</v>
      </c>
      <c r="K269" s="45">
        <v>12</v>
      </c>
      <c r="L269" s="136">
        <v>2772.6133333333</v>
      </c>
      <c r="M269" s="45">
        <v>12</v>
      </c>
      <c r="N269" s="73">
        <v>0</v>
      </c>
      <c r="O269" s="37">
        <v>1</v>
      </c>
      <c r="P269" s="37">
        <v>1</v>
      </c>
      <c r="Q269" s="146">
        <v>0</v>
      </c>
      <c r="R269" s="93">
        <f>VLOOKUP($C269,lookup_line!$A$3:$M$40,2,FALSE)</f>
        <v>6</v>
      </c>
      <c r="S269" s="39">
        <f>VLOOKUP($C269,lookup_line!$A$3:$M$40,3,FALSE)</f>
        <v>17</v>
      </c>
      <c r="T269" s="39">
        <f>VLOOKUP($C269,lookup_line!$A$3:$M$40,4,FALSE)</f>
        <v>0</v>
      </c>
      <c r="U269" s="39">
        <f>VLOOKUP($C269,lookup_line!$A$3:$M$40,5,FALSE)</f>
        <v>0</v>
      </c>
      <c r="V269" s="39">
        <f>VLOOKUP($C269,lookup_line!$A$3:$M$40,6,FALSE)</f>
        <v>0</v>
      </c>
      <c r="W269" s="39">
        <f>VLOOKUP($C269,lookup_line!$A$3:$M$40,7,FALSE)</f>
        <v>0</v>
      </c>
      <c r="X269" s="39">
        <f>VLOOKUP($C269,lookup_line!$A$3:$M$40,8,FALSE)</f>
        <v>0</v>
      </c>
      <c r="Y269" s="39">
        <f>VLOOKUP($C269,lookup_line!$A$3:$M$40,9,FALSE)</f>
        <v>0</v>
      </c>
      <c r="Z269" s="39">
        <f>VLOOKUP($C269,lookup_line!$A$3:$M$40,10,FALSE)</f>
        <v>0</v>
      </c>
      <c r="AA269" s="39">
        <f>VLOOKUP($C269,lookup_line!$A$3:$M$40,11,FALSE)</f>
        <v>0</v>
      </c>
      <c r="AB269" s="39">
        <f>VLOOKUP($C269,lookup_line!$A$3:$M$40,12,FALSE)</f>
        <v>0</v>
      </c>
      <c r="AC269" s="39">
        <f>VLOOKUP($C269,lookup_line!$A$3:$M$40,13,FALSE)</f>
        <v>0</v>
      </c>
      <c r="AD269" s="126">
        <f>IFERROR((E269-AF269)/AL269*-1,0.1)</f>
        <v>175.74384043354823</v>
      </c>
      <c r="AE269" s="75">
        <v>0</v>
      </c>
      <c r="AF269" s="100">
        <v>0</v>
      </c>
      <c r="AG269" s="107">
        <v>0</v>
      </c>
      <c r="AH269" s="108">
        <v>0</v>
      </c>
      <c r="AI269" s="112"/>
      <c r="AJ269" s="45" t="s">
        <v>729</v>
      </c>
      <c r="AL269" s="45">
        <f>VLOOKUP(B269,Di_ROADS!$B$17:$E$1006,4,FALSE)</f>
        <v>-2E-3</v>
      </c>
      <c r="AN269" s="37">
        <v>1</v>
      </c>
      <c r="AP269" s="140">
        <v>0</v>
      </c>
      <c r="AQ269" s="138">
        <v>0</v>
      </c>
      <c r="AR269" s="142">
        <f>AQ269-AP269</f>
        <v>0</v>
      </c>
      <c r="AS269" s="77">
        <f>MIN(F269,E269)*P269</f>
        <v>0.35148768086709647</v>
      </c>
      <c r="AT269" s="36">
        <v>0</v>
      </c>
      <c r="AU269" s="78">
        <f>AT269-AS269</f>
        <v>-0.35148768086709647</v>
      </c>
    </row>
    <row r="270" spans="1:47" s="36" customFormat="1">
      <c r="A270" s="37">
        <v>197</v>
      </c>
      <c r="B270" s="69" t="s">
        <v>516</v>
      </c>
      <c r="C270" s="74">
        <v>17</v>
      </c>
      <c r="D270" s="131">
        <v>0</v>
      </c>
      <c r="E270" s="131">
        <v>0.50922530842102753</v>
      </c>
      <c r="F270" s="131">
        <v>0</v>
      </c>
      <c r="G270" s="65">
        <v>13.1</v>
      </c>
      <c r="H270" s="65">
        <v>600</v>
      </c>
      <c r="I270" s="65">
        <v>9.4709052908999993</v>
      </c>
      <c r="J270" s="45">
        <v>9.5</v>
      </c>
      <c r="K270" s="45">
        <v>0</v>
      </c>
      <c r="L270" s="136">
        <v>1950.11</v>
      </c>
      <c r="M270" s="45">
        <v>0</v>
      </c>
      <c r="N270" s="73">
        <v>0</v>
      </c>
      <c r="O270" s="37">
        <v>1</v>
      </c>
      <c r="P270" s="37">
        <v>1</v>
      </c>
      <c r="Q270" s="146">
        <v>0</v>
      </c>
      <c r="R270" s="93">
        <f>VLOOKUP($C270,lookup_line!$A$3:$M$40,2,FALSE)</f>
        <v>6</v>
      </c>
      <c r="S270" s="39">
        <f>VLOOKUP($C270,lookup_line!$A$3:$M$40,3,FALSE)</f>
        <v>17</v>
      </c>
      <c r="T270" s="39">
        <f>VLOOKUP($C270,lookup_line!$A$3:$M$40,4,FALSE)</f>
        <v>0</v>
      </c>
      <c r="U270" s="39">
        <f>VLOOKUP($C270,lookup_line!$A$3:$M$40,5,FALSE)</f>
        <v>0</v>
      </c>
      <c r="V270" s="39">
        <f>VLOOKUP($C270,lookup_line!$A$3:$M$40,6,FALSE)</f>
        <v>0</v>
      </c>
      <c r="W270" s="39">
        <f>VLOOKUP($C270,lookup_line!$A$3:$M$40,7,FALSE)</f>
        <v>0</v>
      </c>
      <c r="X270" s="39">
        <f>VLOOKUP($C270,lookup_line!$A$3:$M$40,8,FALSE)</f>
        <v>0</v>
      </c>
      <c r="Y270" s="39">
        <f>VLOOKUP($C270,lookup_line!$A$3:$M$40,9,FALSE)</f>
        <v>0</v>
      </c>
      <c r="Z270" s="39">
        <f>VLOOKUP($C270,lookup_line!$A$3:$M$40,10,FALSE)</f>
        <v>0</v>
      </c>
      <c r="AA270" s="39">
        <f>VLOOKUP($C270,lookup_line!$A$3:$M$40,11,FALSE)</f>
        <v>0</v>
      </c>
      <c r="AB270" s="39">
        <f>VLOOKUP($C270,lookup_line!$A$3:$M$40,12,FALSE)</f>
        <v>0</v>
      </c>
      <c r="AC270" s="39">
        <f>VLOOKUP($C270,lookup_line!$A$3:$M$40,13,FALSE)</f>
        <v>0</v>
      </c>
      <c r="AD270" s="126">
        <f>IFERROR((E270-AF270)/AL270*-1,0.1)</f>
        <v>56.580589824558622</v>
      </c>
      <c r="AE270" s="75">
        <v>0</v>
      </c>
      <c r="AF270" s="100">
        <v>0</v>
      </c>
      <c r="AG270" s="107">
        <v>0</v>
      </c>
      <c r="AH270" s="108">
        <v>0</v>
      </c>
      <c r="AI270" s="112"/>
      <c r="AJ270" s="45" t="s">
        <v>739</v>
      </c>
      <c r="AL270" s="45">
        <f>VLOOKUP(B270,Di_ROADS!$B$17:$E$1006,4,FALSE)</f>
        <v>-8.9999999999999993E-3</v>
      </c>
      <c r="AN270" s="37">
        <v>1</v>
      </c>
      <c r="AP270" s="140">
        <v>0</v>
      </c>
      <c r="AQ270" s="138">
        <v>0</v>
      </c>
      <c r="AR270" s="142">
        <f>AQ270-AP270</f>
        <v>0</v>
      </c>
      <c r="AS270" s="77">
        <f>MIN(F270,E270)*P270</f>
        <v>0</v>
      </c>
      <c r="AT270" s="36">
        <v>0</v>
      </c>
      <c r="AU270" s="78">
        <f>AT270-AS270</f>
        <v>0</v>
      </c>
    </row>
    <row r="271" spans="1:47" s="36" customFormat="1">
      <c r="A271" s="37">
        <v>199</v>
      </c>
      <c r="B271" s="69" t="s">
        <v>518</v>
      </c>
      <c r="C271" s="74">
        <v>17</v>
      </c>
      <c r="D271" s="131">
        <v>0</v>
      </c>
      <c r="E271" s="131">
        <v>2.110297794276764</v>
      </c>
      <c r="F271" s="131">
        <v>0</v>
      </c>
      <c r="G271" s="65">
        <v>40.5</v>
      </c>
      <c r="H271" s="65">
        <v>620.6</v>
      </c>
      <c r="I271" s="65">
        <v>7.1349999999999998</v>
      </c>
      <c r="J271" s="45">
        <v>7.1</v>
      </c>
      <c r="K271" s="45">
        <v>1</v>
      </c>
      <c r="L271" s="136">
        <v>159.7866666667</v>
      </c>
      <c r="M271" s="45">
        <v>1</v>
      </c>
      <c r="N271" s="73">
        <v>0</v>
      </c>
      <c r="O271" s="37">
        <v>1</v>
      </c>
      <c r="P271" s="37">
        <v>1</v>
      </c>
      <c r="Q271" s="146">
        <v>0</v>
      </c>
      <c r="R271" s="93">
        <f>VLOOKUP($C271,lookup_line!$A$3:$M$40,2,FALSE)</f>
        <v>6</v>
      </c>
      <c r="S271" s="39">
        <f>VLOOKUP($C271,lookup_line!$A$3:$M$40,3,FALSE)</f>
        <v>17</v>
      </c>
      <c r="T271" s="39">
        <f>VLOOKUP($C271,lookup_line!$A$3:$M$40,4,FALSE)</f>
        <v>0</v>
      </c>
      <c r="U271" s="39">
        <f>VLOOKUP($C271,lookup_line!$A$3:$M$40,5,FALSE)</f>
        <v>0</v>
      </c>
      <c r="V271" s="39">
        <f>VLOOKUP($C271,lookup_line!$A$3:$M$40,6,FALSE)</f>
        <v>0</v>
      </c>
      <c r="W271" s="39">
        <f>VLOOKUP($C271,lookup_line!$A$3:$M$40,7,FALSE)</f>
        <v>0</v>
      </c>
      <c r="X271" s="39">
        <f>VLOOKUP($C271,lookup_line!$A$3:$M$40,8,FALSE)</f>
        <v>0</v>
      </c>
      <c r="Y271" s="39">
        <f>VLOOKUP($C271,lookup_line!$A$3:$M$40,9,FALSE)</f>
        <v>0</v>
      </c>
      <c r="Z271" s="39">
        <f>VLOOKUP($C271,lookup_line!$A$3:$M$40,10,FALSE)</f>
        <v>0</v>
      </c>
      <c r="AA271" s="39">
        <f>VLOOKUP($C271,lookup_line!$A$3:$M$40,11,FALSE)</f>
        <v>0</v>
      </c>
      <c r="AB271" s="39">
        <f>VLOOKUP($C271,lookup_line!$A$3:$M$40,12,FALSE)</f>
        <v>0</v>
      </c>
      <c r="AC271" s="39">
        <f>VLOOKUP($C271,lookup_line!$A$3:$M$40,13,FALSE)</f>
        <v>0</v>
      </c>
      <c r="AD271" s="126">
        <f>IFERROR((E271-AF271)/AL271*-1,0.1)</f>
        <v>211.0297794276764</v>
      </c>
      <c r="AE271" s="75">
        <v>0</v>
      </c>
      <c r="AF271" s="100">
        <v>0</v>
      </c>
      <c r="AG271" s="107">
        <v>0</v>
      </c>
      <c r="AH271" s="108">
        <v>0</v>
      </c>
      <c r="AI271" s="112"/>
      <c r="AJ271" s="45" t="s">
        <v>745</v>
      </c>
      <c r="AL271" s="45">
        <f>VLOOKUP(B271,Di_ROADS!$B$17:$E$1006,4,FALSE)</f>
        <v>-0.01</v>
      </c>
      <c r="AN271" s="37">
        <v>1</v>
      </c>
      <c r="AP271" s="140">
        <v>0</v>
      </c>
      <c r="AQ271" s="138">
        <v>0</v>
      </c>
      <c r="AR271" s="142">
        <f>AQ271-AP271</f>
        <v>0</v>
      </c>
      <c r="AS271" s="77">
        <f>MIN(F271,E271)*P271</f>
        <v>0</v>
      </c>
      <c r="AT271" s="36">
        <v>0</v>
      </c>
      <c r="AU271" s="78">
        <f>AT271-AS271</f>
        <v>0</v>
      </c>
    </row>
    <row r="272" spans="1:47" s="36" customFormat="1">
      <c r="A272" s="37">
        <v>200</v>
      </c>
      <c r="B272" s="69" t="s">
        <v>519</v>
      </c>
      <c r="C272" s="74">
        <v>17</v>
      </c>
      <c r="D272" s="131">
        <v>0</v>
      </c>
      <c r="E272" s="131">
        <v>2.3386554995239273</v>
      </c>
      <c r="F272" s="131">
        <v>12</v>
      </c>
      <c r="G272" s="65">
        <v>39.200000000000003</v>
      </c>
      <c r="H272" s="65">
        <v>45.4</v>
      </c>
      <c r="I272" s="65">
        <v>11.404</v>
      </c>
      <c r="J272" s="45">
        <v>11.4</v>
      </c>
      <c r="K272" s="45">
        <v>3</v>
      </c>
      <c r="L272" s="136">
        <v>891.17</v>
      </c>
      <c r="M272" s="45">
        <v>3</v>
      </c>
      <c r="N272" s="73">
        <v>0</v>
      </c>
      <c r="O272" s="37">
        <v>1</v>
      </c>
      <c r="P272" s="37">
        <v>1</v>
      </c>
      <c r="Q272" s="146">
        <v>0</v>
      </c>
      <c r="R272" s="93">
        <f>VLOOKUP($C272,lookup_line!$A$3:$M$40,2,FALSE)</f>
        <v>6</v>
      </c>
      <c r="S272" s="39">
        <f>VLOOKUP($C272,lookup_line!$A$3:$M$40,3,FALSE)</f>
        <v>17</v>
      </c>
      <c r="T272" s="39">
        <f>VLOOKUP($C272,lookup_line!$A$3:$M$40,4,FALSE)</f>
        <v>0</v>
      </c>
      <c r="U272" s="39">
        <f>VLOOKUP($C272,lookup_line!$A$3:$M$40,5,FALSE)</f>
        <v>0</v>
      </c>
      <c r="V272" s="39">
        <f>VLOOKUP($C272,lookup_line!$A$3:$M$40,6,FALSE)</f>
        <v>0</v>
      </c>
      <c r="W272" s="39">
        <f>VLOOKUP($C272,lookup_line!$A$3:$M$40,7,FALSE)</f>
        <v>0</v>
      </c>
      <c r="X272" s="39">
        <f>VLOOKUP($C272,lookup_line!$A$3:$M$40,8,FALSE)</f>
        <v>0</v>
      </c>
      <c r="Y272" s="39">
        <f>VLOOKUP($C272,lookup_line!$A$3:$M$40,9,FALSE)</f>
        <v>0</v>
      </c>
      <c r="Z272" s="39">
        <f>VLOOKUP($C272,lookup_line!$A$3:$M$40,10,FALSE)</f>
        <v>0</v>
      </c>
      <c r="AA272" s="39">
        <f>VLOOKUP($C272,lookup_line!$A$3:$M$40,11,FALSE)</f>
        <v>0</v>
      </c>
      <c r="AB272" s="39">
        <f>VLOOKUP($C272,lookup_line!$A$3:$M$40,12,FALSE)</f>
        <v>0</v>
      </c>
      <c r="AC272" s="39">
        <f>VLOOKUP($C272,lookup_line!$A$3:$M$40,13,FALSE)</f>
        <v>0</v>
      </c>
      <c r="AD272" s="126">
        <f>IFERROR((E272-AF272)/AL272*-1,0.1)</f>
        <v>584.66387488098178</v>
      </c>
      <c r="AE272" s="75">
        <v>0</v>
      </c>
      <c r="AF272" s="100">
        <v>0</v>
      </c>
      <c r="AG272" s="107">
        <v>0</v>
      </c>
      <c r="AH272" s="108">
        <v>0</v>
      </c>
      <c r="AI272" s="112"/>
      <c r="AJ272" s="45" t="s">
        <v>729</v>
      </c>
      <c r="AL272" s="45">
        <f>VLOOKUP(B272,Di_ROADS!$B$17:$E$1006,4,FALSE)</f>
        <v>-4.0000000000000001E-3</v>
      </c>
      <c r="AN272" s="37">
        <v>1</v>
      </c>
      <c r="AP272" s="140">
        <v>0</v>
      </c>
      <c r="AQ272" s="138">
        <v>0</v>
      </c>
      <c r="AR272" s="142">
        <f>AQ272-AP272</f>
        <v>0</v>
      </c>
      <c r="AS272" s="77">
        <f>MIN(F272,E272)*P272</f>
        <v>2.3386554995239273</v>
      </c>
      <c r="AT272" s="36">
        <v>0</v>
      </c>
      <c r="AU272" s="78">
        <f>AT272-AS272</f>
        <v>-2.3386554995239273</v>
      </c>
    </row>
    <row r="273" spans="1:47" s="36" customFormat="1">
      <c r="A273" s="37">
        <v>201</v>
      </c>
      <c r="B273" s="69" t="s">
        <v>520</v>
      </c>
      <c r="C273" s="74">
        <v>17</v>
      </c>
      <c r="D273" s="131">
        <v>0</v>
      </c>
      <c r="E273" s="131">
        <v>1.1570598419302165</v>
      </c>
      <c r="F273" s="131">
        <v>0</v>
      </c>
      <c r="G273" s="65">
        <v>11.9</v>
      </c>
      <c r="H273" s="65">
        <v>266.7</v>
      </c>
      <c r="I273" s="65">
        <v>7.1260000000000003</v>
      </c>
      <c r="J273" s="45">
        <v>7.1</v>
      </c>
      <c r="K273" s="45">
        <v>2</v>
      </c>
      <c r="L273" s="136">
        <v>3000</v>
      </c>
      <c r="M273" s="45">
        <v>2</v>
      </c>
      <c r="N273" s="73">
        <v>0</v>
      </c>
      <c r="O273" s="37">
        <v>1</v>
      </c>
      <c r="P273" s="37">
        <v>1</v>
      </c>
      <c r="Q273" s="146">
        <v>0</v>
      </c>
      <c r="R273" s="93">
        <f>VLOOKUP($C273,lookup_line!$A$3:$M$40,2,FALSE)</f>
        <v>6</v>
      </c>
      <c r="S273" s="39">
        <f>VLOOKUP($C273,lookup_line!$A$3:$M$40,3,FALSE)</f>
        <v>17</v>
      </c>
      <c r="T273" s="39">
        <f>VLOOKUP($C273,lookup_line!$A$3:$M$40,4,FALSE)</f>
        <v>0</v>
      </c>
      <c r="U273" s="39">
        <f>VLOOKUP($C273,lookup_line!$A$3:$M$40,5,FALSE)</f>
        <v>0</v>
      </c>
      <c r="V273" s="39">
        <f>VLOOKUP($C273,lookup_line!$A$3:$M$40,6,FALSE)</f>
        <v>0</v>
      </c>
      <c r="W273" s="39">
        <f>VLOOKUP($C273,lookup_line!$A$3:$M$40,7,FALSE)</f>
        <v>0</v>
      </c>
      <c r="X273" s="39">
        <f>VLOOKUP($C273,lookup_line!$A$3:$M$40,8,FALSE)</f>
        <v>0</v>
      </c>
      <c r="Y273" s="39">
        <f>VLOOKUP($C273,lookup_line!$A$3:$M$40,9,FALSE)</f>
        <v>0</v>
      </c>
      <c r="Z273" s="39">
        <f>VLOOKUP($C273,lookup_line!$A$3:$M$40,10,FALSE)</f>
        <v>0</v>
      </c>
      <c r="AA273" s="39">
        <f>VLOOKUP($C273,lookup_line!$A$3:$M$40,11,FALSE)</f>
        <v>0</v>
      </c>
      <c r="AB273" s="39">
        <f>VLOOKUP($C273,lookup_line!$A$3:$M$40,12,FALSE)</f>
        <v>0</v>
      </c>
      <c r="AC273" s="39">
        <f>VLOOKUP($C273,lookup_line!$A$3:$M$40,13,FALSE)</f>
        <v>0</v>
      </c>
      <c r="AD273" s="126">
        <f>IFERROR((E273-AF273)/AL273*-1,0.1)</f>
        <v>578.5299209651082</v>
      </c>
      <c r="AE273" s="75">
        <v>0</v>
      </c>
      <c r="AF273" s="100">
        <v>0</v>
      </c>
      <c r="AG273" s="107">
        <v>0</v>
      </c>
      <c r="AH273" s="108">
        <v>0</v>
      </c>
      <c r="AI273" s="112"/>
      <c r="AJ273" s="45" t="s">
        <v>872</v>
      </c>
      <c r="AL273" s="45">
        <f>VLOOKUP(B273,Di_ROADS!$B$17:$E$1006,4,FALSE)</f>
        <v>-2E-3</v>
      </c>
      <c r="AN273" s="37">
        <v>1</v>
      </c>
      <c r="AP273" s="140">
        <v>2.8508240315299869</v>
      </c>
      <c r="AQ273" s="138">
        <v>2.8508240311527944</v>
      </c>
      <c r="AR273" s="142">
        <f>AQ273-AP273</f>
        <v>-3.7719249945666888E-10</v>
      </c>
      <c r="AS273" s="77">
        <f>MIN(F273,E273)*P273</f>
        <v>0</v>
      </c>
      <c r="AT273" s="36">
        <v>2.8508240315299869</v>
      </c>
      <c r="AU273" s="78">
        <f>AT273-AS273</f>
        <v>2.8508240315299869</v>
      </c>
    </row>
    <row r="274" spans="1:47" s="36" customFormat="1">
      <c r="A274" s="37">
        <v>202</v>
      </c>
      <c r="B274" s="69" t="s">
        <v>521</v>
      </c>
      <c r="C274" s="74">
        <v>17</v>
      </c>
      <c r="D274" s="131">
        <v>0</v>
      </c>
      <c r="E274" s="131">
        <v>1.6555612273136295</v>
      </c>
      <c r="F274" s="131">
        <v>12</v>
      </c>
      <c r="G274" s="65">
        <v>55</v>
      </c>
      <c r="H274" s="65">
        <v>525.29999999999995</v>
      </c>
      <c r="I274" s="65">
        <v>9.0410000000000004</v>
      </c>
      <c r="J274" s="45">
        <v>9</v>
      </c>
      <c r="K274" s="45">
        <v>2</v>
      </c>
      <c r="L274" s="136">
        <v>6088.37</v>
      </c>
      <c r="M274" s="45">
        <v>2</v>
      </c>
      <c r="N274" s="73">
        <v>0</v>
      </c>
      <c r="O274" s="37">
        <v>1</v>
      </c>
      <c r="P274" s="37">
        <v>1</v>
      </c>
      <c r="Q274" s="146">
        <v>0</v>
      </c>
      <c r="R274" s="93">
        <f>VLOOKUP($C274,lookup_line!$A$3:$M$40,2,FALSE)</f>
        <v>6</v>
      </c>
      <c r="S274" s="39">
        <f>VLOOKUP($C274,lookup_line!$A$3:$M$40,3,FALSE)</f>
        <v>17</v>
      </c>
      <c r="T274" s="39">
        <f>VLOOKUP($C274,lookup_line!$A$3:$M$40,4,FALSE)</f>
        <v>0</v>
      </c>
      <c r="U274" s="39">
        <f>VLOOKUP($C274,lookup_line!$A$3:$M$40,5,FALSE)</f>
        <v>0</v>
      </c>
      <c r="V274" s="39">
        <f>VLOOKUP($C274,lookup_line!$A$3:$M$40,6,FALSE)</f>
        <v>0</v>
      </c>
      <c r="W274" s="39">
        <f>VLOOKUP($C274,lookup_line!$A$3:$M$40,7,FALSE)</f>
        <v>0</v>
      </c>
      <c r="X274" s="39">
        <f>VLOOKUP($C274,lookup_line!$A$3:$M$40,8,FALSE)</f>
        <v>0</v>
      </c>
      <c r="Y274" s="39">
        <f>VLOOKUP($C274,lookup_line!$A$3:$M$40,9,FALSE)</f>
        <v>0</v>
      </c>
      <c r="Z274" s="39">
        <f>VLOOKUP($C274,lookup_line!$A$3:$M$40,10,FALSE)</f>
        <v>0</v>
      </c>
      <c r="AA274" s="39">
        <f>VLOOKUP($C274,lookup_line!$A$3:$M$40,11,FALSE)</f>
        <v>0</v>
      </c>
      <c r="AB274" s="39">
        <f>VLOOKUP($C274,lookup_line!$A$3:$M$40,12,FALSE)</f>
        <v>0</v>
      </c>
      <c r="AC274" s="39">
        <f>VLOOKUP($C274,lookup_line!$A$3:$M$40,13,FALSE)</f>
        <v>0</v>
      </c>
      <c r="AD274" s="126">
        <f>IFERROR((E274-AF274)/AL274*-1,0.1)</f>
        <v>827.78061365681469</v>
      </c>
      <c r="AE274" s="75">
        <v>0</v>
      </c>
      <c r="AF274" s="100">
        <v>0</v>
      </c>
      <c r="AG274" s="107">
        <v>0</v>
      </c>
      <c r="AH274" s="108">
        <v>0</v>
      </c>
      <c r="AI274" s="112"/>
      <c r="AJ274" s="45" t="s">
        <v>729</v>
      </c>
      <c r="AL274" s="45">
        <f>VLOOKUP(B274,Di_ROADS!$B$17:$E$1006,4,FALSE)</f>
        <v>-2E-3</v>
      </c>
      <c r="AN274" s="37">
        <v>1</v>
      </c>
      <c r="AP274" s="140">
        <v>0</v>
      </c>
      <c r="AQ274" s="138">
        <v>0</v>
      </c>
      <c r="AR274" s="142">
        <f>AQ274-AP274</f>
        <v>0</v>
      </c>
      <c r="AS274" s="77">
        <f>MIN(F274,E274)*P274</f>
        <v>1.6555612273136295</v>
      </c>
      <c r="AT274" s="36">
        <v>0</v>
      </c>
      <c r="AU274" s="78">
        <f>AT274-AS274</f>
        <v>-1.6555612273136295</v>
      </c>
    </row>
    <row r="275" spans="1:47" s="36" customFormat="1">
      <c r="A275" s="37">
        <v>204</v>
      </c>
      <c r="B275" s="69" t="s">
        <v>523</v>
      </c>
      <c r="C275" s="74">
        <v>18</v>
      </c>
      <c r="D275" s="131">
        <v>0</v>
      </c>
      <c r="E275" s="159">
        <v>6.097982142857143</v>
      </c>
      <c r="F275" s="131">
        <v>12</v>
      </c>
      <c r="G275" s="65">
        <v>13.50149</v>
      </c>
      <c r="H275" s="65">
        <v>20.613630000000001</v>
      </c>
      <c r="I275" s="65">
        <v>7</v>
      </c>
      <c r="J275" s="45">
        <v>7</v>
      </c>
      <c r="K275" s="45">
        <v>22</v>
      </c>
      <c r="L275" s="136">
        <v>1535.24</v>
      </c>
      <c r="M275" s="45">
        <v>22</v>
      </c>
      <c r="N275" s="73">
        <v>0</v>
      </c>
      <c r="O275" s="37">
        <v>1</v>
      </c>
      <c r="P275" s="37">
        <v>1</v>
      </c>
      <c r="Q275" s="146">
        <v>0</v>
      </c>
      <c r="R275" s="93">
        <f>VLOOKUP($C275,lookup_line!$A$3:$M$40,2,FALSE)</f>
        <v>13</v>
      </c>
      <c r="S275" s="39">
        <f>VLOOKUP($C275,lookup_line!$A$3:$M$40,3,FALSE)</f>
        <v>19</v>
      </c>
      <c r="T275" s="39">
        <f>VLOOKUP($C275,lookup_line!$A$3:$M$40,4,FALSE)</f>
        <v>0</v>
      </c>
      <c r="U275" s="39">
        <f>VLOOKUP($C275,lookup_line!$A$3:$M$40,5,FALSE)</f>
        <v>0</v>
      </c>
      <c r="V275" s="39">
        <f>VLOOKUP($C275,lookup_line!$A$3:$M$40,6,FALSE)</f>
        <v>0</v>
      </c>
      <c r="W275" s="39">
        <f>VLOOKUP($C275,lookup_line!$A$3:$M$40,7,FALSE)</f>
        <v>0</v>
      </c>
      <c r="X275" s="39">
        <f>VLOOKUP($C275,lookup_line!$A$3:$M$40,8,FALSE)</f>
        <v>0</v>
      </c>
      <c r="Y275" s="39">
        <f>VLOOKUP($C275,lookup_line!$A$3:$M$40,9,FALSE)</f>
        <v>0</v>
      </c>
      <c r="Z275" s="39">
        <f>VLOOKUP($C275,lookup_line!$A$3:$M$40,10,FALSE)</f>
        <v>0</v>
      </c>
      <c r="AA275" s="39">
        <f>VLOOKUP($C275,lookup_line!$A$3:$M$40,11,FALSE)</f>
        <v>0</v>
      </c>
      <c r="AB275" s="39">
        <f>VLOOKUP($C275,lookup_line!$A$3:$M$40,12,FALSE)</f>
        <v>0</v>
      </c>
      <c r="AC275" s="39">
        <f>VLOOKUP($C275,lookup_line!$A$3:$M$40,13,FALSE)</f>
        <v>0</v>
      </c>
      <c r="AD275" s="126">
        <f>IFERROR((E275-AF275)/AL275*-1,0.1)</f>
        <v>609.79821428571427</v>
      </c>
      <c r="AE275" s="75">
        <v>0</v>
      </c>
      <c r="AF275" s="100">
        <v>0</v>
      </c>
      <c r="AG275" s="107">
        <v>0</v>
      </c>
      <c r="AH275" s="108">
        <v>0</v>
      </c>
      <c r="AI275" s="112"/>
      <c r="AJ275" s="45" t="s">
        <v>873</v>
      </c>
      <c r="AL275" s="45">
        <f>VLOOKUP(B275,Di_ROADS!$B$17:$E$1006,4,FALSE)</f>
        <v>-0.01</v>
      </c>
      <c r="AN275" s="37">
        <v>1</v>
      </c>
      <c r="AP275" s="140">
        <v>2.906907377586927</v>
      </c>
      <c r="AQ275" s="138">
        <v>2.9069073769595635</v>
      </c>
      <c r="AR275" s="142">
        <f>AQ275-AP275</f>
        <v>-6.2736349448755391E-10</v>
      </c>
      <c r="AS275" s="77">
        <f>MIN(F275,E275)*P275</f>
        <v>6.097982142857143</v>
      </c>
      <c r="AT275" s="36">
        <v>2.906907377586927</v>
      </c>
      <c r="AU275" s="78">
        <f>AT275-AS275</f>
        <v>-3.1910747652702161</v>
      </c>
    </row>
    <row r="276" spans="1:47" s="36" customFormat="1">
      <c r="A276" s="37">
        <v>205</v>
      </c>
      <c r="B276" s="69" t="s">
        <v>524</v>
      </c>
      <c r="C276" s="74">
        <v>18</v>
      </c>
      <c r="D276" s="131">
        <v>0</v>
      </c>
      <c r="E276" s="159">
        <v>5.8695938124897378</v>
      </c>
      <c r="F276" s="131">
        <v>12</v>
      </c>
      <c r="G276" s="65">
        <v>13.37679</v>
      </c>
      <c r="H276" s="65">
        <v>232.77153000000001</v>
      </c>
      <c r="I276" s="65">
        <v>5.9487025648999996</v>
      </c>
      <c r="J276" s="45">
        <v>5.9</v>
      </c>
      <c r="K276" s="45">
        <v>0</v>
      </c>
      <c r="L276" s="136">
        <v>2018.4</v>
      </c>
      <c r="M276" s="45">
        <v>0</v>
      </c>
      <c r="N276" s="73">
        <v>0</v>
      </c>
      <c r="O276" s="37">
        <v>1</v>
      </c>
      <c r="P276" s="37">
        <v>1</v>
      </c>
      <c r="Q276" s="146">
        <v>0</v>
      </c>
      <c r="R276" s="93">
        <f>VLOOKUP($C276,lookup_line!$A$3:$M$40,2,FALSE)</f>
        <v>13</v>
      </c>
      <c r="S276" s="39">
        <f>VLOOKUP($C276,lookup_line!$A$3:$M$40,3,FALSE)</f>
        <v>19</v>
      </c>
      <c r="T276" s="39">
        <f>VLOOKUP($C276,lookup_line!$A$3:$M$40,4,FALSE)</f>
        <v>0</v>
      </c>
      <c r="U276" s="39">
        <f>VLOOKUP($C276,lookup_line!$A$3:$M$40,5,FALSE)</f>
        <v>0</v>
      </c>
      <c r="V276" s="39">
        <f>VLOOKUP($C276,lookup_line!$A$3:$M$40,6,FALSE)</f>
        <v>0</v>
      </c>
      <c r="W276" s="39">
        <f>VLOOKUP($C276,lookup_line!$A$3:$M$40,7,FALSE)</f>
        <v>0</v>
      </c>
      <c r="X276" s="39">
        <f>VLOOKUP($C276,lookup_line!$A$3:$M$40,8,FALSE)</f>
        <v>0</v>
      </c>
      <c r="Y276" s="39">
        <f>VLOOKUP($C276,lookup_line!$A$3:$M$40,9,FALSE)</f>
        <v>0</v>
      </c>
      <c r="Z276" s="39">
        <f>VLOOKUP($C276,lookup_line!$A$3:$M$40,10,FALSE)</f>
        <v>0</v>
      </c>
      <c r="AA276" s="39">
        <f>VLOOKUP($C276,lookup_line!$A$3:$M$40,11,FALSE)</f>
        <v>0</v>
      </c>
      <c r="AB276" s="39">
        <f>VLOOKUP($C276,lookup_line!$A$3:$M$40,12,FALSE)</f>
        <v>0</v>
      </c>
      <c r="AC276" s="39">
        <f>VLOOKUP($C276,lookup_line!$A$3:$M$40,13,FALSE)</f>
        <v>0</v>
      </c>
      <c r="AD276" s="126">
        <f>IFERROR((E276-AF276)/AL276*-1,0.1)</f>
        <v>674.66595545859059</v>
      </c>
      <c r="AE276" s="75">
        <v>0</v>
      </c>
      <c r="AF276" s="100">
        <v>0</v>
      </c>
      <c r="AG276" s="107">
        <v>0</v>
      </c>
      <c r="AH276" s="108">
        <v>0</v>
      </c>
      <c r="AI276" s="112"/>
      <c r="AJ276" s="45"/>
      <c r="AL276" s="45">
        <f>VLOOKUP(B276,Di_ROADS!$B$17:$E$1006,4,FALSE)</f>
        <v>-8.6999999999999994E-3</v>
      </c>
      <c r="AN276" s="37">
        <v>1</v>
      </c>
      <c r="AP276" s="140">
        <v>1.4689299175003796</v>
      </c>
      <c r="AQ276" s="138">
        <v>1.4689299171838432</v>
      </c>
      <c r="AR276" s="142">
        <f>AQ276-AP276</f>
        <v>-3.1653635268469316E-10</v>
      </c>
      <c r="AS276" s="77">
        <f>MIN(F276,E276)*P276</f>
        <v>5.8695938124897378</v>
      </c>
      <c r="AT276" s="36">
        <v>1.4689299175003796</v>
      </c>
      <c r="AU276" s="78">
        <f>AT276-AS276</f>
        <v>-4.4006638949893579</v>
      </c>
    </row>
    <row r="277" spans="1:47" s="36" customFormat="1">
      <c r="A277" s="37">
        <v>206</v>
      </c>
      <c r="B277" s="69" t="s">
        <v>525</v>
      </c>
      <c r="C277" s="74">
        <v>18</v>
      </c>
      <c r="D277" s="131">
        <v>0</v>
      </c>
      <c r="E277" s="159">
        <v>1.8979299941098193</v>
      </c>
      <c r="F277" s="131">
        <v>12</v>
      </c>
      <c r="G277" s="65">
        <v>9.4</v>
      </c>
      <c r="H277" s="65">
        <v>1716.3</v>
      </c>
      <c r="I277" s="65">
        <v>5</v>
      </c>
      <c r="J277" s="45">
        <v>5</v>
      </c>
      <c r="K277" s="45">
        <v>12</v>
      </c>
      <c r="L277" s="136">
        <v>3000</v>
      </c>
      <c r="M277" s="45">
        <v>12</v>
      </c>
      <c r="N277" s="73">
        <v>0</v>
      </c>
      <c r="O277" s="37">
        <v>1</v>
      </c>
      <c r="P277" s="37">
        <v>1</v>
      </c>
      <c r="Q277" s="146">
        <v>0</v>
      </c>
      <c r="R277" s="93">
        <f>VLOOKUP($C277,lookup_line!$A$3:$M$40,2,FALSE)</f>
        <v>13</v>
      </c>
      <c r="S277" s="39">
        <f>VLOOKUP($C277,lookup_line!$A$3:$M$40,3,FALSE)</f>
        <v>19</v>
      </c>
      <c r="T277" s="39">
        <f>VLOOKUP($C277,lookup_line!$A$3:$M$40,4,FALSE)</f>
        <v>0</v>
      </c>
      <c r="U277" s="39">
        <f>VLOOKUP($C277,lookup_line!$A$3:$M$40,5,FALSE)</f>
        <v>0</v>
      </c>
      <c r="V277" s="39">
        <f>VLOOKUP($C277,lookup_line!$A$3:$M$40,6,FALSE)</f>
        <v>0</v>
      </c>
      <c r="W277" s="39">
        <f>VLOOKUP($C277,lookup_line!$A$3:$M$40,7,FALSE)</f>
        <v>0</v>
      </c>
      <c r="X277" s="39">
        <f>VLOOKUP($C277,lookup_line!$A$3:$M$40,8,FALSE)</f>
        <v>0</v>
      </c>
      <c r="Y277" s="39">
        <f>VLOOKUP($C277,lookup_line!$A$3:$M$40,9,FALSE)</f>
        <v>0</v>
      </c>
      <c r="Z277" s="39">
        <f>VLOOKUP($C277,lookup_line!$A$3:$M$40,10,FALSE)</f>
        <v>0</v>
      </c>
      <c r="AA277" s="39">
        <f>VLOOKUP($C277,lookup_line!$A$3:$M$40,11,FALSE)</f>
        <v>0</v>
      </c>
      <c r="AB277" s="39">
        <f>VLOOKUP($C277,lookup_line!$A$3:$M$40,12,FALSE)</f>
        <v>0</v>
      </c>
      <c r="AC277" s="39">
        <f>VLOOKUP($C277,lookup_line!$A$3:$M$40,13,FALSE)</f>
        <v>0</v>
      </c>
      <c r="AD277" s="126">
        <f>IFERROR((E277-AF277)/AL277*-1,0.1)</f>
        <v>948.96499705490965</v>
      </c>
      <c r="AE277" s="75">
        <v>0</v>
      </c>
      <c r="AF277" s="100">
        <v>0</v>
      </c>
      <c r="AG277" s="107">
        <v>0</v>
      </c>
      <c r="AH277" s="108">
        <v>0</v>
      </c>
      <c r="AI277" s="112"/>
      <c r="AJ277" s="45" t="s">
        <v>874</v>
      </c>
      <c r="AL277" s="45">
        <f>VLOOKUP(B277,Di_ROADS!$B$17:$E$1006,4,FALSE)</f>
        <v>-2E-3</v>
      </c>
      <c r="AN277" s="37">
        <v>1</v>
      </c>
      <c r="AP277" s="140">
        <v>1.280116670054646</v>
      </c>
      <c r="AQ277" s="138">
        <v>1.2801166694895501</v>
      </c>
      <c r="AR277" s="142">
        <f>AQ277-AP277</f>
        <v>-5.6509597001763723E-10</v>
      </c>
      <c r="AS277" s="77">
        <f>MIN(F277,E277)*P277</f>
        <v>1.8979299941098193</v>
      </c>
      <c r="AT277" s="36">
        <v>1.280116670054646</v>
      </c>
      <c r="AU277" s="78">
        <f>AT277-AS277</f>
        <v>-0.61781332405517331</v>
      </c>
    </row>
    <row r="278" spans="1:47" s="36" customFormat="1">
      <c r="A278" s="37">
        <v>207</v>
      </c>
      <c r="B278" s="69" t="s">
        <v>526</v>
      </c>
      <c r="C278" s="74">
        <v>18</v>
      </c>
      <c r="D278" s="131">
        <v>0</v>
      </c>
      <c r="E278" s="159">
        <v>5.3449220398404327</v>
      </c>
      <c r="F278" s="131">
        <v>0</v>
      </c>
      <c r="G278" s="65">
        <v>12.9</v>
      </c>
      <c r="H278" s="65">
        <v>45.3</v>
      </c>
      <c r="I278" s="65">
        <v>5</v>
      </c>
      <c r="J278" s="45">
        <v>5</v>
      </c>
      <c r="K278" s="45">
        <v>2</v>
      </c>
      <c r="L278" s="136">
        <v>3000</v>
      </c>
      <c r="M278" s="45">
        <v>2</v>
      </c>
      <c r="N278" s="73">
        <v>0</v>
      </c>
      <c r="O278" s="37">
        <v>1</v>
      </c>
      <c r="P278" s="37">
        <v>1</v>
      </c>
      <c r="Q278" s="146">
        <v>0</v>
      </c>
      <c r="R278" s="93">
        <f>VLOOKUP($C278,lookup_line!$A$3:$M$40,2,FALSE)</f>
        <v>13</v>
      </c>
      <c r="S278" s="39">
        <f>VLOOKUP($C278,lookup_line!$A$3:$M$40,3,FALSE)</f>
        <v>19</v>
      </c>
      <c r="T278" s="39">
        <f>VLOOKUP($C278,lookup_line!$A$3:$M$40,4,FALSE)</f>
        <v>0</v>
      </c>
      <c r="U278" s="39">
        <f>VLOOKUP($C278,lookup_line!$A$3:$M$40,5,FALSE)</f>
        <v>0</v>
      </c>
      <c r="V278" s="39">
        <f>VLOOKUP($C278,lookup_line!$A$3:$M$40,6,FALSE)</f>
        <v>0</v>
      </c>
      <c r="W278" s="39">
        <f>VLOOKUP($C278,lookup_line!$A$3:$M$40,7,FALSE)</f>
        <v>0</v>
      </c>
      <c r="X278" s="39">
        <f>VLOOKUP($C278,lookup_line!$A$3:$M$40,8,FALSE)</f>
        <v>0</v>
      </c>
      <c r="Y278" s="39">
        <f>VLOOKUP($C278,lookup_line!$A$3:$M$40,9,FALSE)</f>
        <v>0</v>
      </c>
      <c r="Z278" s="39">
        <f>VLOOKUP($C278,lookup_line!$A$3:$M$40,10,FALSE)</f>
        <v>0</v>
      </c>
      <c r="AA278" s="39">
        <f>VLOOKUP($C278,lookup_line!$A$3:$M$40,11,FALSE)</f>
        <v>0</v>
      </c>
      <c r="AB278" s="39">
        <f>VLOOKUP($C278,lookup_line!$A$3:$M$40,12,FALSE)</f>
        <v>0</v>
      </c>
      <c r="AC278" s="39">
        <f>VLOOKUP($C278,lookup_line!$A$3:$M$40,13,FALSE)</f>
        <v>0</v>
      </c>
      <c r="AD278" s="126">
        <f>IFERROR((E278-AF278)/AL278*-1,0.1)</f>
        <v>534.49220398404327</v>
      </c>
      <c r="AE278" s="75">
        <v>0</v>
      </c>
      <c r="AF278" s="100">
        <v>0</v>
      </c>
      <c r="AG278" s="107">
        <v>0</v>
      </c>
      <c r="AH278" s="108">
        <v>0</v>
      </c>
      <c r="AI278" s="112"/>
      <c r="AJ278" s="45" t="s">
        <v>875</v>
      </c>
      <c r="AL278" s="45">
        <f>VLOOKUP(B278,Di_ROADS!$B$17:$E$1006,4,FALSE)</f>
        <v>-0.01</v>
      </c>
      <c r="AN278" s="37">
        <v>1</v>
      </c>
      <c r="AP278" s="140">
        <v>3.4571901623390984</v>
      </c>
      <c r="AQ278" s="138">
        <v>3.4571901616925436</v>
      </c>
      <c r="AR278" s="142">
        <f>AQ278-AP278</f>
        <v>-6.4655480969122436E-10</v>
      </c>
      <c r="AS278" s="77">
        <f>MIN(F278,E278)*P278</f>
        <v>0</v>
      </c>
      <c r="AT278" s="36">
        <v>3.4571901623390984</v>
      </c>
      <c r="AU278" s="78">
        <f>AT278-AS278</f>
        <v>3.4571901623390984</v>
      </c>
    </row>
    <row r="279" spans="1:47" s="36" customFormat="1">
      <c r="A279" s="37">
        <v>212</v>
      </c>
      <c r="B279" s="69" t="s">
        <v>531</v>
      </c>
      <c r="C279" s="74">
        <v>19</v>
      </c>
      <c r="D279" s="131">
        <v>0</v>
      </c>
      <c r="E279" s="131">
        <v>2.9420189761234488</v>
      </c>
      <c r="F279" s="131">
        <v>12</v>
      </c>
      <c r="G279" s="65">
        <v>25.9</v>
      </c>
      <c r="H279" s="65">
        <v>29.2</v>
      </c>
      <c r="I279" s="65">
        <v>14.612</v>
      </c>
      <c r="J279" s="45">
        <v>14.6</v>
      </c>
      <c r="K279" s="45">
        <v>32</v>
      </c>
      <c r="L279" s="136">
        <v>4011</v>
      </c>
      <c r="M279" s="45">
        <v>32</v>
      </c>
      <c r="N279" s="73">
        <v>0</v>
      </c>
      <c r="O279" s="37">
        <v>1</v>
      </c>
      <c r="P279" s="37">
        <v>1</v>
      </c>
      <c r="Q279" s="146">
        <v>0</v>
      </c>
      <c r="R279" s="93">
        <f>VLOOKUP($C279,lookup_line!$A$3:$M$40,2,FALSE)</f>
        <v>2</v>
      </c>
      <c r="S279" s="39">
        <f>VLOOKUP($C279,lookup_line!$A$3:$M$40,3,FALSE)</f>
        <v>10</v>
      </c>
      <c r="T279" s="39">
        <f>VLOOKUP($C279,lookup_line!$A$3:$M$40,4,FALSE)</f>
        <v>20</v>
      </c>
      <c r="U279" s="39">
        <f>VLOOKUP($C279,lookup_line!$A$3:$M$40,5,FALSE)</f>
        <v>0</v>
      </c>
      <c r="V279" s="39">
        <f>VLOOKUP($C279,lookup_line!$A$3:$M$40,6,FALSE)</f>
        <v>0</v>
      </c>
      <c r="W279" s="39">
        <f>VLOOKUP($C279,lookup_line!$A$3:$M$40,7,FALSE)</f>
        <v>0</v>
      </c>
      <c r="X279" s="39">
        <f>VLOOKUP($C279,lookup_line!$A$3:$M$40,8,FALSE)</f>
        <v>0</v>
      </c>
      <c r="Y279" s="39">
        <f>VLOOKUP($C279,lookup_line!$A$3:$M$40,9,FALSE)</f>
        <v>0</v>
      </c>
      <c r="Z279" s="39">
        <f>VLOOKUP($C279,lookup_line!$A$3:$M$40,10,FALSE)</f>
        <v>0</v>
      </c>
      <c r="AA279" s="39">
        <f>VLOOKUP($C279,lookup_line!$A$3:$M$40,11,FALSE)</f>
        <v>0</v>
      </c>
      <c r="AB279" s="39">
        <f>VLOOKUP($C279,lookup_line!$A$3:$M$40,12,FALSE)</f>
        <v>0</v>
      </c>
      <c r="AC279" s="39">
        <f>VLOOKUP($C279,lookup_line!$A$3:$M$40,13,FALSE)</f>
        <v>0</v>
      </c>
      <c r="AD279" s="126">
        <f>IFERROR((E279-AF279)/AL279*-1,0.1)</f>
        <v>1471.0094880617244</v>
      </c>
      <c r="AE279" s="75">
        <v>0</v>
      </c>
      <c r="AF279" s="100">
        <v>0</v>
      </c>
      <c r="AG279" s="107">
        <v>0</v>
      </c>
      <c r="AH279" s="108">
        <v>0</v>
      </c>
      <c r="AI279" s="112"/>
      <c r="AJ279" s="45" t="s">
        <v>688</v>
      </c>
      <c r="AL279" s="45">
        <f>VLOOKUP(B279,Di_ROADS!$B$17:$E$1006,4,FALSE)</f>
        <v>-2E-3</v>
      </c>
      <c r="AN279" s="37">
        <v>1</v>
      </c>
      <c r="AP279" s="140">
        <v>1.3660539048284885</v>
      </c>
      <c r="AQ279" s="138">
        <v>1.3660539045072941</v>
      </c>
      <c r="AR279" s="142">
        <f>AQ279-AP279</f>
        <v>-3.2119440440681046E-10</v>
      </c>
      <c r="AS279" s="77">
        <f>MIN(F279,E279)*P279</f>
        <v>2.9420189761234488</v>
      </c>
      <c r="AT279" s="36">
        <v>1.3660539048284888</v>
      </c>
      <c r="AU279" s="78">
        <f>AT279-AS279</f>
        <v>-1.57596507129496</v>
      </c>
    </row>
    <row r="280" spans="1:47" s="36" customFormat="1">
      <c r="A280" s="37">
        <v>214</v>
      </c>
      <c r="B280" s="69" t="s">
        <v>533</v>
      </c>
      <c r="C280" s="74">
        <v>19</v>
      </c>
      <c r="D280" s="131">
        <v>0</v>
      </c>
      <c r="E280" s="131">
        <v>0.51805041954804287</v>
      </c>
      <c r="F280" s="131">
        <v>12</v>
      </c>
      <c r="G280" s="65">
        <v>101.53646000000001</v>
      </c>
      <c r="H280" s="65">
        <v>0</v>
      </c>
      <c r="I280" s="65">
        <v>19.75</v>
      </c>
      <c r="J280" s="45">
        <v>19.8</v>
      </c>
      <c r="K280" s="45">
        <v>4</v>
      </c>
      <c r="L280" s="136">
        <v>5908</v>
      </c>
      <c r="M280" s="45">
        <v>4</v>
      </c>
      <c r="N280" s="73">
        <v>0</v>
      </c>
      <c r="O280" s="37">
        <v>1</v>
      </c>
      <c r="P280" s="37">
        <v>1</v>
      </c>
      <c r="Q280" s="146">
        <v>0</v>
      </c>
      <c r="R280" s="93">
        <f>VLOOKUP($C280,lookup_line!$A$3:$M$40,2,FALSE)</f>
        <v>2</v>
      </c>
      <c r="S280" s="39">
        <f>VLOOKUP($C280,lookup_line!$A$3:$M$40,3,FALSE)</f>
        <v>10</v>
      </c>
      <c r="T280" s="39">
        <f>VLOOKUP($C280,lookup_line!$A$3:$M$40,4,FALSE)</f>
        <v>20</v>
      </c>
      <c r="U280" s="39">
        <f>VLOOKUP($C280,lookup_line!$A$3:$M$40,5,FALSE)</f>
        <v>0</v>
      </c>
      <c r="V280" s="39">
        <f>VLOOKUP($C280,lookup_line!$A$3:$M$40,6,FALSE)</f>
        <v>0</v>
      </c>
      <c r="W280" s="39">
        <f>VLOOKUP($C280,lookup_line!$A$3:$M$40,7,FALSE)</f>
        <v>0</v>
      </c>
      <c r="X280" s="39">
        <f>VLOOKUP($C280,lookup_line!$A$3:$M$40,8,FALSE)</f>
        <v>0</v>
      </c>
      <c r="Y280" s="39">
        <f>VLOOKUP($C280,lookup_line!$A$3:$M$40,9,FALSE)</f>
        <v>0</v>
      </c>
      <c r="Z280" s="39">
        <f>VLOOKUP($C280,lookup_line!$A$3:$M$40,10,FALSE)</f>
        <v>0</v>
      </c>
      <c r="AA280" s="39">
        <f>VLOOKUP($C280,lookup_line!$A$3:$M$40,11,FALSE)</f>
        <v>0</v>
      </c>
      <c r="AB280" s="39">
        <f>VLOOKUP($C280,lookup_line!$A$3:$M$40,12,FALSE)</f>
        <v>0</v>
      </c>
      <c r="AC280" s="39">
        <f>VLOOKUP($C280,lookup_line!$A$3:$M$40,13,FALSE)</f>
        <v>0</v>
      </c>
      <c r="AD280" s="126">
        <f>IFERROR((E280-AF280)/AL280*-1,0.1)</f>
        <v>259.02520977402145</v>
      </c>
      <c r="AE280" s="75">
        <v>0</v>
      </c>
      <c r="AF280" s="100">
        <v>0</v>
      </c>
      <c r="AG280" s="107">
        <v>0</v>
      </c>
      <c r="AH280" s="108">
        <v>0</v>
      </c>
      <c r="AI280" s="112"/>
      <c r="AJ280" s="45" t="s">
        <v>729</v>
      </c>
      <c r="AL280" s="45">
        <f>VLOOKUP(B280,Di_ROADS!$B$17:$E$1006,4,FALSE)</f>
        <v>-2E-3</v>
      </c>
      <c r="AN280" s="37">
        <v>1</v>
      </c>
      <c r="AP280" s="140">
        <v>5.2733847409794237</v>
      </c>
      <c r="AQ280" s="138">
        <v>5.2733847401312</v>
      </c>
      <c r="AR280" s="142">
        <f>AQ280-AP280</f>
        <v>-8.482237134899151E-10</v>
      </c>
      <c r="AS280" s="77">
        <f>MIN(F280,E280)*P280</f>
        <v>0.51805041954804287</v>
      </c>
      <c r="AT280" s="36">
        <v>5.2733847409794237</v>
      </c>
      <c r="AU280" s="78">
        <f>AT280-AS280</f>
        <v>4.7553343214313806</v>
      </c>
    </row>
    <row r="281" spans="1:47" s="36" customFormat="1">
      <c r="A281" s="37">
        <v>215</v>
      </c>
      <c r="B281" s="69" t="s">
        <v>534</v>
      </c>
      <c r="C281" s="74">
        <v>19</v>
      </c>
      <c r="D281" s="131">
        <v>0</v>
      </c>
      <c r="E281" s="131">
        <v>3.0136843305536338</v>
      </c>
      <c r="F281" s="131">
        <v>0</v>
      </c>
      <c r="G281" s="65">
        <v>50.3</v>
      </c>
      <c r="H281" s="65">
        <v>50.8</v>
      </c>
      <c r="I281" s="65">
        <v>30.321000000000002</v>
      </c>
      <c r="J281" s="45">
        <v>30.3</v>
      </c>
      <c r="K281" s="45">
        <v>22</v>
      </c>
      <c r="L281" s="136">
        <v>7077</v>
      </c>
      <c r="M281" s="45">
        <v>22</v>
      </c>
      <c r="N281" s="73">
        <v>0</v>
      </c>
      <c r="O281" s="37">
        <v>1</v>
      </c>
      <c r="P281" s="37">
        <v>1</v>
      </c>
      <c r="Q281" s="146">
        <v>0</v>
      </c>
      <c r="R281" s="93">
        <f>VLOOKUP($C281,lookup_line!$A$3:$M$40,2,FALSE)</f>
        <v>2</v>
      </c>
      <c r="S281" s="39">
        <f>VLOOKUP($C281,lookup_line!$A$3:$M$40,3,FALSE)</f>
        <v>10</v>
      </c>
      <c r="T281" s="39">
        <f>VLOOKUP($C281,lookup_line!$A$3:$M$40,4,FALSE)</f>
        <v>20</v>
      </c>
      <c r="U281" s="39">
        <f>VLOOKUP($C281,lookup_line!$A$3:$M$40,5,FALSE)</f>
        <v>0</v>
      </c>
      <c r="V281" s="39">
        <f>VLOOKUP($C281,lookup_line!$A$3:$M$40,6,FALSE)</f>
        <v>0</v>
      </c>
      <c r="W281" s="39">
        <f>VLOOKUP($C281,lookup_line!$A$3:$M$40,7,FALSE)</f>
        <v>0</v>
      </c>
      <c r="X281" s="39">
        <f>VLOOKUP($C281,lookup_line!$A$3:$M$40,8,FALSE)</f>
        <v>0</v>
      </c>
      <c r="Y281" s="39">
        <f>VLOOKUP($C281,lookup_line!$A$3:$M$40,9,FALSE)</f>
        <v>0</v>
      </c>
      <c r="Z281" s="39">
        <f>VLOOKUP($C281,lookup_line!$A$3:$M$40,10,FALSE)</f>
        <v>0</v>
      </c>
      <c r="AA281" s="39">
        <f>VLOOKUP($C281,lookup_line!$A$3:$M$40,11,FALSE)</f>
        <v>0</v>
      </c>
      <c r="AB281" s="39">
        <f>VLOOKUP($C281,lookup_line!$A$3:$M$40,12,FALSE)</f>
        <v>0</v>
      </c>
      <c r="AC281" s="39">
        <f>VLOOKUP($C281,lookup_line!$A$3:$M$40,13,FALSE)</f>
        <v>0</v>
      </c>
      <c r="AD281" s="126">
        <f>E281*30</f>
        <v>90.410529916609022</v>
      </c>
      <c r="AE281" s="75">
        <v>0</v>
      </c>
      <c r="AF281" s="100">
        <v>0</v>
      </c>
      <c r="AG281" s="107">
        <v>0</v>
      </c>
      <c r="AH281" s="108">
        <v>0</v>
      </c>
      <c r="AI281" s="112"/>
      <c r="AJ281" s="45" t="s">
        <v>877</v>
      </c>
      <c r="AL281" s="45" t="e">
        <f>VLOOKUP(B281,Di_ROADS!$B$17:$E$1006,4,FALSE)</f>
        <v>#N/A</v>
      </c>
      <c r="AN281" s="37">
        <v>1</v>
      </c>
      <c r="AP281" s="140">
        <v>0</v>
      </c>
      <c r="AQ281" s="138">
        <v>0</v>
      </c>
      <c r="AR281" s="142">
        <f>AQ281-AP281</f>
        <v>0</v>
      </c>
      <c r="AS281" s="77">
        <f>MIN(F281,E281)*P281</f>
        <v>0</v>
      </c>
      <c r="AT281" s="36">
        <v>0</v>
      </c>
      <c r="AU281" s="78">
        <f>AT281-AS281</f>
        <v>0</v>
      </c>
    </row>
    <row r="282" spans="1:47" s="36" customFormat="1">
      <c r="A282" s="37">
        <v>216</v>
      </c>
      <c r="B282" s="69" t="s">
        <v>535</v>
      </c>
      <c r="C282" s="74">
        <v>19</v>
      </c>
      <c r="D282" s="131">
        <v>0</v>
      </c>
      <c r="E282" s="131">
        <v>2.485226218239843</v>
      </c>
      <c r="F282" s="131">
        <v>12</v>
      </c>
      <c r="G282" s="65">
        <v>50.8</v>
      </c>
      <c r="H282" s="65">
        <v>1.9</v>
      </c>
      <c r="I282" s="65">
        <v>8.2629999999999999</v>
      </c>
      <c r="J282" s="45">
        <v>8.3000000000000007</v>
      </c>
      <c r="K282" s="45">
        <v>2</v>
      </c>
      <c r="L282" s="136">
        <v>3000</v>
      </c>
      <c r="M282" s="45">
        <v>2</v>
      </c>
      <c r="N282" s="73">
        <v>0</v>
      </c>
      <c r="O282" s="37">
        <v>1</v>
      </c>
      <c r="P282" s="37">
        <v>1</v>
      </c>
      <c r="Q282" s="146">
        <v>0</v>
      </c>
      <c r="R282" s="93">
        <f>VLOOKUP($C282,lookup_line!$A$3:$M$40,2,FALSE)</f>
        <v>2</v>
      </c>
      <c r="S282" s="39">
        <f>VLOOKUP($C282,lookup_line!$A$3:$M$40,3,FALSE)</f>
        <v>10</v>
      </c>
      <c r="T282" s="39">
        <f>VLOOKUP($C282,lookup_line!$A$3:$M$40,4,FALSE)</f>
        <v>20</v>
      </c>
      <c r="U282" s="39">
        <f>VLOOKUP($C282,lookup_line!$A$3:$M$40,5,FALSE)</f>
        <v>0</v>
      </c>
      <c r="V282" s="39">
        <f>VLOOKUP($C282,lookup_line!$A$3:$M$40,6,FALSE)</f>
        <v>0</v>
      </c>
      <c r="W282" s="39">
        <f>VLOOKUP($C282,lookup_line!$A$3:$M$40,7,FALSE)</f>
        <v>0</v>
      </c>
      <c r="X282" s="39">
        <f>VLOOKUP($C282,lookup_line!$A$3:$M$40,8,FALSE)</f>
        <v>0</v>
      </c>
      <c r="Y282" s="39">
        <f>VLOOKUP($C282,lookup_line!$A$3:$M$40,9,FALSE)</f>
        <v>0</v>
      </c>
      <c r="Z282" s="39">
        <f>VLOOKUP($C282,lookup_line!$A$3:$M$40,10,FALSE)</f>
        <v>0</v>
      </c>
      <c r="AA282" s="39">
        <f>VLOOKUP($C282,lookup_line!$A$3:$M$40,11,FALSE)</f>
        <v>0</v>
      </c>
      <c r="AB282" s="39">
        <f>VLOOKUP($C282,lookup_line!$A$3:$M$40,12,FALSE)</f>
        <v>0</v>
      </c>
      <c r="AC282" s="39">
        <f>VLOOKUP($C282,lookup_line!$A$3:$M$40,13,FALSE)</f>
        <v>0</v>
      </c>
      <c r="AD282" s="126">
        <f>IFERROR((E282-AF282)/AL282*-1,0.1)</f>
        <v>1242.6131091199215</v>
      </c>
      <c r="AE282" s="75">
        <v>0</v>
      </c>
      <c r="AF282" s="100">
        <v>0</v>
      </c>
      <c r="AG282" s="107">
        <v>0</v>
      </c>
      <c r="AH282" s="108">
        <v>0</v>
      </c>
      <c r="AI282" s="112"/>
      <c r="AJ282" s="45" t="s">
        <v>747</v>
      </c>
      <c r="AL282" s="45">
        <f>VLOOKUP(B282,Di_ROADS!$B$17:$E$1006,4,FALSE)</f>
        <v>-2E-3</v>
      </c>
      <c r="AN282" s="37">
        <v>1</v>
      </c>
      <c r="AP282" s="140">
        <v>0</v>
      </c>
      <c r="AQ282" s="138">
        <v>0</v>
      </c>
      <c r="AR282" s="142">
        <f>AQ282-AP282</f>
        <v>0</v>
      </c>
      <c r="AS282" s="77">
        <f>MIN(F282,E282)*P282</f>
        <v>2.485226218239843</v>
      </c>
      <c r="AT282" s="36">
        <v>0</v>
      </c>
      <c r="AU282" s="78">
        <f>AT282-AS282</f>
        <v>-2.485226218239843</v>
      </c>
    </row>
    <row r="283" spans="1:47" s="36" customFormat="1">
      <c r="A283" s="37">
        <v>217</v>
      </c>
      <c r="B283" s="69" t="s">
        <v>536</v>
      </c>
      <c r="C283" s="74">
        <v>19</v>
      </c>
      <c r="D283" s="131">
        <v>0</v>
      </c>
      <c r="E283" s="131">
        <v>1.3905985343269767</v>
      </c>
      <c r="F283" s="131">
        <v>12</v>
      </c>
      <c r="G283" s="65">
        <v>99.3</v>
      </c>
      <c r="H283" s="65">
        <v>0</v>
      </c>
      <c r="I283" s="65">
        <v>19.387</v>
      </c>
      <c r="J283" s="45">
        <v>19.399999999999999</v>
      </c>
      <c r="K283" s="45">
        <v>70</v>
      </c>
      <c r="L283" s="136">
        <v>6255</v>
      </c>
      <c r="M283" s="45">
        <v>70</v>
      </c>
      <c r="N283" s="73">
        <v>0</v>
      </c>
      <c r="O283" s="37">
        <v>1</v>
      </c>
      <c r="P283" s="37">
        <v>1</v>
      </c>
      <c r="Q283" s="146">
        <v>0</v>
      </c>
      <c r="R283" s="93">
        <f>VLOOKUP($C283,lookup_line!$A$3:$M$40,2,FALSE)</f>
        <v>2</v>
      </c>
      <c r="S283" s="39">
        <f>VLOOKUP($C283,lookup_line!$A$3:$M$40,3,FALSE)</f>
        <v>10</v>
      </c>
      <c r="T283" s="39">
        <f>VLOOKUP($C283,lookup_line!$A$3:$M$40,4,FALSE)</f>
        <v>20</v>
      </c>
      <c r="U283" s="39">
        <f>VLOOKUP($C283,lookup_line!$A$3:$M$40,5,FALSE)</f>
        <v>0</v>
      </c>
      <c r="V283" s="39">
        <f>VLOOKUP($C283,lookup_line!$A$3:$M$40,6,FALSE)</f>
        <v>0</v>
      </c>
      <c r="W283" s="39">
        <f>VLOOKUP($C283,lookup_line!$A$3:$M$40,7,FALSE)</f>
        <v>0</v>
      </c>
      <c r="X283" s="39">
        <f>VLOOKUP($C283,lookup_line!$A$3:$M$40,8,FALSE)</f>
        <v>0</v>
      </c>
      <c r="Y283" s="39">
        <f>VLOOKUP($C283,lookup_line!$A$3:$M$40,9,FALSE)</f>
        <v>0</v>
      </c>
      <c r="Z283" s="39">
        <f>VLOOKUP($C283,lookup_line!$A$3:$M$40,10,FALSE)</f>
        <v>0</v>
      </c>
      <c r="AA283" s="39">
        <f>VLOOKUP($C283,lookup_line!$A$3:$M$40,11,FALSE)</f>
        <v>0</v>
      </c>
      <c r="AB283" s="39">
        <f>VLOOKUP($C283,lookup_line!$A$3:$M$40,12,FALSE)</f>
        <v>0</v>
      </c>
      <c r="AC283" s="39">
        <f>VLOOKUP($C283,lookup_line!$A$3:$M$40,13,FALSE)</f>
        <v>0</v>
      </c>
      <c r="AD283" s="126">
        <f>IFERROR((E283-AF283)/AL283*-1,0.1)</f>
        <v>646.79001596603564</v>
      </c>
      <c r="AE283" s="75">
        <v>0</v>
      </c>
      <c r="AF283" s="100">
        <v>0</v>
      </c>
      <c r="AG283" s="107">
        <v>0</v>
      </c>
      <c r="AH283" s="108">
        <v>0</v>
      </c>
      <c r="AI283" s="112"/>
      <c r="AJ283" s="45" t="s">
        <v>748</v>
      </c>
      <c r="AL283" s="45">
        <f>VLOOKUP(B283,Di_ROADS!$B$17:$E$1006,4,FALSE)</f>
        <v>-2.15E-3</v>
      </c>
      <c r="AN283" s="37">
        <v>1</v>
      </c>
      <c r="AP283" s="140">
        <v>0</v>
      </c>
      <c r="AQ283" s="138">
        <v>0</v>
      </c>
      <c r="AR283" s="142">
        <f>AQ283-AP283</f>
        <v>0</v>
      </c>
      <c r="AS283" s="77">
        <f>MIN(F283,E283)*P283</f>
        <v>1.3905985343269767</v>
      </c>
      <c r="AT283" s="36">
        <v>0</v>
      </c>
      <c r="AU283" s="78">
        <f>AT283-AS283</f>
        <v>-1.3905985343269767</v>
      </c>
    </row>
    <row r="284" spans="1:47" s="36" customFormat="1">
      <c r="A284" s="37">
        <v>218</v>
      </c>
      <c r="B284" s="69" t="s">
        <v>537</v>
      </c>
      <c r="C284" s="74">
        <v>19</v>
      </c>
      <c r="D284" s="131">
        <v>0</v>
      </c>
      <c r="E284" s="131">
        <v>3.5659448605016886</v>
      </c>
      <c r="F284" s="131">
        <v>12</v>
      </c>
      <c r="G284" s="65">
        <v>41.5</v>
      </c>
      <c r="H284" s="65">
        <v>26.4</v>
      </c>
      <c r="I284" s="65">
        <v>32.576000000000001</v>
      </c>
      <c r="J284" s="45">
        <v>32.6</v>
      </c>
      <c r="K284" s="45">
        <v>1</v>
      </c>
      <c r="L284" s="136">
        <v>4613</v>
      </c>
      <c r="M284" s="45">
        <v>1</v>
      </c>
      <c r="N284" s="73">
        <v>0</v>
      </c>
      <c r="O284" s="37">
        <v>1</v>
      </c>
      <c r="P284" s="37">
        <v>0</v>
      </c>
      <c r="Q284" s="146">
        <v>0</v>
      </c>
      <c r="R284" s="93">
        <f>VLOOKUP($C284,lookup_line!$A$3:$M$40,2,FALSE)</f>
        <v>2</v>
      </c>
      <c r="S284" s="39">
        <f>VLOOKUP($C284,lookup_line!$A$3:$M$40,3,FALSE)</f>
        <v>10</v>
      </c>
      <c r="T284" s="39">
        <f>VLOOKUP($C284,lookup_line!$A$3:$M$40,4,FALSE)</f>
        <v>20</v>
      </c>
      <c r="U284" s="39">
        <f>VLOOKUP($C284,lookup_line!$A$3:$M$40,5,FALSE)</f>
        <v>0</v>
      </c>
      <c r="V284" s="39">
        <f>VLOOKUP($C284,lookup_line!$A$3:$M$40,6,FALSE)</f>
        <v>0</v>
      </c>
      <c r="W284" s="39">
        <f>VLOOKUP($C284,lookup_line!$A$3:$M$40,7,FALSE)</f>
        <v>0</v>
      </c>
      <c r="X284" s="39">
        <f>VLOOKUP($C284,lookup_line!$A$3:$M$40,8,FALSE)</f>
        <v>0</v>
      </c>
      <c r="Y284" s="39">
        <f>VLOOKUP($C284,lookup_line!$A$3:$M$40,9,FALSE)</f>
        <v>0</v>
      </c>
      <c r="Z284" s="39">
        <f>VLOOKUP($C284,lookup_line!$A$3:$M$40,10,FALSE)</f>
        <v>0</v>
      </c>
      <c r="AA284" s="39">
        <f>VLOOKUP($C284,lookup_line!$A$3:$M$40,11,FALSE)</f>
        <v>0</v>
      </c>
      <c r="AB284" s="39">
        <f>VLOOKUP($C284,lookup_line!$A$3:$M$40,12,FALSE)</f>
        <v>0</v>
      </c>
      <c r="AC284" s="39">
        <f>VLOOKUP($C284,lookup_line!$A$3:$M$40,13,FALSE)</f>
        <v>0</v>
      </c>
      <c r="AD284" s="126">
        <f>E284*30</f>
        <v>106.97834581505066</v>
      </c>
      <c r="AE284" s="75">
        <v>0</v>
      </c>
      <c r="AF284" s="100">
        <v>0</v>
      </c>
      <c r="AG284" s="107">
        <v>0</v>
      </c>
      <c r="AH284" s="108">
        <v>0</v>
      </c>
      <c r="AI284" s="112"/>
      <c r="AJ284" s="45" t="s">
        <v>688</v>
      </c>
      <c r="AL284" s="45" t="e">
        <f>VLOOKUP(B284,Di_ROADS!$B$17:$E$1006,4,FALSE)</f>
        <v>#N/A</v>
      </c>
      <c r="AN284" s="37">
        <v>0</v>
      </c>
      <c r="AP284" s="140">
        <v>0</v>
      </c>
      <c r="AQ284" s="138">
        <v>0</v>
      </c>
      <c r="AR284" s="142">
        <f>AQ284-AP284</f>
        <v>0</v>
      </c>
      <c r="AS284" s="77">
        <f>MIN(F284,E284)*P284</f>
        <v>0</v>
      </c>
      <c r="AT284" s="36">
        <v>0</v>
      </c>
      <c r="AU284" s="78">
        <f>AT284-AS284</f>
        <v>0</v>
      </c>
    </row>
    <row r="285" spans="1:47" s="36" customFormat="1">
      <c r="A285" s="37">
        <v>219</v>
      </c>
      <c r="B285" s="69" t="s">
        <v>538</v>
      </c>
      <c r="C285" s="74">
        <v>19</v>
      </c>
      <c r="D285" s="131">
        <v>0</v>
      </c>
      <c r="E285" s="131">
        <v>2.456312425510685</v>
      </c>
      <c r="F285" s="131">
        <v>12</v>
      </c>
      <c r="G285" s="65">
        <v>34.2958</v>
      </c>
      <c r="H285" s="65">
        <v>32</v>
      </c>
      <c r="I285" s="65">
        <v>27.677</v>
      </c>
      <c r="J285" s="45">
        <v>27.7</v>
      </c>
      <c r="K285" s="45">
        <v>23</v>
      </c>
      <c r="L285" s="136">
        <v>4957</v>
      </c>
      <c r="M285" s="45">
        <v>23</v>
      </c>
      <c r="N285" s="73">
        <v>0</v>
      </c>
      <c r="O285" s="37">
        <v>1</v>
      </c>
      <c r="P285" s="37">
        <v>1</v>
      </c>
      <c r="Q285" s="146">
        <v>0</v>
      </c>
      <c r="R285" s="93">
        <f>VLOOKUP($C285,lookup_line!$A$3:$M$40,2,FALSE)</f>
        <v>2</v>
      </c>
      <c r="S285" s="39">
        <f>VLOOKUP($C285,lookup_line!$A$3:$M$40,3,FALSE)</f>
        <v>10</v>
      </c>
      <c r="T285" s="39">
        <f>VLOOKUP($C285,lookup_line!$A$3:$M$40,4,FALSE)</f>
        <v>20</v>
      </c>
      <c r="U285" s="39">
        <f>VLOOKUP($C285,lookup_line!$A$3:$M$40,5,FALSE)</f>
        <v>0</v>
      </c>
      <c r="V285" s="39">
        <f>VLOOKUP($C285,lookup_line!$A$3:$M$40,6,FALSE)</f>
        <v>0</v>
      </c>
      <c r="W285" s="39">
        <f>VLOOKUP($C285,lookup_line!$A$3:$M$40,7,FALSE)</f>
        <v>0</v>
      </c>
      <c r="X285" s="39">
        <f>VLOOKUP($C285,lookup_line!$A$3:$M$40,8,FALSE)</f>
        <v>0</v>
      </c>
      <c r="Y285" s="39">
        <f>VLOOKUP($C285,lookup_line!$A$3:$M$40,9,FALSE)</f>
        <v>0</v>
      </c>
      <c r="Z285" s="39">
        <f>VLOOKUP($C285,lookup_line!$A$3:$M$40,10,FALSE)</f>
        <v>0</v>
      </c>
      <c r="AA285" s="39">
        <f>VLOOKUP($C285,lookup_line!$A$3:$M$40,11,FALSE)</f>
        <v>0</v>
      </c>
      <c r="AB285" s="39">
        <f>VLOOKUP($C285,lookup_line!$A$3:$M$40,12,FALSE)</f>
        <v>0</v>
      </c>
      <c r="AC285" s="39">
        <f>VLOOKUP($C285,lookup_line!$A$3:$M$40,13,FALSE)</f>
        <v>0</v>
      </c>
      <c r="AD285" s="126">
        <f>IFERROR((E285-AF285)/AL285*-1,0.1)</f>
        <v>3319.3411155549798</v>
      </c>
      <c r="AE285" s="75">
        <v>0</v>
      </c>
      <c r="AF285" s="100">
        <v>0</v>
      </c>
      <c r="AG285" s="107">
        <v>0</v>
      </c>
      <c r="AH285" s="108">
        <v>0</v>
      </c>
      <c r="AI285" s="112"/>
      <c r="AJ285" s="45" t="s">
        <v>729</v>
      </c>
      <c r="AL285" s="45">
        <f>VLOOKUP(B285,Di_ROADS!$B$17:$E$1006,4,FALSE)</f>
        <v>-7.3999999999999999E-4</v>
      </c>
      <c r="AN285" s="37">
        <v>1</v>
      </c>
      <c r="AP285" s="140">
        <v>9.2130635999824594E-4</v>
      </c>
      <c r="AQ285" s="138">
        <v>9.2130594658718535E-4</v>
      </c>
      <c r="AR285" s="142">
        <f>AQ285-AP285</f>
        <v>-4.1341106059300525E-10</v>
      </c>
      <c r="AS285" s="77">
        <f>MIN(F285,E285)*P285</f>
        <v>2.456312425510685</v>
      </c>
      <c r="AT285" s="36">
        <v>9.2130635999824627E-4</v>
      </c>
      <c r="AU285" s="78">
        <f>AT285-AS285</f>
        <v>-2.4553911191506868</v>
      </c>
    </row>
    <row r="286" spans="1:47" s="36" customFormat="1">
      <c r="A286" s="37">
        <v>222</v>
      </c>
      <c r="B286" s="69" t="s">
        <v>541</v>
      </c>
      <c r="C286" s="74">
        <v>20</v>
      </c>
      <c r="D286" s="131">
        <v>0</v>
      </c>
      <c r="E286" s="131">
        <v>1.8717854914966845</v>
      </c>
      <c r="F286" s="131">
        <v>0</v>
      </c>
      <c r="G286" s="65">
        <v>74</v>
      </c>
      <c r="H286" s="65">
        <v>85.5</v>
      </c>
      <c r="I286" s="65">
        <v>21.28</v>
      </c>
      <c r="J286" s="45">
        <v>21.3</v>
      </c>
      <c r="K286" s="45">
        <v>17</v>
      </c>
      <c r="L286" s="136">
        <v>3000</v>
      </c>
      <c r="M286" s="45">
        <v>17</v>
      </c>
      <c r="N286" s="73">
        <v>0</v>
      </c>
      <c r="O286" s="37">
        <v>1</v>
      </c>
      <c r="P286" s="37">
        <v>1</v>
      </c>
      <c r="Q286" s="146">
        <v>0</v>
      </c>
      <c r="R286" s="93">
        <f>VLOOKUP($C286,lookup_line!$A$3:$M$40,2,FALSE)</f>
        <v>22</v>
      </c>
      <c r="S286" s="39">
        <f>VLOOKUP($C286,lookup_line!$A$3:$M$40,3,FALSE)</f>
        <v>0</v>
      </c>
      <c r="T286" s="39">
        <f>VLOOKUP($C286,lookup_line!$A$3:$M$40,4,FALSE)</f>
        <v>0</v>
      </c>
      <c r="U286" s="39">
        <f>VLOOKUP($C286,lookup_line!$A$3:$M$40,5,FALSE)</f>
        <v>0</v>
      </c>
      <c r="V286" s="39">
        <f>VLOOKUP($C286,lookup_line!$A$3:$M$40,6,FALSE)</f>
        <v>0</v>
      </c>
      <c r="W286" s="39">
        <f>VLOOKUP($C286,lookup_line!$A$3:$M$40,7,FALSE)</f>
        <v>0</v>
      </c>
      <c r="X286" s="39">
        <f>VLOOKUP($C286,lookup_line!$A$3:$M$40,8,FALSE)</f>
        <v>0</v>
      </c>
      <c r="Y286" s="39">
        <f>VLOOKUP($C286,lookup_line!$A$3:$M$40,9,FALSE)</f>
        <v>0</v>
      </c>
      <c r="Z286" s="39">
        <f>VLOOKUP($C286,lookup_line!$A$3:$M$40,10,FALSE)</f>
        <v>0</v>
      </c>
      <c r="AA286" s="39">
        <f>VLOOKUP($C286,lookup_line!$A$3:$M$40,11,FALSE)</f>
        <v>0</v>
      </c>
      <c r="AB286" s="39">
        <f>VLOOKUP($C286,lookup_line!$A$3:$M$40,12,FALSE)</f>
        <v>0</v>
      </c>
      <c r="AC286" s="39">
        <f>VLOOKUP($C286,lookup_line!$A$3:$M$40,13,FALSE)</f>
        <v>0</v>
      </c>
      <c r="AD286" s="126">
        <f>E286*30</f>
        <v>56.153564744900535</v>
      </c>
      <c r="AE286" s="75">
        <v>0</v>
      </c>
      <c r="AF286" s="100">
        <v>0</v>
      </c>
      <c r="AG286" s="107">
        <v>0</v>
      </c>
      <c r="AH286" s="108">
        <v>0</v>
      </c>
      <c r="AI286" s="112"/>
      <c r="AJ286" s="45" t="s">
        <v>751</v>
      </c>
      <c r="AL286" s="45" t="e">
        <f>VLOOKUP(B286,Di_ROADS!$B$17:$E$1006,4,FALSE)</f>
        <v>#N/A</v>
      </c>
      <c r="AN286" s="37">
        <v>1</v>
      </c>
      <c r="AP286" s="140">
        <v>5.6179390316796187</v>
      </c>
      <c r="AQ286" s="138">
        <v>5.6179390313054105</v>
      </c>
      <c r="AR286" s="142">
        <f>AQ286-AP286</f>
        <v>-3.7420821996647646E-10</v>
      </c>
      <c r="AS286" s="77">
        <f>MIN(F286,E286)*P286</f>
        <v>0</v>
      </c>
      <c r="AT286" s="36">
        <v>5.6179390316796187</v>
      </c>
      <c r="AU286" s="78">
        <f>AT286-AS286</f>
        <v>5.6179390316796187</v>
      </c>
    </row>
    <row r="287" spans="1:47" s="36" customFormat="1">
      <c r="A287" s="37">
        <v>223</v>
      </c>
      <c r="B287" s="69" t="s">
        <v>542</v>
      </c>
      <c r="C287" s="74">
        <v>20</v>
      </c>
      <c r="D287" s="131">
        <v>0</v>
      </c>
      <c r="E287" s="131">
        <v>1.4640738616161377</v>
      </c>
      <c r="F287" s="131">
        <v>0</v>
      </c>
      <c r="G287" s="65">
        <v>2</v>
      </c>
      <c r="H287" s="65">
        <v>171.3</v>
      </c>
      <c r="I287" s="65">
        <v>9.82</v>
      </c>
      <c r="J287" s="45">
        <v>9.8000000000000007</v>
      </c>
      <c r="K287" s="45">
        <v>25</v>
      </c>
      <c r="L287" s="136">
        <v>3000</v>
      </c>
      <c r="M287" s="45">
        <v>25</v>
      </c>
      <c r="N287" s="73">
        <v>0</v>
      </c>
      <c r="O287" s="37">
        <v>1</v>
      </c>
      <c r="P287" s="37">
        <v>1</v>
      </c>
      <c r="Q287" s="146">
        <v>0</v>
      </c>
      <c r="R287" s="93">
        <f>VLOOKUP($C287,lookup_line!$A$3:$M$40,2,FALSE)</f>
        <v>22</v>
      </c>
      <c r="S287" s="39">
        <f>VLOOKUP($C287,lookup_line!$A$3:$M$40,3,FALSE)</f>
        <v>0</v>
      </c>
      <c r="T287" s="39">
        <f>VLOOKUP($C287,lookup_line!$A$3:$M$40,4,FALSE)</f>
        <v>0</v>
      </c>
      <c r="U287" s="39">
        <f>VLOOKUP($C287,lookup_line!$A$3:$M$40,5,FALSE)</f>
        <v>0</v>
      </c>
      <c r="V287" s="39">
        <f>VLOOKUP($C287,lookup_line!$A$3:$M$40,6,FALSE)</f>
        <v>0</v>
      </c>
      <c r="W287" s="39">
        <f>VLOOKUP($C287,lookup_line!$A$3:$M$40,7,FALSE)</f>
        <v>0</v>
      </c>
      <c r="X287" s="39">
        <f>VLOOKUP($C287,lookup_line!$A$3:$M$40,8,FALSE)</f>
        <v>0</v>
      </c>
      <c r="Y287" s="39">
        <f>VLOOKUP($C287,lookup_line!$A$3:$M$40,9,FALSE)</f>
        <v>0</v>
      </c>
      <c r="Z287" s="39">
        <f>VLOOKUP($C287,lookup_line!$A$3:$M$40,10,FALSE)</f>
        <v>0</v>
      </c>
      <c r="AA287" s="39">
        <f>VLOOKUP($C287,lookup_line!$A$3:$M$40,11,FALSE)</f>
        <v>0</v>
      </c>
      <c r="AB287" s="39">
        <f>VLOOKUP($C287,lookup_line!$A$3:$M$40,12,FALSE)</f>
        <v>0</v>
      </c>
      <c r="AC287" s="39">
        <f>VLOOKUP($C287,lookup_line!$A$3:$M$40,13,FALSE)</f>
        <v>0</v>
      </c>
      <c r="AD287" s="126">
        <f>IFERROR((E287-AF287)/AL287*-1,0.1)</f>
        <v>732.03693080806886</v>
      </c>
      <c r="AE287" s="75">
        <v>0</v>
      </c>
      <c r="AF287" s="100">
        <v>0</v>
      </c>
      <c r="AG287" s="107">
        <v>0</v>
      </c>
      <c r="AH287" s="108">
        <v>0</v>
      </c>
      <c r="AI287" s="112"/>
      <c r="AJ287" s="45" t="s">
        <v>752</v>
      </c>
      <c r="AL287" s="45">
        <f>VLOOKUP(B287,Di_ROADS!$B$17:$E$1006,4,FALSE)</f>
        <v>-2E-3</v>
      </c>
      <c r="AN287" s="37">
        <v>1</v>
      </c>
      <c r="AP287" s="140">
        <v>3.3151432345041396</v>
      </c>
      <c r="AQ287" s="138">
        <v>3.3151432339609377</v>
      </c>
      <c r="AR287" s="142">
        <f>AQ287-AP287</f>
        <v>-5.4320192788281929E-10</v>
      </c>
      <c r="AS287" s="77">
        <f>MIN(F287,E287)*P287</f>
        <v>0</v>
      </c>
      <c r="AT287" s="36">
        <v>3.3151432345041396</v>
      </c>
      <c r="AU287" s="78">
        <f>AT287-AS287</f>
        <v>3.3151432345041396</v>
      </c>
    </row>
    <row r="288" spans="1:47" s="36" customFormat="1">
      <c r="A288" s="37">
        <v>224</v>
      </c>
      <c r="B288" s="69" t="s">
        <v>543</v>
      </c>
      <c r="C288" s="74">
        <v>20</v>
      </c>
      <c r="D288" s="131">
        <v>0</v>
      </c>
      <c r="E288" s="131">
        <v>1.558261119527192</v>
      </c>
      <c r="F288" s="131">
        <v>12</v>
      </c>
      <c r="G288" s="65">
        <v>42.7</v>
      </c>
      <c r="H288" s="65">
        <v>31.6</v>
      </c>
      <c r="I288" s="65">
        <v>13.12</v>
      </c>
      <c r="J288" s="45">
        <v>13.1</v>
      </c>
      <c r="K288" s="45">
        <v>4</v>
      </c>
      <c r="L288" s="136">
        <v>3000</v>
      </c>
      <c r="M288" s="45">
        <v>4</v>
      </c>
      <c r="N288" s="73">
        <v>0</v>
      </c>
      <c r="O288" s="37">
        <v>1</v>
      </c>
      <c r="P288" s="37">
        <v>1</v>
      </c>
      <c r="Q288" s="146">
        <v>0</v>
      </c>
      <c r="R288" s="93">
        <f>VLOOKUP($C288,lookup_line!$A$3:$M$40,2,FALSE)</f>
        <v>22</v>
      </c>
      <c r="S288" s="39">
        <f>VLOOKUP($C288,lookup_line!$A$3:$M$40,3,FALSE)</f>
        <v>0</v>
      </c>
      <c r="T288" s="39">
        <f>VLOOKUP($C288,lookup_line!$A$3:$M$40,4,FALSE)</f>
        <v>0</v>
      </c>
      <c r="U288" s="39">
        <f>VLOOKUP($C288,lookup_line!$A$3:$M$40,5,FALSE)</f>
        <v>0</v>
      </c>
      <c r="V288" s="39">
        <f>VLOOKUP($C288,lookup_line!$A$3:$M$40,6,FALSE)</f>
        <v>0</v>
      </c>
      <c r="W288" s="39">
        <f>VLOOKUP($C288,lookup_line!$A$3:$M$40,7,FALSE)</f>
        <v>0</v>
      </c>
      <c r="X288" s="39">
        <f>VLOOKUP($C288,lookup_line!$A$3:$M$40,8,FALSE)</f>
        <v>0</v>
      </c>
      <c r="Y288" s="39">
        <f>VLOOKUP($C288,lookup_line!$A$3:$M$40,9,FALSE)</f>
        <v>0</v>
      </c>
      <c r="Z288" s="39">
        <f>VLOOKUP($C288,lookup_line!$A$3:$M$40,10,FALSE)</f>
        <v>0</v>
      </c>
      <c r="AA288" s="39">
        <f>VLOOKUP($C288,lookup_line!$A$3:$M$40,11,FALSE)</f>
        <v>0</v>
      </c>
      <c r="AB288" s="39">
        <f>VLOOKUP($C288,lookup_line!$A$3:$M$40,12,FALSE)</f>
        <v>0</v>
      </c>
      <c r="AC288" s="39">
        <f>VLOOKUP($C288,lookup_line!$A$3:$M$40,13,FALSE)</f>
        <v>0</v>
      </c>
      <c r="AD288" s="126">
        <f>IFERROR((E288-AF288)/AL288*-1,0.1)</f>
        <v>1947.82639940899</v>
      </c>
      <c r="AE288" s="75">
        <v>0</v>
      </c>
      <c r="AF288" s="100">
        <v>0</v>
      </c>
      <c r="AG288" s="107">
        <v>0</v>
      </c>
      <c r="AH288" s="108">
        <v>0</v>
      </c>
      <c r="AI288" s="112"/>
      <c r="AJ288" s="45" t="s">
        <v>753</v>
      </c>
      <c r="AL288" s="45">
        <f>VLOOKUP(B288,Di_ROADS!$B$17:$E$1006,4,FALSE)</f>
        <v>-8.0000000000000004E-4</v>
      </c>
      <c r="AN288" s="37">
        <v>1</v>
      </c>
      <c r="AP288" s="140">
        <v>1.3047286486285725</v>
      </c>
      <c r="AQ288" s="138">
        <v>1.3047286482562011</v>
      </c>
      <c r="AR288" s="142">
        <f>AQ288-AP288</f>
        <v>-3.723714669945366E-10</v>
      </c>
      <c r="AS288" s="77">
        <f>MIN(F288,E288)*P288</f>
        <v>1.558261119527192</v>
      </c>
      <c r="AT288" s="36">
        <v>1.3047286486285725</v>
      </c>
      <c r="AU288" s="78">
        <f>AT288-AS288</f>
        <v>-0.25353247089861952</v>
      </c>
    </row>
    <row r="289" spans="1:47" s="36" customFormat="1">
      <c r="A289" s="37">
        <v>225</v>
      </c>
      <c r="B289" s="69" t="s">
        <v>544</v>
      </c>
      <c r="C289" s="74">
        <v>20</v>
      </c>
      <c r="D289" s="131">
        <v>0</v>
      </c>
      <c r="E289" s="131">
        <v>5.2985753427018079</v>
      </c>
      <c r="F289" s="131">
        <v>12</v>
      </c>
      <c r="G289" s="65">
        <v>18.369319999999998</v>
      </c>
      <c r="H289" s="65">
        <v>7.6363599999999998</v>
      </c>
      <c r="I289" s="65">
        <v>43</v>
      </c>
      <c r="J289" s="45">
        <v>43</v>
      </c>
      <c r="K289" s="45">
        <v>40</v>
      </c>
      <c r="L289" s="136">
        <v>3000</v>
      </c>
      <c r="M289" s="45">
        <v>40</v>
      </c>
      <c r="N289" s="73">
        <v>0</v>
      </c>
      <c r="O289" s="37">
        <v>1</v>
      </c>
      <c r="P289" s="37">
        <v>1</v>
      </c>
      <c r="Q289" s="146">
        <v>0</v>
      </c>
      <c r="R289" s="93">
        <f>VLOOKUP($C289,lookup_line!$A$3:$M$40,2,FALSE)</f>
        <v>22</v>
      </c>
      <c r="S289" s="39">
        <f>VLOOKUP($C289,lookup_line!$A$3:$M$40,3,FALSE)</f>
        <v>0</v>
      </c>
      <c r="T289" s="39">
        <f>VLOOKUP($C289,lookup_line!$A$3:$M$40,4,FALSE)</f>
        <v>0</v>
      </c>
      <c r="U289" s="39">
        <f>VLOOKUP($C289,lookup_line!$A$3:$M$40,5,FALSE)</f>
        <v>0</v>
      </c>
      <c r="V289" s="39">
        <f>VLOOKUP($C289,lookup_line!$A$3:$M$40,6,FALSE)</f>
        <v>0</v>
      </c>
      <c r="W289" s="39">
        <f>VLOOKUP($C289,lookup_line!$A$3:$M$40,7,FALSE)</f>
        <v>0</v>
      </c>
      <c r="X289" s="39">
        <f>VLOOKUP($C289,lookup_line!$A$3:$M$40,8,FALSE)</f>
        <v>0</v>
      </c>
      <c r="Y289" s="39">
        <f>VLOOKUP($C289,lookup_line!$A$3:$M$40,9,FALSE)</f>
        <v>0</v>
      </c>
      <c r="Z289" s="39">
        <f>VLOOKUP($C289,lookup_line!$A$3:$M$40,10,FALSE)</f>
        <v>0</v>
      </c>
      <c r="AA289" s="39">
        <f>VLOOKUP($C289,lookup_line!$A$3:$M$40,11,FALSE)</f>
        <v>0</v>
      </c>
      <c r="AB289" s="39">
        <f>VLOOKUP($C289,lookup_line!$A$3:$M$40,12,FALSE)</f>
        <v>0</v>
      </c>
      <c r="AC289" s="39">
        <f>VLOOKUP($C289,lookup_line!$A$3:$M$40,13,FALSE)</f>
        <v>0</v>
      </c>
      <c r="AD289" s="126">
        <f>E289*30</f>
        <v>158.95726028105423</v>
      </c>
      <c r="AE289" s="75">
        <v>0</v>
      </c>
      <c r="AF289" s="100">
        <v>0</v>
      </c>
      <c r="AG289" s="107">
        <v>0</v>
      </c>
      <c r="AH289" s="108">
        <v>0</v>
      </c>
      <c r="AI289" s="112"/>
      <c r="AJ289" s="45"/>
      <c r="AL289" s="45" t="e">
        <f>VLOOKUP(B289,Di_ROADS!$B$17:$E$1006,4,FALSE)</f>
        <v>#N/A</v>
      </c>
      <c r="AN289" s="37">
        <v>1</v>
      </c>
      <c r="AP289" s="140">
        <v>0.86199906725023301</v>
      </c>
      <c r="AQ289" s="138">
        <v>0.86199906687869887</v>
      </c>
      <c r="AR289" s="142">
        <f>AQ289-AP289</f>
        <v>-3.7153413678936431E-10</v>
      </c>
      <c r="AS289" s="77">
        <f>MIN(F289,E289)*P289</f>
        <v>5.2985753427018079</v>
      </c>
      <c r="AT289" s="36">
        <v>0.86199906725023312</v>
      </c>
      <c r="AU289" s="78">
        <f>AT289-AS289</f>
        <v>-4.436576275451575</v>
      </c>
    </row>
    <row r="290" spans="1:47" s="36" customFormat="1">
      <c r="A290" s="37">
        <v>229</v>
      </c>
      <c r="B290" s="69" t="s">
        <v>548</v>
      </c>
      <c r="C290" s="74">
        <v>21</v>
      </c>
      <c r="D290" s="131">
        <v>0</v>
      </c>
      <c r="E290" s="159">
        <v>4.3836464630416083</v>
      </c>
      <c r="F290" s="131">
        <v>12</v>
      </c>
      <c r="G290" s="65">
        <v>20.399999999999999</v>
      </c>
      <c r="H290" s="65">
        <v>194.3</v>
      </c>
      <c r="I290" s="65">
        <v>13.412000000000001</v>
      </c>
      <c r="J290" s="45">
        <v>13.4</v>
      </c>
      <c r="K290" s="45">
        <v>3</v>
      </c>
      <c r="L290" s="136">
        <v>1063.73</v>
      </c>
      <c r="M290" s="45">
        <v>3</v>
      </c>
      <c r="N290" s="73">
        <v>0</v>
      </c>
      <c r="O290" s="37">
        <v>1</v>
      </c>
      <c r="P290" s="37">
        <v>1</v>
      </c>
      <c r="Q290" s="146">
        <v>0</v>
      </c>
      <c r="R290" s="93">
        <f>VLOOKUP($C290,lookup_line!$A$3:$M$40,2,FALSE)</f>
        <v>22</v>
      </c>
      <c r="S290" s="39">
        <f>VLOOKUP($C290,lookup_line!$A$3:$M$40,3,FALSE)</f>
        <v>0</v>
      </c>
      <c r="T290" s="39">
        <f>VLOOKUP($C290,lookup_line!$A$3:$M$40,4,FALSE)</f>
        <v>0</v>
      </c>
      <c r="U290" s="39">
        <f>VLOOKUP($C290,lookup_line!$A$3:$M$40,5,FALSE)</f>
        <v>0</v>
      </c>
      <c r="V290" s="39">
        <f>VLOOKUP($C290,lookup_line!$A$3:$M$40,6,FALSE)</f>
        <v>0</v>
      </c>
      <c r="W290" s="39">
        <f>VLOOKUP($C290,lookup_line!$A$3:$M$40,7,FALSE)</f>
        <v>0</v>
      </c>
      <c r="X290" s="39">
        <f>VLOOKUP($C290,lookup_line!$A$3:$M$40,8,FALSE)</f>
        <v>0</v>
      </c>
      <c r="Y290" s="39">
        <f>VLOOKUP($C290,lookup_line!$A$3:$M$40,9,FALSE)</f>
        <v>0</v>
      </c>
      <c r="Z290" s="39">
        <f>VLOOKUP($C290,lookup_line!$A$3:$M$40,10,FALSE)</f>
        <v>0</v>
      </c>
      <c r="AA290" s="39">
        <f>VLOOKUP($C290,lookup_line!$A$3:$M$40,11,FALSE)</f>
        <v>0</v>
      </c>
      <c r="AB290" s="39">
        <f>VLOOKUP($C290,lookup_line!$A$3:$M$40,12,FALSE)</f>
        <v>0</v>
      </c>
      <c r="AC290" s="39">
        <f>VLOOKUP($C290,lookup_line!$A$3:$M$40,13,FALSE)</f>
        <v>0</v>
      </c>
      <c r="AD290" s="126">
        <f>IFERROR((E290-AF290)/AL290*-1,0.1)</f>
        <v>2191.8232315208043</v>
      </c>
      <c r="AE290" s="75">
        <v>0</v>
      </c>
      <c r="AF290" s="100">
        <v>0</v>
      </c>
      <c r="AG290" s="107">
        <v>0</v>
      </c>
      <c r="AH290" s="108">
        <v>0</v>
      </c>
      <c r="AI290" s="112"/>
      <c r="AJ290" s="45"/>
      <c r="AL290" s="45">
        <f>VLOOKUP(B290,Di_ROADS!$B$17:$E$1006,4,FALSE)</f>
        <v>-2E-3</v>
      </c>
      <c r="AN290" s="37">
        <v>1</v>
      </c>
      <c r="AP290" s="140">
        <v>0</v>
      </c>
      <c r="AQ290" s="138">
        <v>0</v>
      </c>
      <c r="AR290" s="142">
        <f>AQ290-AP290</f>
        <v>0</v>
      </c>
      <c r="AS290" s="77">
        <f>MIN(F290,E290)*P290</f>
        <v>4.3836464630416083</v>
      </c>
      <c r="AT290" s="36">
        <v>0</v>
      </c>
      <c r="AU290" s="78">
        <f>AT290-AS290</f>
        <v>-4.3836464630416083</v>
      </c>
    </row>
    <row r="291" spans="1:47" s="36" customFormat="1">
      <c r="A291" s="37">
        <v>232</v>
      </c>
      <c r="B291" s="69" t="s">
        <v>551</v>
      </c>
      <c r="C291" s="74">
        <v>22</v>
      </c>
      <c r="D291" s="131">
        <v>0</v>
      </c>
      <c r="E291" s="131">
        <v>1.4580452558276167</v>
      </c>
      <c r="F291" s="131">
        <v>12</v>
      </c>
      <c r="G291" s="65">
        <v>11.1</v>
      </c>
      <c r="H291" s="65">
        <v>0</v>
      </c>
      <c r="I291" s="65">
        <v>12</v>
      </c>
      <c r="J291" s="45">
        <v>12</v>
      </c>
      <c r="K291" s="45">
        <v>16</v>
      </c>
      <c r="L291" s="136">
        <v>1289</v>
      </c>
      <c r="M291" s="45">
        <v>16</v>
      </c>
      <c r="N291" s="73">
        <v>0</v>
      </c>
      <c r="O291" s="37">
        <v>1</v>
      </c>
      <c r="P291" s="37">
        <v>1</v>
      </c>
      <c r="Q291" s="146">
        <v>0</v>
      </c>
      <c r="R291" s="93">
        <f>VLOOKUP($C291,lookup_line!$A$3:$M$40,2,FALSE)</f>
        <v>22</v>
      </c>
      <c r="S291" s="39">
        <f>VLOOKUP($C291,lookup_line!$A$3:$M$40,3,FALSE)</f>
        <v>0</v>
      </c>
      <c r="T291" s="39">
        <f>VLOOKUP($C291,lookup_line!$A$3:$M$40,4,FALSE)</f>
        <v>0</v>
      </c>
      <c r="U291" s="39">
        <f>VLOOKUP($C291,lookup_line!$A$3:$M$40,5,FALSE)</f>
        <v>0</v>
      </c>
      <c r="V291" s="39">
        <f>VLOOKUP($C291,lookup_line!$A$3:$M$40,6,FALSE)</f>
        <v>0</v>
      </c>
      <c r="W291" s="39">
        <f>VLOOKUP($C291,lookup_line!$A$3:$M$40,7,FALSE)</f>
        <v>0</v>
      </c>
      <c r="X291" s="39">
        <f>VLOOKUP($C291,lookup_line!$A$3:$M$40,8,FALSE)</f>
        <v>0</v>
      </c>
      <c r="Y291" s="39">
        <f>VLOOKUP($C291,lookup_line!$A$3:$M$40,9,FALSE)</f>
        <v>0</v>
      </c>
      <c r="Z291" s="39">
        <f>VLOOKUP($C291,lookup_line!$A$3:$M$40,10,FALSE)</f>
        <v>0</v>
      </c>
      <c r="AA291" s="39">
        <f>VLOOKUP($C291,lookup_line!$A$3:$M$40,11,FALSE)</f>
        <v>0</v>
      </c>
      <c r="AB291" s="39">
        <f>VLOOKUP($C291,lookup_line!$A$3:$M$40,12,FALSE)</f>
        <v>0</v>
      </c>
      <c r="AC291" s="39">
        <f>VLOOKUP($C291,lookup_line!$A$3:$M$40,13,FALSE)</f>
        <v>0</v>
      </c>
      <c r="AD291" s="126">
        <f>IFERROR((E291-AF291)/AL291*-1,0.1)</f>
        <v>729.02262791380838</v>
      </c>
      <c r="AE291" s="75">
        <v>0</v>
      </c>
      <c r="AF291" s="100">
        <v>0</v>
      </c>
      <c r="AG291" s="107">
        <v>0</v>
      </c>
      <c r="AH291" s="108">
        <v>0</v>
      </c>
      <c r="AI291" s="112"/>
      <c r="AJ291" s="45"/>
      <c r="AL291" s="45">
        <f>VLOOKUP(B291,Di_ROADS!$B$17:$E$1006,4,FALSE)</f>
        <v>-2E-3</v>
      </c>
      <c r="AN291" s="37">
        <v>1</v>
      </c>
      <c r="AP291" s="140">
        <v>0</v>
      </c>
      <c r="AQ291" s="138">
        <v>0</v>
      </c>
      <c r="AR291" s="142">
        <f>AQ291-AP291</f>
        <v>0</v>
      </c>
      <c r="AS291" s="77">
        <f>MIN(F291,E291)*P291</f>
        <v>1.4580452558276167</v>
      </c>
      <c r="AT291" s="36">
        <v>0</v>
      </c>
      <c r="AU291" s="78">
        <f>AT291-AS291</f>
        <v>-1.4580452558276167</v>
      </c>
    </row>
    <row r="292" spans="1:47" s="36" customFormat="1">
      <c r="A292" s="37">
        <v>233</v>
      </c>
      <c r="B292" s="69" t="s">
        <v>552</v>
      </c>
      <c r="C292" s="74">
        <v>22</v>
      </c>
      <c r="D292" s="131">
        <v>0</v>
      </c>
      <c r="E292" s="131">
        <v>5.7857277523582553</v>
      </c>
      <c r="F292" s="131">
        <v>12</v>
      </c>
      <c r="G292" s="65">
        <v>8.5832599999999992</v>
      </c>
      <c r="H292" s="65">
        <v>6</v>
      </c>
      <c r="I292" s="65">
        <v>16.937999999999999</v>
      </c>
      <c r="J292" s="45">
        <v>16.899999999999999</v>
      </c>
      <c r="K292" s="45">
        <v>28</v>
      </c>
      <c r="L292" s="136">
        <v>559</v>
      </c>
      <c r="M292" s="45">
        <v>28</v>
      </c>
      <c r="N292" s="73">
        <v>0</v>
      </c>
      <c r="O292" s="37">
        <v>1</v>
      </c>
      <c r="P292" s="37">
        <v>1</v>
      </c>
      <c r="Q292" s="146">
        <v>0</v>
      </c>
      <c r="R292" s="93">
        <f>VLOOKUP($C292,lookup_line!$A$3:$M$40,2,FALSE)</f>
        <v>22</v>
      </c>
      <c r="S292" s="39">
        <f>VLOOKUP($C292,lookup_line!$A$3:$M$40,3,FALSE)</f>
        <v>0</v>
      </c>
      <c r="T292" s="39">
        <f>VLOOKUP($C292,lookup_line!$A$3:$M$40,4,FALSE)</f>
        <v>0</v>
      </c>
      <c r="U292" s="39">
        <f>VLOOKUP($C292,lookup_line!$A$3:$M$40,5,FALSE)</f>
        <v>0</v>
      </c>
      <c r="V292" s="39">
        <f>VLOOKUP($C292,lookup_line!$A$3:$M$40,6,FALSE)</f>
        <v>0</v>
      </c>
      <c r="W292" s="39">
        <f>VLOOKUP($C292,lookup_line!$A$3:$M$40,7,FALSE)</f>
        <v>0</v>
      </c>
      <c r="X292" s="39">
        <f>VLOOKUP($C292,lookup_line!$A$3:$M$40,8,FALSE)</f>
        <v>0</v>
      </c>
      <c r="Y292" s="39">
        <f>VLOOKUP($C292,lookup_line!$A$3:$M$40,9,FALSE)</f>
        <v>0</v>
      </c>
      <c r="Z292" s="39">
        <f>VLOOKUP($C292,lookup_line!$A$3:$M$40,10,FALSE)</f>
        <v>0</v>
      </c>
      <c r="AA292" s="39">
        <f>VLOOKUP($C292,lookup_line!$A$3:$M$40,11,FALSE)</f>
        <v>0</v>
      </c>
      <c r="AB292" s="39">
        <f>VLOOKUP($C292,lookup_line!$A$3:$M$40,12,FALSE)</f>
        <v>0</v>
      </c>
      <c r="AC292" s="39">
        <f>VLOOKUP($C292,lookup_line!$A$3:$M$40,13,FALSE)</f>
        <v>0</v>
      </c>
      <c r="AD292" s="126">
        <f>IFERROR((E292-AF292)/AL292*-1,0.1)</f>
        <v>2892.8638761791276</v>
      </c>
      <c r="AE292" s="75">
        <v>0</v>
      </c>
      <c r="AF292" s="100">
        <v>0</v>
      </c>
      <c r="AG292" s="107">
        <v>0</v>
      </c>
      <c r="AH292" s="108">
        <v>0</v>
      </c>
      <c r="AI292" s="112"/>
      <c r="AJ292" s="45"/>
      <c r="AL292" s="45">
        <f>VLOOKUP(B292,Di_ROADS!$B$17:$E$1006,4,FALSE)</f>
        <v>-2E-3</v>
      </c>
      <c r="AN292" s="37">
        <v>1</v>
      </c>
      <c r="AP292" s="140">
        <v>0.85630026098111212</v>
      </c>
      <c r="AQ292" s="138">
        <v>0.85630026064207299</v>
      </c>
      <c r="AR292" s="142">
        <f>AQ292-AP292</f>
        <v>-3.3903913010391307E-10</v>
      </c>
      <c r="AS292" s="77">
        <f>MIN(F292,E292)*P292</f>
        <v>5.7857277523582553</v>
      </c>
      <c r="AT292" s="36">
        <v>0.85630026098111212</v>
      </c>
      <c r="AU292" s="78">
        <f>AT292-AS292</f>
        <v>-4.929427491377143</v>
      </c>
    </row>
    <row r="293" spans="1:47" s="36" customFormat="1">
      <c r="A293" s="37">
        <v>234</v>
      </c>
      <c r="B293" s="69" t="s">
        <v>553</v>
      </c>
      <c r="C293" s="74">
        <v>22</v>
      </c>
      <c r="D293" s="131">
        <v>0</v>
      </c>
      <c r="E293" s="131">
        <v>4.8982600619195047</v>
      </c>
      <c r="F293" s="131">
        <v>15</v>
      </c>
      <c r="G293" s="65">
        <v>3.5</v>
      </c>
      <c r="H293" s="65">
        <v>0</v>
      </c>
      <c r="I293" s="65">
        <v>33.098999999999997</v>
      </c>
      <c r="J293" s="45">
        <v>33.1</v>
      </c>
      <c r="K293" s="45">
        <v>18</v>
      </c>
      <c r="L293" s="136">
        <v>4189</v>
      </c>
      <c r="M293" s="45">
        <v>18</v>
      </c>
      <c r="N293" s="73">
        <v>0</v>
      </c>
      <c r="O293" s="37">
        <v>1</v>
      </c>
      <c r="P293" s="37">
        <v>1</v>
      </c>
      <c r="Q293" s="146">
        <v>0</v>
      </c>
      <c r="R293" s="93">
        <f>VLOOKUP($C293,lookup_line!$A$3:$M$40,2,FALSE)</f>
        <v>22</v>
      </c>
      <c r="S293" s="39">
        <f>VLOOKUP($C293,lookup_line!$A$3:$M$40,3,FALSE)</f>
        <v>0</v>
      </c>
      <c r="T293" s="39">
        <f>VLOOKUP($C293,lookup_line!$A$3:$M$40,4,FALSE)</f>
        <v>0</v>
      </c>
      <c r="U293" s="39">
        <f>VLOOKUP($C293,lookup_line!$A$3:$M$40,5,FALSE)</f>
        <v>0</v>
      </c>
      <c r="V293" s="39">
        <f>VLOOKUP($C293,lookup_line!$A$3:$M$40,6,FALSE)</f>
        <v>0</v>
      </c>
      <c r="W293" s="39">
        <f>VLOOKUP($C293,lookup_line!$A$3:$M$40,7,FALSE)</f>
        <v>0</v>
      </c>
      <c r="X293" s="39">
        <f>VLOOKUP($C293,lookup_line!$A$3:$M$40,8,FALSE)</f>
        <v>0</v>
      </c>
      <c r="Y293" s="39">
        <f>VLOOKUP($C293,lookup_line!$A$3:$M$40,9,FALSE)</f>
        <v>0</v>
      </c>
      <c r="Z293" s="39">
        <f>VLOOKUP($C293,lookup_line!$A$3:$M$40,10,FALSE)</f>
        <v>0</v>
      </c>
      <c r="AA293" s="39">
        <f>VLOOKUP($C293,lookup_line!$A$3:$M$40,11,FALSE)</f>
        <v>0</v>
      </c>
      <c r="AB293" s="39">
        <f>VLOOKUP($C293,lookup_line!$A$3:$M$40,12,FALSE)</f>
        <v>0</v>
      </c>
      <c r="AC293" s="39">
        <f>VLOOKUP($C293,lookup_line!$A$3:$M$40,13,FALSE)</f>
        <v>0</v>
      </c>
      <c r="AD293" s="126">
        <f>IFERROR((E293-AF293)/AL293*-1,0.1)</f>
        <v>2449.1300309597523</v>
      </c>
      <c r="AE293" s="75">
        <v>0</v>
      </c>
      <c r="AF293" s="100">
        <v>0</v>
      </c>
      <c r="AG293" s="107">
        <v>0</v>
      </c>
      <c r="AH293" s="108">
        <v>0</v>
      </c>
      <c r="AI293" s="112"/>
      <c r="AJ293" s="45"/>
      <c r="AL293" s="45">
        <f>VLOOKUP(B293,Di_ROADS!$B$17:$E$1006,4,FALSE)</f>
        <v>-2E-3</v>
      </c>
      <c r="AN293" s="37">
        <v>1</v>
      </c>
      <c r="AP293" s="140">
        <v>3.2811095674277961</v>
      </c>
      <c r="AQ293" s="138">
        <v>3.2811095670932966</v>
      </c>
      <c r="AR293" s="142">
        <f>AQ293-AP293</f>
        <v>-3.3449953917852326E-10</v>
      </c>
      <c r="AS293" s="77">
        <f>MIN(F293,E293)*P293</f>
        <v>4.8982600619195047</v>
      </c>
      <c r="AT293" s="36">
        <v>3.2811095674277961</v>
      </c>
      <c r="AU293" s="78">
        <f>AT293-AS293</f>
        <v>-1.6171504944917086</v>
      </c>
    </row>
    <row r="294" spans="1:47" s="36" customFormat="1">
      <c r="A294" s="37">
        <v>235</v>
      </c>
      <c r="B294" s="69" t="s">
        <v>554</v>
      </c>
      <c r="C294" s="74">
        <v>22</v>
      </c>
      <c r="D294" s="131">
        <v>0</v>
      </c>
      <c r="E294" s="131">
        <v>1.4227456568929413</v>
      </c>
      <c r="F294" s="131">
        <v>12</v>
      </c>
      <c r="G294" s="65">
        <v>16.944559999999999</v>
      </c>
      <c r="H294" s="65">
        <v>52.98245</v>
      </c>
      <c r="I294" s="65">
        <v>15.382846171500001</v>
      </c>
      <c r="J294" s="45">
        <v>15.4</v>
      </c>
      <c r="K294" s="45">
        <v>14</v>
      </c>
      <c r="L294" s="136">
        <v>2292</v>
      </c>
      <c r="M294" s="45">
        <v>14</v>
      </c>
      <c r="N294" s="73">
        <v>0</v>
      </c>
      <c r="O294" s="37">
        <v>1</v>
      </c>
      <c r="P294" s="37">
        <v>1</v>
      </c>
      <c r="Q294" s="146">
        <v>0</v>
      </c>
      <c r="R294" s="93">
        <f>VLOOKUP($C294,lookup_line!$A$3:$M$40,2,FALSE)</f>
        <v>22</v>
      </c>
      <c r="S294" s="39">
        <f>VLOOKUP($C294,lookup_line!$A$3:$M$40,3,FALSE)</f>
        <v>0</v>
      </c>
      <c r="T294" s="39">
        <f>VLOOKUP($C294,lookup_line!$A$3:$M$40,4,FALSE)</f>
        <v>0</v>
      </c>
      <c r="U294" s="39">
        <f>VLOOKUP($C294,lookup_line!$A$3:$M$40,5,FALSE)</f>
        <v>0</v>
      </c>
      <c r="V294" s="39">
        <f>VLOOKUP($C294,lookup_line!$A$3:$M$40,6,FALSE)</f>
        <v>0</v>
      </c>
      <c r="W294" s="39">
        <f>VLOOKUP($C294,lookup_line!$A$3:$M$40,7,FALSE)</f>
        <v>0</v>
      </c>
      <c r="X294" s="39">
        <f>VLOOKUP($C294,lookup_line!$A$3:$M$40,8,FALSE)</f>
        <v>0</v>
      </c>
      <c r="Y294" s="39">
        <f>VLOOKUP($C294,lookup_line!$A$3:$M$40,9,FALSE)</f>
        <v>0</v>
      </c>
      <c r="Z294" s="39">
        <f>VLOOKUP($C294,lookup_line!$A$3:$M$40,10,FALSE)</f>
        <v>0</v>
      </c>
      <c r="AA294" s="39">
        <f>VLOOKUP($C294,lookup_line!$A$3:$M$40,11,FALSE)</f>
        <v>0</v>
      </c>
      <c r="AB294" s="39">
        <f>VLOOKUP($C294,lookup_line!$A$3:$M$40,12,FALSE)</f>
        <v>0</v>
      </c>
      <c r="AC294" s="39">
        <f>VLOOKUP($C294,lookup_line!$A$3:$M$40,13,FALSE)</f>
        <v>0</v>
      </c>
      <c r="AD294" s="126">
        <f>IFERROR((E294-AF294)/AL294*-1,0.1)</f>
        <v>711.37282844647063</v>
      </c>
      <c r="AE294" s="75">
        <v>0</v>
      </c>
      <c r="AF294" s="100">
        <v>0</v>
      </c>
      <c r="AG294" s="107">
        <v>0</v>
      </c>
      <c r="AH294" s="108">
        <v>0</v>
      </c>
      <c r="AI294" s="112"/>
      <c r="AJ294" s="45"/>
      <c r="AL294" s="45">
        <f>VLOOKUP(B294,Di_ROADS!$B$17:$E$1006,4,FALSE)</f>
        <v>-2E-3</v>
      </c>
      <c r="AN294" s="37">
        <v>1</v>
      </c>
      <c r="AP294" s="140">
        <v>4.6435570114171094</v>
      </c>
      <c r="AQ294" s="138">
        <v>4.6435570109116826</v>
      </c>
      <c r="AR294" s="142">
        <f>AQ294-AP294</f>
        <v>-5.0542681151455326E-10</v>
      </c>
      <c r="AS294" s="77">
        <f>MIN(F294,E294)*P294</f>
        <v>1.4227456568929413</v>
      </c>
      <c r="AT294" s="36">
        <v>4.6435570114171103</v>
      </c>
      <c r="AU294" s="78">
        <f>AT294-AS294</f>
        <v>3.220811354524169</v>
      </c>
    </row>
    <row r="295" spans="1:47" s="36" customFormat="1">
      <c r="A295" s="37">
        <v>236</v>
      </c>
      <c r="B295" s="69" t="s">
        <v>555</v>
      </c>
      <c r="C295" s="74">
        <v>22</v>
      </c>
      <c r="D295" s="131">
        <v>0</v>
      </c>
      <c r="E295" s="131">
        <v>0.90933737672332504</v>
      </c>
      <c r="F295" s="131">
        <v>12</v>
      </c>
      <c r="G295" s="65">
        <v>57.7</v>
      </c>
      <c r="H295" s="65">
        <v>0</v>
      </c>
      <c r="I295" s="65">
        <v>8.8770000000000007</v>
      </c>
      <c r="J295" s="45">
        <v>8.9</v>
      </c>
      <c r="K295" s="45">
        <v>6</v>
      </c>
      <c r="L295" s="136">
        <v>2155.6999999999998</v>
      </c>
      <c r="M295" s="45">
        <v>6</v>
      </c>
      <c r="N295" s="73">
        <v>0</v>
      </c>
      <c r="O295" s="37">
        <v>1</v>
      </c>
      <c r="P295" s="37">
        <v>1</v>
      </c>
      <c r="Q295" s="146">
        <v>0</v>
      </c>
      <c r="R295" s="93">
        <f>VLOOKUP($C295,lookup_line!$A$3:$M$40,2,FALSE)</f>
        <v>22</v>
      </c>
      <c r="S295" s="39">
        <f>VLOOKUP($C295,lookup_line!$A$3:$M$40,3,FALSE)</f>
        <v>0</v>
      </c>
      <c r="T295" s="39">
        <f>VLOOKUP($C295,lookup_line!$A$3:$M$40,4,FALSE)</f>
        <v>0</v>
      </c>
      <c r="U295" s="39">
        <f>VLOOKUP($C295,lookup_line!$A$3:$M$40,5,FALSE)</f>
        <v>0</v>
      </c>
      <c r="V295" s="39">
        <f>VLOOKUP($C295,lookup_line!$A$3:$M$40,6,FALSE)</f>
        <v>0</v>
      </c>
      <c r="W295" s="39">
        <f>VLOOKUP($C295,lookup_line!$A$3:$M$40,7,FALSE)</f>
        <v>0</v>
      </c>
      <c r="X295" s="39">
        <f>VLOOKUP($C295,lookup_line!$A$3:$M$40,8,FALSE)</f>
        <v>0</v>
      </c>
      <c r="Y295" s="39">
        <f>VLOOKUP($C295,lookup_line!$A$3:$M$40,9,FALSE)</f>
        <v>0</v>
      </c>
      <c r="Z295" s="39">
        <f>VLOOKUP($C295,lookup_line!$A$3:$M$40,10,FALSE)</f>
        <v>0</v>
      </c>
      <c r="AA295" s="39">
        <f>VLOOKUP($C295,lookup_line!$A$3:$M$40,11,FALSE)</f>
        <v>0</v>
      </c>
      <c r="AB295" s="39">
        <f>VLOOKUP($C295,lookup_line!$A$3:$M$40,12,FALSE)</f>
        <v>0</v>
      </c>
      <c r="AC295" s="39">
        <f>VLOOKUP($C295,lookup_line!$A$3:$M$40,13,FALSE)</f>
        <v>0</v>
      </c>
      <c r="AD295" s="126">
        <f>IFERROR((E295-AF295)/AL295*-1,0.1)</f>
        <v>454.66868836166253</v>
      </c>
      <c r="AE295" s="75">
        <v>0</v>
      </c>
      <c r="AF295" s="100">
        <v>0</v>
      </c>
      <c r="AG295" s="107">
        <v>0</v>
      </c>
      <c r="AH295" s="108">
        <v>0</v>
      </c>
      <c r="AI295" s="112"/>
      <c r="AJ295" s="45"/>
      <c r="AL295" s="45">
        <f>VLOOKUP(B295,Di_ROADS!$B$17:$E$1006,4,FALSE)</f>
        <v>-2E-3</v>
      </c>
      <c r="AN295" s="37">
        <v>1</v>
      </c>
      <c r="AP295" s="140">
        <v>3.4778535569275753</v>
      </c>
      <c r="AQ295" s="138">
        <v>3.4778535566057629</v>
      </c>
      <c r="AR295" s="142">
        <f>AQ295-AP295</f>
        <v>-3.2181235454231683E-10</v>
      </c>
      <c r="AS295" s="77">
        <f>MIN(F295,E295)*P295</f>
        <v>0.90933737672332504</v>
      </c>
      <c r="AT295" s="36">
        <v>3.4778535569275757</v>
      </c>
      <c r="AU295" s="78">
        <f>AT295-AS295</f>
        <v>2.5685161802042504</v>
      </c>
    </row>
    <row r="296" spans="1:47" s="36" customFormat="1">
      <c r="A296" s="37">
        <v>237</v>
      </c>
      <c r="B296" s="69" t="s">
        <v>556</v>
      </c>
      <c r="C296" s="74">
        <v>22</v>
      </c>
      <c r="D296" s="131">
        <v>0</v>
      </c>
      <c r="E296" s="131">
        <v>2.8219145824615013</v>
      </c>
      <c r="F296" s="131">
        <v>15</v>
      </c>
      <c r="G296" s="65">
        <v>32.700000000000003</v>
      </c>
      <c r="H296" s="65">
        <v>55.4</v>
      </c>
      <c r="I296" s="65">
        <v>19.2</v>
      </c>
      <c r="J296" s="45">
        <v>19.2</v>
      </c>
      <c r="K296" s="45">
        <v>2</v>
      </c>
      <c r="L296" s="136">
        <v>3424.92</v>
      </c>
      <c r="M296" s="45">
        <v>2</v>
      </c>
      <c r="N296" s="73">
        <v>0</v>
      </c>
      <c r="O296" s="37">
        <v>1</v>
      </c>
      <c r="P296" s="37">
        <v>1</v>
      </c>
      <c r="Q296" s="146">
        <v>0</v>
      </c>
      <c r="R296" s="93">
        <f>VLOOKUP($C296,lookup_line!$A$3:$M$40,2,FALSE)</f>
        <v>22</v>
      </c>
      <c r="S296" s="39">
        <f>VLOOKUP($C296,lookup_line!$A$3:$M$40,3,FALSE)</f>
        <v>0</v>
      </c>
      <c r="T296" s="39">
        <f>VLOOKUP($C296,lookup_line!$A$3:$M$40,4,FALSE)</f>
        <v>0</v>
      </c>
      <c r="U296" s="39">
        <f>VLOOKUP($C296,lookup_line!$A$3:$M$40,5,FALSE)</f>
        <v>0</v>
      </c>
      <c r="V296" s="39">
        <f>VLOOKUP($C296,lookup_line!$A$3:$M$40,6,FALSE)</f>
        <v>0</v>
      </c>
      <c r="W296" s="39">
        <f>VLOOKUP($C296,lookup_line!$A$3:$M$40,7,FALSE)</f>
        <v>0</v>
      </c>
      <c r="X296" s="39">
        <f>VLOOKUP($C296,lookup_line!$A$3:$M$40,8,FALSE)</f>
        <v>0</v>
      </c>
      <c r="Y296" s="39">
        <f>VLOOKUP($C296,lookup_line!$A$3:$M$40,9,FALSE)</f>
        <v>0</v>
      </c>
      <c r="Z296" s="39">
        <f>VLOOKUP($C296,lookup_line!$A$3:$M$40,10,FALSE)</f>
        <v>0</v>
      </c>
      <c r="AA296" s="39">
        <f>VLOOKUP($C296,lookup_line!$A$3:$M$40,11,FALSE)</f>
        <v>0</v>
      </c>
      <c r="AB296" s="39">
        <f>VLOOKUP($C296,lookup_line!$A$3:$M$40,12,FALSE)</f>
        <v>0</v>
      </c>
      <c r="AC296" s="39">
        <f>VLOOKUP($C296,lookup_line!$A$3:$M$40,13,FALSE)</f>
        <v>0</v>
      </c>
      <c r="AD296" s="126">
        <f>IFERROR((E296-AF296)/AL296*-1,0.1)</f>
        <v>470.31909707691688</v>
      </c>
      <c r="AE296" s="75">
        <v>0</v>
      </c>
      <c r="AF296" s="100">
        <v>0</v>
      </c>
      <c r="AG296" s="107">
        <v>0</v>
      </c>
      <c r="AH296" s="108">
        <v>0</v>
      </c>
      <c r="AI296" s="112"/>
      <c r="AJ296" s="45"/>
      <c r="AL296" s="45">
        <f>VLOOKUP(B296,Di_ROADS!$B$17:$E$1006,4,FALSE)</f>
        <v>-6.0000000000000001E-3</v>
      </c>
      <c r="AN296" s="37">
        <v>1</v>
      </c>
      <c r="AP296" s="140">
        <v>3.9923123605533246</v>
      </c>
      <c r="AQ296" s="138">
        <v>3.9923123602029333</v>
      </c>
      <c r="AR296" s="142">
        <f>AQ296-AP296</f>
        <v>-3.5039127155300775E-10</v>
      </c>
      <c r="AS296" s="77">
        <f>MIN(F296,E296)*P296</f>
        <v>2.8219145824615013</v>
      </c>
      <c r="AT296" s="36">
        <v>3.9923123605533246</v>
      </c>
      <c r="AU296" s="78">
        <f>AT296-AS296</f>
        <v>1.1703977780918233</v>
      </c>
    </row>
    <row r="297" spans="1:47" s="36" customFormat="1">
      <c r="A297" s="37">
        <v>238</v>
      </c>
      <c r="B297" s="69" t="s">
        <v>557</v>
      </c>
      <c r="C297" s="74">
        <v>22</v>
      </c>
      <c r="D297" s="131">
        <v>0</v>
      </c>
      <c r="E297" s="131">
        <v>2.3035197966415035</v>
      </c>
      <c r="F297" s="131">
        <v>12</v>
      </c>
      <c r="G297" s="65">
        <v>5</v>
      </c>
      <c r="H297" s="65">
        <v>103</v>
      </c>
      <c r="I297" s="65">
        <v>5.1950000000000003</v>
      </c>
      <c r="J297" s="45">
        <v>5.2</v>
      </c>
      <c r="K297" s="45">
        <v>4</v>
      </c>
      <c r="L297" s="136">
        <v>2111.87</v>
      </c>
      <c r="M297" s="45">
        <v>4</v>
      </c>
      <c r="N297" s="73">
        <v>0</v>
      </c>
      <c r="O297" s="37">
        <v>1</v>
      </c>
      <c r="P297" s="37">
        <v>1</v>
      </c>
      <c r="Q297" s="146">
        <v>0</v>
      </c>
      <c r="R297" s="93">
        <f>VLOOKUP($C297,lookup_line!$A$3:$M$40,2,FALSE)</f>
        <v>22</v>
      </c>
      <c r="S297" s="39">
        <f>VLOOKUP($C297,lookup_line!$A$3:$M$40,3,FALSE)</f>
        <v>0</v>
      </c>
      <c r="T297" s="39">
        <f>VLOOKUP($C297,lookup_line!$A$3:$M$40,4,FALSE)</f>
        <v>0</v>
      </c>
      <c r="U297" s="39">
        <f>VLOOKUP($C297,lookup_line!$A$3:$M$40,5,FALSE)</f>
        <v>0</v>
      </c>
      <c r="V297" s="39">
        <f>VLOOKUP($C297,lookup_line!$A$3:$M$40,6,FALSE)</f>
        <v>0</v>
      </c>
      <c r="W297" s="39">
        <f>VLOOKUP($C297,lookup_line!$A$3:$M$40,7,FALSE)</f>
        <v>0</v>
      </c>
      <c r="X297" s="39">
        <f>VLOOKUP($C297,lookup_line!$A$3:$M$40,8,FALSE)</f>
        <v>0</v>
      </c>
      <c r="Y297" s="39">
        <f>VLOOKUP($C297,lookup_line!$A$3:$M$40,9,FALSE)</f>
        <v>0</v>
      </c>
      <c r="Z297" s="39">
        <f>VLOOKUP($C297,lookup_line!$A$3:$M$40,10,FALSE)</f>
        <v>0</v>
      </c>
      <c r="AA297" s="39">
        <f>VLOOKUP($C297,lookup_line!$A$3:$M$40,11,FALSE)</f>
        <v>0</v>
      </c>
      <c r="AB297" s="39">
        <f>VLOOKUP($C297,lookup_line!$A$3:$M$40,12,FALSE)</f>
        <v>0</v>
      </c>
      <c r="AC297" s="39">
        <f>VLOOKUP($C297,lookup_line!$A$3:$M$40,13,FALSE)</f>
        <v>0</v>
      </c>
      <c r="AD297" s="126">
        <f>IFERROR((E297-AF297)/AL297*-1,0.1)</f>
        <v>460.7039593283007</v>
      </c>
      <c r="AE297" s="75">
        <v>0</v>
      </c>
      <c r="AF297" s="100">
        <v>0</v>
      </c>
      <c r="AG297" s="107">
        <v>0</v>
      </c>
      <c r="AH297" s="108">
        <v>0</v>
      </c>
      <c r="AI297" s="112"/>
      <c r="AJ297" s="45"/>
      <c r="AL297" s="45">
        <f>VLOOKUP(B297,Di_ROADS!$B$17:$E$1006,4,FALSE)</f>
        <v>-5.0000000000000001E-3</v>
      </c>
      <c r="AN297" s="37">
        <v>1</v>
      </c>
      <c r="AP297" s="140">
        <v>13.183063875157506</v>
      </c>
      <c r="AQ297" s="138">
        <v>13.18306387464308</v>
      </c>
      <c r="AR297" s="142">
        <f>AQ297-AP297</f>
        <v>-5.1442583526295493E-10</v>
      </c>
      <c r="AS297" s="77">
        <f>MIN(F297,E297)*P297</f>
        <v>2.3035197966415035</v>
      </c>
      <c r="AT297" s="36">
        <v>13.183063875157506</v>
      </c>
      <c r="AU297" s="78">
        <f>AT297-AS297</f>
        <v>10.879544078516002</v>
      </c>
    </row>
    <row r="298" spans="1:47" s="36" customFormat="1">
      <c r="A298" s="37">
        <v>239</v>
      </c>
      <c r="B298" s="69" t="s">
        <v>558</v>
      </c>
      <c r="C298" s="74">
        <v>22</v>
      </c>
      <c r="D298" s="131">
        <v>0</v>
      </c>
      <c r="E298" s="131">
        <v>2.3910032936885379</v>
      </c>
      <c r="F298" s="131">
        <v>12</v>
      </c>
      <c r="G298" s="65">
        <v>130.4</v>
      </c>
      <c r="H298" s="65">
        <v>0</v>
      </c>
      <c r="I298" s="65">
        <v>22.106999999999999</v>
      </c>
      <c r="J298" s="45">
        <v>22.1</v>
      </c>
      <c r="K298" s="45">
        <v>20</v>
      </c>
      <c r="L298" s="136">
        <v>7083.79</v>
      </c>
      <c r="M298" s="45">
        <v>20</v>
      </c>
      <c r="N298" s="73">
        <v>0</v>
      </c>
      <c r="O298" s="37">
        <v>1</v>
      </c>
      <c r="P298" s="37">
        <v>1</v>
      </c>
      <c r="Q298" s="146">
        <v>0</v>
      </c>
      <c r="R298" s="93">
        <f>VLOOKUP($C298,lookup_line!$A$3:$M$40,2,FALSE)</f>
        <v>22</v>
      </c>
      <c r="S298" s="39">
        <f>VLOOKUP($C298,lookup_line!$A$3:$M$40,3,FALSE)</f>
        <v>0</v>
      </c>
      <c r="T298" s="39">
        <f>VLOOKUP($C298,lookup_line!$A$3:$M$40,4,FALSE)</f>
        <v>0</v>
      </c>
      <c r="U298" s="39">
        <f>VLOOKUP($C298,lookup_line!$A$3:$M$40,5,FALSE)</f>
        <v>0</v>
      </c>
      <c r="V298" s="39">
        <f>VLOOKUP($C298,lookup_line!$A$3:$M$40,6,FALSE)</f>
        <v>0</v>
      </c>
      <c r="W298" s="39">
        <f>VLOOKUP($C298,lookup_line!$A$3:$M$40,7,FALSE)</f>
        <v>0</v>
      </c>
      <c r="X298" s="39">
        <f>VLOOKUP($C298,lookup_line!$A$3:$M$40,8,FALSE)</f>
        <v>0</v>
      </c>
      <c r="Y298" s="39">
        <f>VLOOKUP($C298,lookup_line!$A$3:$M$40,9,FALSE)</f>
        <v>0</v>
      </c>
      <c r="Z298" s="39">
        <f>VLOOKUP($C298,lookup_line!$A$3:$M$40,10,FALSE)</f>
        <v>0</v>
      </c>
      <c r="AA298" s="39">
        <f>VLOOKUP($C298,lookup_line!$A$3:$M$40,11,FALSE)</f>
        <v>0</v>
      </c>
      <c r="AB298" s="39">
        <f>VLOOKUP($C298,lookup_line!$A$3:$M$40,12,FALSE)</f>
        <v>0</v>
      </c>
      <c r="AC298" s="39">
        <f>VLOOKUP($C298,lookup_line!$A$3:$M$40,13,FALSE)</f>
        <v>0</v>
      </c>
      <c r="AD298" s="126">
        <f>IFERROR((E298-AF298)/AL298*-1,0.1)</f>
        <v>797.00109789617932</v>
      </c>
      <c r="AE298" s="75">
        <v>0</v>
      </c>
      <c r="AF298" s="100">
        <v>0</v>
      </c>
      <c r="AG298" s="107">
        <v>0</v>
      </c>
      <c r="AH298" s="108">
        <v>0</v>
      </c>
      <c r="AI298" s="112"/>
      <c r="AJ298" s="45" t="s">
        <v>756</v>
      </c>
      <c r="AL298" s="45">
        <f>VLOOKUP(B298,Di_ROADS!$B$17:$E$1006,4,FALSE)</f>
        <v>-3.0000000000000001E-3</v>
      </c>
      <c r="AN298" s="37">
        <v>1</v>
      </c>
      <c r="AP298" s="140">
        <v>6.0456508554225712</v>
      </c>
      <c r="AQ298" s="138">
        <v>6.0456508551072003</v>
      </c>
      <c r="AR298" s="142">
        <f>AQ298-AP298</f>
        <v>-3.1537084055344167E-10</v>
      </c>
      <c r="AS298" s="77">
        <f>MIN(F298,E298)*P298</f>
        <v>2.3910032936885379</v>
      </c>
      <c r="AT298" s="36">
        <v>6.0456508554225712</v>
      </c>
      <c r="AU298" s="78">
        <f>AT298-AS298</f>
        <v>3.6546475617340333</v>
      </c>
    </row>
    <row r="299" spans="1:47" s="36" customFormat="1">
      <c r="A299" s="37">
        <v>241</v>
      </c>
      <c r="B299" s="69" t="s">
        <v>560</v>
      </c>
      <c r="C299" s="74">
        <v>22</v>
      </c>
      <c r="D299" s="131">
        <v>0</v>
      </c>
      <c r="E299" s="131">
        <v>3.7947065868263468</v>
      </c>
      <c r="F299" s="131">
        <v>12</v>
      </c>
      <c r="G299" s="65">
        <v>4.0999999999999996</v>
      </c>
      <c r="H299" s="65">
        <v>0</v>
      </c>
      <c r="I299" s="65">
        <v>20</v>
      </c>
      <c r="J299" s="45">
        <v>20</v>
      </c>
      <c r="K299" s="45">
        <v>8</v>
      </c>
      <c r="L299" s="136">
        <v>4119</v>
      </c>
      <c r="M299" s="45">
        <v>8</v>
      </c>
      <c r="N299" s="73">
        <v>0</v>
      </c>
      <c r="O299" s="37">
        <v>1</v>
      </c>
      <c r="P299" s="37">
        <v>1</v>
      </c>
      <c r="Q299" s="146">
        <v>0</v>
      </c>
      <c r="R299" s="93">
        <f>VLOOKUP($C299,lookup_line!$A$3:$M$40,2,FALSE)</f>
        <v>22</v>
      </c>
      <c r="S299" s="39">
        <f>VLOOKUP($C299,lookup_line!$A$3:$M$40,3,FALSE)</f>
        <v>0</v>
      </c>
      <c r="T299" s="39">
        <f>VLOOKUP($C299,lookup_line!$A$3:$M$40,4,FALSE)</f>
        <v>0</v>
      </c>
      <c r="U299" s="39">
        <f>VLOOKUP($C299,lookup_line!$A$3:$M$40,5,FALSE)</f>
        <v>0</v>
      </c>
      <c r="V299" s="39">
        <f>VLOOKUP($C299,lookup_line!$A$3:$M$40,6,FALSE)</f>
        <v>0</v>
      </c>
      <c r="W299" s="39">
        <f>VLOOKUP($C299,lookup_line!$A$3:$M$40,7,FALSE)</f>
        <v>0</v>
      </c>
      <c r="X299" s="39">
        <f>VLOOKUP($C299,lookup_line!$A$3:$M$40,8,FALSE)</f>
        <v>0</v>
      </c>
      <c r="Y299" s="39">
        <f>VLOOKUP($C299,lookup_line!$A$3:$M$40,9,FALSE)</f>
        <v>0</v>
      </c>
      <c r="Z299" s="39">
        <f>VLOOKUP($C299,lookup_line!$A$3:$M$40,10,FALSE)</f>
        <v>0</v>
      </c>
      <c r="AA299" s="39">
        <f>VLOOKUP($C299,lookup_line!$A$3:$M$40,11,FALSE)</f>
        <v>0</v>
      </c>
      <c r="AB299" s="39">
        <f>VLOOKUP($C299,lookup_line!$A$3:$M$40,12,FALSE)</f>
        <v>0</v>
      </c>
      <c r="AC299" s="39">
        <f>VLOOKUP($C299,lookup_line!$A$3:$M$40,13,FALSE)</f>
        <v>0</v>
      </c>
      <c r="AD299" s="126">
        <f>IFERROR((E299-AF299)/AL299*-1,0.1)</f>
        <v>1897.3532934131733</v>
      </c>
      <c r="AE299" s="75">
        <v>0</v>
      </c>
      <c r="AF299" s="100">
        <v>0</v>
      </c>
      <c r="AG299" s="107">
        <v>0</v>
      </c>
      <c r="AH299" s="108">
        <v>0</v>
      </c>
      <c r="AI299" s="112"/>
      <c r="AJ299" s="45"/>
      <c r="AL299" s="45">
        <f>VLOOKUP(B299,Di_ROADS!$B$17:$E$1006,4,FALSE)</f>
        <v>-2E-3</v>
      </c>
      <c r="AN299" s="37">
        <v>1</v>
      </c>
      <c r="AP299" s="140">
        <v>0.25878649941798759</v>
      </c>
      <c r="AQ299" s="138">
        <v>0.25878649910980178</v>
      </c>
      <c r="AR299" s="142">
        <f>AQ299-AP299</f>
        <v>-3.0818581020497504E-10</v>
      </c>
      <c r="AS299" s="77">
        <f>MIN(F299,E299)*P299</f>
        <v>3.7947065868263468</v>
      </c>
      <c r="AT299" s="36">
        <v>0.25878649941798754</v>
      </c>
      <c r="AU299" s="78">
        <f>AT299-AS299</f>
        <v>-3.5359200874083592</v>
      </c>
    </row>
    <row r="300" spans="1:47" s="36" customFormat="1">
      <c r="A300" s="37">
        <v>242</v>
      </c>
      <c r="B300" s="69" t="s">
        <v>561</v>
      </c>
      <c r="C300" s="74">
        <v>22</v>
      </c>
      <c r="D300" s="131">
        <v>0</v>
      </c>
      <c r="E300" s="131">
        <v>9.3467194532052034</v>
      </c>
      <c r="F300" s="131">
        <v>12</v>
      </c>
      <c r="G300" s="65">
        <v>3.5</v>
      </c>
      <c r="H300" s="65">
        <v>6.7</v>
      </c>
      <c r="I300" s="65">
        <v>12.98</v>
      </c>
      <c r="J300" s="45">
        <v>13</v>
      </c>
      <c r="K300" s="45">
        <v>4</v>
      </c>
      <c r="L300" s="136">
        <v>3609</v>
      </c>
      <c r="M300" s="45">
        <v>4</v>
      </c>
      <c r="N300" s="73">
        <v>0</v>
      </c>
      <c r="O300" s="37">
        <v>1</v>
      </c>
      <c r="P300" s="37">
        <v>1</v>
      </c>
      <c r="Q300" s="146">
        <v>0</v>
      </c>
      <c r="R300" s="93">
        <f>VLOOKUP($C300,lookup_line!$A$3:$M$40,2,FALSE)</f>
        <v>22</v>
      </c>
      <c r="S300" s="39">
        <f>VLOOKUP($C300,lookup_line!$A$3:$M$40,3,FALSE)</f>
        <v>0</v>
      </c>
      <c r="T300" s="39">
        <f>VLOOKUP($C300,lookup_line!$A$3:$M$40,4,FALSE)</f>
        <v>0</v>
      </c>
      <c r="U300" s="39">
        <f>VLOOKUP($C300,lookup_line!$A$3:$M$40,5,FALSE)</f>
        <v>0</v>
      </c>
      <c r="V300" s="39">
        <f>VLOOKUP($C300,lookup_line!$A$3:$M$40,6,FALSE)</f>
        <v>0</v>
      </c>
      <c r="W300" s="39">
        <f>VLOOKUP($C300,lookup_line!$A$3:$M$40,7,FALSE)</f>
        <v>0</v>
      </c>
      <c r="X300" s="39">
        <f>VLOOKUP($C300,lookup_line!$A$3:$M$40,8,FALSE)</f>
        <v>0</v>
      </c>
      <c r="Y300" s="39">
        <f>VLOOKUP($C300,lookup_line!$A$3:$M$40,9,FALSE)</f>
        <v>0</v>
      </c>
      <c r="Z300" s="39">
        <f>VLOOKUP($C300,lookup_line!$A$3:$M$40,10,FALSE)</f>
        <v>0</v>
      </c>
      <c r="AA300" s="39">
        <f>VLOOKUP($C300,lookup_line!$A$3:$M$40,11,FALSE)</f>
        <v>0</v>
      </c>
      <c r="AB300" s="39">
        <f>VLOOKUP($C300,lookup_line!$A$3:$M$40,12,FALSE)</f>
        <v>0</v>
      </c>
      <c r="AC300" s="39">
        <f>VLOOKUP($C300,lookup_line!$A$3:$M$40,13,FALSE)</f>
        <v>0</v>
      </c>
      <c r="AD300" s="126">
        <f>IFERROR((E300-AF300)/AL300*-1,0.1)</f>
        <v>4673.3597266026018</v>
      </c>
      <c r="AE300" s="75">
        <v>0</v>
      </c>
      <c r="AF300" s="100">
        <v>0</v>
      </c>
      <c r="AG300" s="107">
        <v>0</v>
      </c>
      <c r="AH300" s="108">
        <v>0</v>
      </c>
      <c r="AI300" s="112"/>
      <c r="AJ300" s="45"/>
      <c r="AL300" s="45">
        <f>VLOOKUP(B300,Di_ROADS!$B$17:$E$1006,4,FALSE)</f>
        <v>-2E-3</v>
      </c>
      <c r="AN300" s="37">
        <v>1</v>
      </c>
      <c r="AP300" s="140">
        <v>4.507323925527257</v>
      </c>
      <c r="AQ300" s="138">
        <v>4.5073239251107502</v>
      </c>
      <c r="AR300" s="142">
        <f>AQ300-AP300</f>
        <v>-4.1650682902627523E-10</v>
      </c>
      <c r="AS300" s="77">
        <f>MIN(F300,E300)*P300</f>
        <v>9.3467194532052034</v>
      </c>
      <c r="AT300" s="36">
        <v>4.507323925527257</v>
      </c>
      <c r="AU300" s="78">
        <f>AT300-AS300</f>
        <v>-4.8393955276779463</v>
      </c>
    </row>
    <row r="301" spans="1:47" s="36" customFormat="1">
      <c r="A301" s="37">
        <v>244</v>
      </c>
      <c r="B301" s="69" t="s">
        <v>563</v>
      </c>
      <c r="C301" s="74">
        <v>22</v>
      </c>
      <c r="D301" s="131">
        <v>0</v>
      </c>
      <c r="E301" s="131">
        <v>0.85630026098111212</v>
      </c>
      <c r="F301" s="131">
        <v>12</v>
      </c>
      <c r="G301" s="65">
        <v>7.0838700000000001</v>
      </c>
      <c r="H301" s="65">
        <v>14.28571</v>
      </c>
      <c r="I301" s="65">
        <v>12.0508794912</v>
      </c>
      <c r="J301" s="45">
        <v>12.1</v>
      </c>
      <c r="K301" s="45">
        <v>18</v>
      </c>
      <c r="L301" s="136">
        <v>981.87</v>
      </c>
      <c r="M301" s="45">
        <v>18</v>
      </c>
      <c r="N301" s="73">
        <v>0</v>
      </c>
      <c r="O301" s="37">
        <v>1</v>
      </c>
      <c r="P301" s="37">
        <v>1</v>
      </c>
      <c r="Q301" s="146">
        <v>0</v>
      </c>
      <c r="R301" s="93">
        <f>VLOOKUP($C301,lookup_line!$A$3:$M$40,2,FALSE)</f>
        <v>22</v>
      </c>
      <c r="S301" s="39">
        <f>VLOOKUP($C301,lookup_line!$A$3:$M$40,3,FALSE)</f>
        <v>0</v>
      </c>
      <c r="T301" s="39">
        <f>VLOOKUP($C301,lookup_line!$A$3:$M$40,4,FALSE)</f>
        <v>0</v>
      </c>
      <c r="U301" s="39">
        <f>VLOOKUP($C301,lookup_line!$A$3:$M$40,5,FALSE)</f>
        <v>0</v>
      </c>
      <c r="V301" s="39">
        <f>VLOOKUP($C301,lookup_line!$A$3:$M$40,6,FALSE)</f>
        <v>0</v>
      </c>
      <c r="W301" s="39">
        <f>VLOOKUP($C301,lookup_line!$A$3:$M$40,7,FALSE)</f>
        <v>0</v>
      </c>
      <c r="X301" s="39">
        <f>VLOOKUP($C301,lookup_line!$A$3:$M$40,8,FALSE)</f>
        <v>0</v>
      </c>
      <c r="Y301" s="39">
        <f>VLOOKUP($C301,lookup_line!$A$3:$M$40,9,FALSE)</f>
        <v>0</v>
      </c>
      <c r="Z301" s="39">
        <f>VLOOKUP($C301,lookup_line!$A$3:$M$40,10,FALSE)</f>
        <v>0</v>
      </c>
      <c r="AA301" s="39">
        <f>VLOOKUP($C301,lookup_line!$A$3:$M$40,11,FALSE)</f>
        <v>0</v>
      </c>
      <c r="AB301" s="39">
        <f>VLOOKUP($C301,lookup_line!$A$3:$M$40,12,FALSE)</f>
        <v>0</v>
      </c>
      <c r="AC301" s="39">
        <f>VLOOKUP($C301,lookup_line!$A$3:$M$40,13,FALSE)</f>
        <v>0</v>
      </c>
      <c r="AD301" s="126">
        <f>IFERROR((E301-AF301)/AL301*-1,0.1)</f>
        <v>428.15013049055602</v>
      </c>
      <c r="AE301" s="75">
        <v>0</v>
      </c>
      <c r="AF301" s="100">
        <v>0</v>
      </c>
      <c r="AG301" s="107">
        <v>0</v>
      </c>
      <c r="AH301" s="108">
        <v>0</v>
      </c>
      <c r="AI301" s="112"/>
      <c r="AJ301" s="45"/>
      <c r="AL301" s="45">
        <f>VLOOKUP(B301,Di_ROADS!$B$17:$E$1006,4,FALSE)</f>
        <v>-2E-3</v>
      </c>
      <c r="AN301" s="37">
        <v>1</v>
      </c>
      <c r="AP301" s="140">
        <v>5.9967255122245797</v>
      </c>
      <c r="AQ301" s="138">
        <v>5.9967255118665062</v>
      </c>
      <c r="AR301" s="142">
        <f>AQ301-AP301</f>
        <v>-3.5807357079420399E-10</v>
      </c>
      <c r="AS301" s="77">
        <f>MIN(F301,E301)*P301</f>
        <v>0.85630026098111212</v>
      </c>
      <c r="AT301" s="36">
        <v>5.9967255122245797</v>
      </c>
      <c r="AU301" s="78">
        <f>AT301-AS301</f>
        <v>5.1404252512434674</v>
      </c>
    </row>
    <row r="302" spans="1:47" s="36" customFormat="1">
      <c r="A302" s="37">
        <v>245</v>
      </c>
      <c r="B302" s="69" t="s">
        <v>564</v>
      </c>
      <c r="C302" s="74">
        <v>23</v>
      </c>
      <c r="D302" s="131">
        <v>0</v>
      </c>
      <c r="E302" s="131">
        <v>3.5793012158332571</v>
      </c>
      <c r="F302" s="131">
        <v>18</v>
      </c>
      <c r="G302" s="65">
        <v>46.9</v>
      </c>
      <c r="H302" s="65">
        <v>5</v>
      </c>
      <c r="I302" s="65">
        <v>6.2249999999999996</v>
      </c>
      <c r="J302" s="45">
        <v>6.2</v>
      </c>
      <c r="K302" s="45">
        <v>4</v>
      </c>
      <c r="L302" s="136">
        <v>697.33</v>
      </c>
      <c r="M302" s="45">
        <v>4</v>
      </c>
      <c r="N302" s="73">
        <v>0</v>
      </c>
      <c r="O302" s="37">
        <v>1</v>
      </c>
      <c r="P302" s="37">
        <v>1</v>
      </c>
      <c r="Q302" s="146">
        <v>0</v>
      </c>
      <c r="R302" s="93">
        <f>VLOOKUP($C302,lookup_line!$A$3:$M$40,2,FALSE)</f>
        <v>7</v>
      </c>
      <c r="S302" s="39">
        <f>VLOOKUP($C302,lookup_line!$A$3:$M$40,3,FALSE)</f>
        <v>23</v>
      </c>
      <c r="T302" s="39">
        <f>VLOOKUP($C302,lookup_line!$A$3:$M$40,4,FALSE)</f>
        <v>0</v>
      </c>
      <c r="U302" s="39">
        <f>VLOOKUP($C302,lookup_line!$A$3:$M$40,5,FALSE)</f>
        <v>0</v>
      </c>
      <c r="V302" s="39">
        <f>VLOOKUP($C302,lookup_line!$A$3:$M$40,6,FALSE)</f>
        <v>0</v>
      </c>
      <c r="W302" s="39">
        <f>VLOOKUP($C302,lookup_line!$A$3:$M$40,7,FALSE)</f>
        <v>0</v>
      </c>
      <c r="X302" s="39">
        <f>VLOOKUP($C302,lookup_line!$A$3:$M$40,8,FALSE)</f>
        <v>0</v>
      </c>
      <c r="Y302" s="39">
        <f>VLOOKUP($C302,lookup_line!$A$3:$M$40,9,FALSE)</f>
        <v>0</v>
      </c>
      <c r="Z302" s="39">
        <f>VLOOKUP($C302,lookup_line!$A$3:$M$40,10,FALSE)</f>
        <v>0</v>
      </c>
      <c r="AA302" s="39">
        <f>VLOOKUP($C302,lookup_line!$A$3:$M$40,11,FALSE)</f>
        <v>0</v>
      </c>
      <c r="AB302" s="39">
        <f>VLOOKUP($C302,lookup_line!$A$3:$M$40,12,FALSE)</f>
        <v>0</v>
      </c>
      <c r="AC302" s="39">
        <f>VLOOKUP($C302,lookup_line!$A$3:$M$40,13,FALSE)</f>
        <v>0</v>
      </c>
      <c r="AD302" s="126">
        <f>IFERROR((E302-AF302)/AL302*-1,0.1)</f>
        <v>1789.6506079166286</v>
      </c>
      <c r="AE302" s="75">
        <v>0</v>
      </c>
      <c r="AF302" s="100">
        <v>0</v>
      </c>
      <c r="AG302" s="107">
        <v>0</v>
      </c>
      <c r="AH302" s="108">
        <v>0</v>
      </c>
      <c r="AI302" s="112"/>
      <c r="AJ302" s="45"/>
      <c r="AL302" s="45">
        <f>VLOOKUP(B302,Di_ROADS!$B$17:$E$1006,4,FALSE)</f>
        <v>-2E-3</v>
      </c>
      <c r="AN302" s="37">
        <v>1</v>
      </c>
      <c r="AP302" s="140">
        <v>14.156708635872086</v>
      </c>
      <c r="AQ302" s="138">
        <v>14.156708635551896</v>
      </c>
      <c r="AR302" s="142">
        <f>AQ302-AP302</f>
        <v>-3.2019009665873455E-10</v>
      </c>
      <c r="AS302" s="77">
        <f>MIN(F302,E302)*P302</f>
        <v>3.5793012158332571</v>
      </c>
      <c r="AT302" s="36">
        <v>14.156708635872086</v>
      </c>
      <c r="AU302" s="78">
        <f>AT302-AS302</f>
        <v>10.577407420038828</v>
      </c>
    </row>
    <row r="303" spans="1:47" s="36" customFormat="1">
      <c r="A303" s="37">
        <v>246</v>
      </c>
      <c r="B303" s="69" t="s">
        <v>565</v>
      </c>
      <c r="C303" s="74">
        <v>23</v>
      </c>
      <c r="D303" s="131">
        <v>0</v>
      </c>
      <c r="E303" s="131">
        <v>4.8113399964620553</v>
      </c>
      <c r="F303" s="131">
        <v>18</v>
      </c>
      <c r="G303" s="65">
        <v>38.6</v>
      </c>
      <c r="H303" s="65">
        <v>3.8</v>
      </c>
      <c r="I303" s="65">
        <v>25.05</v>
      </c>
      <c r="J303" s="45">
        <v>25.1</v>
      </c>
      <c r="K303" s="45">
        <v>62</v>
      </c>
      <c r="L303" s="136">
        <v>447.33</v>
      </c>
      <c r="M303" s="45">
        <v>62</v>
      </c>
      <c r="N303" s="73">
        <v>0</v>
      </c>
      <c r="O303" s="37">
        <v>1</v>
      </c>
      <c r="P303" s="37">
        <v>1</v>
      </c>
      <c r="Q303" s="146">
        <v>0</v>
      </c>
      <c r="R303" s="93">
        <f>VLOOKUP($C303,lookup_line!$A$3:$M$40,2,FALSE)</f>
        <v>7</v>
      </c>
      <c r="S303" s="39">
        <f>VLOOKUP($C303,lookup_line!$A$3:$M$40,3,FALSE)</f>
        <v>23</v>
      </c>
      <c r="T303" s="39">
        <f>VLOOKUP($C303,lookup_line!$A$3:$M$40,4,FALSE)</f>
        <v>0</v>
      </c>
      <c r="U303" s="39">
        <f>VLOOKUP($C303,lookup_line!$A$3:$M$40,5,FALSE)</f>
        <v>0</v>
      </c>
      <c r="V303" s="39">
        <f>VLOOKUP($C303,lookup_line!$A$3:$M$40,6,FALSE)</f>
        <v>0</v>
      </c>
      <c r="W303" s="39">
        <f>VLOOKUP($C303,lookup_line!$A$3:$M$40,7,FALSE)</f>
        <v>0</v>
      </c>
      <c r="X303" s="39">
        <f>VLOOKUP($C303,lookup_line!$A$3:$M$40,8,FALSE)</f>
        <v>0</v>
      </c>
      <c r="Y303" s="39">
        <f>VLOOKUP($C303,lookup_line!$A$3:$M$40,9,FALSE)</f>
        <v>0</v>
      </c>
      <c r="Z303" s="39">
        <f>VLOOKUP($C303,lookup_line!$A$3:$M$40,10,FALSE)</f>
        <v>0</v>
      </c>
      <c r="AA303" s="39">
        <f>VLOOKUP($C303,lookup_line!$A$3:$M$40,11,FALSE)</f>
        <v>0</v>
      </c>
      <c r="AB303" s="39">
        <f>VLOOKUP($C303,lookup_line!$A$3:$M$40,12,FALSE)</f>
        <v>0</v>
      </c>
      <c r="AC303" s="39">
        <f>VLOOKUP($C303,lookup_line!$A$3:$M$40,13,FALSE)</f>
        <v>0</v>
      </c>
      <c r="AD303" s="126">
        <f>IFERROR((E303-AF303)/AL303*-1,0.1)</f>
        <v>2405.6699982310274</v>
      </c>
      <c r="AE303" s="75">
        <v>0</v>
      </c>
      <c r="AF303" s="100">
        <v>0</v>
      </c>
      <c r="AG303" s="107">
        <v>0</v>
      </c>
      <c r="AH303" s="108">
        <v>0</v>
      </c>
      <c r="AI303" s="112"/>
      <c r="AJ303" s="45"/>
      <c r="AL303" s="45">
        <f>VLOOKUP(B303,Di_ROADS!$B$17:$E$1006,4,FALSE)</f>
        <v>-2E-3</v>
      </c>
      <c r="AN303" s="37">
        <v>1</v>
      </c>
      <c r="AP303" s="140">
        <v>7.0392928185272439</v>
      </c>
      <c r="AQ303" s="138">
        <v>7.0392928182394545</v>
      </c>
      <c r="AR303" s="142">
        <f>AQ303-AP303</f>
        <v>-2.8778934790807398E-10</v>
      </c>
      <c r="AS303" s="77">
        <f>MIN(F303,E303)*P303</f>
        <v>4.8113399964620553</v>
      </c>
      <c r="AT303" s="36">
        <v>7.0392928185272439</v>
      </c>
      <c r="AU303" s="78">
        <f>AT303-AS303</f>
        <v>2.2279528220651885</v>
      </c>
    </row>
    <row r="304" spans="1:47" s="36" customFormat="1">
      <c r="A304" s="37">
        <v>247</v>
      </c>
      <c r="B304" s="69" t="s">
        <v>566</v>
      </c>
      <c r="C304" s="74">
        <v>23</v>
      </c>
      <c r="D304" s="131">
        <v>0</v>
      </c>
      <c r="E304" s="131">
        <v>11.203544478604908</v>
      </c>
      <c r="F304" s="131">
        <v>3.1772353208003636</v>
      </c>
      <c r="G304" s="65">
        <v>39.799999999999997</v>
      </c>
      <c r="H304" s="65">
        <v>2.7</v>
      </c>
      <c r="I304" s="65">
        <v>4</v>
      </c>
      <c r="J304" s="45">
        <v>4</v>
      </c>
      <c r="K304" s="45">
        <v>3</v>
      </c>
      <c r="L304" s="136">
        <v>364.93</v>
      </c>
      <c r="M304" s="45">
        <v>3</v>
      </c>
      <c r="N304" s="73">
        <v>0</v>
      </c>
      <c r="O304" s="37">
        <v>1</v>
      </c>
      <c r="P304" s="37">
        <v>1</v>
      </c>
      <c r="Q304" s="146">
        <v>0</v>
      </c>
      <c r="R304" s="93">
        <f>VLOOKUP($C304,lookup_line!$A$3:$M$40,2,FALSE)</f>
        <v>7</v>
      </c>
      <c r="S304" s="39">
        <f>VLOOKUP($C304,lookup_line!$A$3:$M$40,3,FALSE)</f>
        <v>23</v>
      </c>
      <c r="T304" s="39">
        <f>VLOOKUP($C304,lookup_line!$A$3:$M$40,4,FALSE)</f>
        <v>0</v>
      </c>
      <c r="U304" s="39">
        <f>VLOOKUP($C304,lookup_line!$A$3:$M$40,5,FALSE)</f>
        <v>0</v>
      </c>
      <c r="V304" s="39">
        <f>VLOOKUP($C304,lookup_line!$A$3:$M$40,6,FALSE)</f>
        <v>0</v>
      </c>
      <c r="W304" s="39">
        <f>VLOOKUP($C304,lookup_line!$A$3:$M$40,7,FALSE)</f>
        <v>0</v>
      </c>
      <c r="X304" s="39">
        <f>VLOOKUP($C304,lookup_line!$A$3:$M$40,8,FALSE)</f>
        <v>0</v>
      </c>
      <c r="Y304" s="39">
        <f>VLOOKUP($C304,lookup_line!$A$3:$M$40,9,FALSE)</f>
        <v>0</v>
      </c>
      <c r="Z304" s="39">
        <f>VLOOKUP($C304,lookup_line!$A$3:$M$40,10,FALSE)</f>
        <v>0</v>
      </c>
      <c r="AA304" s="39">
        <f>VLOOKUP($C304,lookup_line!$A$3:$M$40,11,FALSE)</f>
        <v>0</v>
      </c>
      <c r="AB304" s="39">
        <f>VLOOKUP($C304,lookup_line!$A$3:$M$40,12,FALSE)</f>
        <v>0</v>
      </c>
      <c r="AC304" s="39">
        <f>VLOOKUP($C304,lookup_line!$A$3:$M$40,13,FALSE)</f>
        <v>0</v>
      </c>
      <c r="AD304" s="126">
        <f>IFERROR((E304-AF304)/AL304*-1,0.1)</f>
        <v>5601.7722393024533</v>
      </c>
      <c r="AE304" s="75">
        <v>0</v>
      </c>
      <c r="AF304" s="100">
        <v>0</v>
      </c>
      <c r="AG304" s="107">
        <v>0</v>
      </c>
      <c r="AH304" s="108">
        <v>0</v>
      </c>
      <c r="AI304" s="112"/>
      <c r="AJ304" s="45" t="s">
        <v>878</v>
      </c>
      <c r="AL304" s="45">
        <f>VLOOKUP(B304,Di_ROADS!$B$17:$E$1006,4,FALSE)</f>
        <v>-2E-3</v>
      </c>
      <c r="AN304" s="37">
        <v>1</v>
      </c>
      <c r="AP304" s="140">
        <v>7.2445057518431879</v>
      </c>
      <c r="AQ304" s="138">
        <v>7.2445057515116389</v>
      </c>
      <c r="AR304" s="142">
        <f>AQ304-AP304</f>
        <v>-3.3154901046827945E-10</v>
      </c>
      <c r="AS304" s="77">
        <f>MIN(F304,E304)*P304</f>
        <v>3.1772353208003636</v>
      </c>
      <c r="AT304" s="36">
        <v>7.2445057518431888</v>
      </c>
      <c r="AU304" s="78">
        <f>AT304-AS304</f>
        <v>4.0672704310428252</v>
      </c>
    </row>
    <row r="305" spans="1:47" s="36" customFormat="1">
      <c r="A305" s="37">
        <v>248</v>
      </c>
      <c r="B305" s="69" t="s">
        <v>567</v>
      </c>
      <c r="C305" s="74">
        <v>23</v>
      </c>
      <c r="D305" s="131">
        <v>0</v>
      </c>
      <c r="E305" s="131">
        <v>6.3332552304625356</v>
      </c>
      <c r="F305" s="131">
        <v>2.4670423068403773</v>
      </c>
      <c r="G305" s="65">
        <v>38.200000000000003</v>
      </c>
      <c r="H305" s="65">
        <v>39.799999999999997</v>
      </c>
      <c r="I305" s="65">
        <v>6.9290000000000003</v>
      </c>
      <c r="J305" s="45">
        <v>6.9</v>
      </c>
      <c r="K305" s="45">
        <v>12</v>
      </c>
      <c r="L305" s="136">
        <v>229.73</v>
      </c>
      <c r="M305" s="45">
        <v>12</v>
      </c>
      <c r="N305" s="73">
        <v>0</v>
      </c>
      <c r="O305" s="37">
        <v>1</v>
      </c>
      <c r="P305" s="37">
        <v>1</v>
      </c>
      <c r="Q305" s="146">
        <v>0</v>
      </c>
      <c r="R305" s="93">
        <f>VLOOKUP($C305,lookup_line!$A$3:$M$40,2,FALSE)</f>
        <v>7</v>
      </c>
      <c r="S305" s="39">
        <f>VLOOKUP($C305,lookup_line!$A$3:$M$40,3,FALSE)</f>
        <v>23</v>
      </c>
      <c r="T305" s="39">
        <f>VLOOKUP($C305,lookup_line!$A$3:$M$40,4,FALSE)</f>
        <v>0</v>
      </c>
      <c r="U305" s="39">
        <f>VLOOKUP($C305,lookup_line!$A$3:$M$40,5,FALSE)</f>
        <v>0</v>
      </c>
      <c r="V305" s="39">
        <f>VLOOKUP($C305,lookup_line!$A$3:$M$40,6,FALSE)</f>
        <v>0</v>
      </c>
      <c r="W305" s="39">
        <f>VLOOKUP($C305,lookup_line!$A$3:$M$40,7,FALSE)</f>
        <v>0</v>
      </c>
      <c r="X305" s="39">
        <f>VLOOKUP($C305,lookup_line!$A$3:$M$40,8,FALSE)</f>
        <v>0</v>
      </c>
      <c r="Y305" s="39">
        <f>VLOOKUP($C305,lookup_line!$A$3:$M$40,9,FALSE)</f>
        <v>0</v>
      </c>
      <c r="Z305" s="39">
        <f>VLOOKUP($C305,lookup_line!$A$3:$M$40,10,FALSE)</f>
        <v>0</v>
      </c>
      <c r="AA305" s="39">
        <f>VLOOKUP($C305,lookup_line!$A$3:$M$40,11,FALSE)</f>
        <v>0</v>
      </c>
      <c r="AB305" s="39">
        <f>VLOOKUP($C305,lookup_line!$A$3:$M$40,12,FALSE)</f>
        <v>0</v>
      </c>
      <c r="AC305" s="39">
        <f>VLOOKUP($C305,lookup_line!$A$3:$M$40,13,FALSE)</f>
        <v>0</v>
      </c>
      <c r="AD305" s="126">
        <f>IFERROR((E305-AF305)/AL305*-1,0.1)</f>
        <v>3166.6276152312676</v>
      </c>
      <c r="AE305" s="75">
        <v>0</v>
      </c>
      <c r="AF305" s="100">
        <v>0</v>
      </c>
      <c r="AG305" s="107">
        <v>0</v>
      </c>
      <c r="AH305" s="108">
        <v>0</v>
      </c>
      <c r="AI305" s="112"/>
      <c r="AJ305" s="45" t="s">
        <v>879</v>
      </c>
      <c r="AL305" s="45">
        <f>VLOOKUP(B305,Di_ROADS!$B$17:$E$1006,4,FALSE)</f>
        <v>-2E-3</v>
      </c>
      <c r="AN305" s="37">
        <v>1</v>
      </c>
      <c r="AP305" s="140">
        <v>0.11922263772030051</v>
      </c>
      <c r="AQ305" s="138">
        <v>0.11922263736248052</v>
      </c>
      <c r="AR305" s="142">
        <f>AQ305-AP305</f>
        <v>-3.5781998197759179E-10</v>
      </c>
      <c r="AS305" s="77">
        <f>MIN(F305,E305)*P305</f>
        <v>2.4670423068403773</v>
      </c>
      <c r="AT305" s="36">
        <v>0.11922263772030053</v>
      </c>
      <c r="AU305" s="78">
        <f>AT305-AS305</f>
        <v>-2.3478196691200766</v>
      </c>
    </row>
    <row r="306" spans="1:47" s="36" customFormat="1">
      <c r="A306" s="37">
        <v>249</v>
      </c>
      <c r="B306" s="69" t="s">
        <v>568</v>
      </c>
      <c r="C306" s="74">
        <v>23</v>
      </c>
      <c r="D306" s="131">
        <v>0</v>
      </c>
      <c r="E306" s="131">
        <v>13.296576929934034</v>
      </c>
      <c r="F306" s="131">
        <v>18</v>
      </c>
      <c r="G306" s="65">
        <v>37.799999999999997</v>
      </c>
      <c r="H306" s="65">
        <v>4.0999999999999996</v>
      </c>
      <c r="I306" s="65">
        <v>25.815000000000001</v>
      </c>
      <c r="J306" s="45">
        <v>25.8</v>
      </c>
      <c r="K306" s="45">
        <v>32</v>
      </c>
      <c r="L306" s="136">
        <v>782.23</v>
      </c>
      <c r="M306" s="45">
        <v>32</v>
      </c>
      <c r="N306" s="73">
        <v>0</v>
      </c>
      <c r="O306" s="37">
        <v>1</v>
      </c>
      <c r="P306" s="37">
        <v>1</v>
      </c>
      <c r="Q306" s="146">
        <v>0</v>
      </c>
      <c r="R306" s="93">
        <f>VLOOKUP($C306,lookup_line!$A$3:$M$40,2,FALSE)</f>
        <v>7</v>
      </c>
      <c r="S306" s="39">
        <f>VLOOKUP($C306,lookup_line!$A$3:$M$40,3,FALSE)</f>
        <v>23</v>
      </c>
      <c r="T306" s="39">
        <f>VLOOKUP($C306,lookup_line!$A$3:$M$40,4,FALSE)</f>
        <v>0</v>
      </c>
      <c r="U306" s="39">
        <f>VLOOKUP($C306,lookup_line!$A$3:$M$40,5,FALSE)</f>
        <v>0</v>
      </c>
      <c r="V306" s="39">
        <f>VLOOKUP($C306,lookup_line!$A$3:$M$40,6,FALSE)</f>
        <v>0</v>
      </c>
      <c r="W306" s="39">
        <f>VLOOKUP($C306,lookup_line!$A$3:$M$40,7,FALSE)</f>
        <v>0</v>
      </c>
      <c r="X306" s="39">
        <f>VLOOKUP($C306,lookup_line!$A$3:$M$40,8,FALSE)</f>
        <v>0</v>
      </c>
      <c r="Y306" s="39">
        <f>VLOOKUP($C306,lookup_line!$A$3:$M$40,9,FALSE)</f>
        <v>0</v>
      </c>
      <c r="Z306" s="39">
        <f>VLOOKUP($C306,lookup_line!$A$3:$M$40,10,FALSE)</f>
        <v>0</v>
      </c>
      <c r="AA306" s="39">
        <f>VLOOKUP($C306,lookup_line!$A$3:$M$40,11,FALSE)</f>
        <v>0</v>
      </c>
      <c r="AB306" s="39">
        <f>VLOOKUP($C306,lookup_line!$A$3:$M$40,12,FALSE)</f>
        <v>0</v>
      </c>
      <c r="AC306" s="39">
        <f>VLOOKUP($C306,lookup_line!$A$3:$M$40,13,FALSE)</f>
        <v>0</v>
      </c>
      <c r="AD306" s="126">
        <f>IFERROR((E306-AF306)/AL306*-1,0.1)</f>
        <v>22160.961549890057</v>
      </c>
      <c r="AE306" s="75">
        <v>0</v>
      </c>
      <c r="AF306" s="100">
        <v>0</v>
      </c>
      <c r="AG306" s="107">
        <v>0</v>
      </c>
      <c r="AH306" s="108">
        <v>0</v>
      </c>
      <c r="AI306" s="112"/>
      <c r="AJ306" s="45" t="s">
        <v>759</v>
      </c>
      <c r="AL306" s="45">
        <f>VLOOKUP(B306,Di_ROADS!$B$17:$E$1006,4,FALSE)</f>
        <v>-5.9999999999999995E-4</v>
      </c>
      <c r="AN306" s="37">
        <v>1</v>
      </c>
      <c r="AP306" s="140">
        <v>0.88863465245505391</v>
      </c>
      <c r="AQ306" s="138">
        <v>0.88863465201776548</v>
      </c>
      <c r="AR306" s="142">
        <f>AQ306-AP306</f>
        <v>-4.3728842769041876E-10</v>
      </c>
      <c r="AS306" s="77">
        <f>MIN(F306,E306)*P306</f>
        <v>13.296576929934034</v>
      </c>
      <c r="AT306" s="36">
        <v>0.88863465245505391</v>
      </c>
      <c r="AU306" s="78">
        <f>AT306-AS306</f>
        <v>-12.40794227747898</v>
      </c>
    </row>
    <row r="307" spans="1:47" s="36" customFormat="1">
      <c r="A307" s="37">
        <v>250</v>
      </c>
      <c r="B307" s="69" t="s">
        <v>569</v>
      </c>
      <c r="C307" s="74">
        <v>23</v>
      </c>
      <c r="D307" s="131">
        <v>0</v>
      </c>
      <c r="E307" s="131">
        <v>9.3050509346595778</v>
      </c>
      <c r="F307" s="131">
        <v>7.780631643133443</v>
      </c>
      <c r="G307" s="65">
        <v>25.7</v>
      </c>
      <c r="H307" s="65">
        <v>65</v>
      </c>
      <c r="I307" s="65">
        <v>7.0000000000000001E-3</v>
      </c>
      <c r="J307" s="45">
        <v>5</v>
      </c>
      <c r="K307" s="45">
        <v>4</v>
      </c>
      <c r="L307" s="136">
        <v>2960.67</v>
      </c>
      <c r="M307" s="45">
        <v>4</v>
      </c>
      <c r="N307" s="73">
        <v>0</v>
      </c>
      <c r="O307" s="37">
        <v>1</v>
      </c>
      <c r="P307" s="37">
        <v>1</v>
      </c>
      <c r="Q307" s="146">
        <v>0</v>
      </c>
      <c r="R307" s="93">
        <f>VLOOKUP($C307,lookup_line!$A$3:$M$40,2,FALSE)</f>
        <v>7</v>
      </c>
      <c r="S307" s="39">
        <f>VLOOKUP($C307,lookup_line!$A$3:$M$40,3,FALSE)</f>
        <v>23</v>
      </c>
      <c r="T307" s="39">
        <f>VLOOKUP($C307,lookup_line!$A$3:$M$40,4,FALSE)</f>
        <v>0</v>
      </c>
      <c r="U307" s="39">
        <f>VLOOKUP($C307,lookup_line!$A$3:$M$40,5,FALSE)</f>
        <v>0</v>
      </c>
      <c r="V307" s="39">
        <f>VLOOKUP($C307,lookup_line!$A$3:$M$40,6,FALSE)</f>
        <v>0</v>
      </c>
      <c r="W307" s="39">
        <f>VLOOKUP($C307,lookup_line!$A$3:$M$40,7,FALSE)</f>
        <v>0</v>
      </c>
      <c r="X307" s="39">
        <f>VLOOKUP($C307,lookup_line!$A$3:$M$40,8,FALSE)</f>
        <v>0</v>
      </c>
      <c r="Y307" s="39">
        <f>VLOOKUP($C307,lookup_line!$A$3:$M$40,9,FALSE)</f>
        <v>0</v>
      </c>
      <c r="Z307" s="39">
        <f>VLOOKUP($C307,lookup_line!$A$3:$M$40,10,FALSE)</f>
        <v>0</v>
      </c>
      <c r="AA307" s="39">
        <f>VLOOKUP($C307,lookup_line!$A$3:$M$40,11,FALSE)</f>
        <v>0</v>
      </c>
      <c r="AB307" s="39">
        <f>VLOOKUP($C307,lookup_line!$A$3:$M$40,12,FALSE)</f>
        <v>0</v>
      </c>
      <c r="AC307" s="39">
        <f>VLOOKUP($C307,lookup_line!$A$3:$M$40,13,FALSE)</f>
        <v>0</v>
      </c>
      <c r="AD307" s="126">
        <f>IFERROR((E307-AF307)/AL307*-1,0.1)</f>
        <v>2326.2627336648943</v>
      </c>
      <c r="AE307" s="75">
        <v>0</v>
      </c>
      <c r="AF307" s="100">
        <v>0</v>
      </c>
      <c r="AG307" s="107">
        <v>0</v>
      </c>
      <c r="AH307" s="108">
        <v>0</v>
      </c>
      <c r="AI307" s="112"/>
      <c r="AJ307" s="45" t="s">
        <v>880</v>
      </c>
      <c r="AL307" s="45">
        <f>VLOOKUP(B307,Di_ROADS!$B$17:$E$1006,4,FALSE)</f>
        <v>-4.0000000000000001E-3</v>
      </c>
      <c r="AN307" s="37">
        <v>1</v>
      </c>
      <c r="AP307" s="140">
        <v>15.000000000000002</v>
      </c>
      <c r="AQ307" s="138">
        <v>14.999999999358737</v>
      </c>
      <c r="AR307" s="142">
        <f>AQ307-AP307</f>
        <v>-6.4126481902349042E-10</v>
      </c>
      <c r="AS307" s="77">
        <f>MIN(F307,E307)*P307</f>
        <v>7.780631643133443</v>
      </c>
      <c r="AT307" s="36">
        <v>15</v>
      </c>
      <c r="AU307" s="78">
        <f>AT307-AS307</f>
        <v>7.219368356866557</v>
      </c>
    </row>
    <row r="308" spans="1:47" s="36" customFormat="1">
      <c r="A308" s="37">
        <v>251</v>
      </c>
      <c r="B308" s="69" t="s">
        <v>570</v>
      </c>
      <c r="C308" s="74">
        <v>23</v>
      </c>
      <c r="D308" s="131">
        <v>0</v>
      </c>
      <c r="E308" s="131">
        <v>6.4641729459334769</v>
      </c>
      <c r="F308" s="131">
        <v>18</v>
      </c>
      <c r="G308" s="65">
        <v>24.9</v>
      </c>
      <c r="H308" s="65">
        <v>3.5</v>
      </c>
      <c r="I308" s="65">
        <v>7.9</v>
      </c>
      <c r="J308" s="45">
        <v>7.9</v>
      </c>
      <c r="K308" s="45">
        <v>15</v>
      </c>
      <c r="L308" s="136">
        <v>245.07</v>
      </c>
      <c r="M308" s="45">
        <v>15</v>
      </c>
      <c r="N308" s="73">
        <v>0</v>
      </c>
      <c r="O308" s="37">
        <v>1</v>
      </c>
      <c r="P308" s="37">
        <v>1</v>
      </c>
      <c r="Q308" s="146">
        <v>0</v>
      </c>
      <c r="R308" s="93">
        <f>VLOOKUP($C308,lookup_line!$A$3:$M$40,2,FALSE)</f>
        <v>7</v>
      </c>
      <c r="S308" s="39">
        <f>VLOOKUP($C308,lookup_line!$A$3:$M$40,3,FALSE)</f>
        <v>23</v>
      </c>
      <c r="T308" s="39">
        <f>VLOOKUP($C308,lookup_line!$A$3:$M$40,4,FALSE)</f>
        <v>0</v>
      </c>
      <c r="U308" s="39">
        <f>VLOOKUP($C308,lookup_line!$A$3:$M$40,5,FALSE)</f>
        <v>0</v>
      </c>
      <c r="V308" s="39">
        <f>VLOOKUP($C308,lookup_line!$A$3:$M$40,6,FALSE)</f>
        <v>0</v>
      </c>
      <c r="W308" s="39">
        <f>VLOOKUP($C308,lookup_line!$A$3:$M$40,7,FALSE)</f>
        <v>0</v>
      </c>
      <c r="X308" s="39">
        <f>VLOOKUP($C308,lookup_line!$A$3:$M$40,8,FALSE)</f>
        <v>0</v>
      </c>
      <c r="Y308" s="39">
        <f>VLOOKUP($C308,lookup_line!$A$3:$M$40,9,FALSE)</f>
        <v>0</v>
      </c>
      <c r="Z308" s="39">
        <f>VLOOKUP($C308,lookup_line!$A$3:$M$40,10,FALSE)</f>
        <v>0</v>
      </c>
      <c r="AA308" s="39">
        <f>VLOOKUP($C308,lookup_line!$A$3:$M$40,11,FALSE)</f>
        <v>0</v>
      </c>
      <c r="AB308" s="39">
        <f>VLOOKUP($C308,lookup_line!$A$3:$M$40,12,FALSE)</f>
        <v>0</v>
      </c>
      <c r="AC308" s="39">
        <f>VLOOKUP($C308,lookup_line!$A$3:$M$40,13,FALSE)</f>
        <v>0</v>
      </c>
      <c r="AD308" s="126">
        <f>IFERROR((E308-AF308)/AL308*-1,0.1)</f>
        <v>3232.0864729667383</v>
      </c>
      <c r="AE308" s="75">
        <v>0</v>
      </c>
      <c r="AF308" s="100">
        <v>0</v>
      </c>
      <c r="AG308" s="107">
        <v>0</v>
      </c>
      <c r="AH308" s="108">
        <v>0</v>
      </c>
      <c r="AI308" s="112"/>
      <c r="AJ308" s="45"/>
      <c r="AL308" s="45">
        <f>VLOOKUP(B308,Di_ROADS!$B$17:$E$1006,4,FALSE)</f>
        <v>-2E-3</v>
      </c>
      <c r="AN308" s="37">
        <v>1</v>
      </c>
      <c r="AP308" s="140">
        <v>0</v>
      </c>
      <c r="AQ308" s="138">
        <v>0</v>
      </c>
      <c r="AR308" s="142">
        <f>AQ308-AP308</f>
        <v>0</v>
      </c>
      <c r="AS308" s="77">
        <f>MIN(F308,E308)*P308</f>
        <v>6.4641729459334769</v>
      </c>
      <c r="AT308" s="36">
        <v>0</v>
      </c>
      <c r="AU308" s="78">
        <f>AT308-AS308</f>
        <v>-6.4641729459334769</v>
      </c>
    </row>
    <row r="309" spans="1:47" s="36" customFormat="1">
      <c r="A309" s="37">
        <v>252</v>
      </c>
      <c r="B309" s="69" t="s">
        <v>571</v>
      </c>
      <c r="C309" s="74">
        <v>23</v>
      </c>
      <c r="D309" s="131">
        <v>0</v>
      </c>
      <c r="E309" s="131">
        <v>0.3283240667685956</v>
      </c>
      <c r="F309" s="131">
        <v>18</v>
      </c>
      <c r="G309" s="65">
        <v>3.4</v>
      </c>
      <c r="H309" s="65">
        <v>0</v>
      </c>
      <c r="I309" s="65">
        <v>7.1729282706999999</v>
      </c>
      <c r="J309" s="45">
        <v>7.2</v>
      </c>
      <c r="K309" s="45">
        <v>1</v>
      </c>
      <c r="L309" s="136">
        <v>3000</v>
      </c>
      <c r="M309" s="45">
        <v>1</v>
      </c>
      <c r="N309" s="73">
        <v>0</v>
      </c>
      <c r="O309" s="37">
        <v>1</v>
      </c>
      <c r="P309" s="37">
        <v>1</v>
      </c>
      <c r="Q309" s="146">
        <v>0</v>
      </c>
      <c r="R309" s="93">
        <f>VLOOKUP($C309,lookup_line!$A$3:$M$40,2,FALSE)</f>
        <v>7</v>
      </c>
      <c r="S309" s="39">
        <f>VLOOKUP($C309,lookup_line!$A$3:$M$40,3,FALSE)</f>
        <v>23</v>
      </c>
      <c r="T309" s="39">
        <f>VLOOKUP($C309,lookup_line!$A$3:$M$40,4,FALSE)</f>
        <v>0</v>
      </c>
      <c r="U309" s="39">
        <f>VLOOKUP($C309,lookup_line!$A$3:$M$40,5,FALSE)</f>
        <v>0</v>
      </c>
      <c r="V309" s="39">
        <f>VLOOKUP($C309,lookup_line!$A$3:$M$40,6,FALSE)</f>
        <v>0</v>
      </c>
      <c r="W309" s="39">
        <f>VLOOKUP($C309,lookup_line!$A$3:$M$40,7,FALSE)</f>
        <v>0</v>
      </c>
      <c r="X309" s="39">
        <f>VLOOKUP($C309,lookup_line!$A$3:$M$40,8,FALSE)</f>
        <v>0</v>
      </c>
      <c r="Y309" s="39">
        <f>VLOOKUP($C309,lookup_line!$A$3:$M$40,9,FALSE)</f>
        <v>0</v>
      </c>
      <c r="Z309" s="39">
        <f>VLOOKUP($C309,lookup_line!$A$3:$M$40,10,FALSE)</f>
        <v>0</v>
      </c>
      <c r="AA309" s="39">
        <f>VLOOKUP($C309,lookup_line!$A$3:$M$40,11,FALSE)</f>
        <v>0</v>
      </c>
      <c r="AB309" s="39">
        <f>VLOOKUP($C309,lookup_line!$A$3:$M$40,12,FALSE)</f>
        <v>0</v>
      </c>
      <c r="AC309" s="39">
        <f>VLOOKUP($C309,lookup_line!$A$3:$M$40,13,FALSE)</f>
        <v>0</v>
      </c>
      <c r="AD309" s="126">
        <f>IFERROR((E309-AF309)/AL309*-1,0.1)</f>
        <v>36.480451863177294</v>
      </c>
      <c r="AE309" s="75">
        <v>0</v>
      </c>
      <c r="AF309" s="100">
        <v>0</v>
      </c>
      <c r="AG309" s="107">
        <v>0</v>
      </c>
      <c r="AH309" s="108">
        <v>0</v>
      </c>
      <c r="AI309" s="112"/>
      <c r="AJ309" s="45"/>
      <c r="AL309" s="45">
        <f>VLOOKUP(B309,Di_ROADS!$B$17:$E$1006,4,FALSE)</f>
        <v>-8.9999999999999993E-3</v>
      </c>
      <c r="AN309" s="37">
        <v>1</v>
      </c>
      <c r="AP309" s="140">
        <v>1.2420855098101591</v>
      </c>
      <c r="AQ309" s="138">
        <v>1.242085509375001</v>
      </c>
      <c r="AR309" s="142">
        <f>AQ309-AP309</f>
        <v>-4.3515813175076801E-10</v>
      </c>
      <c r="AS309" s="77">
        <f>MIN(F309,E309)*P309</f>
        <v>0.3283240667685956</v>
      </c>
      <c r="AT309" s="36">
        <v>1.2420855098101591</v>
      </c>
      <c r="AU309" s="78">
        <f>AT309-AS309</f>
        <v>0.91376144304156348</v>
      </c>
    </row>
    <row r="310" spans="1:47" s="36" customFormat="1">
      <c r="A310" s="37">
        <v>253</v>
      </c>
      <c r="B310" s="69" t="s">
        <v>572</v>
      </c>
      <c r="C310" s="74">
        <v>23</v>
      </c>
      <c r="D310" s="131">
        <v>0</v>
      </c>
      <c r="E310" s="131">
        <v>4.855837205768383</v>
      </c>
      <c r="F310" s="131">
        <v>18</v>
      </c>
      <c r="G310" s="65">
        <v>34.1</v>
      </c>
      <c r="H310" s="65">
        <v>6.8</v>
      </c>
      <c r="I310" s="65">
        <v>17.95</v>
      </c>
      <c r="J310" s="45">
        <v>18</v>
      </c>
      <c r="K310" s="45">
        <v>35</v>
      </c>
      <c r="L310" s="136">
        <v>3310.27</v>
      </c>
      <c r="M310" s="45">
        <v>35</v>
      </c>
      <c r="N310" s="73">
        <v>0</v>
      </c>
      <c r="O310" s="37">
        <v>1</v>
      </c>
      <c r="P310" s="37">
        <v>1</v>
      </c>
      <c r="Q310" s="146">
        <v>0</v>
      </c>
      <c r="R310" s="93">
        <f>VLOOKUP($C310,lookup_line!$A$3:$M$40,2,FALSE)</f>
        <v>7</v>
      </c>
      <c r="S310" s="39">
        <f>VLOOKUP($C310,lookup_line!$A$3:$M$40,3,FALSE)</f>
        <v>23</v>
      </c>
      <c r="T310" s="39">
        <f>VLOOKUP($C310,lookup_line!$A$3:$M$40,4,FALSE)</f>
        <v>0</v>
      </c>
      <c r="U310" s="39">
        <f>VLOOKUP($C310,lookup_line!$A$3:$M$40,5,FALSE)</f>
        <v>0</v>
      </c>
      <c r="V310" s="39">
        <f>VLOOKUP($C310,lookup_line!$A$3:$M$40,6,FALSE)</f>
        <v>0</v>
      </c>
      <c r="W310" s="39">
        <f>VLOOKUP($C310,lookup_line!$A$3:$M$40,7,FALSE)</f>
        <v>0</v>
      </c>
      <c r="X310" s="39">
        <f>VLOOKUP($C310,lookup_line!$A$3:$M$40,8,FALSE)</f>
        <v>0</v>
      </c>
      <c r="Y310" s="39">
        <f>VLOOKUP($C310,lookup_line!$A$3:$M$40,9,FALSE)</f>
        <v>0</v>
      </c>
      <c r="Z310" s="39">
        <f>VLOOKUP($C310,lookup_line!$A$3:$M$40,10,FALSE)</f>
        <v>0</v>
      </c>
      <c r="AA310" s="39">
        <f>VLOOKUP($C310,lookup_line!$A$3:$M$40,11,FALSE)</f>
        <v>0</v>
      </c>
      <c r="AB310" s="39">
        <f>VLOOKUP($C310,lookup_line!$A$3:$M$40,12,FALSE)</f>
        <v>0</v>
      </c>
      <c r="AC310" s="39">
        <f>VLOOKUP($C310,lookup_line!$A$3:$M$40,13,FALSE)</f>
        <v>0</v>
      </c>
      <c r="AD310" s="126">
        <f>IFERROR((E310-AF310)/AL310*-1,0.1)</f>
        <v>9161.9569920158174</v>
      </c>
      <c r="AE310" s="75">
        <v>0</v>
      </c>
      <c r="AF310" s="100">
        <v>0</v>
      </c>
      <c r="AG310" s="107">
        <v>0</v>
      </c>
      <c r="AH310" s="108">
        <v>0</v>
      </c>
      <c r="AI310" s="112"/>
      <c r="AJ310" s="45"/>
      <c r="AL310" s="45">
        <f>VLOOKUP(B310,Di_ROADS!$B$17:$E$1006,4,FALSE)</f>
        <v>-5.2999999999999998E-4</v>
      </c>
      <c r="AN310" s="37">
        <v>1</v>
      </c>
      <c r="AP310" s="140">
        <v>1.3701834354272597</v>
      </c>
      <c r="AQ310" s="138">
        <v>1.3701834349438458</v>
      </c>
      <c r="AR310" s="142">
        <f>AQ310-AP310</f>
        <v>-4.8341397551610044E-10</v>
      </c>
      <c r="AS310" s="77">
        <f>MIN(F310,E310)*P310</f>
        <v>4.855837205768383</v>
      </c>
      <c r="AT310" s="36">
        <v>1.3701834354272597</v>
      </c>
      <c r="AU310" s="78">
        <f>AT310-AS310</f>
        <v>-3.4856537703411234</v>
      </c>
    </row>
    <row r="311" spans="1:47" s="36" customFormat="1">
      <c r="A311" s="37">
        <v>254</v>
      </c>
      <c r="B311" s="69" t="s">
        <v>573</v>
      </c>
      <c r="C311" s="74">
        <v>23</v>
      </c>
      <c r="D311" s="131">
        <v>0</v>
      </c>
      <c r="E311" s="131">
        <v>12.800983576420805</v>
      </c>
      <c r="F311" s="131">
        <v>6.5445884393264073</v>
      </c>
      <c r="G311" s="65">
        <v>21.8</v>
      </c>
      <c r="H311" s="65">
        <v>0.5</v>
      </c>
      <c r="I311" s="65">
        <v>4</v>
      </c>
      <c r="J311" s="45">
        <v>4</v>
      </c>
      <c r="K311" s="45">
        <v>0</v>
      </c>
      <c r="L311" s="136">
        <v>1789.73</v>
      </c>
      <c r="M311" s="45">
        <v>0</v>
      </c>
      <c r="N311" s="73">
        <v>0</v>
      </c>
      <c r="O311" s="37">
        <v>1</v>
      </c>
      <c r="P311" s="37">
        <v>1</v>
      </c>
      <c r="Q311" s="146">
        <v>0</v>
      </c>
      <c r="R311" s="93">
        <f>VLOOKUP($C311,lookup_line!$A$3:$M$40,2,FALSE)</f>
        <v>7</v>
      </c>
      <c r="S311" s="39">
        <f>VLOOKUP($C311,lookup_line!$A$3:$M$40,3,FALSE)</f>
        <v>23</v>
      </c>
      <c r="T311" s="39">
        <f>VLOOKUP($C311,lookup_line!$A$3:$M$40,4,FALSE)</f>
        <v>0</v>
      </c>
      <c r="U311" s="39">
        <f>VLOOKUP($C311,lookup_line!$A$3:$M$40,5,FALSE)</f>
        <v>0</v>
      </c>
      <c r="V311" s="39">
        <f>VLOOKUP($C311,lookup_line!$A$3:$M$40,6,FALSE)</f>
        <v>0</v>
      </c>
      <c r="W311" s="39">
        <f>VLOOKUP($C311,lookup_line!$A$3:$M$40,7,FALSE)</f>
        <v>0</v>
      </c>
      <c r="X311" s="39">
        <f>VLOOKUP($C311,lookup_line!$A$3:$M$40,8,FALSE)</f>
        <v>0</v>
      </c>
      <c r="Y311" s="39">
        <f>VLOOKUP($C311,lookup_line!$A$3:$M$40,9,FALSE)</f>
        <v>0</v>
      </c>
      <c r="Z311" s="39">
        <f>VLOOKUP($C311,lookup_line!$A$3:$M$40,10,FALSE)</f>
        <v>0</v>
      </c>
      <c r="AA311" s="39">
        <f>VLOOKUP($C311,lookup_line!$A$3:$M$40,11,FALSE)</f>
        <v>0</v>
      </c>
      <c r="AB311" s="39">
        <f>VLOOKUP($C311,lookup_line!$A$3:$M$40,12,FALSE)</f>
        <v>0</v>
      </c>
      <c r="AC311" s="39">
        <f>VLOOKUP($C311,lookup_line!$A$3:$M$40,13,FALSE)</f>
        <v>0</v>
      </c>
      <c r="AD311" s="126">
        <f>IFERROR((E311-AF311)/AL311*-1,0.1)</f>
        <v>6400.4917882104019</v>
      </c>
      <c r="AE311" s="75">
        <v>0</v>
      </c>
      <c r="AF311" s="100">
        <v>0</v>
      </c>
      <c r="AG311" s="107">
        <v>0</v>
      </c>
      <c r="AH311" s="108">
        <v>0</v>
      </c>
      <c r="AI311" s="112"/>
      <c r="AJ311" s="45" t="s">
        <v>760</v>
      </c>
      <c r="AL311" s="45">
        <f>VLOOKUP(B311,Di_ROADS!$B$17:$E$1006,4,FALSE)</f>
        <v>-2E-3</v>
      </c>
      <c r="AN311" s="37">
        <v>1</v>
      </c>
      <c r="AP311" s="140">
        <v>2.2109606886830151</v>
      </c>
      <c r="AQ311" s="138">
        <v>2.2109606881456472</v>
      </c>
      <c r="AR311" s="142">
        <f>AQ311-AP311</f>
        <v>-5.3736792793301902E-10</v>
      </c>
      <c r="AS311" s="77">
        <f>MIN(F311,E311)*P311</f>
        <v>6.5445884393264073</v>
      </c>
      <c r="AT311" s="36">
        <v>2.2109606886830147</v>
      </c>
      <c r="AU311" s="78">
        <f>AT311-AS311</f>
        <v>-4.3336277506433927</v>
      </c>
    </row>
    <row r="312" spans="1:47" s="36" customFormat="1">
      <c r="A312" s="37">
        <v>255</v>
      </c>
      <c r="B312" s="69" t="s">
        <v>574</v>
      </c>
      <c r="C312" s="74">
        <v>23</v>
      </c>
      <c r="D312" s="131">
        <v>0</v>
      </c>
      <c r="E312" s="131">
        <v>6.1841330404244648</v>
      </c>
      <c r="F312" s="131">
        <v>18</v>
      </c>
      <c r="G312" s="65">
        <v>44.6</v>
      </c>
      <c r="H312" s="65">
        <v>8.1999999999999993</v>
      </c>
      <c r="I312" s="65">
        <v>9.0619999999999994</v>
      </c>
      <c r="J312" s="45">
        <v>9.1</v>
      </c>
      <c r="K312" s="45">
        <v>3</v>
      </c>
      <c r="L312" s="136">
        <v>2999.47</v>
      </c>
      <c r="M312" s="45">
        <v>3</v>
      </c>
      <c r="N312" s="73">
        <v>0</v>
      </c>
      <c r="O312" s="37">
        <v>1</v>
      </c>
      <c r="P312" s="37">
        <v>1</v>
      </c>
      <c r="Q312" s="146">
        <v>0</v>
      </c>
      <c r="R312" s="93">
        <f>VLOOKUP($C312,lookup_line!$A$3:$M$40,2,FALSE)</f>
        <v>7</v>
      </c>
      <c r="S312" s="39">
        <f>VLOOKUP($C312,lookup_line!$A$3:$M$40,3,FALSE)</f>
        <v>23</v>
      </c>
      <c r="T312" s="39">
        <f>VLOOKUP($C312,lookup_line!$A$3:$M$40,4,FALSE)</f>
        <v>0</v>
      </c>
      <c r="U312" s="39">
        <f>VLOOKUP($C312,lookup_line!$A$3:$M$40,5,FALSE)</f>
        <v>0</v>
      </c>
      <c r="V312" s="39">
        <f>VLOOKUP($C312,lookup_line!$A$3:$M$40,6,FALSE)</f>
        <v>0</v>
      </c>
      <c r="W312" s="39">
        <f>VLOOKUP($C312,lookup_line!$A$3:$M$40,7,FALSE)</f>
        <v>0</v>
      </c>
      <c r="X312" s="39">
        <f>VLOOKUP($C312,lookup_line!$A$3:$M$40,8,FALSE)</f>
        <v>0</v>
      </c>
      <c r="Y312" s="39">
        <f>VLOOKUP($C312,lookup_line!$A$3:$M$40,9,FALSE)</f>
        <v>0</v>
      </c>
      <c r="Z312" s="39">
        <f>VLOOKUP($C312,lookup_line!$A$3:$M$40,10,FALSE)</f>
        <v>0</v>
      </c>
      <c r="AA312" s="39">
        <f>VLOOKUP($C312,lookup_line!$A$3:$M$40,11,FALSE)</f>
        <v>0</v>
      </c>
      <c r="AB312" s="39">
        <f>VLOOKUP($C312,lookup_line!$A$3:$M$40,12,FALSE)</f>
        <v>0</v>
      </c>
      <c r="AC312" s="39">
        <f>VLOOKUP($C312,lookup_line!$A$3:$M$40,13,FALSE)</f>
        <v>0</v>
      </c>
      <c r="AD312" s="126">
        <f>IFERROR((E312-AF312)/AL312*-1,0.1)</f>
        <v>3092.0665202122323</v>
      </c>
      <c r="AE312" s="75">
        <v>0</v>
      </c>
      <c r="AF312" s="100">
        <v>0</v>
      </c>
      <c r="AG312" s="107">
        <v>0</v>
      </c>
      <c r="AH312" s="108">
        <v>0</v>
      </c>
      <c r="AI312" s="112"/>
      <c r="AJ312" s="45"/>
      <c r="AL312" s="45">
        <f>VLOOKUP(B312,Di_ROADS!$B$17:$E$1006,4,FALSE)</f>
        <v>-2E-3</v>
      </c>
      <c r="AN312" s="37">
        <v>1</v>
      </c>
      <c r="AP312" s="140">
        <v>1.7875919364553802E-18</v>
      </c>
      <c r="AQ312" s="138">
        <v>2.5768219718574809E-9</v>
      </c>
      <c r="AR312" s="142">
        <f>AQ312-AP312</f>
        <v>2.576821970069889E-9</v>
      </c>
      <c r="AS312" s="77">
        <f>MIN(F312,E312)*P312</f>
        <v>6.1841330404244648</v>
      </c>
      <c r="AT312" s="36">
        <v>6.33878155486782E-2</v>
      </c>
      <c r="AU312" s="78">
        <f>AT312-AS312</f>
        <v>-6.1207452248757868</v>
      </c>
    </row>
    <row r="313" spans="1:47" s="36" customFormat="1">
      <c r="A313" s="37">
        <v>256</v>
      </c>
      <c r="B313" s="69" t="s">
        <v>575</v>
      </c>
      <c r="C313" s="74">
        <v>23</v>
      </c>
      <c r="D313" s="131">
        <v>0</v>
      </c>
      <c r="E313" s="131">
        <v>76.689674024135684</v>
      </c>
      <c r="F313" s="131">
        <v>15.792622609822217</v>
      </c>
      <c r="G313" s="65">
        <v>35.299999999999997</v>
      </c>
      <c r="H313" s="65">
        <v>0.6</v>
      </c>
      <c r="I313" s="65">
        <v>4.6970000000000001</v>
      </c>
      <c r="J313" s="45">
        <v>4.7</v>
      </c>
      <c r="K313" s="45">
        <v>1</v>
      </c>
      <c r="L313" s="136">
        <v>384.67</v>
      </c>
      <c r="M313" s="45">
        <v>1</v>
      </c>
      <c r="N313" s="73">
        <v>0</v>
      </c>
      <c r="O313" s="37">
        <v>1</v>
      </c>
      <c r="P313" s="37">
        <v>1</v>
      </c>
      <c r="Q313" s="146">
        <v>0</v>
      </c>
      <c r="R313" s="93">
        <f>VLOOKUP($C313,lookup_line!$A$3:$M$40,2,FALSE)</f>
        <v>7</v>
      </c>
      <c r="S313" s="39">
        <f>VLOOKUP($C313,lookup_line!$A$3:$M$40,3,FALSE)</f>
        <v>23</v>
      </c>
      <c r="T313" s="39">
        <f>VLOOKUP($C313,lookup_line!$A$3:$M$40,4,FALSE)</f>
        <v>0</v>
      </c>
      <c r="U313" s="39">
        <f>VLOOKUP($C313,lookup_line!$A$3:$M$40,5,FALSE)</f>
        <v>0</v>
      </c>
      <c r="V313" s="39">
        <f>VLOOKUP($C313,lookup_line!$A$3:$M$40,6,FALSE)</f>
        <v>0</v>
      </c>
      <c r="W313" s="39">
        <f>VLOOKUP($C313,lookup_line!$A$3:$M$40,7,FALSE)</f>
        <v>0</v>
      </c>
      <c r="X313" s="39">
        <f>VLOOKUP($C313,lookup_line!$A$3:$M$40,8,FALSE)</f>
        <v>0</v>
      </c>
      <c r="Y313" s="39">
        <f>VLOOKUP($C313,lookup_line!$A$3:$M$40,9,FALSE)</f>
        <v>0</v>
      </c>
      <c r="Z313" s="39">
        <f>VLOOKUP($C313,lookup_line!$A$3:$M$40,10,FALSE)</f>
        <v>0</v>
      </c>
      <c r="AA313" s="39">
        <f>VLOOKUP($C313,lookup_line!$A$3:$M$40,11,FALSE)</f>
        <v>0</v>
      </c>
      <c r="AB313" s="39">
        <f>VLOOKUP($C313,lookup_line!$A$3:$M$40,12,FALSE)</f>
        <v>0</v>
      </c>
      <c r="AC313" s="39">
        <f>VLOOKUP($C313,lookup_line!$A$3:$M$40,13,FALSE)</f>
        <v>0</v>
      </c>
      <c r="AD313" s="126">
        <f>IFERROR((E313-AF313)/AL313*-1,0.1)</f>
        <v>95862.092530169597</v>
      </c>
      <c r="AE313" s="75">
        <v>0</v>
      </c>
      <c r="AF313" s="100">
        <v>0</v>
      </c>
      <c r="AG313" s="107">
        <v>0</v>
      </c>
      <c r="AH313" s="108">
        <v>0</v>
      </c>
      <c r="AI313" s="112"/>
      <c r="AJ313" s="45" t="s">
        <v>761</v>
      </c>
      <c r="AL313" s="45">
        <f>VLOOKUP(B313,Di_ROADS!$B$17:$E$1006,4,FALSE)</f>
        <v>-8.0000000000000004E-4</v>
      </c>
      <c r="AN313" s="37">
        <v>1</v>
      </c>
      <c r="AP313" s="140">
        <v>3.6272843723313404</v>
      </c>
      <c r="AQ313" s="138">
        <v>3.6272843718817049</v>
      </c>
      <c r="AR313" s="142">
        <f>AQ313-AP313</f>
        <v>-4.4963543999188005E-10</v>
      </c>
      <c r="AS313" s="77">
        <f>MIN(F313,E313)*P313</f>
        <v>15.792622609822217</v>
      </c>
      <c r="AT313" s="36">
        <v>3.6272843723313404</v>
      </c>
      <c r="AU313" s="78">
        <f>AT313-AS313</f>
        <v>-12.165338237490877</v>
      </c>
    </row>
    <row r="314" spans="1:47" s="36" customFormat="1">
      <c r="A314" s="37">
        <v>257</v>
      </c>
      <c r="B314" s="69" t="s">
        <v>576</v>
      </c>
      <c r="C314" s="74">
        <v>23</v>
      </c>
      <c r="D314" s="131">
        <v>0</v>
      </c>
      <c r="E314" s="131">
        <v>19.493935095015004</v>
      </c>
      <c r="F314" s="131">
        <v>8.1000307943359484</v>
      </c>
      <c r="G314" s="65">
        <v>15.7</v>
      </c>
      <c r="H314" s="65">
        <v>0.1</v>
      </c>
      <c r="I314" s="65">
        <v>1.4470000000000001</v>
      </c>
      <c r="J314" s="45">
        <v>1.4</v>
      </c>
      <c r="K314" s="45">
        <v>0</v>
      </c>
      <c r="L314" s="136">
        <v>464</v>
      </c>
      <c r="M314" s="45">
        <v>0</v>
      </c>
      <c r="N314" s="73">
        <v>0</v>
      </c>
      <c r="O314" s="37">
        <v>1</v>
      </c>
      <c r="P314" s="37">
        <v>1</v>
      </c>
      <c r="Q314" s="146">
        <v>0</v>
      </c>
      <c r="R314" s="93">
        <f>VLOOKUP($C314,lookup_line!$A$3:$M$40,2,FALSE)</f>
        <v>7</v>
      </c>
      <c r="S314" s="39">
        <f>VLOOKUP($C314,lookup_line!$A$3:$M$40,3,FALSE)</f>
        <v>23</v>
      </c>
      <c r="T314" s="39">
        <f>VLOOKUP($C314,lookup_line!$A$3:$M$40,4,FALSE)</f>
        <v>0</v>
      </c>
      <c r="U314" s="39">
        <f>VLOOKUP($C314,lookup_line!$A$3:$M$40,5,FALSE)</f>
        <v>0</v>
      </c>
      <c r="V314" s="39">
        <f>VLOOKUP($C314,lookup_line!$A$3:$M$40,6,FALSE)</f>
        <v>0</v>
      </c>
      <c r="W314" s="39">
        <f>VLOOKUP($C314,lookup_line!$A$3:$M$40,7,FALSE)</f>
        <v>0</v>
      </c>
      <c r="X314" s="39">
        <f>VLOOKUP($C314,lookup_line!$A$3:$M$40,8,FALSE)</f>
        <v>0</v>
      </c>
      <c r="Y314" s="39">
        <f>VLOOKUP($C314,lookup_line!$A$3:$M$40,9,FALSE)</f>
        <v>0</v>
      </c>
      <c r="Z314" s="39">
        <f>VLOOKUP($C314,lookup_line!$A$3:$M$40,10,FALSE)</f>
        <v>0</v>
      </c>
      <c r="AA314" s="39">
        <f>VLOOKUP($C314,lookup_line!$A$3:$M$40,11,FALSE)</f>
        <v>0</v>
      </c>
      <c r="AB314" s="39">
        <f>VLOOKUP($C314,lookup_line!$A$3:$M$40,12,FALSE)</f>
        <v>0</v>
      </c>
      <c r="AC314" s="39">
        <f>VLOOKUP($C314,lookup_line!$A$3:$M$40,13,FALSE)</f>
        <v>0</v>
      </c>
      <c r="AD314" s="126">
        <f>IFERROR((E314-AF314)/AL314*-1,0.1)</f>
        <v>9746.9675475075019</v>
      </c>
      <c r="AE314" s="75">
        <v>0</v>
      </c>
      <c r="AF314" s="100">
        <v>0</v>
      </c>
      <c r="AG314" s="107">
        <v>0</v>
      </c>
      <c r="AH314" s="108">
        <v>0</v>
      </c>
      <c r="AI314" s="112"/>
      <c r="AJ314" s="45" t="s">
        <v>881</v>
      </c>
      <c r="AL314" s="45">
        <f>VLOOKUP(B314,Di_ROADS!$B$17:$E$1006,4,FALSE)</f>
        <v>-2E-3</v>
      </c>
      <c r="AN314" s="37">
        <v>1</v>
      </c>
      <c r="AP314" s="140">
        <v>14.692655283149032</v>
      </c>
      <c r="AQ314" s="138">
        <v>14.692655282732282</v>
      </c>
      <c r="AR314" s="142">
        <f>AQ314-AP314</f>
        <v>-4.1674930173485336E-10</v>
      </c>
      <c r="AS314" s="77">
        <f>MIN(F314,E314)*P314</f>
        <v>8.1000307943359484</v>
      </c>
      <c r="AT314" s="36">
        <v>14.692655283149032</v>
      </c>
      <c r="AU314" s="78">
        <f>AT314-AS314</f>
        <v>6.5926244888130832</v>
      </c>
    </row>
    <row r="315" spans="1:47" s="36" customFormat="1">
      <c r="A315" s="37">
        <v>258</v>
      </c>
      <c r="B315" s="69" t="s">
        <v>577</v>
      </c>
      <c r="C315" s="74">
        <v>23</v>
      </c>
      <c r="D315" s="131">
        <v>0</v>
      </c>
      <c r="E315" s="131">
        <v>7.8118846103298729</v>
      </c>
      <c r="F315" s="131">
        <v>18</v>
      </c>
      <c r="G315" s="65">
        <v>37.799999999999997</v>
      </c>
      <c r="H315" s="65">
        <v>4.2</v>
      </c>
      <c r="I315" s="65">
        <v>6</v>
      </c>
      <c r="J315" s="45">
        <v>6</v>
      </c>
      <c r="K315" s="45">
        <v>0</v>
      </c>
      <c r="L315" s="136">
        <v>334.93</v>
      </c>
      <c r="M315" s="45">
        <v>0</v>
      </c>
      <c r="N315" s="73">
        <v>0</v>
      </c>
      <c r="O315" s="37">
        <v>1</v>
      </c>
      <c r="P315" s="37">
        <v>1</v>
      </c>
      <c r="Q315" s="146">
        <v>0</v>
      </c>
      <c r="R315" s="93">
        <f>VLOOKUP($C315,lookup_line!$A$3:$M$40,2,FALSE)</f>
        <v>7</v>
      </c>
      <c r="S315" s="39">
        <f>VLOOKUP($C315,lookup_line!$A$3:$M$40,3,FALSE)</f>
        <v>23</v>
      </c>
      <c r="T315" s="39">
        <f>VLOOKUP($C315,lookup_line!$A$3:$M$40,4,FALSE)</f>
        <v>0</v>
      </c>
      <c r="U315" s="39">
        <f>VLOOKUP($C315,lookup_line!$A$3:$M$40,5,FALSE)</f>
        <v>0</v>
      </c>
      <c r="V315" s="39">
        <f>VLOOKUP($C315,lookup_line!$A$3:$M$40,6,FALSE)</f>
        <v>0</v>
      </c>
      <c r="W315" s="39">
        <f>VLOOKUP($C315,lookup_line!$A$3:$M$40,7,FALSE)</f>
        <v>0</v>
      </c>
      <c r="X315" s="39">
        <f>VLOOKUP($C315,lookup_line!$A$3:$M$40,8,FALSE)</f>
        <v>0</v>
      </c>
      <c r="Y315" s="39">
        <f>VLOOKUP($C315,lookup_line!$A$3:$M$40,9,FALSE)</f>
        <v>0</v>
      </c>
      <c r="Z315" s="39">
        <f>VLOOKUP($C315,lookup_line!$A$3:$M$40,10,FALSE)</f>
        <v>0</v>
      </c>
      <c r="AA315" s="39">
        <f>VLOOKUP($C315,lookup_line!$A$3:$M$40,11,FALSE)</f>
        <v>0</v>
      </c>
      <c r="AB315" s="39">
        <f>VLOOKUP($C315,lookup_line!$A$3:$M$40,12,FALSE)</f>
        <v>0</v>
      </c>
      <c r="AC315" s="39">
        <f>VLOOKUP($C315,lookup_line!$A$3:$M$40,13,FALSE)</f>
        <v>0</v>
      </c>
      <c r="AD315" s="126">
        <f>IFERROR((E315-AF315)/AL315*-1,0.1)</f>
        <v>3905.9423051649364</v>
      </c>
      <c r="AE315" s="75">
        <v>0</v>
      </c>
      <c r="AF315" s="100">
        <v>0</v>
      </c>
      <c r="AG315" s="107">
        <v>0</v>
      </c>
      <c r="AH315" s="108">
        <v>0</v>
      </c>
      <c r="AI315" s="112"/>
      <c r="AJ315" s="45"/>
      <c r="AL315" s="45">
        <f>VLOOKUP(B315,Di_ROADS!$B$17:$E$1006,4,FALSE)</f>
        <v>-2E-3</v>
      </c>
      <c r="AN315" s="37">
        <v>1</v>
      </c>
      <c r="AP315" s="140">
        <v>2.4557083137233189</v>
      </c>
      <c r="AQ315" s="138">
        <v>2.4557083127667645</v>
      </c>
      <c r="AR315" s="142">
        <f>AQ315-AP315</f>
        <v>-9.5655439125152952E-10</v>
      </c>
      <c r="AS315" s="77">
        <f>MIN(F315,E315)*P315</f>
        <v>7.8118846103298729</v>
      </c>
      <c r="AT315" s="36">
        <v>2.4557083137233189</v>
      </c>
      <c r="AU315" s="78">
        <f>AT315-AS315</f>
        <v>-5.356176296606554</v>
      </c>
    </row>
    <row r="316" spans="1:47" s="36" customFormat="1">
      <c r="A316" s="37">
        <v>259</v>
      </c>
      <c r="B316" s="69" t="s">
        <v>578</v>
      </c>
      <c r="C316" s="74">
        <v>24</v>
      </c>
      <c r="D316" s="131">
        <v>0</v>
      </c>
      <c r="E316" s="131">
        <v>0.19865608576699573</v>
      </c>
      <c r="F316" s="131">
        <v>18</v>
      </c>
      <c r="G316" s="65">
        <v>2.4</v>
      </c>
      <c r="H316" s="65">
        <v>0</v>
      </c>
      <c r="I316" s="65">
        <v>15.648999999999999</v>
      </c>
      <c r="J316" s="45">
        <v>15.6</v>
      </c>
      <c r="K316" s="45">
        <v>12</v>
      </c>
      <c r="L316" s="136">
        <v>733.73</v>
      </c>
      <c r="M316" s="45">
        <v>12</v>
      </c>
      <c r="N316" s="73">
        <v>0</v>
      </c>
      <c r="O316" s="37">
        <v>1</v>
      </c>
      <c r="P316" s="37">
        <v>1</v>
      </c>
      <c r="Q316" s="146">
        <v>0</v>
      </c>
      <c r="R316" s="93">
        <f>VLOOKUP($C316,lookup_line!$A$3:$M$40,2,FALSE)</f>
        <v>11</v>
      </c>
      <c r="S316" s="39">
        <f>VLOOKUP($C316,lookup_line!$A$3:$M$40,3,FALSE)</f>
        <v>25</v>
      </c>
      <c r="T316" s="39">
        <f>VLOOKUP($C316,lookup_line!$A$3:$M$40,4,FALSE)</f>
        <v>0</v>
      </c>
      <c r="U316" s="39">
        <f>VLOOKUP($C316,lookup_line!$A$3:$M$40,5,FALSE)</f>
        <v>0</v>
      </c>
      <c r="V316" s="39">
        <f>VLOOKUP($C316,lookup_line!$A$3:$M$40,6,FALSE)</f>
        <v>0</v>
      </c>
      <c r="W316" s="39">
        <f>VLOOKUP($C316,lookup_line!$A$3:$M$40,7,FALSE)</f>
        <v>0</v>
      </c>
      <c r="X316" s="39">
        <f>VLOOKUP($C316,lookup_line!$A$3:$M$40,8,FALSE)</f>
        <v>0</v>
      </c>
      <c r="Y316" s="39">
        <f>VLOOKUP($C316,lookup_line!$A$3:$M$40,9,FALSE)</f>
        <v>0</v>
      </c>
      <c r="Z316" s="39">
        <f>VLOOKUP($C316,lookup_line!$A$3:$M$40,10,FALSE)</f>
        <v>0</v>
      </c>
      <c r="AA316" s="39">
        <f>VLOOKUP($C316,lookup_line!$A$3:$M$40,11,FALSE)</f>
        <v>0</v>
      </c>
      <c r="AB316" s="39">
        <f>VLOOKUP($C316,lookup_line!$A$3:$M$40,12,FALSE)</f>
        <v>0</v>
      </c>
      <c r="AC316" s="39">
        <f>VLOOKUP($C316,lookup_line!$A$3:$M$40,13,FALSE)</f>
        <v>0</v>
      </c>
      <c r="AD316" s="126">
        <f>IFERROR((E316-AF316)/AL316*-1,0.1)</f>
        <v>99.328042883497858</v>
      </c>
      <c r="AE316" s="75">
        <v>0</v>
      </c>
      <c r="AF316" s="100">
        <v>0</v>
      </c>
      <c r="AG316" s="107">
        <v>0</v>
      </c>
      <c r="AH316" s="108">
        <v>0</v>
      </c>
      <c r="AI316" s="112"/>
      <c r="AJ316" s="45" t="s">
        <v>762</v>
      </c>
      <c r="AL316" s="45">
        <f>VLOOKUP(B316,Di_ROADS!$B$17:$E$1006,4,FALSE)</f>
        <v>-2E-3</v>
      </c>
      <c r="AN316" s="37">
        <v>1</v>
      </c>
      <c r="AP316" s="140">
        <v>0</v>
      </c>
      <c r="AQ316" s="138">
        <v>0</v>
      </c>
      <c r="AR316" s="142">
        <f>AQ316-AP316</f>
        <v>0</v>
      </c>
      <c r="AS316" s="77">
        <f>MIN(F316,E316)*P316</f>
        <v>0.19865608576699573</v>
      </c>
      <c r="AT316" s="36">
        <v>0</v>
      </c>
      <c r="AU316" s="78">
        <f>AT316-AS316</f>
        <v>-0.19865608576699573</v>
      </c>
    </row>
    <row r="317" spans="1:47" s="36" customFormat="1">
      <c r="A317" s="37">
        <v>260</v>
      </c>
      <c r="B317" s="69" t="s">
        <v>579</v>
      </c>
      <c r="C317" s="74">
        <v>24</v>
      </c>
      <c r="D317" s="131">
        <v>0</v>
      </c>
      <c r="E317" s="131">
        <v>0.965270378850833</v>
      </c>
      <c r="F317" s="131">
        <v>18</v>
      </c>
      <c r="G317" s="65">
        <v>71.8</v>
      </c>
      <c r="H317" s="65">
        <v>32.200000000000003</v>
      </c>
      <c r="I317" s="65">
        <v>14.144</v>
      </c>
      <c r="J317" s="45">
        <v>14.1</v>
      </c>
      <c r="K317" s="45">
        <v>16</v>
      </c>
      <c r="L317" s="136">
        <v>490</v>
      </c>
      <c r="M317" s="45">
        <v>16</v>
      </c>
      <c r="N317" s="73">
        <v>0</v>
      </c>
      <c r="O317" s="37">
        <v>1</v>
      </c>
      <c r="P317" s="37">
        <v>1</v>
      </c>
      <c r="Q317" s="146">
        <v>0</v>
      </c>
      <c r="R317" s="93">
        <f>VLOOKUP($C317,lookup_line!$A$3:$M$40,2,FALSE)</f>
        <v>11</v>
      </c>
      <c r="S317" s="39">
        <f>VLOOKUP($C317,lookup_line!$A$3:$M$40,3,FALSE)</f>
        <v>25</v>
      </c>
      <c r="T317" s="39">
        <f>VLOOKUP($C317,lookup_line!$A$3:$M$40,4,FALSE)</f>
        <v>0</v>
      </c>
      <c r="U317" s="39">
        <f>VLOOKUP($C317,lookup_line!$A$3:$M$40,5,FALSE)</f>
        <v>0</v>
      </c>
      <c r="V317" s="39">
        <f>VLOOKUP($C317,lookup_line!$A$3:$M$40,6,FALSE)</f>
        <v>0</v>
      </c>
      <c r="W317" s="39">
        <f>VLOOKUP($C317,lookup_line!$A$3:$M$40,7,FALSE)</f>
        <v>0</v>
      </c>
      <c r="X317" s="39">
        <f>VLOOKUP($C317,lookup_line!$A$3:$M$40,8,FALSE)</f>
        <v>0</v>
      </c>
      <c r="Y317" s="39">
        <f>VLOOKUP($C317,lookup_line!$A$3:$M$40,9,FALSE)</f>
        <v>0</v>
      </c>
      <c r="Z317" s="39">
        <f>VLOOKUP($C317,lookup_line!$A$3:$M$40,10,FALSE)</f>
        <v>0</v>
      </c>
      <c r="AA317" s="39">
        <f>VLOOKUP($C317,lookup_line!$A$3:$M$40,11,FALSE)</f>
        <v>0</v>
      </c>
      <c r="AB317" s="39">
        <f>VLOOKUP($C317,lookup_line!$A$3:$M$40,12,FALSE)</f>
        <v>0</v>
      </c>
      <c r="AC317" s="39">
        <f>VLOOKUP($C317,lookup_line!$A$3:$M$40,13,FALSE)</f>
        <v>0</v>
      </c>
      <c r="AD317" s="126">
        <f>IFERROR((E317-AF317)/AL317*-1,0.1)</f>
        <v>482.63518942541651</v>
      </c>
      <c r="AE317" s="75">
        <v>0</v>
      </c>
      <c r="AF317" s="100">
        <v>0</v>
      </c>
      <c r="AG317" s="107">
        <v>0</v>
      </c>
      <c r="AH317" s="108">
        <v>0</v>
      </c>
      <c r="AI317" s="112"/>
      <c r="AJ317" s="45"/>
      <c r="AL317" s="45">
        <f>VLOOKUP(B317,Di_ROADS!$B$17:$E$1006,4,FALSE)</f>
        <v>-2E-3</v>
      </c>
      <c r="AN317" s="37">
        <v>1</v>
      </c>
      <c r="AP317" s="140">
        <v>8.008880493467375</v>
      </c>
      <c r="AQ317" s="138">
        <v>8.0088804930105741</v>
      </c>
      <c r="AR317" s="142">
        <f>AQ317-AP317</f>
        <v>-4.5680081939281081E-10</v>
      </c>
      <c r="AS317" s="77">
        <f>MIN(F317,E317)*P317</f>
        <v>0.965270378850833</v>
      </c>
      <c r="AT317" s="36">
        <v>8.008880493467375</v>
      </c>
      <c r="AU317" s="78">
        <f>AT317-AS317</f>
        <v>7.0436101146165422</v>
      </c>
    </row>
    <row r="318" spans="1:47" s="36" customFormat="1">
      <c r="A318" s="37">
        <v>261</v>
      </c>
      <c r="B318" s="69" t="s">
        <v>580</v>
      </c>
      <c r="C318" s="74">
        <v>24</v>
      </c>
      <c r="D318" s="131">
        <v>0</v>
      </c>
      <c r="E318" s="131">
        <v>17.02167465582675</v>
      </c>
      <c r="F318" s="131">
        <v>15</v>
      </c>
      <c r="G318" s="65">
        <v>42.4</v>
      </c>
      <c r="H318" s="65">
        <v>15.9</v>
      </c>
      <c r="I318" s="65">
        <v>32.198678013200002</v>
      </c>
      <c r="J318" s="45">
        <v>32.200000000000003</v>
      </c>
      <c r="K318" s="45">
        <v>14</v>
      </c>
      <c r="L318" s="136">
        <v>4458</v>
      </c>
      <c r="M318" s="45">
        <v>14</v>
      </c>
      <c r="N318" s="73">
        <v>0</v>
      </c>
      <c r="O318" s="37">
        <v>1</v>
      </c>
      <c r="P318" s="37">
        <v>1</v>
      </c>
      <c r="Q318" s="146">
        <v>0</v>
      </c>
      <c r="R318" s="93">
        <f>VLOOKUP($C318,lookup_line!$A$3:$M$40,2,FALSE)</f>
        <v>11</v>
      </c>
      <c r="S318" s="39">
        <f>VLOOKUP($C318,lookup_line!$A$3:$M$40,3,FALSE)</f>
        <v>25</v>
      </c>
      <c r="T318" s="39">
        <f>VLOOKUP($C318,lookup_line!$A$3:$M$40,4,FALSE)</f>
        <v>0</v>
      </c>
      <c r="U318" s="39">
        <f>VLOOKUP($C318,lookup_line!$A$3:$M$40,5,FALSE)</f>
        <v>0</v>
      </c>
      <c r="V318" s="39">
        <f>VLOOKUP($C318,lookup_line!$A$3:$M$40,6,FALSE)</f>
        <v>0</v>
      </c>
      <c r="W318" s="39">
        <f>VLOOKUP($C318,lookup_line!$A$3:$M$40,7,FALSE)</f>
        <v>0</v>
      </c>
      <c r="X318" s="39">
        <f>VLOOKUP($C318,lookup_line!$A$3:$M$40,8,FALSE)</f>
        <v>0</v>
      </c>
      <c r="Y318" s="39">
        <f>VLOOKUP($C318,lookup_line!$A$3:$M$40,9,FALSE)</f>
        <v>0</v>
      </c>
      <c r="Z318" s="39">
        <f>VLOOKUP($C318,lookup_line!$A$3:$M$40,10,FALSE)</f>
        <v>0</v>
      </c>
      <c r="AA318" s="39">
        <f>VLOOKUP($C318,lookup_line!$A$3:$M$40,11,FALSE)</f>
        <v>0</v>
      </c>
      <c r="AB318" s="39">
        <f>VLOOKUP($C318,lookup_line!$A$3:$M$40,12,FALSE)</f>
        <v>0</v>
      </c>
      <c r="AC318" s="39">
        <f>VLOOKUP($C318,lookup_line!$A$3:$M$40,13,FALSE)</f>
        <v>0</v>
      </c>
      <c r="AD318" s="126">
        <f>IFERROR((E318-AF318)/AL318*-1,0.1)</f>
        <v>8510.8373279133757</v>
      </c>
      <c r="AE318" s="75">
        <v>0</v>
      </c>
      <c r="AF318" s="100">
        <v>0</v>
      </c>
      <c r="AG318" s="107">
        <v>0</v>
      </c>
      <c r="AH318" s="108">
        <v>0</v>
      </c>
      <c r="AI318" s="112"/>
      <c r="AJ318" s="45" t="s">
        <v>763</v>
      </c>
      <c r="AL318" s="45">
        <f>VLOOKUP(B318,Di_ROADS!$B$17:$E$1006,4,FALSE)</f>
        <v>-2E-3</v>
      </c>
      <c r="AN318" s="37">
        <v>1</v>
      </c>
      <c r="AP318" s="140">
        <v>1.6248255346011202</v>
      </c>
      <c r="AQ318" s="138">
        <v>1.6248255341137368</v>
      </c>
      <c r="AR318" s="142">
        <f>AQ318-AP318</f>
        <v>-4.8738346691834522E-10</v>
      </c>
      <c r="AS318" s="77">
        <f>MIN(F318,E318)*P318</f>
        <v>15</v>
      </c>
      <c r="AT318" s="36">
        <v>1.6248255346011202</v>
      </c>
      <c r="AU318" s="78">
        <f>AT318-AS318</f>
        <v>-13.37517446539888</v>
      </c>
    </row>
    <row r="319" spans="1:47" s="36" customFormat="1">
      <c r="A319" s="37">
        <v>263</v>
      </c>
      <c r="B319" s="69" t="s">
        <v>582</v>
      </c>
      <c r="C319" s="74">
        <v>24</v>
      </c>
      <c r="D319" s="131">
        <v>0</v>
      </c>
      <c r="E319" s="131">
        <v>1.2420855098101591</v>
      </c>
      <c r="F319" s="131">
        <v>18</v>
      </c>
      <c r="G319" s="65">
        <v>54.7</v>
      </c>
      <c r="H319" s="65">
        <v>58</v>
      </c>
      <c r="I319" s="65">
        <v>16.62</v>
      </c>
      <c r="J319" s="45">
        <v>16.600000000000001</v>
      </c>
      <c r="K319" s="45">
        <v>40</v>
      </c>
      <c r="L319" s="136">
        <v>3529</v>
      </c>
      <c r="M319" s="45">
        <v>40</v>
      </c>
      <c r="N319" s="73">
        <v>0</v>
      </c>
      <c r="O319" s="37">
        <v>1</v>
      </c>
      <c r="P319" s="37">
        <v>1</v>
      </c>
      <c r="Q319" s="146">
        <v>0</v>
      </c>
      <c r="R319" s="93">
        <f>VLOOKUP($C319,lookup_line!$A$3:$M$40,2,FALSE)</f>
        <v>11</v>
      </c>
      <c r="S319" s="39">
        <f>VLOOKUP($C319,lookup_line!$A$3:$M$40,3,FALSE)</f>
        <v>25</v>
      </c>
      <c r="T319" s="39">
        <f>VLOOKUP($C319,lookup_line!$A$3:$M$40,4,FALSE)</f>
        <v>0</v>
      </c>
      <c r="U319" s="39">
        <f>VLOOKUP($C319,lookup_line!$A$3:$M$40,5,FALSE)</f>
        <v>0</v>
      </c>
      <c r="V319" s="39">
        <f>VLOOKUP($C319,lookup_line!$A$3:$M$40,6,FALSE)</f>
        <v>0</v>
      </c>
      <c r="W319" s="39">
        <f>VLOOKUP($C319,lookup_line!$A$3:$M$40,7,FALSE)</f>
        <v>0</v>
      </c>
      <c r="X319" s="39">
        <f>VLOOKUP($C319,lookup_line!$A$3:$M$40,8,FALSE)</f>
        <v>0</v>
      </c>
      <c r="Y319" s="39">
        <f>VLOOKUP($C319,lookup_line!$A$3:$M$40,9,FALSE)</f>
        <v>0</v>
      </c>
      <c r="Z319" s="39">
        <f>VLOOKUP($C319,lookup_line!$A$3:$M$40,10,FALSE)</f>
        <v>0</v>
      </c>
      <c r="AA319" s="39">
        <f>VLOOKUP($C319,lookup_line!$A$3:$M$40,11,FALSE)</f>
        <v>0</v>
      </c>
      <c r="AB319" s="39">
        <f>VLOOKUP($C319,lookup_line!$A$3:$M$40,12,FALSE)</f>
        <v>0</v>
      </c>
      <c r="AC319" s="39">
        <f>VLOOKUP($C319,lookup_line!$A$3:$M$40,13,FALSE)</f>
        <v>0</v>
      </c>
      <c r="AD319" s="126">
        <f>IFERROR((E319-AF319)/AL319*-1,0.1)</f>
        <v>621.04275490507951</v>
      </c>
      <c r="AE319" s="75">
        <v>0</v>
      </c>
      <c r="AF319" s="100">
        <v>0</v>
      </c>
      <c r="AG319" s="107">
        <v>0</v>
      </c>
      <c r="AH319" s="108">
        <v>0</v>
      </c>
      <c r="AI319" s="112"/>
      <c r="AJ319" s="45"/>
      <c r="AL319" s="45">
        <f>VLOOKUP(B319,Di_ROADS!$B$17:$E$1006,4,FALSE)</f>
        <v>-2E-3</v>
      </c>
      <c r="AN319" s="37">
        <v>1</v>
      </c>
      <c r="AP319" s="140">
        <v>0</v>
      </c>
      <c r="AQ319" s="138">
        <v>0</v>
      </c>
      <c r="AR319" s="142">
        <f>AQ319-AP319</f>
        <v>0</v>
      </c>
      <c r="AS319" s="77">
        <f>MIN(F319,E319)*P319</f>
        <v>1.2420855098101591</v>
      </c>
      <c r="AT319" s="36">
        <v>0</v>
      </c>
      <c r="AU319" s="78">
        <f>AT319-AS319</f>
        <v>-1.2420855098101591</v>
      </c>
    </row>
    <row r="320" spans="1:47" s="36" customFormat="1">
      <c r="A320" s="37">
        <v>264</v>
      </c>
      <c r="B320" s="69" t="s">
        <v>583</v>
      </c>
      <c r="C320" s="74">
        <v>24</v>
      </c>
      <c r="D320" s="131">
        <v>0</v>
      </c>
      <c r="E320" s="131">
        <v>2.3338932192318982</v>
      </c>
      <c r="F320" s="131">
        <v>18</v>
      </c>
      <c r="G320" s="65">
        <v>62.8</v>
      </c>
      <c r="H320" s="65">
        <v>90</v>
      </c>
      <c r="I320" s="65">
        <v>19.149000000000001</v>
      </c>
      <c r="J320" s="45">
        <v>19.100000000000001</v>
      </c>
      <c r="K320" s="45">
        <v>55</v>
      </c>
      <c r="L320" s="136">
        <v>833</v>
      </c>
      <c r="M320" s="45">
        <v>55</v>
      </c>
      <c r="N320" s="73">
        <v>0</v>
      </c>
      <c r="O320" s="37">
        <v>1</v>
      </c>
      <c r="P320" s="37">
        <v>1</v>
      </c>
      <c r="Q320" s="146">
        <v>0</v>
      </c>
      <c r="R320" s="93">
        <f>VLOOKUP($C320,lookup_line!$A$3:$M$40,2,FALSE)</f>
        <v>11</v>
      </c>
      <c r="S320" s="39">
        <f>VLOOKUP($C320,lookup_line!$A$3:$M$40,3,FALSE)</f>
        <v>25</v>
      </c>
      <c r="T320" s="39">
        <f>VLOOKUP($C320,lookup_line!$A$3:$M$40,4,FALSE)</f>
        <v>0</v>
      </c>
      <c r="U320" s="39">
        <f>VLOOKUP($C320,lookup_line!$A$3:$M$40,5,FALSE)</f>
        <v>0</v>
      </c>
      <c r="V320" s="39">
        <f>VLOOKUP($C320,lookup_line!$A$3:$M$40,6,FALSE)</f>
        <v>0</v>
      </c>
      <c r="W320" s="39">
        <f>VLOOKUP($C320,lookup_line!$A$3:$M$40,7,FALSE)</f>
        <v>0</v>
      </c>
      <c r="X320" s="39">
        <f>VLOOKUP($C320,lookup_line!$A$3:$M$40,8,FALSE)</f>
        <v>0</v>
      </c>
      <c r="Y320" s="39">
        <f>VLOOKUP($C320,lookup_line!$A$3:$M$40,9,FALSE)</f>
        <v>0</v>
      </c>
      <c r="Z320" s="39">
        <f>VLOOKUP($C320,lookup_line!$A$3:$M$40,10,FALSE)</f>
        <v>0</v>
      </c>
      <c r="AA320" s="39">
        <f>VLOOKUP($C320,lookup_line!$A$3:$M$40,11,FALSE)</f>
        <v>0</v>
      </c>
      <c r="AB320" s="39">
        <f>VLOOKUP($C320,lookup_line!$A$3:$M$40,12,FALSE)</f>
        <v>0</v>
      </c>
      <c r="AC320" s="39">
        <f>VLOOKUP($C320,lookup_line!$A$3:$M$40,13,FALSE)</f>
        <v>0</v>
      </c>
      <c r="AD320" s="126">
        <f>IFERROR((E320-AF320)/AL320*-1,0.1)</f>
        <v>1166.946609615949</v>
      </c>
      <c r="AE320" s="75">
        <v>0</v>
      </c>
      <c r="AF320" s="100">
        <v>0</v>
      </c>
      <c r="AG320" s="107">
        <v>0</v>
      </c>
      <c r="AH320" s="108">
        <v>0</v>
      </c>
      <c r="AI320" s="112"/>
      <c r="AJ320" s="45" t="s">
        <v>765</v>
      </c>
      <c r="AL320" s="45">
        <f>VLOOKUP(B320,Di_ROADS!$B$17:$E$1006,4,FALSE)</f>
        <v>-2E-3</v>
      </c>
      <c r="AN320" s="37">
        <v>1</v>
      </c>
      <c r="AP320" s="140">
        <v>1.1127563904445904E-18</v>
      </c>
      <c r="AQ320" s="138">
        <v>1.0350197908973246E-9</v>
      </c>
      <c r="AR320" s="142">
        <f>AQ320-AP320</f>
        <v>1.0350197897845682E-9</v>
      </c>
      <c r="AS320" s="77">
        <f>MIN(F320,E320)*P320</f>
        <v>2.3338932192318982</v>
      </c>
      <c r="AT320" s="36">
        <v>15</v>
      </c>
      <c r="AU320" s="78">
        <f>AT320-AS320</f>
        <v>12.666106780768102</v>
      </c>
    </row>
    <row r="321" spans="1:47" s="36" customFormat="1">
      <c r="A321" s="37">
        <v>265</v>
      </c>
      <c r="B321" s="69" t="s">
        <v>584</v>
      </c>
      <c r="C321" s="74">
        <v>24</v>
      </c>
      <c r="D321" s="131">
        <v>0</v>
      </c>
      <c r="E321" s="131">
        <v>2.3893819192066035</v>
      </c>
      <c r="F321" s="131">
        <v>18</v>
      </c>
      <c r="G321" s="65">
        <v>27.9</v>
      </c>
      <c r="H321" s="65">
        <v>87.8</v>
      </c>
      <c r="I321" s="65">
        <v>28.902000000000001</v>
      </c>
      <c r="J321" s="45">
        <v>28.9</v>
      </c>
      <c r="K321" s="45">
        <v>1</v>
      </c>
      <c r="L321" s="136">
        <v>1529</v>
      </c>
      <c r="M321" s="45">
        <v>1</v>
      </c>
      <c r="N321" s="73">
        <v>0</v>
      </c>
      <c r="O321" s="37">
        <v>1</v>
      </c>
      <c r="P321" s="37">
        <v>1</v>
      </c>
      <c r="Q321" s="146">
        <v>0</v>
      </c>
      <c r="R321" s="93">
        <f>VLOOKUP($C321,lookup_line!$A$3:$M$40,2,FALSE)</f>
        <v>11</v>
      </c>
      <c r="S321" s="39">
        <f>VLOOKUP($C321,lookup_line!$A$3:$M$40,3,FALSE)</f>
        <v>25</v>
      </c>
      <c r="T321" s="39">
        <f>VLOOKUP($C321,lookup_line!$A$3:$M$40,4,FALSE)</f>
        <v>0</v>
      </c>
      <c r="U321" s="39">
        <f>VLOOKUP($C321,lookup_line!$A$3:$M$40,5,FALSE)</f>
        <v>0</v>
      </c>
      <c r="V321" s="39">
        <f>VLOOKUP($C321,lookup_line!$A$3:$M$40,6,FALSE)</f>
        <v>0</v>
      </c>
      <c r="W321" s="39">
        <f>VLOOKUP($C321,lookup_line!$A$3:$M$40,7,FALSE)</f>
        <v>0</v>
      </c>
      <c r="X321" s="39">
        <f>VLOOKUP($C321,lookup_line!$A$3:$M$40,8,FALSE)</f>
        <v>0</v>
      </c>
      <c r="Y321" s="39">
        <f>VLOOKUP($C321,lookup_line!$A$3:$M$40,9,FALSE)</f>
        <v>0</v>
      </c>
      <c r="Z321" s="39">
        <f>VLOOKUP($C321,lookup_line!$A$3:$M$40,10,FALSE)</f>
        <v>0</v>
      </c>
      <c r="AA321" s="39">
        <f>VLOOKUP($C321,lookup_line!$A$3:$M$40,11,FALSE)</f>
        <v>0</v>
      </c>
      <c r="AB321" s="39">
        <f>VLOOKUP($C321,lookup_line!$A$3:$M$40,12,FALSE)</f>
        <v>0</v>
      </c>
      <c r="AC321" s="39">
        <f>VLOOKUP($C321,lookup_line!$A$3:$M$40,13,FALSE)</f>
        <v>0</v>
      </c>
      <c r="AD321" s="126">
        <f>IFERROR((E321-AF321)/AL321*-1,0.1)</f>
        <v>1225.3240611315916</v>
      </c>
      <c r="AE321" s="75">
        <v>0</v>
      </c>
      <c r="AF321" s="100">
        <v>0</v>
      </c>
      <c r="AG321" s="107">
        <v>0</v>
      </c>
      <c r="AH321" s="108">
        <v>0</v>
      </c>
      <c r="AI321" s="112"/>
      <c r="AJ321" s="45"/>
      <c r="AL321" s="45">
        <f>VLOOKUP(B321,Di_ROADS!$B$17:$E$1006,4,FALSE)</f>
        <v>-1.9499999999999999E-3</v>
      </c>
      <c r="AN321" s="37">
        <v>1</v>
      </c>
      <c r="AP321" s="140">
        <v>6.9654226880212571</v>
      </c>
      <c r="AQ321" s="138">
        <v>6.9654226874926959</v>
      </c>
      <c r="AR321" s="142">
        <f>AQ321-AP321</f>
        <v>-5.2856119481248243E-10</v>
      </c>
      <c r="AS321" s="77">
        <f>MIN(F321,E321)*P321</f>
        <v>2.3893819192066035</v>
      </c>
      <c r="AT321" s="36">
        <v>6.9654226880212562</v>
      </c>
      <c r="AU321" s="78">
        <f>AT321-AS321</f>
        <v>4.5760407688146527</v>
      </c>
    </row>
    <row r="322" spans="1:47" s="36" customFormat="1">
      <c r="A322" s="37">
        <v>266</v>
      </c>
      <c r="B322" s="69" t="s">
        <v>585</v>
      </c>
      <c r="C322" s="74">
        <v>24</v>
      </c>
      <c r="D322" s="131">
        <v>0</v>
      </c>
      <c r="E322" s="131">
        <v>0.14946895685041292</v>
      </c>
      <c r="F322" s="131">
        <v>18</v>
      </c>
      <c r="G322" s="65">
        <v>352.1</v>
      </c>
      <c r="H322" s="65">
        <v>52.8</v>
      </c>
      <c r="I322" s="65">
        <v>20.239999999999998</v>
      </c>
      <c r="J322" s="45">
        <v>20.2</v>
      </c>
      <c r="K322" s="45">
        <v>32</v>
      </c>
      <c r="L322" s="136">
        <v>1758</v>
      </c>
      <c r="M322" s="45">
        <v>32</v>
      </c>
      <c r="N322" s="73">
        <v>0</v>
      </c>
      <c r="O322" s="37">
        <v>1</v>
      </c>
      <c r="P322" s="37">
        <v>1</v>
      </c>
      <c r="Q322" s="146">
        <v>0</v>
      </c>
      <c r="R322" s="93">
        <f>VLOOKUP($C322,lookup_line!$A$3:$M$40,2,FALSE)</f>
        <v>11</v>
      </c>
      <c r="S322" s="39">
        <f>VLOOKUP($C322,lookup_line!$A$3:$M$40,3,FALSE)</f>
        <v>25</v>
      </c>
      <c r="T322" s="39">
        <f>VLOOKUP($C322,lookup_line!$A$3:$M$40,4,FALSE)</f>
        <v>0</v>
      </c>
      <c r="U322" s="39">
        <f>VLOOKUP($C322,lookup_line!$A$3:$M$40,5,FALSE)</f>
        <v>0</v>
      </c>
      <c r="V322" s="39">
        <f>VLOOKUP($C322,lookup_line!$A$3:$M$40,6,FALSE)</f>
        <v>0</v>
      </c>
      <c r="W322" s="39">
        <f>VLOOKUP($C322,lookup_line!$A$3:$M$40,7,FALSE)</f>
        <v>0</v>
      </c>
      <c r="X322" s="39">
        <f>VLOOKUP($C322,lookup_line!$A$3:$M$40,8,FALSE)</f>
        <v>0</v>
      </c>
      <c r="Y322" s="39">
        <f>VLOOKUP($C322,lookup_line!$A$3:$M$40,9,FALSE)</f>
        <v>0</v>
      </c>
      <c r="Z322" s="39">
        <f>VLOOKUP($C322,lookup_line!$A$3:$M$40,10,FALSE)</f>
        <v>0</v>
      </c>
      <c r="AA322" s="39">
        <f>VLOOKUP($C322,lookup_line!$A$3:$M$40,11,FALSE)</f>
        <v>0</v>
      </c>
      <c r="AB322" s="39">
        <f>VLOOKUP($C322,lookup_line!$A$3:$M$40,12,FALSE)</f>
        <v>0</v>
      </c>
      <c r="AC322" s="39">
        <f>VLOOKUP($C322,lookup_line!$A$3:$M$40,13,FALSE)</f>
        <v>0</v>
      </c>
      <c r="AD322" s="126">
        <f>IFERROR((E322-AF322)/AL322*-1,0.1)</f>
        <v>74.734478425206461</v>
      </c>
      <c r="AE322" s="75">
        <v>0</v>
      </c>
      <c r="AF322" s="100">
        <v>0</v>
      </c>
      <c r="AG322" s="107">
        <v>0</v>
      </c>
      <c r="AH322" s="108">
        <v>0</v>
      </c>
      <c r="AI322" s="112"/>
      <c r="AJ322" s="45" t="s">
        <v>766</v>
      </c>
      <c r="AL322" s="45">
        <f>VLOOKUP(B322,Di_ROADS!$B$17:$E$1006,4,FALSE)</f>
        <v>-2E-3</v>
      </c>
      <c r="AN322" s="37">
        <v>1</v>
      </c>
      <c r="AP322" s="140">
        <v>0</v>
      </c>
      <c r="AQ322" s="138">
        <v>0</v>
      </c>
      <c r="AR322" s="142">
        <f>AQ322-AP322</f>
        <v>0</v>
      </c>
      <c r="AS322" s="77">
        <f>MIN(F322,E322)*P322</f>
        <v>0.14946895685041292</v>
      </c>
      <c r="AT322" s="36">
        <v>0</v>
      </c>
      <c r="AU322" s="78">
        <f>AT322-AS322</f>
        <v>-0.14946895685041292</v>
      </c>
    </row>
    <row r="323" spans="1:47" s="36" customFormat="1">
      <c r="A323" s="37">
        <v>267</v>
      </c>
      <c r="B323" s="69" t="s">
        <v>586</v>
      </c>
      <c r="C323" s="74">
        <v>25</v>
      </c>
      <c r="D323" s="131">
        <v>0</v>
      </c>
      <c r="E323" s="131">
        <v>3.7442575281013806</v>
      </c>
      <c r="F323" s="131">
        <v>15</v>
      </c>
      <c r="G323" s="65">
        <v>74.099999999999994</v>
      </c>
      <c r="H323" s="65">
        <v>7.1</v>
      </c>
      <c r="I323" s="65">
        <v>14.394</v>
      </c>
      <c r="J323" s="45">
        <v>14.4</v>
      </c>
      <c r="K323" s="45">
        <v>16</v>
      </c>
      <c r="L323" s="136">
        <v>1434</v>
      </c>
      <c r="M323" s="45">
        <v>16</v>
      </c>
      <c r="N323" s="73">
        <v>0</v>
      </c>
      <c r="O323" s="37">
        <v>1</v>
      </c>
      <c r="P323" s="37">
        <v>1</v>
      </c>
      <c r="Q323" s="146">
        <v>0</v>
      </c>
      <c r="R323" s="93">
        <f>VLOOKUP($C323,lookup_line!$A$3:$M$40,2,FALSE)</f>
        <v>4</v>
      </c>
      <c r="S323" s="39">
        <f>VLOOKUP($C323,lookup_line!$A$3:$M$40,3,FALSE)</f>
        <v>26</v>
      </c>
      <c r="T323" s="39">
        <f>VLOOKUP($C323,lookup_line!$A$3:$M$40,4,FALSE)</f>
        <v>0</v>
      </c>
      <c r="U323" s="39">
        <f>VLOOKUP($C323,lookup_line!$A$3:$M$40,5,FALSE)</f>
        <v>0</v>
      </c>
      <c r="V323" s="39">
        <f>VLOOKUP($C323,lookup_line!$A$3:$M$40,6,FALSE)</f>
        <v>0</v>
      </c>
      <c r="W323" s="39">
        <f>VLOOKUP($C323,lookup_line!$A$3:$M$40,7,FALSE)</f>
        <v>0</v>
      </c>
      <c r="X323" s="39">
        <f>VLOOKUP($C323,lookup_line!$A$3:$M$40,8,FALSE)</f>
        <v>0</v>
      </c>
      <c r="Y323" s="39">
        <f>VLOOKUP($C323,lookup_line!$A$3:$M$40,9,FALSE)</f>
        <v>0</v>
      </c>
      <c r="Z323" s="39">
        <f>VLOOKUP($C323,lookup_line!$A$3:$M$40,10,FALSE)</f>
        <v>0</v>
      </c>
      <c r="AA323" s="39">
        <f>VLOOKUP($C323,lookup_line!$A$3:$M$40,11,FALSE)</f>
        <v>0</v>
      </c>
      <c r="AB323" s="39">
        <f>VLOOKUP($C323,lookup_line!$A$3:$M$40,12,FALSE)</f>
        <v>0</v>
      </c>
      <c r="AC323" s="39">
        <f>VLOOKUP($C323,lookup_line!$A$3:$M$40,13,FALSE)</f>
        <v>0</v>
      </c>
      <c r="AD323" s="126">
        <f>IFERROR((E323-AF323)/AL323*-1,0.1)</f>
        <v>5273.6021522554656</v>
      </c>
      <c r="AE323" s="75">
        <v>0</v>
      </c>
      <c r="AF323" s="100">
        <v>0</v>
      </c>
      <c r="AG323" s="107">
        <v>0</v>
      </c>
      <c r="AH323" s="108">
        <v>0</v>
      </c>
      <c r="AI323" s="112"/>
      <c r="AJ323" s="45"/>
      <c r="AL323" s="45">
        <f>VLOOKUP(B323,Di_ROADS!$B$17:$E$1006,4,FALSE)</f>
        <v>-7.1000000000000002E-4</v>
      </c>
      <c r="AN323" s="37">
        <v>1</v>
      </c>
      <c r="AP323" s="140">
        <v>2.221884005881392</v>
      </c>
      <c r="AQ323" s="138">
        <v>2.2218840055296645</v>
      </c>
      <c r="AR323" s="142">
        <f>AQ323-AP323</f>
        <v>-3.5172753598544659E-10</v>
      </c>
      <c r="AS323" s="77">
        <f>MIN(F323,E323)*P323</f>
        <v>3.7442575281013806</v>
      </c>
      <c r="AT323" s="36">
        <v>2.221884005881392</v>
      </c>
      <c r="AU323" s="78">
        <f>AT323-AS323</f>
        <v>-1.5223735222199886</v>
      </c>
    </row>
    <row r="324" spans="1:47" s="36" customFormat="1">
      <c r="A324" s="37">
        <v>268</v>
      </c>
      <c r="B324" s="69" t="s">
        <v>587</v>
      </c>
      <c r="C324" s="74">
        <v>25</v>
      </c>
      <c r="D324" s="131">
        <v>0</v>
      </c>
      <c r="E324" s="131">
        <v>16.060014947651947</v>
      </c>
      <c r="F324" s="131">
        <v>15</v>
      </c>
      <c r="G324" s="65">
        <v>79.3</v>
      </c>
      <c r="H324" s="65">
        <v>3.4</v>
      </c>
      <c r="I324" s="65">
        <v>10.884</v>
      </c>
      <c r="J324" s="45">
        <v>10.9</v>
      </c>
      <c r="K324" s="45">
        <v>30</v>
      </c>
      <c r="L324" s="136">
        <v>255</v>
      </c>
      <c r="M324" s="45">
        <v>30</v>
      </c>
      <c r="N324" s="73">
        <v>0</v>
      </c>
      <c r="O324" s="37">
        <v>1</v>
      </c>
      <c r="P324" s="37">
        <v>1</v>
      </c>
      <c r="Q324" s="146">
        <v>0</v>
      </c>
      <c r="R324" s="93">
        <f>VLOOKUP($C324,lookup_line!$A$3:$M$40,2,FALSE)</f>
        <v>4</v>
      </c>
      <c r="S324" s="39">
        <f>VLOOKUP($C324,lookup_line!$A$3:$M$40,3,FALSE)</f>
        <v>26</v>
      </c>
      <c r="T324" s="39">
        <f>VLOOKUP($C324,lookup_line!$A$3:$M$40,4,FALSE)</f>
        <v>0</v>
      </c>
      <c r="U324" s="39">
        <f>VLOOKUP($C324,lookup_line!$A$3:$M$40,5,FALSE)</f>
        <v>0</v>
      </c>
      <c r="V324" s="39">
        <f>VLOOKUP($C324,lookup_line!$A$3:$M$40,6,FALSE)</f>
        <v>0</v>
      </c>
      <c r="W324" s="39">
        <f>VLOOKUP($C324,lookup_line!$A$3:$M$40,7,FALSE)</f>
        <v>0</v>
      </c>
      <c r="X324" s="39">
        <f>VLOOKUP($C324,lookup_line!$A$3:$M$40,8,FALSE)</f>
        <v>0</v>
      </c>
      <c r="Y324" s="39">
        <f>VLOOKUP($C324,lookup_line!$A$3:$M$40,9,FALSE)</f>
        <v>0</v>
      </c>
      <c r="Z324" s="39">
        <f>VLOOKUP($C324,lookup_line!$A$3:$M$40,10,FALSE)</f>
        <v>0</v>
      </c>
      <c r="AA324" s="39">
        <f>VLOOKUP($C324,lookup_line!$A$3:$M$40,11,FALSE)</f>
        <v>0</v>
      </c>
      <c r="AB324" s="39">
        <f>VLOOKUP($C324,lookup_line!$A$3:$M$40,12,FALSE)</f>
        <v>0</v>
      </c>
      <c r="AC324" s="39">
        <f>VLOOKUP($C324,lookup_line!$A$3:$M$40,13,FALSE)</f>
        <v>0</v>
      </c>
      <c r="AD324" s="126">
        <f>IFERROR((E324-AF324)/AL324*-1,0.1)</f>
        <v>44611.152632366517</v>
      </c>
      <c r="AE324" s="75">
        <v>0</v>
      </c>
      <c r="AF324" s="100">
        <v>0</v>
      </c>
      <c r="AG324" s="107">
        <v>0</v>
      </c>
      <c r="AH324" s="108">
        <v>0</v>
      </c>
      <c r="AI324" s="112"/>
      <c r="AJ324" s="45" t="s">
        <v>767</v>
      </c>
      <c r="AL324" s="45">
        <f>VLOOKUP(B324,Di_ROADS!$B$17:$E$1006,4,FALSE)</f>
        <v>-3.6000000000000002E-4</v>
      </c>
      <c r="AN324" s="37">
        <v>1</v>
      </c>
      <c r="AP324" s="140">
        <v>6.8952929650753827</v>
      </c>
      <c r="AQ324" s="138">
        <v>6.8952929646884797</v>
      </c>
      <c r="AR324" s="142">
        <f>AQ324-AP324</f>
        <v>-3.8690295411925035E-10</v>
      </c>
      <c r="AS324" s="77">
        <f>MIN(F324,E324)*P324</f>
        <v>15</v>
      </c>
      <c r="AT324" s="36">
        <v>6.8952929650753827</v>
      </c>
      <c r="AU324" s="78">
        <f>AT324-AS324</f>
        <v>-8.1047070349246173</v>
      </c>
    </row>
    <row r="325" spans="1:47" s="36" customFormat="1">
      <c r="A325" s="37">
        <v>269</v>
      </c>
      <c r="B325" s="69" t="s">
        <v>588</v>
      </c>
      <c r="C325" s="74">
        <v>25</v>
      </c>
      <c r="D325" s="131">
        <v>0</v>
      </c>
      <c r="E325" s="131">
        <v>1.3355843994727457</v>
      </c>
      <c r="F325" s="131">
        <v>18</v>
      </c>
      <c r="G325" s="65">
        <v>30</v>
      </c>
      <c r="H325" s="65">
        <v>17.899999999999999</v>
      </c>
      <c r="I325" s="65">
        <v>43.643000000000001</v>
      </c>
      <c r="J325" s="45">
        <v>43.6</v>
      </c>
      <c r="K325" s="45">
        <v>30</v>
      </c>
      <c r="L325" s="136">
        <v>3662.1711844030001</v>
      </c>
      <c r="M325" s="45">
        <v>30</v>
      </c>
      <c r="N325" s="73">
        <v>0</v>
      </c>
      <c r="O325" s="37">
        <v>1</v>
      </c>
      <c r="P325" s="37">
        <v>1</v>
      </c>
      <c r="Q325" s="146">
        <v>0</v>
      </c>
      <c r="R325" s="93">
        <f>VLOOKUP($C325,lookup_line!$A$3:$M$40,2,FALSE)</f>
        <v>4</v>
      </c>
      <c r="S325" s="39">
        <f>VLOOKUP($C325,lookup_line!$A$3:$M$40,3,FALSE)</f>
        <v>26</v>
      </c>
      <c r="T325" s="39">
        <f>VLOOKUP($C325,lookup_line!$A$3:$M$40,4,FALSE)</f>
        <v>0</v>
      </c>
      <c r="U325" s="39">
        <f>VLOOKUP($C325,lookup_line!$A$3:$M$40,5,FALSE)</f>
        <v>0</v>
      </c>
      <c r="V325" s="39">
        <f>VLOOKUP($C325,lookup_line!$A$3:$M$40,6,FALSE)</f>
        <v>0</v>
      </c>
      <c r="W325" s="39">
        <f>VLOOKUP($C325,lookup_line!$A$3:$M$40,7,FALSE)</f>
        <v>0</v>
      </c>
      <c r="X325" s="39">
        <f>VLOOKUP($C325,lookup_line!$A$3:$M$40,8,FALSE)</f>
        <v>0</v>
      </c>
      <c r="Y325" s="39">
        <f>VLOOKUP($C325,lookup_line!$A$3:$M$40,9,FALSE)</f>
        <v>0</v>
      </c>
      <c r="Z325" s="39">
        <f>VLOOKUP($C325,lookup_line!$A$3:$M$40,10,FALSE)</f>
        <v>0</v>
      </c>
      <c r="AA325" s="39">
        <f>VLOOKUP($C325,lookup_line!$A$3:$M$40,11,FALSE)</f>
        <v>0</v>
      </c>
      <c r="AB325" s="39">
        <f>VLOOKUP($C325,lookup_line!$A$3:$M$40,12,FALSE)</f>
        <v>0</v>
      </c>
      <c r="AC325" s="39">
        <f>VLOOKUP($C325,lookup_line!$A$3:$M$40,13,FALSE)</f>
        <v>0</v>
      </c>
      <c r="AD325" s="126">
        <f>IFERROR((E325-AF325)/AL325*-1,0.1)</f>
        <v>667.79219973637282</v>
      </c>
      <c r="AE325" s="75">
        <v>0</v>
      </c>
      <c r="AF325" s="100">
        <v>0</v>
      </c>
      <c r="AG325" s="107">
        <v>0</v>
      </c>
      <c r="AH325" s="108">
        <v>0</v>
      </c>
      <c r="AI325" s="112"/>
      <c r="AJ325" s="45" t="s">
        <v>882</v>
      </c>
      <c r="AL325" s="45">
        <f>VLOOKUP(B325,Di_ROADS!$B$17:$E$1006,4,FALSE)</f>
        <v>-2E-3</v>
      </c>
      <c r="AN325" s="37">
        <v>1</v>
      </c>
      <c r="AP325" s="140">
        <v>2.0799232836539883</v>
      </c>
      <c r="AQ325" s="138">
        <v>2.0799232832898444</v>
      </c>
      <c r="AR325" s="142">
        <f>AQ325-AP325</f>
        <v>-3.6414382620364449E-10</v>
      </c>
      <c r="AS325" s="77">
        <f>MIN(F325,E325)*P325</f>
        <v>1.3355843994727457</v>
      </c>
      <c r="AT325" s="36">
        <v>2.0799232836539883</v>
      </c>
      <c r="AU325" s="78">
        <f>AT325-AS325</f>
        <v>0.74433888418124261</v>
      </c>
    </row>
    <row r="326" spans="1:47" s="36" customFormat="1">
      <c r="A326" s="37">
        <v>271</v>
      </c>
      <c r="B326" s="69" t="s">
        <v>590</v>
      </c>
      <c r="C326" s="74">
        <v>25</v>
      </c>
      <c r="D326" s="131">
        <v>0</v>
      </c>
      <c r="E326" s="131">
        <v>8.0620228445099489</v>
      </c>
      <c r="F326" s="131">
        <v>18</v>
      </c>
      <c r="G326" s="65">
        <v>71.900000000000006</v>
      </c>
      <c r="H326" s="65">
        <v>4.3</v>
      </c>
      <c r="I326" s="65">
        <v>15.933</v>
      </c>
      <c r="J326" s="45">
        <v>15.9</v>
      </c>
      <c r="K326" s="45">
        <v>18</v>
      </c>
      <c r="L326" s="136">
        <v>441</v>
      </c>
      <c r="M326" s="45">
        <v>18</v>
      </c>
      <c r="N326" s="73">
        <v>0</v>
      </c>
      <c r="O326" s="37">
        <v>1</v>
      </c>
      <c r="P326" s="37">
        <v>1</v>
      </c>
      <c r="Q326" s="146">
        <v>0</v>
      </c>
      <c r="R326" s="93">
        <f>VLOOKUP($C326,lookup_line!$A$3:$M$40,2,FALSE)</f>
        <v>4</v>
      </c>
      <c r="S326" s="39">
        <f>VLOOKUP($C326,lookup_line!$A$3:$M$40,3,FALSE)</f>
        <v>26</v>
      </c>
      <c r="T326" s="39">
        <f>VLOOKUP($C326,lookup_line!$A$3:$M$40,4,FALSE)</f>
        <v>0</v>
      </c>
      <c r="U326" s="39">
        <f>VLOOKUP($C326,lookup_line!$A$3:$M$40,5,FALSE)</f>
        <v>0</v>
      </c>
      <c r="V326" s="39">
        <f>VLOOKUP($C326,lookup_line!$A$3:$M$40,6,FALSE)</f>
        <v>0</v>
      </c>
      <c r="W326" s="39">
        <f>VLOOKUP($C326,lookup_line!$A$3:$M$40,7,FALSE)</f>
        <v>0</v>
      </c>
      <c r="X326" s="39">
        <f>VLOOKUP($C326,lookup_line!$A$3:$M$40,8,FALSE)</f>
        <v>0</v>
      </c>
      <c r="Y326" s="39">
        <f>VLOOKUP($C326,lookup_line!$A$3:$M$40,9,FALSE)</f>
        <v>0</v>
      </c>
      <c r="Z326" s="39">
        <f>VLOOKUP($C326,lookup_line!$A$3:$M$40,10,FALSE)</f>
        <v>0</v>
      </c>
      <c r="AA326" s="39">
        <f>VLOOKUP($C326,lookup_line!$A$3:$M$40,11,FALSE)</f>
        <v>0</v>
      </c>
      <c r="AB326" s="39">
        <f>VLOOKUP($C326,lookup_line!$A$3:$M$40,12,FALSE)</f>
        <v>0</v>
      </c>
      <c r="AC326" s="39">
        <f>VLOOKUP($C326,lookup_line!$A$3:$M$40,13,FALSE)</f>
        <v>0</v>
      </c>
      <c r="AD326" s="126">
        <f>IFERROR((E326-AF326)/AL326*-1,0.1)</f>
        <v>4031.0114222549741</v>
      </c>
      <c r="AE326" s="75">
        <v>0</v>
      </c>
      <c r="AF326" s="100">
        <v>0</v>
      </c>
      <c r="AG326" s="107">
        <v>0</v>
      </c>
      <c r="AH326" s="108">
        <v>0</v>
      </c>
      <c r="AI326" s="112"/>
      <c r="AJ326" s="45"/>
      <c r="AL326" s="45">
        <f>VLOOKUP(B326,Di_ROADS!$B$17:$E$1006,4,FALSE)</f>
        <v>-2E-3</v>
      </c>
      <c r="AN326" s="37">
        <v>1</v>
      </c>
      <c r="AP326" s="140">
        <v>0</v>
      </c>
      <c r="AQ326" s="138">
        <v>0</v>
      </c>
      <c r="AR326" s="142">
        <f>AQ326-AP326</f>
        <v>0</v>
      </c>
      <c r="AS326" s="77">
        <f>MIN(F326,E326)*P326</f>
        <v>8.0620228445099489</v>
      </c>
      <c r="AT326" s="36">
        <v>0</v>
      </c>
      <c r="AU326" s="78">
        <f>AT326-AS326</f>
        <v>-8.0620228445099489</v>
      </c>
    </row>
    <row r="327" spans="1:47" s="36" customFormat="1">
      <c r="A327" s="37">
        <v>272</v>
      </c>
      <c r="B327" s="69" t="s">
        <v>591</v>
      </c>
      <c r="C327" s="74">
        <v>25</v>
      </c>
      <c r="D327" s="131">
        <v>0</v>
      </c>
      <c r="E327" s="131">
        <v>1.8255473176094688</v>
      </c>
      <c r="F327" s="131">
        <v>1.7959147613076119</v>
      </c>
      <c r="G327" s="65">
        <v>65.5</v>
      </c>
      <c r="H327" s="65">
        <v>21.8</v>
      </c>
      <c r="I327" s="65">
        <v>19.475999999999999</v>
      </c>
      <c r="J327" s="45">
        <v>19.5</v>
      </c>
      <c r="K327" s="45">
        <v>16</v>
      </c>
      <c r="L327" s="136">
        <v>5970</v>
      </c>
      <c r="M327" s="45">
        <v>16</v>
      </c>
      <c r="N327" s="73">
        <v>0</v>
      </c>
      <c r="O327" s="37">
        <v>1</v>
      </c>
      <c r="P327" s="37">
        <v>1</v>
      </c>
      <c r="Q327" s="146">
        <v>0</v>
      </c>
      <c r="R327" s="93">
        <f>VLOOKUP($C327,lookup_line!$A$3:$M$40,2,FALSE)</f>
        <v>4</v>
      </c>
      <c r="S327" s="39">
        <f>VLOOKUP($C327,lookup_line!$A$3:$M$40,3,FALSE)</f>
        <v>26</v>
      </c>
      <c r="T327" s="39">
        <f>VLOOKUP($C327,lookup_line!$A$3:$M$40,4,FALSE)</f>
        <v>0</v>
      </c>
      <c r="U327" s="39">
        <f>VLOOKUP($C327,lookup_line!$A$3:$M$40,5,FALSE)</f>
        <v>0</v>
      </c>
      <c r="V327" s="39">
        <f>VLOOKUP($C327,lookup_line!$A$3:$M$40,6,FALSE)</f>
        <v>0</v>
      </c>
      <c r="W327" s="39">
        <f>VLOOKUP($C327,lookup_line!$A$3:$M$40,7,FALSE)</f>
        <v>0</v>
      </c>
      <c r="X327" s="39">
        <f>VLOOKUP($C327,lookup_line!$A$3:$M$40,8,FALSE)</f>
        <v>0</v>
      </c>
      <c r="Y327" s="39">
        <f>VLOOKUP($C327,lookup_line!$A$3:$M$40,9,FALSE)</f>
        <v>0</v>
      </c>
      <c r="Z327" s="39">
        <f>VLOOKUP($C327,lookup_line!$A$3:$M$40,10,FALSE)</f>
        <v>0</v>
      </c>
      <c r="AA327" s="39">
        <f>VLOOKUP($C327,lookup_line!$A$3:$M$40,11,FALSE)</f>
        <v>0</v>
      </c>
      <c r="AB327" s="39">
        <f>VLOOKUP($C327,lookup_line!$A$3:$M$40,12,FALSE)</f>
        <v>0</v>
      </c>
      <c r="AC327" s="39">
        <f>VLOOKUP($C327,lookup_line!$A$3:$M$40,13,FALSE)</f>
        <v>0</v>
      </c>
      <c r="AD327" s="126">
        <f>IFERROR((E327-AF327)/AL327*-1,0.1)</f>
        <v>2466.9558346073904</v>
      </c>
      <c r="AE327" s="75">
        <v>0</v>
      </c>
      <c r="AF327" s="100">
        <v>0</v>
      </c>
      <c r="AG327" s="107">
        <v>0</v>
      </c>
      <c r="AH327" s="108">
        <v>0</v>
      </c>
      <c r="AI327" s="112"/>
      <c r="AJ327" s="45" t="s">
        <v>768</v>
      </c>
      <c r="AL327" s="45">
        <f>VLOOKUP(B327,Di_ROADS!$B$17:$E$1006,4,FALSE)</f>
        <v>-7.3999999999999999E-4</v>
      </c>
      <c r="AN327" s="37">
        <v>1</v>
      </c>
      <c r="AP327" s="140">
        <v>1.0374364206300524</v>
      </c>
      <c r="AQ327" s="138">
        <v>1.0374364201166497</v>
      </c>
      <c r="AR327" s="142">
        <f>AQ327-AP327</f>
        <v>-5.1340265372346039E-10</v>
      </c>
      <c r="AS327" s="77">
        <f>MIN(F327,E327)*P327</f>
        <v>1.7959147613076119</v>
      </c>
      <c r="AT327" s="36">
        <v>1.0374364206300524</v>
      </c>
      <c r="AU327" s="78">
        <f>AT327-AS327</f>
        <v>-0.75847834067755948</v>
      </c>
    </row>
    <row r="328" spans="1:47" s="36" customFormat="1">
      <c r="A328" s="37">
        <v>275</v>
      </c>
      <c r="B328" s="69" t="s">
        <v>594</v>
      </c>
      <c r="C328" s="74">
        <v>25</v>
      </c>
      <c r="D328" s="131">
        <v>0</v>
      </c>
      <c r="E328" s="131">
        <v>20.937882558533151</v>
      </c>
      <c r="F328" s="131">
        <v>15</v>
      </c>
      <c r="G328" s="65">
        <v>5.6315</v>
      </c>
      <c r="H328" s="65">
        <v>9.6959</v>
      </c>
      <c r="I328" s="65">
        <v>84.643000000000001</v>
      </c>
      <c r="J328" s="45">
        <v>84.6</v>
      </c>
      <c r="K328" s="45">
        <v>6</v>
      </c>
      <c r="L328" s="136">
        <v>3000</v>
      </c>
      <c r="M328" s="45">
        <v>6</v>
      </c>
      <c r="N328" s="73">
        <v>0</v>
      </c>
      <c r="O328" s="37">
        <v>1</v>
      </c>
      <c r="P328" s="37">
        <v>1</v>
      </c>
      <c r="Q328" s="146">
        <v>0</v>
      </c>
      <c r="R328" s="93">
        <f>VLOOKUP($C328,lookup_line!$A$3:$M$40,2,FALSE)</f>
        <v>4</v>
      </c>
      <c r="S328" s="39">
        <f>VLOOKUP($C328,lookup_line!$A$3:$M$40,3,FALSE)</f>
        <v>26</v>
      </c>
      <c r="T328" s="39">
        <f>VLOOKUP($C328,lookup_line!$A$3:$M$40,4,FALSE)</f>
        <v>0</v>
      </c>
      <c r="U328" s="39">
        <f>VLOOKUP($C328,lookup_line!$A$3:$M$40,5,FALSE)</f>
        <v>0</v>
      </c>
      <c r="V328" s="39">
        <f>VLOOKUP($C328,lookup_line!$A$3:$M$40,6,FALSE)</f>
        <v>0</v>
      </c>
      <c r="W328" s="39">
        <f>VLOOKUP($C328,lookup_line!$A$3:$M$40,7,FALSE)</f>
        <v>0</v>
      </c>
      <c r="X328" s="39">
        <f>VLOOKUP($C328,lookup_line!$A$3:$M$40,8,FALSE)</f>
        <v>0</v>
      </c>
      <c r="Y328" s="39">
        <f>VLOOKUP($C328,lookup_line!$A$3:$M$40,9,FALSE)</f>
        <v>0</v>
      </c>
      <c r="Z328" s="39">
        <f>VLOOKUP($C328,lookup_line!$A$3:$M$40,10,FALSE)</f>
        <v>0</v>
      </c>
      <c r="AA328" s="39">
        <f>VLOOKUP($C328,lookup_line!$A$3:$M$40,11,FALSE)</f>
        <v>0</v>
      </c>
      <c r="AB328" s="39">
        <f>VLOOKUP($C328,lookup_line!$A$3:$M$40,12,FALSE)</f>
        <v>0</v>
      </c>
      <c r="AC328" s="39">
        <f>VLOOKUP($C328,lookup_line!$A$3:$M$40,13,FALSE)</f>
        <v>0</v>
      </c>
      <c r="AD328" s="126">
        <f>IFERROR((E328-AF328)/AL328*-1,0.1)</f>
        <v>10468.941279266575</v>
      </c>
      <c r="AE328" s="75">
        <v>0</v>
      </c>
      <c r="AF328" s="100">
        <v>0</v>
      </c>
      <c r="AG328" s="107">
        <v>0</v>
      </c>
      <c r="AH328" s="108">
        <v>0</v>
      </c>
      <c r="AI328" s="112"/>
      <c r="AJ328" s="45"/>
      <c r="AL328" s="45">
        <f>VLOOKUP(B328,Di_ROADS!$B$17:$E$1006,4,FALSE)</f>
        <v>-2E-3</v>
      </c>
      <c r="AN328" s="37">
        <v>1</v>
      </c>
      <c r="AP328" s="140">
        <v>2.9470002979205154</v>
      </c>
      <c r="AQ328" s="138">
        <v>2.9470002973146485</v>
      </c>
      <c r="AR328" s="142">
        <f>AQ328-AP328</f>
        <v>-6.0586691219555178E-10</v>
      </c>
      <c r="AS328" s="77">
        <f>MIN(F328,E328)*P328</f>
        <v>15</v>
      </c>
      <c r="AT328" s="36">
        <v>2.947000297920515</v>
      </c>
      <c r="AU328" s="78">
        <f>AT328-AS328</f>
        <v>-12.052999702079486</v>
      </c>
    </row>
    <row r="329" spans="1:47" s="36" customFormat="1">
      <c r="A329" s="37">
        <v>278</v>
      </c>
      <c r="B329" s="69" t="s">
        <v>597</v>
      </c>
      <c r="C329" s="74">
        <v>26</v>
      </c>
      <c r="D329" s="131">
        <v>0</v>
      </c>
      <c r="E329" s="131">
        <v>0.16215271474291068</v>
      </c>
      <c r="F329" s="131">
        <v>15</v>
      </c>
      <c r="G329" s="65">
        <v>0</v>
      </c>
      <c r="H329" s="65">
        <v>0</v>
      </c>
      <c r="I329" s="65">
        <v>13.731999999999999</v>
      </c>
      <c r="J329" s="45">
        <v>13.7</v>
      </c>
      <c r="K329" s="45">
        <v>1</v>
      </c>
      <c r="L329" s="136">
        <v>1268</v>
      </c>
      <c r="M329" s="45">
        <v>1</v>
      </c>
      <c r="N329" s="73">
        <v>0</v>
      </c>
      <c r="O329" s="37">
        <v>1</v>
      </c>
      <c r="P329" s="37">
        <v>1</v>
      </c>
      <c r="Q329" s="146">
        <v>0</v>
      </c>
      <c r="R329" s="93">
        <f>VLOOKUP($C329,lookup_line!$A$3:$M$40,2,FALSE)</f>
        <v>14</v>
      </c>
      <c r="S329" s="39">
        <f>VLOOKUP($C329,lookup_line!$A$3:$M$40,3,FALSE)</f>
        <v>27</v>
      </c>
      <c r="T329" s="39">
        <f>VLOOKUP($C329,lookup_line!$A$3:$M$40,4,FALSE)</f>
        <v>0</v>
      </c>
      <c r="U329" s="39">
        <f>VLOOKUP($C329,lookup_line!$A$3:$M$40,5,FALSE)</f>
        <v>0</v>
      </c>
      <c r="V329" s="39">
        <f>VLOOKUP($C329,lookup_line!$A$3:$M$40,6,FALSE)</f>
        <v>0</v>
      </c>
      <c r="W329" s="39">
        <f>VLOOKUP($C329,lookup_line!$A$3:$M$40,7,FALSE)</f>
        <v>0</v>
      </c>
      <c r="X329" s="39">
        <f>VLOOKUP($C329,lookup_line!$A$3:$M$40,8,FALSE)</f>
        <v>0</v>
      </c>
      <c r="Y329" s="39">
        <f>VLOOKUP($C329,lookup_line!$A$3:$M$40,9,FALSE)</f>
        <v>0</v>
      </c>
      <c r="Z329" s="39">
        <f>VLOOKUP($C329,lookup_line!$A$3:$M$40,10,FALSE)</f>
        <v>0</v>
      </c>
      <c r="AA329" s="39">
        <f>VLOOKUP($C329,lookup_line!$A$3:$M$40,11,FALSE)</f>
        <v>0</v>
      </c>
      <c r="AB329" s="39">
        <f>VLOOKUP($C329,lookup_line!$A$3:$M$40,12,FALSE)</f>
        <v>0</v>
      </c>
      <c r="AC329" s="39">
        <f>VLOOKUP($C329,lookup_line!$A$3:$M$40,13,FALSE)</f>
        <v>0</v>
      </c>
      <c r="AD329" s="126">
        <f>IFERROR((E329-AF329)/AL329*-1,0.1)</f>
        <v>81.076357371455344</v>
      </c>
      <c r="AE329" s="75">
        <v>0</v>
      </c>
      <c r="AF329" s="100">
        <v>0</v>
      </c>
      <c r="AG329" s="107">
        <v>0</v>
      </c>
      <c r="AH329" s="108">
        <v>0</v>
      </c>
      <c r="AI329" s="112"/>
      <c r="AJ329" s="45"/>
      <c r="AL329" s="45">
        <f>VLOOKUP(B329,Di_ROADS!$B$17:$E$1006,4,FALSE)</f>
        <v>-2E-3</v>
      </c>
      <c r="AN329" s="37">
        <v>1</v>
      </c>
      <c r="AP329" s="140">
        <v>4.5119917519474582</v>
      </c>
      <c r="AQ329" s="138">
        <v>4.5119917514811778</v>
      </c>
      <c r="AR329" s="142">
        <f>AQ329-AP329</f>
        <v>-4.6628034766627025E-10</v>
      </c>
      <c r="AS329" s="77">
        <f>MIN(F329,E329)*P329</f>
        <v>0.16215271474291068</v>
      </c>
      <c r="AT329" s="36">
        <v>4.5119917519474573</v>
      </c>
      <c r="AU329" s="78">
        <f>AT329-AS329</f>
        <v>4.3498390372045463</v>
      </c>
    </row>
    <row r="330" spans="1:47" s="36" customFormat="1">
      <c r="A330" s="37">
        <v>279</v>
      </c>
      <c r="B330" s="69" t="s">
        <v>598</v>
      </c>
      <c r="C330" s="74">
        <v>26</v>
      </c>
      <c r="D330" s="131">
        <v>0</v>
      </c>
      <c r="E330" s="131">
        <v>2.656680645111281</v>
      </c>
      <c r="F330" s="131">
        <v>15</v>
      </c>
      <c r="G330" s="65">
        <v>26.6</v>
      </c>
      <c r="H330" s="65">
        <v>33</v>
      </c>
      <c r="I330" s="65">
        <v>15.593</v>
      </c>
      <c r="J330" s="45">
        <v>15.6</v>
      </c>
      <c r="K330" s="45">
        <v>2</v>
      </c>
      <c r="L330" s="136">
        <v>10118</v>
      </c>
      <c r="M330" s="45">
        <v>2</v>
      </c>
      <c r="N330" s="73">
        <v>0</v>
      </c>
      <c r="O330" s="37">
        <v>1</v>
      </c>
      <c r="P330" s="37">
        <v>1</v>
      </c>
      <c r="Q330" s="146">
        <v>0</v>
      </c>
      <c r="R330" s="93">
        <f>VLOOKUP($C330,lookup_line!$A$3:$M$40,2,FALSE)</f>
        <v>14</v>
      </c>
      <c r="S330" s="39">
        <f>VLOOKUP($C330,lookup_line!$A$3:$M$40,3,FALSE)</f>
        <v>27</v>
      </c>
      <c r="T330" s="39">
        <f>VLOOKUP($C330,lookup_line!$A$3:$M$40,4,FALSE)</f>
        <v>0</v>
      </c>
      <c r="U330" s="39">
        <f>VLOOKUP($C330,lookup_line!$A$3:$M$40,5,FALSE)</f>
        <v>0</v>
      </c>
      <c r="V330" s="39">
        <f>VLOOKUP($C330,lookup_line!$A$3:$M$40,6,FALSE)</f>
        <v>0</v>
      </c>
      <c r="W330" s="39">
        <f>VLOOKUP($C330,lookup_line!$A$3:$M$40,7,FALSE)</f>
        <v>0</v>
      </c>
      <c r="X330" s="39">
        <f>VLOOKUP($C330,lookup_line!$A$3:$M$40,8,FALSE)</f>
        <v>0</v>
      </c>
      <c r="Y330" s="39">
        <f>VLOOKUP($C330,lookup_line!$A$3:$M$40,9,FALSE)</f>
        <v>0</v>
      </c>
      <c r="Z330" s="39">
        <f>VLOOKUP($C330,lookup_line!$A$3:$M$40,10,FALSE)</f>
        <v>0</v>
      </c>
      <c r="AA330" s="39">
        <f>VLOOKUP($C330,lookup_line!$A$3:$M$40,11,FALSE)</f>
        <v>0</v>
      </c>
      <c r="AB330" s="39">
        <f>VLOOKUP($C330,lookup_line!$A$3:$M$40,12,FALSE)</f>
        <v>0</v>
      </c>
      <c r="AC330" s="39">
        <f>VLOOKUP($C330,lookup_line!$A$3:$M$40,13,FALSE)</f>
        <v>0</v>
      </c>
      <c r="AD330" s="126">
        <f>IFERROR((E330-AF330)/AL330*-1,0.1)</f>
        <v>1328.3403225556406</v>
      </c>
      <c r="AE330" s="75">
        <v>0</v>
      </c>
      <c r="AF330" s="100">
        <v>0</v>
      </c>
      <c r="AG330" s="107">
        <v>0</v>
      </c>
      <c r="AH330" s="108">
        <v>0</v>
      </c>
      <c r="AI330" s="112"/>
      <c r="AJ330" s="45"/>
      <c r="AL330" s="45">
        <f>VLOOKUP(B330,Di_ROADS!$B$17:$E$1006,4,FALSE)</f>
        <v>-2E-3</v>
      </c>
      <c r="AN330" s="37">
        <v>1</v>
      </c>
      <c r="AP330" s="140">
        <v>6.5062401224775881</v>
      </c>
      <c r="AQ330" s="138">
        <v>6.5062401221246562</v>
      </c>
      <c r="AR330" s="142">
        <f>AQ330-AP330</f>
        <v>-3.5293190592255996E-10</v>
      </c>
      <c r="AS330" s="77">
        <f>MIN(F330,E330)*P330</f>
        <v>2.656680645111281</v>
      </c>
      <c r="AT330" s="36">
        <v>6.5062401224775881</v>
      </c>
      <c r="AU330" s="78">
        <f>AT330-AS330</f>
        <v>3.8495594773663071</v>
      </c>
    </row>
    <row r="331" spans="1:47" s="36" customFormat="1">
      <c r="A331" s="37">
        <v>280</v>
      </c>
      <c r="B331" s="69" t="s">
        <v>599</v>
      </c>
      <c r="C331" s="74">
        <v>26</v>
      </c>
      <c r="D331" s="131">
        <v>0</v>
      </c>
      <c r="E331" s="131">
        <v>0.91050276368579997</v>
      </c>
      <c r="F331" s="131">
        <v>15</v>
      </c>
      <c r="G331" s="65">
        <v>76.599999999999994</v>
      </c>
      <c r="H331" s="65">
        <v>34.1</v>
      </c>
      <c r="I331" s="65">
        <v>6</v>
      </c>
      <c r="J331" s="45">
        <v>6</v>
      </c>
      <c r="K331" s="45">
        <v>41</v>
      </c>
      <c r="L331" s="136">
        <v>12998</v>
      </c>
      <c r="M331" s="45">
        <v>41</v>
      </c>
      <c r="N331" s="73">
        <v>0</v>
      </c>
      <c r="O331" s="37">
        <v>1</v>
      </c>
      <c r="P331" s="37">
        <v>1</v>
      </c>
      <c r="Q331" s="146">
        <v>0</v>
      </c>
      <c r="R331" s="93">
        <f>VLOOKUP($C331,lookup_line!$A$3:$M$40,2,FALSE)</f>
        <v>14</v>
      </c>
      <c r="S331" s="39">
        <f>VLOOKUP($C331,lookup_line!$A$3:$M$40,3,FALSE)</f>
        <v>27</v>
      </c>
      <c r="T331" s="39">
        <f>VLOOKUP($C331,lookup_line!$A$3:$M$40,4,FALSE)</f>
        <v>0</v>
      </c>
      <c r="U331" s="39">
        <f>VLOOKUP($C331,lookup_line!$A$3:$M$40,5,FALSE)</f>
        <v>0</v>
      </c>
      <c r="V331" s="39">
        <f>VLOOKUP($C331,lookup_line!$A$3:$M$40,6,FALSE)</f>
        <v>0</v>
      </c>
      <c r="W331" s="39">
        <f>VLOOKUP($C331,lookup_line!$A$3:$M$40,7,FALSE)</f>
        <v>0</v>
      </c>
      <c r="X331" s="39">
        <f>VLOOKUP($C331,lookup_line!$A$3:$M$40,8,FALSE)</f>
        <v>0</v>
      </c>
      <c r="Y331" s="39">
        <f>VLOOKUP($C331,lookup_line!$A$3:$M$40,9,FALSE)</f>
        <v>0</v>
      </c>
      <c r="Z331" s="39">
        <f>VLOOKUP($C331,lookup_line!$A$3:$M$40,10,FALSE)</f>
        <v>0</v>
      </c>
      <c r="AA331" s="39">
        <f>VLOOKUP($C331,lookup_line!$A$3:$M$40,11,FALSE)</f>
        <v>0</v>
      </c>
      <c r="AB331" s="39">
        <f>VLOOKUP($C331,lookup_line!$A$3:$M$40,12,FALSE)</f>
        <v>0</v>
      </c>
      <c r="AC331" s="39">
        <f>VLOOKUP($C331,lookup_line!$A$3:$M$40,13,FALSE)</f>
        <v>0</v>
      </c>
      <c r="AD331" s="126">
        <f>IFERROR((E331-AF331)/AL331*-1,0.1)</f>
        <v>455.25138184289995</v>
      </c>
      <c r="AE331" s="75">
        <v>0</v>
      </c>
      <c r="AF331" s="100">
        <v>0</v>
      </c>
      <c r="AG331" s="107">
        <v>0</v>
      </c>
      <c r="AH331" s="108">
        <v>0</v>
      </c>
      <c r="AI331" s="112"/>
      <c r="AJ331" s="45"/>
      <c r="AL331" s="45">
        <f>VLOOKUP(B331,Di_ROADS!$B$17:$E$1006,4,FALSE)</f>
        <v>-2E-3</v>
      </c>
      <c r="AN331" s="37">
        <v>1</v>
      </c>
      <c r="AP331" s="140">
        <v>0</v>
      </c>
      <c r="AQ331" s="138">
        <v>0</v>
      </c>
      <c r="AR331" s="142">
        <f>AQ331-AP331</f>
        <v>0</v>
      </c>
      <c r="AS331" s="77">
        <f>MIN(F331,E331)*P331</f>
        <v>0.91050276368579997</v>
      </c>
      <c r="AT331" s="36">
        <v>0</v>
      </c>
      <c r="AU331" s="78">
        <f>AT331-AS331</f>
        <v>-0.91050276368579997</v>
      </c>
    </row>
    <row r="332" spans="1:47" s="36" customFormat="1">
      <c r="A332" s="37">
        <v>283</v>
      </c>
      <c r="B332" s="69" t="s">
        <v>602</v>
      </c>
      <c r="C332" s="74">
        <v>26</v>
      </c>
      <c r="D332" s="131">
        <v>0</v>
      </c>
      <c r="E332" s="131">
        <v>1.0653732847915676</v>
      </c>
      <c r="F332" s="131">
        <v>15</v>
      </c>
      <c r="G332" s="65">
        <v>105</v>
      </c>
      <c r="H332" s="65">
        <v>27</v>
      </c>
      <c r="I332" s="65">
        <v>16.11</v>
      </c>
      <c r="J332" s="45">
        <v>16.100000000000001</v>
      </c>
      <c r="K332" s="45">
        <v>20</v>
      </c>
      <c r="L332" s="136">
        <v>2186</v>
      </c>
      <c r="M332" s="45">
        <v>20</v>
      </c>
      <c r="N332" s="73">
        <v>0</v>
      </c>
      <c r="O332" s="37">
        <v>1</v>
      </c>
      <c r="P332" s="37">
        <v>1</v>
      </c>
      <c r="Q332" s="146">
        <v>0</v>
      </c>
      <c r="R332" s="93">
        <f>VLOOKUP($C332,lookup_line!$A$3:$M$40,2,FALSE)</f>
        <v>14</v>
      </c>
      <c r="S332" s="39">
        <f>VLOOKUP($C332,lookup_line!$A$3:$M$40,3,FALSE)</f>
        <v>27</v>
      </c>
      <c r="T332" s="39">
        <f>VLOOKUP($C332,lookup_line!$A$3:$M$40,4,FALSE)</f>
        <v>0</v>
      </c>
      <c r="U332" s="39">
        <f>VLOOKUP($C332,lookup_line!$A$3:$M$40,5,FALSE)</f>
        <v>0</v>
      </c>
      <c r="V332" s="39">
        <f>VLOOKUP($C332,lookup_line!$A$3:$M$40,6,FALSE)</f>
        <v>0</v>
      </c>
      <c r="W332" s="39">
        <f>VLOOKUP($C332,lookup_line!$A$3:$M$40,7,FALSE)</f>
        <v>0</v>
      </c>
      <c r="X332" s="39">
        <f>VLOOKUP($C332,lookup_line!$A$3:$M$40,8,FALSE)</f>
        <v>0</v>
      </c>
      <c r="Y332" s="39">
        <f>VLOOKUP($C332,lookup_line!$A$3:$M$40,9,FALSE)</f>
        <v>0</v>
      </c>
      <c r="Z332" s="39">
        <f>VLOOKUP($C332,lookup_line!$A$3:$M$40,10,FALSE)</f>
        <v>0</v>
      </c>
      <c r="AA332" s="39">
        <f>VLOOKUP($C332,lookup_line!$A$3:$M$40,11,FALSE)</f>
        <v>0</v>
      </c>
      <c r="AB332" s="39">
        <f>VLOOKUP($C332,lookup_line!$A$3:$M$40,12,FALSE)</f>
        <v>0</v>
      </c>
      <c r="AC332" s="39">
        <f>VLOOKUP($C332,lookup_line!$A$3:$M$40,13,FALSE)</f>
        <v>0</v>
      </c>
      <c r="AD332" s="126">
        <f>IFERROR((E332-AF332)/AL332*-1,0.1)</f>
        <v>532.68664239578379</v>
      </c>
      <c r="AE332" s="75">
        <v>0</v>
      </c>
      <c r="AF332" s="100">
        <v>0</v>
      </c>
      <c r="AG332" s="107">
        <v>0</v>
      </c>
      <c r="AH332" s="108">
        <v>0</v>
      </c>
      <c r="AI332" s="112"/>
      <c r="AJ332" s="45"/>
      <c r="AL332" s="45">
        <f>VLOOKUP(B332,Di_ROADS!$B$17:$E$1006,4,FALSE)</f>
        <v>-2E-3</v>
      </c>
      <c r="AN332" s="37">
        <v>1</v>
      </c>
      <c r="AP332" s="140">
        <v>0</v>
      </c>
      <c r="AQ332" s="138">
        <v>0</v>
      </c>
      <c r="AR332" s="142">
        <f>AQ332-AP332</f>
        <v>0</v>
      </c>
      <c r="AS332" s="77">
        <f>MIN(F332,E332)*P332</f>
        <v>1.0653732847915676</v>
      </c>
      <c r="AT332" s="36">
        <v>0</v>
      </c>
      <c r="AU332" s="78">
        <f>AT332-AS332</f>
        <v>-1.0653732847915676</v>
      </c>
    </row>
    <row r="333" spans="1:47" s="36" customFormat="1">
      <c r="A333" s="37">
        <v>286</v>
      </c>
      <c r="B333" s="69" t="s">
        <v>605</v>
      </c>
      <c r="C333" s="74">
        <v>27</v>
      </c>
      <c r="D333" s="131">
        <v>0</v>
      </c>
      <c r="E333" s="131">
        <v>3.1587766177802958</v>
      </c>
      <c r="F333" s="131">
        <v>15</v>
      </c>
      <c r="G333" s="65">
        <v>17.7</v>
      </c>
      <c r="H333" s="65">
        <v>49.2</v>
      </c>
      <c r="I333" s="65">
        <v>34.249000000000002</v>
      </c>
      <c r="J333" s="45">
        <v>34.200000000000003</v>
      </c>
      <c r="K333" s="45">
        <v>12</v>
      </c>
      <c r="L333" s="136">
        <v>1204</v>
      </c>
      <c r="M333" s="45">
        <v>12</v>
      </c>
      <c r="N333" s="73">
        <v>0</v>
      </c>
      <c r="O333" s="37">
        <v>1</v>
      </c>
      <c r="P333" s="37">
        <v>1</v>
      </c>
      <c r="Q333" s="146">
        <v>0</v>
      </c>
      <c r="R333" s="93">
        <f>VLOOKUP($C333,lookup_line!$A$3:$M$40,2,FALSE)</f>
        <v>4</v>
      </c>
      <c r="S333" s="39">
        <f>VLOOKUP($C333,lookup_line!$A$3:$M$40,3,FALSE)</f>
        <v>29</v>
      </c>
      <c r="T333" s="39">
        <f>VLOOKUP($C333,lookup_line!$A$3:$M$40,4,FALSE)</f>
        <v>28</v>
      </c>
      <c r="U333" s="39">
        <f>VLOOKUP($C333,lookup_line!$A$3:$M$40,5,FALSE)</f>
        <v>0</v>
      </c>
      <c r="V333" s="39">
        <f>VLOOKUP($C333,lookup_line!$A$3:$M$40,6,FALSE)</f>
        <v>0</v>
      </c>
      <c r="W333" s="39">
        <f>VLOOKUP($C333,lookup_line!$A$3:$M$40,7,FALSE)</f>
        <v>0</v>
      </c>
      <c r="X333" s="39">
        <f>VLOOKUP($C333,lookup_line!$A$3:$M$40,8,FALSE)</f>
        <v>0</v>
      </c>
      <c r="Y333" s="39">
        <f>VLOOKUP($C333,lookup_line!$A$3:$M$40,9,FALSE)</f>
        <v>0</v>
      </c>
      <c r="Z333" s="39">
        <f>VLOOKUP($C333,lookup_line!$A$3:$M$40,10,FALSE)</f>
        <v>0</v>
      </c>
      <c r="AA333" s="39">
        <f>VLOOKUP($C333,lookup_line!$A$3:$M$40,11,FALSE)</f>
        <v>0</v>
      </c>
      <c r="AB333" s="39">
        <f>VLOOKUP($C333,lookup_line!$A$3:$M$40,12,FALSE)</f>
        <v>0</v>
      </c>
      <c r="AC333" s="39">
        <f>VLOOKUP($C333,lookup_line!$A$3:$M$40,13,FALSE)</f>
        <v>0</v>
      </c>
      <c r="AD333" s="126">
        <f>IFERROR((E333-AF333)/AL333*-1,0.1)</f>
        <v>1579.388308890148</v>
      </c>
      <c r="AE333" s="75">
        <v>0</v>
      </c>
      <c r="AF333" s="100">
        <v>0</v>
      </c>
      <c r="AG333" s="107">
        <v>0</v>
      </c>
      <c r="AH333" s="108">
        <v>0</v>
      </c>
      <c r="AI333" s="112"/>
      <c r="AJ333" s="45"/>
      <c r="AL333" s="45">
        <f>VLOOKUP(B333,Di_ROADS!$B$17:$E$1006,4,FALSE)</f>
        <v>-2E-3</v>
      </c>
      <c r="AN333" s="37">
        <v>1</v>
      </c>
      <c r="AP333" s="140">
        <v>0</v>
      </c>
      <c r="AQ333" s="138">
        <v>0</v>
      </c>
      <c r="AR333" s="142">
        <f>AQ333-AP333</f>
        <v>0</v>
      </c>
      <c r="AS333" s="77">
        <f>MIN(F333,E333)*P333</f>
        <v>3.1587766177802958</v>
      </c>
      <c r="AT333" s="36">
        <v>0</v>
      </c>
      <c r="AU333" s="78">
        <f>AT333-AS333</f>
        <v>-3.1587766177802958</v>
      </c>
    </row>
    <row r="334" spans="1:47" s="36" customFormat="1">
      <c r="A334" s="37">
        <v>287</v>
      </c>
      <c r="B334" s="69" t="s">
        <v>606</v>
      </c>
      <c r="C334" s="74">
        <v>27</v>
      </c>
      <c r="D334" s="131">
        <v>0</v>
      </c>
      <c r="E334" s="131">
        <v>5.7387969362596492</v>
      </c>
      <c r="F334" s="131">
        <v>15</v>
      </c>
      <c r="G334" s="65">
        <v>32.4</v>
      </c>
      <c r="H334" s="65">
        <v>7.2</v>
      </c>
      <c r="I334" s="65">
        <v>12.417980315299999</v>
      </c>
      <c r="J334" s="45">
        <v>12.4</v>
      </c>
      <c r="K334" s="45">
        <v>4</v>
      </c>
      <c r="L334" s="136">
        <v>451</v>
      </c>
      <c r="M334" s="45">
        <v>4</v>
      </c>
      <c r="N334" s="73">
        <v>0</v>
      </c>
      <c r="O334" s="37">
        <v>1</v>
      </c>
      <c r="P334" s="37">
        <v>1</v>
      </c>
      <c r="Q334" s="146">
        <v>0</v>
      </c>
      <c r="R334" s="93">
        <f>VLOOKUP($C334,lookup_line!$A$3:$M$40,2,FALSE)</f>
        <v>4</v>
      </c>
      <c r="S334" s="39">
        <f>VLOOKUP($C334,lookup_line!$A$3:$M$40,3,FALSE)</f>
        <v>29</v>
      </c>
      <c r="T334" s="39">
        <f>VLOOKUP($C334,lookup_line!$A$3:$M$40,4,FALSE)</f>
        <v>28</v>
      </c>
      <c r="U334" s="39">
        <f>VLOOKUP($C334,lookup_line!$A$3:$M$40,5,FALSE)</f>
        <v>0</v>
      </c>
      <c r="V334" s="39">
        <f>VLOOKUP($C334,lookup_line!$A$3:$M$40,6,FALSE)</f>
        <v>0</v>
      </c>
      <c r="W334" s="39">
        <f>VLOOKUP($C334,lookup_line!$A$3:$M$40,7,FALSE)</f>
        <v>0</v>
      </c>
      <c r="X334" s="39">
        <f>VLOOKUP($C334,lookup_line!$A$3:$M$40,8,FALSE)</f>
        <v>0</v>
      </c>
      <c r="Y334" s="39">
        <f>VLOOKUP($C334,lookup_line!$A$3:$M$40,9,FALSE)</f>
        <v>0</v>
      </c>
      <c r="Z334" s="39">
        <f>VLOOKUP($C334,lookup_line!$A$3:$M$40,10,FALSE)</f>
        <v>0</v>
      </c>
      <c r="AA334" s="39">
        <f>VLOOKUP($C334,lookup_line!$A$3:$M$40,11,FALSE)</f>
        <v>0</v>
      </c>
      <c r="AB334" s="39">
        <f>VLOOKUP($C334,lookup_line!$A$3:$M$40,12,FALSE)</f>
        <v>0</v>
      </c>
      <c r="AC334" s="39">
        <f>VLOOKUP($C334,lookup_line!$A$3:$M$40,13,FALSE)</f>
        <v>0</v>
      </c>
      <c r="AD334" s="126">
        <f>IFERROR((E334-AF334)/AL334*-1,0.1)</f>
        <v>2869.3984681298243</v>
      </c>
      <c r="AE334" s="75">
        <v>0</v>
      </c>
      <c r="AF334" s="100">
        <v>0</v>
      </c>
      <c r="AG334" s="107">
        <v>0</v>
      </c>
      <c r="AH334" s="108">
        <v>0</v>
      </c>
      <c r="AI334" s="112"/>
      <c r="AJ334" s="45"/>
      <c r="AL334" s="45">
        <f>VLOOKUP(B334,Di_ROADS!$B$17:$E$1006,4,FALSE)</f>
        <v>-2E-3</v>
      </c>
      <c r="AN334" s="37">
        <v>1</v>
      </c>
      <c r="AP334" s="140">
        <v>0</v>
      </c>
      <c r="AQ334" s="138">
        <v>0</v>
      </c>
      <c r="AR334" s="142">
        <f>AQ334-AP334</f>
        <v>0</v>
      </c>
      <c r="AS334" s="77">
        <f>MIN(F334,E334)*P334</f>
        <v>5.7387969362596492</v>
      </c>
      <c r="AT334" s="36">
        <v>0</v>
      </c>
      <c r="AU334" s="78">
        <f>AT334-AS334</f>
        <v>-5.7387969362596492</v>
      </c>
    </row>
    <row r="335" spans="1:47" s="36" customFormat="1">
      <c r="A335" s="37">
        <v>288</v>
      </c>
      <c r="B335" s="69" t="s">
        <v>607</v>
      </c>
      <c r="C335" s="74">
        <v>27</v>
      </c>
      <c r="D335" s="131">
        <v>0</v>
      </c>
      <c r="E335" s="131">
        <v>2.0874282846602865</v>
      </c>
      <c r="F335" s="131">
        <v>15</v>
      </c>
      <c r="G335" s="65">
        <v>38.299999999999997</v>
      </c>
      <c r="H335" s="65">
        <v>0</v>
      </c>
      <c r="I335" s="65">
        <v>7</v>
      </c>
      <c r="J335" s="45">
        <v>7</v>
      </c>
      <c r="K335" s="45">
        <v>8</v>
      </c>
      <c r="L335" s="136">
        <v>3000</v>
      </c>
      <c r="M335" s="45">
        <v>8</v>
      </c>
      <c r="N335" s="73">
        <v>0</v>
      </c>
      <c r="O335" s="37">
        <v>1</v>
      </c>
      <c r="P335" s="37">
        <v>1</v>
      </c>
      <c r="Q335" s="146">
        <v>0</v>
      </c>
      <c r="R335" s="93">
        <f>VLOOKUP($C335,lookup_line!$A$3:$M$40,2,FALSE)</f>
        <v>4</v>
      </c>
      <c r="S335" s="39">
        <f>VLOOKUP($C335,lookup_line!$A$3:$M$40,3,FALSE)</f>
        <v>29</v>
      </c>
      <c r="T335" s="39">
        <f>VLOOKUP($C335,lookup_line!$A$3:$M$40,4,FALSE)</f>
        <v>28</v>
      </c>
      <c r="U335" s="39">
        <f>VLOOKUP($C335,lookup_line!$A$3:$M$40,5,FALSE)</f>
        <v>0</v>
      </c>
      <c r="V335" s="39">
        <f>VLOOKUP($C335,lookup_line!$A$3:$M$40,6,FALSE)</f>
        <v>0</v>
      </c>
      <c r="W335" s="39">
        <f>VLOOKUP($C335,lookup_line!$A$3:$M$40,7,FALSE)</f>
        <v>0</v>
      </c>
      <c r="X335" s="39">
        <f>VLOOKUP($C335,lookup_line!$A$3:$M$40,8,FALSE)</f>
        <v>0</v>
      </c>
      <c r="Y335" s="39">
        <f>VLOOKUP($C335,lookup_line!$A$3:$M$40,9,FALSE)</f>
        <v>0</v>
      </c>
      <c r="Z335" s="39">
        <f>VLOOKUP($C335,lookup_line!$A$3:$M$40,10,FALSE)</f>
        <v>0</v>
      </c>
      <c r="AA335" s="39">
        <f>VLOOKUP($C335,lookup_line!$A$3:$M$40,11,FALSE)</f>
        <v>0</v>
      </c>
      <c r="AB335" s="39">
        <f>VLOOKUP($C335,lookup_line!$A$3:$M$40,12,FALSE)</f>
        <v>0</v>
      </c>
      <c r="AC335" s="39">
        <f>VLOOKUP($C335,lookup_line!$A$3:$M$40,13,FALSE)</f>
        <v>0</v>
      </c>
      <c r="AD335" s="126">
        <f>IFERROR((E335-AF335)/AL335*-1,0.1)</f>
        <v>104.37141423301432</v>
      </c>
      <c r="AE335" s="75">
        <v>0</v>
      </c>
      <c r="AF335" s="100">
        <v>0</v>
      </c>
      <c r="AG335" s="107">
        <v>0</v>
      </c>
      <c r="AH335" s="108">
        <v>0</v>
      </c>
      <c r="AI335" s="112"/>
      <c r="AJ335" s="45" t="s">
        <v>772</v>
      </c>
      <c r="AL335" s="45">
        <f>VLOOKUP(B335,Di_ROADS!$B$17:$E$1006,4,FALSE)</f>
        <v>-0.02</v>
      </c>
      <c r="AN335" s="37">
        <v>1</v>
      </c>
      <c r="AP335" s="140">
        <v>3.3261656231709265</v>
      </c>
      <c r="AQ335" s="138">
        <v>3.3261656228532037</v>
      </c>
      <c r="AR335" s="142">
        <f>AQ335-AP335</f>
        <v>-3.177227370088076E-10</v>
      </c>
      <c r="AS335" s="77">
        <f>MIN(F335,E335)*P335</f>
        <v>2.0874282846602865</v>
      </c>
      <c r="AT335" s="36">
        <v>3.3261656231709269</v>
      </c>
      <c r="AU335" s="78">
        <f>AT335-AS335</f>
        <v>1.2387373385106404</v>
      </c>
    </row>
    <row r="336" spans="1:47" s="36" customFormat="1">
      <c r="A336" s="37">
        <v>289</v>
      </c>
      <c r="B336" s="69" t="s">
        <v>608</v>
      </c>
      <c r="C336" s="74">
        <v>27</v>
      </c>
      <c r="D336" s="131">
        <v>0</v>
      </c>
      <c r="E336" s="131">
        <v>4.7837410590890279</v>
      </c>
      <c r="F336" s="131">
        <v>15</v>
      </c>
      <c r="G336" s="65">
        <v>31.2</v>
      </c>
      <c r="H336" s="65">
        <v>11.4</v>
      </c>
      <c r="I336" s="65">
        <v>23</v>
      </c>
      <c r="J336" s="45">
        <v>23</v>
      </c>
      <c r="K336" s="45">
        <v>6</v>
      </c>
      <c r="L336" s="136">
        <v>3008</v>
      </c>
      <c r="M336" s="45">
        <v>6</v>
      </c>
      <c r="N336" s="73">
        <v>0</v>
      </c>
      <c r="O336" s="37">
        <v>1</v>
      </c>
      <c r="P336" s="37">
        <v>1</v>
      </c>
      <c r="Q336" s="146">
        <v>0</v>
      </c>
      <c r="R336" s="93">
        <f>VLOOKUP($C336,lookup_line!$A$3:$M$40,2,FALSE)</f>
        <v>4</v>
      </c>
      <c r="S336" s="39">
        <f>VLOOKUP($C336,lookup_line!$A$3:$M$40,3,FALSE)</f>
        <v>29</v>
      </c>
      <c r="T336" s="39">
        <f>VLOOKUP($C336,lookup_line!$A$3:$M$40,4,FALSE)</f>
        <v>28</v>
      </c>
      <c r="U336" s="39">
        <f>VLOOKUP($C336,lookup_line!$A$3:$M$40,5,FALSE)</f>
        <v>0</v>
      </c>
      <c r="V336" s="39">
        <f>VLOOKUP($C336,lookup_line!$A$3:$M$40,6,FALSE)</f>
        <v>0</v>
      </c>
      <c r="W336" s="39">
        <f>VLOOKUP($C336,lookup_line!$A$3:$M$40,7,FALSE)</f>
        <v>0</v>
      </c>
      <c r="X336" s="39">
        <f>VLOOKUP($C336,lookup_line!$A$3:$M$40,8,FALSE)</f>
        <v>0</v>
      </c>
      <c r="Y336" s="39">
        <f>VLOOKUP($C336,lookup_line!$A$3:$M$40,9,FALSE)</f>
        <v>0</v>
      </c>
      <c r="Z336" s="39">
        <f>VLOOKUP($C336,lookup_line!$A$3:$M$40,10,FALSE)</f>
        <v>0</v>
      </c>
      <c r="AA336" s="39">
        <f>VLOOKUP($C336,lookup_line!$A$3:$M$40,11,FALSE)</f>
        <v>0</v>
      </c>
      <c r="AB336" s="39">
        <f>VLOOKUP($C336,lookup_line!$A$3:$M$40,12,FALSE)</f>
        <v>0</v>
      </c>
      <c r="AC336" s="39">
        <f>VLOOKUP($C336,lookup_line!$A$3:$M$40,13,FALSE)</f>
        <v>0</v>
      </c>
      <c r="AD336" s="126">
        <f>IFERROR((E336-AF336)/AL336*-1,0.1)</f>
        <v>4348.8555082627527</v>
      </c>
      <c r="AE336" s="75">
        <v>0</v>
      </c>
      <c r="AF336" s="100">
        <v>0</v>
      </c>
      <c r="AG336" s="107">
        <v>0</v>
      </c>
      <c r="AH336" s="108">
        <v>0</v>
      </c>
      <c r="AI336" s="112"/>
      <c r="AJ336" s="45"/>
      <c r="AL336" s="45">
        <f>VLOOKUP(B336,Di_ROADS!$B$17:$E$1006,4,FALSE)</f>
        <v>-1.1000000000000001E-3</v>
      </c>
      <c r="AN336" s="37">
        <v>1</v>
      </c>
      <c r="AP336" s="140">
        <v>0</v>
      </c>
      <c r="AQ336" s="138">
        <v>0</v>
      </c>
      <c r="AR336" s="142">
        <f>AQ336-AP336</f>
        <v>0</v>
      </c>
      <c r="AS336" s="77">
        <f>MIN(F336,E336)*P336</f>
        <v>4.7837410590890279</v>
      </c>
      <c r="AT336" s="36">
        <v>0</v>
      </c>
      <c r="AU336" s="78">
        <f>AT336-AS336</f>
        <v>-4.7837410590890279</v>
      </c>
    </row>
    <row r="337" spans="1:47" s="36" customFormat="1">
      <c r="A337" s="37">
        <v>290</v>
      </c>
      <c r="B337" s="69" t="s">
        <v>609</v>
      </c>
      <c r="C337" s="74">
        <v>27</v>
      </c>
      <c r="D337" s="131">
        <v>0</v>
      </c>
      <c r="E337" s="131">
        <v>6.6812519880091195</v>
      </c>
      <c r="F337" s="131">
        <v>5.9654789531314512</v>
      </c>
      <c r="G337" s="65">
        <v>22</v>
      </c>
      <c r="H337" s="65">
        <v>16.7</v>
      </c>
      <c r="I337" s="65">
        <v>11.856</v>
      </c>
      <c r="J337" s="45">
        <v>11.9</v>
      </c>
      <c r="K337" s="45">
        <v>12</v>
      </c>
      <c r="L337" s="136">
        <v>689</v>
      </c>
      <c r="M337" s="45">
        <v>12</v>
      </c>
      <c r="N337" s="73">
        <v>0</v>
      </c>
      <c r="O337" s="37">
        <v>1</v>
      </c>
      <c r="P337" s="37">
        <v>1</v>
      </c>
      <c r="Q337" s="146">
        <v>0</v>
      </c>
      <c r="R337" s="93">
        <f>VLOOKUP($C337,lookup_line!$A$3:$M$40,2,FALSE)</f>
        <v>4</v>
      </c>
      <c r="S337" s="39">
        <f>VLOOKUP($C337,lookup_line!$A$3:$M$40,3,FALSE)</f>
        <v>29</v>
      </c>
      <c r="T337" s="39">
        <f>VLOOKUP($C337,lookup_line!$A$3:$M$40,4,FALSE)</f>
        <v>28</v>
      </c>
      <c r="U337" s="39">
        <f>VLOOKUP($C337,lookup_line!$A$3:$M$40,5,FALSE)</f>
        <v>0</v>
      </c>
      <c r="V337" s="39">
        <f>VLOOKUP($C337,lookup_line!$A$3:$M$40,6,FALSE)</f>
        <v>0</v>
      </c>
      <c r="W337" s="39">
        <f>VLOOKUP($C337,lookup_line!$A$3:$M$40,7,FALSE)</f>
        <v>0</v>
      </c>
      <c r="X337" s="39">
        <f>VLOOKUP($C337,lookup_line!$A$3:$M$40,8,FALSE)</f>
        <v>0</v>
      </c>
      <c r="Y337" s="39">
        <f>VLOOKUP($C337,lookup_line!$A$3:$M$40,9,FALSE)</f>
        <v>0</v>
      </c>
      <c r="Z337" s="39">
        <f>VLOOKUP($C337,lookup_line!$A$3:$M$40,10,FALSE)</f>
        <v>0</v>
      </c>
      <c r="AA337" s="39">
        <f>VLOOKUP($C337,lookup_line!$A$3:$M$40,11,FALSE)</f>
        <v>0</v>
      </c>
      <c r="AB337" s="39">
        <f>VLOOKUP($C337,lookup_line!$A$3:$M$40,12,FALSE)</f>
        <v>0</v>
      </c>
      <c r="AC337" s="39">
        <f>VLOOKUP($C337,lookup_line!$A$3:$M$40,13,FALSE)</f>
        <v>0</v>
      </c>
      <c r="AD337" s="126">
        <f>IFERROR((E337-AF337)/AL337*-1,0.1)</f>
        <v>2672.5007952036476</v>
      </c>
      <c r="AE337" s="75">
        <v>0</v>
      </c>
      <c r="AF337" s="100">
        <v>0</v>
      </c>
      <c r="AG337" s="107">
        <v>0</v>
      </c>
      <c r="AH337" s="108">
        <v>0</v>
      </c>
      <c r="AI337" s="112"/>
      <c r="AJ337" s="45" t="s">
        <v>772</v>
      </c>
      <c r="AL337" s="45">
        <f>VLOOKUP(B337,Di_ROADS!$B$17:$E$1006,4,FALSE)</f>
        <v>-2.5000000000000001E-3</v>
      </c>
      <c r="AN337" s="37">
        <v>1</v>
      </c>
      <c r="AP337" s="140">
        <v>8.448095993953137</v>
      </c>
      <c r="AQ337" s="138">
        <v>8.4480959936002336</v>
      </c>
      <c r="AR337" s="142">
        <f>AQ337-AP337</f>
        <v>-3.5290348421312956E-10</v>
      </c>
      <c r="AS337" s="77">
        <f>MIN(F337,E337)*P337</f>
        <v>5.9654789531314512</v>
      </c>
      <c r="AT337" s="36">
        <v>8.448095993953137</v>
      </c>
      <c r="AU337" s="78">
        <f>AT337-AS337</f>
        <v>2.4826170408216859</v>
      </c>
    </row>
    <row r="338" spans="1:47" s="36" customFormat="1">
      <c r="A338" s="37">
        <v>292</v>
      </c>
      <c r="B338" s="69" t="s">
        <v>611</v>
      </c>
      <c r="C338" s="74">
        <v>27</v>
      </c>
      <c r="D338" s="131">
        <v>0</v>
      </c>
      <c r="E338" s="131">
        <v>3.7393539927580877</v>
      </c>
      <c r="F338" s="131">
        <v>15</v>
      </c>
      <c r="G338" s="65">
        <v>44.4</v>
      </c>
      <c r="H338" s="65">
        <v>13.2</v>
      </c>
      <c r="I338" s="65">
        <v>8.0660000000000007</v>
      </c>
      <c r="J338" s="45">
        <v>8.1</v>
      </c>
      <c r="K338" s="45">
        <v>24</v>
      </c>
      <c r="L338" s="136">
        <v>293.33</v>
      </c>
      <c r="M338" s="45">
        <v>24</v>
      </c>
      <c r="N338" s="73">
        <v>0</v>
      </c>
      <c r="O338" s="37">
        <v>1</v>
      </c>
      <c r="P338" s="37">
        <v>1</v>
      </c>
      <c r="Q338" s="146">
        <v>0</v>
      </c>
      <c r="R338" s="93">
        <f>VLOOKUP($C338,lookup_line!$A$3:$M$40,2,FALSE)</f>
        <v>4</v>
      </c>
      <c r="S338" s="39">
        <f>VLOOKUP($C338,lookup_line!$A$3:$M$40,3,FALSE)</f>
        <v>29</v>
      </c>
      <c r="T338" s="39">
        <f>VLOOKUP($C338,lookup_line!$A$3:$M$40,4,FALSE)</f>
        <v>28</v>
      </c>
      <c r="U338" s="39">
        <f>VLOOKUP($C338,lookup_line!$A$3:$M$40,5,FALSE)</f>
        <v>0</v>
      </c>
      <c r="V338" s="39">
        <f>VLOOKUP($C338,lookup_line!$A$3:$M$40,6,FALSE)</f>
        <v>0</v>
      </c>
      <c r="W338" s="39">
        <f>VLOOKUP($C338,lookup_line!$A$3:$M$40,7,FALSE)</f>
        <v>0</v>
      </c>
      <c r="X338" s="39">
        <f>VLOOKUP($C338,lookup_line!$A$3:$M$40,8,FALSE)</f>
        <v>0</v>
      </c>
      <c r="Y338" s="39">
        <f>VLOOKUP($C338,lookup_line!$A$3:$M$40,9,FALSE)</f>
        <v>0</v>
      </c>
      <c r="Z338" s="39">
        <f>VLOOKUP($C338,lookup_line!$A$3:$M$40,10,FALSE)</f>
        <v>0</v>
      </c>
      <c r="AA338" s="39">
        <f>VLOOKUP($C338,lookup_line!$A$3:$M$40,11,FALSE)</f>
        <v>0</v>
      </c>
      <c r="AB338" s="39">
        <f>VLOOKUP($C338,lookup_line!$A$3:$M$40,12,FALSE)</f>
        <v>0</v>
      </c>
      <c r="AC338" s="39">
        <f>VLOOKUP($C338,lookup_line!$A$3:$M$40,13,FALSE)</f>
        <v>0</v>
      </c>
      <c r="AD338" s="126">
        <f>IFERROR((E338-AF338)/AL338*-1,0.1)</f>
        <v>1869.6769963790439</v>
      </c>
      <c r="AE338" s="75">
        <v>0</v>
      </c>
      <c r="AF338" s="100">
        <v>0</v>
      </c>
      <c r="AG338" s="107">
        <v>0</v>
      </c>
      <c r="AH338" s="108">
        <v>0</v>
      </c>
      <c r="AI338" s="112"/>
      <c r="AJ338" s="45"/>
      <c r="AL338" s="45">
        <f>VLOOKUP(B338,Di_ROADS!$B$17:$E$1006,4,FALSE)</f>
        <v>-2E-3</v>
      </c>
      <c r="AN338" s="37">
        <v>1</v>
      </c>
      <c r="AP338" s="140">
        <v>0.31834208029529126</v>
      </c>
      <c r="AQ338" s="138">
        <v>0.31834207997227032</v>
      </c>
      <c r="AR338" s="142">
        <f>AQ338-AP338</f>
        <v>-3.2302094332692377E-10</v>
      </c>
      <c r="AS338" s="77">
        <f>MIN(F338,E338)*P338</f>
        <v>3.7393539927580877</v>
      </c>
      <c r="AT338" s="36">
        <v>0.31834208029529121</v>
      </c>
      <c r="AU338" s="78">
        <f>AT338-AS338</f>
        <v>-3.4210119124627965</v>
      </c>
    </row>
    <row r="339" spans="1:47" s="36" customFormat="1">
      <c r="A339" s="37">
        <v>294</v>
      </c>
      <c r="B339" s="69" t="s">
        <v>613</v>
      </c>
      <c r="C339" s="74">
        <v>28</v>
      </c>
      <c r="D339" s="131">
        <v>0</v>
      </c>
      <c r="E339" s="131">
        <v>7.621032227010141E-2</v>
      </c>
      <c r="F339" s="131">
        <v>15</v>
      </c>
      <c r="G339" s="65">
        <v>12.6</v>
      </c>
      <c r="H339" s="65">
        <v>0</v>
      </c>
      <c r="I339" s="65">
        <v>4.9239507605000004</v>
      </c>
      <c r="J339" s="45">
        <v>4.9000000000000004</v>
      </c>
      <c r="K339" s="45">
        <v>0</v>
      </c>
      <c r="L339" s="136">
        <v>7157.97</v>
      </c>
      <c r="M339" s="45">
        <v>0</v>
      </c>
      <c r="N339" s="73">
        <v>0</v>
      </c>
      <c r="O339" s="37">
        <v>1</v>
      </c>
      <c r="P339" s="37">
        <v>1</v>
      </c>
      <c r="Q339" s="146">
        <v>0</v>
      </c>
      <c r="R339" s="93">
        <f>VLOOKUP($C339,lookup_line!$A$3:$M$40,2,FALSE)</f>
        <v>4</v>
      </c>
      <c r="S339" s="39">
        <f>VLOOKUP($C339,lookup_line!$A$3:$M$40,3,FALSE)</f>
        <v>29</v>
      </c>
      <c r="T339" s="39">
        <f>VLOOKUP($C339,lookup_line!$A$3:$M$40,4,FALSE)</f>
        <v>0</v>
      </c>
      <c r="U339" s="39">
        <f>VLOOKUP($C339,lookup_line!$A$3:$M$40,5,FALSE)</f>
        <v>0</v>
      </c>
      <c r="V339" s="39">
        <f>VLOOKUP($C339,lookup_line!$A$3:$M$40,6,FALSE)</f>
        <v>0</v>
      </c>
      <c r="W339" s="39">
        <f>VLOOKUP($C339,lookup_line!$A$3:$M$40,7,FALSE)</f>
        <v>0</v>
      </c>
      <c r="X339" s="39">
        <f>VLOOKUP($C339,lookup_line!$A$3:$M$40,8,FALSE)</f>
        <v>0</v>
      </c>
      <c r="Y339" s="39">
        <f>VLOOKUP($C339,lookup_line!$A$3:$M$40,9,FALSE)</f>
        <v>0</v>
      </c>
      <c r="Z339" s="39">
        <f>VLOOKUP($C339,lookup_line!$A$3:$M$40,10,FALSE)</f>
        <v>0</v>
      </c>
      <c r="AA339" s="39">
        <f>VLOOKUP($C339,lookup_line!$A$3:$M$40,11,FALSE)</f>
        <v>0</v>
      </c>
      <c r="AB339" s="39">
        <f>VLOOKUP($C339,lookup_line!$A$3:$M$40,12,FALSE)</f>
        <v>0</v>
      </c>
      <c r="AC339" s="39">
        <f>VLOOKUP($C339,lookup_line!$A$3:$M$40,13,FALSE)</f>
        <v>0</v>
      </c>
      <c r="AD339" s="126">
        <f>IFERROR((E339-AF339)/AL339*-1,0.1)</f>
        <v>38.105161135050707</v>
      </c>
      <c r="AE339" s="75">
        <v>0</v>
      </c>
      <c r="AF339" s="100">
        <v>0</v>
      </c>
      <c r="AG339" s="107">
        <v>0</v>
      </c>
      <c r="AH339" s="108">
        <v>0</v>
      </c>
      <c r="AI339" s="112"/>
      <c r="AJ339" s="45" t="s">
        <v>883</v>
      </c>
      <c r="AL339" s="45">
        <f>VLOOKUP(B339,Di_ROADS!$B$17:$E$1006,4,FALSE)</f>
        <v>-2E-3</v>
      </c>
      <c r="AN339" s="37">
        <v>1</v>
      </c>
      <c r="AP339" s="140">
        <v>0.6142561005228897</v>
      </c>
      <c r="AQ339" s="138">
        <v>0.61425610015816889</v>
      </c>
      <c r="AR339" s="142">
        <f>AQ339-AP339</f>
        <v>-3.6472080910954219E-10</v>
      </c>
      <c r="AS339" s="77">
        <f>MIN(F339,E339)*P339</f>
        <v>7.621032227010141E-2</v>
      </c>
      <c r="AT339" s="36">
        <v>0.6142561005228897</v>
      </c>
      <c r="AU339" s="78">
        <f>AT339-AS339</f>
        <v>0.53804577825278832</v>
      </c>
    </row>
    <row r="340" spans="1:47" s="36" customFormat="1">
      <c r="A340" s="37">
        <v>295</v>
      </c>
      <c r="B340" s="69" t="s">
        <v>614</v>
      </c>
      <c r="C340" s="74">
        <v>28</v>
      </c>
      <c r="D340" s="131">
        <v>0</v>
      </c>
      <c r="E340" s="131">
        <v>0.98990718501280572</v>
      </c>
      <c r="F340" s="131">
        <v>15</v>
      </c>
      <c r="G340" s="65">
        <v>14.8</v>
      </c>
      <c r="H340" s="65">
        <v>2</v>
      </c>
      <c r="I340" s="65">
        <v>5</v>
      </c>
      <c r="J340" s="45">
        <v>5</v>
      </c>
      <c r="K340" s="45">
        <v>2</v>
      </c>
      <c r="L340" s="136">
        <v>4194.7700000000004</v>
      </c>
      <c r="M340" s="45">
        <v>2</v>
      </c>
      <c r="N340" s="73">
        <v>0</v>
      </c>
      <c r="O340" s="37">
        <v>1</v>
      </c>
      <c r="P340" s="37">
        <v>1</v>
      </c>
      <c r="Q340" s="146">
        <v>0</v>
      </c>
      <c r="R340" s="93">
        <f>VLOOKUP($C340,lookup_line!$A$3:$M$40,2,FALSE)</f>
        <v>4</v>
      </c>
      <c r="S340" s="39">
        <f>VLOOKUP($C340,lookup_line!$A$3:$M$40,3,FALSE)</f>
        <v>29</v>
      </c>
      <c r="T340" s="39">
        <f>VLOOKUP($C340,lookup_line!$A$3:$M$40,4,FALSE)</f>
        <v>0</v>
      </c>
      <c r="U340" s="39">
        <f>VLOOKUP($C340,lookup_line!$A$3:$M$40,5,FALSE)</f>
        <v>0</v>
      </c>
      <c r="V340" s="39">
        <f>VLOOKUP($C340,lookup_line!$A$3:$M$40,6,FALSE)</f>
        <v>0</v>
      </c>
      <c r="W340" s="39">
        <f>VLOOKUP($C340,lookup_line!$A$3:$M$40,7,FALSE)</f>
        <v>0</v>
      </c>
      <c r="X340" s="39">
        <f>VLOOKUP($C340,lookup_line!$A$3:$M$40,8,FALSE)</f>
        <v>0</v>
      </c>
      <c r="Y340" s="39">
        <f>VLOOKUP($C340,lookup_line!$A$3:$M$40,9,FALSE)</f>
        <v>0</v>
      </c>
      <c r="Z340" s="39">
        <f>VLOOKUP($C340,lookup_line!$A$3:$M$40,10,FALSE)</f>
        <v>0</v>
      </c>
      <c r="AA340" s="39">
        <f>VLOOKUP($C340,lookup_line!$A$3:$M$40,11,FALSE)</f>
        <v>0</v>
      </c>
      <c r="AB340" s="39">
        <f>VLOOKUP($C340,lookup_line!$A$3:$M$40,12,FALSE)</f>
        <v>0</v>
      </c>
      <c r="AC340" s="39">
        <f>VLOOKUP($C340,lookup_line!$A$3:$M$40,13,FALSE)</f>
        <v>0</v>
      </c>
      <c r="AD340" s="126">
        <f>IFERROR((E340-AF340)/AL340*-1,0.1)</f>
        <v>494.95359250640286</v>
      </c>
      <c r="AE340" s="75">
        <v>0</v>
      </c>
      <c r="AF340" s="100">
        <v>0</v>
      </c>
      <c r="AG340" s="107">
        <v>0</v>
      </c>
      <c r="AH340" s="108">
        <v>0</v>
      </c>
      <c r="AI340" s="112"/>
      <c r="AJ340" s="45" t="s">
        <v>884</v>
      </c>
      <c r="AL340" s="45">
        <f>VLOOKUP(B340,Di_ROADS!$B$17:$E$1006,4,FALSE)</f>
        <v>-2E-3</v>
      </c>
      <c r="AN340" s="37">
        <v>1</v>
      </c>
      <c r="AP340" s="140">
        <v>0.26541205954167696</v>
      </c>
      <c r="AQ340" s="138">
        <v>0.26541205916897348</v>
      </c>
      <c r="AR340" s="142">
        <f>AQ340-AP340</f>
        <v>-3.7270347919005076E-10</v>
      </c>
      <c r="AS340" s="77">
        <f>MIN(F340,E340)*P340</f>
        <v>0.98990718501280572</v>
      </c>
      <c r="AT340" s="36">
        <v>0.26541205954167696</v>
      </c>
      <c r="AU340" s="78">
        <f>AT340-AS340</f>
        <v>-0.72449512547112871</v>
      </c>
    </row>
    <row r="341" spans="1:47" s="36" customFormat="1">
      <c r="A341" s="37">
        <v>299</v>
      </c>
      <c r="B341" s="69" t="s">
        <v>618</v>
      </c>
      <c r="C341" s="74">
        <v>28</v>
      </c>
      <c r="D341" s="131">
        <v>0</v>
      </c>
      <c r="E341" s="131">
        <v>3.6186058094038063</v>
      </c>
      <c r="F341" s="131">
        <v>15</v>
      </c>
      <c r="G341" s="65">
        <v>9.8000000000000007</v>
      </c>
      <c r="H341" s="65">
        <v>10.5</v>
      </c>
      <c r="I341" s="65">
        <v>7.6380763808000003</v>
      </c>
      <c r="J341" s="45">
        <v>7.6</v>
      </c>
      <c r="K341" s="45">
        <v>2</v>
      </c>
      <c r="L341" s="136">
        <v>1046.93</v>
      </c>
      <c r="M341" s="45">
        <v>2</v>
      </c>
      <c r="N341" s="73">
        <v>0</v>
      </c>
      <c r="O341" s="37">
        <v>1</v>
      </c>
      <c r="P341" s="37">
        <v>1</v>
      </c>
      <c r="Q341" s="146">
        <v>0</v>
      </c>
      <c r="R341" s="93">
        <f>VLOOKUP($C341,lookup_line!$A$3:$M$40,2,FALSE)</f>
        <v>4</v>
      </c>
      <c r="S341" s="39">
        <f>VLOOKUP($C341,lookup_line!$A$3:$M$40,3,FALSE)</f>
        <v>29</v>
      </c>
      <c r="T341" s="39">
        <f>VLOOKUP($C341,lookup_line!$A$3:$M$40,4,FALSE)</f>
        <v>0</v>
      </c>
      <c r="U341" s="39">
        <f>VLOOKUP($C341,lookup_line!$A$3:$M$40,5,FALSE)</f>
        <v>0</v>
      </c>
      <c r="V341" s="39">
        <f>VLOOKUP($C341,lookup_line!$A$3:$M$40,6,FALSE)</f>
        <v>0</v>
      </c>
      <c r="W341" s="39">
        <f>VLOOKUP($C341,lookup_line!$A$3:$M$40,7,FALSE)</f>
        <v>0</v>
      </c>
      <c r="X341" s="39">
        <f>VLOOKUP($C341,lookup_line!$A$3:$M$40,8,FALSE)</f>
        <v>0</v>
      </c>
      <c r="Y341" s="39">
        <f>VLOOKUP($C341,lookup_line!$A$3:$M$40,9,FALSE)</f>
        <v>0</v>
      </c>
      <c r="Z341" s="39">
        <f>VLOOKUP($C341,lookup_line!$A$3:$M$40,10,FALSE)</f>
        <v>0</v>
      </c>
      <c r="AA341" s="39">
        <f>VLOOKUP($C341,lookup_line!$A$3:$M$40,11,FALSE)</f>
        <v>0</v>
      </c>
      <c r="AB341" s="39">
        <f>VLOOKUP($C341,lookup_line!$A$3:$M$40,12,FALSE)</f>
        <v>0</v>
      </c>
      <c r="AC341" s="39">
        <f>VLOOKUP($C341,lookup_line!$A$3:$M$40,13,FALSE)</f>
        <v>0</v>
      </c>
      <c r="AD341" s="126">
        <f>IFERROR((E341-AF341)/AL341*-1,0.1)</f>
        <v>1809.3029047019031</v>
      </c>
      <c r="AE341" s="75">
        <v>0</v>
      </c>
      <c r="AF341" s="100">
        <v>0</v>
      </c>
      <c r="AG341" s="107">
        <v>0</v>
      </c>
      <c r="AH341" s="108">
        <v>0</v>
      </c>
      <c r="AI341" s="112"/>
      <c r="AJ341" s="45" t="s">
        <v>885</v>
      </c>
      <c r="AL341" s="45">
        <f>VLOOKUP(B341,Di_ROADS!$B$17:$E$1006,4,FALSE)</f>
        <v>-2E-3</v>
      </c>
      <c r="AN341" s="37">
        <v>1</v>
      </c>
      <c r="AP341" s="140">
        <v>0.69316825277908334</v>
      </c>
      <c r="AQ341" s="138">
        <v>0.69316825236244883</v>
      </c>
      <c r="AR341" s="142">
        <f>AQ341-AP341</f>
        <v>-4.1663450467410712E-10</v>
      </c>
      <c r="AS341" s="77">
        <f>MIN(F341,E341)*P341</f>
        <v>3.6186058094038063</v>
      </c>
      <c r="AT341" s="36">
        <v>0.69316825277908334</v>
      </c>
      <c r="AU341" s="78">
        <f>AT341-AS341</f>
        <v>-2.9254375566247228</v>
      </c>
    </row>
    <row r="342" spans="1:47" s="36" customFormat="1">
      <c r="A342" s="37">
        <v>300</v>
      </c>
      <c r="B342" s="69" t="s">
        <v>619</v>
      </c>
      <c r="C342" s="74">
        <v>28</v>
      </c>
      <c r="D342" s="131">
        <v>0</v>
      </c>
      <c r="E342" s="131">
        <v>0.51740217191238724</v>
      </c>
      <c r="F342" s="131">
        <v>15</v>
      </c>
      <c r="G342" s="65">
        <v>18.3</v>
      </c>
      <c r="H342" s="65">
        <v>50</v>
      </c>
      <c r="I342" s="65">
        <v>10</v>
      </c>
      <c r="J342" s="45">
        <v>10</v>
      </c>
      <c r="K342" s="45">
        <v>0</v>
      </c>
      <c r="L342" s="136">
        <v>1940.93</v>
      </c>
      <c r="M342" s="45">
        <v>0</v>
      </c>
      <c r="N342" s="73">
        <v>0</v>
      </c>
      <c r="O342" s="37">
        <v>1</v>
      </c>
      <c r="P342" s="37">
        <v>1</v>
      </c>
      <c r="Q342" s="146">
        <v>0</v>
      </c>
      <c r="R342" s="93">
        <f>VLOOKUP($C342,lookup_line!$A$3:$M$40,2,FALSE)</f>
        <v>4</v>
      </c>
      <c r="S342" s="39">
        <f>VLOOKUP($C342,lookup_line!$A$3:$M$40,3,FALSE)</f>
        <v>29</v>
      </c>
      <c r="T342" s="39">
        <f>VLOOKUP($C342,lookup_line!$A$3:$M$40,4,FALSE)</f>
        <v>0</v>
      </c>
      <c r="U342" s="39">
        <f>VLOOKUP($C342,lookup_line!$A$3:$M$40,5,FALSE)</f>
        <v>0</v>
      </c>
      <c r="V342" s="39">
        <f>VLOOKUP($C342,lookup_line!$A$3:$M$40,6,FALSE)</f>
        <v>0</v>
      </c>
      <c r="W342" s="39">
        <f>VLOOKUP($C342,lookup_line!$A$3:$M$40,7,FALSE)</f>
        <v>0</v>
      </c>
      <c r="X342" s="39">
        <f>VLOOKUP($C342,lookup_line!$A$3:$M$40,8,FALSE)</f>
        <v>0</v>
      </c>
      <c r="Y342" s="39">
        <f>VLOOKUP($C342,lookup_line!$A$3:$M$40,9,FALSE)</f>
        <v>0</v>
      </c>
      <c r="Z342" s="39">
        <f>VLOOKUP($C342,lookup_line!$A$3:$M$40,10,FALSE)</f>
        <v>0</v>
      </c>
      <c r="AA342" s="39">
        <f>VLOOKUP($C342,lookup_line!$A$3:$M$40,11,FALSE)</f>
        <v>0</v>
      </c>
      <c r="AB342" s="39">
        <f>VLOOKUP($C342,lookup_line!$A$3:$M$40,12,FALSE)</f>
        <v>0</v>
      </c>
      <c r="AC342" s="39">
        <f>VLOOKUP($C342,lookup_line!$A$3:$M$40,13,FALSE)</f>
        <v>0</v>
      </c>
      <c r="AD342" s="126">
        <f>IFERROR((E342-AF342)/AL342*-1,0.1)</f>
        <v>258.70108595619359</v>
      </c>
      <c r="AE342" s="75">
        <v>0</v>
      </c>
      <c r="AF342" s="100">
        <v>0</v>
      </c>
      <c r="AG342" s="107">
        <v>0</v>
      </c>
      <c r="AH342" s="108">
        <v>0</v>
      </c>
      <c r="AI342" s="112"/>
      <c r="AJ342" s="45" t="s">
        <v>884</v>
      </c>
      <c r="AL342" s="45">
        <f>VLOOKUP(B342,Di_ROADS!$B$17:$E$1006,4,FALSE)</f>
        <v>-2E-3</v>
      </c>
      <c r="AN342" s="37">
        <v>1</v>
      </c>
      <c r="AP342" s="140">
        <v>0</v>
      </c>
      <c r="AQ342" s="138">
        <v>0</v>
      </c>
      <c r="AR342" s="142">
        <f>AQ342-AP342</f>
        <v>0</v>
      </c>
      <c r="AS342" s="77">
        <f>MIN(F342,E342)*P342</f>
        <v>0.51740217191238724</v>
      </c>
      <c r="AT342" s="36">
        <v>0</v>
      </c>
      <c r="AU342" s="78">
        <f>AT342-AS342</f>
        <v>-0.51740217191238724</v>
      </c>
    </row>
    <row r="343" spans="1:47" s="36" customFormat="1">
      <c r="A343" s="37">
        <v>302</v>
      </c>
      <c r="B343" s="69" t="s">
        <v>621</v>
      </c>
      <c r="C343" s="74">
        <v>29</v>
      </c>
      <c r="D343" s="131">
        <v>0</v>
      </c>
      <c r="E343" s="131">
        <v>2.7433064056685366</v>
      </c>
      <c r="F343" s="131">
        <v>15</v>
      </c>
      <c r="G343" s="65">
        <v>19.3</v>
      </c>
      <c r="H343" s="65">
        <v>40.1</v>
      </c>
      <c r="I343" s="65">
        <v>30.813099999999999</v>
      </c>
      <c r="J343" s="45">
        <v>30.8</v>
      </c>
      <c r="K343" s="45">
        <v>0</v>
      </c>
      <c r="L343" s="136">
        <v>2745</v>
      </c>
      <c r="M343" s="45">
        <v>0</v>
      </c>
      <c r="N343" s="73">
        <v>0</v>
      </c>
      <c r="O343" s="37">
        <v>1</v>
      </c>
      <c r="P343" s="37">
        <v>1</v>
      </c>
      <c r="Q343" s="146">
        <v>0</v>
      </c>
      <c r="R343" s="93">
        <f>VLOOKUP($C343,lookup_line!$A$3:$M$40,2,FALSE)</f>
        <v>6</v>
      </c>
      <c r="S343" s="39">
        <f>VLOOKUP($C343,lookup_line!$A$3:$M$40,3,FALSE)</f>
        <v>30</v>
      </c>
      <c r="T343" s="39">
        <f>VLOOKUP($C343,lookup_line!$A$3:$M$40,4,FALSE)</f>
        <v>0</v>
      </c>
      <c r="U343" s="39">
        <f>VLOOKUP($C343,lookup_line!$A$3:$M$40,5,FALSE)</f>
        <v>0</v>
      </c>
      <c r="V343" s="39">
        <f>VLOOKUP($C343,lookup_line!$A$3:$M$40,6,FALSE)</f>
        <v>0</v>
      </c>
      <c r="W343" s="39">
        <f>VLOOKUP($C343,lookup_line!$A$3:$M$40,7,FALSE)</f>
        <v>0</v>
      </c>
      <c r="X343" s="39">
        <f>VLOOKUP($C343,lookup_line!$A$3:$M$40,8,FALSE)</f>
        <v>0</v>
      </c>
      <c r="Y343" s="39">
        <f>VLOOKUP($C343,lookup_line!$A$3:$M$40,9,FALSE)</f>
        <v>0</v>
      </c>
      <c r="Z343" s="39">
        <f>VLOOKUP($C343,lookup_line!$A$3:$M$40,10,FALSE)</f>
        <v>0</v>
      </c>
      <c r="AA343" s="39">
        <f>VLOOKUP($C343,lookup_line!$A$3:$M$40,11,FALSE)</f>
        <v>0</v>
      </c>
      <c r="AB343" s="39">
        <f>VLOOKUP($C343,lookup_line!$A$3:$M$40,12,FALSE)</f>
        <v>0</v>
      </c>
      <c r="AC343" s="39">
        <f>VLOOKUP($C343,lookup_line!$A$3:$M$40,13,FALSE)</f>
        <v>0</v>
      </c>
      <c r="AD343" s="126">
        <f>IFERROR((E343-AF343)/AL343*-1,0.1)</f>
        <v>1371.6532028342683</v>
      </c>
      <c r="AE343" s="75">
        <v>0</v>
      </c>
      <c r="AF343" s="100">
        <v>0</v>
      </c>
      <c r="AG343" s="107">
        <v>0</v>
      </c>
      <c r="AH343" s="108">
        <v>0</v>
      </c>
      <c r="AI343" s="112"/>
      <c r="AJ343" s="45"/>
      <c r="AL343" s="45">
        <f>VLOOKUP(B343,Di_ROADS!$B$17:$E$1006,4,FALSE)</f>
        <v>-2E-3</v>
      </c>
      <c r="AN343" s="37">
        <v>1</v>
      </c>
      <c r="AP343" s="140">
        <v>2.8331299821152176</v>
      </c>
      <c r="AQ343" s="138">
        <v>2.8331299817520996</v>
      </c>
      <c r="AR343" s="142">
        <f>AQ343-AP343</f>
        <v>-3.6311798012889085E-10</v>
      </c>
      <c r="AS343" s="77">
        <f>MIN(F343,E343)*P343</f>
        <v>2.7433064056685366</v>
      </c>
      <c r="AT343" s="36">
        <v>2.8331299821152176</v>
      </c>
      <c r="AU343" s="78">
        <f>AT343-AS343</f>
        <v>8.9823576446681042E-2</v>
      </c>
    </row>
    <row r="344" spans="1:47" s="36" customFormat="1">
      <c r="A344" s="37">
        <v>303</v>
      </c>
      <c r="B344" s="69" t="s">
        <v>622</v>
      </c>
      <c r="C344" s="74">
        <v>29</v>
      </c>
      <c r="D344" s="131">
        <v>0</v>
      </c>
      <c r="E344" s="131">
        <v>0.47492999472917913</v>
      </c>
      <c r="F344" s="131">
        <v>15</v>
      </c>
      <c r="G344" s="65">
        <v>0</v>
      </c>
      <c r="H344" s="65">
        <v>0</v>
      </c>
      <c r="I344" s="65">
        <v>10.46</v>
      </c>
      <c r="J344" s="45">
        <v>10.5</v>
      </c>
      <c r="K344" s="45">
        <v>6</v>
      </c>
      <c r="L344" s="136">
        <v>234</v>
      </c>
      <c r="M344" s="45">
        <v>6</v>
      </c>
      <c r="N344" s="73">
        <v>0</v>
      </c>
      <c r="O344" s="37">
        <v>1</v>
      </c>
      <c r="P344" s="37">
        <v>1</v>
      </c>
      <c r="Q344" s="146">
        <v>0</v>
      </c>
      <c r="R344" s="93">
        <f>VLOOKUP($C344,lookup_line!$A$3:$M$40,2,FALSE)</f>
        <v>6</v>
      </c>
      <c r="S344" s="39">
        <f>VLOOKUP($C344,lookup_line!$A$3:$M$40,3,FALSE)</f>
        <v>30</v>
      </c>
      <c r="T344" s="39">
        <f>VLOOKUP($C344,lookup_line!$A$3:$M$40,4,FALSE)</f>
        <v>0</v>
      </c>
      <c r="U344" s="39">
        <f>VLOOKUP($C344,lookup_line!$A$3:$M$40,5,FALSE)</f>
        <v>0</v>
      </c>
      <c r="V344" s="39">
        <f>VLOOKUP($C344,lookup_line!$A$3:$M$40,6,FALSE)</f>
        <v>0</v>
      </c>
      <c r="W344" s="39">
        <f>VLOOKUP($C344,lookup_line!$A$3:$M$40,7,FALSE)</f>
        <v>0</v>
      </c>
      <c r="X344" s="39">
        <f>VLOOKUP($C344,lookup_line!$A$3:$M$40,8,FALSE)</f>
        <v>0</v>
      </c>
      <c r="Y344" s="39">
        <f>VLOOKUP($C344,lookup_line!$A$3:$M$40,9,FALSE)</f>
        <v>0</v>
      </c>
      <c r="Z344" s="39">
        <f>VLOOKUP($C344,lookup_line!$A$3:$M$40,10,FALSE)</f>
        <v>0</v>
      </c>
      <c r="AA344" s="39">
        <f>VLOOKUP($C344,lookup_line!$A$3:$M$40,11,FALSE)</f>
        <v>0</v>
      </c>
      <c r="AB344" s="39">
        <f>VLOOKUP($C344,lookup_line!$A$3:$M$40,12,FALSE)</f>
        <v>0</v>
      </c>
      <c r="AC344" s="39">
        <f>VLOOKUP($C344,lookup_line!$A$3:$M$40,13,FALSE)</f>
        <v>0</v>
      </c>
      <c r="AD344" s="126">
        <f>IFERROR((E344-AF344)/AL344*-1,0.1)</f>
        <v>237.46499736458955</v>
      </c>
      <c r="AE344" s="75">
        <v>0</v>
      </c>
      <c r="AF344" s="100">
        <v>0</v>
      </c>
      <c r="AG344" s="107">
        <v>0</v>
      </c>
      <c r="AH344" s="108">
        <v>0</v>
      </c>
      <c r="AI344" s="112"/>
      <c r="AJ344" s="45" t="s">
        <v>776</v>
      </c>
      <c r="AL344" s="45">
        <f>VLOOKUP(B344,Di_ROADS!$B$17:$E$1006,4,FALSE)</f>
        <v>-2E-3</v>
      </c>
      <c r="AN344" s="37">
        <v>1</v>
      </c>
      <c r="AP344" s="140">
        <v>0.30262467058672921</v>
      </c>
      <c r="AQ344" s="138">
        <v>0.30262467026070317</v>
      </c>
      <c r="AR344" s="142">
        <f>AQ344-AP344</f>
        <v>-3.2602603949882791E-10</v>
      </c>
      <c r="AS344" s="77">
        <f>MIN(F344,E344)*P344</f>
        <v>0.47492999472917913</v>
      </c>
      <c r="AT344" s="36">
        <v>0.30262467058672921</v>
      </c>
      <c r="AU344" s="78">
        <f>AT344-AS344</f>
        <v>-0.17230532414244992</v>
      </c>
    </row>
    <row r="345" spans="1:47" s="36" customFormat="1">
      <c r="A345" s="37">
        <v>304</v>
      </c>
      <c r="B345" s="69" t="s">
        <v>623</v>
      </c>
      <c r="C345" s="74">
        <v>29</v>
      </c>
      <c r="D345" s="131">
        <v>0</v>
      </c>
      <c r="E345" s="131">
        <v>6.9285168744497456</v>
      </c>
      <c r="F345" s="131">
        <v>15</v>
      </c>
      <c r="G345" s="65">
        <v>13.7</v>
      </c>
      <c r="H345" s="65">
        <v>15.1</v>
      </c>
      <c r="I345" s="65">
        <v>20.629000000000001</v>
      </c>
      <c r="J345" s="45">
        <v>20.6</v>
      </c>
      <c r="K345" s="45">
        <v>40</v>
      </c>
      <c r="L345" s="136">
        <v>3570</v>
      </c>
      <c r="M345" s="45">
        <v>40</v>
      </c>
      <c r="N345" s="73">
        <v>0</v>
      </c>
      <c r="O345" s="37">
        <v>1</v>
      </c>
      <c r="P345" s="37">
        <v>1</v>
      </c>
      <c r="Q345" s="146">
        <v>0</v>
      </c>
      <c r="R345" s="93">
        <f>VLOOKUP($C345,lookup_line!$A$3:$M$40,2,FALSE)</f>
        <v>6</v>
      </c>
      <c r="S345" s="39">
        <f>VLOOKUP($C345,lookup_line!$A$3:$M$40,3,FALSE)</f>
        <v>30</v>
      </c>
      <c r="T345" s="39">
        <f>VLOOKUP($C345,lookup_line!$A$3:$M$40,4,FALSE)</f>
        <v>0</v>
      </c>
      <c r="U345" s="39">
        <f>VLOOKUP($C345,lookup_line!$A$3:$M$40,5,FALSE)</f>
        <v>0</v>
      </c>
      <c r="V345" s="39">
        <f>VLOOKUP($C345,lookup_line!$A$3:$M$40,6,FALSE)</f>
        <v>0</v>
      </c>
      <c r="W345" s="39">
        <f>VLOOKUP($C345,lookup_line!$A$3:$M$40,7,FALSE)</f>
        <v>0</v>
      </c>
      <c r="X345" s="39">
        <f>VLOOKUP($C345,lookup_line!$A$3:$M$40,8,FALSE)</f>
        <v>0</v>
      </c>
      <c r="Y345" s="39">
        <f>VLOOKUP($C345,lookup_line!$A$3:$M$40,9,FALSE)</f>
        <v>0</v>
      </c>
      <c r="Z345" s="39">
        <f>VLOOKUP($C345,lookup_line!$A$3:$M$40,10,FALSE)</f>
        <v>0</v>
      </c>
      <c r="AA345" s="39">
        <f>VLOOKUP($C345,lookup_line!$A$3:$M$40,11,FALSE)</f>
        <v>0</v>
      </c>
      <c r="AB345" s="39">
        <f>VLOOKUP($C345,lookup_line!$A$3:$M$40,12,FALSE)</f>
        <v>0</v>
      </c>
      <c r="AC345" s="39">
        <f>VLOOKUP($C345,lookup_line!$A$3:$M$40,13,FALSE)</f>
        <v>0</v>
      </c>
      <c r="AD345" s="126">
        <f>IFERROR((E345-AF345)/AL345*-1,0.1)</f>
        <v>3464.2584372248725</v>
      </c>
      <c r="AE345" s="75">
        <v>0</v>
      </c>
      <c r="AF345" s="100">
        <v>0</v>
      </c>
      <c r="AG345" s="107">
        <v>0</v>
      </c>
      <c r="AH345" s="108">
        <v>0</v>
      </c>
      <c r="AI345" s="112"/>
      <c r="AJ345" s="45"/>
      <c r="AL345" s="45">
        <f>VLOOKUP(B345,Di_ROADS!$B$17:$E$1006,4,FALSE)</f>
        <v>-2E-3</v>
      </c>
      <c r="AN345" s="37">
        <v>1</v>
      </c>
      <c r="AP345" s="140">
        <v>3.0679035621748016</v>
      </c>
      <c r="AQ345" s="138">
        <v>3.0679035617423809</v>
      </c>
      <c r="AR345" s="142">
        <f>AQ345-AP345</f>
        <v>-4.3242076586125222E-10</v>
      </c>
      <c r="AS345" s="77">
        <f>MIN(F345,E345)*P345</f>
        <v>6.9285168744497456</v>
      </c>
      <c r="AT345" s="36">
        <v>3.0679035621748016</v>
      </c>
      <c r="AU345" s="78">
        <f>AT345-AS345</f>
        <v>-3.860613312274944</v>
      </c>
    </row>
    <row r="346" spans="1:47" s="36" customFormat="1">
      <c r="A346" s="37">
        <v>305</v>
      </c>
      <c r="B346" s="69" t="s">
        <v>624</v>
      </c>
      <c r="C346" s="74">
        <v>29</v>
      </c>
      <c r="D346" s="131">
        <v>0</v>
      </c>
      <c r="E346" s="131">
        <v>0.77228881878724154</v>
      </c>
      <c r="F346" s="131">
        <v>15</v>
      </c>
      <c r="G346" s="65">
        <v>21.3</v>
      </c>
      <c r="H346" s="65">
        <v>8.8000000000000007</v>
      </c>
      <c r="I346" s="65">
        <v>14.8041480415</v>
      </c>
      <c r="J346" s="45">
        <v>14.8</v>
      </c>
      <c r="K346" s="45">
        <v>0</v>
      </c>
      <c r="L346" s="136">
        <v>5164</v>
      </c>
      <c r="M346" s="45">
        <v>0</v>
      </c>
      <c r="N346" s="73">
        <v>0</v>
      </c>
      <c r="O346" s="37">
        <v>1</v>
      </c>
      <c r="P346" s="37">
        <v>1</v>
      </c>
      <c r="Q346" s="146">
        <v>0</v>
      </c>
      <c r="R346" s="93">
        <f>VLOOKUP($C346,lookup_line!$A$3:$M$40,2,FALSE)</f>
        <v>6</v>
      </c>
      <c r="S346" s="39">
        <f>VLOOKUP($C346,lookup_line!$A$3:$M$40,3,FALSE)</f>
        <v>30</v>
      </c>
      <c r="T346" s="39">
        <f>VLOOKUP($C346,lookup_line!$A$3:$M$40,4,FALSE)</f>
        <v>0</v>
      </c>
      <c r="U346" s="39">
        <f>VLOOKUP($C346,lookup_line!$A$3:$M$40,5,FALSE)</f>
        <v>0</v>
      </c>
      <c r="V346" s="39">
        <f>VLOOKUP($C346,lookup_line!$A$3:$M$40,6,FALSE)</f>
        <v>0</v>
      </c>
      <c r="W346" s="39">
        <f>VLOOKUP($C346,lookup_line!$A$3:$M$40,7,FALSE)</f>
        <v>0</v>
      </c>
      <c r="X346" s="39">
        <f>VLOOKUP($C346,lookup_line!$A$3:$M$40,8,FALSE)</f>
        <v>0</v>
      </c>
      <c r="Y346" s="39">
        <f>VLOOKUP($C346,lookup_line!$A$3:$M$40,9,FALSE)</f>
        <v>0</v>
      </c>
      <c r="Z346" s="39">
        <f>VLOOKUP($C346,lookup_line!$A$3:$M$40,10,FALSE)</f>
        <v>0</v>
      </c>
      <c r="AA346" s="39">
        <f>VLOOKUP($C346,lookup_line!$A$3:$M$40,11,FALSE)</f>
        <v>0</v>
      </c>
      <c r="AB346" s="39">
        <f>VLOOKUP($C346,lookup_line!$A$3:$M$40,12,FALSE)</f>
        <v>0</v>
      </c>
      <c r="AC346" s="39">
        <f>VLOOKUP($C346,lookup_line!$A$3:$M$40,13,FALSE)</f>
        <v>0</v>
      </c>
      <c r="AD346" s="126">
        <f>IFERROR((E346-AF346)/AL346*-1,0.1)</f>
        <v>386.14440939362078</v>
      </c>
      <c r="AE346" s="75">
        <v>0</v>
      </c>
      <c r="AF346" s="100">
        <v>0</v>
      </c>
      <c r="AG346" s="107">
        <v>0</v>
      </c>
      <c r="AH346" s="108">
        <v>0</v>
      </c>
      <c r="AI346" s="112"/>
      <c r="AJ346" s="45" t="s">
        <v>777</v>
      </c>
      <c r="AL346" s="45">
        <f>VLOOKUP(B346,Di_ROADS!$B$17:$E$1006,4,FALSE)</f>
        <v>-2E-3</v>
      </c>
      <c r="AN346" s="37">
        <v>1</v>
      </c>
      <c r="AP346" s="140">
        <v>0</v>
      </c>
      <c r="AQ346" s="138">
        <v>0</v>
      </c>
      <c r="AR346" s="142">
        <f>AQ346-AP346</f>
        <v>0</v>
      </c>
      <c r="AS346" s="77">
        <f>MIN(F346,E346)*P346</f>
        <v>0.77228881878724154</v>
      </c>
      <c r="AT346" s="36">
        <v>0</v>
      </c>
      <c r="AU346" s="78">
        <f>AT346-AS346</f>
        <v>-0.77228881878724154</v>
      </c>
    </row>
    <row r="347" spans="1:47" s="36" customFormat="1">
      <c r="A347" s="37">
        <v>306</v>
      </c>
      <c r="B347" s="69" t="s">
        <v>625</v>
      </c>
      <c r="C347" s="74">
        <v>29</v>
      </c>
      <c r="D347" s="131">
        <v>0</v>
      </c>
      <c r="E347" s="131">
        <v>0.54955524189310068</v>
      </c>
      <c r="F347" s="131">
        <v>15</v>
      </c>
      <c r="G347" s="65">
        <v>49.9</v>
      </c>
      <c r="H347" s="65">
        <v>0</v>
      </c>
      <c r="I347" s="65">
        <v>10.257999999999999</v>
      </c>
      <c r="J347" s="45">
        <v>10.3</v>
      </c>
      <c r="K347" s="45">
        <v>1</v>
      </c>
      <c r="L347" s="136">
        <v>3506</v>
      </c>
      <c r="M347" s="45">
        <v>1</v>
      </c>
      <c r="N347" s="73">
        <v>0</v>
      </c>
      <c r="O347" s="37">
        <v>1</v>
      </c>
      <c r="P347" s="37">
        <v>1</v>
      </c>
      <c r="Q347" s="146">
        <v>0</v>
      </c>
      <c r="R347" s="93">
        <f>VLOOKUP($C347,lookup_line!$A$3:$M$40,2,FALSE)</f>
        <v>6</v>
      </c>
      <c r="S347" s="39">
        <f>VLOOKUP($C347,lookup_line!$A$3:$M$40,3,FALSE)</f>
        <v>30</v>
      </c>
      <c r="T347" s="39">
        <f>VLOOKUP($C347,lookup_line!$A$3:$M$40,4,FALSE)</f>
        <v>0</v>
      </c>
      <c r="U347" s="39">
        <f>VLOOKUP($C347,lookup_line!$A$3:$M$40,5,FALSE)</f>
        <v>0</v>
      </c>
      <c r="V347" s="39">
        <f>VLOOKUP($C347,lookup_line!$A$3:$M$40,6,FALSE)</f>
        <v>0</v>
      </c>
      <c r="W347" s="39">
        <f>VLOOKUP($C347,lookup_line!$A$3:$M$40,7,FALSE)</f>
        <v>0</v>
      </c>
      <c r="X347" s="39">
        <f>VLOOKUP($C347,lookup_line!$A$3:$M$40,8,FALSE)</f>
        <v>0</v>
      </c>
      <c r="Y347" s="39">
        <f>VLOOKUP($C347,lookup_line!$A$3:$M$40,9,FALSE)</f>
        <v>0</v>
      </c>
      <c r="Z347" s="39">
        <f>VLOOKUP($C347,lookup_line!$A$3:$M$40,10,FALSE)</f>
        <v>0</v>
      </c>
      <c r="AA347" s="39">
        <f>VLOOKUP($C347,lookup_line!$A$3:$M$40,11,FALSE)</f>
        <v>0</v>
      </c>
      <c r="AB347" s="39">
        <f>VLOOKUP($C347,lookup_line!$A$3:$M$40,12,FALSE)</f>
        <v>0</v>
      </c>
      <c r="AC347" s="39">
        <f>VLOOKUP($C347,lookup_line!$A$3:$M$40,13,FALSE)</f>
        <v>0</v>
      </c>
      <c r="AD347" s="126">
        <f>IFERROR((E347-AF347)/AL347*-1,0.1)</f>
        <v>274.77762094655031</v>
      </c>
      <c r="AE347" s="75">
        <v>0</v>
      </c>
      <c r="AF347" s="100">
        <v>0</v>
      </c>
      <c r="AG347" s="107">
        <v>0</v>
      </c>
      <c r="AH347" s="108">
        <v>0</v>
      </c>
      <c r="AI347" s="112"/>
      <c r="AJ347" s="45" t="s">
        <v>778</v>
      </c>
      <c r="AL347" s="45">
        <f>VLOOKUP(B347,Di_ROADS!$B$17:$E$1006,4,FALSE)</f>
        <v>-2E-3</v>
      </c>
      <c r="AN347" s="37">
        <v>1</v>
      </c>
      <c r="AP347" s="140">
        <v>2.0420360844572976</v>
      </c>
      <c r="AQ347" s="138">
        <v>2.0420360840879104</v>
      </c>
      <c r="AR347" s="142">
        <f>AQ347-AP347</f>
        <v>-3.6938718750434418E-10</v>
      </c>
      <c r="AS347" s="77">
        <f>MIN(F347,E347)*P347</f>
        <v>0.54955524189310068</v>
      </c>
      <c r="AT347" s="36">
        <v>2.0420360844572976</v>
      </c>
      <c r="AU347" s="78">
        <f>AT347-AS347</f>
        <v>1.4924808425641969</v>
      </c>
    </row>
    <row r="348" spans="1:47" s="36" customFormat="1">
      <c r="A348" s="37">
        <v>307</v>
      </c>
      <c r="B348" s="69" t="s">
        <v>626</v>
      </c>
      <c r="C348" s="74">
        <v>29</v>
      </c>
      <c r="D348" s="131">
        <v>0</v>
      </c>
      <c r="E348" s="131">
        <v>6.9732300189530374</v>
      </c>
      <c r="F348" s="131">
        <v>15</v>
      </c>
      <c r="G348" s="65">
        <v>16.5</v>
      </c>
      <c r="H348" s="65">
        <v>4.4000000000000004</v>
      </c>
      <c r="I348" s="65">
        <v>7.2350000000000003</v>
      </c>
      <c r="J348" s="45">
        <v>7.2</v>
      </c>
      <c r="K348" s="45">
        <v>0</v>
      </c>
      <c r="L348" s="136">
        <v>2660</v>
      </c>
      <c r="M348" s="45">
        <v>0</v>
      </c>
      <c r="N348" s="73">
        <v>0</v>
      </c>
      <c r="O348" s="37">
        <v>1</v>
      </c>
      <c r="P348" s="37">
        <v>1</v>
      </c>
      <c r="Q348" s="146">
        <v>0</v>
      </c>
      <c r="R348" s="93">
        <f>VLOOKUP($C348,lookup_line!$A$3:$M$40,2,FALSE)</f>
        <v>6</v>
      </c>
      <c r="S348" s="39">
        <f>VLOOKUP($C348,lookup_line!$A$3:$M$40,3,FALSE)</f>
        <v>30</v>
      </c>
      <c r="T348" s="39">
        <f>VLOOKUP($C348,lookup_line!$A$3:$M$40,4,FALSE)</f>
        <v>0</v>
      </c>
      <c r="U348" s="39">
        <f>VLOOKUP($C348,lookup_line!$A$3:$M$40,5,FALSE)</f>
        <v>0</v>
      </c>
      <c r="V348" s="39">
        <f>VLOOKUP($C348,lookup_line!$A$3:$M$40,6,FALSE)</f>
        <v>0</v>
      </c>
      <c r="W348" s="39">
        <f>VLOOKUP($C348,lookup_line!$A$3:$M$40,7,FALSE)</f>
        <v>0</v>
      </c>
      <c r="X348" s="39">
        <f>VLOOKUP($C348,lookup_line!$A$3:$M$40,8,FALSE)</f>
        <v>0</v>
      </c>
      <c r="Y348" s="39">
        <f>VLOOKUP($C348,lookup_line!$A$3:$M$40,9,FALSE)</f>
        <v>0</v>
      </c>
      <c r="Z348" s="39">
        <f>VLOOKUP($C348,lookup_line!$A$3:$M$40,10,FALSE)</f>
        <v>0</v>
      </c>
      <c r="AA348" s="39">
        <f>VLOOKUP($C348,lookup_line!$A$3:$M$40,11,FALSE)</f>
        <v>0</v>
      </c>
      <c r="AB348" s="39">
        <f>VLOOKUP($C348,lookup_line!$A$3:$M$40,12,FALSE)</f>
        <v>0</v>
      </c>
      <c r="AC348" s="39">
        <f>VLOOKUP($C348,lookup_line!$A$3:$M$40,13,FALSE)</f>
        <v>0</v>
      </c>
      <c r="AD348" s="126">
        <f>IFERROR((E348-AF348)/AL348*-1,0.1)</f>
        <v>3486.6150094765185</v>
      </c>
      <c r="AE348" s="75">
        <v>0</v>
      </c>
      <c r="AF348" s="100">
        <v>0</v>
      </c>
      <c r="AG348" s="107">
        <v>0</v>
      </c>
      <c r="AH348" s="108">
        <v>0</v>
      </c>
      <c r="AI348" s="112"/>
      <c r="AJ348" s="45"/>
      <c r="AL348" s="45">
        <f>VLOOKUP(B348,Di_ROADS!$B$17:$E$1006,4,FALSE)</f>
        <v>-2E-3</v>
      </c>
      <c r="AN348" s="37">
        <v>1</v>
      </c>
      <c r="AP348" s="140">
        <v>1.5933431250767822</v>
      </c>
      <c r="AQ348" s="138">
        <v>1.593343124707318</v>
      </c>
      <c r="AR348" s="142">
        <f>AQ348-AP348</f>
        <v>-3.6946423698225317E-10</v>
      </c>
      <c r="AS348" s="77">
        <f>MIN(F348,E348)*P348</f>
        <v>6.9732300189530374</v>
      </c>
      <c r="AT348" s="36">
        <v>1.5933431250767822</v>
      </c>
      <c r="AU348" s="78">
        <f>AT348-AS348</f>
        <v>-5.3798868938762556</v>
      </c>
    </row>
    <row r="349" spans="1:47" s="36" customFormat="1">
      <c r="A349" s="37">
        <v>308</v>
      </c>
      <c r="B349" s="69" t="s">
        <v>627</v>
      </c>
      <c r="C349" s="74">
        <v>29</v>
      </c>
      <c r="D349" s="131">
        <v>0</v>
      </c>
      <c r="E349" s="131">
        <v>5.9285826823831806</v>
      </c>
      <c r="F349" s="131">
        <v>15</v>
      </c>
      <c r="G349" s="65">
        <v>15.3</v>
      </c>
      <c r="H349" s="65">
        <v>14.3</v>
      </c>
      <c r="I349" s="65">
        <v>19.928999999999998</v>
      </c>
      <c r="J349" s="45">
        <v>19.899999999999999</v>
      </c>
      <c r="K349" s="45">
        <v>3</v>
      </c>
      <c r="L349" s="136">
        <v>3318.03</v>
      </c>
      <c r="M349" s="45">
        <v>3</v>
      </c>
      <c r="N349" s="73">
        <v>0</v>
      </c>
      <c r="O349" s="37">
        <v>1</v>
      </c>
      <c r="P349" s="37">
        <v>1</v>
      </c>
      <c r="Q349" s="146">
        <v>0</v>
      </c>
      <c r="R349" s="93">
        <f>VLOOKUP($C349,lookup_line!$A$3:$M$40,2,FALSE)</f>
        <v>6</v>
      </c>
      <c r="S349" s="39">
        <f>VLOOKUP($C349,lookup_line!$A$3:$M$40,3,FALSE)</f>
        <v>30</v>
      </c>
      <c r="T349" s="39">
        <f>VLOOKUP($C349,lookup_line!$A$3:$M$40,4,FALSE)</f>
        <v>0</v>
      </c>
      <c r="U349" s="39">
        <f>VLOOKUP($C349,lookup_line!$A$3:$M$40,5,FALSE)</f>
        <v>0</v>
      </c>
      <c r="V349" s="39">
        <f>VLOOKUP($C349,lookup_line!$A$3:$M$40,6,FALSE)</f>
        <v>0</v>
      </c>
      <c r="W349" s="39">
        <f>VLOOKUP($C349,lookup_line!$A$3:$M$40,7,FALSE)</f>
        <v>0</v>
      </c>
      <c r="X349" s="39">
        <f>VLOOKUP($C349,lookup_line!$A$3:$M$40,8,FALSE)</f>
        <v>0</v>
      </c>
      <c r="Y349" s="39">
        <f>VLOOKUP($C349,lookup_line!$A$3:$M$40,9,FALSE)</f>
        <v>0</v>
      </c>
      <c r="Z349" s="39">
        <f>VLOOKUP($C349,lookup_line!$A$3:$M$40,10,FALSE)</f>
        <v>0</v>
      </c>
      <c r="AA349" s="39">
        <f>VLOOKUP($C349,lookup_line!$A$3:$M$40,11,FALSE)</f>
        <v>0</v>
      </c>
      <c r="AB349" s="39">
        <f>VLOOKUP($C349,lookup_line!$A$3:$M$40,12,FALSE)</f>
        <v>0</v>
      </c>
      <c r="AC349" s="39">
        <f>VLOOKUP($C349,lookup_line!$A$3:$M$40,13,FALSE)</f>
        <v>0</v>
      </c>
      <c r="AD349" s="126">
        <f>IFERROR((E349-AF349)/AL349*-1,0.1)</f>
        <v>2964.2913411915902</v>
      </c>
      <c r="AE349" s="75">
        <v>0</v>
      </c>
      <c r="AF349" s="100">
        <v>0</v>
      </c>
      <c r="AG349" s="107">
        <v>0</v>
      </c>
      <c r="AH349" s="108">
        <v>0</v>
      </c>
      <c r="AI349" s="112"/>
      <c r="AJ349" s="45"/>
      <c r="AL349" s="45">
        <f>VLOOKUP(B349,Di_ROADS!$B$17:$E$1006,4,FALSE)</f>
        <v>-2E-3</v>
      </c>
      <c r="AN349" s="37">
        <v>1</v>
      </c>
      <c r="AP349" s="140">
        <v>0</v>
      </c>
      <c r="AQ349" s="138">
        <v>0</v>
      </c>
      <c r="AR349" s="142">
        <f>AQ349-AP349</f>
        <v>0</v>
      </c>
      <c r="AS349" s="77">
        <f>MIN(F349,E349)*P349</f>
        <v>5.9285826823831806</v>
      </c>
      <c r="AT349" s="36">
        <v>0</v>
      </c>
      <c r="AU349" s="78">
        <f>AT349-AS349</f>
        <v>-5.9285826823831806</v>
      </c>
    </row>
    <row r="350" spans="1:47" s="36" customFormat="1">
      <c r="A350" s="37">
        <v>309</v>
      </c>
      <c r="B350" s="69" t="s">
        <v>628</v>
      </c>
      <c r="C350" s="74">
        <v>29</v>
      </c>
      <c r="D350" s="131">
        <v>0</v>
      </c>
      <c r="E350" s="131">
        <v>5.9347179183914847</v>
      </c>
      <c r="F350" s="131">
        <v>4.8208665125530885</v>
      </c>
      <c r="G350" s="65">
        <v>16</v>
      </c>
      <c r="H350" s="65">
        <v>27.9</v>
      </c>
      <c r="I350" s="65">
        <v>24.498244982399999</v>
      </c>
      <c r="J350" s="45">
        <v>24.5</v>
      </c>
      <c r="K350" s="45">
        <v>0</v>
      </c>
      <c r="L350" s="136">
        <v>2641.47</v>
      </c>
      <c r="M350" s="45">
        <v>0</v>
      </c>
      <c r="N350" s="73">
        <v>0</v>
      </c>
      <c r="O350" s="37">
        <v>1</v>
      </c>
      <c r="P350" s="37">
        <v>1</v>
      </c>
      <c r="Q350" s="146">
        <v>0</v>
      </c>
      <c r="R350" s="93">
        <f>VLOOKUP($C350,lookup_line!$A$3:$M$40,2,FALSE)</f>
        <v>6</v>
      </c>
      <c r="S350" s="39">
        <f>VLOOKUP($C350,lookup_line!$A$3:$M$40,3,FALSE)</f>
        <v>30</v>
      </c>
      <c r="T350" s="39">
        <f>VLOOKUP($C350,lookup_line!$A$3:$M$40,4,FALSE)</f>
        <v>0</v>
      </c>
      <c r="U350" s="39">
        <f>VLOOKUP($C350,lookup_line!$A$3:$M$40,5,FALSE)</f>
        <v>0</v>
      </c>
      <c r="V350" s="39">
        <f>VLOOKUP($C350,lookup_line!$A$3:$M$40,6,FALSE)</f>
        <v>0</v>
      </c>
      <c r="W350" s="39">
        <f>VLOOKUP($C350,lookup_line!$A$3:$M$40,7,FALSE)</f>
        <v>0</v>
      </c>
      <c r="X350" s="39">
        <f>VLOOKUP($C350,lookup_line!$A$3:$M$40,8,FALSE)</f>
        <v>0</v>
      </c>
      <c r="Y350" s="39">
        <f>VLOOKUP($C350,lookup_line!$A$3:$M$40,9,FALSE)</f>
        <v>0</v>
      </c>
      <c r="Z350" s="39">
        <f>VLOOKUP($C350,lookup_line!$A$3:$M$40,10,FALSE)</f>
        <v>0</v>
      </c>
      <c r="AA350" s="39">
        <f>VLOOKUP($C350,lookup_line!$A$3:$M$40,11,FALSE)</f>
        <v>0</v>
      </c>
      <c r="AB350" s="39">
        <f>VLOOKUP($C350,lookup_line!$A$3:$M$40,12,FALSE)</f>
        <v>0</v>
      </c>
      <c r="AC350" s="39">
        <f>VLOOKUP($C350,lookup_line!$A$3:$M$40,13,FALSE)</f>
        <v>0</v>
      </c>
      <c r="AD350" s="126">
        <f>IFERROR((E350-AF350)/AL350*-1,0.1)</f>
        <v>2967.358959195742</v>
      </c>
      <c r="AE350" s="75">
        <v>0</v>
      </c>
      <c r="AF350" s="100">
        <v>0</v>
      </c>
      <c r="AG350" s="107">
        <v>0</v>
      </c>
      <c r="AH350" s="108">
        <v>0</v>
      </c>
      <c r="AI350" s="112"/>
      <c r="AJ350" s="45" t="s">
        <v>779</v>
      </c>
      <c r="AL350" s="45">
        <f>VLOOKUP(B350,Di_ROADS!$B$17:$E$1006,4,FALSE)</f>
        <v>-2E-3</v>
      </c>
      <c r="AN350" s="37">
        <v>1</v>
      </c>
      <c r="AP350" s="140">
        <v>0.32750293367203137</v>
      </c>
      <c r="AQ350" s="138">
        <v>0.32750293326454821</v>
      </c>
      <c r="AR350" s="142">
        <f>AQ350-AP350</f>
        <v>-4.0748315832672688E-10</v>
      </c>
      <c r="AS350" s="77">
        <f>MIN(F350,E350)*P350</f>
        <v>4.8208665125530885</v>
      </c>
      <c r="AT350" s="36">
        <v>0.32750293367203137</v>
      </c>
      <c r="AU350" s="78">
        <f>AT350-AS350</f>
        <v>-4.4933635788810573</v>
      </c>
    </row>
    <row r="351" spans="1:47" s="36" customFormat="1">
      <c r="A351" s="37">
        <v>310</v>
      </c>
      <c r="B351" s="69" t="s">
        <v>629</v>
      </c>
      <c r="C351" s="74">
        <v>29</v>
      </c>
      <c r="D351" s="131">
        <v>0</v>
      </c>
      <c r="E351" s="131">
        <v>1.1490589507713518</v>
      </c>
      <c r="F351" s="131">
        <v>15</v>
      </c>
      <c r="G351" s="65">
        <v>26.8</v>
      </c>
      <c r="H351" s="65">
        <v>132.4</v>
      </c>
      <c r="I351" s="65">
        <v>23</v>
      </c>
      <c r="J351" s="45">
        <v>23</v>
      </c>
      <c r="K351" s="45">
        <v>0</v>
      </c>
      <c r="L351" s="136">
        <v>4306</v>
      </c>
      <c r="M351" s="45">
        <v>0</v>
      </c>
      <c r="N351" s="73">
        <v>0</v>
      </c>
      <c r="O351" s="37">
        <v>1</v>
      </c>
      <c r="P351" s="37">
        <v>1</v>
      </c>
      <c r="Q351" s="146">
        <v>0</v>
      </c>
      <c r="R351" s="93">
        <f>VLOOKUP($C351,lookup_line!$A$3:$M$40,2,FALSE)</f>
        <v>6</v>
      </c>
      <c r="S351" s="39">
        <f>VLOOKUP($C351,lookup_line!$A$3:$M$40,3,FALSE)</f>
        <v>30</v>
      </c>
      <c r="T351" s="39">
        <f>VLOOKUP($C351,lookup_line!$A$3:$M$40,4,FALSE)</f>
        <v>0</v>
      </c>
      <c r="U351" s="39">
        <f>VLOOKUP($C351,lookup_line!$A$3:$M$40,5,FALSE)</f>
        <v>0</v>
      </c>
      <c r="V351" s="39">
        <f>VLOOKUP($C351,lookup_line!$A$3:$M$40,6,FALSE)</f>
        <v>0</v>
      </c>
      <c r="W351" s="39">
        <f>VLOOKUP($C351,lookup_line!$A$3:$M$40,7,FALSE)</f>
        <v>0</v>
      </c>
      <c r="X351" s="39">
        <f>VLOOKUP($C351,lookup_line!$A$3:$M$40,8,FALSE)</f>
        <v>0</v>
      </c>
      <c r="Y351" s="39">
        <f>VLOOKUP($C351,lookup_line!$A$3:$M$40,9,FALSE)</f>
        <v>0</v>
      </c>
      <c r="Z351" s="39">
        <f>VLOOKUP($C351,lookup_line!$A$3:$M$40,10,FALSE)</f>
        <v>0</v>
      </c>
      <c r="AA351" s="39">
        <f>VLOOKUP($C351,lookup_line!$A$3:$M$40,11,FALSE)</f>
        <v>0</v>
      </c>
      <c r="AB351" s="39">
        <f>VLOOKUP($C351,lookup_line!$A$3:$M$40,12,FALSE)</f>
        <v>0</v>
      </c>
      <c r="AC351" s="39">
        <f>VLOOKUP($C351,lookup_line!$A$3:$M$40,13,FALSE)</f>
        <v>0</v>
      </c>
      <c r="AD351" s="126">
        <f>IFERROR((E351-AF351)/AL351*-1,0.1)</f>
        <v>574.52947538567582</v>
      </c>
      <c r="AE351" s="75">
        <v>0</v>
      </c>
      <c r="AF351" s="100">
        <v>0</v>
      </c>
      <c r="AG351" s="107">
        <v>0</v>
      </c>
      <c r="AH351" s="108">
        <v>0</v>
      </c>
      <c r="AI351" s="112"/>
      <c r="AJ351" s="45" t="s">
        <v>777</v>
      </c>
      <c r="AL351" s="45">
        <f>VLOOKUP(B351,Di_ROADS!$B$17:$E$1006,4,FALSE)</f>
        <v>-2E-3</v>
      </c>
      <c r="AN351" s="37">
        <v>1</v>
      </c>
      <c r="AP351" s="140">
        <v>1.9457634139682076</v>
      </c>
      <c r="AQ351" s="138">
        <v>1.9457634135804043</v>
      </c>
      <c r="AR351" s="142">
        <f>AQ351-AP351</f>
        <v>-3.8780334499222135E-10</v>
      </c>
      <c r="AS351" s="77">
        <f>MIN(F351,E351)*P351</f>
        <v>1.1490589507713518</v>
      </c>
      <c r="AT351" s="36">
        <v>1.9457634139682074</v>
      </c>
      <c r="AU351" s="78">
        <f>AT351-AS351</f>
        <v>0.79670446319685562</v>
      </c>
    </row>
    <row r="352" spans="1:47" s="36" customFormat="1">
      <c r="A352" s="37">
        <v>311</v>
      </c>
      <c r="B352" s="69" t="s">
        <v>630</v>
      </c>
      <c r="C352" s="74">
        <v>29</v>
      </c>
      <c r="D352" s="131">
        <v>0</v>
      </c>
      <c r="E352" s="131">
        <v>6.0875516743098004</v>
      </c>
      <c r="F352" s="131">
        <v>0</v>
      </c>
      <c r="G352" s="65">
        <v>2</v>
      </c>
      <c r="H352" s="65">
        <v>0</v>
      </c>
      <c r="I352" s="65">
        <v>20.010000000000002</v>
      </c>
      <c r="J352" s="45">
        <v>20</v>
      </c>
      <c r="K352" s="45">
        <v>2</v>
      </c>
      <c r="L352" s="136">
        <v>3000</v>
      </c>
      <c r="M352" s="45">
        <v>2</v>
      </c>
      <c r="N352" s="73">
        <v>0</v>
      </c>
      <c r="O352" s="37">
        <v>1</v>
      </c>
      <c r="P352" s="37">
        <v>1</v>
      </c>
      <c r="Q352" s="146">
        <v>0</v>
      </c>
      <c r="R352" s="93">
        <f>VLOOKUP($C352,lookup_line!$A$3:$M$40,2,FALSE)</f>
        <v>6</v>
      </c>
      <c r="S352" s="39">
        <f>VLOOKUP($C352,lookup_line!$A$3:$M$40,3,FALSE)</f>
        <v>30</v>
      </c>
      <c r="T352" s="39">
        <f>VLOOKUP($C352,lookup_line!$A$3:$M$40,4,FALSE)</f>
        <v>0</v>
      </c>
      <c r="U352" s="39">
        <f>VLOOKUP($C352,lookup_line!$A$3:$M$40,5,FALSE)</f>
        <v>0</v>
      </c>
      <c r="V352" s="39">
        <f>VLOOKUP($C352,lookup_line!$A$3:$M$40,6,FALSE)</f>
        <v>0</v>
      </c>
      <c r="W352" s="39">
        <f>VLOOKUP($C352,lookup_line!$A$3:$M$40,7,FALSE)</f>
        <v>0</v>
      </c>
      <c r="X352" s="39">
        <f>VLOOKUP($C352,lookup_line!$A$3:$M$40,8,FALSE)</f>
        <v>0</v>
      </c>
      <c r="Y352" s="39">
        <f>VLOOKUP($C352,lookup_line!$A$3:$M$40,9,FALSE)</f>
        <v>0</v>
      </c>
      <c r="Z352" s="39">
        <f>VLOOKUP($C352,lookup_line!$A$3:$M$40,10,FALSE)</f>
        <v>0</v>
      </c>
      <c r="AA352" s="39">
        <f>VLOOKUP($C352,lookup_line!$A$3:$M$40,11,FALSE)</f>
        <v>0</v>
      </c>
      <c r="AB352" s="39">
        <f>VLOOKUP($C352,lookup_line!$A$3:$M$40,12,FALSE)</f>
        <v>0</v>
      </c>
      <c r="AC352" s="39">
        <f>VLOOKUP($C352,lookup_line!$A$3:$M$40,13,FALSE)</f>
        <v>0</v>
      </c>
      <c r="AD352" s="126">
        <f>IFERROR((E352-AF352)/AL352*-1,0.1)</f>
        <v>3043.7758371549003</v>
      </c>
      <c r="AE352" s="75">
        <v>0</v>
      </c>
      <c r="AF352" s="100">
        <v>0</v>
      </c>
      <c r="AG352" s="107">
        <v>0</v>
      </c>
      <c r="AH352" s="108">
        <v>0</v>
      </c>
      <c r="AI352" s="112"/>
      <c r="AJ352" s="45" t="s">
        <v>780</v>
      </c>
      <c r="AL352" s="45">
        <f>VLOOKUP(B352,Di_ROADS!$B$17:$E$1006,4,FALSE)</f>
        <v>-2E-3</v>
      </c>
      <c r="AN352" s="37">
        <v>1</v>
      </c>
      <c r="AP352" s="140">
        <v>1.8715848255164795</v>
      </c>
      <c r="AQ352" s="138">
        <v>1.8715848250898841</v>
      </c>
      <c r="AR352" s="142">
        <f>AQ352-AP352</f>
        <v>-4.2659542565104402E-10</v>
      </c>
      <c r="AS352" s="77">
        <f>MIN(F352,E352)*P352</f>
        <v>0</v>
      </c>
      <c r="AT352" s="36">
        <v>1.8715848255164795</v>
      </c>
      <c r="AU352" s="78">
        <f>AT352-AS352</f>
        <v>1.8715848255164795</v>
      </c>
    </row>
    <row r="353" spans="1:47" s="36" customFormat="1">
      <c r="A353" s="37">
        <v>312</v>
      </c>
      <c r="B353" s="69" t="s">
        <v>631</v>
      </c>
      <c r="C353" s="74">
        <v>30</v>
      </c>
      <c r="D353" s="131">
        <v>0</v>
      </c>
      <c r="E353" s="159">
        <v>1.8526857404965311</v>
      </c>
      <c r="F353" s="131">
        <v>0</v>
      </c>
      <c r="G353" s="65">
        <v>13.6</v>
      </c>
      <c r="H353" s="65">
        <v>303.60000000000002</v>
      </c>
      <c r="I353" s="65">
        <v>20.263000000000002</v>
      </c>
      <c r="J353" s="45">
        <v>20.3</v>
      </c>
      <c r="K353" s="45">
        <v>0</v>
      </c>
      <c r="L353" s="136">
        <v>1752.9054310670001</v>
      </c>
      <c r="M353" s="45">
        <v>0</v>
      </c>
      <c r="N353" s="73">
        <v>0</v>
      </c>
      <c r="O353" s="37">
        <v>1</v>
      </c>
      <c r="P353" s="37">
        <v>1</v>
      </c>
      <c r="Q353" s="146">
        <v>0</v>
      </c>
      <c r="R353" s="93">
        <f>VLOOKUP($C353,lookup_line!$A$3:$M$40,2,FALSE)</f>
        <v>11</v>
      </c>
      <c r="S353" s="39">
        <f>VLOOKUP($C353,lookup_line!$A$3:$M$40,3,FALSE)</f>
        <v>31</v>
      </c>
      <c r="T353" s="39">
        <f>VLOOKUP($C353,lookup_line!$A$3:$M$40,4,FALSE)</f>
        <v>0</v>
      </c>
      <c r="U353" s="39">
        <f>VLOOKUP($C353,lookup_line!$A$3:$M$40,5,FALSE)</f>
        <v>0</v>
      </c>
      <c r="V353" s="39">
        <f>VLOOKUP($C353,lookup_line!$A$3:$M$40,6,FALSE)</f>
        <v>0</v>
      </c>
      <c r="W353" s="39">
        <f>VLOOKUP($C353,lookup_line!$A$3:$M$40,7,FALSE)</f>
        <v>0</v>
      </c>
      <c r="X353" s="39">
        <f>VLOOKUP($C353,lookup_line!$A$3:$M$40,8,FALSE)</f>
        <v>0</v>
      </c>
      <c r="Y353" s="39">
        <f>VLOOKUP($C353,lookup_line!$A$3:$M$40,9,FALSE)</f>
        <v>0</v>
      </c>
      <c r="Z353" s="39">
        <f>VLOOKUP($C353,lookup_line!$A$3:$M$40,10,FALSE)</f>
        <v>0</v>
      </c>
      <c r="AA353" s="39">
        <f>VLOOKUP($C353,lookup_line!$A$3:$M$40,11,FALSE)</f>
        <v>0</v>
      </c>
      <c r="AB353" s="39">
        <f>VLOOKUP($C353,lookup_line!$A$3:$M$40,12,FALSE)</f>
        <v>0</v>
      </c>
      <c r="AC353" s="39">
        <f>VLOOKUP($C353,lookup_line!$A$3:$M$40,13,FALSE)</f>
        <v>0</v>
      </c>
      <c r="AD353" s="126">
        <f>IFERROR((E353-AF353)/AL353*-1,0.1)</f>
        <v>926.34287024826551</v>
      </c>
      <c r="AE353" s="75">
        <v>0</v>
      </c>
      <c r="AF353" s="100">
        <v>0</v>
      </c>
      <c r="AG353" s="107">
        <v>0</v>
      </c>
      <c r="AH353" s="108">
        <v>0</v>
      </c>
      <c r="AI353" s="112"/>
      <c r="AJ353" s="45" t="s">
        <v>887</v>
      </c>
      <c r="AL353" s="45">
        <f>VLOOKUP(B353,Di_ROADS!$B$17:$E$1006,4,FALSE)</f>
        <v>-2E-3</v>
      </c>
      <c r="AN353" s="37">
        <v>1</v>
      </c>
      <c r="AP353" s="140">
        <v>4.6191105843033364</v>
      </c>
      <c r="AQ353" s="138">
        <v>4.6191105838873723</v>
      </c>
      <c r="AR353" s="142">
        <f>AQ353-AP353</f>
        <v>-4.1596415201183845E-10</v>
      </c>
      <c r="AS353" s="77">
        <f>MIN(F353,E353)*P353</f>
        <v>0</v>
      </c>
      <c r="AT353" s="36">
        <v>4.6191105843033364</v>
      </c>
      <c r="AU353" s="78">
        <f>AT353-AS353</f>
        <v>4.6191105843033364</v>
      </c>
    </row>
    <row r="354" spans="1:47" s="36" customFormat="1">
      <c r="A354" s="37">
        <v>313</v>
      </c>
      <c r="B354" s="69" t="s">
        <v>632</v>
      </c>
      <c r="C354" s="74">
        <v>30</v>
      </c>
      <c r="D354" s="131">
        <v>0</v>
      </c>
      <c r="E354" s="159">
        <v>2.4511422543525314</v>
      </c>
      <c r="F354" s="131">
        <v>0</v>
      </c>
      <c r="G354" s="65">
        <v>15.3</v>
      </c>
      <c r="H354" s="65">
        <v>156</v>
      </c>
      <c r="I354" s="65">
        <v>14.375999999999999</v>
      </c>
      <c r="J354" s="45">
        <v>14.4</v>
      </c>
      <c r="K354" s="45">
        <v>8</v>
      </c>
      <c r="L354" s="136">
        <v>3514.0512561539999</v>
      </c>
      <c r="M354" s="45">
        <v>8</v>
      </c>
      <c r="N354" s="73">
        <v>0</v>
      </c>
      <c r="O354" s="37">
        <v>1</v>
      </c>
      <c r="P354" s="37">
        <v>1</v>
      </c>
      <c r="Q354" s="146">
        <v>0</v>
      </c>
      <c r="R354" s="93">
        <f>VLOOKUP($C354,lookup_line!$A$3:$M$40,2,FALSE)</f>
        <v>11</v>
      </c>
      <c r="S354" s="39">
        <f>VLOOKUP($C354,lookup_line!$A$3:$M$40,3,FALSE)</f>
        <v>31</v>
      </c>
      <c r="T354" s="39">
        <f>VLOOKUP($C354,lookup_line!$A$3:$M$40,4,FALSE)</f>
        <v>0</v>
      </c>
      <c r="U354" s="39">
        <f>VLOOKUP($C354,lookup_line!$A$3:$M$40,5,FALSE)</f>
        <v>0</v>
      </c>
      <c r="V354" s="39">
        <f>VLOOKUP($C354,lookup_line!$A$3:$M$40,6,FALSE)</f>
        <v>0</v>
      </c>
      <c r="W354" s="39">
        <f>VLOOKUP($C354,lookup_line!$A$3:$M$40,7,FALSE)</f>
        <v>0</v>
      </c>
      <c r="X354" s="39">
        <f>VLOOKUP($C354,lookup_line!$A$3:$M$40,8,FALSE)</f>
        <v>0</v>
      </c>
      <c r="Y354" s="39">
        <f>VLOOKUP($C354,lookup_line!$A$3:$M$40,9,FALSE)</f>
        <v>0</v>
      </c>
      <c r="Z354" s="39">
        <f>VLOOKUP($C354,lookup_line!$A$3:$M$40,10,FALSE)</f>
        <v>0</v>
      </c>
      <c r="AA354" s="39">
        <f>VLOOKUP($C354,lookup_line!$A$3:$M$40,11,FALSE)</f>
        <v>0</v>
      </c>
      <c r="AB354" s="39">
        <f>VLOOKUP($C354,lookup_line!$A$3:$M$40,12,FALSE)</f>
        <v>0</v>
      </c>
      <c r="AC354" s="39">
        <f>VLOOKUP($C354,lookup_line!$A$3:$M$40,13,FALSE)</f>
        <v>0</v>
      </c>
      <c r="AD354" s="126">
        <f>IFERROR((E354-AF354)/AL354*-1,0.1)</f>
        <v>1225.5711271762657</v>
      </c>
      <c r="AE354" s="75">
        <v>0</v>
      </c>
      <c r="AF354" s="100">
        <v>0</v>
      </c>
      <c r="AG354" s="107">
        <v>0</v>
      </c>
      <c r="AH354" s="108">
        <v>0</v>
      </c>
      <c r="AI354" s="112"/>
      <c r="AJ354" s="45"/>
      <c r="AL354" s="45">
        <f>VLOOKUP(B354,Di_ROADS!$B$17:$E$1006,4,FALSE)</f>
        <v>-2E-3</v>
      </c>
      <c r="AN354" s="37">
        <v>1</v>
      </c>
      <c r="AP354" s="140">
        <v>1.107461181382523</v>
      </c>
      <c r="AQ354" s="138">
        <v>1.1074611809273278</v>
      </c>
      <c r="AR354" s="142">
        <f>AQ354-AP354</f>
        <v>-4.5519521485459791E-10</v>
      </c>
      <c r="AS354" s="77">
        <f>MIN(F354,E354)*P354</f>
        <v>0</v>
      </c>
      <c r="AT354" s="36">
        <v>1.107461181382523</v>
      </c>
      <c r="AU354" s="78">
        <f>AT354-AS354</f>
        <v>1.107461181382523</v>
      </c>
    </row>
    <row r="355" spans="1:47" s="36" customFormat="1">
      <c r="A355" s="37">
        <v>315</v>
      </c>
      <c r="B355" s="69" t="s">
        <v>634</v>
      </c>
      <c r="C355" s="74">
        <v>30</v>
      </c>
      <c r="D355" s="131">
        <v>0</v>
      </c>
      <c r="E355" s="159">
        <v>3.7584081915782503</v>
      </c>
      <c r="F355" s="131">
        <v>0</v>
      </c>
      <c r="G355" s="65">
        <v>15</v>
      </c>
      <c r="H355" s="65">
        <v>33</v>
      </c>
      <c r="I355" s="65">
        <v>22.751999999999999</v>
      </c>
      <c r="J355" s="45">
        <v>22.8</v>
      </c>
      <c r="K355" s="45">
        <v>0</v>
      </c>
      <c r="L355" s="136">
        <v>2766</v>
      </c>
      <c r="M355" s="45">
        <v>0</v>
      </c>
      <c r="N355" s="73">
        <v>0</v>
      </c>
      <c r="O355" s="37">
        <v>1</v>
      </c>
      <c r="P355" s="37">
        <v>1</v>
      </c>
      <c r="Q355" s="146">
        <v>0</v>
      </c>
      <c r="R355" s="93">
        <f>VLOOKUP($C355,lookup_line!$A$3:$M$40,2,FALSE)</f>
        <v>11</v>
      </c>
      <c r="S355" s="39">
        <f>VLOOKUP($C355,lookup_line!$A$3:$M$40,3,FALSE)</f>
        <v>31</v>
      </c>
      <c r="T355" s="39">
        <f>VLOOKUP($C355,lookup_line!$A$3:$M$40,4,FALSE)</f>
        <v>0</v>
      </c>
      <c r="U355" s="39">
        <f>VLOOKUP($C355,lookup_line!$A$3:$M$40,5,FALSE)</f>
        <v>0</v>
      </c>
      <c r="V355" s="39">
        <f>VLOOKUP($C355,lookup_line!$A$3:$M$40,6,FALSE)</f>
        <v>0</v>
      </c>
      <c r="W355" s="39">
        <f>VLOOKUP($C355,lookup_line!$A$3:$M$40,7,FALSE)</f>
        <v>0</v>
      </c>
      <c r="X355" s="39">
        <f>VLOOKUP($C355,lookup_line!$A$3:$M$40,8,FALSE)</f>
        <v>0</v>
      </c>
      <c r="Y355" s="39">
        <f>VLOOKUP($C355,lookup_line!$A$3:$M$40,9,FALSE)</f>
        <v>0</v>
      </c>
      <c r="Z355" s="39">
        <f>VLOOKUP($C355,lookup_line!$A$3:$M$40,10,FALSE)</f>
        <v>0</v>
      </c>
      <c r="AA355" s="39">
        <f>VLOOKUP($C355,lookup_line!$A$3:$M$40,11,FALSE)</f>
        <v>0</v>
      </c>
      <c r="AB355" s="39">
        <f>VLOOKUP($C355,lookup_line!$A$3:$M$40,12,FALSE)</f>
        <v>0</v>
      </c>
      <c r="AC355" s="39">
        <f>VLOOKUP($C355,lookup_line!$A$3:$M$40,13,FALSE)</f>
        <v>0</v>
      </c>
      <c r="AD355" s="126">
        <f>IFERROR((E355-AF355)/AL355*-1,0.1)</f>
        <v>1879.2040957891252</v>
      </c>
      <c r="AE355" s="75">
        <v>0</v>
      </c>
      <c r="AF355" s="100">
        <v>0</v>
      </c>
      <c r="AG355" s="107">
        <v>0</v>
      </c>
      <c r="AH355" s="108">
        <v>0</v>
      </c>
      <c r="AI355" s="112"/>
      <c r="AJ355" s="45"/>
      <c r="AL355" s="45">
        <f>VLOOKUP(B355,Di_ROADS!$B$17:$E$1006,4,FALSE)</f>
        <v>-2E-3</v>
      </c>
      <c r="AN355" s="37">
        <v>1</v>
      </c>
      <c r="AP355" s="140">
        <v>4.343486581611228</v>
      </c>
      <c r="AQ355" s="138">
        <v>4.3434865811765144</v>
      </c>
      <c r="AR355" s="142">
        <f>AQ355-AP355</f>
        <v>-4.3471359845170809E-10</v>
      </c>
      <c r="AS355" s="77">
        <f>MIN(F355,E355)*P355</f>
        <v>0</v>
      </c>
      <c r="AT355" s="36">
        <v>4.343486581611228</v>
      </c>
      <c r="AU355" s="78">
        <f>AT355-AS355</f>
        <v>4.343486581611228</v>
      </c>
    </row>
    <row r="356" spans="1:47" s="36" customFormat="1">
      <c r="A356" s="37">
        <v>316</v>
      </c>
      <c r="B356" s="69" t="s">
        <v>635</v>
      </c>
      <c r="C356" s="74">
        <v>30</v>
      </c>
      <c r="D356" s="131">
        <v>0</v>
      </c>
      <c r="E356" s="159">
        <v>0.17690898179231906</v>
      </c>
      <c r="F356" s="131">
        <v>0</v>
      </c>
      <c r="G356" s="65">
        <v>7.9</v>
      </c>
      <c r="H356" s="65">
        <v>681.9</v>
      </c>
      <c r="I356" s="65">
        <v>28.762287622900001</v>
      </c>
      <c r="J356" s="45">
        <v>28.8</v>
      </c>
      <c r="K356" s="45">
        <v>0</v>
      </c>
      <c r="L356" s="136">
        <v>3087.5441696110001</v>
      </c>
      <c r="M356" s="45">
        <v>0</v>
      </c>
      <c r="N356" s="73">
        <v>0</v>
      </c>
      <c r="O356" s="37">
        <v>1</v>
      </c>
      <c r="P356" s="37">
        <v>1</v>
      </c>
      <c r="Q356" s="146">
        <v>0</v>
      </c>
      <c r="R356" s="93">
        <f>VLOOKUP($C356,lookup_line!$A$3:$M$40,2,FALSE)</f>
        <v>11</v>
      </c>
      <c r="S356" s="39">
        <f>VLOOKUP($C356,lookup_line!$A$3:$M$40,3,FALSE)</f>
        <v>31</v>
      </c>
      <c r="T356" s="39">
        <f>VLOOKUP($C356,lookup_line!$A$3:$M$40,4,FALSE)</f>
        <v>0</v>
      </c>
      <c r="U356" s="39">
        <f>VLOOKUP($C356,lookup_line!$A$3:$M$40,5,FALSE)</f>
        <v>0</v>
      </c>
      <c r="V356" s="39">
        <f>VLOOKUP($C356,lookup_line!$A$3:$M$40,6,FALSE)</f>
        <v>0</v>
      </c>
      <c r="W356" s="39">
        <f>VLOOKUP($C356,lookup_line!$A$3:$M$40,7,FALSE)</f>
        <v>0</v>
      </c>
      <c r="X356" s="39">
        <f>VLOOKUP($C356,lookup_line!$A$3:$M$40,8,FALSE)</f>
        <v>0</v>
      </c>
      <c r="Y356" s="39">
        <f>VLOOKUP($C356,lookup_line!$A$3:$M$40,9,FALSE)</f>
        <v>0</v>
      </c>
      <c r="Z356" s="39">
        <f>VLOOKUP($C356,lookup_line!$A$3:$M$40,10,FALSE)</f>
        <v>0</v>
      </c>
      <c r="AA356" s="39">
        <f>VLOOKUP($C356,lookup_line!$A$3:$M$40,11,FALSE)</f>
        <v>0</v>
      </c>
      <c r="AB356" s="39">
        <f>VLOOKUP($C356,lookup_line!$A$3:$M$40,12,FALSE)</f>
        <v>0</v>
      </c>
      <c r="AC356" s="39">
        <f>VLOOKUP($C356,lookup_line!$A$3:$M$40,13,FALSE)</f>
        <v>0</v>
      </c>
      <c r="AD356" s="126">
        <f>IFERROR((E356-AF356)/AL356*-1,0.1)</f>
        <v>88.454490896159527</v>
      </c>
      <c r="AE356" s="75">
        <v>0</v>
      </c>
      <c r="AF356" s="100">
        <v>0</v>
      </c>
      <c r="AG356" s="107">
        <v>0</v>
      </c>
      <c r="AH356" s="108">
        <v>0</v>
      </c>
      <c r="AI356" s="112"/>
      <c r="AJ356" s="45" t="s">
        <v>888</v>
      </c>
      <c r="AL356" s="45">
        <f>VLOOKUP(B356,Di_ROADS!$B$17:$E$1006,4,FALSE)</f>
        <v>-2E-3</v>
      </c>
      <c r="AN356" s="37">
        <v>1</v>
      </c>
      <c r="AP356" s="140">
        <v>0.24489717364327943</v>
      </c>
      <c r="AQ356" s="138">
        <v>0.24489717325188823</v>
      </c>
      <c r="AR356" s="142">
        <f>AQ356-AP356</f>
        <v>-3.9139119722975124E-10</v>
      </c>
      <c r="AS356" s="77">
        <f>MIN(F356,E356)*P356</f>
        <v>0</v>
      </c>
      <c r="AT356" s="36">
        <v>0.24489717364327943</v>
      </c>
      <c r="AU356" s="78">
        <f>AT356-AS356</f>
        <v>0.24489717364327943</v>
      </c>
    </row>
    <row r="357" spans="1:47" s="36" customFormat="1">
      <c r="A357" s="37">
        <v>317</v>
      </c>
      <c r="B357" s="69" t="s">
        <v>636</v>
      </c>
      <c r="C357" s="74">
        <v>30</v>
      </c>
      <c r="D357" s="131">
        <v>0</v>
      </c>
      <c r="E357" s="159">
        <v>1.8261879332851874</v>
      </c>
      <c r="F357" s="131">
        <v>0</v>
      </c>
      <c r="G357" s="65">
        <v>13.2</v>
      </c>
      <c r="H357" s="65">
        <v>126.5</v>
      </c>
      <c r="I357" s="65">
        <v>15.585000000000001</v>
      </c>
      <c r="J357" s="45">
        <v>15.6</v>
      </c>
      <c r="K357" s="45">
        <v>0</v>
      </c>
      <c r="L357" s="136">
        <v>3038</v>
      </c>
      <c r="M357" s="45">
        <v>0</v>
      </c>
      <c r="N357" s="73">
        <v>0</v>
      </c>
      <c r="O357" s="37">
        <v>1</v>
      </c>
      <c r="P357" s="37">
        <v>1</v>
      </c>
      <c r="Q357" s="146">
        <v>0</v>
      </c>
      <c r="R357" s="93">
        <f>VLOOKUP($C357,lookup_line!$A$3:$M$40,2,FALSE)</f>
        <v>11</v>
      </c>
      <c r="S357" s="39">
        <f>VLOOKUP($C357,lookup_line!$A$3:$M$40,3,FALSE)</f>
        <v>31</v>
      </c>
      <c r="T357" s="39">
        <f>VLOOKUP($C357,lookup_line!$A$3:$M$40,4,FALSE)</f>
        <v>0</v>
      </c>
      <c r="U357" s="39">
        <f>VLOOKUP($C357,lookup_line!$A$3:$M$40,5,FALSE)</f>
        <v>0</v>
      </c>
      <c r="V357" s="39">
        <f>VLOOKUP($C357,lookup_line!$A$3:$M$40,6,FALSE)</f>
        <v>0</v>
      </c>
      <c r="W357" s="39">
        <f>VLOOKUP($C357,lookup_line!$A$3:$M$40,7,FALSE)</f>
        <v>0</v>
      </c>
      <c r="X357" s="39">
        <f>VLOOKUP($C357,lookup_line!$A$3:$M$40,8,FALSE)</f>
        <v>0</v>
      </c>
      <c r="Y357" s="39">
        <f>VLOOKUP($C357,lookup_line!$A$3:$M$40,9,FALSE)</f>
        <v>0</v>
      </c>
      <c r="Z357" s="39">
        <f>VLOOKUP($C357,lookup_line!$A$3:$M$40,10,FALSE)</f>
        <v>0</v>
      </c>
      <c r="AA357" s="39">
        <f>VLOOKUP($C357,lookup_line!$A$3:$M$40,11,FALSE)</f>
        <v>0</v>
      </c>
      <c r="AB357" s="39">
        <f>VLOOKUP($C357,lookup_line!$A$3:$M$40,12,FALSE)</f>
        <v>0</v>
      </c>
      <c r="AC357" s="39">
        <f>VLOOKUP($C357,lookup_line!$A$3:$M$40,13,FALSE)</f>
        <v>0</v>
      </c>
      <c r="AD357" s="126">
        <f>IFERROR((E357-AF357)/AL357*-1,0.1)</f>
        <v>913.09396664259361</v>
      </c>
      <c r="AE357" s="75">
        <v>0</v>
      </c>
      <c r="AF357" s="100">
        <v>0</v>
      </c>
      <c r="AG357" s="107">
        <v>0</v>
      </c>
      <c r="AH357" s="108">
        <v>0</v>
      </c>
      <c r="AI357" s="112"/>
      <c r="AJ357" s="45"/>
      <c r="AL357" s="45">
        <f>VLOOKUP(B357,Di_ROADS!$B$17:$E$1006,4,FALSE)</f>
        <v>-2E-3</v>
      </c>
      <c r="AN357" s="37">
        <v>1</v>
      </c>
      <c r="AP357" s="140">
        <v>2.5302251463797103</v>
      </c>
      <c r="AQ357" s="138">
        <v>2.5302251459248719</v>
      </c>
      <c r="AR357" s="142">
        <f>AQ357-AP357</f>
        <v>-4.5483838917448338E-10</v>
      </c>
      <c r="AS357" s="77">
        <f>MIN(F357,E357)*P357</f>
        <v>0</v>
      </c>
      <c r="AT357" s="36">
        <v>2.5302251463797103</v>
      </c>
      <c r="AU357" s="78">
        <f>AT357-AS357</f>
        <v>2.5302251463797103</v>
      </c>
    </row>
    <row r="358" spans="1:47" s="36" customFormat="1">
      <c r="A358" s="37">
        <v>318</v>
      </c>
      <c r="B358" s="69" t="s">
        <v>637</v>
      </c>
      <c r="C358" s="74">
        <v>30</v>
      </c>
      <c r="D358" s="131">
        <v>0</v>
      </c>
      <c r="E358" s="159">
        <v>0.47244206278261719</v>
      </c>
      <c r="F358" s="131">
        <v>0</v>
      </c>
      <c r="G358" s="65">
        <v>18.399999999999999</v>
      </c>
      <c r="H358" s="65">
        <v>108.6</v>
      </c>
      <c r="I358" s="65">
        <v>14.763999999999999</v>
      </c>
      <c r="J358" s="45">
        <v>14.8</v>
      </c>
      <c r="K358" s="45">
        <v>0</v>
      </c>
      <c r="L358" s="136">
        <v>3568.115196708</v>
      </c>
      <c r="M358" s="45">
        <v>0</v>
      </c>
      <c r="N358" s="73">
        <v>0</v>
      </c>
      <c r="O358" s="37">
        <v>1</v>
      </c>
      <c r="P358" s="37">
        <v>1</v>
      </c>
      <c r="Q358" s="146">
        <v>0</v>
      </c>
      <c r="R358" s="93">
        <f>VLOOKUP($C358,lookup_line!$A$3:$M$40,2,FALSE)</f>
        <v>11</v>
      </c>
      <c r="S358" s="39">
        <f>VLOOKUP($C358,lookup_line!$A$3:$M$40,3,FALSE)</f>
        <v>31</v>
      </c>
      <c r="T358" s="39">
        <f>VLOOKUP($C358,lookup_line!$A$3:$M$40,4,FALSE)</f>
        <v>0</v>
      </c>
      <c r="U358" s="39">
        <f>VLOOKUP($C358,lookup_line!$A$3:$M$40,5,FALSE)</f>
        <v>0</v>
      </c>
      <c r="V358" s="39">
        <f>VLOOKUP($C358,lookup_line!$A$3:$M$40,6,FALSE)</f>
        <v>0</v>
      </c>
      <c r="W358" s="39">
        <f>VLOOKUP($C358,lookup_line!$A$3:$M$40,7,FALSE)</f>
        <v>0</v>
      </c>
      <c r="X358" s="39">
        <f>VLOOKUP($C358,lookup_line!$A$3:$M$40,8,FALSE)</f>
        <v>0</v>
      </c>
      <c r="Y358" s="39">
        <f>VLOOKUP($C358,lookup_line!$A$3:$M$40,9,FALSE)</f>
        <v>0</v>
      </c>
      <c r="Z358" s="39">
        <f>VLOOKUP($C358,lookup_line!$A$3:$M$40,10,FALSE)</f>
        <v>0</v>
      </c>
      <c r="AA358" s="39">
        <f>VLOOKUP($C358,lookup_line!$A$3:$M$40,11,FALSE)</f>
        <v>0</v>
      </c>
      <c r="AB358" s="39">
        <f>VLOOKUP($C358,lookup_line!$A$3:$M$40,12,FALSE)</f>
        <v>0</v>
      </c>
      <c r="AC358" s="39">
        <f>VLOOKUP($C358,lookup_line!$A$3:$M$40,13,FALSE)</f>
        <v>0</v>
      </c>
      <c r="AD358" s="126">
        <f>IFERROR((E358-AF358)/AL358*-1,0.1)</f>
        <v>236.2210313913086</v>
      </c>
      <c r="AE358" s="75">
        <v>0</v>
      </c>
      <c r="AF358" s="100">
        <v>0</v>
      </c>
      <c r="AG358" s="107">
        <v>0</v>
      </c>
      <c r="AH358" s="108">
        <v>0</v>
      </c>
      <c r="AI358" s="112"/>
      <c r="AJ358" s="45" t="s">
        <v>729</v>
      </c>
      <c r="AL358" s="45">
        <f>VLOOKUP(B358,Di_ROADS!$B$17:$E$1006,4,FALSE)</f>
        <v>-2E-3</v>
      </c>
      <c r="AN358" s="37">
        <v>1</v>
      </c>
      <c r="AP358" s="140">
        <v>1.1380314331870933E-18</v>
      </c>
      <c r="AQ358" s="138">
        <v>7.3247370900096821E-10</v>
      </c>
      <c r="AR358" s="142">
        <f>AQ358-AP358</f>
        <v>7.3247370786293674E-10</v>
      </c>
      <c r="AS358" s="77">
        <f>MIN(F358,E358)*P358</f>
        <v>0</v>
      </c>
      <c r="AT358" s="36">
        <v>15</v>
      </c>
      <c r="AU358" s="78">
        <f>AT358-AS358</f>
        <v>15</v>
      </c>
    </row>
    <row r="359" spans="1:47" s="36" customFormat="1">
      <c r="A359" s="37">
        <v>320</v>
      </c>
      <c r="B359" s="69" t="s">
        <v>639</v>
      </c>
      <c r="C359" s="74">
        <v>31</v>
      </c>
      <c r="D359" s="131">
        <v>0</v>
      </c>
      <c r="E359" s="131">
        <v>0.36928964340039816</v>
      </c>
      <c r="F359" s="131">
        <v>15</v>
      </c>
      <c r="G359" s="65">
        <v>33.9</v>
      </c>
      <c r="H359" s="65">
        <v>149.5</v>
      </c>
      <c r="I359" s="65">
        <v>17</v>
      </c>
      <c r="J359" s="45">
        <v>17</v>
      </c>
      <c r="K359" s="45">
        <v>40</v>
      </c>
      <c r="L359" s="136">
        <v>1252.93</v>
      </c>
      <c r="M359" s="45">
        <v>40</v>
      </c>
      <c r="N359" s="73">
        <v>0</v>
      </c>
      <c r="O359" s="37">
        <v>1</v>
      </c>
      <c r="P359" s="37">
        <v>1</v>
      </c>
      <c r="Q359" s="146">
        <v>0</v>
      </c>
      <c r="R359" s="93">
        <f>VLOOKUP($C359,lookup_line!$A$3:$M$40,2,FALSE)</f>
        <v>8</v>
      </c>
      <c r="S359" s="39">
        <f>VLOOKUP($C359,lookup_line!$A$3:$M$40,3,FALSE)</f>
        <v>32</v>
      </c>
      <c r="T359" s="39">
        <f>VLOOKUP($C359,lookup_line!$A$3:$M$40,4,FALSE)</f>
        <v>0</v>
      </c>
      <c r="U359" s="39">
        <f>VLOOKUP($C359,lookup_line!$A$3:$M$40,5,FALSE)</f>
        <v>0</v>
      </c>
      <c r="V359" s="39">
        <f>VLOOKUP($C359,lookup_line!$A$3:$M$40,6,FALSE)</f>
        <v>0</v>
      </c>
      <c r="W359" s="39">
        <f>VLOOKUP($C359,lookup_line!$A$3:$M$40,7,FALSE)</f>
        <v>0</v>
      </c>
      <c r="X359" s="39">
        <f>VLOOKUP($C359,lookup_line!$A$3:$M$40,8,FALSE)</f>
        <v>0</v>
      </c>
      <c r="Y359" s="39">
        <f>VLOOKUP($C359,lookup_line!$A$3:$M$40,9,FALSE)</f>
        <v>0</v>
      </c>
      <c r="Z359" s="39">
        <f>VLOOKUP($C359,lookup_line!$A$3:$M$40,10,FALSE)</f>
        <v>0</v>
      </c>
      <c r="AA359" s="39">
        <f>VLOOKUP($C359,lookup_line!$A$3:$M$40,11,FALSE)</f>
        <v>0</v>
      </c>
      <c r="AB359" s="39">
        <f>VLOOKUP($C359,lookup_line!$A$3:$M$40,12,FALSE)</f>
        <v>0</v>
      </c>
      <c r="AC359" s="39">
        <f>VLOOKUP($C359,lookup_line!$A$3:$M$40,13,FALSE)</f>
        <v>0</v>
      </c>
      <c r="AD359" s="126">
        <f>IFERROR((E359-AF359)/AL359*-1,0.1)</f>
        <v>184.64482170019909</v>
      </c>
      <c r="AE359" s="75">
        <v>0</v>
      </c>
      <c r="AF359" s="100">
        <v>0</v>
      </c>
      <c r="AG359" s="107">
        <v>0</v>
      </c>
      <c r="AH359" s="108">
        <v>0</v>
      </c>
      <c r="AI359" s="112"/>
      <c r="AJ359" s="45"/>
      <c r="AL359" s="45">
        <f>VLOOKUP(B359,Di_ROADS!$B$17:$E$1006,4,FALSE)</f>
        <v>-2E-3</v>
      </c>
      <c r="AN359" s="37">
        <v>1</v>
      </c>
      <c r="AP359" s="140">
        <v>1.361787818190324</v>
      </c>
      <c r="AQ359" s="138">
        <v>1.3617878178838208</v>
      </c>
      <c r="AR359" s="142">
        <f>AQ359-AP359</f>
        <v>-3.0650326721115562E-10</v>
      </c>
      <c r="AS359" s="77">
        <f>MIN(F359,E359)*P359</f>
        <v>0.36928964340039816</v>
      </c>
      <c r="AT359" s="36">
        <v>1.3617878181903238</v>
      </c>
      <c r="AU359" s="78">
        <f>AT359-AS359</f>
        <v>0.99249817478992564</v>
      </c>
    </row>
    <row r="360" spans="1:47" s="36" customFormat="1">
      <c r="A360" s="37">
        <v>321</v>
      </c>
      <c r="B360" s="69" t="s">
        <v>640</v>
      </c>
      <c r="C360" s="74">
        <v>31</v>
      </c>
      <c r="D360" s="131">
        <v>0</v>
      </c>
      <c r="E360" s="131">
        <v>1.8046332588130738</v>
      </c>
      <c r="F360" s="131">
        <v>15</v>
      </c>
      <c r="G360" s="65">
        <v>44.4</v>
      </c>
      <c r="H360" s="65">
        <v>21.9</v>
      </c>
      <c r="I360" s="65">
        <v>17.192</v>
      </c>
      <c r="J360" s="45">
        <v>17.2</v>
      </c>
      <c r="K360" s="45">
        <v>40</v>
      </c>
      <c r="L360" s="136">
        <v>3313.87</v>
      </c>
      <c r="M360" s="45">
        <v>40</v>
      </c>
      <c r="N360" s="73">
        <v>0</v>
      </c>
      <c r="O360" s="37">
        <v>1</v>
      </c>
      <c r="P360" s="37">
        <v>1</v>
      </c>
      <c r="Q360" s="146">
        <v>0</v>
      </c>
      <c r="R360" s="93">
        <f>VLOOKUP($C360,lookup_line!$A$3:$M$40,2,FALSE)</f>
        <v>8</v>
      </c>
      <c r="S360" s="39">
        <f>VLOOKUP($C360,lookup_line!$A$3:$M$40,3,FALSE)</f>
        <v>32</v>
      </c>
      <c r="T360" s="39">
        <f>VLOOKUP($C360,lookup_line!$A$3:$M$40,4,FALSE)</f>
        <v>0</v>
      </c>
      <c r="U360" s="39">
        <f>VLOOKUP($C360,lookup_line!$A$3:$M$40,5,FALSE)</f>
        <v>0</v>
      </c>
      <c r="V360" s="39">
        <f>VLOOKUP($C360,lookup_line!$A$3:$M$40,6,FALSE)</f>
        <v>0</v>
      </c>
      <c r="W360" s="39">
        <f>VLOOKUP($C360,lookup_line!$A$3:$M$40,7,FALSE)</f>
        <v>0</v>
      </c>
      <c r="X360" s="39">
        <f>VLOOKUP($C360,lookup_line!$A$3:$M$40,8,FALSE)</f>
        <v>0</v>
      </c>
      <c r="Y360" s="39">
        <f>VLOOKUP($C360,lookup_line!$A$3:$M$40,9,FALSE)</f>
        <v>0</v>
      </c>
      <c r="Z360" s="39">
        <f>VLOOKUP($C360,lookup_line!$A$3:$M$40,10,FALSE)</f>
        <v>0</v>
      </c>
      <c r="AA360" s="39">
        <f>VLOOKUP($C360,lookup_line!$A$3:$M$40,11,FALSE)</f>
        <v>0</v>
      </c>
      <c r="AB360" s="39">
        <f>VLOOKUP($C360,lookup_line!$A$3:$M$40,12,FALSE)</f>
        <v>0</v>
      </c>
      <c r="AC360" s="39">
        <f>VLOOKUP($C360,lookup_line!$A$3:$M$40,13,FALSE)</f>
        <v>0</v>
      </c>
      <c r="AD360" s="126">
        <f>IFERROR((E360-AF360)/AL360*-1,0.1)</f>
        <v>902.31662940653689</v>
      </c>
      <c r="AE360" s="75">
        <v>0</v>
      </c>
      <c r="AF360" s="100">
        <v>0</v>
      </c>
      <c r="AG360" s="107">
        <v>0</v>
      </c>
      <c r="AH360" s="108">
        <v>0</v>
      </c>
      <c r="AI360" s="112"/>
      <c r="AJ360" s="45"/>
      <c r="AL360" s="45">
        <f>VLOOKUP(B360,Di_ROADS!$B$17:$E$1006,4,FALSE)</f>
        <v>-2E-3</v>
      </c>
      <c r="AN360" s="37">
        <v>1</v>
      </c>
      <c r="AP360" s="140">
        <v>0.16707658122137331</v>
      </c>
      <c r="AQ360" s="138">
        <v>0.16707658057560859</v>
      </c>
      <c r="AR360" s="142">
        <f>AQ360-AP360</f>
        <v>-6.4576471947574987E-10</v>
      </c>
      <c r="AS360" s="77">
        <f>MIN(F360,E360)*P360</f>
        <v>1.8046332588130738</v>
      </c>
      <c r="AT360" s="36">
        <v>0.16707658122137331</v>
      </c>
      <c r="AU360" s="78">
        <f>AT360-AS360</f>
        <v>-1.6375566775917005</v>
      </c>
    </row>
    <row r="361" spans="1:47" s="36" customFormat="1">
      <c r="A361" s="37">
        <v>322</v>
      </c>
      <c r="B361" s="69" t="s">
        <v>641</v>
      </c>
      <c r="C361" s="74">
        <v>31</v>
      </c>
      <c r="D361" s="131">
        <v>0</v>
      </c>
      <c r="E361" s="131">
        <v>2.073151540912233</v>
      </c>
      <c r="F361" s="131">
        <v>15</v>
      </c>
      <c r="G361" s="65">
        <v>8.6</v>
      </c>
      <c r="H361" s="65">
        <v>0</v>
      </c>
      <c r="I361" s="65">
        <v>23</v>
      </c>
      <c r="J361" s="45">
        <v>23</v>
      </c>
      <c r="K361" s="45">
        <v>0</v>
      </c>
      <c r="L361" s="136">
        <v>445.07</v>
      </c>
      <c r="M361" s="45">
        <v>0</v>
      </c>
      <c r="N361" s="73">
        <v>0</v>
      </c>
      <c r="O361" s="37">
        <v>1</v>
      </c>
      <c r="P361" s="37">
        <v>0</v>
      </c>
      <c r="Q361" s="146">
        <v>0</v>
      </c>
      <c r="R361" s="93">
        <f>VLOOKUP($C361,lookup_line!$A$3:$M$40,2,FALSE)</f>
        <v>8</v>
      </c>
      <c r="S361" s="39">
        <f>VLOOKUP($C361,lookup_line!$A$3:$M$40,3,FALSE)</f>
        <v>32</v>
      </c>
      <c r="T361" s="39">
        <f>VLOOKUP($C361,lookup_line!$A$3:$M$40,4,FALSE)</f>
        <v>0</v>
      </c>
      <c r="U361" s="39">
        <f>VLOOKUP($C361,lookup_line!$A$3:$M$40,5,FALSE)</f>
        <v>0</v>
      </c>
      <c r="V361" s="39">
        <f>VLOOKUP($C361,lookup_line!$A$3:$M$40,6,FALSE)</f>
        <v>0</v>
      </c>
      <c r="W361" s="39">
        <f>VLOOKUP($C361,lookup_line!$A$3:$M$40,7,FALSE)</f>
        <v>0</v>
      </c>
      <c r="X361" s="39">
        <f>VLOOKUP($C361,lookup_line!$A$3:$M$40,8,FALSE)</f>
        <v>0</v>
      </c>
      <c r="Y361" s="39">
        <f>VLOOKUP($C361,lookup_line!$A$3:$M$40,9,FALSE)</f>
        <v>0</v>
      </c>
      <c r="Z361" s="39">
        <f>VLOOKUP($C361,lookup_line!$A$3:$M$40,10,FALSE)</f>
        <v>0</v>
      </c>
      <c r="AA361" s="39">
        <f>VLOOKUP($C361,lookup_line!$A$3:$M$40,11,FALSE)</f>
        <v>0</v>
      </c>
      <c r="AB361" s="39">
        <f>VLOOKUP($C361,lookup_line!$A$3:$M$40,12,FALSE)</f>
        <v>0</v>
      </c>
      <c r="AC361" s="39">
        <f>VLOOKUP($C361,lookup_line!$A$3:$M$40,13,FALSE)</f>
        <v>0</v>
      </c>
      <c r="AD361" s="126">
        <f>IFERROR((E361-AF361)/AL361*-1,0.1)</f>
        <v>10365.757704561165</v>
      </c>
      <c r="AE361" s="75">
        <v>0</v>
      </c>
      <c r="AF361" s="100">
        <v>0</v>
      </c>
      <c r="AG361" s="107">
        <v>0</v>
      </c>
      <c r="AH361" s="108">
        <v>0</v>
      </c>
      <c r="AI361" s="112"/>
      <c r="AJ361" s="45"/>
      <c r="AL361" s="45">
        <f>VLOOKUP(B361,Di_ROADS!$B$17:$E$1006,4,FALSE)</f>
        <v>-2.0000000000000001E-4</v>
      </c>
      <c r="AN361" s="37">
        <v>0</v>
      </c>
      <c r="AP361" s="140">
        <v>0</v>
      </c>
      <c r="AQ361" s="138">
        <v>0</v>
      </c>
      <c r="AR361" s="142">
        <f>AQ361-AP361</f>
        <v>0</v>
      </c>
      <c r="AS361" s="77">
        <f>MIN(F361,E361)*P361</f>
        <v>0</v>
      </c>
      <c r="AT361" s="36">
        <v>0</v>
      </c>
      <c r="AU361" s="78">
        <f>AT361-AS361</f>
        <v>0</v>
      </c>
    </row>
    <row r="362" spans="1:47" s="36" customFormat="1">
      <c r="A362" s="37">
        <v>323</v>
      </c>
      <c r="B362" s="69" t="s">
        <v>642</v>
      </c>
      <c r="C362" s="74">
        <v>31</v>
      </c>
      <c r="D362" s="131">
        <v>0</v>
      </c>
      <c r="E362" s="131">
        <v>0.60258441787361572</v>
      </c>
      <c r="F362" s="131">
        <v>0</v>
      </c>
      <c r="G362" s="65">
        <v>63.2</v>
      </c>
      <c r="H362" s="65">
        <v>54.3</v>
      </c>
      <c r="I362" s="65">
        <v>10</v>
      </c>
      <c r="J362" s="45">
        <v>10</v>
      </c>
      <c r="K362" s="45">
        <v>22</v>
      </c>
      <c r="L362" s="136">
        <v>1987.544204322</v>
      </c>
      <c r="M362" s="45">
        <v>22</v>
      </c>
      <c r="N362" s="73">
        <v>0</v>
      </c>
      <c r="O362" s="37">
        <v>1</v>
      </c>
      <c r="P362" s="37">
        <v>1</v>
      </c>
      <c r="Q362" s="146">
        <v>0</v>
      </c>
      <c r="R362" s="93">
        <f>VLOOKUP($C362,lookup_line!$A$3:$M$40,2,FALSE)</f>
        <v>8</v>
      </c>
      <c r="S362" s="39">
        <f>VLOOKUP($C362,lookup_line!$A$3:$M$40,3,FALSE)</f>
        <v>32</v>
      </c>
      <c r="T362" s="39">
        <f>VLOOKUP($C362,lookup_line!$A$3:$M$40,4,FALSE)</f>
        <v>0</v>
      </c>
      <c r="U362" s="39">
        <f>VLOOKUP($C362,lookup_line!$A$3:$M$40,5,FALSE)</f>
        <v>0</v>
      </c>
      <c r="V362" s="39">
        <f>VLOOKUP($C362,lookup_line!$A$3:$M$40,6,FALSE)</f>
        <v>0</v>
      </c>
      <c r="W362" s="39">
        <f>VLOOKUP($C362,lookup_line!$A$3:$M$40,7,FALSE)</f>
        <v>0</v>
      </c>
      <c r="X362" s="39">
        <f>VLOOKUP($C362,lookup_line!$A$3:$M$40,8,FALSE)</f>
        <v>0</v>
      </c>
      <c r="Y362" s="39">
        <f>VLOOKUP($C362,lookup_line!$A$3:$M$40,9,FALSE)</f>
        <v>0</v>
      </c>
      <c r="Z362" s="39">
        <f>VLOOKUP($C362,lookup_line!$A$3:$M$40,10,FALSE)</f>
        <v>0</v>
      </c>
      <c r="AA362" s="39">
        <f>VLOOKUP($C362,lookup_line!$A$3:$M$40,11,FALSE)</f>
        <v>0</v>
      </c>
      <c r="AB362" s="39">
        <f>VLOOKUP($C362,lookup_line!$A$3:$M$40,12,FALSE)</f>
        <v>0</v>
      </c>
      <c r="AC362" s="39">
        <f>VLOOKUP($C362,lookup_line!$A$3:$M$40,13,FALSE)</f>
        <v>0</v>
      </c>
      <c r="AD362" s="126">
        <f>IFERROR((E362-AF362)/AL362*-1,0.1)</f>
        <v>42.706195455252711</v>
      </c>
      <c r="AE362" s="75">
        <v>0</v>
      </c>
      <c r="AF362" s="100">
        <v>0</v>
      </c>
      <c r="AG362" s="107">
        <v>0</v>
      </c>
      <c r="AH362" s="108">
        <v>0</v>
      </c>
      <c r="AI362" s="112"/>
      <c r="AJ362" s="45" t="s">
        <v>889</v>
      </c>
      <c r="AL362" s="45">
        <f>VLOOKUP(B362,Di_ROADS!$B$17:$E$1006,4,FALSE)</f>
        <v>-1.4109999999999999E-2</v>
      </c>
      <c r="AN362" s="37">
        <v>1</v>
      </c>
      <c r="AP362" s="140">
        <v>0</v>
      </c>
      <c r="AQ362" s="138">
        <v>0</v>
      </c>
      <c r="AR362" s="142">
        <f>AQ362-AP362</f>
        <v>0</v>
      </c>
      <c r="AS362" s="77">
        <f>MIN(F362,E362)*P362</f>
        <v>0</v>
      </c>
      <c r="AT362" s="36">
        <v>0</v>
      </c>
      <c r="AU362" s="78">
        <f>AT362-AS362</f>
        <v>0</v>
      </c>
    </row>
    <row r="363" spans="1:47" s="36" customFormat="1">
      <c r="A363" s="37">
        <v>324</v>
      </c>
      <c r="B363" s="69" t="s">
        <v>643</v>
      </c>
      <c r="C363" s="74">
        <v>31</v>
      </c>
      <c r="D363" s="131">
        <v>0</v>
      </c>
      <c r="E363" s="131">
        <v>1.2023096698366977</v>
      </c>
      <c r="F363" s="131">
        <v>15</v>
      </c>
      <c r="G363" s="65">
        <v>49.7</v>
      </c>
      <c r="H363" s="65">
        <v>37.799999999999997</v>
      </c>
      <c r="I363" s="65">
        <v>18.457999999999998</v>
      </c>
      <c r="J363" s="45">
        <v>18.5</v>
      </c>
      <c r="K363" s="45">
        <v>8</v>
      </c>
      <c r="L363" s="136">
        <v>160</v>
      </c>
      <c r="M363" s="45">
        <v>8</v>
      </c>
      <c r="N363" s="73">
        <v>0</v>
      </c>
      <c r="O363" s="37">
        <v>1</v>
      </c>
      <c r="P363" s="37">
        <v>1</v>
      </c>
      <c r="Q363" s="146">
        <v>0</v>
      </c>
      <c r="R363" s="93">
        <f>VLOOKUP($C363,lookup_line!$A$3:$M$40,2,FALSE)</f>
        <v>8</v>
      </c>
      <c r="S363" s="39">
        <f>VLOOKUP($C363,lookup_line!$A$3:$M$40,3,FALSE)</f>
        <v>32</v>
      </c>
      <c r="T363" s="39">
        <f>VLOOKUP($C363,lookup_line!$A$3:$M$40,4,FALSE)</f>
        <v>0</v>
      </c>
      <c r="U363" s="39">
        <f>VLOOKUP($C363,lookup_line!$A$3:$M$40,5,FALSE)</f>
        <v>0</v>
      </c>
      <c r="V363" s="39">
        <f>VLOOKUP($C363,lookup_line!$A$3:$M$40,6,FALSE)</f>
        <v>0</v>
      </c>
      <c r="W363" s="39">
        <f>VLOOKUP($C363,lookup_line!$A$3:$M$40,7,FALSE)</f>
        <v>0</v>
      </c>
      <c r="X363" s="39">
        <f>VLOOKUP($C363,lookup_line!$A$3:$M$40,8,FALSE)</f>
        <v>0</v>
      </c>
      <c r="Y363" s="39">
        <f>VLOOKUP($C363,lookup_line!$A$3:$M$40,9,FALSE)</f>
        <v>0</v>
      </c>
      <c r="Z363" s="39">
        <f>VLOOKUP($C363,lookup_line!$A$3:$M$40,10,FALSE)</f>
        <v>0</v>
      </c>
      <c r="AA363" s="39">
        <f>VLOOKUP($C363,lookup_line!$A$3:$M$40,11,FALSE)</f>
        <v>0</v>
      </c>
      <c r="AB363" s="39">
        <f>VLOOKUP($C363,lookup_line!$A$3:$M$40,12,FALSE)</f>
        <v>0</v>
      </c>
      <c r="AC363" s="39">
        <f>VLOOKUP($C363,lookup_line!$A$3:$M$40,13,FALSE)</f>
        <v>0</v>
      </c>
      <c r="AD363" s="126">
        <f>IFERROR((E363-AF363)/AL363*-1,0.1)</f>
        <v>601.15483491834891</v>
      </c>
      <c r="AE363" s="75">
        <v>0</v>
      </c>
      <c r="AF363" s="100">
        <v>0</v>
      </c>
      <c r="AG363" s="107">
        <v>0</v>
      </c>
      <c r="AH363" s="108">
        <v>0</v>
      </c>
      <c r="AI363" s="112"/>
      <c r="AJ363" s="45"/>
      <c r="AL363" s="45">
        <f>VLOOKUP(B363,Di_ROADS!$B$17:$E$1006,4,FALSE)</f>
        <v>-2E-3</v>
      </c>
      <c r="AN363" s="37">
        <v>1</v>
      </c>
      <c r="AP363" s="140">
        <v>9.8399231741641078</v>
      </c>
      <c r="AQ363" s="138">
        <v>9.8399231734563593</v>
      </c>
      <c r="AR363" s="142">
        <f>AQ363-AP363</f>
        <v>-7.0774852645172359E-10</v>
      </c>
      <c r="AS363" s="77">
        <f>MIN(F363,E363)*P363</f>
        <v>1.2023096698366977</v>
      </c>
      <c r="AT363" s="36">
        <v>9.8399231741641078</v>
      </c>
      <c r="AU363" s="78">
        <f>AT363-AS363</f>
        <v>8.63761350432741</v>
      </c>
    </row>
    <row r="364" spans="1:47" s="36" customFormat="1">
      <c r="A364" s="37">
        <v>325</v>
      </c>
      <c r="B364" s="69" t="s">
        <v>644</v>
      </c>
      <c r="C364" s="74">
        <v>31</v>
      </c>
      <c r="D364" s="131">
        <v>0</v>
      </c>
      <c r="E364" s="131">
        <v>0.69036047063037309</v>
      </c>
      <c r="F364" s="131">
        <v>15</v>
      </c>
      <c r="G364" s="65">
        <v>55.9</v>
      </c>
      <c r="H364" s="65">
        <v>14</v>
      </c>
      <c r="I364" s="65">
        <v>10.066000000000001</v>
      </c>
      <c r="J364" s="45">
        <v>10.1</v>
      </c>
      <c r="K364" s="45">
        <v>10</v>
      </c>
      <c r="L364" s="136">
        <v>3601</v>
      </c>
      <c r="M364" s="45">
        <v>10</v>
      </c>
      <c r="N364" s="73">
        <v>0</v>
      </c>
      <c r="O364" s="37">
        <v>1</v>
      </c>
      <c r="P364" s="37">
        <v>1</v>
      </c>
      <c r="Q364" s="146">
        <v>0</v>
      </c>
      <c r="R364" s="93">
        <f>VLOOKUP($C364,lookup_line!$A$3:$M$40,2,FALSE)</f>
        <v>8</v>
      </c>
      <c r="S364" s="39">
        <f>VLOOKUP($C364,lookup_line!$A$3:$M$40,3,FALSE)</f>
        <v>32</v>
      </c>
      <c r="T364" s="39">
        <f>VLOOKUP($C364,lookup_line!$A$3:$M$40,4,FALSE)</f>
        <v>0</v>
      </c>
      <c r="U364" s="39">
        <f>VLOOKUP($C364,lookup_line!$A$3:$M$40,5,FALSE)</f>
        <v>0</v>
      </c>
      <c r="V364" s="39">
        <f>VLOOKUP($C364,lookup_line!$A$3:$M$40,6,FALSE)</f>
        <v>0</v>
      </c>
      <c r="W364" s="39">
        <f>VLOOKUP($C364,lookup_line!$A$3:$M$40,7,FALSE)</f>
        <v>0</v>
      </c>
      <c r="X364" s="39">
        <f>VLOOKUP($C364,lookup_line!$A$3:$M$40,8,FALSE)</f>
        <v>0</v>
      </c>
      <c r="Y364" s="39">
        <f>VLOOKUP($C364,lookup_line!$A$3:$M$40,9,FALSE)</f>
        <v>0</v>
      </c>
      <c r="Z364" s="39">
        <f>VLOOKUP($C364,lookup_line!$A$3:$M$40,10,FALSE)</f>
        <v>0</v>
      </c>
      <c r="AA364" s="39">
        <f>VLOOKUP($C364,lookup_line!$A$3:$M$40,11,FALSE)</f>
        <v>0</v>
      </c>
      <c r="AB364" s="39">
        <f>VLOOKUP($C364,lookup_line!$A$3:$M$40,12,FALSE)</f>
        <v>0</v>
      </c>
      <c r="AC364" s="39">
        <f>VLOOKUP($C364,lookup_line!$A$3:$M$40,13,FALSE)</f>
        <v>0</v>
      </c>
      <c r="AD364" s="126">
        <f>IFERROR((E364-AF364)/AL364*-1,0.1)</f>
        <v>69.036047063037302</v>
      </c>
      <c r="AE364" s="75">
        <v>0</v>
      </c>
      <c r="AF364" s="100">
        <v>0</v>
      </c>
      <c r="AG364" s="107">
        <v>0</v>
      </c>
      <c r="AH364" s="108">
        <v>0</v>
      </c>
      <c r="AI364" s="112"/>
      <c r="AJ364" s="45"/>
      <c r="AL364" s="45">
        <f>VLOOKUP(B364,Di_ROADS!$B$17:$E$1006,4,FALSE)</f>
        <v>-0.01</v>
      </c>
      <c r="AN364" s="37">
        <v>1</v>
      </c>
      <c r="AP364" s="140">
        <v>1.4447954360429978</v>
      </c>
      <c r="AQ364" s="138">
        <v>1.4447954356528956</v>
      </c>
      <c r="AR364" s="142">
        <f>AQ364-AP364</f>
        <v>-3.901021727870102E-10</v>
      </c>
      <c r="AS364" s="77">
        <f>MIN(F364,E364)*P364</f>
        <v>0.69036047063037309</v>
      </c>
      <c r="AT364" s="36">
        <v>1.4447954360429978</v>
      </c>
      <c r="AU364" s="78">
        <f>AT364-AS364</f>
        <v>0.75443496541262467</v>
      </c>
    </row>
    <row r="365" spans="1:47" s="36" customFormat="1">
      <c r="A365" s="37">
        <v>326</v>
      </c>
      <c r="B365" s="69" t="s">
        <v>645</v>
      </c>
      <c r="C365" s="74">
        <v>31</v>
      </c>
      <c r="D365" s="131">
        <v>0</v>
      </c>
      <c r="E365" s="131">
        <v>4.7332802410482193</v>
      </c>
      <c r="F365" s="131">
        <v>15</v>
      </c>
      <c r="G365" s="65">
        <v>53.4</v>
      </c>
      <c r="H365" s="65">
        <v>11.6</v>
      </c>
      <c r="I365" s="65">
        <v>17</v>
      </c>
      <c r="J365" s="45">
        <v>17</v>
      </c>
      <c r="K365" s="45">
        <v>28</v>
      </c>
      <c r="L365" s="136">
        <v>1542.53</v>
      </c>
      <c r="M365" s="45">
        <v>28</v>
      </c>
      <c r="N365" s="73">
        <v>0</v>
      </c>
      <c r="O365" s="37">
        <v>1</v>
      </c>
      <c r="P365" s="37">
        <v>1</v>
      </c>
      <c r="Q365" s="146">
        <v>0</v>
      </c>
      <c r="R365" s="93">
        <f>VLOOKUP($C365,lookup_line!$A$3:$M$40,2,FALSE)</f>
        <v>8</v>
      </c>
      <c r="S365" s="39">
        <f>VLOOKUP($C365,lookup_line!$A$3:$M$40,3,FALSE)</f>
        <v>32</v>
      </c>
      <c r="T365" s="39">
        <f>VLOOKUP($C365,lookup_line!$A$3:$M$40,4,FALSE)</f>
        <v>0</v>
      </c>
      <c r="U365" s="39">
        <f>VLOOKUP($C365,lookup_line!$A$3:$M$40,5,FALSE)</f>
        <v>0</v>
      </c>
      <c r="V365" s="39">
        <f>VLOOKUP($C365,lookup_line!$A$3:$M$40,6,FALSE)</f>
        <v>0</v>
      </c>
      <c r="W365" s="39">
        <f>VLOOKUP($C365,lookup_line!$A$3:$M$40,7,FALSE)</f>
        <v>0</v>
      </c>
      <c r="X365" s="39">
        <f>VLOOKUP($C365,lookup_line!$A$3:$M$40,8,FALSE)</f>
        <v>0</v>
      </c>
      <c r="Y365" s="39">
        <f>VLOOKUP($C365,lookup_line!$A$3:$M$40,9,FALSE)</f>
        <v>0</v>
      </c>
      <c r="Z365" s="39">
        <f>VLOOKUP($C365,lookup_line!$A$3:$M$40,10,FALSE)</f>
        <v>0</v>
      </c>
      <c r="AA365" s="39">
        <f>VLOOKUP($C365,lookup_line!$A$3:$M$40,11,FALSE)</f>
        <v>0</v>
      </c>
      <c r="AB365" s="39">
        <f>VLOOKUP($C365,lookup_line!$A$3:$M$40,12,FALSE)</f>
        <v>0</v>
      </c>
      <c r="AC365" s="39">
        <f>VLOOKUP($C365,lookup_line!$A$3:$M$40,13,FALSE)</f>
        <v>0</v>
      </c>
      <c r="AD365" s="126">
        <f>IFERROR((E365-AF365)/AL365*-1,0.1)</f>
        <v>2366.6401205241095</v>
      </c>
      <c r="AE365" s="75">
        <v>0</v>
      </c>
      <c r="AF365" s="100">
        <v>0</v>
      </c>
      <c r="AG365" s="107">
        <v>0</v>
      </c>
      <c r="AH365" s="108">
        <v>0</v>
      </c>
      <c r="AI365" s="112"/>
      <c r="AJ365" s="45"/>
      <c r="AL365" s="45">
        <f>VLOOKUP(B365,Di_ROADS!$B$17:$E$1006,4,FALSE)</f>
        <v>-2E-3</v>
      </c>
      <c r="AN365" s="37">
        <v>1</v>
      </c>
      <c r="AP365" s="140">
        <v>1.9423380802736783</v>
      </c>
      <c r="AQ365" s="138">
        <v>1.9423380798818579</v>
      </c>
      <c r="AR365" s="142">
        <f>AQ365-AP365</f>
        <v>-3.918203539399201E-10</v>
      </c>
      <c r="AS365" s="77">
        <f>MIN(F365,E365)*P365</f>
        <v>4.7332802410482193</v>
      </c>
      <c r="AT365" s="36">
        <v>1.9423380802736783</v>
      </c>
      <c r="AU365" s="78">
        <f>AT365-AS365</f>
        <v>-2.790942160774541</v>
      </c>
    </row>
    <row r="366" spans="1:47" s="36" customFormat="1">
      <c r="A366" s="37">
        <v>327</v>
      </c>
      <c r="B366" s="69" t="s">
        <v>646</v>
      </c>
      <c r="C366" s="74">
        <v>31</v>
      </c>
      <c r="D366" s="131">
        <v>0</v>
      </c>
      <c r="E366" s="131">
        <v>0.3292956119868567</v>
      </c>
      <c r="F366" s="131">
        <v>15</v>
      </c>
      <c r="G366" s="65">
        <v>1.9</v>
      </c>
      <c r="H366" s="65">
        <v>100.2</v>
      </c>
      <c r="I366" s="65">
        <v>20.155798441999998</v>
      </c>
      <c r="J366" s="45">
        <v>20.2</v>
      </c>
      <c r="K366" s="45">
        <v>8</v>
      </c>
      <c r="L366" s="136">
        <v>4287</v>
      </c>
      <c r="M366" s="45">
        <v>8</v>
      </c>
      <c r="N366" s="73">
        <v>0</v>
      </c>
      <c r="O366" s="37">
        <v>1</v>
      </c>
      <c r="P366" s="37">
        <v>1</v>
      </c>
      <c r="Q366" s="146">
        <v>0</v>
      </c>
      <c r="R366" s="93">
        <f>VLOOKUP($C366,lookup_line!$A$3:$M$40,2,FALSE)</f>
        <v>8</v>
      </c>
      <c r="S366" s="39">
        <f>VLOOKUP($C366,lookup_line!$A$3:$M$40,3,FALSE)</f>
        <v>32</v>
      </c>
      <c r="T366" s="39">
        <f>VLOOKUP($C366,lookup_line!$A$3:$M$40,4,FALSE)</f>
        <v>0</v>
      </c>
      <c r="U366" s="39">
        <f>VLOOKUP($C366,lookup_line!$A$3:$M$40,5,FALSE)</f>
        <v>0</v>
      </c>
      <c r="V366" s="39">
        <f>VLOOKUP($C366,lookup_line!$A$3:$M$40,6,FALSE)</f>
        <v>0</v>
      </c>
      <c r="W366" s="39">
        <f>VLOOKUP($C366,lookup_line!$A$3:$M$40,7,FALSE)</f>
        <v>0</v>
      </c>
      <c r="X366" s="39">
        <f>VLOOKUP($C366,lookup_line!$A$3:$M$40,8,FALSE)</f>
        <v>0</v>
      </c>
      <c r="Y366" s="39">
        <f>VLOOKUP($C366,lookup_line!$A$3:$M$40,9,FALSE)</f>
        <v>0</v>
      </c>
      <c r="Z366" s="39">
        <f>VLOOKUP($C366,lookup_line!$A$3:$M$40,10,FALSE)</f>
        <v>0</v>
      </c>
      <c r="AA366" s="39">
        <f>VLOOKUP($C366,lookup_line!$A$3:$M$40,11,FALSE)</f>
        <v>0</v>
      </c>
      <c r="AB366" s="39">
        <f>VLOOKUP($C366,lookup_line!$A$3:$M$40,12,FALSE)</f>
        <v>0</v>
      </c>
      <c r="AC366" s="39">
        <f>VLOOKUP($C366,lookup_line!$A$3:$M$40,13,FALSE)</f>
        <v>0</v>
      </c>
      <c r="AD366" s="126">
        <f>IFERROR((E366-AF366)/AL366*-1,0.1)</f>
        <v>16.464780599342834</v>
      </c>
      <c r="AE366" s="75">
        <v>0</v>
      </c>
      <c r="AF366" s="100">
        <v>0</v>
      </c>
      <c r="AG366" s="107">
        <v>0</v>
      </c>
      <c r="AH366" s="108">
        <v>0</v>
      </c>
      <c r="AI366" s="112"/>
      <c r="AJ366" s="45"/>
      <c r="AL366" s="45">
        <f>VLOOKUP(B366,Di_ROADS!$B$17:$E$1006,4,FALSE)</f>
        <v>-0.02</v>
      </c>
      <c r="AN366" s="37">
        <v>1</v>
      </c>
      <c r="AP366" s="140">
        <v>4.2076846965923176</v>
      </c>
      <c r="AQ366" s="138">
        <v>4.2076846961664733</v>
      </c>
      <c r="AR366" s="142">
        <f>AQ366-AP366</f>
        <v>-4.2584424875258264E-10</v>
      </c>
      <c r="AS366" s="77">
        <f>MIN(F366,E366)*P366</f>
        <v>0.3292956119868567</v>
      </c>
      <c r="AT366" s="36">
        <v>4.2076846965923176</v>
      </c>
      <c r="AU366" s="78">
        <f>AT366-AS366</f>
        <v>3.8783890846054607</v>
      </c>
    </row>
    <row r="367" spans="1:47" s="36" customFormat="1">
      <c r="A367" s="37">
        <v>328</v>
      </c>
      <c r="B367" s="69" t="s">
        <v>647</v>
      </c>
      <c r="C367" s="74">
        <v>31</v>
      </c>
      <c r="D367" s="131">
        <v>0</v>
      </c>
      <c r="E367" s="131">
        <v>2.6281792634357157</v>
      </c>
      <c r="F367" s="131">
        <v>15</v>
      </c>
      <c r="G367" s="65">
        <v>76.400000000000006</v>
      </c>
      <c r="H367" s="65">
        <v>15.8</v>
      </c>
      <c r="I367" s="65">
        <v>15.382</v>
      </c>
      <c r="J367" s="45">
        <v>15.4</v>
      </c>
      <c r="K367" s="45">
        <v>4</v>
      </c>
      <c r="L367" s="136">
        <v>3293</v>
      </c>
      <c r="M367" s="45">
        <v>4</v>
      </c>
      <c r="N367" s="73">
        <v>0</v>
      </c>
      <c r="O367" s="37">
        <v>1</v>
      </c>
      <c r="P367" s="37">
        <v>1</v>
      </c>
      <c r="Q367" s="146">
        <v>0</v>
      </c>
      <c r="R367" s="93">
        <f>VLOOKUP($C367,lookup_line!$A$3:$M$40,2,FALSE)</f>
        <v>8</v>
      </c>
      <c r="S367" s="39">
        <f>VLOOKUP($C367,lookup_line!$A$3:$M$40,3,FALSE)</f>
        <v>32</v>
      </c>
      <c r="T367" s="39">
        <f>VLOOKUP($C367,lookup_line!$A$3:$M$40,4,FALSE)</f>
        <v>0</v>
      </c>
      <c r="U367" s="39">
        <f>VLOOKUP($C367,lookup_line!$A$3:$M$40,5,FALSE)</f>
        <v>0</v>
      </c>
      <c r="V367" s="39">
        <f>VLOOKUP($C367,lookup_line!$A$3:$M$40,6,FALSE)</f>
        <v>0</v>
      </c>
      <c r="W367" s="39">
        <f>VLOOKUP($C367,lookup_line!$A$3:$M$40,7,FALSE)</f>
        <v>0</v>
      </c>
      <c r="X367" s="39">
        <f>VLOOKUP($C367,lookup_line!$A$3:$M$40,8,FALSE)</f>
        <v>0</v>
      </c>
      <c r="Y367" s="39">
        <f>VLOOKUP($C367,lookup_line!$A$3:$M$40,9,FALSE)</f>
        <v>0</v>
      </c>
      <c r="Z367" s="39">
        <f>VLOOKUP($C367,lookup_line!$A$3:$M$40,10,FALSE)</f>
        <v>0</v>
      </c>
      <c r="AA367" s="39">
        <f>VLOOKUP($C367,lookup_line!$A$3:$M$40,11,FALSE)</f>
        <v>0</v>
      </c>
      <c r="AB367" s="39">
        <f>VLOOKUP($C367,lookup_line!$A$3:$M$40,12,FALSE)</f>
        <v>0</v>
      </c>
      <c r="AC367" s="39">
        <f>VLOOKUP($C367,lookup_line!$A$3:$M$40,13,FALSE)</f>
        <v>0</v>
      </c>
      <c r="AD367" s="126">
        <f>IFERROR((E367-AF367)/AL367*-1,0.1)</f>
        <v>1314.0896317178579</v>
      </c>
      <c r="AE367" s="75">
        <v>0</v>
      </c>
      <c r="AF367" s="100">
        <v>0</v>
      </c>
      <c r="AG367" s="107">
        <v>0</v>
      </c>
      <c r="AH367" s="108">
        <v>0</v>
      </c>
      <c r="AI367" s="112"/>
      <c r="AJ367" s="45"/>
      <c r="AL367" s="45">
        <f>VLOOKUP(B367,Di_ROADS!$B$17:$E$1006,4,FALSE)</f>
        <v>-2E-3</v>
      </c>
      <c r="AN367" s="37">
        <v>1</v>
      </c>
      <c r="AP367" s="140">
        <v>0</v>
      </c>
      <c r="AQ367" s="138">
        <v>0</v>
      </c>
      <c r="AR367" s="142">
        <f>AQ367-AP367</f>
        <v>0</v>
      </c>
      <c r="AS367" s="77">
        <f>MIN(F367,E367)*P367</f>
        <v>2.6281792634357157</v>
      </c>
      <c r="AT367" s="36">
        <v>0</v>
      </c>
      <c r="AU367" s="78">
        <f>AT367-AS367</f>
        <v>-2.6281792634357157</v>
      </c>
    </row>
    <row r="368" spans="1:47" s="36" customFormat="1">
      <c r="A368" s="37">
        <v>329</v>
      </c>
      <c r="B368" s="69" t="s">
        <v>648</v>
      </c>
      <c r="C368" s="74">
        <v>32</v>
      </c>
      <c r="D368" s="131">
        <v>0</v>
      </c>
      <c r="E368" s="131">
        <v>20.695759688460598</v>
      </c>
      <c r="F368" s="131">
        <v>15</v>
      </c>
      <c r="G368" s="65">
        <v>0.9</v>
      </c>
      <c r="H368" s="65">
        <v>3.1</v>
      </c>
      <c r="I368" s="65">
        <v>92.87</v>
      </c>
      <c r="J368" s="45">
        <v>92.9</v>
      </c>
      <c r="K368" s="45">
        <v>0</v>
      </c>
      <c r="L368" s="136">
        <v>3649</v>
      </c>
      <c r="M368" s="45">
        <v>0</v>
      </c>
      <c r="N368" s="73">
        <v>0</v>
      </c>
      <c r="O368" s="37">
        <v>1</v>
      </c>
      <c r="P368" s="37">
        <v>1</v>
      </c>
      <c r="Q368" s="146">
        <v>0</v>
      </c>
      <c r="R368" s="93">
        <f>VLOOKUP($C368,lookup_line!$A$3:$M$40,2,FALSE)</f>
        <v>7</v>
      </c>
      <c r="S368" s="39">
        <f>VLOOKUP($C368,lookup_line!$A$3:$M$40,3,FALSE)</f>
        <v>33</v>
      </c>
      <c r="T368" s="39">
        <f>VLOOKUP($C368,lookup_line!$A$3:$M$40,4,FALSE)</f>
        <v>0</v>
      </c>
      <c r="U368" s="39">
        <f>VLOOKUP($C368,lookup_line!$A$3:$M$40,5,FALSE)</f>
        <v>0</v>
      </c>
      <c r="V368" s="39">
        <f>VLOOKUP($C368,lookup_line!$A$3:$M$40,6,FALSE)</f>
        <v>0</v>
      </c>
      <c r="W368" s="39">
        <f>VLOOKUP($C368,lookup_line!$A$3:$M$40,7,FALSE)</f>
        <v>0</v>
      </c>
      <c r="X368" s="39">
        <f>VLOOKUP($C368,lookup_line!$A$3:$M$40,8,FALSE)</f>
        <v>0</v>
      </c>
      <c r="Y368" s="39">
        <f>VLOOKUP($C368,lookup_line!$A$3:$M$40,9,FALSE)</f>
        <v>0</v>
      </c>
      <c r="Z368" s="39">
        <f>VLOOKUP($C368,lookup_line!$A$3:$M$40,10,FALSE)</f>
        <v>0</v>
      </c>
      <c r="AA368" s="39">
        <f>VLOOKUP($C368,lookup_line!$A$3:$M$40,11,FALSE)</f>
        <v>0</v>
      </c>
      <c r="AB368" s="39">
        <f>VLOOKUP($C368,lookup_line!$A$3:$M$40,12,FALSE)</f>
        <v>0</v>
      </c>
      <c r="AC368" s="39">
        <f>VLOOKUP($C368,lookup_line!$A$3:$M$40,13,FALSE)</f>
        <v>0</v>
      </c>
      <c r="AD368" s="126">
        <f>IFERROR((E368-AF368)/AL368*-1,0.1)</f>
        <v>10347.879844230298</v>
      </c>
      <c r="AE368" s="75">
        <v>0</v>
      </c>
      <c r="AF368" s="100">
        <v>0</v>
      </c>
      <c r="AG368" s="107">
        <v>0</v>
      </c>
      <c r="AH368" s="108">
        <v>0</v>
      </c>
      <c r="AI368" s="112"/>
      <c r="AJ368" s="45" t="s">
        <v>781</v>
      </c>
      <c r="AL368" s="45">
        <f>VLOOKUP(B368,Di_ROADS!$B$17:$E$1006,4,FALSE)</f>
        <v>-2E-3</v>
      </c>
      <c r="AN368" s="37">
        <v>1</v>
      </c>
      <c r="AP368" s="140">
        <v>10.164244834183124</v>
      </c>
      <c r="AQ368" s="138">
        <v>10.164244833849079</v>
      </c>
      <c r="AR368" s="142">
        <f>AQ368-AP368</f>
        <v>-3.340456800060565E-10</v>
      </c>
      <c r="AS368" s="77">
        <f>MIN(F368,E368)*P368</f>
        <v>15</v>
      </c>
      <c r="AT368" s="36">
        <v>10.164244834183123</v>
      </c>
      <c r="AU368" s="78">
        <f>AT368-AS368</f>
        <v>-4.8357551658168774</v>
      </c>
    </row>
    <row r="369" spans="1:47" s="36" customFormat="1">
      <c r="A369" s="37">
        <v>330</v>
      </c>
      <c r="B369" s="69" t="s">
        <v>649</v>
      </c>
      <c r="C369" s="74">
        <v>32</v>
      </c>
      <c r="D369" s="131">
        <v>0</v>
      </c>
      <c r="E369" s="131">
        <v>0.29604116715685502</v>
      </c>
      <c r="F369" s="131">
        <v>15</v>
      </c>
      <c r="G369" s="65">
        <v>0</v>
      </c>
      <c r="H369" s="65">
        <v>100</v>
      </c>
      <c r="I369" s="65">
        <v>42.463999999999999</v>
      </c>
      <c r="J369" s="45">
        <v>42.5</v>
      </c>
      <c r="K369" s="45">
        <v>0</v>
      </c>
      <c r="L369" s="136">
        <v>3000</v>
      </c>
      <c r="M369" s="45">
        <v>0</v>
      </c>
      <c r="N369" s="73">
        <v>0</v>
      </c>
      <c r="O369" s="37">
        <v>1</v>
      </c>
      <c r="P369" s="37">
        <v>0</v>
      </c>
      <c r="Q369" s="146">
        <v>0</v>
      </c>
      <c r="R369" s="93">
        <f>VLOOKUP($C369,lookup_line!$A$3:$M$40,2,FALSE)</f>
        <v>7</v>
      </c>
      <c r="S369" s="39">
        <f>VLOOKUP($C369,lookup_line!$A$3:$M$40,3,FALSE)</f>
        <v>33</v>
      </c>
      <c r="T369" s="39">
        <f>VLOOKUP($C369,lookup_line!$A$3:$M$40,4,FALSE)</f>
        <v>0</v>
      </c>
      <c r="U369" s="39">
        <f>VLOOKUP($C369,lookup_line!$A$3:$M$40,5,FALSE)</f>
        <v>0</v>
      </c>
      <c r="V369" s="39">
        <f>VLOOKUP($C369,lookup_line!$A$3:$M$40,6,FALSE)</f>
        <v>0</v>
      </c>
      <c r="W369" s="39">
        <f>VLOOKUP($C369,lookup_line!$A$3:$M$40,7,FALSE)</f>
        <v>0</v>
      </c>
      <c r="X369" s="39">
        <f>VLOOKUP($C369,lookup_line!$A$3:$M$40,8,FALSE)</f>
        <v>0</v>
      </c>
      <c r="Y369" s="39">
        <f>VLOOKUP($C369,lookup_line!$A$3:$M$40,9,FALSE)</f>
        <v>0</v>
      </c>
      <c r="Z369" s="39">
        <f>VLOOKUP($C369,lookup_line!$A$3:$M$40,10,FALSE)</f>
        <v>0</v>
      </c>
      <c r="AA369" s="39">
        <f>VLOOKUP($C369,lookup_line!$A$3:$M$40,11,FALSE)</f>
        <v>0</v>
      </c>
      <c r="AB369" s="39">
        <f>VLOOKUP($C369,lookup_line!$A$3:$M$40,12,FALSE)</f>
        <v>0</v>
      </c>
      <c r="AC369" s="39">
        <f>VLOOKUP($C369,lookup_line!$A$3:$M$40,13,FALSE)</f>
        <v>0</v>
      </c>
      <c r="AD369" s="126">
        <f>IFERROR((E369-AF369)/AL369*-1,0.1)</f>
        <v>148.02058357842751</v>
      </c>
      <c r="AE369" s="75">
        <v>0</v>
      </c>
      <c r="AF369" s="100">
        <v>0</v>
      </c>
      <c r="AG369" s="107">
        <v>0</v>
      </c>
      <c r="AH369" s="108">
        <v>0</v>
      </c>
      <c r="AI369" s="112"/>
      <c r="AJ369" s="45" t="s">
        <v>782</v>
      </c>
      <c r="AL369" s="45">
        <f>VLOOKUP(B369,Di_ROADS!$B$17:$E$1006,4,FALSE)</f>
        <v>-2E-3</v>
      </c>
      <c r="AN369" s="37">
        <v>0</v>
      </c>
      <c r="AP369" s="140">
        <v>0</v>
      </c>
      <c r="AQ369" s="138">
        <v>0</v>
      </c>
      <c r="AR369" s="142">
        <f>AQ369-AP369</f>
        <v>0</v>
      </c>
      <c r="AS369" s="77">
        <f>MIN(F369,E369)*P369</f>
        <v>0</v>
      </c>
      <c r="AT369" s="36">
        <v>0</v>
      </c>
      <c r="AU369" s="78">
        <f>AT369-AS369</f>
        <v>0</v>
      </c>
    </row>
    <row r="370" spans="1:47" s="36" customFormat="1">
      <c r="A370" s="37">
        <v>331</v>
      </c>
      <c r="B370" s="69" t="s">
        <v>650</v>
      </c>
      <c r="C370" s="74">
        <v>32</v>
      </c>
      <c r="D370" s="131">
        <v>0</v>
      </c>
      <c r="E370" s="131">
        <v>1.0890106690119841</v>
      </c>
      <c r="F370" s="131">
        <v>15</v>
      </c>
      <c r="G370" s="65">
        <v>0</v>
      </c>
      <c r="H370" s="65">
        <v>0</v>
      </c>
      <c r="I370" s="65">
        <v>7.3760000000000003</v>
      </c>
      <c r="J370" s="45">
        <v>7.4</v>
      </c>
      <c r="K370" s="45">
        <v>0</v>
      </c>
      <c r="L370" s="136">
        <v>2604</v>
      </c>
      <c r="M370" s="45">
        <v>0</v>
      </c>
      <c r="N370" s="73">
        <v>0</v>
      </c>
      <c r="O370" s="37">
        <v>1</v>
      </c>
      <c r="P370" s="37">
        <v>0</v>
      </c>
      <c r="Q370" s="146">
        <v>0</v>
      </c>
      <c r="R370" s="93">
        <f>VLOOKUP($C370,lookup_line!$A$3:$M$40,2,FALSE)</f>
        <v>7</v>
      </c>
      <c r="S370" s="39">
        <f>VLOOKUP($C370,lookup_line!$A$3:$M$40,3,FALSE)</f>
        <v>33</v>
      </c>
      <c r="T370" s="39">
        <f>VLOOKUP($C370,lookup_line!$A$3:$M$40,4,FALSE)</f>
        <v>0</v>
      </c>
      <c r="U370" s="39">
        <f>VLOOKUP($C370,lookup_line!$A$3:$M$40,5,FALSE)</f>
        <v>0</v>
      </c>
      <c r="V370" s="39">
        <f>VLOOKUP($C370,lookup_line!$A$3:$M$40,6,FALSE)</f>
        <v>0</v>
      </c>
      <c r="W370" s="39">
        <f>VLOOKUP($C370,lookup_line!$A$3:$M$40,7,FALSE)</f>
        <v>0</v>
      </c>
      <c r="X370" s="39">
        <f>VLOOKUP($C370,lookup_line!$A$3:$M$40,8,FALSE)</f>
        <v>0</v>
      </c>
      <c r="Y370" s="39">
        <f>VLOOKUP($C370,lookup_line!$A$3:$M$40,9,FALSE)</f>
        <v>0</v>
      </c>
      <c r="Z370" s="39">
        <f>VLOOKUP($C370,lookup_line!$A$3:$M$40,10,FALSE)</f>
        <v>0</v>
      </c>
      <c r="AA370" s="39">
        <f>VLOOKUP($C370,lookup_line!$A$3:$M$40,11,FALSE)</f>
        <v>0</v>
      </c>
      <c r="AB370" s="39">
        <f>VLOOKUP($C370,lookup_line!$A$3:$M$40,12,FALSE)</f>
        <v>0</v>
      </c>
      <c r="AC370" s="39">
        <f>VLOOKUP($C370,lookup_line!$A$3:$M$40,13,FALSE)</f>
        <v>0</v>
      </c>
      <c r="AD370" s="126">
        <f>IFERROR((E370-AF370)/AL370*-1,0.1)</f>
        <v>544.50533450599198</v>
      </c>
      <c r="AE370" s="75">
        <v>0</v>
      </c>
      <c r="AF370" s="100">
        <v>0</v>
      </c>
      <c r="AG370" s="107">
        <v>0</v>
      </c>
      <c r="AH370" s="108">
        <v>0</v>
      </c>
      <c r="AI370" s="112"/>
      <c r="AJ370" s="45" t="s">
        <v>729</v>
      </c>
      <c r="AL370" s="45">
        <f>VLOOKUP(B370,Di_ROADS!$B$17:$E$1006,4,FALSE)</f>
        <v>-2E-3</v>
      </c>
      <c r="AN370" s="37">
        <v>0</v>
      </c>
      <c r="AP370" s="140">
        <v>0</v>
      </c>
      <c r="AQ370" s="138">
        <v>0</v>
      </c>
      <c r="AR370" s="142">
        <f>AQ370-AP370</f>
        <v>0</v>
      </c>
      <c r="AS370" s="77">
        <f>MIN(F370,E370)*P370</f>
        <v>0</v>
      </c>
      <c r="AT370" s="36">
        <v>0</v>
      </c>
      <c r="AU370" s="78">
        <f>AT370-AS370</f>
        <v>0</v>
      </c>
    </row>
    <row r="371" spans="1:47" s="36" customFormat="1">
      <c r="A371" s="37">
        <v>332</v>
      </c>
      <c r="B371" s="69" t="s">
        <v>651</v>
      </c>
      <c r="C371" s="74">
        <v>32</v>
      </c>
      <c r="D371" s="131">
        <v>0</v>
      </c>
      <c r="E371" s="131">
        <v>1.2014040434285658</v>
      </c>
      <c r="F371" s="131">
        <v>15</v>
      </c>
      <c r="G371" s="65">
        <v>13.5</v>
      </c>
      <c r="H371" s="65">
        <v>1186.7</v>
      </c>
      <c r="I371" s="65">
        <v>38.645000000000003</v>
      </c>
      <c r="J371" s="45">
        <v>38.6</v>
      </c>
      <c r="K371" s="45">
        <v>0</v>
      </c>
      <c r="L371" s="136">
        <v>5079</v>
      </c>
      <c r="M371" s="45">
        <v>0</v>
      </c>
      <c r="N371" s="73">
        <v>0</v>
      </c>
      <c r="O371" s="37">
        <v>1</v>
      </c>
      <c r="P371" s="37">
        <v>1</v>
      </c>
      <c r="Q371" s="146">
        <v>0</v>
      </c>
      <c r="R371" s="93">
        <f>VLOOKUP($C371,lookup_line!$A$3:$M$40,2,FALSE)</f>
        <v>7</v>
      </c>
      <c r="S371" s="39">
        <f>VLOOKUP($C371,lookup_line!$A$3:$M$40,3,FALSE)</f>
        <v>33</v>
      </c>
      <c r="T371" s="39">
        <f>VLOOKUP($C371,lookup_line!$A$3:$M$40,4,FALSE)</f>
        <v>0</v>
      </c>
      <c r="U371" s="39">
        <f>VLOOKUP($C371,lookup_line!$A$3:$M$40,5,FALSE)</f>
        <v>0</v>
      </c>
      <c r="V371" s="39">
        <f>VLOOKUP($C371,lookup_line!$A$3:$M$40,6,FALSE)</f>
        <v>0</v>
      </c>
      <c r="W371" s="39">
        <f>VLOOKUP($C371,lookup_line!$A$3:$M$40,7,FALSE)</f>
        <v>0</v>
      </c>
      <c r="X371" s="39">
        <f>VLOOKUP($C371,lookup_line!$A$3:$M$40,8,FALSE)</f>
        <v>0</v>
      </c>
      <c r="Y371" s="39">
        <f>VLOOKUP($C371,lookup_line!$A$3:$M$40,9,FALSE)</f>
        <v>0</v>
      </c>
      <c r="Z371" s="39">
        <f>VLOOKUP($C371,lookup_line!$A$3:$M$40,10,FALSE)</f>
        <v>0</v>
      </c>
      <c r="AA371" s="39">
        <f>VLOOKUP($C371,lookup_line!$A$3:$M$40,11,FALSE)</f>
        <v>0</v>
      </c>
      <c r="AB371" s="39">
        <f>VLOOKUP($C371,lookup_line!$A$3:$M$40,12,FALSE)</f>
        <v>0</v>
      </c>
      <c r="AC371" s="39">
        <f>VLOOKUP($C371,lookup_line!$A$3:$M$40,13,FALSE)</f>
        <v>0</v>
      </c>
      <c r="AD371" s="126">
        <f>IFERROR((E371-AF371)/AL371*-1,0.1)</f>
        <v>600.70202171428286</v>
      </c>
      <c r="AE371" s="75">
        <v>0</v>
      </c>
      <c r="AF371" s="100">
        <v>0</v>
      </c>
      <c r="AG371" s="107">
        <v>0</v>
      </c>
      <c r="AH371" s="108">
        <v>0</v>
      </c>
      <c r="AI371" s="112"/>
      <c r="AJ371" s="45" t="s">
        <v>729</v>
      </c>
      <c r="AL371" s="45">
        <f>VLOOKUP(B371,Di_ROADS!$B$17:$E$1006,4,FALSE)</f>
        <v>-2E-3</v>
      </c>
      <c r="AN371" s="37">
        <v>1</v>
      </c>
      <c r="AP371" s="140">
        <v>0</v>
      </c>
      <c r="AQ371" s="138">
        <v>0</v>
      </c>
      <c r="AR371" s="142">
        <f>AQ371-AP371</f>
        <v>0</v>
      </c>
      <c r="AS371" s="77">
        <f>MIN(F371,E371)*P371</f>
        <v>1.2014040434285658</v>
      </c>
      <c r="AT371" s="36">
        <v>0</v>
      </c>
      <c r="AU371" s="78">
        <f>AT371-AS371</f>
        <v>-1.2014040434285658</v>
      </c>
    </row>
    <row r="372" spans="1:47" s="36" customFormat="1">
      <c r="A372" s="37">
        <v>333</v>
      </c>
      <c r="B372" s="69" t="s">
        <v>652</v>
      </c>
      <c r="C372" s="74">
        <v>32</v>
      </c>
      <c r="D372" s="131">
        <v>0</v>
      </c>
      <c r="E372" s="131">
        <v>11.836256060294124</v>
      </c>
      <c r="F372" s="131">
        <v>15</v>
      </c>
      <c r="G372" s="65">
        <v>16.8</v>
      </c>
      <c r="H372" s="65">
        <v>7.1</v>
      </c>
      <c r="I372" s="65">
        <v>47.866521334799998</v>
      </c>
      <c r="J372" s="45">
        <v>47.9</v>
      </c>
      <c r="K372" s="45">
        <v>8</v>
      </c>
      <c r="L372" s="136">
        <v>2491</v>
      </c>
      <c r="M372" s="45">
        <v>8</v>
      </c>
      <c r="N372" s="73">
        <v>0</v>
      </c>
      <c r="O372" s="37">
        <v>1</v>
      </c>
      <c r="P372" s="37">
        <v>1</v>
      </c>
      <c r="Q372" s="146">
        <v>0</v>
      </c>
      <c r="R372" s="93">
        <f>VLOOKUP($C372,lookup_line!$A$3:$M$40,2,FALSE)</f>
        <v>7</v>
      </c>
      <c r="S372" s="39">
        <f>VLOOKUP($C372,lookup_line!$A$3:$M$40,3,FALSE)</f>
        <v>33</v>
      </c>
      <c r="T372" s="39">
        <f>VLOOKUP($C372,lookup_line!$A$3:$M$40,4,FALSE)</f>
        <v>0</v>
      </c>
      <c r="U372" s="39">
        <f>VLOOKUP($C372,lookup_line!$A$3:$M$40,5,FALSE)</f>
        <v>0</v>
      </c>
      <c r="V372" s="39">
        <f>VLOOKUP($C372,lookup_line!$A$3:$M$40,6,FALSE)</f>
        <v>0</v>
      </c>
      <c r="W372" s="39">
        <f>VLOOKUP($C372,lookup_line!$A$3:$M$40,7,FALSE)</f>
        <v>0</v>
      </c>
      <c r="X372" s="39">
        <f>VLOOKUP($C372,lookup_line!$A$3:$M$40,8,FALSE)</f>
        <v>0</v>
      </c>
      <c r="Y372" s="39">
        <f>VLOOKUP($C372,lookup_line!$A$3:$M$40,9,FALSE)</f>
        <v>0</v>
      </c>
      <c r="Z372" s="39">
        <f>VLOOKUP($C372,lookup_line!$A$3:$M$40,10,FALSE)</f>
        <v>0</v>
      </c>
      <c r="AA372" s="39">
        <f>VLOOKUP($C372,lookup_line!$A$3:$M$40,11,FALSE)</f>
        <v>0</v>
      </c>
      <c r="AB372" s="39">
        <f>VLOOKUP($C372,lookup_line!$A$3:$M$40,12,FALSE)</f>
        <v>0</v>
      </c>
      <c r="AC372" s="39">
        <f>VLOOKUP($C372,lookup_line!$A$3:$M$40,13,FALSE)</f>
        <v>0</v>
      </c>
      <c r="AD372" s="126">
        <f>IFERROR((E372-AF372)/AL372*-1,0.1)</f>
        <v>5918.1280301470615</v>
      </c>
      <c r="AE372" s="75">
        <v>0</v>
      </c>
      <c r="AF372" s="100">
        <v>0</v>
      </c>
      <c r="AG372" s="107">
        <v>0</v>
      </c>
      <c r="AH372" s="108">
        <v>0</v>
      </c>
      <c r="AI372" s="112"/>
      <c r="AJ372" s="45" t="s">
        <v>783</v>
      </c>
      <c r="AL372" s="45">
        <f>VLOOKUP(B372,Di_ROADS!$B$17:$E$1006,4,FALSE)</f>
        <v>-2E-3</v>
      </c>
      <c r="AN372" s="37">
        <v>1</v>
      </c>
      <c r="AP372" s="140">
        <v>7</v>
      </c>
      <c r="AQ372" s="138">
        <v>6.9999999996147091</v>
      </c>
      <c r="AR372" s="142">
        <f>AQ372-AP372</f>
        <v>-3.8529091028749463E-10</v>
      </c>
      <c r="AS372" s="77">
        <f>MIN(F372,E372)*P372</f>
        <v>11.836256060294124</v>
      </c>
      <c r="AT372" s="36">
        <v>7</v>
      </c>
      <c r="AU372" s="78">
        <f>AT372-AS372</f>
        <v>-4.836256060294124</v>
      </c>
    </row>
    <row r="373" spans="1:47" s="36" customFormat="1">
      <c r="A373" s="37">
        <v>335</v>
      </c>
      <c r="B373" s="69" t="s">
        <v>654</v>
      </c>
      <c r="C373" s="74">
        <v>32</v>
      </c>
      <c r="D373" s="131">
        <v>0</v>
      </c>
      <c r="E373" s="131">
        <v>10.240695362532353</v>
      </c>
      <c r="F373" s="131">
        <v>15</v>
      </c>
      <c r="G373" s="65">
        <v>14.9</v>
      </c>
      <c r="H373" s="65">
        <v>2</v>
      </c>
      <c r="I373" s="65">
        <v>39.298463138300001</v>
      </c>
      <c r="J373" s="45">
        <v>39.299999999999997</v>
      </c>
      <c r="K373" s="45">
        <v>0</v>
      </c>
      <c r="L373" s="136">
        <v>4856</v>
      </c>
      <c r="M373" s="45">
        <v>0</v>
      </c>
      <c r="N373" s="73">
        <v>0</v>
      </c>
      <c r="O373" s="37">
        <v>1</v>
      </c>
      <c r="P373" s="37">
        <v>1</v>
      </c>
      <c r="Q373" s="146">
        <v>0</v>
      </c>
      <c r="R373" s="93">
        <f>VLOOKUP($C373,lookup_line!$A$3:$M$40,2,FALSE)</f>
        <v>7</v>
      </c>
      <c r="S373" s="39">
        <f>VLOOKUP($C373,lookup_line!$A$3:$M$40,3,FALSE)</f>
        <v>33</v>
      </c>
      <c r="T373" s="39">
        <f>VLOOKUP($C373,lookup_line!$A$3:$M$40,4,FALSE)</f>
        <v>0</v>
      </c>
      <c r="U373" s="39">
        <f>VLOOKUP($C373,lookup_line!$A$3:$M$40,5,FALSE)</f>
        <v>0</v>
      </c>
      <c r="V373" s="39">
        <f>VLOOKUP($C373,lookup_line!$A$3:$M$40,6,FALSE)</f>
        <v>0</v>
      </c>
      <c r="W373" s="39">
        <f>VLOOKUP($C373,lookup_line!$A$3:$M$40,7,FALSE)</f>
        <v>0</v>
      </c>
      <c r="X373" s="39">
        <f>VLOOKUP($C373,lookup_line!$A$3:$M$40,8,FALSE)</f>
        <v>0</v>
      </c>
      <c r="Y373" s="39">
        <f>VLOOKUP($C373,lookup_line!$A$3:$M$40,9,FALSE)</f>
        <v>0</v>
      </c>
      <c r="Z373" s="39">
        <f>VLOOKUP($C373,lookup_line!$A$3:$M$40,10,FALSE)</f>
        <v>0</v>
      </c>
      <c r="AA373" s="39">
        <f>VLOOKUP($C373,lookup_line!$A$3:$M$40,11,FALSE)</f>
        <v>0</v>
      </c>
      <c r="AB373" s="39">
        <f>VLOOKUP($C373,lookup_line!$A$3:$M$40,12,FALSE)</f>
        <v>0</v>
      </c>
      <c r="AC373" s="39">
        <f>VLOOKUP($C373,lookup_line!$A$3:$M$40,13,FALSE)</f>
        <v>0</v>
      </c>
      <c r="AD373" s="126">
        <f>IFERROR((E373-AF373)/AL373*-1,0.1)</f>
        <v>5120.3476812661766</v>
      </c>
      <c r="AE373" s="75">
        <v>0</v>
      </c>
      <c r="AF373" s="100">
        <v>0</v>
      </c>
      <c r="AG373" s="107">
        <v>0</v>
      </c>
      <c r="AH373" s="108">
        <v>0</v>
      </c>
      <c r="AI373" s="112"/>
      <c r="AJ373" s="45" t="s">
        <v>688</v>
      </c>
      <c r="AL373" s="45">
        <f>VLOOKUP(B373,Di_ROADS!$B$17:$E$1006,4,FALSE)</f>
        <v>-2E-3</v>
      </c>
      <c r="AN373" s="37">
        <v>1</v>
      </c>
      <c r="AP373" s="140">
        <v>6.8950256484295487</v>
      </c>
      <c r="AQ373" s="138">
        <v>6.8950256480523775</v>
      </c>
      <c r="AR373" s="142">
        <f>AQ373-AP373</f>
        <v>-3.7717118317459608E-10</v>
      </c>
      <c r="AS373" s="77">
        <f>MIN(F373,E373)*P373</f>
        <v>10.240695362532353</v>
      </c>
      <c r="AT373" s="36">
        <v>6.8950256484295487</v>
      </c>
      <c r="AU373" s="78">
        <f>AT373-AS373</f>
        <v>-3.3456697141028044</v>
      </c>
    </row>
    <row r="374" spans="1:47" s="36" customFormat="1">
      <c r="A374" s="37">
        <v>336</v>
      </c>
      <c r="B374" s="69" t="s">
        <v>655</v>
      </c>
      <c r="C374" s="74">
        <v>33</v>
      </c>
      <c r="D374" s="131">
        <v>0</v>
      </c>
      <c r="E374" s="131">
        <v>2.4000217671174191</v>
      </c>
      <c r="F374" s="131">
        <v>2.1677391819983964</v>
      </c>
      <c r="G374" s="65">
        <v>63.4</v>
      </c>
      <c r="H374" s="65">
        <v>6</v>
      </c>
      <c r="I374" s="65">
        <v>9.9420000000000002</v>
      </c>
      <c r="J374" s="45">
        <v>9.9</v>
      </c>
      <c r="K374" s="45">
        <v>0</v>
      </c>
      <c r="L374" s="136">
        <v>1372</v>
      </c>
      <c r="M374" s="45">
        <v>0</v>
      </c>
      <c r="N374" s="73">
        <v>0</v>
      </c>
      <c r="O374" s="37">
        <v>1</v>
      </c>
      <c r="P374" s="37">
        <v>1</v>
      </c>
      <c r="Q374" s="146">
        <v>0</v>
      </c>
      <c r="R374" s="93">
        <f>VLOOKUP($C374,lookup_line!$A$3:$M$40,2,FALSE)</f>
        <v>5</v>
      </c>
      <c r="S374" s="39">
        <f>VLOOKUP($C374,lookup_line!$A$3:$M$40,3,FALSE)</f>
        <v>34</v>
      </c>
      <c r="T374" s="39">
        <f>VLOOKUP($C374,lookup_line!$A$3:$M$40,4,FALSE)</f>
        <v>0</v>
      </c>
      <c r="U374" s="39">
        <f>VLOOKUP($C374,lookup_line!$A$3:$M$40,5,FALSE)</f>
        <v>0</v>
      </c>
      <c r="V374" s="39">
        <f>VLOOKUP($C374,lookup_line!$A$3:$M$40,6,FALSE)</f>
        <v>0</v>
      </c>
      <c r="W374" s="39">
        <f>VLOOKUP($C374,lookup_line!$A$3:$M$40,7,FALSE)</f>
        <v>0</v>
      </c>
      <c r="X374" s="39">
        <f>VLOOKUP($C374,lookup_line!$A$3:$M$40,8,FALSE)</f>
        <v>0</v>
      </c>
      <c r="Y374" s="39">
        <f>VLOOKUP($C374,lookup_line!$A$3:$M$40,9,FALSE)</f>
        <v>0</v>
      </c>
      <c r="Z374" s="39">
        <f>VLOOKUP($C374,lookup_line!$A$3:$M$40,10,FALSE)</f>
        <v>0</v>
      </c>
      <c r="AA374" s="39">
        <f>VLOOKUP($C374,lookup_line!$A$3:$M$40,11,FALSE)</f>
        <v>0</v>
      </c>
      <c r="AB374" s="39">
        <f>VLOOKUP($C374,lookup_line!$A$3:$M$40,12,FALSE)</f>
        <v>0</v>
      </c>
      <c r="AC374" s="39">
        <f>VLOOKUP($C374,lookup_line!$A$3:$M$40,13,FALSE)</f>
        <v>0</v>
      </c>
      <c r="AD374" s="126">
        <f>IFERROR((E374-AF374)/AL374*-1,0.1)</f>
        <v>1200.0108835587096</v>
      </c>
      <c r="AE374" s="75">
        <v>0</v>
      </c>
      <c r="AF374" s="100">
        <v>0</v>
      </c>
      <c r="AG374" s="107">
        <v>0</v>
      </c>
      <c r="AH374" s="108">
        <v>0</v>
      </c>
      <c r="AI374" s="112"/>
      <c r="AJ374" s="45" t="s">
        <v>890</v>
      </c>
      <c r="AL374" s="45">
        <f>VLOOKUP(B374,Di_ROADS!$B$17:$E$1006,4,FALSE)</f>
        <v>-2E-3</v>
      </c>
      <c r="AN374" s="37">
        <v>1</v>
      </c>
      <c r="AP374" s="140">
        <v>0.19734900894308838</v>
      </c>
      <c r="AQ374" s="138">
        <v>0.1973490085272003</v>
      </c>
      <c r="AR374" s="142">
        <f>AQ374-AP374</f>
        <v>-4.1588807397907601E-10</v>
      </c>
      <c r="AS374" s="77">
        <f>MIN(F374,E374)*P374</f>
        <v>2.1677391819983964</v>
      </c>
      <c r="AT374" s="36">
        <v>0.19734900894308838</v>
      </c>
      <c r="AU374" s="78">
        <f>AT374-AS374</f>
        <v>-1.9703901730553079</v>
      </c>
    </row>
    <row r="375" spans="1:47" s="36" customFormat="1">
      <c r="A375" s="37">
        <v>337</v>
      </c>
      <c r="B375" s="69" t="s">
        <v>656</v>
      </c>
      <c r="C375" s="74">
        <v>33</v>
      </c>
      <c r="D375" s="131">
        <v>0</v>
      </c>
      <c r="E375" s="131">
        <v>9.3877152064753062</v>
      </c>
      <c r="F375" s="131">
        <v>15</v>
      </c>
      <c r="G375" s="65">
        <v>31.2</v>
      </c>
      <c r="H375" s="65">
        <v>8.8000000000000007</v>
      </c>
      <c r="I375" s="65">
        <v>12.157999999999999</v>
      </c>
      <c r="J375" s="45">
        <v>12.2</v>
      </c>
      <c r="K375" s="45">
        <v>24</v>
      </c>
      <c r="L375" s="136">
        <v>3511</v>
      </c>
      <c r="M375" s="45">
        <v>24</v>
      </c>
      <c r="N375" s="73">
        <v>0</v>
      </c>
      <c r="O375" s="37">
        <v>1</v>
      </c>
      <c r="P375" s="37">
        <v>1</v>
      </c>
      <c r="Q375" s="146">
        <v>0</v>
      </c>
      <c r="R375" s="93">
        <f>VLOOKUP($C375,lookup_line!$A$3:$M$40,2,FALSE)</f>
        <v>5</v>
      </c>
      <c r="S375" s="39">
        <f>VLOOKUP($C375,lookup_line!$A$3:$M$40,3,FALSE)</f>
        <v>34</v>
      </c>
      <c r="T375" s="39">
        <f>VLOOKUP($C375,lookup_line!$A$3:$M$40,4,FALSE)</f>
        <v>0</v>
      </c>
      <c r="U375" s="39">
        <f>VLOOKUP($C375,lookup_line!$A$3:$M$40,5,FALSE)</f>
        <v>0</v>
      </c>
      <c r="V375" s="39">
        <f>VLOOKUP($C375,lookup_line!$A$3:$M$40,6,FALSE)</f>
        <v>0</v>
      </c>
      <c r="W375" s="39">
        <f>VLOOKUP($C375,lookup_line!$A$3:$M$40,7,FALSE)</f>
        <v>0</v>
      </c>
      <c r="X375" s="39">
        <f>VLOOKUP($C375,lookup_line!$A$3:$M$40,8,FALSE)</f>
        <v>0</v>
      </c>
      <c r="Y375" s="39">
        <f>VLOOKUP($C375,lookup_line!$A$3:$M$40,9,FALSE)</f>
        <v>0</v>
      </c>
      <c r="Z375" s="39">
        <f>VLOOKUP($C375,lookup_line!$A$3:$M$40,10,FALSE)</f>
        <v>0</v>
      </c>
      <c r="AA375" s="39">
        <f>VLOOKUP($C375,lookup_line!$A$3:$M$40,11,FALSE)</f>
        <v>0</v>
      </c>
      <c r="AB375" s="39">
        <f>VLOOKUP($C375,lookup_line!$A$3:$M$40,12,FALSE)</f>
        <v>0</v>
      </c>
      <c r="AC375" s="39">
        <f>VLOOKUP($C375,lookup_line!$A$3:$M$40,13,FALSE)</f>
        <v>0</v>
      </c>
      <c r="AD375" s="126">
        <f>IFERROR((E375-AF375)/AL375*-1,0.1)</f>
        <v>4693.8576032376532</v>
      </c>
      <c r="AE375" s="75">
        <v>0</v>
      </c>
      <c r="AF375" s="100">
        <v>0</v>
      </c>
      <c r="AG375" s="107">
        <v>0</v>
      </c>
      <c r="AH375" s="108">
        <v>0</v>
      </c>
      <c r="AI375" s="112"/>
      <c r="AJ375" s="45"/>
      <c r="AL375" s="45">
        <f>VLOOKUP(B375,Di_ROADS!$B$17:$E$1006,4,FALSE)</f>
        <v>-2E-3</v>
      </c>
      <c r="AN375" s="37">
        <v>1</v>
      </c>
      <c r="AP375" s="140">
        <v>6.9999999999999991</v>
      </c>
      <c r="AQ375" s="138">
        <v>6.9999999995907398</v>
      </c>
      <c r="AR375" s="142">
        <f>AQ375-AP375</f>
        <v>-4.0925929312152221E-10</v>
      </c>
      <c r="AS375" s="77">
        <f>MIN(F375,E375)*P375</f>
        <v>9.3877152064753062</v>
      </c>
      <c r="AT375" s="36">
        <v>7</v>
      </c>
      <c r="AU375" s="78">
        <f>AT375-AS375</f>
        <v>-2.3877152064753062</v>
      </c>
    </row>
    <row r="376" spans="1:47" s="36" customFormat="1">
      <c r="A376" s="37">
        <v>338</v>
      </c>
      <c r="B376" s="69" t="s">
        <v>657</v>
      </c>
      <c r="C376" s="74">
        <v>33</v>
      </c>
      <c r="D376" s="131">
        <v>0</v>
      </c>
      <c r="E376" s="131">
        <v>2.243359713733827</v>
      </c>
      <c r="F376" s="131">
        <v>2.1000868489820803</v>
      </c>
      <c r="G376" s="65">
        <v>271.3</v>
      </c>
      <c r="H376" s="65">
        <v>134.9</v>
      </c>
      <c r="I376" s="65">
        <v>13.808</v>
      </c>
      <c r="J376" s="45">
        <v>13.8</v>
      </c>
      <c r="K376" s="45">
        <v>12</v>
      </c>
      <c r="L376" s="136">
        <v>9837</v>
      </c>
      <c r="M376" s="45">
        <v>12</v>
      </c>
      <c r="N376" s="73">
        <v>0</v>
      </c>
      <c r="O376" s="37">
        <v>1</v>
      </c>
      <c r="P376" s="37">
        <v>1</v>
      </c>
      <c r="Q376" s="146">
        <v>0</v>
      </c>
      <c r="R376" s="93">
        <f>VLOOKUP($C376,lookup_line!$A$3:$M$40,2,FALSE)</f>
        <v>5</v>
      </c>
      <c r="S376" s="39">
        <f>VLOOKUP($C376,lookup_line!$A$3:$M$40,3,FALSE)</f>
        <v>34</v>
      </c>
      <c r="T376" s="39">
        <f>VLOOKUP($C376,lookup_line!$A$3:$M$40,4,FALSE)</f>
        <v>0</v>
      </c>
      <c r="U376" s="39">
        <f>VLOOKUP($C376,lookup_line!$A$3:$M$40,5,FALSE)</f>
        <v>0</v>
      </c>
      <c r="V376" s="39">
        <f>VLOOKUP($C376,lookup_line!$A$3:$M$40,6,FALSE)</f>
        <v>0</v>
      </c>
      <c r="W376" s="39">
        <f>VLOOKUP($C376,lookup_line!$A$3:$M$40,7,FALSE)</f>
        <v>0</v>
      </c>
      <c r="X376" s="39">
        <f>VLOOKUP($C376,lookup_line!$A$3:$M$40,8,FALSE)</f>
        <v>0</v>
      </c>
      <c r="Y376" s="39">
        <f>VLOOKUP($C376,lookup_line!$A$3:$M$40,9,FALSE)</f>
        <v>0</v>
      </c>
      <c r="Z376" s="39">
        <f>VLOOKUP($C376,lookup_line!$A$3:$M$40,10,FALSE)</f>
        <v>0</v>
      </c>
      <c r="AA376" s="39">
        <f>VLOOKUP($C376,lookup_line!$A$3:$M$40,11,FALSE)</f>
        <v>0</v>
      </c>
      <c r="AB376" s="39">
        <f>VLOOKUP($C376,lookup_line!$A$3:$M$40,12,FALSE)</f>
        <v>0</v>
      </c>
      <c r="AC376" s="39">
        <f>VLOOKUP($C376,lookup_line!$A$3:$M$40,13,FALSE)</f>
        <v>0</v>
      </c>
      <c r="AD376" s="126">
        <f>IFERROR((E376-AF376)/AL376*-1,0.1)</f>
        <v>1121.6798568669135</v>
      </c>
      <c r="AE376" s="75">
        <v>0</v>
      </c>
      <c r="AF376" s="100">
        <v>0</v>
      </c>
      <c r="AG376" s="107">
        <v>0</v>
      </c>
      <c r="AH376" s="108">
        <v>0</v>
      </c>
      <c r="AI376" s="112"/>
      <c r="AJ376" s="45" t="s">
        <v>890</v>
      </c>
      <c r="AL376" s="45">
        <f>VLOOKUP(B376,Di_ROADS!$B$17:$E$1006,4,FALSE)</f>
        <v>-2E-3</v>
      </c>
      <c r="AN376" s="37">
        <v>1</v>
      </c>
      <c r="AP376" s="140">
        <v>6.3469703905921886</v>
      </c>
      <c r="AQ376" s="138">
        <v>6.3469703901852075</v>
      </c>
      <c r="AR376" s="142">
        <f>AQ376-AP376</f>
        <v>-4.0698111547499138E-10</v>
      </c>
      <c r="AS376" s="77">
        <f>MIN(F376,E376)*P376</f>
        <v>2.1000868489820803</v>
      </c>
      <c r="AT376" s="36">
        <v>6.3469703905921886</v>
      </c>
      <c r="AU376" s="78">
        <f>AT376-AS376</f>
        <v>4.2468835416101083</v>
      </c>
    </row>
    <row r="377" spans="1:47" s="36" customFormat="1">
      <c r="A377" s="37">
        <v>340</v>
      </c>
      <c r="B377" s="69" t="s">
        <v>659</v>
      </c>
      <c r="C377" s="74">
        <v>33</v>
      </c>
      <c r="D377" s="131">
        <v>0</v>
      </c>
      <c r="E377" s="131">
        <v>11.382247705722154</v>
      </c>
      <c r="F377" s="131">
        <v>15</v>
      </c>
      <c r="G377" s="65">
        <v>40.4</v>
      </c>
      <c r="H377" s="65">
        <v>1.9</v>
      </c>
      <c r="I377" s="65">
        <v>7.2320000000000002</v>
      </c>
      <c r="J377" s="45">
        <v>7.2</v>
      </c>
      <c r="K377" s="45">
        <v>4</v>
      </c>
      <c r="L377" s="136">
        <v>1646.2</v>
      </c>
      <c r="M377" s="45">
        <v>4</v>
      </c>
      <c r="N377" s="73">
        <v>0</v>
      </c>
      <c r="O377" s="37">
        <v>1</v>
      </c>
      <c r="P377" s="37">
        <v>1</v>
      </c>
      <c r="Q377" s="146">
        <v>0</v>
      </c>
      <c r="R377" s="93">
        <f>VLOOKUP($C377,lookup_line!$A$3:$M$40,2,FALSE)</f>
        <v>5</v>
      </c>
      <c r="S377" s="39">
        <f>VLOOKUP($C377,lookup_line!$A$3:$M$40,3,FALSE)</f>
        <v>34</v>
      </c>
      <c r="T377" s="39">
        <f>VLOOKUP($C377,lookup_line!$A$3:$M$40,4,FALSE)</f>
        <v>0</v>
      </c>
      <c r="U377" s="39">
        <f>VLOOKUP($C377,lookup_line!$A$3:$M$40,5,FALSE)</f>
        <v>0</v>
      </c>
      <c r="V377" s="39">
        <f>VLOOKUP($C377,lookup_line!$A$3:$M$40,6,FALSE)</f>
        <v>0</v>
      </c>
      <c r="W377" s="39">
        <f>VLOOKUP($C377,lookup_line!$A$3:$M$40,7,FALSE)</f>
        <v>0</v>
      </c>
      <c r="X377" s="39">
        <f>VLOOKUP($C377,lookup_line!$A$3:$M$40,8,FALSE)</f>
        <v>0</v>
      </c>
      <c r="Y377" s="39">
        <f>VLOOKUP($C377,lookup_line!$A$3:$M$40,9,FALSE)</f>
        <v>0</v>
      </c>
      <c r="Z377" s="39">
        <f>VLOOKUP($C377,lookup_line!$A$3:$M$40,10,FALSE)</f>
        <v>0</v>
      </c>
      <c r="AA377" s="39">
        <f>VLOOKUP($C377,lookup_line!$A$3:$M$40,11,FALSE)</f>
        <v>0</v>
      </c>
      <c r="AB377" s="39">
        <f>VLOOKUP($C377,lookup_line!$A$3:$M$40,12,FALSE)</f>
        <v>0</v>
      </c>
      <c r="AC377" s="39">
        <f>VLOOKUP($C377,lookup_line!$A$3:$M$40,13,FALSE)</f>
        <v>0</v>
      </c>
      <c r="AD377" s="126">
        <f>IFERROR((E377-AF377)/AL377*-1,0.1)</f>
        <v>5691.1238528610766</v>
      </c>
      <c r="AE377" s="75">
        <v>0</v>
      </c>
      <c r="AF377" s="100">
        <v>0</v>
      </c>
      <c r="AG377" s="107">
        <v>0</v>
      </c>
      <c r="AH377" s="108">
        <v>0</v>
      </c>
      <c r="AI377" s="112"/>
      <c r="AJ377" s="45"/>
      <c r="AL377" s="45">
        <f>VLOOKUP(B377,Di_ROADS!$B$17:$E$1006,4,FALSE)</f>
        <v>-2E-3</v>
      </c>
      <c r="AN377" s="37">
        <v>1</v>
      </c>
      <c r="AP377" s="140">
        <v>3.815248354866398</v>
      </c>
      <c r="AQ377" s="138">
        <v>3.8152483544763434</v>
      </c>
      <c r="AR377" s="142">
        <f>AQ377-AP377</f>
        <v>-3.9005465524155625E-10</v>
      </c>
      <c r="AS377" s="77">
        <f>MIN(F377,E377)*P377</f>
        <v>11.382247705722154</v>
      </c>
      <c r="AT377" s="36">
        <v>3.815248354866398</v>
      </c>
      <c r="AU377" s="78">
        <f>AT377-AS377</f>
        <v>-7.566999350855756</v>
      </c>
    </row>
    <row r="378" spans="1:47" s="36" customFormat="1">
      <c r="A378" s="37">
        <v>341</v>
      </c>
      <c r="B378" s="69" t="s">
        <v>660</v>
      </c>
      <c r="C378" s="74">
        <v>33</v>
      </c>
      <c r="D378" s="131">
        <v>0</v>
      </c>
      <c r="E378" s="131">
        <v>15.594157641792028</v>
      </c>
      <c r="F378" s="131">
        <v>15</v>
      </c>
      <c r="G378" s="65">
        <v>53</v>
      </c>
      <c r="H378" s="65">
        <v>8.5</v>
      </c>
      <c r="I378" s="65">
        <v>36.542000000000002</v>
      </c>
      <c r="J378" s="45">
        <v>36.5</v>
      </c>
      <c r="K378" s="45">
        <v>5</v>
      </c>
      <c r="L378" s="136">
        <v>2975</v>
      </c>
      <c r="M378" s="45">
        <v>5</v>
      </c>
      <c r="N378" s="73">
        <v>0</v>
      </c>
      <c r="O378" s="37">
        <v>1</v>
      </c>
      <c r="P378" s="37">
        <v>1</v>
      </c>
      <c r="Q378" s="146">
        <v>0</v>
      </c>
      <c r="R378" s="93">
        <f>VLOOKUP($C378,lookup_line!$A$3:$M$40,2,FALSE)</f>
        <v>5</v>
      </c>
      <c r="S378" s="39">
        <f>VLOOKUP($C378,lookup_line!$A$3:$M$40,3,FALSE)</f>
        <v>34</v>
      </c>
      <c r="T378" s="39">
        <f>VLOOKUP($C378,lookup_line!$A$3:$M$40,4,FALSE)</f>
        <v>0</v>
      </c>
      <c r="U378" s="39">
        <f>VLOOKUP($C378,lookup_line!$A$3:$M$40,5,FALSE)</f>
        <v>0</v>
      </c>
      <c r="V378" s="39">
        <f>VLOOKUP($C378,lookup_line!$A$3:$M$40,6,FALSE)</f>
        <v>0</v>
      </c>
      <c r="W378" s="39">
        <f>VLOOKUP($C378,lookup_line!$A$3:$M$40,7,FALSE)</f>
        <v>0</v>
      </c>
      <c r="X378" s="39">
        <f>VLOOKUP($C378,lookup_line!$A$3:$M$40,8,FALSE)</f>
        <v>0</v>
      </c>
      <c r="Y378" s="39">
        <f>VLOOKUP($C378,lookup_line!$A$3:$M$40,9,FALSE)</f>
        <v>0</v>
      </c>
      <c r="Z378" s="39">
        <f>VLOOKUP($C378,lookup_line!$A$3:$M$40,10,FALSE)</f>
        <v>0</v>
      </c>
      <c r="AA378" s="39">
        <f>VLOOKUP($C378,lookup_line!$A$3:$M$40,11,FALSE)</f>
        <v>0</v>
      </c>
      <c r="AB378" s="39">
        <f>VLOOKUP($C378,lookup_line!$A$3:$M$40,12,FALSE)</f>
        <v>0</v>
      </c>
      <c r="AC378" s="39">
        <f>VLOOKUP($C378,lookup_line!$A$3:$M$40,13,FALSE)</f>
        <v>0</v>
      </c>
      <c r="AD378" s="126">
        <f>IFERROR((E378-AF378)/AL378*-1,0.1)</f>
        <v>7797.0788208960139</v>
      </c>
      <c r="AE378" s="75">
        <v>0</v>
      </c>
      <c r="AF378" s="100">
        <v>0</v>
      </c>
      <c r="AG378" s="107">
        <v>0</v>
      </c>
      <c r="AH378" s="108">
        <v>0</v>
      </c>
      <c r="AI378" s="112"/>
      <c r="AJ378" s="45"/>
      <c r="AL378" s="45">
        <f>VLOOKUP(B378,Di_ROADS!$B$17:$E$1006,4,FALSE)</f>
        <v>-2E-3</v>
      </c>
      <c r="AN378" s="37">
        <v>1</v>
      </c>
      <c r="AP378" s="140">
        <v>0</v>
      </c>
      <c r="AQ378" s="138">
        <v>0</v>
      </c>
      <c r="AR378" s="142">
        <f>AQ378-AP378</f>
        <v>0</v>
      </c>
      <c r="AS378" s="77">
        <f>MIN(F378,E378)*P378</f>
        <v>15</v>
      </c>
      <c r="AT378" s="36">
        <v>0</v>
      </c>
      <c r="AU378" s="78">
        <f>AT378-AS378</f>
        <v>-15</v>
      </c>
    </row>
    <row r="379" spans="1:47" s="36" customFormat="1">
      <c r="A379" s="37">
        <v>342</v>
      </c>
      <c r="B379" s="69" t="s">
        <v>661</v>
      </c>
      <c r="C379" s="74">
        <v>33</v>
      </c>
      <c r="D379" s="131">
        <v>0</v>
      </c>
      <c r="E379" s="131">
        <v>9.8353476161808544</v>
      </c>
      <c r="F379" s="131">
        <v>15</v>
      </c>
      <c r="G379" s="65">
        <v>20.3</v>
      </c>
      <c r="H379" s="65">
        <v>6.7</v>
      </c>
      <c r="I379" s="65">
        <v>20.206</v>
      </c>
      <c r="J379" s="45">
        <v>20.2</v>
      </c>
      <c r="K379" s="45">
        <v>0</v>
      </c>
      <c r="L379" s="136">
        <v>10242</v>
      </c>
      <c r="M379" s="45">
        <v>0</v>
      </c>
      <c r="N379" s="73">
        <v>0</v>
      </c>
      <c r="O379" s="37">
        <v>1</v>
      </c>
      <c r="P379" s="37">
        <v>1</v>
      </c>
      <c r="Q379" s="146">
        <v>0</v>
      </c>
      <c r="R379" s="93">
        <f>VLOOKUP($C379,lookup_line!$A$3:$M$40,2,FALSE)</f>
        <v>5</v>
      </c>
      <c r="S379" s="39">
        <f>VLOOKUP($C379,lookup_line!$A$3:$M$40,3,FALSE)</f>
        <v>34</v>
      </c>
      <c r="T379" s="39">
        <f>VLOOKUP($C379,lookup_line!$A$3:$M$40,4,FALSE)</f>
        <v>0</v>
      </c>
      <c r="U379" s="39">
        <f>VLOOKUP($C379,lookup_line!$A$3:$M$40,5,FALSE)</f>
        <v>0</v>
      </c>
      <c r="V379" s="39">
        <f>VLOOKUP($C379,lookup_line!$A$3:$M$40,6,FALSE)</f>
        <v>0</v>
      </c>
      <c r="W379" s="39">
        <f>VLOOKUP($C379,lookup_line!$A$3:$M$40,7,FALSE)</f>
        <v>0</v>
      </c>
      <c r="X379" s="39">
        <f>VLOOKUP($C379,lookup_line!$A$3:$M$40,8,FALSE)</f>
        <v>0</v>
      </c>
      <c r="Y379" s="39">
        <f>VLOOKUP($C379,lookup_line!$A$3:$M$40,9,FALSE)</f>
        <v>0</v>
      </c>
      <c r="Z379" s="39">
        <f>VLOOKUP($C379,lookup_line!$A$3:$M$40,10,FALSE)</f>
        <v>0</v>
      </c>
      <c r="AA379" s="39">
        <f>VLOOKUP($C379,lookup_line!$A$3:$M$40,11,FALSE)</f>
        <v>0</v>
      </c>
      <c r="AB379" s="39">
        <f>VLOOKUP($C379,lookup_line!$A$3:$M$40,12,FALSE)</f>
        <v>0</v>
      </c>
      <c r="AC379" s="39">
        <f>VLOOKUP($C379,lookup_line!$A$3:$M$40,13,FALSE)</f>
        <v>0</v>
      </c>
      <c r="AD379" s="126">
        <f>IFERROR((E379-AF379)/AL379*-1,0.1)</f>
        <v>4917.673808090427</v>
      </c>
      <c r="AE379" s="75">
        <v>0</v>
      </c>
      <c r="AF379" s="100">
        <v>0</v>
      </c>
      <c r="AG379" s="107">
        <v>0</v>
      </c>
      <c r="AH379" s="108">
        <v>0</v>
      </c>
      <c r="AI379" s="112"/>
      <c r="AJ379" s="45" t="s">
        <v>786</v>
      </c>
      <c r="AL379" s="45">
        <f>VLOOKUP(B379,Di_ROADS!$B$17:$E$1006,4,FALSE)</f>
        <v>-2E-3</v>
      </c>
      <c r="AN379" s="37">
        <v>1</v>
      </c>
      <c r="AP379" s="140">
        <v>15</v>
      </c>
      <c r="AQ379" s="138">
        <v>14.999999999614614</v>
      </c>
      <c r="AR379" s="142">
        <f>AQ379-AP379</f>
        <v>-3.8538594537840254E-10</v>
      </c>
      <c r="AS379" s="77">
        <f>MIN(F379,E379)*P379</f>
        <v>9.8353476161808544</v>
      </c>
      <c r="AT379" s="36">
        <v>15</v>
      </c>
      <c r="AU379" s="78">
        <f>AT379-AS379</f>
        <v>5.1646523838191456</v>
      </c>
    </row>
    <row r="380" spans="1:47" s="36" customFormat="1">
      <c r="A380" s="37">
        <v>344</v>
      </c>
      <c r="B380" s="69" t="s">
        <v>663</v>
      </c>
      <c r="C380" s="74">
        <v>34</v>
      </c>
      <c r="D380" s="131">
        <v>0</v>
      </c>
      <c r="E380" s="159">
        <v>15.948879119002903</v>
      </c>
      <c r="F380" s="131">
        <v>7</v>
      </c>
      <c r="G380" s="65">
        <v>23.1</v>
      </c>
      <c r="H380" s="65">
        <v>4.9000000000000004</v>
      </c>
      <c r="I380" s="65">
        <v>16.081</v>
      </c>
      <c r="J380" s="45">
        <v>16.100000000000001</v>
      </c>
      <c r="K380" s="45">
        <v>0</v>
      </c>
      <c r="L380" s="136">
        <v>3225.6</v>
      </c>
      <c r="M380" s="45">
        <v>0</v>
      </c>
      <c r="N380" s="73">
        <v>0</v>
      </c>
      <c r="O380" s="37">
        <v>1</v>
      </c>
      <c r="P380" s="37">
        <v>1</v>
      </c>
      <c r="Q380" s="146">
        <v>0</v>
      </c>
      <c r="R380" s="93">
        <f>VLOOKUP($C380,lookup_line!$A$3:$M$40,2,FALSE)</f>
        <v>16</v>
      </c>
      <c r="S380" s="39">
        <f>VLOOKUP($C380,lookup_line!$A$3:$M$40,3,FALSE)</f>
        <v>37</v>
      </c>
      <c r="T380" s="39">
        <f>VLOOKUP($C380,lookup_line!$A$3:$M$40,4,FALSE)</f>
        <v>0</v>
      </c>
      <c r="U380" s="39">
        <f>VLOOKUP($C380,lookup_line!$A$3:$M$40,5,FALSE)</f>
        <v>0</v>
      </c>
      <c r="V380" s="39">
        <f>VLOOKUP($C380,lookup_line!$A$3:$M$40,6,FALSE)</f>
        <v>0</v>
      </c>
      <c r="W380" s="39">
        <f>VLOOKUP($C380,lookup_line!$A$3:$M$40,7,FALSE)</f>
        <v>0</v>
      </c>
      <c r="X380" s="39">
        <f>VLOOKUP($C380,lookup_line!$A$3:$M$40,8,FALSE)</f>
        <v>0</v>
      </c>
      <c r="Y380" s="39">
        <f>VLOOKUP($C380,lookup_line!$A$3:$M$40,9,FALSE)</f>
        <v>0</v>
      </c>
      <c r="Z380" s="39">
        <f>VLOOKUP($C380,lookup_line!$A$3:$M$40,10,FALSE)</f>
        <v>0</v>
      </c>
      <c r="AA380" s="39">
        <f>VLOOKUP($C380,lookup_line!$A$3:$M$40,11,FALSE)</f>
        <v>0</v>
      </c>
      <c r="AB380" s="39">
        <f>VLOOKUP($C380,lookup_line!$A$3:$M$40,12,FALSE)</f>
        <v>0</v>
      </c>
      <c r="AC380" s="39">
        <f>VLOOKUP($C380,lookup_line!$A$3:$M$40,13,FALSE)</f>
        <v>0</v>
      </c>
      <c r="AD380" s="126">
        <f>IFERROR((E380-AF380)/AL380*-1,0.1)</f>
        <v>1993.6098898753628</v>
      </c>
      <c r="AE380" s="75">
        <v>0</v>
      </c>
      <c r="AF380" s="100">
        <v>0</v>
      </c>
      <c r="AG380" s="107">
        <v>0</v>
      </c>
      <c r="AH380" s="108">
        <v>0</v>
      </c>
      <c r="AI380" s="112"/>
      <c r="AJ380" s="45" t="s">
        <v>787</v>
      </c>
      <c r="AL380" s="45">
        <f>VLOOKUP(B380,Di_ROADS!$B$17:$E$1006,4,FALSE)</f>
        <v>-8.0000000000000002E-3</v>
      </c>
      <c r="AN380" s="37">
        <v>1</v>
      </c>
      <c r="AP380" s="140">
        <v>6.2753841615704689</v>
      </c>
      <c r="AQ380" s="138">
        <v>6.2753841611666061</v>
      </c>
      <c r="AR380" s="142">
        <f>AQ380-AP380</f>
        <v>-4.0386272104342424E-10</v>
      </c>
      <c r="AS380" s="77">
        <f>MIN(F380,E380)*P380</f>
        <v>7</v>
      </c>
      <c r="AT380" s="36">
        <v>6.2753841615704689</v>
      </c>
      <c r="AU380" s="78">
        <f>AT380-AS380</f>
        <v>-0.72461583842953114</v>
      </c>
    </row>
    <row r="381" spans="1:47" s="36" customFormat="1">
      <c r="A381" s="37">
        <v>345</v>
      </c>
      <c r="B381" s="69" t="s">
        <v>664</v>
      </c>
      <c r="C381" s="74">
        <v>34</v>
      </c>
      <c r="D381" s="131">
        <v>0</v>
      </c>
      <c r="E381" s="159">
        <v>13.867779067257295</v>
      </c>
      <c r="F381" s="131">
        <v>7</v>
      </c>
      <c r="G381" s="65">
        <v>24</v>
      </c>
      <c r="H381" s="65">
        <v>5</v>
      </c>
      <c r="I381" s="65">
        <v>17.140999999999998</v>
      </c>
      <c r="J381" s="45">
        <v>17.100000000000001</v>
      </c>
      <c r="K381" s="45">
        <v>0</v>
      </c>
      <c r="L381" s="136">
        <v>2190.67</v>
      </c>
      <c r="M381" s="45">
        <v>0</v>
      </c>
      <c r="N381" s="73">
        <v>0</v>
      </c>
      <c r="O381" s="37">
        <v>1</v>
      </c>
      <c r="P381" s="37">
        <v>1</v>
      </c>
      <c r="Q381" s="146">
        <v>0</v>
      </c>
      <c r="R381" s="93">
        <f>VLOOKUP($C381,lookup_line!$A$3:$M$40,2,FALSE)</f>
        <v>16</v>
      </c>
      <c r="S381" s="39">
        <f>VLOOKUP($C381,lookup_line!$A$3:$M$40,3,FALSE)</f>
        <v>37</v>
      </c>
      <c r="T381" s="39">
        <f>VLOOKUP($C381,lookup_line!$A$3:$M$40,4,FALSE)</f>
        <v>0</v>
      </c>
      <c r="U381" s="39">
        <f>VLOOKUP($C381,lookup_line!$A$3:$M$40,5,FALSE)</f>
        <v>0</v>
      </c>
      <c r="V381" s="39">
        <f>VLOOKUP($C381,lookup_line!$A$3:$M$40,6,FALSE)</f>
        <v>0</v>
      </c>
      <c r="W381" s="39">
        <f>VLOOKUP($C381,lookup_line!$A$3:$M$40,7,FALSE)</f>
        <v>0</v>
      </c>
      <c r="X381" s="39">
        <f>VLOOKUP($C381,lookup_line!$A$3:$M$40,8,FALSE)</f>
        <v>0</v>
      </c>
      <c r="Y381" s="39">
        <f>VLOOKUP($C381,lookup_line!$A$3:$M$40,9,FALSE)</f>
        <v>0</v>
      </c>
      <c r="Z381" s="39">
        <f>VLOOKUP($C381,lookup_line!$A$3:$M$40,10,FALSE)</f>
        <v>0</v>
      </c>
      <c r="AA381" s="39">
        <f>VLOOKUP($C381,lookup_line!$A$3:$M$40,11,FALSE)</f>
        <v>0</v>
      </c>
      <c r="AB381" s="39">
        <f>VLOOKUP($C381,lookup_line!$A$3:$M$40,12,FALSE)</f>
        <v>0</v>
      </c>
      <c r="AC381" s="39">
        <f>VLOOKUP($C381,lookup_line!$A$3:$M$40,13,FALSE)</f>
        <v>0</v>
      </c>
      <c r="AD381" s="126">
        <f>IFERROR((E381-AF381)/AL381*-1,0.1)</f>
        <v>512.67205424241388</v>
      </c>
      <c r="AE381" s="75">
        <v>0</v>
      </c>
      <c r="AF381" s="100">
        <v>0</v>
      </c>
      <c r="AG381" s="107">
        <v>0</v>
      </c>
      <c r="AH381" s="108">
        <v>0</v>
      </c>
      <c r="AI381" s="112"/>
      <c r="AJ381" s="45" t="s">
        <v>787</v>
      </c>
      <c r="AL381" s="45">
        <f>VLOOKUP(B381,Di_ROADS!$B$17:$E$1006,4,FALSE)</f>
        <v>-2.7050000000000001E-2</v>
      </c>
      <c r="AN381" s="37">
        <v>1</v>
      </c>
      <c r="AP381" s="140">
        <v>0</v>
      </c>
      <c r="AQ381" s="138">
        <v>0</v>
      </c>
      <c r="AR381" s="142">
        <f>AQ381-AP381</f>
        <v>0</v>
      </c>
      <c r="AS381" s="77">
        <f>MIN(F381,E381)*P381</f>
        <v>7</v>
      </c>
      <c r="AT381" s="36">
        <v>0</v>
      </c>
      <c r="AU381" s="78">
        <f>AT381-AS381</f>
        <v>-7</v>
      </c>
    </row>
    <row r="382" spans="1:47" s="36" customFormat="1">
      <c r="A382" s="37">
        <v>346</v>
      </c>
      <c r="B382" s="69" t="s">
        <v>665</v>
      </c>
      <c r="C382" s="74">
        <v>34</v>
      </c>
      <c r="D382" s="131">
        <v>0</v>
      </c>
      <c r="E382" s="159">
        <v>17.604162091409084</v>
      </c>
      <c r="F382" s="131">
        <v>7</v>
      </c>
      <c r="G382" s="65">
        <v>17.8</v>
      </c>
      <c r="H382" s="65">
        <v>5.0999999999999996</v>
      </c>
      <c r="I382" s="65">
        <v>15.88</v>
      </c>
      <c r="J382" s="45">
        <v>15.9</v>
      </c>
      <c r="K382" s="45">
        <v>0</v>
      </c>
      <c r="L382" s="136">
        <v>787.73</v>
      </c>
      <c r="M382" s="45">
        <v>0</v>
      </c>
      <c r="N382" s="73">
        <v>0</v>
      </c>
      <c r="O382" s="37">
        <v>1</v>
      </c>
      <c r="P382" s="37">
        <v>1</v>
      </c>
      <c r="Q382" s="146">
        <v>0</v>
      </c>
      <c r="R382" s="93">
        <f>VLOOKUP($C382,lookup_line!$A$3:$M$40,2,FALSE)</f>
        <v>16</v>
      </c>
      <c r="S382" s="39">
        <f>VLOOKUP($C382,lookup_line!$A$3:$M$40,3,FALSE)</f>
        <v>37</v>
      </c>
      <c r="T382" s="39">
        <f>VLOOKUP($C382,lookup_line!$A$3:$M$40,4,FALSE)</f>
        <v>0</v>
      </c>
      <c r="U382" s="39">
        <f>VLOOKUP($C382,lookup_line!$A$3:$M$40,5,FALSE)</f>
        <v>0</v>
      </c>
      <c r="V382" s="39">
        <f>VLOOKUP($C382,lookup_line!$A$3:$M$40,6,FALSE)</f>
        <v>0</v>
      </c>
      <c r="W382" s="39">
        <f>VLOOKUP($C382,lookup_line!$A$3:$M$40,7,FALSE)</f>
        <v>0</v>
      </c>
      <c r="X382" s="39">
        <f>VLOOKUP($C382,lookup_line!$A$3:$M$40,8,FALSE)</f>
        <v>0</v>
      </c>
      <c r="Y382" s="39">
        <f>VLOOKUP($C382,lookup_line!$A$3:$M$40,9,FALSE)</f>
        <v>0</v>
      </c>
      <c r="Z382" s="39">
        <f>VLOOKUP($C382,lookup_line!$A$3:$M$40,10,FALSE)</f>
        <v>0</v>
      </c>
      <c r="AA382" s="39">
        <f>VLOOKUP($C382,lookup_line!$A$3:$M$40,11,FALSE)</f>
        <v>0</v>
      </c>
      <c r="AB382" s="39">
        <f>VLOOKUP($C382,lookup_line!$A$3:$M$40,12,FALSE)</f>
        <v>0</v>
      </c>
      <c r="AC382" s="39">
        <f>VLOOKUP($C382,lookup_line!$A$3:$M$40,13,FALSE)</f>
        <v>0</v>
      </c>
      <c r="AD382" s="126">
        <f>IFERROR((E382-AF382)/AL382*-1,0.1)</f>
        <v>3321.5400172469967</v>
      </c>
      <c r="AE382" s="75">
        <v>0</v>
      </c>
      <c r="AF382" s="100">
        <v>0</v>
      </c>
      <c r="AG382" s="107">
        <v>0</v>
      </c>
      <c r="AH382" s="108">
        <v>0</v>
      </c>
      <c r="AI382" s="112"/>
      <c r="AJ382" s="45" t="s">
        <v>787</v>
      </c>
      <c r="AL382" s="45">
        <f>VLOOKUP(B382,Di_ROADS!$B$17:$E$1006,4,FALSE)</f>
        <v>-5.3E-3</v>
      </c>
      <c r="AN382" s="37">
        <v>1</v>
      </c>
      <c r="AP382" s="140">
        <v>0.30651513169990091</v>
      </c>
      <c r="AQ382" s="138">
        <v>0.30651513138454028</v>
      </c>
      <c r="AR382" s="142">
        <f>AQ382-AP382</f>
        <v>-3.1536062650161512E-10</v>
      </c>
      <c r="AS382" s="77">
        <f>MIN(F382,E382)*P382</f>
        <v>7</v>
      </c>
      <c r="AT382" s="36">
        <v>0.30651513169990091</v>
      </c>
      <c r="AU382" s="78">
        <f>AT382-AS382</f>
        <v>-6.6934848683000991</v>
      </c>
    </row>
    <row r="383" spans="1:47" s="36" customFormat="1">
      <c r="A383" s="37">
        <v>347</v>
      </c>
      <c r="B383" s="69" t="s">
        <v>666</v>
      </c>
      <c r="C383" s="74">
        <v>34</v>
      </c>
      <c r="D383" s="131">
        <v>0</v>
      </c>
      <c r="E383" s="159">
        <v>0.20795734795458221</v>
      </c>
      <c r="F383" s="131">
        <v>7</v>
      </c>
      <c r="G383" s="65">
        <v>1.5</v>
      </c>
      <c r="H383" s="65">
        <v>0</v>
      </c>
      <c r="I383" s="65">
        <v>23</v>
      </c>
      <c r="J383" s="45">
        <v>23</v>
      </c>
      <c r="K383" s="45">
        <v>0</v>
      </c>
      <c r="L383" s="136">
        <v>1718.13</v>
      </c>
      <c r="M383" s="45">
        <v>0</v>
      </c>
      <c r="N383" s="73">
        <v>0</v>
      </c>
      <c r="O383" s="37">
        <v>1</v>
      </c>
      <c r="P383" s="37">
        <v>1</v>
      </c>
      <c r="Q383" s="146">
        <v>0</v>
      </c>
      <c r="R383" s="93">
        <f>VLOOKUP($C383,lookup_line!$A$3:$M$40,2,FALSE)</f>
        <v>16</v>
      </c>
      <c r="S383" s="39">
        <f>VLOOKUP($C383,lookup_line!$A$3:$M$40,3,FALSE)</f>
        <v>37</v>
      </c>
      <c r="T383" s="39">
        <f>VLOOKUP($C383,lookup_line!$A$3:$M$40,4,FALSE)</f>
        <v>0</v>
      </c>
      <c r="U383" s="39">
        <f>VLOOKUP($C383,lookup_line!$A$3:$M$40,5,FALSE)</f>
        <v>0</v>
      </c>
      <c r="V383" s="39">
        <f>VLOOKUP($C383,lookup_line!$A$3:$M$40,6,FALSE)</f>
        <v>0</v>
      </c>
      <c r="W383" s="39">
        <f>VLOOKUP($C383,lookup_line!$A$3:$M$40,7,FALSE)</f>
        <v>0</v>
      </c>
      <c r="X383" s="39">
        <f>VLOOKUP($C383,lookup_line!$A$3:$M$40,8,FALSE)</f>
        <v>0</v>
      </c>
      <c r="Y383" s="39">
        <f>VLOOKUP($C383,lookup_line!$A$3:$M$40,9,FALSE)</f>
        <v>0</v>
      </c>
      <c r="Z383" s="39">
        <f>VLOOKUP($C383,lookup_line!$A$3:$M$40,10,FALSE)</f>
        <v>0</v>
      </c>
      <c r="AA383" s="39">
        <f>VLOOKUP($C383,lookup_line!$A$3:$M$40,11,FALSE)</f>
        <v>0</v>
      </c>
      <c r="AB383" s="39">
        <f>VLOOKUP($C383,lookup_line!$A$3:$M$40,12,FALSE)</f>
        <v>0</v>
      </c>
      <c r="AC383" s="39">
        <f>VLOOKUP($C383,lookup_line!$A$3:$M$40,13,FALSE)</f>
        <v>0</v>
      </c>
      <c r="AD383" s="126">
        <f>IFERROR((E383-AF383)/AL383*-1,0.1)</f>
        <v>103.97867397729109</v>
      </c>
      <c r="AE383" s="75">
        <v>0</v>
      </c>
      <c r="AF383" s="100">
        <v>0</v>
      </c>
      <c r="AG383" s="107">
        <v>0</v>
      </c>
      <c r="AH383" s="108">
        <v>0</v>
      </c>
      <c r="AI383" s="112"/>
      <c r="AJ383" s="45" t="s">
        <v>772</v>
      </c>
      <c r="AL383" s="45">
        <f>VLOOKUP(B383,Di_ROADS!$B$17:$E$1006,4,FALSE)</f>
        <v>-2E-3</v>
      </c>
      <c r="AN383" s="37">
        <v>1</v>
      </c>
      <c r="AP383" s="140">
        <v>3.6614490877538581</v>
      </c>
      <c r="AQ383" s="138">
        <v>3.6614490873794181</v>
      </c>
      <c r="AR383" s="142">
        <f>AQ383-AP383</f>
        <v>-3.744400345340182E-10</v>
      </c>
      <c r="AS383" s="77">
        <f>MIN(F383,E383)*P383</f>
        <v>0.20795734795458221</v>
      </c>
      <c r="AT383" s="36">
        <v>3.6614490877538577</v>
      </c>
      <c r="AU383" s="78">
        <f>AT383-AS383</f>
        <v>3.4534917397992757</v>
      </c>
    </row>
    <row r="384" spans="1:47" s="36" customFormat="1">
      <c r="A384" s="37">
        <v>348</v>
      </c>
      <c r="B384" s="69" t="s">
        <v>667</v>
      </c>
      <c r="C384" s="74">
        <v>34</v>
      </c>
      <c r="D384" s="131">
        <v>0</v>
      </c>
      <c r="E384" s="159">
        <v>12.05938668427101</v>
      </c>
      <c r="F384" s="131">
        <v>7</v>
      </c>
      <c r="G384" s="65">
        <v>22.4</v>
      </c>
      <c r="H384" s="65">
        <v>4.8</v>
      </c>
      <c r="I384" s="65">
        <v>23</v>
      </c>
      <c r="J384" s="45">
        <v>23</v>
      </c>
      <c r="K384" s="45">
        <v>0</v>
      </c>
      <c r="L384" s="136">
        <v>3278.27</v>
      </c>
      <c r="M384" s="45">
        <v>0</v>
      </c>
      <c r="N384" s="73">
        <v>0</v>
      </c>
      <c r="O384" s="37">
        <v>1</v>
      </c>
      <c r="P384" s="37">
        <v>1</v>
      </c>
      <c r="Q384" s="146">
        <v>0</v>
      </c>
      <c r="R384" s="93">
        <f>VLOOKUP($C384,lookup_line!$A$3:$M$40,2,FALSE)</f>
        <v>16</v>
      </c>
      <c r="S384" s="39">
        <f>VLOOKUP($C384,lookup_line!$A$3:$M$40,3,FALSE)</f>
        <v>37</v>
      </c>
      <c r="T384" s="39">
        <f>VLOOKUP($C384,lookup_line!$A$3:$M$40,4,FALSE)</f>
        <v>0</v>
      </c>
      <c r="U384" s="39">
        <f>VLOOKUP($C384,lookup_line!$A$3:$M$40,5,FALSE)</f>
        <v>0</v>
      </c>
      <c r="V384" s="39">
        <f>VLOOKUP($C384,lookup_line!$A$3:$M$40,6,FALSE)</f>
        <v>0</v>
      </c>
      <c r="W384" s="39">
        <f>VLOOKUP($C384,lookup_line!$A$3:$M$40,7,FALSE)</f>
        <v>0</v>
      </c>
      <c r="X384" s="39">
        <f>VLOOKUP($C384,lookup_line!$A$3:$M$40,8,FALSE)</f>
        <v>0</v>
      </c>
      <c r="Y384" s="39">
        <f>VLOOKUP($C384,lookup_line!$A$3:$M$40,9,FALSE)</f>
        <v>0</v>
      </c>
      <c r="Z384" s="39">
        <f>VLOOKUP($C384,lookup_line!$A$3:$M$40,10,FALSE)</f>
        <v>0</v>
      </c>
      <c r="AA384" s="39">
        <f>VLOOKUP($C384,lookup_line!$A$3:$M$40,11,FALSE)</f>
        <v>0</v>
      </c>
      <c r="AB384" s="39">
        <f>VLOOKUP($C384,lookup_line!$A$3:$M$40,12,FALSE)</f>
        <v>0</v>
      </c>
      <c r="AC384" s="39">
        <f>VLOOKUP($C384,lookup_line!$A$3:$M$40,13,FALSE)</f>
        <v>0</v>
      </c>
      <c r="AD384" s="126">
        <f>IFERROR((E384-AF384)/AL384*-1,0.1)</f>
        <v>6029.6933421355043</v>
      </c>
      <c r="AE384" s="75">
        <v>0</v>
      </c>
      <c r="AF384" s="100">
        <v>0</v>
      </c>
      <c r="AG384" s="107">
        <v>0</v>
      </c>
      <c r="AH384" s="108">
        <v>0</v>
      </c>
      <c r="AI384" s="112"/>
      <c r="AJ384" s="45" t="s">
        <v>891</v>
      </c>
      <c r="AL384" s="45">
        <f>VLOOKUP(B384,Di_ROADS!$B$17:$E$1006,4,FALSE)</f>
        <v>-2E-3</v>
      </c>
      <c r="AN384" s="37">
        <v>1</v>
      </c>
      <c r="AP384" s="140">
        <v>8.6925859348378811</v>
      </c>
      <c r="AQ384" s="138">
        <v>8.6925859343651535</v>
      </c>
      <c r="AR384" s="142">
        <f>AQ384-AP384</f>
        <v>-4.7272763481487345E-10</v>
      </c>
      <c r="AS384" s="77">
        <f>MIN(F384,E384)*P384</f>
        <v>7</v>
      </c>
      <c r="AT384" s="36">
        <v>8.6925859348378811</v>
      </c>
      <c r="AU384" s="78">
        <f>AT384-AS384</f>
        <v>1.6925859348378811</v>
      </c>
    </row>
    <row r="385" spans="1:53" s="36" customFormat="1">
      <c r="A385" s="37">
        <v>349</v>
      </c>
      <c r="B385" s="69" t="s">
        <v>668</v>
      </c>
      <c r="C385" s="74">
        <v>34</v>
      </c>
      <c r="D385" s="131">
        <v>0</v>
      </c>
      <c r="E385" s="159">
        <v>4.9434801521921443</v>
      </c>
      <c r="F385" s="131">
        <v>7</v>
      </c>
      <c r="G385" s="65">
        <v>17.899999999999999</v>
      </c>
      <c r="H385" s="65">
        <v>5.9</v>
      </c>
      <c r="I385" s="65">
        <v>19.452999999999999</v>
      </c>
      <c r="J385" s="45">
        <v>19.5</v>
      </c>
      <c r="K385" s="45">
        <v>0</v>
      </c>
      <c r="L385" s="136">
        <v>5292.53</v>
      </c>
      <c r="M385" s="45">
        <v>0</v>
      </c>
      <c r="N385" s="73">
        <v>0</v>
      </c>
      <c r="O385" s="37">
        <v>1</v>
      </c>
      <c r="P385" s="37">
        <v>1</v>
      </c>
      <c r="Q385" s="146">
        <v>0</v>
      </c>
      <c r="R385" s="93">
        <f>VLOOKUP($C385,lookup_line!$A$3:$M$40,2,FALSE)</f>
        <v>16</v>
      </c>
      <c r="S385" s="39">
        <f>VLOOKUP($C385,lookup_line!$A$3:$M$40,3,FALSE)</f>
        <v>37</v>
      </c>
      <c r="T385" s="39">
        <f>VLOOKUP($C385,lookup_line!$A$3:$M$40,4,FALSE)</f>
        <v>0</v>
      </c>
      <c r="U385" s="39">
        <f>VLOOKUP($C385,lookup_line!$A$3:$M$40,5,FALSE)</f>
        <v>0</v>
      </c>
      <c r="V385" s="39">
        <f>VLOOKUP($C385,lookup_line!$A$3:$M$40,6,FALSE)</f>
        <v>0</v>
      </c>
      <c r="W385" s="39">
        <f>VLOOKUP($C385,lookup_line!$A$3:$M$40,7,FALSE)</f>
        <v>0</v>
      </c>
      <c r="X385" s="39">
        <f>VLOOKUP($C385,lookup_line!$A$3:$M$40,8,FALSE)</f>
        <v>0</v>
      </c>
      <c r="Y385" s="39">
        <f>VLOOKUP($C385,lookup_line!$A$3:$M$40,9,FALSE)</f>
        <v>0</v>
      </c>
      <c r="Z385" s="39">
        <f>VLOOKUP($C385,lookup_line!$A$3:$M$40,10,FALSE)</f>
        <v>0</v>
      </c>
      <c r="AA385" s="39">
        <f>VLOOKUP($C385,lookup_line!$A$3:$M$40,11,FALSE)</f>
        <v>0</v>
      </c>
      <c r="AB385" s="39">
        <f>VLOOKUP($C385,lookup_line!$A$3:$M$40,12,FALSE)</f>
        <v>0</v>
      </c>
      <c r="AC385" s="39">
        <f>VLOOKUP($C385,lookup_line!$A$3:$M$40,13,FALSE)</f>
        <v>0</v>
      </c>
      <c r="AD385" s="126">
        <f>IFERROR((E385-AF385)/AL385*-1,0.1)</f>
        <v>345.45633488414705</v>
      </c>
      <c r="AE385" s="75">
        <v>0</v>
      </c>
      <c r="AF385" s="100">
        <v>0</v>
      </c>
      <c r="AG385" s="107">
        <v>0</v>
      </c>
      <c r="AH385" s="108">
        <v>0</v>
      </c>
      <c r="AI385" s="112"/>
      <c r="AJ385" s="45"/>
      <c r="AL385" s="45">
        <f>VLOOKUP(B385,Di_ROADS!$B$17:$E$1006,4,FALSE)</f>
        <v>-1.431E-2</v>
      </c>
      <c r="AN385" s="37">
        <v>1</v>
      </c>
      <c r="AP385" s="140">
        <v>5.0253020843651388</v>
      </c>
      <c r="AQ385" s="138">
        <v>5.0253020839805203</v>
      </c>
      <c r="AR385" s="142">
        <f>AQ385-AP385</f>
        <v>-3.8461855922378163E-10</v>
      </c>
      <c r="AS385" s="77">
        <f>MIN(F385,E385)*P385</f>
        <v>4.9434801521921443</v>
      </c>
      <c r="AT385" s="36">
        <v>5.0253020843651388</v>
      </c>
      <c r="AU385" s="78">
        <f>AT385-AS385</f>
        <v>8.1821932172994494E-2</v>
      </c>
    </row>
    <row r="386" spans="1:53" s="36" customFormat="1">
      <c r="A386" s="37">
        <v>350</v>
      </c>
      <c r="B386" s="69" t="s">
        <v>669</v>
      </c>
      <c r="C386" s="74">
        <v>34</v>
      </c>
      <c r="D386" s="131">
        <v>0</v>
      </c>
      <c r="E386" s="159">
        <v>5.7358029036027389</v>
      </c>
      <c r="F386" s="131">
        <v>7</v>
      </c>
      <c r="G386" s="65">
        <v>15</v>
      </c>
      <c r="H386" s="65">
        <v>6.7</v>
      </c>
      <c r="I386" s="65">
        <v>23</v>
      </c>
      <c r="J386" s="45">
        <v>23</v>
      </c>
      <c r="K386" s="45">
        <v>0</v>
      </c>
      <c r="L386" s="136">
        <v>4261.07</v>
      </c>
      <c r="M386" s="45">
        <v>0</v>
      </c>
      <c r="N386" s="73">
        <v>0</v>
      </c>
      <c r="O386" s="37">
        <v>1</v>
      </c>
      <c r="P386" s="37">
        <v>1</v>
      </c>
      <c r="Q386" s="146">
        <v>0</v>
      </c>
      <c r="R386" s="93">
        <f>VLOOKUP($C386,lookup_line!$A$3:$M$40,2,FALSE)</f>
        <v>16</v>
      </c>
      <c r="S386" s="39">
        <f>VLOOKUP($C386,lookup_line!$A$3:$M$40,3,FALSE)</f>
        <v>37</v>
      </c>
      <c r="T386" s="39">
        <f>VLOOKUP($C386,lookup_line!$A$3:$M$40,4,FALSE)</f>
        <v>0</v>
      </c>
      <c r="U386" s="39">
        <f>VLOOKUP($C386,lookup_line!$A$3:$M$40,5,FALSE)</f>
        <v>0</v>
      </c>
      <c r="V386" s="39">
        <f>VLOOKUP($C386,lookup_line!$A$3:$M$40,6,FALSE)</f>
        <v>0</v>
      </c>
      <c r="W386" s="39">
        <f>VLOOKUP($C386,lookup_line!$A$3:$M$40,7,FALSE)</f>
        <v>0</v>
      </c>
      <c r="X386" s="39">
        <f>VLOOKUP($C386,lookup_line!$A$3:$M$40,8,FALSE)</f>
        <v>0</v>
      </c>
      <c r="Y386" s="39">
        <f>VLOOKUP($C386,lookup_line!$A$3:$M$40,9,FALSE)</f>
        <v>0</v>
      </c>
      <c r="Z386" s="39">
        <f>VLOOKUP($C386,lookup_line!$A$3:$M$40,10,FALSE)</f>
        <v>0</v>
      </c>
      <c r="AA386" s="39">
        <f>VLOOKUP($C386,lookup_line!$A$3:$M$40,11,FALSE)</f>
        <v>0</v>
      </c>
      <c r="AB386" s="39">
        <f>VLOOKUP($C386,lookup_line!$A$3:$M$40,12,FALSE)</f>
        <v>0</v>
      </c>
      <c r="AC386" s="39">
        <f>VLOOKUP($C386,lookup_line!$A$3:$M$40,13,FALSE)</f>
        <v>0</v>
      </c>
      <c r="AD386" s="126">
        <f>IFERROR((E386-AF386)/AL386*-1,0.1)</f>
        <v>291.45339957330992</v>
      </c>
      <c r="AE386" s="75">
        <v>0</v>
      </c>
      <c r="AF386" s="100">
        <v>0</v>
      </c>
      <c r="AG386" s="107">
        <v>0</v>
      </c>
      <c r="AH386" s="108">
        <v>0</v>
      </c>
      <c r="AI386" s="112"/>
      <c r="AJ386" s="45" t="s">
        <v>772</v>
      </c>
      <c r="AL386" s="45">
        <f>VLOOKUP(B386,Di_ROADS!$B$17:$E$1006,4,FALSE)</f>
        <v>-1.968E-2</v>
      </c>
      <c r="AN386" s="37">
        <v>1</v>
      </c>
      <c r="AP386" s="140">
        <v>0</v>
      </c>
      <c r="AQ386" s="138">
        <v>0</v>
      </c>
      <c r="AR386" s="142">
        <f>AQ386-AP386</f>
        <v>0</v>
      </c>
      <c r="AS386" s="77">
        <f>MIN(F386,E386)*P386</f>
        <v>5.7358029036027389</v>
      </c>
      <c r="AT386" s="36">
        <v>0</v>
      </c>
      <c r="AU386" s="78">
        <f>AT386-AS386</f>
        <v>-5.7358029036027389</v>
      </c>
    </row>
    <row r="387" spans="1:53" s="36" customFormat="1">
      <c r="A387" s="37">
        <v>351</v>
      </c>
      <c r="B387" s="36" t="s">
        <v>670</v>
      </c>
      <c r="C387" s="74">
        <v>34</v>
      </c>
      <c r="D387" s="131">
        <v>0</v>
      </c>
      <c r="E387" s="159">
        <v>11.479499110809325</v>
      </c>
      <c r="F387" s="131">
        <v>7</v>
      </c>
      <c r="G387" s="65">
        <v>20.7</v>
      </c>
      <c r="H387" s="65">
        <v>7.1</v>
      </c>
      <c r="I387" s="65">
        <v>17.106000000000002</v>
      </c>
      <c r="J387" s="45">
        <v>17.100000000000001</v>
      </c>
      <c r="K387" s="45">
        <v>0</v>
      </c>
      <c r="L387" s="136">
        <v>2170.67</v>
      </c>
      <c r="M387" s="45">
        <v>0</v>
      </c>
      <c r="N387" s="73">
        <v>0</v>
      </c>
      <c r="O387" s="37">
        <v>1</v>
      </c>
      <c r="P387" s="37">
        <v>1</v>
      </c>
      <c r="Q387" s="146">
        <v>0</v>
      </c>
      <c r="R387" s="93">
        <f>VLOOKUP($C387,lookup_line!$A$3:$M$40,2,FALSE)</f>
        <v>16</v>
      </c>
      <c r="S387" s="39">
        <f>VLOOKUP($C387,lookup_line!$A$3:$M$40,3,FALSE)</f>
        <v>37</v>
      </c>
      <c r="T387" s="39">
        <f>VLOOKUP($C387,lookup_line!$A$3:$M$40,4,FALSE)</f>
        <v>0</v>
      </c>
      <c r="U387" s="39">
        <f>VLOOKUP($C387,lookup_line!$A$3:$M$40,5,FALSE)</f>
        <v>0</v>
      </c>
      <c r="V387" s="39">
        <f>VLOOKUP($C387,lookup_line!$A$3:$M$40,6,FALSE)</f>
        <v>0</v>
      </c>
      <c r="W387" s="39">
        <f>VLOOKUP($C387,lookup_line!$A$3:$M$40,7,FALSE)</f>
        <v>0</v>
      </c>
      <c r="X387" s="39">
        <f>VLOOKUP($C387,lookup_line!$A$3:$M$40,8,FALSE)</f>
        <v>0</v>
      </c>
      <c r="Y387" s="39">
        <f>VLOOKUP($C387,lookup_line!$A$3:$M$40,9,FALSE)</f>
        <v>0</v>
      </c>
      <c r="Z387" s="39">
        <f>VLOOKUP($C387,lookup_line!$A$3:$M$40,10,FALSE)</f>
        <v>0</v>
      </c>
      <c r="AA387" s="39">
        <f>VLOOKUP($C387,lookup_line!$A$3:$M$40,11,FALSE)</f>
        <v>0</v>
      </c>
      <c r="AB387" s="39">
        <f>VLOOKUP($C387,lookup_line!$A$3:$M$40,12,FALSE)</f>
        <v>0</v>
      </c>
      <c r="AC387" s="39">
        <f>VLOOKUP($C387,lookup_line!$A$3:$M$40,13,FALSE)</f>
        <v>0</v>
      </c>
      <c r="AD387" s="126">
        <f>IFERROR((E387-AF387)/AL387*-1,0.1)</f>
        <v>637.7499506005181</v>
      </c>
      <c r="AE387" s="75">
        <v>0</v>
      </c>
      <c r="AF387" s="100">
        <v>0</v>
      </c>
      <c r="AG387" s="107">
        <v>0</v>
      </c>
      <c r="AH387" s="108">
        <v>0</v>
      </c>
      <c r="AI387" s="112"/>
      <c r="AJ387" s="45" t="s">
        <v>787</v>
      </c>
      <c r="AL387" s="45">
        <f>VLOOKUP(B387,Di_ROADS!$B$17:$E$1006,4,FALSE)</f>
        <v>-1.7999999999999999E-2</v>
      </c>
      <c r="AN387" s="37">
        <v>1</v>
      </c>
      <c r="AP387" s="140">
        <v>4.2936624180543186</v>
      </c>
      <c r="AQ387" s="138">
        <v>4.2936624176382114</v>
      </c>
      <c r="AR387" s="142">
        <f>AQ387-AP387</f>
        <v>-4.1610714873741017E-10</v>
      </c>
      <c r="AS387" s="77">
        <f>MIN(F387,E387)*P387</f>
        <v>7</v>
      </c>
      <c r="AT387" s="36">
        <v>4.2936624180543186</v>
      </c>
      <c r="AU387" s="78">
        <f>AT387-AS387</f>
        <v>-2.7063375819456814</v>
      </c>
    </row>
    <row r="388" spans="1:53" s="36" customFormat="1">
      <c r="A388" s="37">
        <v>352</v>
      </c>
      <c r="B388" s="36" t="s">
        <v>671</v>
      </c>
      <c r="C388" s="74">
        <v>38</v>
      </c>
      <c r="D388" s="131">
        <v>0</v>
      </c>
      <c r="E388" s="131">
        <v>12.283740165957235</v>
      </c>
      <c r="F388" s="131">
        <v>15</v>
      </c>
      <c r="G388" s="65">
        <v>27.9</v>
      </c>
      <c r="H388" s="65">
        <v>4.7</v>
      </c>
      <c r="I388" s="65">
        <v>14.848000000000001</v>
      </c>
      <c r="J388" s="45">
        <v>14.8</v>
      </c>
      <c r="K388" s="45">
        <v>0</v>
      </c>
      <c r="L388" s="136">
        <v>275.2</v>
      </c>
      <c r="M388" s="45">
        <v>0</v>
      </c>
      <c r="N388" s="73">
        <v>0</v>
      </c>
      <c r="O388" s="37">
        <v>1</v>
      </c>
      <c r="P388" s="37">
        <v>1</v>
      </c>
      <c r="Q388" s="146">
        <v>0</v>
      </c>
      <c r="R388" s="93">
        <f>VLOOKUP($C388,lookup_line!$A$3:$M$40,2,FALSE)</f>
        <v>22</v>
      </c>
      <c r="S388" s="39">
        <f>VLOOKUP($C388,lookup_line!$A$3:$M$40,3,FALSE)</f>
        <v>38</v>
      </c>
      <c r="T388" s="39">
        <f>VLOOKUP($C388,lookup_line!$A$3:$M$40,4,FALSE)</f>
        <v>0</v>
      </c>
      <c r="U388" s="39">
        <f>VLOOKUP($C388,lookup_line!$A$3:$M$40,5,FALSE)</f>
        <v>0</v>
      </c>
      <c r="V388" s="39">
        <f>VLOOKUP($C388,lookup_line!$A$3:$M$40,6,FALSE)</f>
        <v>0</v>
      </c>
      <c r="W388" s="39">
        <f>VLOOKUP($C388,lookup_line!$A$3:$M$40,7,FALSE)</f>
        <v>0</v>
      </c>
      <c r="X388" s="39">
        <f>VLOOKUP($C388,lookup_line!$A$3:$M$40,8,FALSE)</f>
        <v>0</v>
      </c>
      <c r="Y388" s="39">
        <f>VLOOKUP($C388,lookup_line!$A$3:$M$40,9,FALSE)</f>
        <v>0</v>
      </c>
      <c r="Z388" s="39">
        <f>VLOOKUP($C388,lookup_line!$A$3:$M$40,10,FALSE)</f>
        <v>0</v>
      </c>
      <c r="AA388" s="39">
        <f>VLOOKUP($C388,lookup_line!$A$3:$M$40,11,FALSE)</f>
        <v>0</v>
      </c>
      <c r="AB388" s="39">
        <f>VLOOKUP($C388,lookup_line!$A$3:$M$40,12,FALSE)</f>
        <v>0</v>
      </c>
      <c r="AC388" s="39">
        <f>VLOOKUP($C388,lookup_line!$A$3:$M$40,13,FALSE)</f>
        <v>0</v>
      </c>
      <c r="AD388" s="126">
        <f>IFERROR((E388-AF388)/AL388*-1,0.1)</f>
        <v>279.17591286266446</v>
      </c>
      <c r="AE388" s="75">
        <v>0</v>
      </c>
      <c r="AF388" s="100">
        <v>0</v>
      </c>
      <c r="AG388" s="107">
        <v>0</v>
      </c>
      <c r="AH388" s="108">
        <v>0</v>
      </c>
      <c r="AI388" s="112"/>
      <c r="AJ388" s="45" t="s">
        <v>892</v>
      </c>
      <c r="AL388" s="45">
        <f>VLOOKUP(B388,Di_ROADS!$B$17:$E$1006,4,FALSE)</f>
        <v>-4.3999999999999997E-2</v>
      </c>
      <c r="AN388" s="37">
        <v>1</v>
      </c>
      <c r="AP388" s="140">
        <v>5.1304618908459041</v>
      </c>
      <c r="AQ388" s="138">
        <v>5.1304618905148054</v>
      </c>
      <c r="AR388" s="142">
        <f>AQ388-AP388</f>
        <v>-3.3109870400949148E-10</v>
      </c>
      <c r="AS388" s="77">
        <f>MIN(F388,E388)*P388</f>
        <v>12.283740165957235</v>
      </c>
      <c r="AT388" s="36">
        <v>5.1304618908459041</v>
      </c>
      <c r="AU388" s="78">
        <f>AT388-AS388</f>
        <v>-7.1532782751113313</v>
      </c>
    </row>
    <row r="389" spans="1:53" s="36" customFormat="1">
      <c r="A389" s="37">
        <v>353</v>
      </c>
      <c r="B389" s="36" t="s">
        <v>672</v>
      </c>
      <c r="C389" s="74">
        <v>38</v>
      </c>
      <c r="D389" s="131">
        <v>0</v>
      </c>
      <c r="E389" s="131">
        <v>16.178801226737193</v>
      </c>
      <c r="F389" s="131">
        <v>15</v>
      </c>
      <c r="G389" s="65">
        <v>25.8</v>
      </c>
      <c r="H389" s="65">
        <v>8.5</v>
      </c>
      <c r="I389" s="65">
        <v>25.282</v>
      </c>
      <c r="J389" s="45">
        <v>25.3</v>
      </c>
      <c r="K389" s="45">
        <v>0</v>
      </c>
      <c r="L389" s="136">
        <v>1383.07</v>
      </c>
      <c r="M389" s="45">
        <v>0</v>
      </c>
      <c r="N389" s="73">
        <v>0</v>
      </c>
      <c r="O389" s="37">
        <v>1</v>
      </c>
      <c r="P389" s="37">
        <v>1</v>
      </c>
      <c r="Q389" s="146">
        <v>0</v>
      </c>
      <c r="R389" s="93">
        <f>VLOOKUP($C389,lookup_line!$A$3:$M$40,2,FALSE)</f>
        <v>22</v>
      </c>
      <c r="S389" s="39">
        <f>VLOOKUP($C389,lookup_line!$A$3:$M$40,3,FALSE)</f>
        <v>38</v>
      </c>
      <c r="T389" s="39">
        <f>VLOOKUP($C389,lookup_line!$A$3:$M$40,4,FALSE)</f>
        <v>0</v>
      </c>
      <c r="U389" s="39">
        <f>VLOOKUP($C389,lookup_line!$A$3:$M$40,5,FALSE)</f>
        <v>0</v>
      </c>
      <c r="V389" s="39">
        <f>VLOOKUP($C389,lookup_line!$A$3:$M$40,6,FALSE)</f>
        <v>0</v>
      </c>
      <c r="W389" s="39">
        <f>VLOOKUP($C389,lookup_line!$A$3:$M$40,7,FALSE)</f>
        <v>0</v>
      </c>
      <c r="X389" s="39">
        <f>VLOOKUP($C389,lookup_line!$A$3:$M$40,8,FALSE)</f>
        <v>0</v>
      </c>
      <c r="Y389" s="39">
        <f>VLOOKUP($C389,lookup_line!$A$3:$M$40,9,FALSE)</f>
        <v>0</v>
      </c>
      <c r="Z389" s="39">
        <f>VLOOKUP($C389,lookup_line!$A$3:$M$40,10,FALSE)</f>
        <v>0</v>
      </c>
      <c r="AA389" s="39">
        <f>VLOOKUP($C389,lookup_line!$A$3:$M$40,11,FALSE)</f>
        <v>0</v>
      </c>
      <c r="AB389" s="39">
        <f>VLOOKUP($C389,lookup_line!$A$3:$M$40,12,FALSE)</f>
        <v>0</v>
      </c>
      <c r="AC389" s="39">
        <f>VLOOKUP($C389,lookup_line!$A$3:$M$40,13,FALSE)</f>
        <v>0</v>
      </c>
      <c r="AD389" s="126">
        <f>IFERROR((E389-AF389)/AL389*-1,0.1)</f>
        <v>8089.4006133685962</v>
      </c>
      <c r="AE389" s="75">
        <v>0</v>
      </c>
      <c r="AF389" s="100">
        <v>0</v>
      </c>
      <c r="AG389" s="107">
        <v>0</v>
      </c>
      <c r="AH389" s="108">
        <v>0</v>
      </c>
      <c r="AI389" s="112"/>
      <c r="AJ389" s="45" t="s">
        <v>892</v>
      </c>
      <c r="AL389" s="45">
        <f>VLOOKUP(B389,Di_ROADS!$B$17:$E$1006,4,FALSE)</f>
        <v>-2E-3</v>
      </c>
      <c r="AN389" s="37">
        <v>1</v>
      </c>
      <c r="AP389" s="140">
        <v>0</v>
      </c>
      <c r="AQ389" s="138">
        <v>0</v>
      </c>
      <c r="AR389" s="142">
        <f>AQ389-AP389</f>
        <v>0</v>
      </c>
      <c r="AS389" s="77">
        <f>MIN(F389,E389)*P389</f>
        <v>15</v>
      </c>
      <c r="AT389" s="36">
        <v>0</v>
      </c>
      <c r="AU389" s="78">
        <f>AT389-AS389</f>
        <v>-15</v>
      </c>
    </row>
    <row r="390" spans="1:53" s="36" customFormat="1">
      <c r="A390" s="37">
        <v>354</v>
      </c>
      <c r="B390" s="36" t="s">
        <v>673</v>
      </c>
      <c r="C390" s="74">
        <v>38</v>
      </c>
      <c r="D390" s="131">
        <v>0</v>
      </c>
      <c r="E390" s="131">
        <v>3.9109560655081244</v>
      </c>
      <c r="F390" s="131">
        <v>15</v>
      </c>
      <c r="G390" s="65">
        <v>24.1</v>
      </c>
      <c r="H390" s="65">
        <v>62.7</v>
      </c>
      <c r="I390" s="65">
        <v>16.515000000000001</v>
      </c>
      <c r="J390" s="45">
        <v>16.5</v>
      </c>
      <c r="K390" s="45">
        <v>0</v>
      </c>
      <c r="L390" s="136">
        <v>1612</v>
      </c>
      <c r="M390" s="45">
        <v>0</v>
      </c>
      <c r="N390" s="73">
        <v>0</v>
      </c>
      <c r="O390" s="37">
        <v>1</v>
      </c>
      <c r="P390" s="37">
        <v>1</v>
      </c>
      <c r="Q390" s="146">
        <v>0</v>
      </c>
      <c r="R390" s="93">
        <f>VLOOKUP($C390,lookup_line!$A$3:$M$40,2,FALSE)</f>
        <v>22</v>
      </c>
      <c r="S390" s="39">
        <f>VLOOKUP($C390,lookup_line!$A$3:$M$40,3,FALSE)</f>
        <v>38</v>
      </c>
      <c r="T390" s="39">
        <f>VLOOKUP($C390,lookup_line!$A$3:$M$40,4,FALSE)</f>
        <v>0</v>
      </c>
      <c r="U390" s="39">
        <f>VLOOKUP($C390,lookup_line!$A$3:$M$40,5,FALSE)</f>
        <v>0</v>
      </c>
      <c r="V390" s="39">
        <f>VLOOKUP($C390,lookup_line!$A$3:$M$40,6,FALSE)</f>
        <v>0</v>
      </c>
      <c r="W390" s="39">
        <f>VLOOKUP($C390,lookup_line!$A$3:$M$40,7,FALSE)</f>
        <v>0</v>
      </c>
      <c r="X390" s="39">
        <f>VLOOKUP($C390,lookup_line!$A$3:$M$40,8,FALSE)</f>
        <v>0</v>
      </c>
      <c r="Y390" s="39">
        <f>VLOOKUP($C390,lookup_line!$A$3:$M$40,9,FALSE)</f>
        <v>0</v>
      </c>
      <c r="Z390" s="39">
        <f>VLOOKUP($C390,lookup_line!$A$3:$M$40,10,FALSE)</f>
        <v>0</v>
      </c>
      <c r="AA390" s="39">
        <f>VLOOKUP($C390,lookup_line!$A$3:$M$40,11,FALSE)</f>
        <v>0</v>
      </c>
      <c r="AB390" s="39">
        <f>VLOOKUP($C390,lookup_line!$A$3:$M$40,12,FALSE)</f>
        <v>0</v>
      </c>
      <c r="AC390" s="39">
        <f>VLOOKUP($C390,lookup_line!$A$3:$M$40,13,FALSE)</f>
        <v>0</v>
      </c>
      <c r="AD390" s="126">
        <f>IFERROR((E390-AF390)/AL390*-1,0.1)</f>
        <v>1955.478032754062</v>
      </c>
      <c r="AE390" s="75">
        <v>0</v>
      </c>
      <c r="AF390" s="100">
        <v>0</v>
      </c>
      <c r="AG390" s="107">
        <v>0</v>
      </c>
      <c r="AH390" s="108">
        <v>0</v>
      </c>
      <c r="AI390" s="112"/>
      <c r="AJ390" s="45"/>
      <c r="AL390" s="45">
        <f>VLOOKUP(B390,Di_ROADS!$B$17:$E$1006,4,FALSE)</f>
        <v>-2E-3</v>
      </c>
      <c r="AN390" s="37">
        <v>1</v>
      </c>
      <c r="AP390" s="140">
        <v>0</v>
      </c>
      <c r="AQ390" s="138">
        <v>0</v>
      </c>
      <c r="AR390" s="142">
        <f>AQ390-AP390</f>
        <v>0</v>
      </c>
      <c r="AS390" s="77">
        <f>MIN(F390,E390)*P390</f>
        <v>3.9109560655081244</v>
      </c>
      <c r="AT390" s="36">
        <v>0</v>
      </c>
      <c r="AU390" s="78">
        <f>AT390-AS390</f>
        <v>-3.9109560655081244</v>
      </c>
    </row>
    <row r="391" spans="1:53" s="36" customFormat="1">
      <c r="A391" s="37">
        <v>355</v>
      </c>
      <c r="B391" s="36" t="s">
        <v>674</v>
      </c>
      <c r="C391" s="74">
        <v>38</v>
      </c>
      <c r="D391" s="131">
        <v>0</v>
      </c>
      <c r="E391" s="131">
        <v>2.914353158131207</v>
      </c>
      <c r="F391" s="131">
        <v>0</v>
      </c>
      <c r="G391" s="65">
        <v>26.3</v>
      </c>
      <c r="H391" s="65">
        <v>8.6</v>
      </c>
      <c r="I391" s="65">
        <v>24.434000000000001</v>
      </c>
      <c r="J391" s="45">
        <v>24.4</v>
      </c>
      <c r="K391" s="45">
        <v>0</v>
      </c>
      <c r="L391" s="136">
        <v>375.25</v>
      </c>
      <c r="M391" s="45">
        <v>0</v>
      </c>
      <c r="N391" s="73">
        <v>0</v>
      </c>
      <c r="O391" s="37">
        <v>1</v>
      </c>
      <c r="P391" s="37">
        <v>1</v>
      </c>
      <c r="Q391" s="146">
        <v>0</v>
      </c>
      <c r="R391" s="93">
        <f>VLOOKUP($C391,lookup_line!$A$3:$M$40,2,FALSE)</f>
        <v>22</v>
      </c>
      <c r="S391" s="39">
        <f>VLOOKUP($C391,lookup_line!$A$3:$M$40,3,FALSE)</f>
        <v>38</v>
      </c>
      <c r="T391" s="39">
        <f>VLOOKUP($C391,lookup_line!$A$3:$M$40,4,FALSE)</f>
        <v>0</v>
      </c>
      <c r="U391" s="39">
        <f>VLOOKUP($C391,lookup_line!$A$3:$M$40,5,FALSE)</f>
        <v>0</v>
      </c>
      <c r="V391" s="39">
        <f>VLOOKUP($C391,lookup_line!$A$3:$M$40,6,FALSE)</f>
        <v>0</v>
      </c>
      <c r="W391" s="39">
        <f>VLOOKUP($C391,lookup_line!$A$3:$M$40,7,FALSE)</f>
        <v>0</v>
      </c>
      <c r="X391" s="39">
        <f>VLOOKUP($C391,lookup_line!$A$3:$M$40,8,FALSE)</f>
        <v>0</v>
      </c>
      <c r="Y391" s="39">
        <f>VLOOKUP($C391,lookup_line!$A$3:$M$40,9,FALSE)</f>
        <v>0</v>
      </c>
      <c r="Z391" s="39">
        <f>VLOOKUP($C391,lookup_line!$A$3:$M$40,10,FALSE)</f>
        <v>0</v>
      </c>
      <c r="AA391" s="39">
        <f>VLOOKUP($C391,lookup_line!$A$3:$M$40,11,FALSE)</f>
        <v>0</v>
      </c>
      <c r="AB391" s="39">
        <f>VLOOKUP($C391,lookup_line!$A$3:$M$40,12,FALSE)</f>
        <v>0</v>
      </c>
      <c r="AC391" s="39">
        <f>VLOOKUP($C391,lookup_line!$A$3:$M$40,13,FALSE)</f>
        <v>0</v>
      </c>
      <c r="AD391" s="126">
        <f>IFERROR((E391-AF391)/AL391*-1,0.1)</f>
        <v>1457.1765790656034</v>
      </c>
      <c r="AE391" s="75">
        <v>0</v>
      </c>
      <c r="AF391" s="100">
        <v>0</v>
      </c>
      <c r="AG391" s="107">
        <v>0</v>
      </c>
      <c r="AH391" s="108">
        <v>0</v>
      </c>
      <c r="AI391" s="112"/>
      <c r="AJ391" s="45" t="s">
        <v>788</v>
      </c>
      <c r="AL391" s="45">
        <f>VLOOKUP(B391,Di_ROADS!$B$17:$E$1006,4,FALSE)</f>
        <v>-2E-3</v>
      </c>
      <c r="AN391" s="37">
        <v>1</v>
      </c>
      <c r="AP391" s="140">
        <v>0</v>
      </c>
      <c r="AQ391" s="138">
        <v>0</v>
      </c>
      <c r="AR391" s="142">
        <f>AQ391-AP391</f>
        <v>0</v>
      </c>
      <c r="AS391" s="77">
        <f>MIN(F391,E391)*P391</f>
        <v>0</v>
      </c>
      <c r="AT391" s="36">
        <v>0</v>
      </c>
      <c r="AU391" s="78">
        <f>AT391-AS391</f>
        <v>0</v>
      </c>
    </row>
    <row r="392" spans="1:53" s="36" customFormat="1">
      <c r="A392" s="37">
        <v>356</v>
      </c>
      <c r="B392" s="36" t="s">
        <v>675</v>
      </c>
      <c r="C392" s="74">
        <v>38</v>
      </c>
      <c r="D392" s="131">
        <v>0</v>
      </c>
      <c r="E392" s="131">
        <v>14.388570751400511</v>
      </c>
      <c r="F392" s="131">
        <v>15</v>
      </c>
      <c r="G392" s="65">
        <v>24.8</v>
      </c>
      <c r="H392" s="65">
        <v>5</v>
      </c>
      <c r="I392" s="65">
        <v>29.97</v>
      </c>
      <c r="J392" s="45">
        <v>30</v>
      </c>
      <c r="K392" s="45">
        <v>0</v>
      </c>
      <c r="L392" s="136">
        <v>4187.7299999999996</v>
      </c>
      <c r="M392" s="45">
        <v>0</v>
      </c>
      <c r="N392" s="73">
        <v>0</v>
      </c>
      <c r="O392" s="37">
        <v>1</v>
      </c>
      <c r="P392" s="37">
        <v>1</v>
      </c>
      <c r="Q392" s="146">
        <v>0</v>
      </c>
      <c r="R392" s="93">
        <f>VLOOKUP($C392,lookup_line!$A$3:$M$40,2,FALSE)</f>
        <v>22</v>
      </c>
      <c r="S392" s="39">
        <f>VLOOKUP($C392,lookup_line!$A$3:$M$40,3,FALSE)</f>
        <v>38</v>
      </c>
      <c r="T392" s="39">
        <f>VLOOKUP($C392,lookup_line!$A$3:$M$40,4,FALSE)</f>
        <v>0</v>
      </c>
      <c r="U392" s="39">
        <f>VLOOKUP($C392,lookup_line!$A$3:$M$40,5,FALSE)</f>
        <v>0</v>
      </c>
      <c r="V392" s="39">
        <f>VLOOKUP($C392,lookup_line!$A$3:$M$40,6,FALSE)</f>
        <v>0</v>
      </c>
      <c r="W392" s="39">
        <f>VLOOKUP($C392,lookup_line!$A$3:$M$40,7,FALSE)</f>
        <v>0</v>
      </c>
      <c r="X392" s="39">
        <f>VLOOKUP($C392,lookup_line!$A$3:$M$40,8,FALSE)</f>
        <v>0</v>
      </c>
      <c r="Y392" s="39">
        <f>VLOOKUP($C392,lookup_line!$A$3:$M$40,9,FALSE)</f>
        <v>0</v>
      </c>
      <c r="Z392" s="39">
        <f>VLOOKUP($C392,lookup_line!$A$3:$M$40,10,FALSE)</f>
        <v>0</v>
      </c>
      <c r="AA392" s="39">
        <f>VLOOKUP($C392,lookup_line!$A$3:$M$40,11,FALSE)</f>
        <v>0</v>
      </c>
      <c r="AB392" s="39">
        <f>VLOOKUP($C392,lookup_line!$A$3:$M$40,12,FALSE)</f>
        <v>0</v>
      </c>
      <c r="AC392" s="39">
        <f>VLOOKUP($C392,lookup_line!$A$3:$M$40,13,FALSE)</f>
        <v>0</v>
      </c>
      <c r="AD392" s="126">
        <f>IFERROR((E392-AF392)/AL392*-1,0.1)</f>
        <v>7194.2853757002558</v>
      </c>
      <c r="AE392" s="75">
        <v>0</v>
      </c>
      <c r="AF392" s="100">
        <v>0</v>
      </c>
      <c r="AG392" s="107">
        <v>0</v>
      </c>
      <c r="AH392" s="108">
        <v>0</v>
      </c>
      <c r="AI392" s="112"/>
      <c r="AJ392" s="45" t="s">
        <v>892</v>
      </c>
      <c r="AL392" s="45">
        <f>VLOOKUP(B392,Di_ROADS!$B$17:$E$1006,4,FALSE)</f>
        <v>-2E-3</v>
      </c>
      <c r="AN392" s="37">
        <v>1</v>
      </c>
      <c r="AP392" s="140">
        <v>2.2355571955773902E-19</v>
      </c>
      <c r="AQ392" s="138">
        <v>2.3679255132376319E-10</v>
      </c>
      <c r="AR392" s="142">
        <f>AQ392-AP392</f>
        <v>2.3679255110020745E-10</v>
      </c>
      <c r="AS392" s="77">
        <f>MIN(F392,E392)*P392</f>
        <v>14.388570751400511</v>
      </c>
      <c r="AT392" s="36">
        <v>0.85388699842898996</v>
      </c>
      <c r="AU392" s="78">
        <f>AT392-AS392</f>
        <v>-13.534683752971521</v>
      </c>
    </row>
    <row r="393" spans="1:53">
      <c r="A393" s="37">
        <v>357</v>
      </c>
      <c r="B393" s="36" t="s">
        <v>676</v>
      </c>
      <c r="C393" s="74">
        <v>38</v>
      </c>
      <c r="D393" s="131">
        <v>0</v>
      </c>
      <c r="E393" s="131">
        <v>7.9044872034099853</v>
      </c>
      <c r="F393" s="131">
        <v>15</v>
      </c>
      <c r="G393" s="65">
        <v>23</v>
      </c>
      <c r="H393" s="65">
        <v>13.8</v>
      </c>
      <c r="I393" s="65">
        <v>8.1519999999999992</v>
      </c>
      <c r="J393" s="45">
        <v>8.1999999999999993</v>
      </c>
      <c r="K393" s="45">
        <v>0</v>
      </c>
      <c r="L393" s="136">
        <v>585.17999999999995</v>
      </c>
      <c r="M393" s="45">
        <v>0</v>
      </c>
      <c r="N393" s="73">
        <v>0</v>
      </c>
      <c r="O393" s="37">
        <v>1</v>
      </c>
      <c r="P393" s="37">
        <v>1</v>
      </c>
      <c r="Q393" s="146">
        <v>0</v>
      </c>
      <c r="R393" s="93">
        <f>VLOOKUP($C393,lookup_line!$A$3:$M$40,2,FALSE)</f>
        <v>22</v>
      </c>
      <c r="S393" s="39">
        <f>VLOOKUP($C393,lookup_line!$A$3:$M$40,3,FALSE)</f>
        <v>38</v>
      </c>
      <c r="T393" s="39">
        <f>VLOOKUP($C393,lookup_line!$A$3:$M$40,4,FALSE)</f>
        <v>0</v>
      </c>
      <c r="U393" s="39">
        <f>VLOOKUP($C393,lookup_line!$A$3:$M$40,5,FALSE)</f>
        <v>0</v>
      </c>
      <c r="V393" s="39">
        <f>VLOOKUP($C393,lookup_line!$A$3:$M$40,6,FALSE)</f>
        <v>0</v>
      </c>
      <c r="W393" s="39">
        <f>VLOOKUP($C393,lookup_line!$A$3:$M$40,7,FALSE)</f>
        <v>0</v>
      </c>
      <c r="X393" s="39">
        <f>VLOOKUP($C393,lookup_line!$A$3:$M$40,8,FALSE)</f>
        <v>0</v>
      </c>
      <c r="Y393" s="39">
        <f>VLOOKUP($C393,lookup_line!$A$3:$M$40,9,FALSE)</f>
        <v>0</v>
      </c>
      <c r="Z393" s="39">
        <f>VLOOKUP($C393,lookup_line!$A$3:$M$40,10,FALSE)</f>
        <v>0</v>
      </c>
      <c r="AA393" s="39">
        <f>VLOOKUP($C393,lookup_line!$A$3:$M$40,11,FALSE)</f>
        <v>0</v>
      </c>
      <c r="AB393" s="39">
        <f>VLOOKUP($C393,lookup_line!$A$3:$M$40,12,FALSE)</f>
        <v>0</v>
      </c>
      <c r="AC393" s="39">
        <f>VLOOKUP($C393,lookup_line!$A$3:$M$40,13,FALSE)</f>
        <v>0</v>
      </c>
      <c r="AD393" s="126">
        <f>IFERROR((E393-AF393)/AL393*-1,0.1)</f>
        <v>3952.2436017049927</v>
      </c>
      <c r="AE393" s="75">
        <v>0</v>
      </c>
      <c r="AF393" s="100">
        <v>0</v>
      </c>
      <c r="AG393" s="107">
        <v>0</v>
      </c>
      <c r="AH393" s="108">
        <v>0</v>
      </c>
      <c r="AI393" s="112"/>
      <c r="AJ393" s="45"/>
      <c r="AK393" s="36"/>
      <c r="AL393" s="45">
        <f>VLOOKUP(B393,Di_ROADS!$B$17:$E$1006,4,FALSE)</f>
        <v>-2E-3</v>
      </c>
      <c r="AM393" s="36"/>
      <c r="AN393" s="37">
        <v>1</v>
      </c>
      <c r="AO393" s="36"/>
      <c r="AP393" s="140">
        <v>0</v>
      </c>
      <c r="AQ393" s="138">
        <v>0</v>
      </c>
      <c r="AR393" s="142">
        <f>AQ393-AP393</f>
        <v>0</v>
      </c>
      <c r="AS393" s="77">
        <f>MIN(F393,E393)*P393</f>
        <v>7.9044872034099853</v>
      </c>
      <c r="AT393" s="36">
        <v>0</v>
      </c>
      <c r="AU393" s="78">
        <f>AT393-AS393</f>
        <v>-7.9044872034099853</v>
      </c>
      <c r="AV393" s="36"/>
      <c r="AW393" s="36"/>
      <c r="AX393" s="36"/>
      <c r="AY393" s="36"/>
      <c r="AZ393" s="36"/>
      <c r="BA393" s="36"/>
    </row>
    <row r="394" spans="1:53">
      <c r="A394" s="37">
        <v>359</v>
      </c>
      <c r="B394" s="36" t="s">
        <v>678</v>
      </c>
      <c r="C394" s="74">
        <v>16</v>
      </c>
      <c r="D394" s="131">
        <v>0</v>
      </c>
      <c r="E394" s="131">
        <v>1.3005156</v>
      </c>
      <c r="F394" s="131">
        <v>0.76617116351585224</v>
      </c>
      <c r="G394" s="65">
        <v>1208.7513598452799</v>
      </c>
      <c r="H394" s="65">
        <v>329.10024301131028</v>
      </c>
      <c r="I394" s="65">
        <v>9.016</v>
      </c>
      <c r="J394" s="45">
        <v>9</v>
      </c>
      <c r="K394" s="45">
        <v>9</v>
      </c>
      <c r="L394" s="136">
        <v>1598</v>
      </c>
      <c r="M394" s="45">
        <v>9</v>
      </c>
      <c r="N394" s="73">
        <v>0</v>
      </c>
      <c r="O394" s="37">
        <v>1</v>
      </c>
      <c r="P394" s="37">
        <v>1</v>
      </c>
      <c r="Q394" s="146">
        <v>0</v>
      </c>
      <c r="R394" s="93">
        <f>VLOOKUP($C394,lookup_line!$A$3:$M$40,2,FALSE)</f>
        <v>6</v>
      </c>
      <c r="S394" s="39">
        <f>VLOOKUP($C394,lookup_line!$A$3:$M$40,3,FALSE)</f>
        <v>17</v>
      </c>
      <c r="T394" s="39">
        <f>VLOOKUP($C394,lookup_line!$A$3:$M$40,4,FALSE)</f>
        <v>0</v>
      </c>
      <c r="U394" s="39">
        <f>VLOOKUP($C394,lookup_line!$A$3:$M$40,5,FALSE)</f>
        <v>0</v>
      </c>
      <c r="V394" s="39">
        <f>VLOOKUP($C394,lookup_line!$A$3:$M$40,6,FALSE)</f>
        <v>0</v>
      </c>
      <c r="W394" s="39">
        <f>VLOOKUP($C394,lookup_line!$A$3:$M$40,7,FALSE)</f>
        <v>0</v>
      </c>
      <c r="X394" s="39">
        <f>VLOOKUP($C394,lookup_line!$A$3:$M$40,8,FALSE)</f>
        <v>0</v>
      </c>
      <c r="Y394" s="39">
        <f>VLOOKUP($C394,lookup_line!$A$3:$M$40,9,FALSE)</f>
        <v>0</v>
      </c>
      <c r="Z394" s="39">
        <f>VLOOKUP($C394,lookup_line!$A$3:$M$40,10,FALSE)</f>
        <v>0</v>
      </c>
      <c r="AA394" s="39">
        <f>VLOOKUP($C394,lookup_line!$A$3:$M$40,11,FALSE)</f>
        <v>0</v>
      </c>
      <c r="AB394" s="39">
        <f>VLOOKUP($C394,lookup_line!$A$3:$M$40,12,FALSE)</f>
        <v>0</v>
      </c>
      <c r="AC394" s="39">
        <f>VLOOKUP($C394,lookup_line!$A$3:$M$40,13,FALSE)</f>
        <v>0</v>
      </c>
      <c r="AD394" s="126">
        <f>E394*30</f>
        <v>39.015467999999998</v>
      </c>
      <c r="AE394" s="75">
        <v>0</v>
      </c>
      <c r="AF394" s="100">
        <v>0</v>
      </c>
      <c r="AG394" s="107">
        <v>0</v>
      </c>
      <c r="AH394" s="108">
        <v>0</v>
      </c>
      <c r="AI394" s="112"/>
      <c r="AJ394" s="45" t="s">
        <v>893</v>
      </c>
      <c r="AK394" s="36"/>
      <c r="AL394" s="45" t="e">
        <f>VLOOKUP(B394,Di_ROADS!$B$17:$E$1006,4,FALSE)</f>
        <v>#N/A</v>
      </c>
      <c r="AM394" s="36"/>
      <c r="AN394" s="37">
        <v>1</v>
      </c>
      <c r="AO394" s="36"/>
      <c r="AP394" s="140">
        <v>6.3814317767746149E-20</v>
      </c>
      <c r="AQ394" s="138">
        <v>6.4819012449053349E-11</v>
      </c>
      <c r="AR394" s="142">
        <f>AQ394-AP394</f>
        <v>6.4819012385239027E-11</v>
      </c>
      <c r="AS394" s="77">
        <f>MIN(F394,E394)*P394</f>
        <v>0.76617116351585224</v>
      </c>
      <c r="AT394" s="36">
        <v>0.27460609762278543</v>
      </c>
      <c r="AU394" s="78">
        <f>AT394-AS394</f>
        <v>-0.49156506589306681</v>
      </c>
      <c r="AV394" s="36"/>
      <c r="AW394" s="36"/>
      <c r="AX394" s="36"/>
      <c r="AY394" s="36"/>
      <c r="AZ394" s="36"/>
      <c r="BA394" s="36"/>
    </row>
    <row r="395" spans="1:53">
      <c r="A395" s="37">
        <v>364</v>
      </c>
      <c r="B395" s="36" t="s">
        <v>683</v>
      </c>
      <c r="C395" s="74">
        <v>16</v>
      </c>
      <c r="D395" s="131">
        <v>0</v>
      </c>
      <c r="E395" s="133">
        <v>2.8222991999999998</v>
      </c>
      <c r="F395" s="133">
        <v>0.77848430483177855</v>
      </c>
      <c r="G395" s="65">
        <v>1037.4520178441749</v>
      </c>
      <c r="H395" s="65">
        <v>25.511115192889541</v>
      </c>
      <c r="I395" s="65">
        <v>12.578125781300001</v>
      </c>
      <c r="J395" s="45">
        <v>5</v>
      </c>
      <c r="K395" s="45">
        <v>18</v>
      </c>
      <c r="L395" s="45">
        <v>3105.87</v>
      </c>
      <c r="M395" s="45">
        <v>0</v>
      </c>
      <c r="N395" s="73">
        <v>0</v>
      </c>
      <c r="O395" s="37">
        <v>1</v>
      </c>
      <c r="P395" s="37">
        <v>1</v>
      </c>
      <c r="Q395" s="146">
        <v>0</v>
      </c>
      <c r="R395" s="93">
        <f>VLOOKUP($C395,lookup_line!$A$3:$M$40,2,FALSE)</f>
        <v>6</v>
      </c>
      <c r="S395" s="39">
        <f>VLOOKUP($C395,lookup_line!$A$3:$M$40,3,FALSE)</f>
        <v>17</v>
      </c>
      <c r="T395" s="39">
        <f>VLOOKUP($C395,lookup_line!$A$3:$M$40,4,FALSE)</f>
        <v>0</v>
      </c>
      <c r="U395" s="39">
        <f>VLOOKUP($C395,lookup_line!$A$3:$M$40,5,FALSE)</f>
        <v>0</v>
      </c>
      <c r="V395" s="39">
        <f>VLOOKUP($C395,lookup_line!$A$3:$M$40,6,FALSE)</f>
        <v>0</v>
      </c>
      <c r="W395" s="39">
        <f>VLOOKUP($C395,lookup_line!$A$3:$M$40,7,FALSE)</f>
        <v>0</v>
      </c>
      <c r="X395" s="39">
        <f>VLOOKUP($C395,lookup_line!$A$3:$M$40,8,FALSE)</f>
        <v>0</v>
      </c>
      <c r="Y395" s="39">
        <f>VLOOKUP($C395,lookup_line!$A$3:$M$40,9,FALSE)</f>
        <v>0</v>
      </c>
      <c r="Z395" s="39">
        <f>VLOOKUP($C395,lookup_line!$A$3:$M$40,10,FALSE)</f>
        <v>0</v>
      </c>
      <c r="AA395" s="39">
        <f>VLOOKUP($C395,lookup_line!$A$3:$M$40,11,FALSE)</f>
        <v>0</v>
      </c>
      <c r="AB395" s="39">
        <f>VLOOKUP($C395,lookup_line!$A$3:$M$40,12,FALSE)</f>
        <v>0</v>
      </c>
      <c r="AC395" s="39">
        <f>VLOOKUP($C395,lookup_line!$A$3:$M$40,13,FALSE)</f>
        <v>0</v>
      </c>
      <c r="AD395" s="126">
        <f>E395*30</f>
        <v>84.668975999999986</v>
      </c>
      <c r="AE395" s="75">
        <v>0</v>
      </c>
      <c r="AF395" s="100">
        <v>0</v>
      </c>
      <c r="AG395" s="107">
        <v>0</v>
      </c>
      <c r="AH395" s="108">
        <v>0</v>
      </c>
      <c r="AI395" s="112"/>
      <c r="AJ395" s="36" t="s">
        <v>793</v>
      </c>
      <c r="AK395" s="36"/>
      <c r="AL395" s="45" t="e">
        <f>VLOOKUP(B395,Di_ROADS!$B$17:$E$1006,4,FALSE)</f>
        <v>#N/A</v>
      </c>
      <c r="AM395" s="36"/>
      <c r="AN395" s="36"/>
      <c r="AO395" s="36"/>
      <c r="AP395" s="36"/>
      <c r="AQ395" s="36"/>
      <c r="AR395" s="36"/>
      <c r="AU395" s="36"/>
      <c r="AV395" s="36"/>
      <c r="AW395" s="36"/>
      <c r="AX395" s="36"/>
      <c r="AY395" s="36"/>
      <c r="AZ395" s="36"/>
      <c r="BA395" s="36"/>
    </row>
    <row r="396" spans="1:53">
      <c r="A396" s="37">
        <v>365</v>
      </c>
      <c r="B396" s="36" t="s">
        <v>684</v>
      </c>
      <c r="C396" s="74">
        <v>16</v>
      </c>
      <c r="D396" s="131">
        <v>0</v>
      </c>
      <c r="E396" s="133">
        <v>3.0785984000000002</v>
      </c>
      <c r="F396" s="133">
        <v>0</v>
      </c>
      <c r="G396" s="65">
        <v>410.57644933486614</v>
      </c>
      <c r="H396" s="65">
        <v>0</v>
      </c>
      <c r="I396" s="65">
        <v>11.73</v>
      </c>
      <c r="J396" s="45">
        <v>5</v>
      </c>
      <c r="K396" s="45">
        <v>4</v>
      </c>
      <c r="L396" s="45">
        <v>939.18</v>
      </c>
      <c r="M396" s="45">
        <v>0</v>
      </c>
      <c r="N396" s="73">
        <v>0</v>
      </c>
      <c r="O396" s="37">
        <v>1</v>
      </c>
      <c r="P396" s="37">
        <v>1</v>
      </c>
      <c r="Q396" s="146">
        <v>0</v>
      </c>
      <c r="R396" s="93">
        <f>VLOOKUP($C396,lookup_line!$A$3:$M$40,2,FALSE)</f>
        <v>6</v>
      </c>
      <c r="S396" s="39">
        <f>VLOOKUP($C396,lookup_line!$A$3:$M$40,3,FALSE)</f>
        <v>17</v>
      </c>
      <c r="T396" s="39">
        <f>VLOOKUP($C396,lookup_line!$A$3:$M$40,4,FALSE)</f>
        <v>0</v>
      </c>
      <c r="U396" s="39">
        <f>VLOOKUP($C396,lookup_line!$A$3:$M$40,5,FALSE)</f>
        <v>0</v>
      </c>
      <c r="V396" s="39">
        <f>VLOOKUP($C396,lookup_line!$A$3:$M$40,6,FALSE)</f>
        <v>0</v>
      </c>
      <c r="W396" s="39">
        <f>VLOOKUP($C396,lookup_line!$A$3:$M$40,7,FALSE)</f>
        <v>0</v>
      </c>
      <c r="X396" s="39">
        <f>VLOOKUP($C396,lookup_line!$A$3:$M$40,8,FALSE)</f>
        <v>0</v>
      </c>
      <c r="Y396" s="39">
        <f>VLOOKUP($C396,lookup_line!$A$3:$M$40,9,FALSE)</f>
        <v>0</v>
      </c>
      <c r="Z396" s="39">
        <f>VLOOKUP($C396,lookup_line!$A$3:$M$40,10,FALSE)</f>
        <v>0</v>
      </c>
      <c r="AA396" s="39">
        <f>VLOOKUP($C396,lookup_line!$A$3:$M$40,11,FALSE)</f>
        <v>0</v>
      </c>
      <c r="AB396" s="39">
        <f>VLOOKUP($C396,lookup_line!$A$3:$M$40,12,FALSE)</f>
        <v>0</v>
      </c>
      <c r="AC396" s="39">
        <f>VLOOKUP($C396,lookup_line!$A$3:$M$40,13,FALSE)</f>
        <v>0</v>
      </c>
      <c r="AD396" s="126">
        <f>E396*30</f>
        <v>92.357952000000012</v>
      </c>
      <c r="AE396" s="75">
        <v>0</v>
      </c>
      <c r="AF396" s="100">
        <v>0</v>
      </c>
      <c r="AG396" s="107">
        <v>0</v>
      </c>
      <c r="AH396" s="108">
        <v>0</v>
      </c>
      <c r="AI396" s="112"/>
      <c r="AJ396" s="36" t="s">
        <v>794</v>
      </c>
      <c r="AK396" s="36"/>
      <c r="AL396" s="45" t="e">
        <f>VLOOKUP(B396,Di_ROADS!$B$17:$E$1006,4,FALSE)</f>
        <v>#N/A</v>
      </c>
      <c r="AM396" s="36"/>
      <c r="AN396" s="36"/>
      <c r="AO396" s="36"/>
      <c r="AP396" s="36"/>
      <c r="AQ396" s="36"/>
      <c r="AR396" s="36"/>
      <c r="AU396" s="36"/>
      <c r="AV396" s="36"/>
      <c r="AW396" s="36"/>
      <c r="AX396" s="36"/>
      <c r="AY396" s="36"/>
      <c r="AZ396" s="36"/>
      <c r="BA396" s="36"/>
    </row>
    <row r="397" spans="1:53">
      <c r="A397" s="37">
        <v>366</v>
      </c>
      <c r="B397" s="36" t="s">
        <v>685</v>
      </c>
      <c r="C397" s="74">
        <v>16</v>
      </c>
      <c r="D397" s="131">
        <v>0</v>
      </c>
      <c r="E397" s="133">
        <v>3.8664705000000001</v>
      </c>
      <c r="F397" s="133">
        <v>0</v>
      </c>
      <c r="G397" s="65">
        <v>772.02192542268199</v>
      </c>
      <c r="H397" s="65">
        <v>0</v>
      </c>
      <c r="I397" s="65">
        <v>22.429775702200001</v>
      </c>
      <c r="J397" s="45">
        <v>5</v>
      </c>
      <c r="K397" s="45">
        <v>1</v>
      </c>
      <c r="L397" s="45">
        <v>3000</v>
      </c>
      <c r="M397" s="45">
        <v>0</v>
      </c>
      <c r="N397" s="73">
        <v>0</v>
      </c>
      <c r="O397" s="37">
        <v>1</v>
      </c>
      <c r="P397" s="37">
        <v>1</v>
      </c>
      <c r="Q397" s="146">
        <v>0</v>
      </c>
      <c r="R397" s="93">
        <f>VLOOKUP($C397,lookup_line!$A$3:$M$40,2,FALSE)</f>
        <v>6</v>
      </c>
      <c r="S397" s="39">
        <f>VLOOKUP($C397,lookup_line!$A$3:$M$40,3,FALSE)</f>
        <v>17</v>
      </c>
      <c r="T397" s="39">
        <f>VLOOKUP($C397,lookup_line!$A$3:$M$40,4,FALSE)</f>
        <v>0</v>
      </c>
      <c r="U397" s="39">
        <f>VLOOKUP($C397,lookup_line!$A$3:$M$40,5,FALSE)</f>
        <v>0</v>
      </c>
      <c r="V397" s="39">
        <f>VLOOKUP($C397,lookup_line!$A$3:$M$40,6,FALSE)</f>
        <v>0</v>
      </c>
      <c r="W397" s="39">
        <f>VLOOKUP($C397,lookup_line!$A$3:$M$40,7,FALSE)</f>
        <v>0</v>
      </c>
      <c r="X397" s="39">
        <f>VLOOKUP($C397,lookup_line!$A$3:$M$40,8,FALSE)</f>
        <v>0</v>
      </c>
      <c r="Y397" s="39">
        <f>VLOOKUP($C397,lookup_line!$A$3:$M$40,9,FALSE)</f>
        <v>0</v>
      </c>
      <c r="Z397" s="39">
        <f>VLOOKUP($C397,lookup_line!$A$3:$M$40,10,FALSE)</f>
        <v>0</v>
      </c>
      <c r="AA397" s="39">
        <f>VLOOKUP($C397,lookup_line!$A$3:$M$40,11,FALSE)</f>
        <v>0</v>
      </c>
      <c r="AB397" s="39">
        <f>VLOOKUP($C397,lookup_line!$A$3:$M$40,12,FALSE)</f>
        <v>0</v>
      </c>
      <c r="AC397" s="39">
        <f>VLOOKUP($C397,lookup_line!$A$3:$M$40,13,FALSE)</f>
        <v>0</v>
      </c>
      <c r="AD397" s="126">
        <f>E397*30</f>
        <v>115.99411500000001</v>
      </c>
      <c r="AE397" s="75">
        <v>0</v>
      </c>
      <c r="AF397" s="100">
        <v>0</v>
      </c>
      <c r="AG397" s="107">
        <v>0</v>
      </c>
      <c r="AH397" s="108">
        <v>0</v>
      </c>
      <c r="AI397" s="112"/>
      <c r="AJ397" s="36" t="s">
        <v>795</v>
      </c>
      <c r="AK397" s="36"/>
      <c r="AL397" s="45" t="e">
        <f>VLOOKUP(B397,Di_ROADS!$B$17:$E$1006,4,FALSE)</f>
        <v>#N/A</v>
      </c>
      <c r="AM397" s="36"/>
      <c r="AN397" s="36"/>
      <c r="AO397" s="36"/>
      <c r="AP397" s="36"/>
      <c r="AQ397" s="36"/>
      <c r="AR397" s="36"/>
      <c r="AU397" s="36"/>
      <c r="AV397" s="36"/>
      <c r="AW397" s="36"/>
      <c r="AX397" s="36"/>
      <c r="AY397" s="36"/>
      <c r="AZ397" s="36"/>
      <c r="BA397" s="36"/>
    </row>
    <row r="398" spans="1:53">
      <c r="A398" s="37">
        <v>367</v>
      </c>
      <c r="B398" s="36" t="s">
        <v>686</v>
      </c>
      <c r="C398" s="74">
        <v>38</v>
      </c>
      <c r="D398" s="131">
        <v>0</v>
      </c>
      <c r="E398" s="133">
        <v>0.60969542399999999</v>
      </c>
      <c r="F398" s="133">
        <v>0.16778137385210198</v>
      </c>
      <c r="G398" s="65">
        <v>2352.3876734885912</v>
      </c>
      <c r="H398" s="65">
        <v>9.4473400541710486</v>
      </c>
      <c r="I398" s="65">
        <v>25.608000000000001</v>
      </c>
      <c r="J398" s="45">
        <v>5</v>
      </c>
      <c r="K398" s="45">
        <v>50</v>
      </c>
      <c r="L398" s="45">
        <v>3449.33</v>
      </c>
      <c r="M398" s="45">
        <v>0</v>
      </c>
      <c r="N398" s="73">
        <v>0</v>
      </c>
      <c r="O398" s="37">
        <v>1</v>
      </c>
      <c r="P398" s="37">
        <v>1</v>
      </c>
      <c r="Q398" s="146">
        <v>0</v>
      </c>
      <c r="R398" s="93">
        <f>VLOOKUP($C398,lookup_line!$A$3:$M$40,2,FALSE)</f>
        <v>22</v>
      </c>
      <c r="S398" s="39">
        <f>VLOOKUP($C398,lookup_line!$A$3:$M$40,3,FALSE)</f>
        <v>38</v>
      </c>
      <c r="T398" s="39">
        <f>VLOOKUP($C398,lookup_line!$A$3:$M$40,4,FALSE)</f>
        <v>0</v>
      </c>
      <c r="U398" s="39">
        <f>VLOOKUP($C398,lookup_line!$A$3:$M$40,5,FALSE)</f>
        <v>0</v>
      </c>
      <c r="V398" s="39">
        <f>VLOOKUP($C398,lookup_line!$A$3:$M$40,6,FALSE)</f>
        <v>0</v>
      </c>
      <c r="W398" s="39">
        <f>VLOOKUP($C398,lookup_line!$A$3:$M$40,7,FALSE)</f>
        <v>0</v>
      </c>
      <c r="X398" s="39">
        <f>VLOOKUP($C398,lookup_line!$A$3:$M$40,8,FALSE)</f>
        <v>0</v>
      </c>
      <c r="Y398" s="39">
        <f>VLOOKUP($C398,lookup_line!$A$3:$M$40,9,FALSE)</f>
        <v>0</v>
      </c>
      <c r="Z398" s="39">
        <f>VLOOKUP($C398,lookup_line!$A$3:$M$40,10,FALSE)</f>
        <v>0</v>
      </c>
      <c r="AA398" s="39">
        <f>VLOOKUP($C398,lookup_line!$A$3:$M$40,11,FALSE)</f>
        <v>0</v>
      </c>
      <c r="AB398" s="39">
        <f>VLOOKUP($C398,lookup_line!$A$3:$M$40,12,FALSE)</f>
        <v>0</v>
      </c>
      <c r="AC398" s="39">
        <f>VLOOKUP($C398,lookup_line!$A$3:$M$40,13,FALSE)</f>
        <v>0</v>
      </c>
      <c r="AD398" s="126">
        <f>IFERROR((E398-AF398)/AL398*-1,0.1)</f>
        <v>304.847712</v>
      </c>
      <c r="AE398" s="75">
        <v>0</v>
      </c>
      <c r="AF398" s="100">
        <v>0</v>
      </c>
      <c r="AG398" s="107">
        <v>0</v>
      </c>
      <c r="AH398" s="108">
        <v>0</v>
      </c>
      <c r="AI398" s="112"/>
      <c r="AJ398" s="36"/>
      <c r="AK398" s="36"/>
      <c r="AL398" s="45">
        <f>VLOOKUP(B398,Di_ROADS!$B$17:$E$1006,4,FALSE)</f>
        <v>-2E-3</v>
      </c>
      <c r="AM398" s="36"/>
      <c r="AN398" s="36"/>
      <c r="AO398" s="36"/>
      <c r="AP398" s="36"/>
      <c r="AQ398" s="36"/>
      <c r="AR398" s="36"/>
      <c r="AU398" s="36"/>
      <c r="AV398" s="36"/>
      <c r="AW398" s="36"/>
      <c r="AX398" s="36"/>
      <c r="AY398" s="36"/>
      <c r="AZ398" s="36"/>
      <c r="BA398" s="36"/>
    </row>
  </sheetData>
  <autoFilter ref="A2:BA398">
    <sortState ref="A77:BA398">
      <sortCondition ref="A2:A398"/>
    </sortState>
  </autoFilter>
  <conditionalFormatting sqref="AR3:AR3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202"/>
  <sheetViews>
    <sheetView workbookViewId="0">
      <selection activeCell="B39" sqref="B39"/>
    </sheetView>
  </sheetViews>
  <sheetFormatPr defaultRowHeight="15"/>
  <cols>
    <col min="1" max="1" width="9.140625" style="16"/>
    <col min="2" max="2" width="26.42578125" style="32" bestFit="1" customWidth="1"/>
    <col min="3" max="7" width="9.140625" style="32"/>
    <col min="8" max="8" width="9.140625" style="35"/>
    <col min="9" max="16384" width="9.140625" style="32"/>
  </cols>
  <sheetData>
    <row r="1" spans="1:2">
      <c r="A1" s="16" t="s">
        <v>806</v>
      </c>
      <c r="B1" s="143" t="s">
        <v>807</v>
      </c>
    </row>
    <row r="2" spans="1:2">
      <c r="B2" s="143" t="s">
        <v>7</v>
      </c>
    </row>
    <row r="3" spans="1:2">
      <c r="A3" s="16">
        <v>1</v>
      </c>
      <c r="B3" s="63">
        <v>0</v>
      </c>
    </row>
    <row r="4" spans="1:2">
      <c r="A4" s="16">
        <v>2</v>
      </c>
      <c r="B4" s="63">
        <v>0</v>
      </c>
    </row>
    <row r="5" spans="1:2">
      <c r="A5" s="16">
        <v>3</v>
      </c>
      <c r="B5" s="63">
        <v>0</v>
      </c>
    </row>
    <row r="6" spans="1:2">
      <c r="A6" s="16">
        <v>4</v>
      </c>
      <c r="B6" s="63">
        <v>0</v>
      </c>
    </row>
    <row r="7" spans="1:2">
      <c r="A7" s="16">
        <v>5</v>
      </c>
      <c r="B7" s="63">
        <v>0</v>
      </c>
    </row>
    <row r="8" spans="1:2">
      <c r="A8" s="16">
        <v>6</v>
      </c>
      <c r="B8" s="63">
        <v>0</v>
      </c>
    </row>
    <row r="9" spans="1:2">
      <c r="A9" s="16">
        <v>7</v>
      </c>
      <c r="B9" s="63">
        <v>0</v>
      </c>
    </row>
    <row r="10" spans="1:2">
      <c r="A10" s="16">
        <v>8</v>
      </c>
      <c r="B10" s="63">
        <v>0</v>
      </c>
    </row>
    <row r="11" spans="1:2">
      <c r="A11" s="16">
        <v>9</v>
      </c>
      <c r="B11" s="63">
        <v>0</v>
      </c>
    </row>
    <row r="12" spans="1:2">
      <c r="A12" s="16">
        <v>10</v>
      </c>
      <c r="B12" s="63">
        <v>0</v>
      </c>
    </row>
    <row r="13" spans="1:2">
      <c r="A13" s="16">
        <v>11</v>
      </c>
      <c r="B13" s="63">
        <v>0</v>
      </c>
    </row>
    <row r="14" spans="1:2">
      <c r="A14" s="16">
        <v>12</v>
      </c>
      <c r="B14" s="63">
        <v>0</v>
      </c>
    </row>
    <row r="15" spans="1:2">
      <c r="A15" s="16">
        <v>13</v>
      </c>
      <c r="B15" s="63">
        <v>0</v>
      </c>
    </row>
    <row r="16" spans="1:2">
      <c r="A16" s="16">
        <v>14</v>
      </c>
      <c r="B16" s="63">
        <v>0</v>
      </c>
    </row>
    <row r="17" spans="1:2">
      <c r="A17" s="16">
        <v>15</v>
      </c>
      <c r="B17" s="63">
        <v>0</v>
      </c>
    </row>
    <row r="18" spans="1:2">
      <c r="A18" s="16">
        <v>16</v>
      </c>
      <c r="B18" s="63">
        <v>0</v>
      </c>
    </row>
    <row r="19" spans="1:2">
      <c r="A19" s="16">
        <v>17</v>
      </c>
      <c r="B19" s="63">
        <v>0</v>
      </c>
    </row>
    <row r="20" spans="1:2">
      <c r="A20" s="16">
        <v>18</v>
      </c>
      <c r="B20" s="63">
        <v>0</v>
      </c>
    </row>
    <row r="21" spans="1:2">
      <c r="A21" s="16">
        <v>19</v>
      </c>
      <c r="B21" s="63">
        <v>0</v>
      </c>
    </row>
    <row r="22" spans="1:2">
      <c r="A22" s="16">
        <v>20</v>
      </c>
      <c r="B22" s="63">
        <v>0</v>
      </c>
    </row>
    <row r="23" spans="1:2">
      <c r="A23" s="16">
        <v>21</v>
      </c>
      <c r="B23" s="63">
        <v>0</v>
      </c>
    </row>
    <row r="24" spans="1:2">
      <c r="A24" s="16">
        <v>22</v>
      </c>
      <c r="B24" s="63">
        <v>0</v>
      </c>
    </row>
    <row r="25" spans="1:2">
      <c r="A25" s="16">
        <v>23</v>
      </c>
      <c r="B25" s="63">
        <v>0</v>
      </c>
    </row>
    <row r="26" spans="1:2">
      <c r="A26" s="16">
        <v>24</v>
      </c>
      <c r="B26" s="63">
        <v>0</v>
      </c>
    </row>
    <row r="27" spans="1:2">
      <c r="A27" s="16">
        <v>25</v>
      </c>
      <c r="B27" s="63">
        <v>0</v>
      </c>
    </row>
    <row r="28" spans="1:2">
      <c r="A28" s="16">
        <v>26</v>
      </c>
      <c r="B28" s="63">
        <v>0</v>
      </c>
    </row>
    <row r="29" spans="1:2">
      <c r="A29" s="16">
        <v>27</v>
      </c>
      <c r="B29" s="63">
        <v>0</v>
      </c>
    </row>
    <row r="30" spans="1:2">
      <c r="A30" s="16">
        <v>28</v>
      </c>
      <c r="B30" s="63">
        <v>0</v>
      </c>
    </row>
    <row r="31" spans="1:2">
      <c r="A31" s="16">
        <v>29</v>
      </c>
      <c r="B31" s="63">
        <v>0</v>
      </c>
    </row>
    <row r="32" spans="1:2">
      <c r="A32" s="16">
        <v>30</v>
      </c>
      <c r="B32" s="63">
        <v>0</v>
      </c>
    </row>
    <row r="33" spans="1:2">
      <c r="A33" s="16">
        <v>31</v>
      </c>
      <c r="B33" s="63">
        <v>0</v>
      </c>
    </row>
    <row r="34" spans="1:2">
      <c r="A34" s="16">
        <v>32</v>
      </c>
      <c r="B34" s="63">
        <v>0</v>
      </c>
    </row>
    <row r="35" spans="1:2">
      <c r="A35" s="16">
        <v>33</v>
      </c>
      <c r="B35" s="63">
        <v>0</v>
      </c>
    </row>
    <row r="36" spans="1:2">
      <c r="A36" s="16">
        <v>34</v>
      </c>
      <c r="B36" s="63">
        <v>0</v>
      </c>
    </row>
    <row r="37" spans="1:2">
      <c r="A37" s="16">
        <v>35</v>
      </c>
      <c r="B37" s="63">
        <v>0</v>
      </c>
    </row>
    <row r="38" spans="1:2">
      <c r="A38" s="16">
        <v>36</v>
      </c>
      <c r="B38" s="63">
        <v>0</v>
      </c>
    </row>
    <row r="39" spans="1:2">
      <c r="A39" s="16">
        <v>37</v>
      </c>
      <c r="B39" s="63">
        <v>0</v>
      </c>
    </row>
    <row r="40" spans="1:2">
      <c r="A40" s="16">
        <v>38</v>
      </c>
      <c r="B40" s="63">
        <v>0</v>
      </c>
    </row>
    <row r="41" spans="1:2">
      <c r="A41" s="16">
        <v>39</v>
      </c>
      <c r="B41" s="63">
        <v>0</v>
      </c>
    </row>
    <row r="42" spans="1:2">
      <c r="A42" s="16">
        <v>40</v>
      </c>
      <c r="B42" s="63">
        <v>0</v>
      </c>
    </row>
    <row r="43" spans="1:2">
      <c r="A43" s="16">
        <v>41</v>
      </c>
      <c r="B43" s="63">
        <v>0</v>
      </c>
    </row>
    <row r="44" spans="1:2">
      <c r="A44" s="16">
        <v>42</v>
      </c>
      <c r="B44" s="63">
        <v>0</v>
      </c>
    </row>
    <row r="45" spans="1:2">
      <c r="A45" s="16">
        <v>43</v>
      </c>
      <c r="B45" s="63">
        <v>0</v>
      </c>
    </row>
    <row r="46" spans="1:2">
      <c r="A46" s="16">
        <v>44</v>
      </c>
      <c r="B46" s="63">
        <v>0</v>
      </c>
    </row>
    <row r="47" spans="1:2">
      <c r="A47" s="16">
        <v>45</v>
      </c>
      <c r="B47" s="63">
        <v>0</v>
      </c>
    </row>
    <row r="48" spans="1:2">
      <c r="A48" s="16">
        <v>46</v>
      </c>
      <c r="B48" s="63">
        <v>0</v>
      </c>
    </row>
    <row r="49" spans="1:2">
      <c r="A49" s="16">
        <v>47</v>
      </c>
      <c r="B49" s="63">
        <v>0</v>
      </c>
    </row>
    <row r="50" spans="1:2">
      <c r="A50" s="16">
        <v>48</v>
      </c>
      <c r="B50" s="63">
        <v>0</v>
      </c>
    </row>
    <row r="51" spans="1:2">
      <c r="A51" s="16">
        <v>49</v>
      </c>
      <c r="B51" s="63">
        <v>0</v>
      </c>
    </row>
    <row r="52" spans="1:2">
      <c r="A52" s="16">
        <v>50</v>
      </c>
      <c r="B52" s="63">
        <v>0</v>
      </c>
    </row>
    <row r="53" spans="1:2">
      <c r="A53" s="16">
        <v>51</v>
      </c>
      <c r="B53" s="63">
        <v>0</v>
      </c>
    </row>
    <row r="54" spans="1:2">
      <c r="A54" s="16">
        <v>52</v>
      </c>
      <c r="B54" s="63">
        <v>0</v>
      </c>
    </row>
    <row r="55" spans="1:2">
      <c r="A55" s="16">
        <v>53</v>
      </c>
      <c r="B55" s="63">
        <v>0</v>
      </c>
    </row>
    <row r="56" spans="1:2">
      <c r="A56" s="16">
        <v>54</v>
      </c>
      <c r="B56" s="63">
        <v>0</v>
      </c>
    </row>
    <row r="57" spans="1:2">
      <c r="A57" s="16">
        <v>55</v>
      </c>
      <c r="B57" s="63">
        <v>0</v>
      </c>
    </row>
    <row r="58" spans="1:2">
      <c r="A58" s="16">
        <v>56</v>
      </c>
      <c r="B58" s="63">
        <v>0</v>
      </c>
    </row>
    <row r="59" spans="1:2">
      <c r="A59" s="16">
        <v>57</v>
      </c>
      <c r="B59" s="63">
        <v>0</v>
      </c>
    </row>
    <row r="60" spans="1:2">
      <c r="A60" s="16">
        <v>58</v>
      </c>
      <c r="B60" s="63">
        <v>0</v>
      </c>
    </row>
    <row r="61" spans="1:2">
      <c r="A61" s="16">
        <v>59</v>
      </c>
      <c r="B61" s="63">
        <v>0</v>
      </c>
    </row>
    <row r="62" spans="1:2">
      <c r="A62" s="16">
        <v>60</v>
      </c>
      <c r="B62" s="63">
        <v>0</v>
      </c>
    </row>
    <row r="63" spans="1:2">
      <c r="A63" s="16">
        <v>61</v>
      </c>
      <c r="B63" s="63">
        <v>0</v>
      </c>
    </row>
    <row r="64" spans="1:2">
      <c r="A64" s="16">
        <v>62</v>
      </c>
      <c r="B64" s="63">
        <v>0</v>
      </c>
    </row>
    <row r="65" spans="1:2">
      <c r="A65" s="16">
        <v>63</v>
      </c>
      <c r="B65" s="63">
        <v>0</v>
      </c>
    </row>
    <row r="66" spans="1:2">
      <c r="A66" s="16">
        <v>64</v>
      </c>
      <c r="B66" s="63">
        <v>0</v>
      </c>
    </row>
    <row r="67" spans="1:2">
      <c r="A67" s="16">
        <v>65</v>
      </c>
      <c r="B67" s="63">
        <v>0</v>
      </c>
    </row>
    <row r="68" spans="1:2">
      <c r="A68" s="16">
        <v>66</v>
      </c>
      <c r="B68" s="63">
        <v>0</v>
      </c>
    </row>
    <row r="69" spans="1:2">
      <c r="A69" s="16">
        <v>67</v>
      </c>
      <c r="B69" s="63">
        <v>0</v>
      </c>
    </row>
    <row r="70" spans="1:2">
      <c r="A70" s="16">
        <v>68</v>
      </c>
      <c r="B70" s="63">
        <v>0</v>
      </c>
    </row>
    <row r="71" spans="1:2">
      <c r="A71" s="16">
        <v>69</v>
      </c>
      <c r="B71" s="63">
        <v>0</v>
      </c>
    </row>
    <row r="72" spans="1:2">
      <c r="A72" s="16">
        <v>70</v>
      </c>
      <c r="B72" s="63">
        <v>0</v>
      </c>
    </row>
    <row r="73" spans="1:2">
      <c r="A73" s="16">
        <v>71</v>
      </c>
      <c r="B73" s="63">
        <v>0</v>
      </c>
    </row>
    <row r="74" spans="1:2">
      <c r="A74" s="16">
        <v>72</v>
      </c>
      <c r="B74" s="63">
        <v>0</v>
      </c>
    </row>
    <row r="75" spans="1:2">
      <c r="A75" s="16">
        <v>73</v>
      </c>
      <c r="B75" s="63">
        <v>0</v>
      </c>
    </row>
    <row r="76" spans="1:2">
      <c r="A76" s="16">
        <v>74</v>
      </c>
      <c r="B76" s="63">
        <v>0</v>
      </c>
    </row>
    <row r="77" spans="1:2">
      <c r="A77" s="16">
        <v>75</v>
      </c>
      <c r="B77" s="63">
        <v>0</v>
      </c>
    </row>
    <row r="78" spans="1:2">
      <c r="A78" s="16">
        <v>76</v>
      </c>
      <c r="B78" s="63">
        <v>0</v>
      </c>
    </row>
    <row r="79" spans="1:2">
      <c r="A79" s="16">
        <v>77</v>
      </c>
      <c r="B79" s="63">
        <v>0</v>
      </c>
    </row>
    <row r="80" spans="1:2">
      <c r="A80" s="16">
        <v>78</v>
      </c>
      <c r="B80" s="63">
        <v>0</v>
      </c>
    </row>
    <row r="81" spans="1:2">
      <c r="A81" s="16">
        <v>79</v>
      </c>
      <c r="B81" s="63">
        <v>0</v>
      </c>
    </row>
    <row r="82" spans="1:2">
      <c r="A82" s="16">
        <v>80</v>
      </c>
      <c r="B82" s="63">
        <v>0</v>
      </c>
    </row>
    <row r="83" spans="1:2">
      <c r="A83" s="16">
        <v>81</v>
      </c>
      <c r="B83" s="63">
        <v>0</v>
      </c>
    </row>
    <row r="84" spans="1:2">
      <c r="A84" s="16">
        <v>82</v>
      </c>
      <c r="B84" s="63">
        <v>0</v>
      </c>
    </row>
    <row r="85" spans="1:2">
      <c r="A85" s="16">
        <v>83</v>
      </c>
      <c r="B85" s="63">
        <v>0</v>
      </c>
    </row>
    <row r="86" spans="1:2">
      <c r="A86" s="16">
        <v>84</v>
      </c>
      <c r="B86" s="63">
        <v>0</v>
      </c>
    </row>
    <row r="87" spans="1:2">
      <c r="A87" s="16">
        <v>85</v>
      </c>
      <c r="B87" s="63">
        <v>0</v>
      </c>
    </row>
    <row r="88" spans="1:2">
      <c r="A88" s="16">
        <v>86</v>
      </c>
      <c r="B88" s="63">
        <v>0</v>
      </c>
    </row>
    <row r="89" spans="1:2">
      <c r="A89" s="16">
        <v>87</v>
      </c>
      <c r="B89" s="63">
        <v>0</v>
      </c>
    </row>
    <row r="90" spans="1:2">
      <c r="A90" s="16">
        <v>88</v>
      </c>
      <c r="B90" s="63">
        <v>0</v>
      </c>
    </row>
    <row r="91" spans="1:2">
      <c r="A91" s="16">
        <v>89</v>
      </c>
      <c r="B91" s="63">
        <v>0</v>
      </c>
    </row>
    <row r="92" spans="1:2">
      <c r="A92" s="16">
        <v>90</v>
      </c>
      <c r="B92" s="63">
        <v>0</v>
      </c>
    </row>
    <row r="93" spans="1:2">
      <c r="A93" s="16">
        <v>91</v>
      </c>
      <c r="B93" s="63">
        <v>0</v>
      </c>
    </row>
    <row r="94" spans="1:2">
      <c r="A94" s="16">
        <v>92</v>
      </c>
      <c r="B94" s="63">
        <v>0</v>
      </c>
    </row>
    <row r="95" spans="1:2">
      <c r="A95" s="16">
        <v>93</v>
      </c>
      <c r="B95" s="63">
        <v>0</v>
      </c>
    </row>
    <row r="96" spans="1:2">
      <c r="A96" s="16">
        <v>94</v>
      </c>
      <c r="B96" s="63">
        <v>0</v>
      </c>
    </row>
    <row r="97" spans="1:2">
      <c r="A97" s="16">
        <v>95</v>
      </c>
      <c r="B97" s="63">
        <v>0</v>
      </c>
    </row>
    <row r="98" spans="1:2">
      <c r="A98" s="16">
        <v>96</v>
      </c>
      <c r="B98" s="63">
        <v>0</v>
      </c>
    </row>
    <row r="99" spans="1:2">
      <c r="A99" s="16">
        <v>97</v>
      </c>
      <c r="B99" s="63">
        <v>0</v>
      </c>
    </row>
    <row r="100" spans="1:2">
      <c r="A100" s="16">
        <v>98</v>
      </c>
      <c r="B100" s="63">
        <v>0</v>
      </c>
    </row>
    <row r="101" spans="1:2">
      <c r="A101" s="16">
        <v>99</v>
      </c>
      <c r="B101" s="63">
        <v>0</v>
      </c>
    </row>
    <row r="102" spans="1:2">
      <c r="A102" s="16">
        <v>100</v>
      </c>
      <c r="B102" s="63">
        <v>0</v>
      </c>
    </row>
    <row r="103" spans="1:2">
      <c r="A103" s="16">
        <v>101</v>
      </c>
      <c r="B103" s="63">
        <v>0</v>
      </c>
    </row>
    <row r="104" spans="1:2">
      <c r="A104" s="16">
        <v>102</v>
      </c>
      <c r="B104" s="63">
        <v>0</v>
      </c>
    </row>
    <row r="105" spans="1:2">
      <c r="A105" s="16">
        <v>103</v>
      </c>
      <c r="B105" s="63">
        <v>0</v>
      </c>
    </row>
    <row r="106" spans="1:2">
      <c r="A106" s="16">
        <v>104</v>
      </c>
      <c r="B106" s="63">
        <v>0</v>
      </c>
    </row>
    <row r="107" spans="1:2">
      <c r="A107" s="16">
        <v>105</v>
      </c>
      <c r="B107" s="63">
        <v>0</v>
      </c>
    </row>
    <row r="108" spans="1:2">
      <c r="A108" s="16">
        <v>106</v>
      </c>
      <c r="B108" s="63">
        <v>0</v>
      </c>
    </row>
    <row r="109" spans="1:2">
      <c r="A109" s="16">
        <v>107</v>
      </c>
      <c r="B109" s="63">
        <v>0</v>
      </c>
    </row>
    <row r="110" spans="1:2">
      <c r="A110" s="16">
        <v>108</v>
      </c>
      <c r="B110" s="63">
        <v>0</v>
      </c>
    </row>
    <row r="111" spans="1:2">
      <c r="A111" s="16">
        <v>109</v>
      </c>
      <c r="B111" s="63">
        <v>0</v>
      </c>
    </row>
    <row r="112" spans="1:2">
      <c r="A112" s="16">
        <v>110</v>
      </c>
      <c r="B112" s="63">
        <v>0</v>
      </c>
    </row>
    <row r="113" spans="1:2">
      <c r="A113" s="16">
        <v>111</v>
      </c>
      <c r="B113" s="63">
        <v>0</v>
      </c>
    </row>
    <row r="114" spans="1:2">
      <c r="A114" s="16">
        <v>112</v>
      </c>
      <c r="B114" s="63">
        <v>0</v>
      </c>
    </row>
    <row r="115" spans="1:2">
      <c r="A115" s="16">
        <v>113</v>
      </c>
      <c r="B115" s="63">
        <v>0</v>
      </c>
    </row>
    <row r="116" spans="1:2">
      <c r="A116" s="16">
        <v>114</v>
      </c>
      <c r="B116" s="63">
        <v>0</v>
      </c>
    </row>
    <row r="117" spans="1:2">
      <c r="A117" s="16">
        <v>115</v>
      </c>
      <c r="B117" s="63">
        <v>0</v>
      </c>
    </row>
    <row r="118" spans="1:2">
      <c r="A118" s="16">
        <v>116</v>
      </c>
      <c r="B118" s="63">
        <v>0</v>
      </c>
    </row>
    <row r="119" spans="1:2">
      <c r="A119" s="16">
        <v>117</v>
      </c>
      <c r="B119" s="63">
        <v>0</v>
      </c>
    </row>
    <row r="120" spans="1:2">
      <c r="A120" s="16">
        <v>118</v>
      </c>
      <c r="B120" s="63">
        <v>0</v>
      </c>
    </row>
    <row r="121" spans="1:2">
      <c r="A121" s="16">
        <v>119</v>
      </c>
      <c r="B121" s="63">
        <v>0</v>
      </c>
    </row>
    <row r="122" spans="1:2">
      <c r="A122" s="16">
        <v>120</v>
      </c>
      <c r="B122" s="63">
        <v>0</v>
      </c>
    </row>
    <row r="123" spans="1:2">
      <c r="A123" s="16">
        <v>121</v>
      </c>
      <c r="B123" s="63">
        <v>0</v>
      </c>
    </row>
    <row r="124" spans="1:2">
      <c r="A124" s="16">
        <v>122</v>
      </c>
      <c r="B124" s="63">
        <v>0</v>
      </c>
    </row>
    <row r="125" spans="1:2">
      <c r="A125" s="16">
        <v>123</v>
      </c>
      <c r="B125" s="63">
        <v>0</v>
      </c>
    </row>
    <row r="126" spans="1:2">
      <c r="A126" s="16">
        <v>124</v>
      </c>
      <c r="B126" s="63">
        <v>0</v>
      </c>
    </row>
    <row r="127" spans="1:2">
      <c r="A127" s="16">
        <v>125</v>
      </c>
      <c r="B127" s="63">
        <v>0</v>
      </c>
    </row>
    <row r="128" spans="1:2">
      <c r="A128" s="16">
        <v>126</v>
      </c>
      <c r="B128" s="63">
        <v>0</v>
      </c>
    </row>
    <row r="129" spans="1:2">
      <c r="A129" s="16">
        <v>127</v>
      </c>
      <c r="B129" s="63">
        <v>0</v>
      </c>
    </row>
    <row r="130" spans="1:2">
      <c r="A130" s="16">
        <v>128</v>
      </c>
      <c r="B130" s="63">
        <v>0</v>
      </c>
    </row>
    <row r="131" spans="1:2">
      <c r="A131" s="16">
        <v>129</v>
      </c>
      <c r="B131" s="63">
        <v>0</v>
      </c>
    </row>
    <row r="132" spans="1:2">
      <c r="A132" s="16">
        <v>130</v>
      </c>
      <c r="B132" s="63">
        <v>0</v>
      </c>
    </row>
    <row r="133" spans="1:2">
      <c r="A133" s="16">
        <v>131</v>
      </c>
      <c r="B133" s="63">
        <v>0</v>
      </c>
    </row>
    <row r="134" spans="1:2">
      <c r="A134" s="16">
        <v>132</v>
      </c>
      <c r="B134" s="63">
        <v>0</v>
      </c>
    </row>
    <row r="135" spans="1:2">
      <c r="A135" s="16">
        <v>133</v>
      </c>
      <c r="B135" s="63">
        <v>0</v>
      </c>
    </row>
    <row r="136" spans="1:2">
      <c r="A136" s="16">
        <v>134</v>
      </c>
      <c r="B136" s="63">
        <v>0</v>
      </c>
    </row>
    <row r="137" spans="1:2">
      <c r="A137" s="16">
        <v>135</v>
      </c>
      <c r="B137" s="63">
        <v>0</v>
      </c>
    </row>
    <row r="138" spans="1:2">
      <c r="A138" s="16">
        <v>136</v>
      </c>
      <c r="B138" s="63">
        <v>0</v>
      </c>
    </row>
    <row r="139" spans="1:2">
      <c r="A139" s="16">
        <v>137</v>
      </c>
      <c r="B139" s="63">
        <v>0</v>
      </c>
    </row>
    <row r="140" spans="1:2">
      <c r="A140" s="16">
        <v>138</v>
      </c>
      <c r="B140" s="63">
        <v>0</v>
      </c>
    </row>
    <row r="141" spans="1:2">
      <c r="A141" s="16">
        <v>139</v>
      </c>
      <c r="B141" s="63">
        <v>0</v>
      </c>
    </row>
    <row r="142" spans="1:2">
      <c r="A142" s="16">
        <v>140</v>
      </c>
      <c r="B142" s="63">
        <v>0</v>
      </c>
    </row>
    <row r="143" spans="1:2">
      <c r="A143" s="16">
        <v>141</v>
      </c>
      <c r="B143" s="63">
        <v>0</v>
      </c>
    </row>
    <row r="144" spans="1:2">
      <c r="A144" s="16">
        <v>142</v>
      </c>
      <c r="B144" s="63">
        <v>0</v>
      </c>
    </row>
    <row r="145" spans="1:2">
      <c r="A145" s="16">
        <v>143</v>
      </c>
      <c r="B145" s="63">
        <v>0</v>
      </c>
    </row>
    <row r="146" spans="1:2">
      <c r="A146" s="16">
        <v>144</v>
      </c>
      <c r="B146" s="63">
        <v>0</v>
      </c>
    </row>
    <row r="147" spans="1:2">
      <c r="A147" s="16">
        <v>145</v>
      </c>
      <c r="B147" s="63">
        <v>0</v>
      </c>
    </row>
    <row r="148" spans="1:2">
      <c r="A148" s="16">
        <v>146</v>
      </c>
      <c r="B148" s="63">
        <v>0</v>
      </c>
    </row>
    <row r="149" spans="1:2">
      <c r="A149" s="16">
        <v>147</v>
      </c>
      <c r="B149" s="63">
        <v>0</v>
      </c>
    </row>
    <row r="150" spans="1:2">
      <c r="A150" s="16">
        <v>148</v>
      </c>
      <c r="B150" s="63">
        <v>0</v>
      </c>
    </row>
    <row r="151" spans="1:2">
      <c r="A151" s="16">
        <v>149</v>
      </c>
      <c r="B151" s="63">
        <v>0</v>
      </c>
    </row>
    <row r="152" spans="1:2">
      <c r="A152" s="16">
        <v>150</v>
      </c>
      <c r="B152" s="63">
        <v>0</v>
      </c>
    </row>
    <row r="153" spans="1:2">
      <c r="A153" s="16">
        <v>151</v>
      </c>
      <c r="B153" s="63">
        <v>0</v>
      </c>
    </row>
    <row r="154" spans="1:2">
      <c r="A154" s="16">
        <v>152</v>
      </c>
      <c r="B154" s="63">
        <v>0</v>
      </c>
    </row>
    <row r="155" spans="1:2">
      <c r="A155" s="16">
        <v>153</v>
      </c>
      <c r="B155" s="63">
        <v>0</v>
      </c>
    </row>
    <row r="156" spans="1:2">
      <c r="A156" s="16">
        <v>154</v>
      </c>
      <c r="B156" s="63">
        <v>0</v>
      </c>
    </row>
    <row r="157" spans="1:2">
      <c r="A157" s="16">
        <v>155</v>
      </c>
      <c r="B157" s="63">
        <v>0</v>
      </c>
    </row>
    <row r="158" spans="1:2">
      <c r="A158" s="16">
        <v>156</v>
      </c>
      <c r="B158" s="63">
        <v>0</v>
      </c>
    </row>
    <row r="159" spans="1:2">
      <c r="A159" s="16">
        <v>157</v>
      </c>
      <c r="B159" s="63">
        <v>0</v>
      </c>
    </row>
    <row r="160" spans="1:2">
      <c r="A160" s="16">
        <v>158</v>
      </c>
      <c r="B160" s="63">
        <v>0</v>
      </c>
    </row>
    <row r="161" spans="1:2">
      <c r="A161" s="16">
        <v>159</v>
      </c>
      <c r="B161" s="63">
        <v>0</v>
      </c>
    </row>
    <row r="162" spans="1:2">
      <c r="A162" s="16">
        <v>160</v>
      </c>
      <c r="B162" s="63">
        <v>0</v>
      </c>
    </row>
    <row r="163" spans="1:2">
      <c r="A163" s="16">
        <v>161</v>
      </c>
      <c r="B163" s="63">
        <v>0</v>
      </c>
    </row>
    <row r="164" spans="1:2">
      <c r="A164" s="16">
        <v>162</v>
      </c>
      <c r="B164" s="63">
        <v>0</v>
      </c>
    </row>
    <row r="165" spans="1:2">
      <c r="A165" s="16">
        <v>163</v>
      </c>
      <c r="B165" s="63">
        <v>0</v>
      </c>
    </row>
    <row r="166" spans="1:2">
      <c r="A166" s="16">
        <v>164</v>
      </c>
      <c r="B166" s="63">
        <v>0</v>
      </c>
    </row>
    <row r="167" spans="1:2">
      <c r="A167" s="16">
        <v>165</v>
      </c>
      <c r="B167" s="63">
        <v>0</v>
      </c>
    </row>
    <row r="168" spans="1:2">
      <c r="A168" s="16">
        <v>166</v>
      </c>
      <c r="B168" s="63">
        <v>0</v>
      </c>
    </row>
    <row r="169" spans="1:2">
      <c r="A169" s="16">
        <v>167</v>
      </c>
      <c r="B169" s="63">
        <v>0</v>
      </c>
    </row>
    <row r="170" spans="1:2">
      <c r="A170" s="16">
        <v>168</v>
      </c>
      <c r="B170" s="63">
        <v>0</v>
      </c>
    </row>
    <row r="171" spans="1:2">
      <c r="A171" s="16">
        <v>169</v>
      </c>
      <c r="B171" s="63">
        <v>0</v>
      </c>
    </row>
    <row r="172" spans="1:2">
      <c r="A172" s="16">
        <v>170</v>
      </c>
      <c r="B172" s="63">
        <v>0</v>
      </c>
    </row>
    <row r="173" spans="1:2">
      <c r="A173" s="16">
        <v>171</v>
      </c>
      <c r="B173" s="63">
        <v>0</v>
      </c>
    </row>
    <row r="174" spans="1:2">
      <c r="A174" s="16">
        <v>172</v>
      </c>
      <c r="B174" s="63">
        <v>0</v>
      </c>
    </row>
    <row r="175" spans="1:2">
      <c r="A175" s="16">
        <v>173</v>
      </c>
      <c r="B175" s="63">
        <v>0</v>
      </c>
    </row>
    <row r="176" spans="1:2">
      <c r="A176" s="16">
        <v>174</v>
      </c>
      <c r="B176" s="63">
        <v>0</v>
      </c>
    </row>
    <row r="177" spans="1:2">
      <c r="A177" s="16">
        <v>175</v>
      </c>
      <c r="B177" s="63">
        <v>0</v>
      </c>
    </row>
    <row r="178" spans="1:2">
      <c r="A178" s="16">
        <v>176</v>
      </c>
      <c r="B178" s="63">
        <v>0</v>
      </c>
    </row>
    <row r="179" spans="1:2">
      <c r="A179" s="16">
        <v>177</v>
      </c>
      <c r="B179" s="63">
        <v>0</v>
      </c>
    </row>
    <row r="180" spans="1:2">
      <c r="A180" s="16">
        <v>178</v>
      </c>
      <c r="B180" s="63">
        <v>0</v>
      </c>
    </row>
    <row r="181" spans="1:2">
      <c r="A181" s="16">
        <v>179</v>
      </c>
      <c r="B181" s="63">
        <v>0</v>
      </c>
    </row>
    <row r="182" spans="1:2">
      <c r="A182" s="16">
        <v>180</v>
      </c>
      <c r="B182" s="63">
        <v>0</v>
      </c>
    </row>
    <row r="183" spans="1:2">
      <c r="A183" s="16">
        <v>181</v>
      </c>
      <c r="B183" s="63">
        <v>0</v>
      </c>
    </row>
    <row r="184" spans="1:2">
      <c r="A184" s="16">
        <v>182</v>
      </c>
      <c r="B184" s="63">
        <v>0</v>
      </c>
    </row>
    <row r="185" spans="1:2">
      <c r="A185" s="16">
        <v>183</v>
      </c>
      <c r="B185" s="63">
        <v>0</v>
      </c>
    </row>
    <row r="186" spans="1:2">
      <c r="A186" s="16">
        <v>184</v>
      </c>
      <c r="B186" s="63">
        <v>0</v>
      </c>
    </row>
    <row r="187" spans="1:2">
      <c r="A187" s="16">
        <v>185</v>
      </c>
      <c r="B187" s="63">
        <v>0</v>
      </c>
    </row>
    <row r="188" spans="1:2">
      <c r="A188" s="16">
        <v>186</v>
      </c>
      <c r="B188" s="63">
        <v>0</v>
      </c>
    </row>
    <row r="189" spans="1:2">
      <c r="A189" s="16">
        <v>187</v>
      </c>
      <c r="B189" s="63">
        <v>0</v>
      </c>
    </row>
    <row r="190" spans="1:2">
      <c r="A190" s="16">
        <v>188</v>
      </c>
      <c r="B190" s="63">
        <v>0</v>
      </c>
    </row>
    <row r="191" spans="1:2">
      <c r="A191" s="16">
        <v>189</v>
      </c>
      <c r="B191" s="63">
        <v>0</v>
      </c>
    </row>
    <row r="192" spans="1:2">
      <c r="A192" s="16">
        <v>190</v>
      </c>
      <c r="B192" s="63">
        <v>0</v>
      </c>
    </row>
    <row r="193" spans="1:2">
      <c r="A193" s="16">
        <v>191</v>
      </c>
      <c r="B193" s="63">
        <v>0</v>
      </c>
    </row>
    <row r="194" spans="1:2">
      <c r="A194" s="16">
        <v>192</v>
      </c>
      <c r="B194" s="63">
        <v>0</v>
      </c>
    </row>
    <row r="195" spans="1:2">
      <c r="A195" s="16">
        <v>193</v>
      </c>
      <c r="B195" s="63">
        <v>0</v>
      </c>
    </row>
    <row r="196" spans="1:2">
      <c r="A196" s="16">
        <v>194</v>
      </c>
      <c r="B196" s="63">
        <v>0</v>
      </c>
    </row>
    <row r="197" spans="1:2">
      <c r="A197" s="16">
        <v>195</v>
      </c>
      <c r="B197" s="63">
        <v>0</v>
      </c>
    </row>
    <row r="198" spans="1:2">
      <c r="A198" s="16">
        <v>196</v>
      </c>
      <c r="B198" s="63">
        <v>0</v>
      </c>
    </row>
    <row r="199" spans="1:2">
      <c r="A199" s="16">
        <v>197</v>
      </c>
      <c r="B199" s="63">
        <v>0</v>
      </c>
    </row>
    <row r="200" spans="1:2">
      <c r="A200" s="16">
        <v>198</v>
      </c>
      <c r="B200" s="63">
        <v>0</v>
      </c>
    </row>
    <row r="201" spans="1:2">
      <c r="A201" s="16">
        <v>199</v>
      </c>
      <c r="B201" s="63">
        <v>0</v>
      </c>
    </row>
    <row r="202" spans="1:2">
      <c r="A202" s="16">
        <v>200</v>
      </c>
      <c r="B202" s="6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G42"/>
  <sheetViews>
    <sheetView zoomScale="85" zoomScaleNormal="85" workbookViewId="0">
      <pane ySplit="2" topLeftCell="A3" activePane="bottomLeft" state="frozenSplit"/>
      <selection pane="bottomLeft" activeCell="D46" sqref="D46"/>
    </sheetView>
  </sheetViews>
  <sheetFormatPr defaultRowHeight="15"/>
  <cols>
    <col min="1" max="1" width="11.140625" style="3" customWidth="1"/>
    <col min="2" max="7" width="11.42578125" style="10" customWidth="1"/>
  </cols>
  <sheetData>
    <row r="1" spans="1:7" s="3" customFormat="1">
      <c r="A1" s="85" t="s">
        <v>114</v>
      </c>
      <c r="B1" s="11" t="s">
        <v>48</v>
      </c>
      <c r="C1" s="11" t="s">
        <v>49</v>
      </c>
      <c r="D1" s="11" t="s">
        <v>50</v>
      </c>
      <c r="E1" s="11" t="s">
        <v>51</v>
      </c>
      <c r="F1" s="11" t="s">
        <v>62</v>
      </c>
      <c r="G1" s="11" t="s">
        <v>8</v>
      </c>
    </row>
    <row r="2" spans="1:7" s="3" customFormat="1">
      <c r="B2" s="11" t="s">
        <v>7</v>
      </c>
      <c r="C2" s="11" t="s">
        <v>7</v>
      </c>
      <c r="D2" s="11" t="s">
        <v>47</v>
      </c>
      <c r="E2" s="11" t="s">
        <v>47</v>
      </c>
      <c r="F2" s="11" t="s">
        <v>47</v>
      </c>
      <c r="G2" s="11" t="s">
        <v>4</v>
      </c>
    </row>
    <row r="3" spans="1:7">
      <c r="A3" s="85">
        <v>1</v>
      </c>
      <c r="B3" s="14">
        <v>0</v>
      </c>
      <c r="C3" s="14">
        <v>500</v>
      </c>
      <c r="D3" s="14">
        <v>20000</v>
      </c>
      <c r="E3" s="14">
        <v>20000</v>
      </c>
      <c r="F3" s="14">
        <v>20000</v>
      </c>
      <c r="G3" s="14">
        <v>50</v>
      </c>
    </row>
    <row r="4" spans="1:7">
      <c r="A4" s="85">
        <v>2</v>
      </c>
      <c r="B4" s="14">
        <v>0</v>
      </c>
      <c r="C4" s="14">
        <v>500</v>
      </c>
      <c r="D4" s="14">
        <v>20000</v>
      </c>
      <c r="E4" s="14">
        <v>20000</v>
      </c>
      <c r="F4" s="14">
        <v>20000</v>
      </c>
      <c r="G4" s="14">
        <v>50</v>
      </c>
    </row>
    <row r="5" spans="1:7">
      <c r="A5" s="85">
        <v>3</v>
      </c>
      <c r="B5" s="14">
        <v>0</v>
      </c>
      <c r="C5" s="14">
        <v>500</v>
      </c>
      <c r="D5" s="14">
        <v>20000</v>
      </c>
      <c r="E5" s="14">
        <v>20000</v>
      </c>
      <c r="F5" s="14">
        <v>20000</v>
      </c>
      <c r="G5" s="14">
        <v>50</v>
      </c>
    </row>
    <row r="6" spans="1:7">
      <c r="A6" s="85">
        <v>4</v>
      </c>
      <c r="B6" s="14">
        <v>0</v>
      </c>
      <c r="C6" s="14">
        <v>500</v>
      </c>
      <c r="D6" s="14">
        <v>20000</v>
      </c>
      <c r="E6" s="14">
        <v>20000</v>
      </c>
      <c r="F6" s="14">
        <v>20000</v>
      </c>
      <c r="G6" s="14">
        <v>50</v>
      </c>
    </row>
    <row r="7" spans="1:7">
      <c r="A7" s="85">
        <v>5</v>
      </c>
      <c r="B7" s="14">
        <v>0</v>
      </c>
      <c r="C7" s="14">
        <v>500</v>
      </c>
      <c r="D7" s="14">
        <v>20000</v>
      </c>
      <c r="E7" s="14">
        <v>20000</v>
      </c>
      <c r="F7" s="14">
        <v>20000</v>
      </c>
      <c r="G7" s="14">
        <v>50</v>
      </c>
    </row>
    <row r="8" spans="1:7">
      <c r="A8" s="85">
        <v>6</v>
      </c>
      <c r="B8" s="14">
        <v>0</v>
      </c>
      <c r="C8" s="14">
        <v>500</v>
      </c>
      <c r="D8" s="14">
        <v>20000</v>
      </c>
      <c r="E8" s="14">
        <v>20000</v>
      </c>
      <c r="F8" s="14">
        <v>20000</v>
      </c>
      <c r="G8" s="14">
        <v>50</v>
      </c>
    </row>
    <row r="9" spans="1:7">
      <c r="A9" s="85">
        <v>7</v>
      </c>
      <c r="B9" s="14">
        <v>0</v>
      </c>
      <c r="C9" s="14">
        <v>500</v>
      </c>
      <c r="D9" s="14">
        <v>20000</v>
      </c>
      <c r="E9" s="14">
        <v>20000</v>
      </c>
      <c r="F9" s="14">
        <v>20000</v>
      </c>
      <c r="G9" s="14">
        <v>50</v>
      </c>
    </row>
    <row r="10" spans="1:7">
      <c r="A10" s="85">
        <v>8</v>
      </c>
      <c r="B10" s="14">
        <v>0</v>
      </c>
      <c r="C10" s="14">
        <v>500</v>
      </c>
      <c r="D10" s="14">
        <v>20000</v>
      </c>
      <c r="E10" s="14">
        <v>20000</v>
      </c>
      <c r="F10" s="14">
        <v>20000</v>
      </c>
      <c r="G10" s="14">
        <v>50</v>
      </c>
    </row>
    <row r="11" spans="1:7">
      <c r="A11" s="85">
        <v>9</v>
      </c>
      <c r="B11" s="14">
        <v>0</v>
      </c>
      <c r="C11" s="14">
        <v>500</v>
      </c>
      <c r="D11" s="14">
        <v>20000</v>
      </c>
      <c r="E11" s="14">
        <v>20000</v>
      </c>
      <c r="F11" s="14">
        <v>20000</v>
      </c>
      <c r="G11" s="14">
        <v>50</v>
      </c>
    </row>
    <row r="12" spans="1:7">
      <c r="A12" s="85">
        <v>10</v>
      </c>
      <c r="B12" s="14">
        <v>0</v>
      </c>
      <c r="C12" s="14">
        <v>500</v>
      </c>
      <c r="D12" s="14">
        <v>20000</v>
      </c>
      <c r="E12" s="14">
        <v>20000</v>
      </c>
      <c r="F12" s="14">
        <v>20000</v>
      </c>
      <c r="G12" s="14">
        <v>50</v>
      </c>
    </row>
    <row r="13" spans="1:7">
      <c r="A13" s="85">
        <v>11</v>
      </c>
      <c r="B13" s="14">
        <v>0</v>
      </c>
      <c r="C13" s="14">
        <v>500</v>
      </c>
      <c r="D13" s="14">
        <v>20000</v>
      </c>
      <c r="E13" s="14">
        <v>20000</v>
      </c>
      <c r="F13" s="14">
        <v>20000</v>
      </c>
      <c r="G13" s="14">
        <v>50</v>
      </c>
    </row>
    <row r="14" spans="1:7">
      <c r="A14" s="85">
        <v>12</v>
      </c>
      <c r="B14" s="14">
        <v>0</v>
      </c>
      <c r="C14" s="14">
        <v>500</v>
      </c>
      <c r="D14" s="14">
        <v>20000</v>
      </c>
      <c r="E14" s="14">
        <v>20000</v>
      </c>
      <c r="F14" s="14">
        <v>20000</v>
      </c>
      <c r="G14" s="14">
        <v>50</v>
      </c>
    </row>
    <row r="15" spans="1:7">
      <c r="A15" s="85">
        <v>13</v>
      </c>
      <c r="B15" s="14">
        <v>0</v>
      </c>
      <c r="C15" s="14">
        <v>500</v>
      </c>
      <c r="D15" s="14">
        <v>20000</v>
      </c>
      <c r="E15" s="14">
        <v>20000</v>
      </c>
      <c r="F15" s="14">
        <v>20000</v>
      </c>
      <c r="G15" s="14">
        <v>50</v>
      </c>
    </row>
    <row r="16" spans="1:7">
      <c r="A16" s="85">
        <v>14</v>
      </c>
      <c r="B16" s="14">
        <v>0</v>
      </c>
      <c r="C16" s="14">
        <v>500</v>
      </c>
      <c r="D16" s="14">
        <v>20000</v>
      </c>
      <c r="E16" s="14">
        <v>20000</v>
      </c>
      <c r="F16" s="14">
        <v>20000</v>
      </c>
      <c r="G16" s="14">
        <v>50</v>
      </c>
    </row>
    <row r="17" spans="1:7">
      <c r="A17" s="85">
        <v>15</v>
      </c>
      <c r="B17" s="14">
        <v>0</v>
      </c>
      <c r="C17" s="14">
        <v>500</v>
      </c>
      <c r="D17" s="14">
        <v>20000</v>
      </c>
      <c r="E17" s="14">
        <v>20000</v>
      </c>
      <c r="F17" s="14">
        <v>20000</v>
      </c>
      <c r="G17" s="14">
        <v>50</v>
      </c>
    </row>
    <row r="18" spans="1:7">
      <c r="A18" s="85">
        <v>16</v>
      </c>
      <c r="B18" s="14">
        <v>0</v>
      </c>
      <c r="C18" s="14">
        <v>500</v>
      </c>
      <c r="D18" s="14">
        <v>20000</v>
      </c>
      <c r="E18" s="14">
        <v>20000</v>
      </c>
      <c r="F18" s="14">
        <v>20000</v>
      </c>
      <c r="G18" s="14">
        <v>50</v>
      </c>
    </row>
    <row r="19" spans="1:7">
      <c r="A19" s="85">
        <v>17</v>
      </c>
      <c r="B19" s="14">
        <v>0</v>
      </c>
      <c r="C19" s="14">
        <v>500</v>
      </c>
      <c r="D19" s="14">
        <v>20000</v>
      </c>
      <c r="E19" s="14">
        <v>20000</v>
      </c>
      <c r="F19" s="14">
        <v>20000</v>
      </c>
      <c r="G19" s="14">
        <v>50</v>
      </c>
    </row>
    <row r="20" spans="1:7">
      <c r="A20" s="85">
        <v>18</v>
      </c>
      <c r="B20" s="14">
        <v>0</v>
      </c>
      <c r="C20" s="14">
        <v>500</v>
      </c>
      <c r="D20" s="14">
        <v>20000</v>
      </c>
      <c r="E20" s="14">
        <v>20000</v>
      </c>
      <c r="F20" s="14">
        <v>20000</v>
      </c>
      <c r="G20" s="14">
        <v>50</v>
      </c>
    </row>
    <row r="21" spans="1:7">
      <c r="A21" s="85">
        <v>19</v>
      </c>
      <c r="B21" s="14">
        <v>0</v>
      </c>
      <c r="C21" s="14">
        <v>500</v>
      </c>
      <c r="D21" s="14">
        <v>20000</v>
      </c>
      <c r="E21" s="14">
        <v>20000</v>
      </c>
      <c r="F21" s="14">
        <v>20000</v>
      </c>
      <c r="G21" s="14">
        <v>50</v>
      </c>
    </row>
    <row r="22" spans="1:7">
      <c r="A22" s="85">
        <v>20</v>
      </c>
      <c r="B22" s="14">
        <v>0</v>
      </c>
      <c r="C22" s="14">
        <v>500</v>
      </c>
      <c r="D22" s="14">
        <v>20000</v>
      </c>
      <c r="E22" s="14">
        <v>20000</v>
      </c>
      <c r="F22" s="14">
        <v>20000</v>
      </c>
      <c r="G22" s="14">
        <v>50</v>
      </c>
    </row>
    <row r="23" spans="1:7">
      <c r="A23" s="85">
        <v>21</v>
      </c>
      <c r="B23" s="14">
        <v>0</v>
      </c>
      <c r="C23" s="14">
        <v>500</v>
      </c>
      <c r="D23" s="14">
        <v>20000</v>
      </c>
      <c r="E23" s="14">
        <v>20000</v>
      </c>
      <c r="F23" s="14">
        <v>20000</v>
      </c>
      <c r="G23" s="14">
        <v>50</v>
      </c>
    </row>
    <row r="24" spans="1:7">
      <c r="A24" s="85">
        <v>22</v>
      </c>
      <c r="B24" s="14">
        <v>0</v>
      </c>
      <c r="C24" s="14">
        <v>500</v>
      </c>
      <c r="D24" s="14">
        <v>20000</v>
      </c>
      <c r="E24" s="14">
        <v>20000</v>
      </c>
      <c r="F24" s="14">
        <v>20000</v>
      </c>
      <c r="G24" s="14">
        <v>50</v>
      </c>
    </row>
    <row r="25" spans="1:7">
      <c r="A25" s="85">
        <v>23</v>
      </c>
      <c r="B25" s="14">
        <v>0</v>
      </c>
      <c r="C25" s="14">
        <v>500</v>
      </c>
      <c r="D25" s="14">
        <v>20000</v>
      </c>
      <c r="E25" s="14">
        <v>20000</v>
      </c>
      <c r="F25" s="14">
        <v>20000</v>
      </c>
      <c r="G25" s="14">
        <v>50</v>
      </c>
    </row>
    <row r="26" spans="1:7">
      <c r="A26" s="85">
        <v>24</v>
      </c>
      <c r="B26" s="14">
        <v>0</v>
      </c>
      <c r="C26" s="14">
        <v>500</v>
      </c>
      <c r="D26" s="14">
        <v>20000</v>
      </c>
      <c r="E26" s="14">
        <v>20000</v>
      </c>
      <c r="F26" s="14">
        <v>20000</v>
      </c>
      <c r="G26" s="14">
        <v>50</v>
      </c>
    </row>
    <row r="27" spans="1:7">
      <c r="A27" s="85">
        <v>25</v>
      </c>
      <c r="B27" s="14">
        <v>0</v>
      </c>
      <c r="C27" s="14">
        <v>500</v>
      </c>
      <c r="D27" s="14">
        <v>20000</v>
      </c>
      <c r="E27" s="14">
        <v>20000</v>
      </c>
      <c r="F27" s="14">
        <v>20000</v>
      </c>
      <c r="G27" s="14">
        <v>50</v>
      </c>
    </row>
    <row r="28" spans="1:7">
      <c r="A28" s="85">
        <v>26</v>
      </c>
      <c r="B28" s="14">
        <v>0</v>
      </c>
      <c r="C28" s="14">
        <v>500</v>
      </c>
      <c r="D28" s="14">
        <v>20000</v>
      </c>
      <c r="E28" s="14">
        <v>20000</v>
      </c>
      <c r="F28" s="14">
        <v>20000</v>
      </c>
      <c r="G28" s="14">
        <v>50</v>
      </c>
    </row>
    <row r="29" spans="1:7">
      <c r="A29" s="85">
        <v>27</v>
      </c>
      <c r="B29" s="14">
        <v>0</v>
      </c>
      <c r="C29" s="14">
        <v>500</v>
      </c>
      <c r="D29" s="14">
        <v>20000</v>
      </c>
      <c r="E29" s="14">
        <v>20000</v>
      </c>
      <c r="F29" s="14">
        <v>20000</v>
      </c>
      <c r="G29" s="14">
        <v>50</v>
      </c>
    </row>
    <row r="30" spans="1:7">
      <c r="A30" s="85">
        <v>28</v>
      </c>
      <c r="B30" s="14">
        <v>0</v>
      </c>
      <c r="C30" s="14">
        <v>500</v>
      </c>
      <c r="D30" s="14">
        <v>20000</v>
      </c>
      <c r="E30" s="14">
        <v>20000</v>
      </c>
      <c r="F30" s="14">
        <v>20000</v>
      </c>
      <c r="G30" s="14">
        <v>50</v>
      </c>
    </row>
    <row r="31" spans="1:7">
      <c r="A31" s="85">
        <v>29</v>
      </c>
      <c r="B31" s="14">
        <v>0</v>
      </c>
      <c r="C31" s="14">
        <v>500</v>
      </c>
      <c r="D31" s="14">
        <v>20000</v>
      </c>
      <c r="E31" s="14">
        <v>20000</v>
      </c>
      <c r="F31" s="14">
        <v>20000</v>
      </c>
      <c r="G31" s="14">
        <v>50</v>
      </c>
    </row>
    <row r="32" spans="1:7">
      <c r="A32" s="85">
        <v>30</v>
      </c>
      <c r="B32" s="14">
        <v>0</v>
      </c>
      <c r="C32" s="14">
        <v>500</v>
      </c>
      <c r="D32" s="14">
        <v>20000</v>
      </c>
      <c r="E32" s="14">
        <v>20000</v>
      </c>
      <c r="F32" s="14">
        <v>20000</v>
      </c>
      <c r="G32" s="14">
        <v>50</v>
      </c>
    </row>
    <row r="33" spans="1:7">
      <c r="A33" s="85">
        <v>31</v>
      </c>
      <c r="B33" s="14">
        <v>0</v>
      </c>
      <c r="C33" s="14">
        <v>500</v>
      </c>
      <c r="D33" s="14">
        <v>20000</v>
      </c>
      <c r="E33" s="14">
        <v>20000</v>
      </c>
      <c r="F33" s="14">
        <v>20000</v>
      </c>
      <c r="G33" s="14">
        <v>50</v>
      </c>
    </row>
    <row r="34" spans="1:7">
      <c r="A34" s="85">
        <v>32</v>
      </c>
      <c r="B34" s="14">
        <v>0</v>
      </c>
      <c r="C34" s="14">
        <v>500</v>
      </c>
      <c r="D34" s="14">
        <v>20000</v>
      </c>
      <c r="E34" s="14">
        <v>20000</v>
      </c>
      <c r="F34" s="14">
        <v>20000</v>
      </c>
      <c r="G34" s="14">
        <v>50</v>
      </c>
    </row>
    <row r="35" spans="1:7">
      <c r="A35" s="85">
        <v>33</v>
      </c>
      <c r="B35" s="14">
        <v>0</v>
      </c>
      <c r="C35" s="14">
        <v>500</v>
      </c>
      <c r="D35" s="14">
        <v>20000</v>
      </c>
      <c r="E35" s="14">
        <v>20000</v>
      </c>
      <c r="F35" s="14">
        <v>20000</v>
      </c>
      <c r="G35" s="14">
        <v>50</v>
      </c>
    </row>
    <row r="36" spans="1:7">
      <c r="A36" s="85">
        <v>34</v>
      </c>
      <c r="B36" s="14">
        <v>0</v>
      </c>
      <c r="C36" s="14">
        <v>500</v>
      </c>
      <c r="D36" s="14">
        <v>20000</v>
      </c>
      <c r="E36" s="14">
        <v>20000</v>
      </c>
      <c r="F36" s="14">
        <v>20000</v>
      </c>
      <c r="G36" s="14">
        <v>50</v>
      </c>
    </row>
    <row r="37" spans="1:7">
      <c r="A37" s="85">
        <v>35</v>
      </c>
      <c r="B37" s="14">
        <v>0</v>
      </c>
      <c r="C37" s="14">
        <v>500</v>
      </c>
      <c r="D37" s="14">
        <v>20000</v>
      </c>
      <c r="E37" s="14">
        <v>20000</v>
      </c>
      <c r="F37" s="14">
        <v>20000</v>
      </c>
      <c r="G37" s="14">
        <v>50</v>
      </c>
    </row>
    <row r="38" spans="1:7">
      <c r="A38" s="85">
        <v>36</v>
      </c>
      <c r="B38" s="14">
        <v>0</v>
      </c>
      <c r="C38" s="14">
        <v>500</v>
      </c>
      <c r="D38" s="14">
        <v>20000</v>
      </c>
      <c r="E38" s="14">
        <v>20000</v>
      </c>
      <c r="F38" s="14">
        <v>20000</v>
      </c>
      <c r="G38" s="14">
        <v>50</v>
      </c>
    </row>
    <row r="39" spans="1:7">
      <c r="A39" s="85">
        <v>37</v>
      </c>
      <c r="B39" s="14">
        <v>0</v>
      </c>
      <c r="C39" s="14">
        <v>500</v>
      </c>
      <c r="D39" s="14">
        <v>20000</v>
      </c>
      <c r="E39" s="14">
        <v>20000</v>
      </c>
      <c r="F39" s="14">
        <v>20000</v>
      </c>
      <c r="G39" s="14">
        <v>50</v>
      </c>
    </row>
    <row r="40" spans="1:7">
      <c r="A40" s="85">
        <v>38</v>
      </c>
      <c r="B40" s="14">
        <v>0</v>
      </c>
      <c r="C40" s="14">
        <v>500</v>
      </c>
      <c r="D40" s="14">
        <v>20000</v>
      </c>
      <c r="E40" s="14">
        <v>20000</v>
      </c>
      <c r="F40" s="14">
        <v>20000</v>
      </c>
      <c r="G40" s="14">
        <v>50</v>
      </c>
    </row>
    <row r="41" spans="1:7">
      <c r="A41" s="85">
        <v>39</v>
      </c>
      <c r="B41" s="14">
        <v>0</v>
      </c>
      <c r="C41" s="14">
        <v>500</v>
      </c>
      <c r="D41" s="14">
        <v>20000</v>
      </c>
      <c r="E41" s="14">
        <v>20000</v>
      </c>
      <c r="F41" s="14">
        <v>20000</v>
      </c>
      <c r="G41" s="14">
        <v>50</v>
      </c>
    </row>
    <row r="42" spans="1:7">
      <c r="A42" s="85">
        <v>40</v>
      </c>
      <c r="B42" s="14">
        <v>0</v>
      </c>
      <c r="C42" s="14">
        <v>500</v>
      </c>
      <c r="D42" s="14">
        <v>20000</v>
      </c>
      <c r="E42" s="14">
        <v>20000</v>
      </c>
      <c r="F42" s="14">
        <v>20000</v>
      </c>
      <c r="G42" s="14">
        <v>50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Z42"/>
  <sheetViews>
    <sheetView zoomScaleNormal="100" workbookViewId="0">
      <pane ySplit="2" topLeftCell="A4" activePane="bottomLeft" state="frozenSplit"/>
      <selection pane="bottomLeft" activeCell="D40" sqref="D40"/>
    </sheetView>
  </sheetViews>
  <sheetFormatPr defaultRowHeight="15"/>
  <cols>
    <col min="1" max="1" width="9.140625" style="3"/>
    <col min="9" max="13" width="9.140625" style="32"/>
  </cols>
  <sheetData>
    <row r="1" spans="1:13">
      <c r="B1" s="156" t="s">
        <v>119</v>
      </c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</row>
    <row r="2" spans="1:13">
      <c r="B2" s="11" t="s">
        <v>303</v>
      </c>
      <c r="C2" s="11" t="s">
        <v>304</v>
      </c>
      <c r="D2" s="120" t="s">
        <v>305</v>
      </c>
      <c r="E2" s="120" t="s">
        <v>306</v>
      </c>
      <c r="F2" s="120" t="s">
        <v>307</v>
      </c>
      <c r="G2" s="120" t="s">
        <v>308</v>
      </c>
      <c r="H2" s="120" t="s">
        <v>309</v>
      </c>
      <c r="I2" s="120" t="s">
        <v>310</v>
      </c>
      <c r="J2" s="120" t="s">
        <v>311</v>
      </c>
      <c r="K2" s="120" t="s">
        <v>312</v>
      </c>
      <c r="L2" s="120" t="s">
        <v>313</v>
      </c>
      <c r="M2" s="120" t="s">
        <v>314</v>
      </c>
    </row>
    <row r="3" spans="1:13">
      <c r="A3" s="3" t="s">
        <v>10</v>
      </c>
      <c r="B3" s="32">
        <v>125</v>
      </c>
      <c r="C3" s="32">
        <v>0</v>
      </c>
      <c r="D3" s="32">
        <v>0</v>
      </c>
    </row>
    <row r="4" spans="1:13">
      <c r="A4" s="3" t="s">
        <v>11</v>
      </c>
      <c r="B4" s="32">
        <v>94</v>
      </c>
      <c r="C4" s="32">
        <v>0</v>
      </c>
      <c r="D4" s="32">
        <v>0</v>
      </c>
    </row>
    <row r="5" spans="1:13">
      <c r="A5" s="3" t="s">
        <v>12</v>
      </c>
      <c r="B5" s="32">
        <v>94</v>
      </c>
      <c r="C5" s="32">
        <v>0</v>
      </c>
      <c r="D5" s="32">
        <v>0</v>
      </c>
    </row>
    <row r="6" spans="1:13">
      <c r="A6" s="3" t="s">
        <v>13</v>
      </c>
      <c r="B6" s="32">
        <v>160</v>
      </c>
      <c r="C6" s="32">
        <v>0</v>
      </c>
      <c r="D6" s="32">
        <v>0</v>
      </c>
    </row>
    <row r="7" spans="1:13">
      <c r="A7" s="3" t="s">
        <v>14</v>
      </c>
      <c r="B7" s="32">
        <v>120</v>
      </c>
      <c r="C7" s="32">
        <v>0</v>
      </c>
      <c r="D7" s="32">
        <v>0</v>
      </c>
    </row>
    <row r="8" spans="1:13">
      <c r="A8" s="3" t="s">
        <v>19</v>
      </c>
      <c r="B8" s="32">
        <v>120</v>
      </c>
      <c r="C8" s="32">
        <v>0</v>
      </c>
      <c r="D8" s="32">
        <v>0</v>
      </c>
    </row>
    <row r="9" spans="1:13">
      <c r="A9" s="3" t="s">
        <v>20</v>
      </c>
      <c r="B9" s="32">
        <v>120</v>
      </c>
      <c r="C9" s="32">
        <v>0</v>
      </c>
      <c r="D9" s="32">
        <v>0</v>
      </c>
    </row>
    <row r="10" spans="1:13">
      <c r="A10" s="3" t="s">
        <v>21</v>
      </c>
      <c r="B10" s="32">
        <v>85</v>
      </c>
      <c r="C10" s="32">
        <v>0</v>
      </c>
      <c r="D10" s="32">
        <v>0</v>
      </c>
    </row>
    <row r="11" spans="1:13">
      <c r="A11" s="3" t="s">
        <v>22</v>
      </c>
      <c r="B11" s="32">
        <v>0</v>
      </c>
      <c r="C11" s="32">
        <v>175</v>
      </c>
      <c r="D11" s="32">
        <v>0</v>
      </c>
    </row>
    <row r="12" spans="1:13">
      <c r="A12" s="3" t="s">
        <v>23</v>
      </c>
      <c r="B12" s="32">
        <v>0</v>
      </c>
      <c r="C12" s="32">
        <v>130</v>
      </c>
      <c r="D12" s="32">
        <v>0</v>
      </c>
    </row>
    <row r="13" spans="1:13">
      <c r="A13" s="3" t="s">
        <v>24</v>
      </c>
      <c r="B13" s="32">
        <v>120</v>
      </c>
      <c r="C13" s="32">
        <v>0</v>
      </c>
      <c r="D13" s="32">
        <v>0</v>
      </c>
    </row>
    <row r="14" spans="1:13">
      <c r="A14" s="3" t="s">
        <v>25</v>
      </c>
      <c r="B14" s="32">
        <v>0</v>
      </c>
      <c r="C14" s="32">
        <v>160</v>
      </c>
      <c r="D14" s="32">
        <v>0</v>
      </c>
    </row>
    <row r="15" spans="1:13">
      <c r="A15" s="3" t="s">
        <v>26</v>
      </c>
      <c r="B15" s="32">
        <v>375</v>
      </c>
      <c r="C15" s="32">
        <v>0</v>
      </c>
      <c r="D15" s="32">
        <v>0</v>
      </c>
    </row>
    <row r="16" spans="1:13">
      <c r="A16" s="3" t="s">
        <v>27</v>
      </c>
      <c r="B16" s="32">
        <v>160</v>
      </c>
      <c r="C16" s="32">
        <v>0</v>
      </c>
      <c r="D16" s="32">
        <v>0</v>
      </c>
    </row>
    <row r="17" spans="1:26">
      <c r="A17" s="3" t="s">
        <v>28</v>
      </c>
      <c r="B17" s="32">
        <v>0</v>
      </c>
      <c r="C17" s="32">
        <v>60</v>
      </c>
      <c r="D17" s="32">
        <v>0</v>
      </c>
    </row>
    <row r="18" spans="1:26">
      <c r="A18" s="3" t="s">
        <v>29</v>
      </c>
      <c r="B18" s="32">
        <v>120</v>
      </c>
      <c r="C18" s="32">
        <v>0</v>
      </c>
      <c r="D18" s="32">
        <v>0</v>
      </c>
    </row>
    <row r="19" spans="1:26">
      <c r="A19" s="3" t="s">
        <v>30</v>
      </c>
      <c r="B19" s="32">
        <v>0</v>
      </c>
      <c r="C19" s="32">
        <v>60</v>
      </c>
      <c r="D19" s="32">
        <v>0</v>
      </c>
    </row>
    <row r="20" spans="1:26">
      <c r="A20" s="3" t="s">
        <v>31</v>
      </c>
      <c r="B20" s="32">
        <v>0</v>
      </c>
      <c r="C20" s="32">
        <v>0</v>
      </c>
      <c r="D20" s="32">
        <v>60</v>
      </c>
    </row>
    <row r="21" spans="1:26">
      <c r="A21" s="3" t="s">
        <v>32</v>
      </c>
      <c r="B21" s="32">
        <v>0</v>
      </c>
      <c r="C21" s="32">
        <v>60</v>
      </c>
      <c r="D21" s="32">
        <v>0</v>
      </c>
      <c r="U21" s="24"/>
      <c r="V21" s="24"/>
      <c r="W21" s="24"/>
      <c r="X21" s="24"/>
      <c r="Y21" s="24"/>
      <c r="Z21" s="24"/>
    </row>
    <row r="22" spans="1:26">
      <c r="A22" s="3" t="s">
        <v>33</v>
      </c>
      <c r="B22" s="32">
        <v>0</v>
      </c>
      <c r="C22" s="32">
        <v>0</v>
      </c>
      <c r="D22" s="32">
        <v>60</v>
      </c>
      <c r="U22" s="24"/>
      <c r="V22" s="24"/>
      <c r="W22" s="24"/>
      <c r="X22" s="24"/>
      <c r="Y22" s="24"/>
      <c r="Z22" s="24"/>
    </row>
    <row r="23" spans="1:26">
      <c r="A23" s="3" t="s">
        <v>34</v>
      </c>
      <c r="B23" s="32">
        <v>0</v>
      </c>
      <c r="C23" s="32">
        <v>0</v>
      </c>
      <c r="D23" s="32">
        <v>60</v>
      </c>
      <c r="U23" s="24"/>
      <c r="V23" s="24"/>
      <c r="W23" s="24"/>
      <c r="X23" s="24"/>
      <c r="Y23" s="24"/>
      <c r="Z23" s="24"/>
    </row>
    <row r="24" spans="1:26">
      <c r="A24" s="3" t="s">
        <v>35</v>
      </c>
      <c r="B24" s="32">
        <v>120</v>
      </c>
      <c r="C24" s="32">
        <v>0</v>
      </c>
      <c r="D24" s="32">
        <v>0</v>
      </c>
      <c r="U24" s="24"/>
      <c r="V24" s="24"/>
      <c r="W24" s="24"/>
      <c r="X24" s="24"/>
      <c r="Y24" s="24"/>
      <c r="Z24" s="24"/>
    </row>
    <row r="25" spans="1:26">
      <c r="A25" s="3" t="s">
        <v>36</v>
      </c>
      <c r="B25" s="32">
        <v>0</v>
      </c>
      <c r="C25" s="32">
        <v>120</v>
      </c>
      <c r="D25" s="32">
        <v>0</v>
      </c>
      <c r="U25" s="24"/>
      <c r="V25" s="24"/>
      <c r="W25" s="24"/>
      <c r="X25" s="24"/>
      <c r="Y25" s="24"/>
      <c r="Z25" s="24"/>
    </row>
    <row r="26" spans="1:26">
      <c r="A26" s="3" t="s">
        <v>37</v>
      </c>
      <c r="B26" s="32">
        <v>0</v>
      </c>
      <c r="C26" s="32">
        <v>60</v>
      </c>
      <c r="D26" s="32">
        <v>0</v>
      </c>
      <c r="U26" s="24"/>
      <c r="V26" s="24"/>
      <c r="W26" s="24"/>
      <c r="X26" s="24"/>
      <c r="Y26" s="24"/>
      <c r="Z26" s="24"/>
    </row>
    <row r="27" spans="1:26">
      <c r="A27" s="3" t="s">
        <v>38</v>
      </c>
      <c r="B27" s="32">
        <v>0</v>
      </c>
      <c r="C27" s="32">
        <v>60</v>
      </c>
      <c r="D27" s="32">
        <v>0</v>
      </c>
      <c r="U27" s="24"/>
      <c r="V27" s="24"/>
      <c r="W27" s="24"/>
      <c r="X27" s="24"/>
      <c r="Y27" s="24"/>
      <c r="Z27" s="24"/>
    </row>
    <row r="28" spans="1:26">
      <c r="A28" s="3" t="s">
        <v>39</v>
      </c>
      <c r="B28" s="32">
        <v>0</v>
      </c>
      <c r="C28" s="32">
        <v>120</v>
      </c>
      <c r="D28" s="32">
        <v>0</v>
      </c>
    </row>
    <row r="29" spans="1:26">
      <c r="A29" s="3" t="s">
        <v>40</v>
      </c>
      <c r="B29" s="32">
        <v>0</v>
      </c>
      <c r="C29" s="32">
        <v>120</v>
      </c>
      <c r="D29" s="32">
        <v>0</v>
      </c>
    </row>
    <row r="30" spans="1:26">
      <c r="A30" s="3" t="s">
        <v>41</v>
      </c>
      <c r="B30" s="32">
        <v>0</v>
      </c>
      <c r="C30" s="32">
        <v>0</v>
      </c>
      <c r="D30" s="32">
        <v>60</v>
      </c>
    </row>
    <row r="31" spans="1:26">
      <c r="A31" s="3" t="s">
        <v>42</v>
      </c>
      <c r="B31" s="32">
        <v>0</v>
      </c>
      <c r="C31" s="32">
        <v>60</v>
      </c>
      <c r="D31" s="32">
        <v>0</v>
      </c>
    </row>
    <row r="32" spans="1:26">
      <c r="A32" s="3" t="s">
        <v>43</v>
      </c>
      <c r="B32" s="32">
        <v>0</v>
      </c>
      <c r="C32" s="32">
        <v>60</v>
      </c>
      <c r="D32" s="32">
        <v>0</v>
      </c>
    </row>
    <row r="33" spans="1:4">
      <c r="A33" s="3" t="s">
        <v>52</v>
      </c>
      <c r="B33" s="32">
        <v>0</v>
      </c>
      <c r="C33" s="32">
        <v>60</v>
      </c>
      <c r="D33" s="32">
        <v>0</v>
      </c>
    </row>
    <row r="34" spans="1:4">
      <c r="A34" s="3" t="s">
        <v>53</v>
      </c>
      <c r="B34" s="32">
        <v>0</v>
      </c>
      <c r="C34" s="32">
        <v>60</v>
      </c>
      <c r="D34" s="32">
        <v>0</v>
      </c>
    </row>
    <row r="35" spans="1:4">
      <c r="A35" s="3" t="s">
        <v>54</v>
      </c>
      <c r="B35" s="32">
        <v>0</v>
      </c>
      <c r="C35" s="32">
        <v>60</v>
      </c>
      <c r="D35" s="32">
        <v>0</v>
      </c>
    </row>
    <row r="36" spans="1:4">
      <c r="A36" s="3" t="s">
        <v>55</v>
      </c>
      <c r="B36" s="32">
        <v>0</v>
      </c>
      <c r="C36" s="32">
        <v>60</v>
      </c>
      <c r="D36" s="32">
        <v>0</v>
      </c>
    </row>
    <row r="37" spans="1:4">
      <c r="A37" s="3" t="s">
        <v>56</v>
      </c>
      <c r="B37" s="32">
        <v>0</v>
      </c>
      <c r="C37" s="32">
        <v>60</v>
      </c>
      <c r="D37" s="32">
        <v>0</v>
      </c>
    </row>
    <row r="38" spans="1:4">
      <c r="A38" s="3" t="s">
        <v>57</v>
      </c>
      <c r="B38" s="32">
        <v>0</v>
      </c>
      <c r="C38" s="32">
        <v>0</v>
      </c>
      <c r="D38" s="32">
        <v>60</v>
      </c>
    </row>
    <row r="39" spans="1:4">
      <c r="A39" s="3" t="s">
        <v>58</v>
      </c>
      <c r="B39" s="32">
        <v>0</v>
      </c>
      <c r="C39" s="32">
        <v>60</v>
      </c>
      <c r="D39" s="32">
        <v>0</v>
      </c>
    </row>
    <row r="40" spans="1:4">
      <c r="A40" s="3" t="s">
        <v>59</v>
      </c>
      <c r="B40" s="32">
        <v>0</v>
      </c>
      <c r="C40" s="32">
        <v>60</v>
      </c>
      <c r="D40" s="32">
        <v>0</v>
      </c>
    </row>
    <row r="41" spans="1:4">
      <c r="A41" s="3" t="s">
        <v>60</v>
      </c>
    </row>
    <row r="42" spans="1:4">
      <c r="A42" s="3" t="s">
        <v>61</v>
      </c>
    </row>
  </sheetData>
  <mergeCells count="1">
    <mergeCell ref="B1:M1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92D050"/>
  </sheetPr>
  <dimension ref="A1:D6"/>
  <sheetViews>
    <sheetView workbookViewId="0">
      <pane ySplit="1" topLeftCell="A2" activePane="bottomLeft" state="frozenSplit"/>
      <selection activeCell="C28" sqref="C28"/>
      <selection pane="bottomLeft" activeCell="D36" sqref="D36"/>
    </sheetView>
  </sheetViews>
  <sheetFormatPr defaultRowHeight="15"/>
  <cols>
    <col min="1" max="1" width="17" customWidth="1"/>
    <col min="2" max="2" width="18.42578125" customWidth="1"/>
    <col min="3" max="3" width="14.140625" customWidth="1"/>
    <col min="4" max="4" width="61.7109375" customWidth="1"/>
  </cols>
  <sheetData>
    <row r="1" spans="1:4" s="3" customFormat="1">
      <c r="A1" s="3" t="s">
        <v>17</v>
      </c>
      <c r="B1" s="3" t="s">
        <v>18</v>
      </c>
      <c r="C1" s="3" t="s">
        <v>45</v>
      </c>
      <c r="D1" s="3" t="s">
        <v>44</v>
      </c>
    </row>
    <row r="2" spans="1:4">
      <c r="A2" t="s">
        <v>64</v>
      </c>
      <c r="B2" s="48">
        <v>42591</v>
      </c>
      <c r="C2" t="s">
        <v>113</v>
      </c>
      <c r="D2" t="s">
        <v>68</v>
      </c>
    </row>
    <row r="3" spans="1:4" s="15" customFormat="1">
      <c r="B3" s="54">
        <f>B2</f>
        <v>42591</v>
      </c>
    </row>
    <row r="4" spans="1:4">
      <c r="A4" t="s">
        <v>65</v>
      </c>
      <c r="B4">
        <v>1</v>
      </c>
      <c r="C4" t="s">
        <v>67</v>
      </c>
      <c r="D4" t="s">
        <v>69</v>
      </c>
    </row>
    <row r="5" spans="1:4">
      <c r="A5" t="s">
        <v>66</v>
      </c>
      <c r="B5">
        <v>200</v>
      </c>
      <c r="D5" t="s">
        <v>70</v>
      </c>
    </row>
    <row r="6" spans="1:4">
      <c r="B6" s="48"/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92D050"/>
  </sheetPr>
  <dimension ref="A1:K147"/>
  <sheetViews>
    <sheetView tabSelected="1" topLeftCell="A112" workbookViewId="0">
      <selection activeCell="K141" sqref="K141"/>
    </sheetView>
  </sheetViews>
  <sheetFormatPr defaultColWidth="10.85546875" defaultRowHeight="15"/>
  <cols>
    <col min="1" max="1" width="10.85546875" style="15"/>
    <col min="9" max="10" width="10.85546875" style="32"/>
  </cols>
  <sheetData>
    <row r="1" spans="1:11" s="3" customFormat="1">
      <c r="A1" s="16" t="s">
        <v>179</v>
      </c>
      <c r="B1" s="3" t="s">
        <v>120</v>
      </c>
      <c r="C1" s="3" t="s">
        <v>15</v>
      </c>
      <c r="D1" s="114" t="s">
        <v>63</v>
      </c>
      <c r="E1" s="114" t="s">
        <v>16</v>
      </c>
      <c r="F1" s="3" t="s">
        <v>121</v>
      </c>
      <c r="G1" s="3" t="s">
        <v>122</v>
      </c>
      <c r="H1" s="3" t="s">
        <v>123</v>
      </c>
      <c r="I1" s="114" t="s">
        <v>217</v>
      </c>
      <c r="J1" s="114" t="s">
        <v>207</v>
      </c>
      <c r="K1" s="3" t="s">
        <v>127</v>
      </c>
    </row>
    <row r="2" spans="1:11" s="3" customFormat="1">
      <c r="A2" s="16"/>
      <c r="C2" s="3" t="s">
        <v>124</v>
      </c>
      <c r="D2" s="114" t="s">
        <v>125</v>
      </c>
      <c r="E2" s="114" t="s">
        <v>125</v>
      </c>
      <c r="F2" s="3" t="s">
        <v>126</v>
      </c>
      <c r="G2" s="3" t="s">
        <v>126</v>
      </c>
      <c r="H2" s="3" t="s">
        <v>126</v>
      </c>
      <c r="I2" s="114" t="s">
        <v>218</v>
      </c>
      <c r="J2" s="114" t="s">
        <v>218</v>
      </c>
      <c r="K2" s="3" t="s">
        <v>128</v>
      </c>
    </row>
    <row r="3" spans="1:11">
      <c r="A3" s="21">
        <f>SET_SCHEDULE!B2</f>
        <v>42591</v>
      </c>
      <c r="B3" s="16">
        <f>ROUNDUP((A3-SET_SCHEDULE!$B$2)/SET_SCHEDULE!$B$4+1,0)</f>
        <v>1</v>
      </c>
      <c r="C3">
        <v>659</v>
      </c>
      <c r="D3">
        <v>22.5</v>
      </c>
      <c r="E3" s="32">
        <v>22.5</v>
      </c>
      <c r="F3">
        <v>52650</v>
      </c>
      <c r="G3">
        <v>21000</v>
      </c>
      <c r="H3" s="32">
        <v>31650</v>
      </c>
      <c r="I3" s="32">
        <v>2000</v>
      </c>
      <c r="J3" s="32">
        <v>5000</v>
      </c>
      <c r="K3">
        <v>2</v>
      </c>
    </row>
    <row r="4" spans="1:11">
      <c r="A4" s="31">
        <f>A3+1</f>
        <v>42592</v>
      </c>
      <c r="B4" s="16">
        <f>ROUNDUP((A4-SET_SCHEDULE!$B$2)/SET_SCHEDULE!$B$4+1,0)</f>
        <v>2</v>
      </c>
      <c r="C4" s="32">
        <v>659</v>
      </c>
      <c r="D4" s="32">
        <v>22.5</v>
      </c>
      <c r="E4" s="32">
        <v>22.5</v>
      </c>
      <c r="F4" s="32">
        <v>52650</v>
      </c>
      <c r="G4" s="32">
        <v>21000</v>
      </c>
      <c r="H4" s="32">
        <v>31650</v>
      </c>
      <c r="I4" s="32">
        <v>2000</v>
      </c>
      <c r="J4" s="32">
        <v>5000</v>
      </c>
      <c r="K4" s="32">
        <v>2</v>
      </c>
    </row>
    <row r="5" spans="1:11">
      <c r="A5" s="31">
        <f t="shared" ref="A5:A11" si="0">A4+1</f>
        <v>42593</v>
      </c>
      <c r="B5" s="16">
        <f>ROUNDUP((A5-SET_SCHEDULE!$B$2)/SET_SCHEDULE!$B$4+1,0)</f>
        <v>3</v>
      </c>
      <c r="C5" s="32">
        <v>659</v>
      </c>
      <c r="D5">
        <v>22.5</v>
      </c>
      <c r="E5" s="32">
        <v>22.5</v>
      </c>
      <c r="F5" s="32">
        <v>52650</v>
      </c>
      <c r="G5" s="32">
        <v>21000</v>
      </c>
      <c r="H5" s="32">
        <v>31650</v>
      </c>
      <c r="I5" s="32">
        <v>2000</v>
      </c>
      <c r="J5" s="32">
        <v>5000</v>
      </c>
      <c r="K5" s="32">
        <v>2</v>
      </c>
    </row>
    <row r="6" spans="1:11">
      <c r="A6" s="31">
        <f t="shared" si="0"/>
        <v>42594</v>
      </c>
      <c r="B6" s="16">
        <f>ROUNDUP((A6-SET_SCHEDULE!$B$2)/SET_SCHEDULE!$B$4+1,0)</f>
        <v>4</v>
      </c>
      <c r="C6" s="32">
        <v>659</v>
      </c>
      <c r="D6">
        <v>22.5</v>
      </c>
      <c r="E6" s="32">
        <v>22.5</v>
      </c>
      <c r="F6" s="32">
        <v>52650</v>
      </c>
      <c r="G6" s="32">
        <v>21000</v>
      </c>
      <c r="H6" s="32">
        <v>31650</v>
      </c>
      <c r="I6" s="32">
        <v>2000</v>
      </c>
      <c r="J6" s="32">
        <v>5000</v>
      </c>
      <c r="K6" s="32">
        <v>2</v>
      </c>
    </row>
    <row r="7" spans="1:11">
      <c r="A7" s="31">
        <f t="shared" si="0"/>
        <v>42595</v>
      </c>
      <c r="B7" s="16">
        <f>ROUNDUP((A7-SET_SCHEDULE!$B$2)/SET_SCHEDULE!$B$4+1,0)</f>
        <v>5</v>
      </c>
      <c r="C7" s="32">
        <v>659</v>
      </c>
      <c r="D7">
        <v>22.5</v>
      </c>
      <c r="E7" s="32">
        <v>22.5</v>
      </c>
      <c r="F7" s="32">
        <v>52650</v>
      </c>
      <c r="G7" s="32">
        <v>21000</v>
      </c>
      <c r="H7" s="32">
        <v>31650</v>
      </c>
      <c r="I7" s="32">
        <v>2000</v>
      </c>
      <c r="J7" s="32">
        <v>5000</v>
      </c>
      <c r="K7" s="32">
        <v>2</v>
      </c>
    </row>
    <row r="8" spans="1:11">
      <c r="A8" s="31">
        <f t="shared" si="0"/>
        <v>42596</v>
      </c>
      <c r="B8" s="16">
        <f>ROUNDUP((A8-SET_SCHEDULE!$B$2)/SET_SCHEDULE!$B$4+1,0)</f>
        <v>6</v>
      </c>
      <c r="C8" s="32">
        <v>659</v>
      </c>
      <c r="D8">
        <v>22.5</v>
      </c>
      <c r="E8" s="32">
        <v>22.5</v>
      </c>
      <c r="F8" s="32">
        <v>52650</v>
      </c>
      <c r="G8" s="32">
        <v>21000</v>
      </c>
      <c r="H8" s="32">
        <v>31650</v>
      </c>
      <c r="I8" s="32">
        <v>2000</v>
      </c>
      <c r="J8" s="32">
        <v>5000</v>
      </c>
      <c r="K8" s="32">
        <v>2</v>
      </c>
    </row>
    <row r="9" spans="1:11">
      <c r="A9" s="31">
        <f t="shared" si="0"/>
        <v>42597</v>
      </c>
      <c r="B9" s="16">
        <f>ROUNDUP((A9-SET_SCHEDULE!$B$2)/SET_SCHEDULE!$B$4+1,0)</f>
        <v>7</v>
      </c>
      <c r="C9" s="32">
        <v>659</v>
      </c>
      <c r="D9">
        <v>22.5</v>
      </c>
      <c r="E9" s="32">
        <v>22.5</v>
      </c>
      <c r="F9" s="32">
        <v>52650</v>
      </c>
      <c r="G9" s="32">
        <v>21000</v>
      </c>
      <c r="H9" s="32">
        <v>31650</v>
      </c>
      <c r="I9" s="32">
        <v>2000</v>
      </c>
      <c r="J9" s="32">
        <v>5000</v>
      </c>
      <c r="K9" s="32">
        <v>2</v>
      </c>
    </row>
    <row r="10" spans="1:11">
      <c r="A10" s="31">
        <f t="shared" si="0"/>
        <v>42598</v>
      </c>
      <c r="B10" s="16">
        <f>ROUNDUP((A10-SET_SCHEDULE!$B$2)/SET_SCHEDULE!$B$4+1,0)</f>
        <v>8</v>
      </c>
      <c r="C10" s="32">
        <v>659</v>
      </c>
      <c r="D10">
        <v>22.4</v>
      </c>
      <c r="E10" s="32">
        <v>22.4</v>
      </c>
      <c r="F10" s="32">
        <v>52650</v>
      </c>
      <c r="G10" s="32">
        <v>21000</v>
      </c>
      <c r="H10" s="32">
        <v>31650</v>
      </c>
      <c r="I10" s="32">
        <v>2000</v>
      </c>
      <c r="J10" s="32">
        <v>5000</v>
      </c>
      <c r="K10" s="32">
        <v>2</v>
      </c>
    </row>
    <row r="11" spans="1:11">
      <c r="A11" s="31">
        <f t="shared" si="0"/>
        <v>42599</v>
      </c>
      <c r="B11" s="16">
        <f>ROUNDUP((A11-SET_SCHEDULE!$B$2)/SET_SCHEDULE!$B$4+1,0)</f>
        <v>9</v>
      </c>
      <c r="C11" s="32">
        <v>659</v>
      </c>
      <c r="D11">
        <v>20.8</v>
      </c>
      <c r="E11" s="32">
        <v>20.8</v>
      </c>
      <c r="F11" s="32">
        <v>52650</v>
      </c>
      <c r="G11" s="32">
        <v>21000</v>
      </c>
      <c r="H11" s="32">
        <v>31650</v>
      </c>
      <c r="I11" s="32">
        <v>2000</v>
      </c>
      <c r="J11" s="32">
        <v>5000</v>
      </c>
      <c r="K11" s="32">
        <v>2</v>
      </c>
    </row>
    <row r="12" spans="1:11">
      <c r="A12" s="31">
        <f t="shared" ref="A12:A75" si="1">A11+1</f>
        <v>42600</v>
      </c>
      <c r="B12" s="16">
        <f>ROUNDUP((A12-SET_SCHEDULE!$B$2)/SET_SCHEDULE!$B$4+1,0)</f>
        <v>10</v>
      </c>
      <c r="C12" s="32">
        <v>659</v>
      </c>
      <c r="D12">
        <v>22.5</v>
      </c>
      <c r="E12" s="32">
        <v>22.5</v>
      </c>
      <c r="F12" s="32">
        <v>52650</v>
      </c>
      <c r="G12" s="32">
        <v>21000</v>
      </c>
      <c r="H12" s="32">
        <v>31650</v>
      </c>
      <c r="I12" s="32">
        <v>2000</v>
      </c>
      <c r="J12" s="32">
        <v>5000</v>
      </c>
      <c r="K12" s="32">
        <v>2</v>
      </c>
    </row>
    <row r="13" spans="1:11">
      <c r="A13" s="31">
        <f t="shared" si="1"/>
        <v>42601</v>
      </c>
      <c r="B13" s="16">
        <f>ROUNDUP((A13-SET_SCHEDULE!$B$2)/SET_SCHEDULE!$B$4+1,0)</f>
        <v>11</v>
      </c>
      <c r="C13" s="32">
        <v>659</v>
      </c>
      <c r="D13">
        <v>22.7</v>
      </c>
      <c r="E13" s="32">
        <v>22.7</v>
      </c>
      <c r="F13" s="32">
        <v>52650</v>
      </c>
      <c r="G13" s="32">
        <v>21000</v>
      </c>
      <c r="H13" s="32">
        <v>31650</v>
      </c>
      <c r="I13" s="32">
        <v>2000</v>
      </c>
      <c r="J13" s="32">
        <v>5000</v>
      </c>
      <c r="K13" s="32">
        <v>2</v>
      </c>
    </row>
    <row r="14" spans="1:11">
      <c r="A14" s="31">
        <f t="shared" si="1"/>
        <v>42602</v>
      </c>
      <c r="B14" s="16">
        <f>ROUNDUP((A14-SET_SCHEDULE!$B$2)/SET_SCHEDULE!$B$4+1,0)</f>
        <v>12</v>
      </c>
      <c r="C14" s="32">
        <v>659</v>
      </c>
      <c r="D14">
        <v>22.6</v>
      </c>
      <c r="E14" s="32">
        <v>22.6</v>
      </c>
      <c r="F14" s="32">
        <v>52650</v>
      </c>
      <c r="G14" s="32">
        <v>21000</v>
      </c>
      <c r="H14" s="32">
        <v>31650</v>
      </c>
      <c r="I14" s="32">
        <v>2000</v>
      </c>
      <c r="J14" s="32">
        <v>5000</v>
      </c>
      <c r="K14" s="32">
        <v>2</v>
      </c>
    </row>
    <row r="15" spans="1:11">
      <c r="A15" s="31">
        <f t="shared" si="1"/>
        <v>42603</v>
      </c>
      <c r="B15" s="16">
        <f>ROUNDUP((A15-SET_SCHEDULE!$B$2)/SET_SCHEDULE!$B$4+1,0)</f>
        <v>13</v>
      </c>
      <c r="C15" s="32">
        <v>659</v>
      </c>
      <c r="D15">
        <v>22.6</v>
      </c>
      <c r="E15" s="32">
        <v>22.6</v>
      </c>
      <c r="F15" s="32">
        <v>52650</v>
      </c>
      <c r="G15" s="32">
        <v>21000</v>
      </c>
      <c r="H15" s="32">
        <v>31650</v>
      </c>
      <c r="I15" s="32">
        <v>2000</v>
      </c>
      <c r="J15" s="32">
        <v>5000</v>
      </c>
      <c r="K15" s="32">
        <v>2</v>
      </c>
    </row>
    <row r="16" spans="1:11">
      <c r="A16" s="31">
        <f t="shared" si="1"/>
        <v>42604</v>
      </c>
      <c r="B16" s="16">
        <f>ROUNDUP((A16-SET_SCHEDULE!$B$2)/SET_SCHEDULE!$B$4+1,0)</f>
        <v>14</v>
      </c>
      <c r="C16" s="32">
        <v>659</v>
      </c>
      <c r="D16">
        <v>22.5</v>
      </c>
      <c r="E16" s="32">
        <v>22.5</v>
      </c>
      <c r="F16" s="32">
        <v>52650</v>
      </c>
      <c r="G16" s="32">
        <v>21000</v>
      </c>
      <c r="H16" s="32">
        <v>31650</v>
      </c>
      <c r="I16" s="32">
        <v>2000</v>
      </c>
      <c r="J16" s="32">
        <v>5000</v>
      </c>
      <c r="K16" s="32">
        <v>2</v>
      </c>
    </row>
    <row r="17" spans="1:11">
      <c r="A17" s="31">
        <f t="shared" si="1"/>
        <v>42605</v>
      </c>
      <c r="B17" s="16">
        <f>ROUNDUP((A17-SET_SCHEDULE!$B$2)/SET_SCHEDULE!$B$4+1,0)</f>
        <v>15</v>
      </c>
      <c r="C17" s="32">
        <v>659</v>
      </c>
      <c r="D17">
        <v>22.5</v>
      </c>
      <c r="E17" s="32">
        <v>22.5</v>
      </c>
      <c r="F17" s="32">
        <v>52650</v>
      </c>
      <c r="G17" s="32">
        <v>21000</v>
      </c>
      <c r="H17" s="32">
        <v>31650</v>
      </c>
      <c r="I17" s="32">
        <v>2000</v>
      </c>
      <c r="J17" s="32">
        <v>5000</v>
      </c>
      <c r="K17" s="32">
        <v>2</v>
      </c>
    </row>
    <row r="18" spans="1:11">
      <c r="A18" s="31">
        <f t="shared" si="1"/>
        <v>42606</v>
      </c>
      <c r="B18" s="16">
        <f>ROUNDUP((A18-SET_SCHEDULE!$B$2)/SET_SCHEDULE!$B$4+1,0)</f>
        <v>16</v>
      </c>
      <c r="C18" s="32">
        <v>659</v>
      </c>
      <c r="D18">
        <v>22.5</v>
      </c>
      <c r="E18" s="32">
        <v>22.5</v>
      </c>
      <c r="F18" s="32">
        <v>52650</v>
      </c>
      <c r="G18" s="32">
        <v>21000</v>
      </c>
      <c r="H18" s="32">
        <v>31650</v>
      </c>
      <c r="I18" s="32">
        <v>2000</v>
      </c>
      <c r="J18" s="32">
        <v>5000</v>
      </c>
      <c r="K18" s="32">
        <v>2</v>
      </c>
    </row>
    <row r="19" spans="1:11">
      <c r="A19" s="31">
        <f t="shared" si="1"/>
        <v>42607</v>
      </c>
      <c r="B19" s="16">
        <f>ROUNDUP((A19-SET_SCHEDULE!$B$2)/SET_SCHEDULE!$B$4+1,0)</f>
        <v>17</v>
      </c>
      <c r="C19" s="32">
        <v>659</v>
      </c>
      <c r="D19">
        <v>22.5</v>
      </c>
      <c r="E19" s="32">
        <v>22.5</v>
      </c>
      <c r="F19" s="32">
        <v>52650</v>
      </c>
      <c r="G19" s="32">
        <v>21000</v>
      </c>
      <c r="H19" s="32">
        <v>31650</v>
      </c>
      <c r="I19" s="32">
        <v>2000</v>
      </c>
      <c r="J19" s="32">
        <v>5000</v>
      </c>
      <c r="K19" s="32">
        <v>2</v>
      </c>
    </row>
    <row r="20" spans="1:11">
      <c r="A20" s="31">
        <f t="shared" si="1"/>
        <v>42608</v>
      </c>
      <c r="B20" s="16">
        <f>ROUNDUP((A20-SET_SCHEDULE!$B$2)/SET_SCHEDULE!$B$4+1,0)</f>
        <v>18</v>
      </c>
      <c r="C20" s="32">
        <v>659</v>
      </c>
      <c r="D20">
        <v>22.5</v>
      </c>
      <c r="E20" s="32">
        <v>22.5</v>
      </c>
      <c r="F20" s="32">
        <v>52650</v>
      </c>
      <c r="G20" s="32">
        <v>21000</v>
      </c>
      <c r="H20" s="32">
        <v>31650</v>
      </c>
      <c r="I20" s="32">
        <v>2000</v>
      </c>
      <c r="J20" s="32">
        <v>5000</v>
      </c>
      <c r="K20" s="32">
        <v>2</v>
      </c>
    </row>
    <row r="21" spans="1:11">
      <c r="A21" s="31">
        <f t="shared" si="1"/>
        <v>42609</v>
      </c>
      <c r="B21" s="16">
        <f>ROUNDUP((A21-SET_SCHEDULE!$B$2)/SET_SCHEDULE!$B$4+1,0)</f>
        <v>19</v>
      </c>
      <c r="C21" s="32">
        <v>659</v>
      </c>
      <c r="D21">
        <v>22.5</v>
      </c>
      <c r="E21" s="32">
        <v>22.5</v>
      </c>
      <c r="F21" s="32">
        <v>52650</v>
      </c>
      <c r="G21" s="32">
        <v>21000</v>
      </c>
      <c r="H21" s="32">
        <v>31650</v>
      </c>
      <c r="I21" s="32">
        <v>2000</v>
      </c>
      <c r="J21" s="32">
        <v>5000</v>
      </c>
      <c r="K21" s="32">
        <v>2</v>
      </c>
    </row>
    <row r="22" spans="1:11">
      <c r="A22" s="31">
        <f t="shared" si="1"/>
        <v>42610</v>
      </c>
      <c r="B22" s="16">
        <f>ROUNDUP((A22-SET_SCHEDULE!$B$2)/SET_SCHEDULE!$B$4+1,0)</f>
        <v>20</v>
      </c>
      <c r="C22" s="32">
        <v>659</v>
      </c>
      <c r="D22">
        <v>22.5</v>
      </c>
      <c r="E22" s="32">
        <v>22.5</v>
      </c>
      <c r="F22" s="32">
        <v>52650</v>
      </c>
      <c r="G22" s="32">
        <v>21000</v>
      </c>
      <c r="H22" s="32">
        <v>31650</v>
      </c>
      <c r="I22" s="32">
        <v>2000</v>
      </c>
      <c r="J22" s="32">
        <v>5000</v>
      </c>
      <c r="K22" s="32">
        <v>2</v>
      </c>
    </row>
    <row r="23" spans="1:11">
      <c r="A23" s="31">
        <f t="shared" si="1"/>
        <v>42611</v>
      </c>
      <c r="B23" s="16">
        <f>ROUNDUP((A23-SET_SCHEDULE!$B$2)/SET_SCHEDULE!$B$4+1,0)</f>
        <v>21</v>
      </c>
      <c r="C23" s="32">
        <v>659</v>
      </c>
      <c r="D23">
        <v>22.5</v>
      </c>
      <c r="E23" s="32">
        <v>22.5</v>
      </c>
      <c r="F23" s="32">
        <v>52650</v>
      </c>
      <c r="G23" s="32">
        <v>21000</v>
      </c>
      <c r="H23" s="32">
        <v>31650</v>
      </c>
      <c r="I23" s="32">
        <v>2000</v>
      </c>
      <c r="J23" s="32">
        <v>5000</v>
      </c>
      <c r="K23" s="32">
        <v>2</v>
      </c>
    </row>
    <row r="24" spans="1:11">
      <c r="A24" s="31">
        <f t="shared" si="1"/>
        <v>42612</v>
      </c>
      <c r="B24" s="16">
        <f>ROUNDUP((A24-SET_SCHEDULE!$B$2)/SET_SCHEDULE!$B$4+1,0)</f>
        <v>22</v>
      </c>
      <c r="C24" s="32">
        <v>659</v>
      </c>
      <c r="D24">
        <v>22.6</v>
      </c>
      <c r="E24" s="32">
        <v>22.6</v>
      </c>
      <c r="F24" s="32">
        <v>52650</v>
      </c>
      <c r="G24" s="32">
        <v>21000</v>
      </c>
      <c r="H24" s="32">
        <v>31650</v>
      </c>
      <c r="I24" s="32">
        <v>2000</v>
      </c>
      <c r="J24" s="32">
        <v>5000</v>
      </c>
      <c r="K24" s="32">
        <v>2</v>
      </c>
    </row>
    <row r="25" spans="1:11">
      <c r="A25" s="31">
        <f t="shared" si="1"/>
        <v>42613</v>
      </c>
      <c r="B25" s="16">
        <f>ROUNDUP((A25-SET_SCHEDULE!$B$2)/SET_SCHEDULE!$B$4+1,0)</f>
        <v>23</v>
      </c>
      <c r="C25" s="32">
        <v>659</v>
      </c>
      <c r="D25">
        <v>22.6</v>
      </c>
      <c r="E25" s="32">
        <v>22.6</v>
      </c>
      <c r="F25" s="32">
        <v>52650</v>
      </c>
      <c r="G25" s="32">
        <v>21000</v>
      </c>
      <c r="H25" s="32">
        <v>31650</v>
      </c>
      <c r="I25" s="32">
        <v>2000</v>
      </c>
      <c r="J25" s="32">
        <v>5000</v>
      </c>
      <c r="K25" s="32">
        <v>2</v>
      </c>
    </row>
    <row r="26" spans="1:11">
      <c r="A26" s="31">
        <f t="shared" si="1"/>
        <v>42614</v>
      </c>
      <c r="B26" s="16">
        <f>ROUNDUP((A26-SET_SCHEDULE!$B$2)/SET_SCHEDULE!$B$4+1,0)</f>
        <v>24</v>
      </c>
      <c r="C26" s="32">
        <v>659</v>
      </c>
      <c r="D26">
        <v>22.6</v>
      </c>
      <c r="E26" s="32">
        <v>22.6</v>
      </c>
      <c r="F26" s="32">
        <v>52650</v>
      </c>
      <c r="G26" s="32">
        <v>21000</v>
      </c>
      <c r="H26" s="32">
        <v>31650</v>
      </c>
      <c r="I26" s="32">
        <v>2000</v>
      </c>
      <c r="J26" s="32">
        <v>5000</v>
      </c>
      <c r="K26" s="32">
        <v>2</v>
      </c>
    </row>
    <row r="27" spans="1:11">
      <c r="A27" s="31">
        <f t="shared" si="1"/>
        <v>42615</v>
      </c>
      <c r="B27" s="16">
        <f>ROUNDUP((A27-SET_SCHEDULE!$B$2)/SET_SCHEDULE!$B$4+1,0)</f>
        <v>25</v>
      </c>
      <c r="C27" s="32">
        <v>659</v>
      </c>
      <c r="D27">
        <v>22.6</v>
      </c>
      <c r="E27" s="32">
        <v>22.6</v>
      </c>
      <c r="F27" s="32">
        <v>52650</v>
      </c>
      <c r="G27" s="32">
        <v>21000</v>
      </c>
      <c r="H27" s="32">
        <v>31650</v>
      </c>
      <c r="I27" s="32">
        <v>2000</v>
      </c>
      <c r="J27" s="32">
        <v>5000</v>
      </c>
      <c r="K27" s="32">
        <v>2</v>
      </c>
    </row>
    <row r="28" spans="1:11">
      <c r="A28" s="31">
        <f t="shared" si="1"/>
        <v>42616</v>
      </c>
      <c r="B28" s="16">
        <f>ROUNDUP((A28-SET_SCHEDULE!$B$2)/SET_SCHEDULE!$B$4+1,0)</f>
        <v>26</v>
      </c>
      <c r="C28" s="32">
        <v>659</v>
      </c>
      <c r="D28">
        <v>22.6</v>
      </c>
      <c r="E28" s="32">
        <v>22.6</v>
      </c>
      <c r="F28" s="32">
        <v>52650</v>
      </c>
      <c r="G28" s="32">
        <v>21000</v>
      </c>
      <c r="H28" s="32">
        <v>31650</v>
      </c>
      <c r="I28" s="32">
        <v>2000</v>
      </c>
      <c r="J28" s="32">
        <v>5000</v>
      </c>
      <c r="K28" s="32">
        <v>2</v>
      </c>
    </row>
    <row r="29" spans="1:11">
      <c r="A29" s="31">
        <f t="shared" si="1"/>
        <v>42617</v>
      </c>
      <c r="B29" s="16">
        <f>ROUNDUP((A29-SET_SCHEDULE!$B$2)/SET_SCHEDULE!$B$4+1,0)</f>
        <v>27</v>
      </c>
      <c r="C29" s="32">
        <v>659</v>
      </c>
      <c r="D29">
        <v>22.6</v>
      </c>
      <c r="E29" s="32">
        <v>22.6</v>
      </c>
      <c r="F29" s="32">
        <v>52650</v>
      </c>
      <c r="G29" s="32">
        <v>21000</v>
      </c>
      <c r="H29" s="32">
        <v>31650</v>
      </c>
      <c r="I29" s="32">
        <v>2000</v>
      </c>
      <c r="J29" s="32">
        <v>5000</v>
      </c>
      <c r="K29" s="32">
        <v>2</v>
      </c>
    </row>
    <row r="30" spans="1:11">
      <c r="A30" s="31">
        <f t="shared" si="1"/>
        <v>42618</v>
      </c>
      <c r="B30" s="16">
        <f>ROUNDUP((A30-SET_SCHEDULE!$B$2)/SET_SCHEDULE!$B$4+1,0)</f>
        <v>28</v>
      </c>
      <c r="C30" s="32">
        <v>659</v>
      </c>
      <c r="D30">
        <v>22.4</v>
      </c>
      <c r="E30" s="32">
        <v>22.4</v>
      </c>
      <c r="F30" s="32">
        <v>52650</v>
      </c>
      <c r="G30" s="32">
        <v>21000</v>
      </c>
      <c r="H30" s="32">
        <v>31650</v>
      </c>
      <c r="I30" s="32">
        <v>2000</v>
      </c>
      <c r="J30" s="32">
        <v>5000</v>
      </c>
      <c r="K30" s="32">
        <v>2</v>
      </c>
    </row>
    <row r="31" spans="1:11">
      <c r="A31" s="31">
        <f t="shared" si="1"/>
        <v>42619</v>
      </c>
      <c r="B31" s="16">
        <f>ROUNDUP((A31-SET_SCHEDULE!$B$2)/SET_SCHEDULE!$B$4+1,0)</f>
        <v>29</v>
      </c>
      <c r="C31" s="32">
        <v>659</v>
      </c>
      <c r="D31">
        <v>22.4</v>
      </c>
      <c r="E31" s="32">
        <v>22.4</v>
      </c>
      <c r="F31" s="32">
        <v>52650</v>
      </c>
      <c r="G31" s="32">
        <v>21000</v>
      </c>
      <c r="H31" s="32">
        <v>31650</v>
      </c>
      <c r="I31" s="32">
        <v>2000</v>
      </c>
      <c r="J31" s="32">
        <v>5000</v>
      </c>
      <c r="K31" s="32">
        <v>2</v>
      </c>
    </row>
    <row r="32" spans="1:11">
      <c r="A32" s="31">
        <f t="shared" si="1"/>
        <v>42620</v>
      </c>
      <c r="B32" s="16">
        <f>ROUNDUP((A32-SET_SCHEDULE!$B$2)/SET_SCHEDULE!$B$4+1,0)</f>
        <v>30</v>
      </c>
      <c r="C32" s="32">
        <v>659</v>
      </c>
      <c r="D32">
        <v>21.4</v>
      </c>
      <c r="E32" s="32">
        <v>21.4</v>
      </c>
      <c r="F32" s="32">
        <v>52650</v>
      </c>
      <c r="G32" s="32">
        <v>21000</v>
      </c>
      <c r="H32" s="32">
        <v>31650</v>
      </c>
      <c r="I32" s="32">
        <v>2000</v>
      </c>
      <c r="J32" s="32">
        <v>5000</v>
      </c>
      <c r="K32" s="32">
        <v>2</v>
      </c>
    </row>
    <row r="33" spans="1:11">
      <c r="A33" s="31">
        <f t="shared" si="1"/>
        <v>42621</v>
      </c>
      <c r="B33" s="16">
        <f>ROUNDUP((A33-SET_SCHEDULE!$B$2)/SET_SCHEDULE!$B$4+1,0)</f>
        <v>31</v>
      </c>
      <c r="C33" s="32">
        <v>659</v>
      </c>
      <c r="D33">
        <v>21.4</v>
      </c>
      <c r="E33" s="32">
        <v>21.4</v>
      </c>
      <c r="F33" s="32">
        <v>52650</v>
      </c>
      <c r="G33" s="32">
        <v>21000</v>
      </c>
      <c r="H33" s="32">
        <v>31650</v>
      </c>
      <c r="I33" s="32">
        <v>2000</v>
      </c>
      <c r="J33" s="32">
        <v>5000</v>
      </c>
      <c r="K33" s="32">
        <v>2</v>
      </c>
    </row>
    <row r="34" spans="1:11">
      <c r="A34" s="31">
        <f t="shared" si="1"/>
        <v>42622</v>
      </c>
      <c r="B34" s="16">
        <f>ROUNDUP((A34-SET_SCHEDULE!$B$2)/SET_SCHEDULE!$B$4+1,0)</f>
        <v>32</v>
      </c>
      <c r="C34" s="32">
        <v>659</v>
      </c>
      <c r="D34">
        <v>21.4</v>
      </c>
      <c r="E34" s="32">
        <v>21.4</v>
      </c>
      <c r="F34" s="32">
        <v>52650</v>
      </c>
      <c r="G34" s="32">
        <v>21000</v>
      </c>
      <c r="H34" s="32">
        <v>31650</v>
      </c>
      <c r="I34" s="32">
        <v>2000</v>
      </c>
      <c r="J34" s="32">
        <v>5000</v>
      </c>
      <c r="K34" s="32">
        <v>2</v>
      </c>
    </row>
    <row r="35" spans="1:11">
      <c r="A35" s="31">
        <f t="shared" si="1"/>
        <v>42623</v>
      </c>
      <c r="B35" s="16">
        <f>ROUNDUP((A35-SET_SCHEDULE!$B$2)/SET_SCHEDULE!$B$4+1,0)</f>
        <v>33</v>
      </c>
      <c r="C35" s="32">
        <v>659</v>
      </c>
      <c r="D35">
        <v>22.3</v>
      </c>
      <c r="E35" s="32">
        <v>22.3</v>
      </c>
      <c r="F35" s="32">
        <v>52650</v>
      </c>
      <c r="G35" s="32">
        <v>21000</v>
      </c>
      <c r="H35" s="32">
        <v>31650</v>
      </c>
      <c r="I35" s="32">
        <v>2000</v>
      </c>
      <c r="J35" s="32">
        <v>5000</v>
      </c>
      <c r="K35" s="32">
        <v>2</v>
      </c>
    </row>
    <row r="36" spans="1:11">
      <c r="A36" s="31">
        <f t="shared" si="1"/>
        <v>42624</v>
      </c>
      <c r="B36" s="16">
        <f>ROUNDUP((A36-SET_SCHEDULE!$B$2)/SET_SCHEDULE!$B$4+1,0)</f>
        <v>34</v>
      </c>
      <c r="C36" s="32">
        <v>659</v>
      </c>
      <c r="D36">
        <v>22.3</v>
      </c>
      <c r="E36" s="32">
        <v>22.3</v>
      </c>
      <c r="F36" s="32">
        <v>52650</v>
      </c>
      <c r="G36" s="32">
        <v>21000</v>
      </c>
      <c r="H36" s="32">
        <v>31650</v>
      </c>
      <c r="I36" s="32">
        <v>2000</v>
      </c>
      <c r="J36" s="32">
        <v>5000</v>
      </c>
      <c r="K36" s="32">
        <v>2</v>
      </c>
    </row>
    <row r="37" spans="1:11">
      <c r="A37" s="31">
        <f t="shared" si="1"/>
        <v>42625</v>
      </c>
      <c r="B37" s="16">
        <f>ROUNDUP((A37-SET_SCHEDULE!$B$2)/SET_SCHEDULE!$B$4+1,0)</f>
        <v>35</v>
      </c>
      <c r="C37" s="32">
        <v>659</v>
      </c>
      <c r="D37">
        <v>22.4</v>
      </c>
      <c r="E37" s="32">
        <v>22.4</v>
      </c>
      <c r="F37" s="32">
        <v>52650</v>
      </c>
      <c r="G37" s="32">
        <v>21000</v>
      </c>
      <c r="H37" s="32">
        <v>31650</v>
      </c>
      <c r="I37" s="32">
        <v>2000</v>
      </c>
      <c r="J37" s="32">
        <v>5000</v>
      </c>
      <c r="K37" s="32">
        <v>2</v>
      </c>
    </row>
    <row r="38" spans="1:11">
      <c r="A38" s="31">
        <f t="shared" si="1"/>
        <v>42626</v>
      </c>
      <c r="B38" s="16">
        <f>ROUNDUP((A38-SET_SCHEDULE!$B$2)/SET_SCHEDULE!$B$4+1,0)</f>
        <v>36</v>
      </c>
      <c r="C38" s="32">
        <v>659</v>
      </c>
      <c r="D38">
        <v>22.4</v>
      </c>
      <c r="E38" s="32">
        <v>22.4</v>
      </c>
      <c r="F38" s="32">
        <v>52650</v>
      </c>
      <c r="G38" s="32">
        <v>21000</v>
      </c>
      <c r="H38" s="32">
        <v>31650</v>
      </c>
      <c r="I38" s="32">
        <v>2000</v>
      </c>
      <c r="J38" s="32">
        <v>5000</v>
      </c>
      <c r="K38" s="32">
        <v>2</v>
      </c>
    </row>
    <row r="39" spans="1:11">
      <c r="A39" s="31">
        <f t="shared" si="1"/>
        <v>42627</v>
      </c>
      <c r="B39" s="16">
        <f>ROUNDUP((A39-SET_SCHEDULE!$B$2)/SET_SCHEDULE!$B$4+1,0)</f>
        <v>37</v>
      </c>
      <c r="C39" s="32">
        <v>659</v>
      </c>
      <c r="D39">
        <v>22.4</v>
      </c>
      <c r="E39" s="32">
        <v>22.4</v>
      </c>
      <c r="F39" s="32">
        <v>52650</v>
      </c>
      <c r="G39" s="32">
        <v>21000</v>
      </c>
      <c r="H39" s="32">
        <v>31650</v>
      </c>
      <c r="I39" s="32">
        <v>2000</v>
      </c>
      <c r="J39" s="32">
        <v>5000</v>
      </c>
      <c r="K39" s="32">
        <v>2</v>
      </c>
    </row>
    <row r="40" spans="1:11">
      <c r="A40" s="31">
        <f t="shared" si="1"/>
        <v>42628</v>
      </c>
      <c r="B40" s="16">
        <f>ROUNDUP((A40-SET_SCHEDULE!$B$2)/SET_SCHEDULE!$B$4+1,0)</f>
        <v>38</v>
      </c>
      <c r="C40" s="32">
        <v>659</v>
      </c>
      <c r="D40">
        <v>22.4</v>
      </c>
      <c r="E40" s="32">
        <v>22.4</v>
      </c>
      <c r="F40" s="32">
        <v>52650</v>
      </c>
      <c r="G40" s="32">
        <v>21000</v>
      </c>
      <c r="H40" s="32">
        <v>31650</v>
      </c>
      <c r="I40" s="32">
        <v>2000</v>
      </c>
      <c r="J40" s="32">
        <v>5000</v>
      </c>
      <c r="K40" s="32">
        <v>2</v>
      </c>
    </row>
    <row r="41" spans="1:11">
      <c r="A41" s="31">
        <f t="shared" si="1"/>
        <v>42629</v>
      </c>
      <c r="B41" s="16">
        <f>ROUNDUP((A41-SET_SCHEDULE!$B$2)/SET_SCHEDULE!$B$4+1,0)</f>
        <v>39</v>
      </c>
      <c r="C41" s="32">
        <v>659</v>
      </c>
      <c r="D41">
        <v>22.4</v>
      </c>
      <c r="E41" s="32">
        <v>22.4</v>
      </c>
      <c r="F41" s="32">
        <v>52650</v>
      </c>
      <c r="G41" s="32">
        <v>21000</v>
      </c>
      <c r="H41" s="32">
        <v>31650</v>
      </c>
      <c r="I41" s="32">
        <v>2000</v>
      </c>
      <c r="J41" s="32">
        <v>5000</v>
      </c>
      <c r="K41" s="32">
        <v>2</v>
      </c>
    </row>
    <row r="42" spans="1:11">
      <c r="A42" s="31">
        <f t="shared" si="1"/>
        <v>42630</v>
      </c>
      <c r="B42" s="16">
        <f>ROUNDUP((A42-SET_SCHEDULE!$B$2)/SET_SCHEDULE!$B$4+1,0)</f>
        <v>40</v>
      </c>
      <c r="C42" s="32">
        <v>659</v>
      </c>
      <c r="D42">
        <v>22.4</v>
      </c>
      <c r="E42" s="32">
        <v>22.4</v>
      </c>
      <c r="F42" s="32">
        <v>52650</v>
      </c>
      <c r="G42" s="32">
        <v>21000</v>
      </c>
      <c r="H42" s="32">
        <v>31650</v>
      </c>
      <c r="I42" s="32">
        <v>2000</v>
      </c>
      <c r="J42" s="32">
        <v>5000</v>
      </c>
      <c r="K42" s="32">
        <v>2</v>
      </c>
    </row>
    <row r="43" spans="1:11">
      <c r="A43" s="31">
        <f t="shared" si="1"/>
        <v>42631</v>
      </c>
      <c r="B43" s="16">
        <f>ROUNDUP((A43-SET_SCHEDULE!$B$2)/SET_SCHEDULE!$B$4+1,0)</f>
        <v>41</v>
      </c>
      <c r="C43" s="32">
        <v>659</v>
      </c>
      <c r="D43">
        <v>22.4</v>
      </c>
      <c r="E43" s="32">
        <v>22.4</v>
      </c>
      <c r="F43" s="32">
        <v>52650</v>
      </c>
      <c r="G43" s="32">
        <v>21000</v>
      </c>
      <c r="H43" s="32">
        <v>31650</v>
      </c>
      <c r="I43" s="32">
        <v>2000</v>
      </c>
      <c r="J43" s="32">
        <v>5000</v>
      </c>
      <c r="K43" s="32">
        <v>2</v>
      </c>
    </row>
    <row r="44" spans="1:11">
      <c r="A44" s="31">
        <f t="shared" si="1"/>
        <v>42632</v>
      </c>
      <c r="B44" s="16">
        <f>ROUNDUP((A44-SET_SCHEDULE!$B$2)/SET_SCHEDULE!$B$4+1,0)</f>
        <v>42</v>
      </c>
      <c r="C44" s="32">
        <v>659</v>
      </c>
      <c r="D44">
        <v>22.4</v>
      </c>
      <c r="E44" s="32">
        <v>22.4</v>
      </c>
      <c r="F44" s="32">
        <v>52650</v>
      </c>
      <c r="G44" s="32">
        <v>21000</v>
      </c>
      <c r="H44" s="32">
        <v>31650</v>
      </c>
      <c r="I44" s="32">
        <v>2000</v>
      </c>
      <c r="J44" s="32">
        <v>5000</v>
      </c>
      <c r="K44" s="32">
        <v>2</v>
      </c>
    </row>
    <row r="45" spans="1:11">
      <c r="A45" s="31">
        <f t="shared" si="1"/>
        <v>42633</v>
      </c>
      <c r="B45" s="16">
        <f>ROUNDUP((A45-SET_SCHEDULE!$B$2)/SET_SCHEDULE!$B$4+1,0)</f>
        <v>43</v>
      </c>
      <c r="C45" s="32">
        <v>659</v>
      </c>
      <c r="D45">
        <v>22.4</v>
      </c>
      <c r="E45" s="32">
        <v>22.4</v>
      </c>
      <c r="F45" s="32">
        <v>52650</v>
      </c>
      <c r="G45" s="32">
        <v>21000</v>
      </c>
      <c r="H45" s="32">
        <v>31650</v>
      </c>
      <c r="I45" s="32">
        <v>2000</v>
      </c>
      <c r="J45" s="32">
        <v>5000</v>
      </c>
      <c r="K45" s="32">
        <v>2</v>
      </c>
    </row>
    <row r="46" spans="1:11">
      <c r="A46" s="31">
        <f t="shared" si="1"/>
        <v>42634</v>
      </c>
      <c r="B46" s="16">
        <f>ROUNDUP((A46-SET_SCHEDULE!$B$2)/SET_SCHEDULE!$B$4+1,0)</f>
        <v>44</v>
      </c>
      <c r="C46" s="32">
        <v>659</v>
      </c>
      <c r="D46">
        <v>22.4</v>
      </c>
      <c r="E46" s="32">
        <v>22.4</v>
      </c>
      <c r="F46" s="32">
        <v>52650</v>
      </c>
      <c r="G46" s="32">
        <v>21000</v>
      </c>
      <c r="H46" s="32">
        <v>31650</v>
      </c>
      <c r="I46" s="32">
        <v>2000</v>
      </c>
      <c r="J46" s="32">
        <v>5000</v>
      </c>
      <c r="K46" s="32">
        <v>2</v>
      </c>
    </row>
    <row r="47" spans="1:11">
      <c r="A47" s="31">
        <f t="shared" si="1"/>
        <v>42635</v>
      </c>
      <c r="B47" s="16">
        <f>ROUNDUP((A47-SET_SCHEDULE!$B$2)/SET_SCHEDULE!$B$4+1,0)</f>
        <v>45</v>
      </c>
      <c r="C47" s="32">
        <v>659</v>
      </c>
      <c r="D47">
        <v>22.4</v>
      </c>
      <c r="E47" s="32">
        <v>22.4</v>
      </c>
      <c r="F47" s="32">
        <v>52650</v>
      </c>
      <c r="G47" s="32">
        <v>21000</v>
      </c>
      <c r="H47" s="32">
        <v>31650</v>
      </c>
      <c r="I47" s="32">
        <v>2000</v>
      </c>
      <c r="J47" s="32">
        <v>5000</v>
      </c>
      <c r="K47" s="32">
        <v>2</v>
      </c>
    </row>
    <row r="48" spans="1:11">
      <c r="A48" s="31">
        <f t="shared" si="1"/>
        <v>42636</v>
      </c>
      <c r="B48" s="16">
        <f>ROUNDUP((A48-SET_SCHEDULE!$B$2)/SET_SCHEDULE!$B$4+1,0)</f>
        <v>46</v>
      </c>
      <c r="C48" s="32">
        <v>659</v>
      </c>
      <c r="D48">
        <v>22.4</v>
      </c>
      <c r="E48" s="32">
        <v>22.4</v>
      </c>
      <c r="F48" s="32">
        <v>52650</v>
      </c>
      <c r="G48" s="32">
        <v>21000</v>
      </c>
      <c r="H48" s="32">
        <v>31650</v>
      </c>
      <c r="I48" s="32">
        <v>2000</v>
      </c>
      <c r="J48" s="32">
        <v>5000</v>
      </c>
      <c r="K48" s="32">
        <v>2</v>
      </c>
    </row>
    <row r="49" spans="1:11">
      <c r="A49" s="31">
        <f t="shared" si="1"/>
        <v>42637</v>
      </c>
      <c r="B49" s="16">
        <f>ROUNDUP((A49-SET_SCHEDULE!$B$2)/SET_SCHEDULE!$B$4+1,0)</f>
        <v>47</v>
      </c>
      <c r="C49" s="32">
        <v>659</v>
      </c>
      <c r="D49">
        <v>22.3</v>
      </c>
      <c r="E49" s="32">
        <v>22.3</v>
      </c>
      <c r="F49" s="32">
        <v>52650</v>
      </c>
      <c r="G49" s="32">
        <v>21000</v>
      </c>
      <c r="H49" s="32">
        <v>31650</v>
      </c>
      <c r="I49" s="32">
        <v>2000</v>
      </c>
      <c r="J49" s="32">
        <v>5000</v>
      </c>
      <c r="K49" s="32">
        <v>2</v>
      </c>
    </row>
    <row r="50" spans="1:11">
      <c r="A50" s="31">
        <f t="shared" si="1"/>
        <v>42638</v>
      </c>
      <c r="B50" s="16">
        <f>ROUNDUP((A50-SET_SCHEDULE!$B$2)/SET_SCHEDULE!$B$4+1,0)</f>
        <v>48</v>
      </c>
      <c r="C50" s="32">
        <v>659</v>
      </c>
      <c r="D50">
        <v>22.3</v>
      </c>
      <c r="E50" s="32">
        <v>22.3</v>
      </c>
      <c r="F50" s="32">
        <v>52650</v>
      </c>
      <c r="G50" s="32">
        <v>21000</v>
      </c>
      <c r="H50" s="32">
        <v>31650</v>
      </c>
      <c r="I50" s="32">
        <v>2000</v>
      </c>
      <c r="J50" s="32">
        <v>5000</v>
      </c>
      <c r="K50" s="32">
        <v>2</v>
      </c>
    </row>
    <row r="51" spans="1:11">
      <c r="A51" s="31">
        <f t="shared" si="1"/>
        <v>42639</v>
      </c>
      <c r="B51" s="16">
        <f>ROUNDUP((A51-SET_SCHEDULE!$B$2)/SET_SCHEDULE!$B$4+1,0)</f>
        <v>49</v>
      </c>
      <c r="C51" s="32">
        <v>659</v>
      </c>
      <c r="D51">
        <v>22.4</v>
      </c>
      <c r="E51" s="32">
        <v>22.4</v>
      </c>
      <c r="F51" s="32">
        <v>52650</v>
      </c>
      <c r="G51" s="32">
        <v>21000</v>
      </c>
      <c r="H51" s="32">
        <v>31650</v>
      </c>
      <c r="I51" s="32">
        <v>2000</v>
      </c>
      <c r="J51" s="32">
        <v>5000</v>
      </c>
      <c r="K51" s="32">
        <v>2</v>
      </c>
    </row>
    <row r="52" spans="1:11">
      <c r="A52" s="31">
        <f t="shared" si="1"/>
        <v>42640</v>
      </c>
      <c r="B52" s="16">
        <f>ROUNDUP((A52-SET_SCHEDULE!$B$2)/SET_SCHEDULE!$B$4+1,0)</f>
        <v>50</v>
      </c>
      <c r="C52" s="32">
        <v>659</v>
      </c>
      <c r="D52">
        <v>22.4</v>
      </c>
      <c r="E52" s="32">
        <v>22.4</v>
      </c>
      <c r="F52" s="32">
        <v>52650</v>
      </c>
      <c r="G52" s="32">
        <v>21000</v>
      </c>
      <c r="H52" s="32">
        <v>31650</v>
      </c>
      <c r="I52" s="32">
        <v>2000</v>
      </c>
      <c r="J52" s="32">
        <v>5000</v>
      </c>
      <c r="K52" s="32">
        <v>2</v>
      </c>
    </row>
    <row r="53" spans="1:11">
      <c r="A53" s="31">
        <f t="shared" si="1"/>
        <v>42641</v>
      </c>
      <c r="B53" s="16">
        <f>ROUNDUP((A53-SET_SCHEDULE!$B$2)/SET_SCHEDULE!$B$4+1,0)</f>
        <v>51</v>
      </c>
      <c r="C53" s="32">
        <v>659</v>
      </c>
      <c r="D53">
        <v>22.3</v>
      </c>
      <c r="E53" s="32">
        <v>22.3</v>
      </c>
      <c r="F53" s="32">
        <v>52650</v>
      </c>
      <c r="G53" s="32">
        <v>21000</v>
      </c>
      <c r="H53" s="32">
        <v>31650</v>
      </c>
      <c r="I53" s="32">
        <v>2000</v>
      </c>
      <c r="J53" s="32">
        <v>5000</v>
      </c>
      <c r="K53" s="32">
        <v>2</v>
      </c>
    </row>
    <row r="54" spans="1:11">
      <c r="A54" s="31">
        <f t="shared" si="1"/>
        <v>42642</v>
      </c>
      <c r="B54" s="16">
        <f>ROUNDUP((A54-SET_SCHEDULE!$B$2)/SET_SCHEDULE!$B$4+1,0)</f>
        <v>52</v>
      </c>
      <c r="C54" s="32">
        <v>659</v>
      </c>
      <c r="D54">
        <v>22.3</v>
      </c>
      <c r="E54" s="32">
        <v>22.3</v>
      </c>
      <c r="F54" s="32">
        <v>52650</v>
      </c>
      <c r="G54" s="32">
        <v>21000</v>
      </c>
      <c r="H54" s="32">
        <v>31650</v>
      </c>
      <c r="I54" s="32">
        <v>2000</v>
      </c>
      <c r="J54" s="32">
        <v>5000</v>
      </c>
      <c r="K54" s="32">
        <v>2</v>
      </c>
    </row>
    <row r="55" spans="1:11">
      <c r="A55" s="31">
        <f t="shared" si="1"/>
        <v>42643</v>
      </c>
      <c r="B55" s="16">
        <f>ROUNDUP((A55-SET_SCHEDULE!$B$2)/SET_SCHEDULE!$B$4+1,0)</f>
        <v>53</v>
      </c>
      <c r="C55" s="32">
        <v>659</v>
      </c>
      <c r="D55">
        <v>22.3</v>
      </c>
      <c r="E55" s="32">
        <v>22.3</v>
      </c>
      <c r="F55" s="32">
        <v>52650</v>
      </c>
      <c r="G55" s="32">
        <v>21000</v>
      </c>
      <c r="H55" s="32">
        <v>31650</v>
      </c>
      <c r="I55" s="32">
        <v>2000</v>
      </c>
      <c r="J55" s="32">
        <v>5000</v>
      </c>
      <c r="K55" s="32">
        <v>2</v>
      </c>
    </row>
    <row r="56" spans="1:11">
      <c r="A56" s="31">
        <f t="shared" si="1"/>
        <v>42644</v>
      </c>
      <c r="B56" s="16">
        <f>ROUNDUP((A56-SET_SCHEDULE!$B$2)/SET_SCHEDULE!$B$4+1,0)</f>
        <v>54</v>
      </c>
      <c r="C56" s="32">
        <v>659</v>
      </c>
      <c r="D56">
        <v>22.3</v>
      </c>
      <c r="E56" s="32">
        <v>22.3</v>
      </c>
      <c r="F56" s="32">
        <v>52650</v>
      </c>
      <c r="G56" s="32">
        <v>21000</v>
      </c>
      <c r="H56" s="32">
        <v>31650</v>
      </c>
      <c r="I56" s="32">
        <v>2000</v>
      </c>
      <c r="J56" s="32">
        <v>5000</v>
      </c>
      <c r="K56" s="32">
        <v>2</v>
      </c>
    </row>
    <row r="57" spans="1:11">
      <c r="A57" s="31">
        <f t="shared" si="1"/>
        <v>42645</v>
      </c>
      <c r="B57" s="16">
        <f>ROUNDUP((A57-SET_SCHEDULE!$B$2)/SET_SCHEDULE!$B$4+1,0)</f>
        <v>55</v>
      </c>
      <c r="C57" s="32">
        <v>659</v>
      </c>
      <c r="D57">
        <v>22.3</v>
      </c>
      <c r="E57" s="32">
        <v>22.3</v>
      </c>
      <c r="F57" s="32">
        <v>52650</v>
      </c>
      <c r="G57" s="32">
        <v>21000</v>
      </c>
      <c r="H57" s="32">
        <v>31650</v>
      </c>
      <c r="I57" s="32">
        <v>2000</v>
      </c>
      <c r="J57" s="32">
        <v>5000</v>
      </c>
      <c r="K57" s="32">
        <v>2</v>
      </c>
    </row>
    <row r="58" spans="1:11">
      <c r="A58" s="31">
        <f t="shared" si="1"/>
        <v>42646</v>
      </c>
      <c r="B58" s="16">
        <f>ROUNDUP((A58-SET_SCHEDULE!$B$2)/SET_SCHEDULE!$B$4+1,0)</f>
        <v>56</v>
      </c>
      <c r="C58" s="32">
        <v>659</v>
      </c>
      <c r="D58">
        <v>22.3</v>
      </c>
      <c r="E58" s="32">
        <v>22.3</v>
      </c>
      <c r="F58" s="32">
        <v>52650</v>
      </c>
      <c r="G58" s="32">
        <v>21000</v>
      </c>
      <c r="H58" s="32">
        <v>31650</v>
      </c>
      <c r="I58" s="32">
        <v>2000</v>
      </c>
      <c r="J58" s="32">
        <v>5000</v>
      </c>
      <c r="K58" s="32">
        <v>2</v>
      </c>
    </row>
    <row r="59" spans="1:11">
      <c r="A59" s="31">
        <f t="shared" si="1"/>
        <v>42647</v>
      </c>
      <c r="B59" s="16">
        <f>ROUNDUP((A59-SET_SCHEDULE!$B$2)/SET_SCHEDULE!$B$4+1,0)</f>
        <v>57</v>
      </c>
      <c r="C59" s="32">
        <v>659</v>
      </c>
      <c r="D59">
        <v>22.3</v>
      </c>
      <c r="E59" s="32">
        <v>22.3</v>
      </c>
      <c r="F59" s="32">
        <v>52650</v>
      </c>
      <c r="G59" s="32">
        <v>21000</v>
      </c>
      <c r="H59" s="32">
        <v>31650</v>
      </c>
      <c r="I59" s="32">
        <v>2000</v>
      </c>
      <c r="J59" s="32">
        <v>5000</v>
      </c>
      <c r="K59" s="32">
        <v>2</v>
      </c>
    </row>
    <row r="60" spans="1:11">
      <c r="A60" s="31">
        <f t="shared" si="1"/>
        <v>42648</v>
      </c>
      <c r="B60" s="16">
        <f>ROUNDUP((A60-SET_SCHEDULE!$B$2)/SET_SCHEDULE!$B$4+1,0)</f>
        <v>58</v>
      </c>
      <c r="C60" s="32">
        <v>659</v>
      </c>
      <c r="D60">
        <v>22.3</v>
      </c>
      <c r="E60" s="32">
        <v>22.3</v>
      </c>
      <c r="F60" s="32">
        <v>52650</v>
      </c>
      <c r="G60" s="32">
        <v>21000</v>
      </c>
      <c r="H60" s="32">
        <v>31650</v>
      </c>
      <c r="I60" s="32">
        <v>2000</v>
      </c>
      <c r="J60" s="32">
        <v>5000</v>
      </c>
      <c r="K60" s="32">
        <v>2</v>
      </c>
    </row>
    <row r="61" spans="1:11">
      <c r="A61" s="31">
        <f t="shared" si="1"/>
        <v>42649</v>
      </c>
      <c r="B61" s="16">
        <f>ROUNDUP((A61-SET_SCHEDULE!$B$2)/SET_SCHEDULE!$B$4+1,0)</f>
        <v>59</v>
      </c>
      <c r="C61" s="32">
        <v>659</v>
      </c>
      <c r="D61">
        <v>22.2</v>
      </c>
      <c r="E61" s="32">
        <v>22.2</v>
      </c>
      <c r="F61" s="32">
        <v>52650</v>
      </c>
      <c r="G61" s="32">
        <v>21000</v>
      </c>
      <c r="H61" s="32">
        <v>31650</v>
      </c>
      <c r="I61" s="32">
        <v>2000</v>
      </c>
      <c r="J61" s="32">
        <v>5000</v>
      </c>
      <c r="K61" s="32">
        <v>2</v>
      </c>
    </row>
    <row r="62" spans="1:11">
      <c r="A62" s="31">
        <f t="shared" si="1"/>
        <v>42650</v>
      </c>
      <c r="B62" s="16">
        <f>ROUNDUP((A62-SET_SCHEDULE!$B$2)/SET_SCHEDULE!$B$4+1,0)</f>
        <v>60</v>
      </c>
      <c r="C62" s="32">
        <v>659</v>
      </c>
      <c r="D62">
        <v>22.2</v>
      </c>
      <c r="E62" s="32">
        <v>22.2</v>
      </c>
      <c r="F62" s="32">
        <v>52650</v>
      </c>
      <c r="G62" s="32">
        <v>21000</v>
      </c>
      <c r="H62" s="32">
        <v>31650</v>
      </c>
      <c r="I62" s="32">
        <v>2000</v>
      </c>
      <c r="J62" s="32">
        <v>5000</v>
      </c>
      <c r="K62" s="32">
        <v>2</v>
      </c>
    </row>
    <row r="63" spans="1:11">
      <c r="A63" s="31">
        <f t="shared" si="1"/>
        <v>42651</v>
      </c>
      <c r="B63" s="16">
        <f>ROUNDUP((A63-SET_SCHEDULE!$B$2)/SET_SCHEDULE!$B$4+1,0)</f>
        <v>61</v>
      </c>
      <c r="C63" s="32">
        <v>659</v>
      </c>
      <c r="D63">
        <v>22.2</v>
      </c>
      <c r="E63" s="32">
        <v>22.2</v>
      </c>
      <c r="F63" s="32">
        <v>52650</v>
      </c>
      <c r="G63" s="32">
        <v>21000</v>
      </c>
      <c r="H63" s="32">
        <v>31650</v>
      </c>
      <c r="I63" s="32">
        <v>2000</v>
      </c>
      <c r="J63" s="32">
        <v>5000</v>
      </c>
      <c r="K63" s="32">
        <v>2</v>
      </c>
    </row>
    <row r="64" spans="1:11">
      <c r="A64" s="31">
        <f t="shared" si="1"/>
        <v>42652</v>
      </c>
      <c r="B64" s="16">
        <f>ROUNDUP((A64-SET_SCHEDULE!$B$2)/SET_SCHEDULE!$B$4+1,0)</f>
        <v>62</v>
      </c>
      <c r="C64" s="32">
        <v>659</v>
      </c>
      <c r="D64">
        <v>22.3</v>
      </c>
      <c r="E64" s="32">
        <v>22.3</v>
      </c>
      <c r="F64" s="32">
        <v>52650</v>
      </c>
      <c r="G64" s="32">
        <v>21000</v>
      </c>
      <c r="H64" s="32">
        <v>31650</v>
      </c>
      <c r="I64" s="32">
        <v>2000</v>
      </c>
      <c r="J64" s="32">
        <v>5000</v>
      </c>
      <c r="K64" s="32">
        <v>2</v>
      </c>
    </row>
    <row r="65" spans="1:11">
      <c r="A65" s="31">
        <f t="shared" si="1"/>
        <v>42653</v>
      </c>
      <c r="B65" s="16">
        <f>ROUNDUP((A65-SET_SCHEDULE!$B$2)/SET_SCHEDULE!$B$4+1,0)</f>
        <v>63</v>
      </c>
      <c r="C65" s="32">
        <v>659</v>
      </c>
      <c r="D65">
        <v>22.2</v>
      </c>
      <c r="E65" s="32">
        <v>22.2</v>
      </c>
      <c r="F65" s="32">
        <v>52650</v>
      </c>
      <c r="G65" s="32">
        <v>21000</v>
      </c>
      <c r="H65" s="32">
        <v>31650</v>
      </c>
      <c r="I65" s="32">
        <v>2000</v>
      </c>
      <c r="J65" s="32">
        <v>5000</v>
      </c>
      <c r="K65" s="32">
        <v>2</v>
      </c>
    </row>
    <row r="66" spans="1:11">
      <c r="A66" s="31">
        <f t="shared" si="1"/>
        <v>42654</v>
      </c>
      <c r="B66" s="16">
        <f>ROUNDUP((A66-SET_SCHEDULE!$B$2)/SET_SCHEDULE!$B$4+1,0)</f>
        <v>64</v>
      </c>
      <c r="C66" s="32">
        <v>659</v>
      </c>
      <c r="D66">
        <v>22.2</v>
      </c>
      <c r="E66" s="32">
        <v>22.2</v>
      </c>
      <c r="F66" s="32">
        <v>52650</v>
      </c>
      <c r="G66" s="32">
        <v>21000</v>
      </c>
      <c r="H66" s="32">
        <v>31650</v>
      </c>
      <c r="I66" s="32">
        <v>2000</v>
      </c>
      <c r="J66" s="32">
        <v>5000</v>
      </c>
      <c r="K66" s="32">
        <v>2</v>
      </c>
    </row>
    <row r="67" spans="1:11">
      <c r="A67" s="31">
        <f t="shared" si="1"/>
        <v>42655</v>
      </c>
      <c r="B67" s="16">
        <f>ROUNDUP((A67-SET_SCHEDULE!$B$2)/SET_SCHEDULE!$B$4+1,0)</f>
        <v>65</v>
      </c>
      <c r="C67" s="32">
        <v>659</v>
      </c>
      <c r="D67">
        <v>22.2</v>
      </c>
      <c r="E67" s="32">
        <v>22.2</v>
      </c>
      <c r="F67" s="32">
        <v>52650</v>
      </c>
      <c r="G67" s="32">
        <v>21000</v>
      </c>
      <c r="H67" s="32">
        <v>31650</v>
      </c>
      <c r="I67" s="32">
        <v>2000</v>
      </c>
      <c r="J67" s="32">
        <v>5000</v>
      </c>
      <c r="K67" s="32">
        <v>2</v>
      </c>
    </row>
    <row r="68" spans="1:11">
      <c r="A68" s="31">
        <f t="shared" si="1"/>
        <v>42656</v>
      </c>
      <c r="B68" s="16">
        <f>ROUNDUP((A68-SET_SCHEDULE!$B$2)/SET_SCHEDULE!$B$4+1,0)</f>
        <v>66</v>
      </c>
      <c r="C68" s="32">
        <v>659</v>
      </c>
      <c r="D68">
        <v>22.2</v>
      </c>
      <c r="E68" s="32">
        <v>22.2</v>
      </c>
      <c r="F68" s="32">
        <v>52650</v>
      </c>
      <c r="G68" s="32">
        <v>21000</v>
      </c>
      <c r="H68" s="32">
        <v>31650</v>
      </c>
      <c r="I68" s="32">
        <v>2000</v>
      </c>
      <c r="J68" s="32">
        <v>5000</v>
      </c>
      <c r="K68" s="32">
        <v>2</v>
      </c>
    </row>
    <row r="69" spans="1:11">
      <c r="A69" s="31">
        <f t="shared" si="1"/>
        <v>42657</v>
      </c>
      <c r="B69" s="16">
        <f>ROUNDUP((A69-SET_SCHEDULE!$B$2)/SET_SCHEDULE!$B$4+1,0)</f>
        <v>67</v>
      </c>
      <c r="C69" s="32">
        <v>659</v>
      </c>
      <c r="D69">
        <v>22.2</v>
      </c>
      <c r="E69" s="32">
        <v>22.2</v>
      </c>
      <c r="F69" s="32">
        <v>52650</v>
      </c>
      <c r="G69" s="32">
        <v>21000</v>
      </c>
      <c r="H69" s="32">
        <v>31650</v>
      </c>
      <c r="I69" s="32">
        <v>2000</v>
      </c>
      <c r="J69" s="32">
        <v>5000</v>
      </c>
      <c r="K69" s="32">
        <v>2</v>
      </c>
    </row>
    <row r="70" spans="1:11">
      <c r="A70" s="31">
        <f t="shared" si="1"/>
        <v>42658</v>
      </c>
      <c r="B70" s="16">
        <f>ROUNDUP((A70-SET_SCHEDULE!$B$2)/SET_SCHEDULE!$B$4+1,0)</f>
        <v>68</v>
      </c>
      <c r="C70" s="32">
        <v>659</v>
      </c>
      <c r="D70">
        <v>22.2</v>
      </c>
      <c r="E70" s="32">
        <v>22.2</v>
      </c>
      <c r="F70" s="32">
        <v>52650</v>
      </c>
      <c r="G70" s="32">
        <v>21000</v>
      </c>
      <c r="H70" s="32">
        <v>31650</v>
      </c>
      <c r="I70" s="32">
        <v>2000</v>
      </c>
      <c r="J70" s="32">
        <v>5000</v>
      </c>
      <c r="K70" s="32">
        <v>2</v>
      </c>
    </row>
    <row r="71" spans="1:11">
      <c r="A71" s="31">
        <f t="shared" si="1"/>
        <v>42659</v>
      </c>
      <c r="B71" s="16">
        <f>ROUNDUP((A71-SET_SCHEDULE!$B$2)/SET_SCHEDULE!$B$4+1,0)</f>
        <v>69</v>
      </c>
      <c r="C71" s="32">
        <v>659</v>
      </c>
      <c r="D71">
        <v>22.2</v>
      </c>
      <c r="E71" s="32">
        <v>22.2</v>
      </c>
      <c r="F71" s="32">
        <v>52650</v>
      </c>
      <c r="G71" s="32">
        <v>21000</v>
      </c>
      <c r="H71" s="32">
        <v>31650</v>
      </c>
      <c r="I71" s="32">
        <v>2000</v>
      </c>
      <c r="J71" s="32">
        <v>5000</v>
      </c>
      <c r="K71" s="32">
        <v>2</v>
      </c>
    </row>
    <row r="72" spans="1:11">
      <c r="A72" s="31">
        <f t="shared" si="1"/>
        <v>42660</v>
      </c>
      <c r="B72" s="16">
        <f>ROUNDUP((A72-SET_SCHEDULE!$B$2)/SET_SCHEDULE!$B$4+1,0)</f>
        <v>70</v>
      </c>
      <c r="C72" s="32">
        <v>659</v>
      </c>
      <c r="D72">
        <v>21.2</v>
      </c>
      <c r="E72" s="32">
        <v>21.2</v>
      </c>
      <c r="F72" s="32">
        <v>52650</v>
      </c>
      <c r="G72" s="32">
        <v>21000</v>
      </c>
      <c r="H72" s="32">
        <v>31650</v>
      </c>
      <c r="I72" s="32">
        <v>2000</v>
      </c>
      <c r="J72" s="32">
        <v>5000</v>
      </c>
      <c r="K72" s="32">
        <v>2</v>
      </c>
    </row>
    <row r="73" spans="1:11">
      <c r="A73" s="31">
        <f t="shared" si="1"/>
        <v>42661</v>
      </c>
      <c r="B73" s="16">
        <f>ROUNDUP((A73-SET_SCHEDULE!$B$2)/SET_SCHEDULE!$B$4+1,0)</f>
        <v>71</v>
      </c>
      <c r="C73" s="32">
        <v>659</v>
      </c>
      <c r="D73">
        <v>21.2</v>
      </c>
      <c r="E73" s="32">
        <v>21.2</v>
      </c>
      <c r="F73" s="32">
        <v>52650</v>
      </c>
      <c r="G73" s="32">
        <v>21000</v>
      </c>
      <c r="H73" s="32">
        <v>31650</v>
      </c>
      <c r="I73" s="32">
        <v>2000</v>
      </c>
      <c r="J73" s="32">
        <v>5000</v>
      </c>
      <c r="K73" s="32">
        <v>2</v>
      </c>
    </row>
    <row r="74" spans="1:11">
      <c r="A74" s="31">
        <f t="shared" si="1"/>
        <v>42662</v>
      </c>
      <c r="B74" s="16">
        <f>ROUNDUP((A74-SET_SCHEDULE!$B$2)/SET_SCHEDULE!$B$4+1,0)</f>
        <v>72</v>
      </c>
      <c r="C74" s="32">
        <v>659</v>
      </c>
      <c r="D74">
        <v>21.2</v>
      </c>
      <c r="E74" s="32">
        <v>21.2</v>
      </c>
      <c r="F74" s="32">
        <v>52650</v>
      </c>
      <c r="G74" s="32">
        <v>21000</v>
      </c>
      <c r="H74" s="32">
        <v>31650</v>
      </c>
      <c r="I74" s="32">
        <v>2000</v>
      </c>
      <c r="J74" s="32">
        <v>5000</v>
      </c>
      <c r="K74" s="32">
        <v>2</v>
      </c>
    </row>
    <row r="75" spans="1:11">
      <c r="A75" s="31">
        <f t="shared" si="1"/>
        <v>42663</v>
      </c>
      <c r="B75" s="16">
        <f>ROUNDUP((A75-SET_SCHEDULE!$B$2)/SET_SCHEDULE!$B$4+1,0)</f>
        <v>73</v>
      </c>
      <c r="C75" s="32">
        <v>659</v>
      </c>
      <c r="D75">
        <v>21.2</v>
      </c>
      <c r="E75" s="32">
        <v>21.2</v>
      </c>
      <c r="F75" s="32">
        <v>52650</v>
      </c>
      <c r="G75" s="32">
        <v>21000</v>
      </c>
      <c r="H75" s="32">
        <v>31650</v>
      </c>
      <c r="I75" s="32">
        <v>2000</v>
      </c>
      <c r="J75" s="32">
        <v>5000</v>
      </c>
      <c r="K75" s="32">
        <v>2</v>
      </c>
    </row>
    <row r="76" spans="1:11">
      <c r="A76" s="31">
        <f t="shared" ref="A76:A139" si="2">A75+1</f>
        <v>42664</v>
      </c>
      <c r="B76" s="16">
        <f>ROUNDUP((A76-SET_SCHEDULE!$B$2)/SET_SCHEDULE!$B$4+1,0)</f>
        <v>74</v>
      </c>
      <c r="C76" s="32">
        <v>659</v>
      </c>
      <c r="D76">
        <v>22.2</v>
      </c>
      <c r="E76" s="32">
        <v>22.2</v>
      </c>
      <c r="F76" s="32">
        <v>52650</v>
      </c>
      <c r="G76" s="32">
        <v>21000</v>
      </c>
      <c r="H76" s="32">
        <v>31650</v>
      </c>
      <c r="I76" s="32">
        <v>2000</v>
      </c>
      <c r="J76" s="32">
        <v>5000</v>
      </c>
      <c r="K76" s="32">
        <v>2</v>
      </c>
    </row>
    <row r="77" spans="1:11">
      <c r="A77" s="31">
        <f t="shared" si="2"/>
        <v>42665</v>
      </c>
      <c r="B77" s="16">
        <f>ROUNDUP((A77-SET_SCHEDULE!$B$2)/SET_SCHEDULE!$B$4+1,0)</f>
        <v>75</v>
      </c>
      <c r="C77" s="32">
        <v>659</v>
      </c>
      <c r="D77">
        <v>22.2</v>
      </c>
      <c r="E77" s="32">
        <v>22.2</v>
      </c>
      <c r="F77" s="32">
        <v>52650</v>
      </c>
      <c r="G77" s="32">
        <v>21000</v>
      </c>
      <c r="H77" s="32">
        <v>31650</v>
      </c>
      <c r="I77" s="32">
        <v>2000</v>
      </c>
      <c r="J77" s="32">
        <v>5000</v>
      </c>
      <c r="K77" s="32">
        <v>2</v>
      </c>
    </row>
    <row r="78" spans="1:11">
      <c r="A78" s="31">
        <f t="shared" si="2"/>
        <v>42666</v>
      </c>
      <c r="B78" s="16">
        <f>ROUNDUP((A78-SET_SCHEDULE!$B$2)/SET_SCHEDULE!$B$4+1,0)</f>
        <v>76</v>
      </c>
      <c r="C78" s="32">
        <v>659</v>
      </c>
      <c r="D78">
        <v>22.2</v>
      </c>
      <c r="E78" s="32">
        <v>22.2</v>
      </c>
      <c r="F78" s="32">
        <v>52650</v>
      </c>
      <c r="G78" s="32">
        <v>21000</v>
      </c>
      <c r="H78" s="32">
        <v>31650</v>
      </c>
      <c r="I78" s="32">
        <v>2000</v>
      </c>
      <c r="J78" s="32">
        <v>5000</v>
      </c>
      <c r="K78" s="32">
        <v>2</v>
      </c>
    </row>
    <row r="79" spans="1:11">
      <c r="A79" s="31">
        <f t="shared" si="2"/>
        <v>42667</v>
      </c>
      <c r="B79" s="16">
        <f>ROUNDUP((A79-SET_SCHEDULE!$B$2)/SET_SCHEDULE!$B$4+1,0)</f>
        <v>77</v>
      </c>
      <c r="C79" s="32">
        <v>659</v>
      </c>
      <c r="D79">
        <v>22.2</v>
      </c>
      <c r="E79" s="32">
        <v>22.2</v>
      </c>
      <c r="F79" s="32">
        <v>52650</v>
      </c>
      <c r="G79" s="32">
        <v>21000</v>
      </c>
      <c r="H79" s="32">
        <v>31650</v>
      </c>
      <c r="I79" s="32">
        <v>2000</v>
      </c>
      <c r="J79" s="32">
        <v>5000</v>
      </c>
      <c r="K79" s="32">
        <v>2</v>
      </c>
    </row>
    <row r="80" spans="1:11">
      <c r="A80" s="31">
        <f t="shared" si="2"/>
        <v>42668</v>
      </c>
      <c r="B80" s="16">
        <f>ROUNDUP((A80-SET_SCHEDULE!$B$2)/SET_SCHEDULE!$B$4+1,0)</f>
        <v>78</v>
      </c>
      <c r="C80" s="32">
        <v>659</v>
      </c>
      <c r="D80">
        <v>22.2</v>
      </c>
      <c r="E80" s="32">
        <v>22.2</v>
      </c>
      <c r="F80" s="32">
        <v>52650</v>
      </c>
      <c r="G80" s="32">
        <v>21000</v>
      </c>
      <c r="H80" s="32">
        <v>31650</v>
      </c>
      <c r="I80" s="32">
        <v>2000</v>
      </c>
      <c r="J80" s="32">
        <v>5000</v>
      </c>
      <c r="K80" s="32">
        <v>2</v>
      </c>
    </row>
    <row r="81" spans="1:11">
      <c r="A81" s="31">
        <f t="shared" si="2"/>
        <v>42669</v>
      </c>
      <c r="B81" s="16">
        <f>ROUNDUP((A81-SET_SCHEDULE!$B$2)/SET_SCHEDULE!$B$4+1,0)</f>
        <v>79</v>
      </c>
      <c r="C81" s="32">
        <v>659</v>
      </c>
      <c r="D81">
        <v>22.2</v>
      </c>
      <c r="E81" s="32">
        <v>22.2</v>
      </c>
      <c r="F81" s="32">
        <v>52650</v>
      </c>
      <c r="G81" s="32">
        <v>21000</v>
      </c>
      <c r="H81" s="32">
        <v>31650</v>
      </c>
      <c r="I81" s="32">
        <v>2000</v>
      </c>
      <c r="J81" s="32">
        <v>5000</v>
      </c>
      <c r="K81" s="32">
        <v>2</v>
      </c>
    </row>
    <row r="82" spans="1:11">
      <c r="A82" s="31">
        <f t="shared" si="2"/>
        <v>42670</v>
      </c>
      <c r="B82" s="16">
        <f>ROUNDUP((A82-SET_SCHEDULE!$B$2)/SET_SCHEDULE!$B$4+1,0)</f>
        <v>80</v>
      </c>
      <c r="C82" s="32">
        <v>659</v>
      </c>
      <c r="D82">
        <v>22.2</v>
      </c>
      <c r="E82" s="32">
        <v>22.2</v>
      </c>
      <c r="F82" s="32">
        <v>52650</v>
      </c>
      <c r="G82" s="32">
        <v>21000</v>
      </c>
      <c r="H82" s="32">
        <v>31650</v>
      </c>
      <c r="I82" s="32">
        <v>2000</v>
      </c>
      <c r="J82" s="32">
        <v>5000</v>
      </c>
      <c r="K82" s="32">
        <v>2</v>
      </c>
    </row>
    <row r="83" spans="1:11">
      <c r="A83" s="31">
        <f t="shared" si="2"/>
        <v>42671</v>
      </c>
      <c r="B83" s="16">
        <f>ROUNDUP((A83-SET_SCHEDULE!$B$2)/SET_SCHEDULE!$B$4+1,0)</f>
        <v>81</v>
      </c>
      <c r="C83" s="32">
        <v>659</v>
      </c>
      <c r="D83">
        <v>22.2</v>
      </c>
      <c r="E83" s="32">
        <v>22.2</v>
      </c>
      <c r="F83" s="32">
        <v>52650</v>
      </c>
      <c r="G83" s="32">
        <v>21000</v>
      </c>
      <c r="H83" s="32">
        <v>31650</v>
      </c>
      <c r="I83" s="32">
        <v>2000</v>
      </c>
      <c r="J83" s="32">
        <v>5000</v>
      </c>
      <c r="K83" s="32">
        <v>2</v>
      </c>
    </row>
    <row r="84" spans="1:11">
      <c r="A84" s="31">
        <f t="shared" si="2"/>
        <v>42672</v>
      </c>
      <c r="B84" s="16">
        <f>ROUNDUP((A84-SET_SCHEDULE!$B$2)/SET_SCHEDULE!$B$4+1,0)</f>
        <v>82</v>
      </c>
      <c r="C84" s="32">
        <v>659</v>
      </c>
      <c r="D84">
        <v>22.2</v>
      </c>
      <c r="E84" s="32">
        <v>22.2</v>
      </c>
      <c r="F84" s="32">
        <v>52650</v>
      </c>
      <c r="G84" s="32">
        <v>21000</v>
      </c>
      <c r="H84" s="32">
        <v>31650</v>
      </c>
      <c r="I84" s="32">
        <v>2000</v>
      </c>
      <c r="J84" s="32">
        <v>5000</v>
      </c>
      <c r="K84" s="32">
        <v>2</v>
      </c>
    </row>
    <row r="85" spans="1:11">
      <c r="A85" s="31">
        <f t="shared" si="2"/>
        <v>42673</v>
      </c>
      <c r="B85" s="16">
        <f>ROUNDUP((A85-SET_SCHEDULE!$B$2)/SET_SCHEDULE!$B$4+1,0)</f>
        <v>83</v>
      </c>
      <c r="C85" s="32">
        <v>659</v>
      </c>
      <c r="D85">
        <v>22.2</v>
      </c>
      <c r="E85" s="32">
        <v>22.2</v>
      </c>
      <c r="F85" s="32">
        <v>52650</v>
      </c>
      <c r="G85" s="32">
        <v>21000</v>
      </c>
      <c r="H85" s="32">
        <v>31650</v>
      </c>
      <c r="I85" s="32">
        <v>2000</v>
      </c>
      <c r="J85" s="32">
        <v>5000</v>
      </c>
      <c r="K85" s="32">
        <v>2</v>
      </c>
    </row>
    <row r="86" spans="1:11">
      <c r="A86" s="31">
        <f t="shared" si="2"/>
        <v>42674</v>
      </c>
      <c r="B86" s="16">
        <f>ROUNDUP((A86-SET_SCHEDULE!$B$2)/SET_SCHEDULE!$B$4+1,0)</f>
        <v>84</v>
      </c>
      <c r="C86" s="32">
        <v>659</v>
      </c>
      <c r="D86">
        <v>22.2</v>
      </c>
      <c r="E86" s="32">
        <v>22.2</v>
      </c>
      <c r="F86" s="32">
        <v>52650</v>
      </c>
      <c r="G86" s="32">
        <v>21000</v>
      </c>
      <c r="H86" s="32">
        <v>31650</v>
      </c>
      <c r="I86" s="32">
        <v>2000</v>
      </c>
      <c r="J86" s="32">
        <v>5000</v>
      </c>
      <c r="K86" s="32">
        <v>2</v>
      </c>
    </row>
    <row r="87" spans="1:11">
      <c r="A87" s="31">
        <f t="shared" si="2"/>
        <v>42675</v>
      </c>
      <c r="B87" s="16">
        <f>ROUNDUP((A87-SET_SCHEDULE!$B$2)/SET_SCHEDULE!$B$4+1,0)</f>
        <v>85</v>
      </c>
      <c r="C87" s="32">
        <v>659</v>
      </c>
      <c r="D87">
        <v>22.2</v>
      </c>
      <c r="E87" s="32">
        <v>22.2</v>
      </c>
      <c r="F87" s="32">
        <v>52650</v>
      </c>
      <c r="G87" s="32">
        <v>21000</v>
      </c>
      <c r="H87" s="32">
        <v>31650</v>
      </c>
      <c r="I87" s="32">
        <v>2000</v>
      </c>
      <c r="J87" s="32">
        <v>5000</v>
      </c>
      <c r="K87" s="32">
        <v>2</v>
      </c>
    </row>
    <row r="88" spans="1:11">
      <c r="A88" s="31">
        <f t="shared" si="2"/>
        <v>42676</v>
      </c>
      <c r="B88" s="16">
        <f>ROUNDUP((A88-SET_SCHEDULE!$B$2)/SET_SCHEDULE!$B$4+1,0)</f>
        <v>86</v>
      </c>
      <c r="C88" s="32">
        <v>659</v>
      </c>
      <c r="D88">
        <v>22.2</v>
      </c>
      <c r="E88" s="32">
        <v>22.2</v>
      </c>
      <c r="F88" s="32">
        <v>52650</v>
      </c>
      <c r="G88" s="32">
        <v>21000</v>
      </c>
      <c r="H88" s="32">
        <v>31650</v>
      </c>
      <c r="I88" s="32">
        <v>2000</v>
      </c>
      <c r="J88" s="32">
        <v>5000</v>
      </c>
      <c r="K88" s="32">
        <v>2</v>
      </c>
    </row>
    <row r="89" spans="1:11">
      <c r="A89" s="31">
        <f t="shared" si="2"/>
        <v>42677</v>
      </c>
      <c r="B89" s="16">
        <f>ROUNDUP((A89-SET_SCHEDULE!$B$2)/SET_SCHEDULE!$B$4+1,0)</f>
        <v>87</v>
      </c>
      <c r="C89" s="32">
        <v>659</v>
      </c>
      <c r="D89">
        <v>22.2</v>
      </c>
      <c r="E89" s="32">
        <v>22.2</v>
      </c>
      <c r="F89" s="32">
        <v>52650</v>
      </c>
      <c r="G89" s="32">
        <v>21000</v>
      </c>
      <c r="H89" s="32">
        <v>31650</v>
      </c>
      <c r="I89" s="32">
        <v>2000</v>
      </c>
      <c r="J89" s="32">
        <v>5000</v>
      </c>
      <c r="K89" s="32">
        <v>2</v>
      </c>
    </row>
    <row r="90" spans="1:11">
      <c r="A90" s="31">
        <f t="shared" si="2"/>
        <v>42678</v>
      </c>
      <c r="B90" s="16">
        <f>ROUNDUP((A90-SET_SCHEDULE!$B$2)/SET_SCHEDULE!$B$4+1,0)</f>
        <v>88</v>
      </c>
      <c r="C90" s="32">
        <v>659</v>
      </c>
      <c r="D90">
        <v>22.2</v>
      </c>
      <c r="E90" s="32">
        <v>22.2</v>
      </c>
      <c r="F90" s="32">
        <v>52650</v>
      </c>
      <c r="G90" s="32">
        <v>21000</v>
      </c>
      <c r="H90" s="32">
        <v>31650</v>
      </c>
      <c r="I90" s="32">
        <v>2000</v>
      </c>
      <c r="J90" s="32">
        <v>5000</v>
      </c>
      <c r="K90" s="32">
        <v>2</v>
      </c>
    </row>
    <row r="91" spans="1:11">
      <c r="A91" s="31">
        <f t="shared" si="2"/>
        <v>42679</v>
      </c>
      <c r="B91" s="16">
        <f>ROUNDUP((A91-SET_SCHEDULE!$B$2)/SET_SCHEDULE!$B$4+1,0)</f>
        <v>89</v>
      </c>
      <c r="C91" s="32">
        <v>659</v>
      </c>
      <c r="D91">
        <v>22.2</v>
      </c>
      <c r="E91" s="32">
        <v>22.2</v>
      </c>
      <c r="F91" s="32">
        <v>52650</v>
      </c>
      <c r="G91" s="32">
        <v>21000</v>
      </c>
      <c r="H91" s="32">
        <v>31650</v>
      </c>
      <c r="I91" s="32">
        <v>2000</v>
      </c>
      <c r="J91" s="32">
        <v>5000</v>
      </c>
      <c r="K91" s="32">
        <v>2</v>
      </c>
    </row>
    <row r="92" spans="1:11">
      <c r="A92" s="31">
        <f t="shared" si="2"/>
        <v>42680</v>
      </c>
      <c r="B92" s="16">
        <f>ROUNDUP((A92-SET_SCHEDULE!$B$2)/SET_SCHEDULE!$B$4+1,0)</f>
        <v>90</v>
      </c>
      <c r="C92" s="32">
        <v>659</v>
      </c>
      <c r="D92">
        <v>22.2</v>
      </c>
      <c r="E92" s="32">
        <v>22.2</v>
      </c>
      <c r="F92" s="32">
        <v>52650</v>
      </c>
      <c r="G92" s="32">
        <v>21000</v>
      </c>
      <c r="H92" s="32">
        <v>31650</v>
      </c>
      <c r="I92" s="32">
        <v>2000</v>
      </c>
      <c r="J92" s="32">
        <v>5000</v>
      </c>
      <c r="K92" s="32">
        <v>2</v>
      </c>
    </row>
    <row r="93" spans="1:11">
      <c r="A93" s="31">
        <f t="shared" si="2"/>
        <v>42681</v>
      </c>
      <c r="B93" s="16">
        <f>ROUNDUP((A93-SET_SCHEDULE!$B$2)/SET_SCHEDULE!$B$4+1,0)</f>
        <v>91</v>
      </c>
      <c r="C93" s="32">
        <v>659</v>
      </c>
      <c r="D93">
        <v>22.3</v>
      </c>
      <c r="E93" s="32">
        <v>22.3</v>
      </c>
      <c r="F93" s="32">
        <v>52650</v>
      </c>
      <c r="G93" s="32">
        <v>21000</v>
      </c>
      <c r="H93" s="32">
        <v>31650</v>
      </c>
      <c r="I93" s="32">
        <v>2000</v>
      </c>
      <c r="J93" s="32">
        <v>5000</v>
      </c>
      <c r="K93" s="32">
        <v>2</v>
      </c>
    </row>
    <row r="94" spans="1:11">
      <c r="A94" s="31">
        <f t="shared" si="2"/>
        <v>42682</v>
      </c>
      <c r="B94" s="16">
        <f>ROUNDUP((A94-SET_SCHEDULE!$B$2)/SET_SCHEDULE!$B$4+1,0)</f>
        <v>92</v>
      </c>
      <c r="C94" s="32">
        <v>659</v>
      </c>
      <c r="D94">
        <v>22.3</v>
      </c>
      <c r="E94" s="32">
        <v>22.3</v>
      </c>
      <c r="F94" s="32">
        <v>52650</v>
      </c>
      <c r="G94" s="32">
        <v>21000</v>
      </c>
      <c r="H94" s="32">
        <v>31650</v>
      </c>
      <c r="I94" s="32">
        <v>2000</v>
      </c>
      <c r="J94" s="32">
        <v>5000</v>
      </c>
      <c r="K94" s="32">
        <v>2</v>
      </c>
    </row>
    <row r="95" spans="1:11">
      <c r="A95" s="31">
        <f t="shared" si="2"/>
        <v>42683</v>
      </c>
      <c r="B95" s="16">
        <f>ROUNDUP((A95-SET_SCHEDULE!$B$2)/SET_SCHEDULE!$B$4+1,0)</f>
        <v>93</v>
      </c>
      <c r="C95" s="32">
        <v>659</v>
      </c>
      <c r="D95">
        <v>22.3</v>
      </c>
      <c r="E95" s="32">
        <v>22.3</v>
      </c>
      <c r="F95" s="32">
        <v>52650</v>
      </c>
      <c r="G95" s="32">
        <v>21000</v>
      </c>
      <c r="H95" s="32">
        <v>31650</v>
      </c>
      <c r="I95" s="32">
        <v>2000</v>
      </c>
      <c r="J95" s="32">
        <v>5000</v>
      </c>
      <c r="K95" s="32">
        <v>2</v>
      </c>
    </row>
    <row r="96" spans="1:11">
      <c r="A96" s="31">
        <f t="shared" si="2"/>
        <v>42684</v>
      </c>
      <c r="B96" s="16">
        <f>ROUNDUP((A96-SET_SCHEDULE!$B$2)/SET_SCHEDULE!$B$4+1,0)</f>
        <v>94</v>
      </c>
      <c r="C96" s="32">
        <v>659</v>
      </c>
      <c r="D96">
        <v>22.3</v>
      </c>
      <c r="E96" s="32">
        <v>22.3</v>
      </c>
      <c r="F96" s="32">
        <v>52650</v>
      </c>
      <c r="G96" s="32">
        <v>21000</v>
      </c>
      <c r="H96" s="32">
        <v>31650</v>
      </c>
      <c r="I96" s="32">
        <v>2000</v>
      </c>
      <c r="J96" s="32">
        <v>5000</v>
      </c>
      <c r="K96" s="32">
        <v>2</v>
      </c>
    </row>
    <row r="97" spans="1:11">
      <c r="A97" s="31">
        <f t="shared" si="2"/>
        <v>42685</v>
      </c>
      <c r="B97" s="16">
        <f>ROUNDUP((A97-SET_SCHEDULE!$B$2)/SET_SCHEDULE!$B$4+1,0)</f>
        <v>95</v>
      </c>
      <c r="C97" s="32">
        <v>659</v>
      </c>
      <c r="D97">
        <v>22.3</v>
      </c>
      <c r="E97" s="32">
        <v>22.3</v>
      </c>
      <c r="F97" s="32">
        <v>52650</v>
      </c>
      <c r="G97" s="32">
        <v>21000</v>
      </c>
      <c r="H97" s="32">
        <v>31650</v>
      </c>
      <c r="I97" s="32">
        <v>2000</v>
      </c>
      <c r="J97" s="32">
        <v>5000</v>
      </c>
      <c r="K97" s="32">
        <v>2</v>
      </c>
    </row>
    <row r="98" spans="1:11">
      <c r="A98" s="31">
        <f t="shared" si="2"/>
        <v>42686</v>
      </c>
      <c r="B98" s="16">
        <f>ROUNDUP((A98-SET_SCHEDULE!$B$2)/SET_SCHEDULE!$B$4+1,0)</f>
        <v>96</v>
      </c>
      <c r="C98" s="32">
        <v>659</v>
      </c>
      <c r="D98">
        <v>22.3</v>
      </c>
      <c r="E98" s="32">
        <v>22.3</v>
      </c>
      <c r="F98" s="32">
        <v>52650</v>
      </c>
      <c r="G98" s="32">
        <v>21000</v>
      </c>
      <c r="H98" s="32">
        <v>31650</v>
      </c>
      <c r="I98" s="32">
        <v>2000</v>
      </c>
      <c r="J98" s="32">
        <v>5000</v>
      </c>
      <c r="K98" s="32">
        <v>2</v>
      </c>
    </row>
    <row r="99" spans="1:11">
      <c r="A99" s="31">
        <f t="shared" si="2"/>
        <v>42687</v>
      </c>
      <c r="B99" s="16">
        <f>ROUNDUP((A99-SET_SCHEDULE!$B$2)/SET_SCHEDULE!$B$4+1,0)</f>
        <v>97</v>
      </c>
      <c r="C99" s="32">
        <v>659</v>
      </c>
      <c r="D99">
        <v>22.3</v>
      </c>
      <c r="E99" s="32">
        <v>22.3</v>
      </c>
      <c r="F99" s="32">
        <v>52650</v>
      </c>
      <c r="G99" s="32">
        <v>21000</v>
      </c>
      <c r="H99" s="32">
        <v>31650</v>
      </c>
      <c r="I99" s="32">
        <v>2000</v>
      </c>
      <c r="J99" s="32">
        <v>5000</v>
      </c>
      <c r="K99" s="32">
        <v>2</v>
      </c>
    </row>
    <row r="100" spans="1:11">
      <c r="A100" s="31">
        <f t="shared" si="2"/>
        <v>42688</v>
      </c>
      <c r="B100" s="16">
        <f>ROUNDUP((A100-SET_SCHEDULE!$B$2)/SET_SCHEDULE!$B$4+1,0)</f>
        <v>98</v>
      </c>
      <c r="C100" s="32">
        <v>659</v>
      </c>
      <c r="D100">
        <v>22.3</v>
      </c>
      <c r="E100" s="32">
        <v>22.3</v>
      </c>
      <c r="F100" s="32">
        <v>52650</v>
      </c>
      <c r="G100" s="32">
        <v>21000</v>
      </c>
      <c r="H100" s="32">
        <v>31650</v>
      </c>
      <c r="I100" s="32">
        <v>2000</v>
      </c>
      <c r="J100" s="32">
        <v>5000</v>
      </c>
      <c r="K100" s="32">
        <v>2</v>
      </c>
    </row>
    <row r="101" spans="1:11">
      <c r="A101" s="31">
        <f t="shared" si="2"/>
        <v>42689</v>
      </c>
      <c r="B101" s="16">
        <f>ROUNDUP((A101-SET_SCHEDULE!$B$2)/SET_SCHEDULE!$B$4+1,0)</f>
        <v>99</v>
      </c>
      <c r="C101" s="32">
        <v>659</v>
      </c>
      <c r="D101">
        <v>22.3</v>
      </c>
      <c r="E101" s="32">
        <v>22.3</v>
      </c>
      <c r="F101" s="32">
        <v>52650</v>
      </c>
      <c r="G101" s="32">
        <v>21000</v>
      </c>
      <c r="H101" s="32">
        <v>31650</v>
      </c>
      <c r="I101" s="32">
        <v>2000</v>
      </c>
      <c r="J101" s="32">
        <v>5000</v>
      </c>
      <c r="K101" s="32">
        <v>2</v>
      </c>
    </row>
    <row r="102" spans="1:11">
      <c r="A102" s="31">
        <f t="shared" si="2"/>
        <v>42690</v>
      </c>
      <c r="B102" s="16">
        <f>ROUNDUP((A102-SET_SCHEDULE!$B$2)/SET_SCHEDULE!$B$4+1,0)</f>
        <v>100</v>
      </c>
      <c r="C102" s="32">
        <v>659</v>
      </c>
      <c r="D102">
        <v>22.3</v>
      </c>
      <c r="E102" s="32">
        <v>22.3</v>
      </c>
      <c r="F102" s="32">
        <v>52650</v>
      </c>
      <c r="G102" s="32">
        <v>21000</v>
      </c>
      <c r="H102" s="32">
        <v>31650</v>
      </c>
      <c r="I102" s="32">
        <v>2000</v>
      </c>
      <c r="J102" s="32">
        <v>5000</v>
      </c>
      <c r="K102" s="32">
        <v>2</v>
      </c>
    </row>
    <row r="103" spans="1:11">
      <c r="A103" s="31">
        <f t="shared" si="2"/>
        <v>42691</v>
      </c>
      <c r="B103" s="16">
        <f>ROUNDUP((A103-SET_SCHEDULE!$B$2)/SET_SCHEDULE!$B$4+1,0)</f>
        <v>101</v>
      </c>
      <c r="C103" s="32">
        <v>659</v>
      </c>
      <c r="D103">
        <v>22.3</v>
      </c>
      <c r="E103" s="32">
        <v>22.3</v>
      </c>
      <c r="F103" s="32">
        <v>52650</v>
      </c>
      <c r="G103" s="32">
        <v>21000</v>
      </c>
      <c r="H103" s="32">
        <v>31650</v>
      </c>
      <c r="I103" s="32">
        <v>2000</v>
      </c>
      <c r="J103" s="32">
        <v>5000</v>
      </c>
      <c r="K103" s="32">
        <v>2</v>
      </c>
    </row>
    <row r="104" spans="1:11">
      <c r="A104" s="31">
        <f t="shared" si="2"/>
        <v>42692</v>
      </c>
      <c r="B104" s="16">
        <f>ROUNDUP((A104-SET_SCHEDULE!$B$2)/SET_SCHEDULE!$B$4+1,0)</f>
        <v>102</v>
      </c>
      <c r="C104" s="32">
        <v>659</v>
      </c>
      <c r="D104">
        <v>22.3</v>
      </c>
      <c r="E104" s="32">
        <v>22.3</v>
      </c>
      <c r="F104" s="32">
        <v>52650</v>
      </c>
      <c r="G104" s="32">
        <v>21000</v>
      </c>
      <c r="H104" s="32">
        <v>31650</v>
      </c>
      <c r="I104" s="32">
        <v>2000</v>
      </c>
      <c r="J104" s="32">
        <v>5000</v>
      </c>
      <c r="K104" s="32">
        <v>2</v>
      </c>
    </row>
    <row r="105" spans="1:11">
      <c r="A105" s="31">
        <f t="shared" si="2"/>
        <v>42693</v>
      </c>
      <c r="B105" s="16">
        <f>ROUNDUP((A105-SET_SCHEDULE!$B$2)/SET_SCHEDULE!$B$4+1,0)</f>
        <v>103</v>
      </c>
      <c r="C105" s="32">
        <v>659</v>
      </c>
      <c r="D105">
        <v>22.3</v>
      </c>
      <c r="E105" s="32">
        <v>22.3</v>
      </c>
      <c r="F105" s="32">
        <v>52650</v>
      </c>
      <c r="G105" s="32">
        <v>21000</v>
      </c>
      <c r="H105" s="32">
        <v>31650</v>
      </c>
      <c r="I105" s="32">
        <v>2000</v>
      </c>
      <c r="J105" s="32">
        <v>5000</v>
      </c>
      <c r="K105" s="32">
        <v>2</v>
      </c>
    </row>
    <row r="106" spans="1:11">
      <c r="A106" s="31">
        <f t="shared" si="2"/>
        <v>42694</v>
      </c>
      <c r="B106" s="16">
        <f>ROUNDUP((A106-SET_SCHEDULE!$B$2)/SET_SCHEDULE!$B$4+1,0)</f>
        <v>104</v>
      </c>
      <c r="C106" s="32">
        <v>659</v>
      </c>
      <c r="D106">
        <v>22.3</v>
      </c>
      <c r="E106" s="32">
        <v>22.3</v>
      </c>
      <c r="F106" s="32">
        <v>52650</v>
      </c>
      <c r="G106" s="32">
        <v>21000</v>
      </c>
      <c r="H106" s="32">
        <v>31650</v>
      </c>
      <c r="I106" s="32">
        <v>2000</v>
      </c>
      <c r="J106" s="32">
        <v>5000</v>
      </c>
      <c r="K106" s="32">
        <v>2</v>
      </c>
    </row>
    <row r="107" spans="1:11">
      <c r="A107" s="31">
        <f t="shared" si="2"/>
        <v>42695</v>
      </c>
      <c r="B107" s="16">
        <f>ROUNDUP((A107-SET_SCHEDULE!$B$2)/SET_SCHEDULE!$B$4+1,0)</f>
        <v>105</v>
      </c>
      <c r="C107" s="32">
        <v>659</v>
      </c>
      <c r="D107">
        <v>22.3</v>
      </c>
      <c r="E107" s="32">
        <v>22.3</v>
      </c>
      <c r="F107" s="32">
        <v>52650</v>
      </c>
      <c r="G107" s="32">
        <v>21000</v>
      </c>
      <c r="H107" s="32">
        <v>31650</v>
      </c>
      <c r="I107" s="32">
        <v>2000</v>
      </c>
      <c r="J107" s="32">
        <v>5000</v>
      </c>
      <c r="K107" s="32">
        <v>2</v>
      </c>
    </row>
    <row r="108" spans="1:11">
      <c r="A108" s="31">
        <f t="shared" si="2"/>
        <v>42696</v>
      </c>
      <c r="B108" s="16">
        <f>ROUNDUP((A108-SET_SCHEDULE!$B$2)/SET_SCHEDULE!$B$4+1,0)</f>
        <v>106</v>
      </c>
      <c r="C108" s="32">
        <v>659</v>
      </c>
      <c r="D108">
        <v>22.3</v>
      </c>
      <c r="E108" s="32">
        <v>22.3</v>
      </c>
      <c r="F108" s="32">
        <v>52650</v>
      </c>
      <c r="G108" s="32">
        <v>21000</v>
      </c>
      <c r="H108" s="32">
        <v>31650</v>
      </c>
      <c r="I108" s="32">
        <v>2000</v>
      </c>
      <c r="J108" s="32">
        <v>5000</v>
      </c>
      <c r="K108" s="32">
        <v>2</v>
      </c>
    </row>
    <row r="109" spans="1:11">
      <c r="A109" s="31">
        <f t="shared" si="2"/>
        <v>42697</v>
      </c>
      <c r="B109" s="16">
        <f>ROUNDUP((A109-SET_SCHEDULE!$B$2)/SET_SCHEDULE!$B$4+1,0)</f>
        <v>107</v>
      </c>
      <c r="C109" s="32">
        <v>659</v>
      </c>
      <c r="D109">
        <v>22.3</v>
      </c>
      <c r="E109" s="32">
        <v>22.3</v>
      </c>
      <c r="F109" s="32">
        <v>52650</v>
      </c>
      <c r="G109" s="32">
        <v>21000</v>
      </c>
      <c r="H109" s="32">
        <v>31650</v>
      </c>
      <c r="I109" s="32">
        <v>2000</v>
      </c>
      <c r="J109" s="32">
        <v>5000</v>
      </c>
      <c r="K109" s="32">
        <v>2</v>
      </c>
    </row>
    <row r="110" spans="1:11">
      <c r="A110" s="31">
        <f t="shared" si="2"/>
        <v>42698</v>
      </c>
      <c r="B110" s="16">
        <f>ROUNDUP((A110-SET_SCHEDULE!$B$2)/SET_SCHEDULE!$B$4+1,0)</f>
        <v>108</v>
      </c>
      <c r="C110" s="32">
        <v>659</v>
      </c>
      <c r="D110">
        <v>22.3</v>
      </c>
      <c r="E110" s="32">
        <v>22.3</v>
      </c>
      <c r="F110" s="32">
        <v>52650</v>
      </c>
      <c r="G110" s="32">
        <v>21000</v>
      </c>
      <c r="H110" s="32">
        <v>31650</v>
      </c>
      <c r="I110" s="32">
        <v>2000</v>
      </c>
      <c r="J110" s="32">
        <v>5000</v>
      </c>
      <c r="K110" s="32">
        <v>2</v>
      </c>
    </row>
    <row r="111" spans="1:11">
      <c r="A111" s="31">
        <f t="shared" si="2"/>
        <v>42699</v>
      </c>
      <c r="B111" s="16">
        <f>ROUNDUP((A111-SET_SCHEDULE!$B$2)/SET_SCHEDULE!$B$4+1,0)</f>
        <v>109</v>
      </c>
      <c r="C111" s="32">
        <v>659</v>
      </c>
      <c r="D111">
        <v>22.3</v>
      </c>
      <c r="E111" s="32">
        <v>22.3</v>
      </c>
      <c r="F111" s="32">
        <v>52650</v>
      </c>
      <c r="G111" s="32">
        <v>21000</v>
      </c>
      <c r="H111" s="32">
        <v>31650</v>
      </c>
      <c r="I111" s="32">
        <v>2000</v>
      </c>
      <c r="J111" s="32">
        <v>5000</v>
      </c>
      <c r="K111" s="32">
        <v>2</v>
      </c>
    </row>
    <row r="112" spans="1:11">
      <c r="A112" s="31">
        <f t="shared" si="2"/>
        <v>42700</v>
      </c>
      <c r="B112" s="16">
        <f>ROUNDUP((A112-SET_SCHEDULE!$B$2)/SET_SCHEDULE!$B$4+1,0)</f>
        <v>110</v>
      </c>
      <c r="C112" s="32">
        <v>659</v>
      </c>
      <c r="D112">
        <v>22.3</v>
      </c>
      <c r="E112" s="32">
        <v>22.3</v>
      </c>
      <c r="F112" s="32">
        <v>52650</v>
      </c>
      <c r="G112" s="32">
        <v>21000</v>
      </c>
      <c r="H112" s="32">
        <v>31650</v>
      </c>
      <c r="I112" s="32">
        <v>2000</v>
      </c>
      <c r="J112" s="32">
        <v>5000</v>
      </c>
      <c r="K112" s="32">
        <v>2</v>
      </c>
    </row>
    <row r="113" spans="1:11">
      <c r="A113" s="31">
        <f t="shared" si="2"/>
        <v>42701</v>
      </c>
      <c r="B113" s="16">
        <f>ROUNDUP((A113-SET_SCHEDULE!$B$2)/SET_SCHEDULE!$B$4+1,0)</f>
        <v>111</v>
      </c>
      <c r="C113" s="32">
        <v>659</v>
      </c>
      <c r="D113">
        <v>22.4</v>
      </c>
      <c r="E113" s="32">
        <v>22.4</v>
      </c>
      <c r="F113" s="32">
        <v>52650</v>
      </c>
      <c r="G113" s="32">
        <v>21000</v>
      </c>
      <c r="H113" s="32">
        <v>31650</v>
      </c>
      <c r="I113" s="32">
        <v>2000</v>
      </c>
      <c r="J113" s="32">
        <v>5000</v>
      </c>
      <c r="K113" s="32">
        <v>2</v>
      </c>
    </row>
    <row r="114" spans="1:11">
      <c r="A114" s="31">
        <f t="shared" si="2"/>
        <v>42702</v>
      </c>
      <c r="B114" s="16">
        <f>ROUNDUP((A114-SET_SCHEDULE!$B$2)/SET_SCHEDULE!$B$4+1,0)</f>
        <v>112</v>
      </c>
      <c r="C114" s="32">
        <v>659</v>
      </c>
      <c r="D114">
        <v>22.4</v>
      </c>
      <c r="E114" s="32">
        <v>22.4</v>
      </c>
      <c r="F114" s="32">
        <v>52650</v>
      </c>
      <c r="G114" s="32">
        <v>21000</v>
      </c>
      <c r="H114" s="32">
        <v>31650</v>
      </c>
      <c r="I114" s="32">
        <v>2000</v>
      </c>
      <c r="J114" s="32">
        <v>5000</v>
      </c>
      <c r="K114" s="32">
        <v>2</v>
      </c>
    </row>
    <row r="115" spans="1:11">
      <c r="A115" s="31">
        <f t="shared" si="2"/>
        <v>42703</v>
      </c>
      <c r="B115" s="16">
        <f>ROUNDUP((A115-SET_SCHEDULE!$B$2)/SET_SCHEDULE!$B$4+1,0)</f>
        <v>113</v>
      </c>
      <c r="C115" s="32">
        <v>659</v>
      </c>
      <c r="D115">
        <v>22.4</v>
      </c>
      <c r="E115" s="32">
        <v>22.4</v>
      </c>
      <c r="F115" s="32">
        <v>52650</v>
      </c>
      <c r="G115" s="32">
        <v>21000</v>
      </c>
      <c r="H115" s="32">
        <v>31650</v>
      </c>
      <c r="I115" s="32">
        <v>2000</v>
      </c>
      <c r="J115" s="32">
        <v>5000</v>
      </c>
      <c r="K115" s="32">
        <v>2</v>
      </c>
    </row>
    <row r="116" spans="1:11">
      <c r="A116" s="31">
        <f t="shared" si="2"/>
        <v>42704</v>
      </c>
      <c r="B116" s="16">
        <f>ROUNDUP((A116-SET_SCHEDULE!$B$2)/SET_SCHEDULE!$B$4+1,0)</f>
        <v>114</v>
      </c>
      <c r="C116" s="32">
        <v>659</v>
      </c>
      <c r="D116">
        <v>22.4</v>
      </c>
      <c r="E116" s="32">
        <v>22.4</v>
      </c>
      <c r="F116" s="32">
        <v>52650</v>
      </c>
      <c r="G116" s="32">
        <v>21000</v>
      </c>
      <c r="H116" s="32">
        <v>31650</v>
      </c>
      <c r="I116" s="32">
        <v>2000</v>
      </c>
      <c r="J116" s="32">
        <v>5000</v>
      </c>
      <c r="K116" s="32">
        <v>2</v>
      </c>
    </row>
    <row r="117" spans="1:11">
      <c r="A117" s="31">
        <f t="shared" si="2"/>
        <v>42705</v>
      </c>
      <c r="B117" s="16">
        <f>ROUNDUP((A117-SET_SCHEDULE!$B$2)/SET_SCHEDULE!$B$4+1,0)</f>
        <v>115</v>
      </c>
      <c r="C117" s="32">
        <v>659</v>
      </c>
      <c r="D117">
        <v>22.4</v>
      </c>
      <c r="E117" s="32">
        <v>22.4</v>
      </c>
      <c r="F117" s="32">
        <v>52650</v>
      </c>
      <c r="G117" s="32">
        <v>21000</v>
      </c>
      <c r="H117" s="32">
        <v>31650</v>
      </c>
      <c r="I117" s="32">
        <v>2000</v>
      </c>
      <c r="J117" s="32">
        <v>5000</v>
      </c>
      <c r="K117" s="32">
        <v>2</v>
      </c>
    </row>
    <row r="118" spans="1:11">
      <c r="A118" s="31">
        <f t="shared" si="2"/>
        <v>42706</v>
      </c>
      <c r="B118" s="16">
        <f>ROUNDUP((A118-SET_SCHEDULE!$B$2)/SET_SCHEDULE!$B$4+1,0)</f>
        <v>116</v>
      </c>
      <c r="C118" s="32">
        <v>659</v>
      </c>
      <c r="D118">
        <v>22.4</v>
      </c>
      <c r="E118" s="32">
        <v>22.4</v>
      </c>
      <c r="F118" s="32">
        <v>52650</v>
      </c>
      <c r="G118" s="32">
        <v>21000</v>
      </c>
      <c r="H118" s="32">
        <v>31650</v>
      </c>
      <c r="I118" s="32">
        <v>2000</v>
      </c>
      <c r="J118" s="32">
        <v>5000</v>
      </c>
      <c r="K118" s="32">
        <v>2</v>
      </c>
    </row>
    <row r="119" spans="1:11">
      <c r="A119" s="31">
        <f t="shared" si="2"/>
        <v>42707</v>
      </c>
      <c r="B119" s="16">
        <f>ROUNDUP((A119-SET_SCHEDULE!$B$2)/SET_SCHEDULE!$B$4+1,0)</f>
        <v>117</v>
      </c>
      <c r="C119" s="32">
        <v>659</v>
      </c>
      <c r="D119">
        <v>22.4</v>
      </c>
      <c r="E119" s="32">
        <v>22.4</v>
      </c>
      <c r="F119" s="32">
        <v>52650</v>
      </c>
      <c r="G119" s="32">
        <v>21000</v>
      </c>
      <c r="H119" s="32">
        <v>31650</v>
      </c>
      <c r="I119" s="32">
        <v>2000</v>
      </c>
      <c r="J119" s="32">
        <v>5000</v>
      </c>
      <c r="K119" s="32">
        <v>2</v>
      </c>
    </row>
    <row r="120" spans="1:11">
      <c r="A120" s="31">
        <f t="shared" si="2"/>
        <v>42708</v>
      </c>
      <c r="B120" s="16">
        <f>ROUNDUP((A120-SET_SCHEDULE!$B$2)/SET_SCHEDULE!$B$4+1,0)</f>
        <v>118</v>
      </c>
      <c r="C120" s="32">
        <v>659</v>
      </c>
      <c r="D120">
        <v>22.4</v>
      </c>
      <c r="E120" s="32">
        <v>22.4</v>
      </c>
      <c r="F120" s="32">
        <v>52650</v>
      </c>
      <c r="G120" s="32">
        <v>21000</v>
      </c>
      <c r="H120" s="32">
        <v>31650</v>
      </c>
      <c r="I120" s="32">
        <v>2000</v>
      </c>
      <c r="J120" s="32">
        <v>5000</v>
      </c>
      <c r="K120" s="32">
        <v>2</v>
      </c>
    </row>
    <row r="121" spans="1:11">
      <c r="A121" s="31">
        <f t="shared" si="2"/>
        <v>42709</v>
      </c>
      <c r="B121" s="16">
        <f>ROUNDUP((A121-SET_SCHEDULE!$B$2)/SET_SCHEDULE!$B$4+1,0)</f>
        <v>119</v>
      </c>
      <c r="C121" s="32">
        <v>659</v>
      </c>
      <c r="D121">
        <v>22.4</v>
      </c>
      <c r="E121" s="32">
        <v>22.4</v>
      </c>
      <c r="F121" s="32">
        <v>52650</v>
      </c>
      <c r="G121" s="32">
        <v>21000</v>
      </c>
      <c r="H121" s="32">
        <v>31650</v>
      </c>
      <c r="I121" s="32">
        <v>2000</v>
      </c>
      <c r="J121" s="32">
        <v>5000</v>
      </c>
      <c r="K121" s="32">
        <v>2</v>
      </c>
    </row>
    <row r="122" spans="1:11">
      <c r="A122" s="31">
        <f t="shared" si="2"/>
        <v>42710</v>
      </c>
      <c r="B122" s="16">
        <f>ROUNDUP((A122-SET_SCHEDULE!$B$2)/SET_SCHEDULE!$B$4+1,0)</f>
        <v>120</v>
      </c>
      <c r="C122" s="32">
        <v>659</v>
      </c>
      <c r="D122">
        <v>22.4</v>
      </c>
      <c r="E122" s="32">
        <v>22.4</v>
      </c>
      <c r="F122" s="32">
        <v>52650</v>
      </c>
      <c r="G122" s="32">
        <v>21000</v>
      </c>
      <c r="H122" s="32">
        <v>31650</v>
      </c>
      <c r="I122" s="32">
        <v>2000</v>
      </c>
      <c r="J122" s="32">
        <v>5000</v>
      </c>
      <c r="K122" s="32">
        <v>2</v>
      </c>
    </row>
    <row r="123" spans="1:11">
      <c r="A123" s="31">
        <f t="shared" si="2"/>
        <v>42711</v>
      </c>
      <c r="B123" s="16">
        <f>ROUNDUP((A123-SET_SCHEDULE!$B$2)/SET_SCHEDULE!$B$4+1,0)</f>
        <v>121</v>
      </c>
      <c r="C123" s="32">
        <v>659</v>
      </c>
      <c r="D123">
        <v>22.4</v>
      </c>
      <c r="E123" s="32">
        <v>22.4</v>
      </c>
      <c r="F123" s="32">
        <v>52650</v>
      </c>
      <c r="G123" s="32">
        <v>21000</v>
      </c>
      <c r="H123" s="32">
        <v>31650</v>
      </c>
      <c r="I123" s="32">
        <v>2000</v>
      </c>
      <c r="J123" s="32">
        <v>5000</v>
      </c>
      <c r="K123" s="32">
        <v>2</v>
      </c>
    </row>
    <row r="124" spans="1:11">
      <c r="A124" s="31">
        <f t="shared" si="2"/>
        <v>42712</v>
      </c>
      <c r="B124" s="16">
        <f>ROUNDUP((A124-SET_SCHEDULE!$B$2)/SET_SCHEDULE!$B$4+1,0)</f>
        <v>122</v>
      </c>
      <c r="C124" s="32">
        <v>659</v>
      </c>
      <c r="D124">
        <v>22.1</v>
      </c>
      <c r="E124" s="32">
        <v>22.1</v>
      </c>
      <c r="F124" s="32">
        <v>52650</v>
      </c>
      <c r="G124" s="32">
        <v>21000</v>
      </c>
      <c r="H124" s="32">
        <v>31650</v>
      </c>
      <c r="I124" s="32">
        <v>2000</v>
      </c>
      <c r="J124" s="32">
        <v>5000</v>
      </c>
      <c r="K124" s="32">
        <v>2</v>
      </c>
    </row>
    <row r="125" spans="1:11">
      <c r="A125" s="31">
        <f t="shared" si="2"/>
        <v>42713</v>
      </c>
      <c r="B125" s="16">
        <f>ROUNDUP((A125-SET_SCHEDULE!$B$2)/SET_SCHEDULE!$B$4+1,0)</f>
        <v>123</v>
      </c>
      <c r="C125" s="32">
        <v>659</v>
      </c>
      <c r="D125">
        <v>22.1</v>
      </c>
      <c r="E125" s="32">
        <v>22.1</v>
      </c>
      <c r="F125" s="32">
        <v>52650</v>
      </c>
      <c r="G125" s="32">
        <v>21000</v>
      </c>
      <c r="H125" s="32">
        <v>31650</v>
      </c>
      <c r="I125" s="32">
        <v>2000</v>
      </c>
      <c r="J125" s="32">
        <v>5000</v>
      </c>
      <c r="K125" s="32">
        <v>2</v>
      </c>
    </row>
    <row r="126" spans="1:11">
      <c r="A126" s="31">
        <f t="shared" si="2"/>
        <v>42714</v>
      </c>
      <c r="B126" s="16">
        <f>ROUNDUP((A126-SET_SCHEDULE!$B$2)/SET_SCHEDULE!$B$4+1,0)</f>
        <v>124</v>
      </c>
      <c r="C126" s="32">
        <v>659</v>
      </c>
      <c r="D126">
        <v>22.1</v>
      </c>
      <c r="E126" s="32">
        <v>22.1</v>
      </c>
      <c r="F126" s="32">
        <v>52650</v>
      </c>
      <c r="G126" s="32">
        <v>21000</v>
      </c>
      <c r="H126" s="32">
        <v>31650</v>
      </c>
      <c r="I126" s="32">
        <v>2000</v>
      </c>
      <c r="J126" s="32">
        <v>5000</v>
      </c>
      <c r="K126" s="32">
        <v>2</v>
      </c>
    </row>
    <row r="127" spans="1:11">
      <c r="A127" s="31">
        <f t="shared" si="2"/>
        <v>42715</v>
      </c>
      <c r="B127" s="16">
        <f>ROUNDUP((A127-SET_SCHEDULE!$B$2)/SET_SCHEDULE!$B$4+1,0)</f>
        <v>125</v>
      </c>
      <c r="C127" s="32">
        <v>659</v>
      </c>
      <c r="D127">
        <v>22.4</v>
      </c>
      <c r="E127" s="32">
        <v>22.4</v>
      </c>
      <c r="F127" s="32">
        <v>52650</v>
      </c>
      <c r="G127" s="32">
        <v>21000</v>
      </c>
      <c r="H127" s="32">
        <v>31650</v>
      </c>
      <c r="I127" s="32">
        <v>2000</v>
      </c>
      <c r="J127" s="32">
        <v>5000</v>
      </c>
      <c r="K127" s="32">
        <v>2</v>
      </c>
    </row>
    <row r="128" spans="1:11">
      <c r="A128" s="31">
        <f t="shared" si="2"/>
        <v>42716</v>
      </c>
      <c r="B128" s="16">
        <f>ROUNDUP((A128-SET_SCHEDULE!$B$2)/SET_SCHEDULE!$B$4+1,0)</f>
        <v>126</v>
      </c>
      <c r="C128" s="32">
        <v>659</v>
      </c>
      <c r="D128">
        <v>22.4</v>
      </c>
      <c r="E128" s="32">
        <v>22.4</v>
      </c>
      <c r="F128" s="32">
        <v>52650</v>
      </c>
      <c r="G128" s="32">
        <v>21000</v>
      </c>
      <c r="H128" s="32">
        <v>31650</v>
      </c>
      <c r="I128" s="32">
        <v>2000</v>
      </c>
      <c r="J128" s="32">
        <v>5000</v>
      </c>
      <c r="K128" s="32">
        <v>2</v>
      </c>
    </row>
    <row r="129" spans="1:11">
      <c r="A129" s="31">
        <f t="shared" si="2"/>
        <v>42717</v>
      </c>
      <c r="B129" s="16">
        <f>ROUNDUP((A129-SET_SCHEDULE!$B$2)/SET_SCHEDULE!$B$4+1,0)</f>
        <v>127</v>
      </c>
      <c r="C129" s="32">
        <v>659</v>
      </c>
      <c r="D129">
        <v>22.4</v>
      </c>
      <c r="E129" s="32">
        <v>22.4</v>
      </c>
      <c r="F129" s="32">
        <v>52650</v>
      </c>
      <c r="G129" s="32">
        <v>21000</v>
      </c>
      <c r="H129" s="32">
        <v>31650</v>
      </c>
      <c r="I129" s="32">
        <v>2000</v>
      </c>
      <c r="J129" s="32">
        <v>5000</v>
      </c>
      <c r="K129" s="32">
        <v>2</v>
      </c>
    </row>
    <row r="130" spans="1:11">
      <c r="A130" s="31">
        <f t="shared" si="2"/>
        <v>42718</v>
      </c>
      <c r="B130" s="16">
        <f>ROUNDUP((A130-SET_SCHEDULE!$B$2)/SET_SCHEDULE!$B$4+1,0)</f>
        <v>128</v>
      </c>
      <c r="C130" s="32">
        <v>659</v>
      </c>
      <c r="D130">
        <v>22.4</v>
      </c>
      <c r="E130" s="32">
        <v>22.4</v>
      </c>
      <c r="F130" s="32">
        <v>52650</v>
      </c>
      <c r="G130" s="32">
        <v>21000</v>
      </c>
      <c r="H130" s="32">
        <v>31650</v>
      </c>
      <c r="I130" s="32">
        <v>2000</v>
      </c>
      <c r="J130" s="32">
        <v>5000</v>
      </c>
      <c r="K130" s="32">
        <v>2</v>
      </c>
    </row>
    <row r="131" spans="1:11">
      <c r="A131" s="31">
        <f t="shared" si="2"/>
        <v>42719</v>
      </c>
      <c r="B131" s="16">
        <f>ROUNDUP((A131-SET_SCHEDULE!$B$2)/SET_SCHEDULE!$B$4+1,0)</f>
        <v>129</v>
      </c>
      <c r="C131" s="32">
        <v>659</v>
      </c>
      <c r="D131">
        <v>22.4</v>
      </c>
      <c r="E131" s="32">
        <v>22.4</v>
      </c>
      <c r="F131" s="32">
        <v>52650</v>
      </c>
      <c r="G131" s="32">
        <v>21000</v>
      </c>
      <c r="H131" s="32">
        <v>31650</v>
      </c>
      <c r="I131" s="32">
        <v>2000</v>
      </c>
      <c r="J131" s="32">
        <v>5000</v>
      </c>
      <c r="K131" s="32">
        <v>2</v>
      </c>
    </row>
    <row r="132" spans="1:11">
      <c r="A132" s="31">
        <f t="shared" si="2"/>
        <v>42720</v>
      </c>
      <c r="B132" s="16">
        <f>ROUNDUP((A132-SET_SCHEDULE!$B$2)/SET_SCHEDULE!$B$4+1,0)</f>
        <v>130</v>
      </c>
      <c r="C132" s="32">
        <v>659</v>
      </c>
      <c r="D132">
        <v>22.4</v>
      </c>
      <c r="E132" s="32">
        <v>22.4</v>
      </c>
      <c r="F132" s="32">
        <v>52650</v>
      </c>
      <c r="G132" s="32">
        <v>21000</v>
      </c>
      <c r="H132" s="32">
        <v>31650</v>
      </c>
      <c r="I132" s="32">
        <v>2000</v>
      </c>
      <c r="J132" s="32">
        <v>5000</v>
      </c>
      <c r="K132" s="32">
        <v>2</v>
      </c>
    </row>
    <row r="133" spans="1:11">
      <c r="A133" s="31">
        <f t="shared" si="2"/>
        <v>42721</v>
      </c>
      <c r="B133" s="16">
        <f>ROUNDUP((A133-SET_SCHEDULE!$B$2)/SET_SCHEDULE!$B$4+1,0)</f>
        <v>131</v>
      </c>
      <c r="C133" s="32">
        <v>659</v>
      </c>
      <c r="D133">
        <v>22.4</v>
      </c>
      <c r="E133" s="32">
        <v>22.4</v>
      </c>
      <c r="F133" s="32">
        <v>52650</v>
      </c>
      <c r="G133" s="32">
        <v>21000</v>
      </c>
      <c r="H133" s="32">
        <v>31650</v>
      </c>
      <c r="I133" s="32">
        <v>2000</v>
      </c>
      <c r="J133" s="32">
        <v>5000</v>
      </c>
      <c r="K133" s="32">
        <v>2</v>
      </c>
    </row>
    <row r="134" spans="1:11">
      <c r="A134" s="31">
        <f t="shared" si="2"/>
        <v>42722</v>
      </c>
      <c r="B134" s="16">
        <f>ROUNDUP((A134-SET_SCHEDULE!$B$2)/SET_SCHEDULE!$B$4+1,0)</f>
        <v>132</v>
      </c>
      <c r="C134" s="32">
        <v>659</v>
      </c>
      <c r="D134">
        <v>22.4</v>
      </c>
      <c r="E134" s="32">
        <v>22.4</v>
      </c>
      <c r="F134" s="32">
        <v>52650</v>
      </c>
      <c r="G134" s="32">
        <v>21000</v>
      </c>
      <c r="H134" s="32">
        <v>31650</v>
      </c>
      <c r="I134" s="32">
        <v>2000</v>
      </c>
      <c r="J134" s="32">
        <v>5000</v>
      </c>
      <c r="K134" s="32">
        <v>2</v>
      </c>
    </row>
    <row r="135" spans="1:11">
      <c r="A135" s="31">
        <f t="shared" si="2"/>
        <v>42723</v>
      </c>
      <c r="B135" s="16">
        <f>ROUNDUP((A135-SET_SCHEDULE!$B$2)/SET_SCHEDULE!$B$4+1,0)</f>
        <v>133</v>
      </c>
      <c r="C135" s="32">
        <v>659</v>
      </c>
      <c r="D135">
        <v>22.2</v>
      </c>
      <c r="E135" s="32">
        <v>22.2</v>
      </c>
      <c r="F135" s="32">
        <v>52650</v>
      </c>
      <c r="G135" s="32">
        <v>21000</v>
      </c>
      <c r="H135" s="32">
        <v>31650</v>
      </c>
      <c r="I135" s="32">
        <v>2000</v>
      </c>
      <c r="J135" s="32">
        <v>5000</v>
      </c>
      <c r="K135" s="32">
        <v>2</v>
      </c>
    </row>
    <row r="136" spans="1:11">
      <c r="A136" s="31">
        <f t="shared" si="2"/>
        <v>42724</v>
      </c>
      <c r="B136" s="16">
        <f>ROUNDUP((A136-SET_SCHEDULE!$B$2)/SET_SCHEDULE!$B$4+1,0)</f>
        <v>134</v>
      </c>
      <c r="C136" s="32">
        <v>659</v>
      </c>
      <c r="D136">
        <v>22.2</v>
      </c>
      <c r="E136" s="32">
        <v>22.2</v>
      </c>
      <c r="F136" s="32">
        <v>52650</v>
      </c>
      <c r="G136" s="32">
        <v>21000</v>
      </c>
      <c r="H136" s="32">
        <v>31650</v>
      </c>
      <c r="I136" s="32">
        <v>2000</v>
      </c>
      <c r="J136" s="32">
        <v>5000</v>
      </c>
      <c r="K136" s="32">
        <v>2</v>
      </c>
    </row>
    <row r="137" spans="1:11">
      <c r="A137" s="31">
        <f t="shared" si="2"/>
        <v>42725</v>
      </c>
      <c r="B137" s="16">
        <f>ROUNDUP((A137-SET_SCHEDULE!$B$2)/SET_SCHEDULE!$B$4+1,0)</f>
        <v>135</v>
      </c>
      <c r="C137" s="32">
        <v>659</v>
      </c>
      <c r="D137">
        <v>22.2</v>
      </c>
      <c r="E137" s="32">
        <v>22.2</v>
      </c>
      <c r="F137" s="32">
        <v>52650</v>
      </c>
      <c r="G137" s="32">
        <v>21000</v>
      </c>
      <c r="H137" s="32">
        <v>31650</v>
      </c>
      <c r="I137" s="32">
        <v>2000</v>
      </c>
      <c r="J137" s="32">
        <v>5000</v>
      </c>
      <c r="K137" s="32">
        <v>2</v>
      </c>
    </row>
    <row r="138" spans="1:11">
      <c r="A138" s="31">
        <f t="shared" si="2"/>
        <v>42726</v>
      </c>
      <c r="B138" s="16">
        <f>ROUNDUP((A138-SET_SCHEDULE!$B$2)/SET_SCHEDULE!$B$4+1,0)</f>
        <v>136</v>
      </c>
      <c r="C138" s="32">
        <v>659</v>
      </c>
      <c r="D138">
        <v>22.2</v>
      </c>
      <c r="E138" s="32">
        <v>22.2</v>
      </c>
      <c r="F138" s="32">
        <v>52650</v>
      </c>
      <c r="G138" s="32">
        <v>21000</v>
      </c>
      <c r="H138" s="32">
        <v>31650</v>
      </c>
      <c r="I138" s="32">
        <v>2000</v>
      </c>
      <c r="J138" s="32">
        <v>5000</v>
      </c>
      <c r="K138" s="32">
        <v>2</v>
      </c>
    </row>
    <row r="139" spans="1:11">
      <c r="A139" s="31">
        <f t="shared" si="2"/>
        <v>42727</v>
      </c>
      <c r="B139" s="16">
        <f>ROUNDUP((A139-SET_SCHEDULE!$B$2)/SET_SCHEDULE!$B$4+1,0)</f>
        <v>137</v>
      </c>
      <c r="C139" s="32">
        <v>659</v>
      </c>
      <c r="D139">
        <v>22.3</v>
      </c>
      <c r="E139" s="32">
        <v>22.3</v>
      </c>
      <c r="F139" s="32">
        <v>52650</v>
      </c>
      <c r="G139" s="32">
        <v>21000</v>
      </c>
      <c r="H139" s="32">
        <v>31650</v>
      </c>
      <c r="I139" s="32">
        <v>2000</v>
      </c>
      <c r="J139" s="32">
        <v>5000</v>
      </c>
      <c r="K139" s="32">
        <v>2</v>
      </c>
    </row>
    <row r="140" spans="1:11">
      <c r="A140" s="31">
        <f t="shared" ref="A140:A147" si="3">A139+1</f>
        <v>42728</v>
      </c>
      <c r="B140" s="16">
        <f>ROUNDUP((A140-SET_SCHEDULE!$B$2)/SET_SCHEDULE!$B$4+1,0)</f>
        <v>138</v>
      </c>
      <c r="C140" s="32">
        <v>659</v>
      </c>
      <c r="D140">
        <v>22.4</v>
      </c>
      <c r="E140" s="32">
        <v>22.4</v>
      </c>
      <c r="F140" s="32">
        <v>52650</v>
      </c>
      <c r="G140" s="32">
        <v>21000</v>
      </c>
      <c r="H140" s="32">
        <v>31650</v>
      </c>
      <c r="I140" s="32">
        <v>2000</v>
      </c>
      <c r="J140" s="32">
        <v>5000</v>
      </c>
      <c r="K140" s="32">
        <v>2</v>
      </c>
    </row>
    <row r="141" spans="1:11">
      <c r="A141" s="31">
        <f t="shared" si="3"/>
        <v>42729</v>
      </c>
      <c r="B141" s="16">
        <f>ROUNDUP((A141-SET_SCHEDULE!$B$2)/SET_SCHEDULE!$B$4+1,0)</f>
        <v>139</v>
      </c>
      <c r="C141" s="32">
        <v>659</v>
      </c>
      <c r="D141">
        <v>22.4</v>
      </c>
      <c r="E141" s="32">
        <v>22.4</v>
      </c>
      <c r="F141" s="32">
        <v>52650</v>
      </c>
      <c r="G141" s="32">
        <v>21000</v>
      </c>
      <c r="H141" s="32">
        <v>31650</v>
      </c>
      <c r="I141" s="32">
        <v>2000</v>
      </c>
      <c r="J141" s="32">
        <v>5000</v>
      </c>
      <c r="K141" s="32">
        <v>2</v>
      </c>
    </row>
    <row r="142" spans="1:11">
      <c r="A142" s="31">
        <f t="shared" si="3"/>
        <v>42730</v>
      </c>
      <c r="B142" s="16">
        <f>ROUNDUP((A142-SET_SCHEDULE!$B$2)/SET_SCHEDULE!$B$4+1,0)</f>
        <v>140</v>
      </c>
      <c r="C142" s="32">
        <v>659</v>
      </c>
      <c r="D142">
        <v>22.4</v>
      </c>
      <c r="E142" s="32">
        <v>22.4</v>
      </c>
      <c r="F142" s="32">
        <v>52650</v>
      </c>
      <c r="G142" s="32">
        <v>21000</v>
      </c>
      <c r="H142" s="32">
        <v>31650</v>
      </c>
      <c r="I142" s="32">
        <v>2000</v>
      </c>
      <c r="J142" s="32">
        <v>5000</v>
      </c>
      <c r="K142" s="32">
        <v>2</v>
      </c>
    </row>
    <row r="143" spans="1:11">
      <c r="A143" s="31">
        <f t="shared" si="3"/>
        <v>42731</v>
      </c>
      <c r="B143" s="16">
        <f>ROUNDUP((A143-SET_SCHEDULE!$B$2)/SET_SCHEDULE!$B$4+1,0)</f>
        <v>141</v>
      </c>
      <c r="C143" s="32">
        <v>659</v>
      </c>
      <c r="D143">
        <v>22.4</v>
      </c>
      <c r="E143" s="32">
        <v>22.4</v>
      </c>
      <c r="F143" s="32">
        <v>52650</v>
      </c>
      <c r="G143" s="32">
        <v>21000</v>
      </c>
      <c r="H143" s="32">
        <v>31650</v>
      </c>
      <c r="I143" s="32">
        <v>2000</v>
      </c>
      <c r="J143" s="32">
        <v>5000</v>
      </c>
      <c r="K143" s="32">
        <v>2</v>
      </c>
    </row>
    <row r="144" spans="1:11">
      <c r="A144" s="31">
        <f t="shared" si="3"/>
        <v>42732</v>
      </c>
      <c r="B144" s="16">
        <f>ROUNDUP((A144-SET_SCHEDULE!$B$2)/SET_SCHEDULE!$B$4+1,0)</f>
        <v>142</v>
      </c>
      <c r="C144" s="32">
        <v>659</v>
      </c>
      <c r="D144">
        <v>22.4</v>
      </c>
      <c r="E144" s="32">
        <v>22.4</v>
      </c>
      <c r="F144" s="32">
        <v>52650</v>
      </c>
      <c r="G144" s="32">
        <v>21000</v>
      </c>
      <c r="H144" s="32">
        <v>31650</v>
      </c>
      <c r="I144" s="32">
        <v>2000</v>
      </c>
      <c r="J144" s="32">
        <v>5000</v>
      </c>
      <c r="K144" s="32">
        <v>2</v>
      </c>
    </row>
    <row r="145" spans="1:11">
      <c r="A145" s="31">
        <f t="shared" si="3"/>
        <v>42733</v>
      </c>
      <c r="B145" s="16">
        <f>ROUNDUP((A145-SET_SCHEDULE!$B$2)/SET_SCHEDULE!$B$4+1,0)</f>
        <v>143</v>
      </c>
      <c r="C145" s="32">
        <v>659</v>
      </c>
      <c r="D145">
        <v>22.4</v>
      </c>
      <c r="E145" s="32">
        <v>22.4</v>
      </c>
      <c r="F145" s="32">
        <v>52650</v>
      </c>
      <c r="G145" s="32">
        <v>21000</v>
      </c>
      <c r="H145" s="32">
        <v>31650</v>
      </c>
      <c r="I145" s="32">
        <v>2000</v>
      </c>
      <c r="J145" s="32">
        <v>5000</v>
      </c>
      <c r="K145" s="32">
        <v>2</v>
      </c>
    </row>
    <row r="146" spans="1:11">
      <c r="A146" s="31">
        <f t="shared" si="3"/>
        <v>42734</v>
      </c>
      <c r="B146" s="16">
        <f>ROUNDUP((A146-SET_SCHEDULE!$B$2)/SET_SCHEDULE!$B$4+1,0)</f>
        <v>144</v>
      </c>
      <c r="C146" s="32">
        <v>659</v>
      </c>
      <c r="D146">
        <v>22.4</v>
      </c>
      <c r="E146" s="32">
        <v>22.4</v>
      </c>
      <c r="F146" s="32">
        <v>52650</v>
      </c>
      <c r="G146" s="32">
        <v>21000</v>
      </c>
      <c r="H146" s="32">
        <v>31650</v>
      </c>
      <c r="I146" s="32">
        <v>2000</v>
      </c>
      <c r="J146" s="32">
        <v>5000</v>
      </c>
      <c r="K146" s="32">
        <v>2</v>
      </c>
    </row>
    <row r="147" spans="1:11">
      <c r="A147" s="31">
        <f t="shared" si="3"/>
        <v>42735</v>
      </c>
      <c r="B147" s="16">
        <f>ROUNDUP((A147-SET_SCHEDULE!$B$2)/SET_SCHEDULE!$B$4+1,0)</f>
        <v>145</v>
      </c>
      <c r="C147" s="32">
        <v>659</v>
      </c>
      <c r="D147">
        <v>22.4</v>
      </c>
      <c r="E147" s="32">
        <v>22.4</v>
      </c>
      <c r="F147" s="32">
        <v>52650</v>
      </c>
      <c r="G147" s="32">
        <v>21000</v>
      </c>
      <c r="H147" s="32">
        <v>31650</v>
      </c>
      <c r="I147" s="32">
        <v>2000</v>
      </c>
      <c r="J147" s="32">
        <v>5000</v>
      </c>
      <c r="K147" s="32">
        <v>2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92D050"/>
  </sheetPr>
  <dimension ref="A1:AV533"/>
  <sheetViews>
    <sheetView zoomScale="90" zoomScaleNormal="90" workbookViewId="0">
      <pane ySplit="2" topLeftCell="A457" activePane="bottomLeft" state="frozenSplit"/>
      <selection pane="bottomLeft" activeCell="S470" sqref="A470:S495"/>
    </sheetView>
  </sheetViews>
  <sheetFormatPr defaultColWidth="9.140625" defaultRowHeight="15"/>
  <cols>
    <col min="1" max="1" width="18.42578125" style="57" customWidth="1"/>
    <col min="2" max="3" width="9.140625" style="6"/>
    <col min="4" max="4" width="31.85546875" style="32" customWidth="1"/>
    <col min="5" max="6" width="14.28515625" style="32" bestFit="1" customWidth="1"/>
    <col min="7" max="7" width="11" style="32" customWidth="1"/>
    <col min="8" max="8" width="9.28515625" style="33" customWidth="1"/>
    <col min="9" max="9" width="9.140625" style="33"/>
    <col min="10" max="10" width="11.5703125" style="33" bestFit="1" customWidth="1"/>
    <col min="11" max="11" width="10.7109375" style="33" bestFit="1" customWidth="1"/>
    <col min="12" max="12" width="10.7109375" style="33" customWidth="1"/>
    <col min="13" max="13" width="11" style="33" bestFit="1" customWidth="1"/>
    <col min="14" max="16" width="11" style="33" customWidth="1"/>
    <col min="17" max="17" width="14.85546875" style="33" bestFit="1" customWidth="1"/>
    <col min="18" max="18" width="9.140625" style="34"/>
    <col min="19" max="19" width="16.5703125" style="30" customWidth="1"/>
    <col min="20" max="20" width="39.5703125" style="33" customWidth="1"/>
    <col min="21" max="16384" width="9.140625" style="32"/>
  </cols>
  <sheetData>
    <row r="1" spans="1:48" s="13" customFormat="1">
      <c r="A1" s="56" t="s">
        <v>179</v>
      </c>
      <c r="B1" s="6" t="s">
        <v>120</v>
      </c>
      <c r="C1" s="22" t="s">
        <v>73</v>
      </c>
      <c r="D1" s="12" t="s">
        <v>5</v>
      </c>
      <c r="E1" s="83" t="s">
        <v>319</v>
      </c>
      <c r="F1" s="83" t="s">
        <v>186</v>
      </c>
      <c r="G1" s="83" t="s">
        <v>185</v>
      </c>
      <c r="H1" s="83" t="s">
        <v>180</v>
      </c>
      <c r="I1" s="82" t="s">
        <v>77</v>
      </c>
      <c r="J1" s="82" t="s">
        <v>208</v>
      </c>
      <c r="K1" s="81" t="s">
        <v>75</v>
      </c>
      <c r="L1" s="81" t="s">
        <v>209</v>
      </c>
      <c r="M1" s="84" t="s">
        <v>76</v>
      </c>
      <c r="N1" s="84" t="s">
        <v>210</v>
      </c>
      <c r="O1" s="80" t="s">
        <v>211</v>
      </c>
      <c r="P1" s="80" t="s">
        <v>212</v>
      </c>
      <c r="Q1" s="12" t="s">
        <v>78</v>
      </c>
      <c r="R1" s="43" t="s">
        <v>200</v>
      </c>
      <c r="S1" s="12" t="s">
        <v>205</v>
      </c>
      <c r="T1" s="46" t="s">
        <v>315</v>
      </c>
      <c r="U1" s="13" t="s">
        <v>73</v>
      </c>
    </row>
    <row r="2" spans="1:48" s="13" customFormat="1">
      <c r="A2" s="56"/>
      <c r="B2" s="46"/>
      <c r="C2" s="22"/>
      <c r="D2" s="12" t="s">
        <v>9</v>
      </c>
      <c r="E2" s="83" t="s">
        <v>7</v>
      </c>
      <c r="F2" s="83" t="s">
        <v>7</v>
      </c>
      <c r="G2" s="83" t="s">
        <v>7</v>
      </c>
      <c r="H2" s="83" t="s">
        <v>7</v>
      </c>
      <c r="I2" s="82" t="s">
        <v>4</v>
      </c>
      <c r="J2" s="82" t="s">
        <v>4</v>
      </c>
      <c r="K2" s="81" t="s">
        <v>1</v>
      </c>
      <c r="L2" s="81" t="s">
        <v>1</v>
      </c>
      <c r="M2" s="84" t="s">
        <v>1</v>
      </c>
      <c r="N2" s="84" t="s">
        <v>1</v>
      </c>
      <c r="O2" s="80" t="s">
        <v>213</v>
      </c>
      <c r="P2" s="80" t="s">
        <v>213</v>
      </c>
      <c r="Q2" s="12" t="s">
        <v>79</v>
      </c>
      <c r="R2" s="43"/>
      <c r="S2" s="12"/>
      <c r="T2" s="160"/>
    </row>
    <row r="3" spans="1:48">
      <c r="A3" s="57">
        <v>42591</v>
      </c>
      <c r="B3" s="46">
        <f>ROUNDUP((A3-SET_SCHEDULE!$B$2)/SET_SCHEDULE!$B$4+1,0)</f>
        <v>1</v>
      </c>
      <c r="C3" s="53">
        <f>MATCH(D3,WELL!$B$3:$B$470,0)</f>
        <v>151</v>
      </c>
      <c r="D3" s="32" t="s">
        <v>361</v>
      </c>
      <c r="S3" s="79">
        <v>0</v>
      </c>
      <c r="T3" s="33" t="s">
        <v>915</v>
      </c>
      <c r="U3" s="66">
        <v>102</v>
      </c>
    </row>
    <row r="4" spans="1:48" s="55" customFormat="1">
      <c r="A4" s="57">
        <v>42591</v>
      </c>
      <c r="B4" s="46">
        <f>ROUNDUP((A4-SET_SCHEDULE!$B$2)/SET_SCHEDULE!$B$4+1,0)</f>
        <v>1</v>
      </c>
      <c r="C4" s="53">
        <f>MATCH(D4,WELL!$B$3:$B$470,0)</f>
        <v>152</v>
      </c>
      <c r="D4" s="32" t="s">
        <v>362</v>
      </c>
      <c r="E4" s="32"/>
      <c r="F4" s="32"/>
      <c r="G4" s="32"/>
      <c r="H4" s="33"/>
      <c r="I4" s="33"/>
      <c r="J4" s="33"/>
      <c r="K4" s="33"/>
      <c r="L4" s="33"/>
      <c r="M4" s="33"/>
      <c r="N4" s="33"/>
      <c r="O4" s="33"/>
      <c r="P4" s="33"/>
      <c r="Q4" s="33"/>
      <c r="R4" s="34"/>
      <c r="S4" s="79">
        <v>0</v>
      </c>
      <c r="T4" s="33" t="s">
        <v>915</v>
      </c>
      <c r="U4" s="66">
        <v>103</v>
      </c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</row>
    <row r="5" spans="1:48" s="55" customFormat="1">
      <c r="A5" s="57">
        <v>42591</v>
      </c>
      <c r="B5" s="46">
        <f>ROUNDUP((A5-SET_SCHEDULE!$B$2)/SET_SCHEDULE!$B$4+1,0)</f>
        <v>1</v>
      </c>
      <c r="C5" s="53">
        <f>MATCH(D5,WELL!$B$3:$B$470,0)</f>
        <v>153</v>
      </c>
      <c r="D5" s="32" t="s">
        <v>363</v>
      </c>
      <c r="E5" s="32"/>
      <c r="F5" s="32"/>
      <c r="G5" s="32"/>
      <c r="H5" s="33"/>
      <c r="I5" s="33"/>
      <c r="J5" s="33"/>
      <c r="K5" s="33"/>
      <c r="L5" s="33"/>
      <c r="M5" s="33"/>
      <c r="N5" s="33"/>
      <c r="O5" s="33"/>
      <c r="P5" s="33"/>
      <c r="Q5" s="33"/>
      <c r="R5" s="34"/>
      <c r="S5" s="79">
        <v>0</v>
      </c>
      <c r="T5" s="33" t="s">
        <v>915</v>
      </c>
      <c r="U5" s="66">
        <v>104</v>
      </c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</row>
    <row r="6" spans="1:48" s="55" customFormat="1">
      <c r="A6" s="57">
        <v>42591</v>
      </c>
      <c r="B6" s="46">
        <f>ROUNDUP((A6-SET_SCHEDULE!$B$2)/SET_SCHEDULE!$B$4+1,0)</f>
        <v>1</v>
      </c>
      <c r="C6" s="53">
        <f>MATCH(D6,WELL!$B$3:$B$470,0)</f>
        <v>10</v>
      </c>
      <c r="D6" s="32" t="s">
        <v>364</v>
      </c>
      <c r="E6" s="32"/>
      <c r="F6" s="32"/>
      <c r="G6" s="32"/>
      <c r="H6" s="33"/>
      <c r="I6" s="33"/>
      <c r="J6" s="33"/>
      <c r="K6" s="33"/>
      <c r="L6" s="33"/>
      <c r="M6" s="33"/>
      <c r="N6" s="33"/>
      <c r="O6" s="33"/>
      <c r="P6" s="33"/>
      <c r="Q6" s="33"/>
      <c r="R6" s="34"/>
      <c r="S6" s="79">
        <v>0</v>
      </c>
      <c r="T6" s="33" t="s">
        <v>915</v>
      </c>
      <c r="U6" s="66">
        <v>105</v>
      </c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 spans="1:48" s="55" customFormat="1">
      <c r="A7" s="57">
        <v>42591</v>
      </c>
      <c r="B7" s="46">
        <f>ROUNDUP((A7-SET_SCHEDULE!$B$2)/SET_SCHEDULE!$B$4+1,0)</f>
        <v>1</v>
      </c>
      <c r="C7" s="53">
        <f>MATCH(D7,WELL!$B$3:$B$470,0)</f>
        <v>154</v>
      </c>
      <c r="D7" s="32" t="s">
        <v>365</v>
      </c>
      <c r="E7" s="32"/>
      <c r="F7" s="32"/>
      <c r="G7" s="32"/>
      <c r="H7" s="33"/>
      <c r="I7" s="33"/>
      <c r="J7" s="33"/>
      <c r="K7" s="33"/>
      <c r="L7" s="33"/>
      <c r="M7" s="33"/>
      <c r="N7" s="33"/>
      <c r="O7" s="33"/>
      <c r="P7" s="33"/>
      <c r="Q7" s="33"/>
      <c r="R7" s="34"/>
      <c r="S7" s="79">
        <v>0</v>
      </c>
      <c r="T7" s="33" t="s">
        <v>915</v>
      </c>
      <c r="U7" s="66">
        <v>106</v>
      </c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</row>
    <row r="8" spans="1:48" s="55" customFormat="1">
      <c r="A8" s="57">
        <v>42591</v>
      </c>
      <c r="B8" s="46">
        <f>ROUNDUP((A8-SET_SCHEDULE!$B$2)/SET_SCHEDULE!$B$4+1,0)</f>
        <v>1</v>
      </c>
      <c r="C8" s="53">
        <f>MATCH(D8,WELL!$B$3:$B$470,0)</f>
        <v>115</v>
      </c>
      <c r="D8" s="32" t="s">
        <v>366</v>
      </c>
      <c r="E8" s="32"/>
      <c r="F8" s="32"/>
      <c r="G8" s="32"/>
      <c r="H8" s="33"/>
      <c r="I8" s="33"/>
      <c r="J8" s="33"/>
      <c r="K8" s="33"/>
      <c r="L8" s="33"/>
      <c r="M8" s="33"/>
      <c r="N8" s="33"/>
      <c r="O8" s="33"/>
      <c r="P8" s="33"/>
      <c r="Q8" s="33"/>
      <c r="R8" s="34"/>
      <c r="S8" s="79">
        <v>0</v>
      </c>
      <c r="T8" s="33" t="s">
        <v>915</v>
      </c>
      <c r="U8" s="66">
        <v>107</v>
      </c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</row>
    <row r="9" spans="1:48" s="55" customFormat="1">
      <c r="A9" s="57">
        <v>42591</v>
      </c>
      <c r="B9" s="46">
        <f>ROUNDUP((A9-SET_SCHEDULE!$B$2)/SET_SCHEDULE!$B$4+1,0)</f>
        <v>1</v>
      </c>
      <c r="C9" s="53">
        <f>MATCH(D9,WELL!$B$3:$B$470,0)</f>
        <v>155</v>
      </c>
      <c r="D9" s="32" t="s">
        <v>367</v>
      </c>
      <c r="E9" s="32"/>
      <c r="F9" s="32"/>
      <c r="G9" s="32"/>
      <c r="H9" s="33"/>
      <c r="I9" s="33"/>
      <c r="J9" s="33"/>
      <c r="K9" s="33"/>
      <c r="L9" s="33"/>
      <c r="M9" s="33"/>
      <c r="N9" s="33"/>
      <c r="O9" s="33"/>
      <c r="P9" s="33"/>
      <c r="Q9" s="33"/>
      <c r="R9" s="34"/>
      <c r="S9" s="79">
        <v>0</v>
      </c>
      <c r="T9" s="33" t="s">
        <v>915</v>
      </c>
      <c r="U9" s="66">
        <v>108</v>
      </c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</row>
    <row r="10" spans="1:48" s="55" customFormat="1">
      <c r="A10" s="57">
        <v>42591</v>
      </c>
      <c r="B10" s="46">
        <f>ROUNDUP((A10-SET_SCHEDULE!$B$2)/SET_SCHEDULE!$B$4+1,0)</f>
        <v>1</v>
      </c>
      <c r="C10" s="53">
        <f>MATCH(D10,WELL!$B$3:$B$470,0)</f>
        <v>156</v>
      </c>
      <c r="D10" s="32" t="s">
        <v>368</v>
      </c>
      <c r="E10" s="32"/>
      <c r="F10" s="32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4"/>
      <c r="S10" s="79">
        <v>0</v>
      </c>
      <c r="T10" s="33" t="s">
        <v>915</v>
      </c>
      <c r="U10" s="66">
        <v>109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</row>
    <row r="11" spans="1:48" s="55" customFormat="1">
      <c r="A11" s="57">
        <v>42591</v>
      </c>
      <c r="B11" s="46">
        <f>ROUNDUP((A11-SET_SCHEDULE!$B$2)/SET_SCHEDULE!$B$4+1,0)</f>
        <v>1</v>
      </c>
      <c r="C11" s="53">
        <f>MATCH(D11,WELL!$B$3:$B$470,0)</f>
        <v>157</v>
      </c>
      <c r="D11" s="32" t="s">
        <v>369</v>
      </c>
      <c r="E11" s="32"/>
      <c r="F11" s="32"/>
      <c r="G11" s="32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4"/>
      <c r="S11" s="79">
        <v>0</v>
      </c>
      <c r="T11" s="33" t="s">
        <v>915</v>
      </c>
      <c r="U11" s="66">
        <v>110</v>
      </c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</row>
    <row r="12" spans="1:48" s="55" customFormat="1">
      <c r="A12" s="57">
        <v>42591</v>
      </c>
      <c r="B12" s="46">
        <f>ROUNDUP((A12-SET_SCHEDULE!$B$2)/SET_SCHEDULE!$B$4+1,0)</f>
        <v>1</v>
      </c>
      <c r="C12" s="53">
        <f>MATCH(D12,WELL!$B$3:$B$470,0)</f>
        <v>132</v>
      </c>
      <c r="D12" s="32" t="s">
        <v>370</v>
      </c>
      <c r="E12" s="32"/>
      <c r="F12" s="32"/>
      <c r="G12" s="32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4"/>
      <c r="S12" s="79">
        <v>0</v>
      </c>
      <c r="T12" s="33" t="s">
        <v>915</v>
      </c>
      <c r="U12" s="66">
        <v>111</v>
      </c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</row>
    <row r="13" spans="1:48" s="55" customFormat="1" ht="15" customHeight="1">
      <c r="A13" s="57">
        <v>42591</v>
      </c>
      <c r="B13" s="46">
        <f>ROUNDUP((A13-SET_SCHEDULE!$B$2)/SET_SCHEDULE!$B$4+1,0)</f>
        <v>1</v>
      </c>
      <c r="C13" s="53">
        <f>MATCH(D13,WELL!$B$3:$B$470,0)</f>
        <v>158</v>
      </c>
      <c r="D13" s="32" t="s">
        <v>371</v>
      </c>
      <c r="E13" s="32"/>
      <c r="F13" s="32"/>
      <c r="G13" s="32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4"/>
      <c r="S13" s="79">
        <v>0</v>
      </c>
      <c r="T13" s="33" t="s">
        <v>915</v>
      </c>
      <c r="U13" s="66">
        <v>112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</row>
    <row r="14" spans="1:48" s="55" customFormat="1" ht="15" customHeight="1">
      <c r="A14" s="57">
        <v>42591</v>
      </c>
      <c r="B14" s="46">
        <f>ROUNDUP((A14-SET_SCHEDULE!$B$2)/SET_SCHEDULE!$B$4+1,0)</f>
        <v>1</v>
      </c>
      <c r="C14" s="53">
        <f>MATCH(D14,WELL!$B$3:$B$470,0)</f>
        <v>117</v>
      </c>
      <c r="D14" s="32" t="s">
        <v>372</v>
      </c>
      <c r="E14" s="32"/>
      <c r="F14" s="32"/>
      <c r="G14" s="32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4"/>
      <c r="S14" s="79">
        <v>0</v>
      </c>
      <c r="T14" s="33" t="s">
        <v>915</v>
      </c>
      <c r="U14" s="66">
        <v>113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</row>
    <row r="15" spans="1:48" s="55" customFormat="1" ht="15" customHeight="1">
      <c r="A15" s="57">
        <v>42591</v>
      </c>
      <c r="B15" s="46">
        <f>ROUNDUP((A15-SET_SCHEDULE!$B$2)/SET_SCHEDULE!$B$4+1,0)</f>
        <v>1</v>
      </c>
      <c r="C15" s="53">
        <f>MATCH(D15,WELL!$B$3:$B$470,0)</f>
        <v>378</v>
      </c>
      <c r="D15" s="32" t="s">
        <v>663</v>
      </c>
      <c r="E15" s="32"/>
      <c r="F15" s="32"/>
      <c r="G15" s="32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4"/>
      <c r="S15" s="79">
        <v>0</v>
      </c>
      <c r="T15" s="33" t="s">
        <v>915</v>
      </c>
      <c r="U15" s="66">
        <v>114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</row>
    <row r="16" spans="1:48" s="55" customFormat="1" ht="15" customHeight="1">
      <c r="A16" s="57">
        <v>42591</v>
      </c>
      <c r="B16" s="46">
        <f>ROUNDUP((A16-SET_SCHEDULE!$B$2)/SET_SCHEDULE!$B$4+1,0)</f>
        <v>1</v>
      </c>
      <c r="C16" s="53">
        <f>MATCH(D16,WELL!$B$3:$B$470,0)</f>
        <v>379</v>
      </c>
      <c r="D16" s="32" t="s">
        <v>664</v>
      </c>
      <c r="E16" s="32"/>
      <c r="F16" s="32"/>
      <c r="G16" s="32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4"/>
      <c r="S16" s="79">
        <v>0</v>
      </c>
      <c r="T16" s="33" t="s">
        <v>915</v>
      </c>
      <c r="U16" s="66">
        <v>115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</row>
    <row r="17" spans="1:48" s="55" customFormat="1" ht="15" customHeight="1">
      <c r="A17" s="57">
        <v>42591</v>
      </c>
      <c r="B17" s="46">
        <f>ROUNDUP((A17-SET_SCHEDULE!$B$2)/SET_SCHEDULE!$B$4+1,0)</f>
        <v>1</v>
      </c>
      <c r="C17" s="53">
        <f>MATCH(D17,WELL!$B$3:$B$470,0)</f>
        <v>380</v>
      </c>
      <c r="D17" s="32" t="s">
        <v>665</v>
      </c>
      <c r="E17" s="32"/>
      <c r="F17" s="32"/>
      <c r="G17" s="32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4"/>
      <c r="S17" s="79">
        <v>0</v>
      </c>
      <c r="T17" s="33" t="s">
        <v>915</v>
      </c>
      <c r="U17" s="66">
        <v>116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</row>
    <row r="18" spans="1:48" s="55" customFormat="1" ht="15" customHeight="1">
      <c r="A18" s="57">
        <v>42591</v>
      </c>
      <c r="B18" s="46">
        <f>ROUNDUP((A18-SET_SCHEDULE!$B$2)/SET_SCHEDULE!$B$4+1,0)</f>
        <v>1</v>
      </c>
      <c r="C18" s="53">
        <f>MATCH(D18,WELL!$B$3:$B$470,0)</f>
        <v>381</v>
      </c>
      <c r="D18" s="32" t="s">
        <v>666</v>
      </c>
      <c r="E18" s="32"/>
      <c r="F18" s="32"/>
      <c r="G18" s="32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4"/>
      <c r="S18" s="79">
        <v>0</v>
      </c>
      <c r="T18" s="33" t="s">
        <v>915</v>
      </c>
      <c r="U18" s="66">
        <v>117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</row>
    <row r="19" spans="1:48" s="55" customFormat="1" ht="15" customHeight="1">
      <c r="A19" s="57">
        <v>42591</v>
      </c>
      <c r="B19" s="46">
        <f>ROUNDUP((A19-SET_SCHEDULE!$B$2)/SET_SCHEDULE!$B$4+1,0)</f>
        <v>1</v>
      </c>
      <c r="C19" s="53">
        <f>MATCH(D19,WELL!$B$3:$B$470,0)</f>
        <v>382</v>
      </c>
      <c r="D19" s="32" t="s">
        <v>667</v>
      </c>
      <c r="E19" s="32"/>
      <c r="F19" s="32"/>
      <c r="G19" s="32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4"/>
      <c r="S19" s="79">
        <v>0</v>
      </c>
      <c r="T19" s="33" t="s">
        <v>915</v>
      </c>
      <c r="U19" s="66">
        <v>118</v>
      </c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</row>
    <row r="20" spans="1:48" s="55" customFormat="1" ht="15" customHeight="1">
      <c r="A20" s="57">
        <v>42591</v>
      </c>
      <c r="B20" s="46">
        <f>ROUNDUP((A20-SET_SCHEDULE!$B$2)/SET_SCHEDULE!$B$4+1,0)</f>
        <v>1</v>
      </c>
      <c r="C20" s="53">
        <f>MATCH(D20,WELL!$B$3:$B$470,0)</f>
        <v>383</v>
      </c>
      <c r="D20" s="32" t="s">
        <v>668</v>
      </c>
      <c r="E20" s="32"/>
      <c r="F20" s="32"/>
      <c r="G20" s="32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4"/>
      <c r="S20" s="79">
        <v>0</v>
      </c>
      <c r="T20" s="33" t="s">
        <v>915</v>
      </c>
      <c r="U20" s="66">
        <v>119</v>
      </c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</row>
    <row r="21" spans="1:48" s="55" customFormat="1" ht="15" customHeight="1">
      <c r="A21" s="57">
        <v>42591</v>
      </c>
      <c r="B21" s="46">
        <f>ROUNDUP((A21-SET_SCHEDULE!$B$2)/SET_SCHEDULE!$B$4+1,0)</f>
        <v>1</v>
      </c>
      <c r="C21" s="53">
        <f>MATCH(D21,WELL!$B$3:$B$470,0)</f>
        <v>384</v>
      </c>
      <c r="D21" s="32" t="s">
        <v>669</v>
      </c>
      <c r="E21" s="32"/>
      <c r="F21" s="32"/>
      <c r="G21" s="32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4"/>
      <c r="S21" s="79">
        <v>0</v>
      </c>
      <c r="T21" s="33" t="s">
        <v>915</v>
      </c>
      <c r="U21" s="66">
        <v>120</v>
      </c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</row>
    <row r="22" spans="1:48" s="55" customFormat="1" ht="15" customHeight="1">
      <c r="A22" s="57">
        <v>42591</v>
      </c>
      <c r="B22" s="46">
        <f>ROUNDUP((A22-SET_SCHEDULE!$B$2)/SET_SCHEDULE!$B$4+1,0)</f>
        <v>1</v>
      </c>
      <c r="C22" s="53">
        <f>MATCH(D22,WELL!$B$3:$B$470,0)</f>
        <v>385</v>
      </c>
      <c r="D22" s="32" t="s">
        <v>670</v>
      </c>
      <c r="E22" s="32"/>
      <c r="F22" s="32"/>
      <c r="G22" s="32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4"/>
      <c r="S22" s="79">
        <v>0</v>
      </c>
      <c r="T22" s="33" t="s">
        <v>915</v>
      </c>
      <c r="U22" s="66">
        <v>121</v>
      </c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</row>
    <row r="23" spans="1:48">
      <c r="A23" s="57">
        <v>42591</v>
      </c>
      <c r="B23" s="46">
        <f>ROUNDUP((A23-SET_SCHEDULE!$B$2)/SET_SCHEDULE!$B$4+1,0)</f>
        <v>1</v>
      </c>
      <c r="C23" s="53">
        <f>MATCH(D23,WELL!$B$3:$B$470,0)</f>
        <v>54</v>
      </c>
      <c r="D23" s="32" t="s">
        <v>820</v>
      </c>
      <c r="S23" s="79">
        <v>0</v>
      </c>
      <c r="T23" s="33" t="s">
        <v>915</v>
      </c>
      <c r="U23" s="66">
        <v>122</v>
      </c>
    </row>
    <row r="24" spans="1:48">
      <c r="A24" s="57">
        <v>42591</v>
      </c>
      <c r="B24" s="46">
        <f>ROUNDUP((A24-SET_SCHEDULE!$B$2)/SET_SCHEDULE!$B$4+1,0)</f>
        <v>1</v>
      </c>
      <c r="C24" s="53">
        <f>MATCH(D24,WELL!$B$3:$B$470,0)</f>
        <v>55</v>
      </c>
      <c r="D24" s="32" t="s">
        <v>821</v>
      </c>
      <c r="S24" s="79">
        <v>0</v>
      </c>
      <c r="T24" s="33" t="s">
        <v>915</v>
      </c>
      <c r="U24" s="66">
        <v>123</v>
      </c>
    </row>
    <row r="25" spans="1:48">
      <c r="A25" s="57">
        <v>42591</v>
      </c>
      <c r="B25" s="46">
        <f>ROUNDUP((A25-SET_SCHEDULE!$B$2)/SET_SCHEDULE!$B$4+1,0)</f>
        <v>1</v>
      </c>
      <c r="C25" s="53">
        <f>MATCH(D25,WELL!$B$3:$B$470,0)</f>
        <v>56</v>
      </c>
      <c r="D25" s="32" t="s">
        <v>822</v>
      </c>
      <c r="S25" s="79">
        <v>0</v>
      </c>
      <c r="T25" s="33" t="s">
        <v>915</v>
      </c>
      <c r="U25" s="66">
        <v>124</v>
      </c>
    </row>
    <row r="26" spans="1:48">
      <c r="A26" s="57">
        <v>42591</v>
      </c>
      <c r="B26" s="46">
        <f>ROUNDUP((A26-SET_SCHEDULE!$B$2)/SET_SCHEDULE!$B$4+1,0)</f>
        <v>1</v>
      </c>
      <c r="C26" s="53">
        <f>MATCH(D26,WELL!$B$3:$B$470,0)</f>
        <v>57</v>
      </c>
      <c r="D26" s="32" t="s">
        <v>823</v>
      </c>
      <c r="S26" s="79">
        <v>0</v>
      </c>
      <c r="T26" s="33" t="s">
        <v>915</v>
      </c>
      <c r="U26" s="66">
        <v>125</v>
      </c>
    </row>
    <row r="27" spans="1:48">
      <c r="A27" s="57">
        <v>42591</v>
      </c>
      <c r="B27" s="46">
        <f>ROUNDUP((A27-SET_SCHEDULE!$B$2)/SET_SCHEDULE!$B$4+1,0)</f>
        <v>1</v>
      </c>
      <c r="C27" s="53">
        <f>MATCH(D27,WELL!$B$3:$B$470,0)</f>
        <v>58</v>
      </c>
      <c r="D27" s="32" t="s">
        <v>824</v>
      </c>
      <c r="S27" s="79">
        <v>0</v>
      </c>
      <c r="T27" s="33" t="s">
        <v>915</v>
      </c>
      <c r="U27" s="66">
        <v>126</v>
      </c>
    </row>
    <row r="28" spans="1:48">
      <c r="A28" s="57">
        <v>42591</v>
      </c>
      <c r="B28" s="46">
        <f>ROUNDUP((A28-SET_SCHEDULE!$B$2)/SET_SCHEDULE!$B$4+1,0)</f>
        <v>1</v>
      </c>
      <c r="C28" s="53">
        <f>MATCH(D28,WELL!$B$3:$B$470,0)</f>
        <v>59</v>
      </c>
      <c r="D28" s="32" t="s">
        <v>825</v>
      </c>
      <c r="S28" s="79">
        <v>0</v>
      </c>
      <c r="T28" s="33" t="s">
        <v>915</v>
      </c>
      <c r="U28" s="66">
        <v>127</v>
      </c>
    </row>
    <row r="29" spans="1:48">
      <c r="A29" s="57">
        <v>42591</v>
      </c>
      <c r="B29" s="46">
        <f>ROUNDUP((A29-SET_SCHEDULE!$B$2)/SET_SCHEDULE!$B$4+1,0)</f>
        <v>1</v>
      </c>
      <c r="C29" s="53">
        <f>MATCH(D29,WELL!$B$3:$B$470,0)</f>
        <v>60</v>
      </c>
      <c r="D29" s="32" t="s">
        <v>826</v>
      </c>
      <c r="S29" s="79">
        <v>0</v>
      </c>
      <c r="T29" s="33" t="s">
        <v>915</v>
      </c>
      <c r="U29" s="66">
        <v>128</v>
      </c>
    </row>
    <row r="30" spans="1:48">
      <c r="A30" s="57">
        <v>42591</v>
      </c>
      <c r="B30" s="46">
        <f>ROUNDUP((A30-SET_SCHEDULE!$B$2)/SET_SCHEDULE!$B$4+1,0)</f>
        <v>1</v>
      </c>
      <c r="C30" s="53">
        <f>MATCH(D30,WELL!$B$3:$B$470,0)</f>
        <v>61</v>
      </c>
      <c r="D30" s="32" t="s">
        <v>827</v>
      </c>
      <c r="S30" s="79">
        <v>0</v>
      </c>
      <c r="T30" s="33" t="s">
        <v>915</v>
      </c>
      <c r="U30" s="66">
        <v>129</v>
      </c>
    </row>
    <row r="31" spans="1:48">
      <c r="A31" s="57">
        <v>42591</v>
      </c>
      <c r="B31" s="46">
        <f>ROUNDUP((A31-SET_SCHEDULE!$B$2)/SET_SCHEDULE!$B$4+1,0)</f>
        <v>1</v>
      </c>
      <c r="C31" s="53">
        <f>MATCH(D31,WELL!$B$3:$B$470,0)</f>
        <v>3</v>
      </c>
      <c r="D31" s="32" t="s">
        <v>337</v>
      </c>
      <c r="S31" s="30">
        <v>0</v>
      </c>
      <c r="T31" s="33" t="s">
        <v>927</v>
      </c>
      <c r="U31" s="66">
        <v>440</v>
      </c>
    </row>
    <row r="32" spans="1:48">
      <c r="A32" s="57">
        <v>42591</v>
      </c>
      <c r="B32" s="46">
        <f>ROUNDUP((A32-SET_SCHEDULE!$B$2)/SET_SCHEDULE!$B$4+1,0)</f>
        <v>1</v>
      </c>
      <c r="C32" s="53">
        <f>MATCH(D32,WELL!$B$3:$B$470,0)</f>
        <v>78</v>
      </c>
      <c r="D32" s="32" t="s">
        <v>338</v>
      </c>
      <c r="S32" s="30">
        <v>0</v>
      </c>
      <c r="T32" s="33" t="s">
        <v>927</v>
      </c>
      <c r="U32" s="66">
        <v>441</v>
      </c>
    </row>
    <row r="33" spans="1:21">
      <c r="A33" s="57">
        <v>42591</v>
      </c>
      <c r="B33" s="46">
        <f>ROUNDUP((A33-SET_SCHEDULE!$B$2)/SET_SCHEDULE!$B$4+1,0)</f>
        <v>1</v>
      </c>
      <c r="C33" s="53">
        <f>MATCH(D33,WELL!$B$3:$B$470,0)</f>
        <v>79</v>
      </c>
      <c r="D33" s="32" t="s">
        <v>339</v>
      </c>
      <c r="S33" s="30">
        <v>0</v>
      </c>
      <c r="T33" s="33" t="s">
        <v>927</v>
      </c>
      <c r="U33" s="66">
        <v>442</v>
      </c>
    </row>
    <row r="34" spans="1:21">
      <c r="A34" s="57">
        <v>42591</v>
      </c>
      <c r="B34" s="46">
        <f>ROUNDUP((A34-SET_SCHEDULE!$B$2)/SET_SCHEDULE!$B$4+1,0)</f>
        <v>1</v>
      </c>
      <c r="C34" s="53">
        <f>MATCH(D34,WELL!$B$3:$B$470,0)</f>
        <v>74</v>
      </c>
      <c r="D34" s="32" t="s">
        <v>835</v>
      </c>
      <c r="S34" s="30">
        <v>0</v>
      </c>
      <c r="T34" s="33" t="s">
        <v>927</v>
      </c>
      <c r="U34" s="66">
        <v>443</v>
      </c>
    </row>
    <row r="35" spans="1:21">
      <c r="A35" s="57">
        <v>42591</v>
      </c>
      <c r="B35" s="46">
        <f>ROUNDUP((A35-SET_SCHEDULE!$B$2)/SET_SCHEDULE!$B$4+1,0)</f>
        <v>1</v>
      </c>
      <c r="C35" s="53">
        <f>MATCH(D35,WELL!$B$3:$B$470,0)</f>
        <v>4</v>
      </c>
      <c r="D35" s="32" t="s">
        <v>837</v>
      </c>
      <c r="S35" s="30">
        <v>0</v>
      </c>
      <c r="T35" s="33" t="s">
        <v>927</v>
      </c>
      <c r="U35" s="66">
        <v>444</v>
      </c>
    </row>
    <row r="36" spans="1:21">
      <c r="A36" s="57">
        <v>42591</v>
      </c>
      <c r="B36" s="46">
        <f>ROUNDUP((A36-SET_SCHEDULE!$B$2)/SET_SCHEDULE!$B$4+1,0)</f>
        <v>1</v>
      </c>
      <c r="C36" s="53">
        <f>MATCH(D36,WELL!$B$3:$B$470,0)</f>
        <v>80</v>
      </c>
      <c r="D36" s="32" t="s">
        <v>340</v>
      </c>
      <c r="S36" s="30">
        <v>0</v>
      </c>
      <c r="T36" s="33" t="s">
        <v>927</v>
      </c>
      <c r="U36" s="66">
        <v>445</v>
      </c>
    </row>
    <row r="37" spans="1:21">
      <c r="A37" s="57">
        <v>42591</v>
      </c>
      <c r="B37" s="46">
        <f>ROUNDUP((A37-SET_SCHEDULE!$B$2)/SET_SCHEDULE!$B$4+1,0)</f>
        <v>1</v>
      </c>
      <c r="C37" s="53">
        <f>MATCH(D37,WELL!$B$3:$B$470,0)</f>
        <v>5</v>
      </c>
      <c r="D37" s="32" t="s">
        <v>840</v>
      </c>
      <c r="S37" s="30">
        <v>0</v>
      </c>
      <c r="T37" s="33" t="s">
        <v>927</v>
      </c>
      <c r="U37" s="66">
        <v>446</v>
      </c>
    </row>
    <row r="38" spans="1:21">
      <c r="A38" s="57">
        <v>42591</v>
      </c>
      <c r="B38" s="46">
        <f>ROUNDUP((A38-SET_SCHEDULE!$B$2)/SET_SCHEDULE!$B$4+1,0)</f>
        <v>1</v>
      </c>
      <c r="C38" s="53">
        <f>MATCH(D38,WELL!$B$3:$B$470,0)</f>
        <v>6</v>
      </c>
      <c r="D38" s="32" t="s">
        <v>842</v>
      </c>
      <c r="S38" s="30">
        <v>0</v>
      </c>
      <c r="T38" s="33" t="s">
        <v>927</v>
      </c>
      <c r="U38" s="66">
        <v>447</v>
      </c>
    </row>
    <row r="39" spans="1:21">
      <c r="A39" s="57">
        <v>42591</v>
      </c>
      <c r="B39" s="46">
        <f>ROUNDUP((A39-SET_SCHEDULE!$B$2)/SET_SCHEDULE!$B$4+1,0)</f>
        <v>1</v>
      </c>
      <c r="C39" s="53">
        <f>MATCH(D39,WELL!$B$3:$B$470,0)</f>
        <v>7</v>
      </c>
      <c r="D39" s="32" t="s">
        <v>843</v>
      </c>
      <c r="S39" s="30">
        <v>0</v>
      </c>
      <c r="T39" s="33" t="s">
        <v>927</v>
      </c>
      <c r="U39" s="66">
        <v>448</v>
      </c>
    </row>
    <row r="40" spans="1:21">
      <c r="A40" s="57">
        <v>42591</v>
      </c>
      <c r="B40" s="46">
        <f>ROUNDUP((A40-SET_SCHEDULE!$B$2)/SET_SCHEDULE!$B$4+1,0)</f>
        <v>1</v>
      </c>
      <c r="C40" s="53">
        <f>MATCH(D40,WELL!$B$3:$B$470,0)</f>
        <v>81</v>
      </c>
      <c r="D40" s="32" t="s">
        <v>341</v>
      </c>
      <c r="S40" s="30">
        <v>0</v>
      </c>
      <c r="T40" s="33" t="s">
        <v>927</v>
      </c>
      <c r="U40" s="66">
        <v>449</v>
      </c>
    </row>
    <row r="41" spans="1:21">
      <c r="A41" s="57">
        <v>42591</v>
      </c>
      <c r="B41" s="46">
        <f>ROUNDUP((A41-SET_SCHEDULE!$B$2)/SET_SCHEDULE!$B$4+1,0)</f>
        <v>1</v>
      </c>
      <c r="C41" s="53">
        <f>MATCH(D41,WELL!$B$3:$B$470,0)</f>
        <v>85</v>
      </c>
      <c r="D41" s="32" t="s">
        <v>342</v>
      </c>
      <c r="S41" s="30">
        <v>0</v>
      </c>
      <c r="T41" s="33" t="s">
        <v>927</v>
      </c>
      <c r="U41" s="66">
        <v>450</v>
      </c>
    </row>
    <row r="42" spans="1:21">
      <c r="A42" s="57">
        <v>42591</v>
      </c>
      <c r="B42" s="46">
        <f>ROUNDUP((A42-SET_SCHEDULE!$B$2)/SET_SCHEDULE!$B$4+1,0)</f>
        <v>1</v>
      </c>
      <c r="C42" s="53">
        <f>MATCH(D42,WELL!$B$3:$B$470,0)</f>
        <v>102</v>
      </c>
      <c r="D42" s="32" t="s">
        <v>845</v>
      </c>
      <c r="S42" s="30">
        <v>0</v>
      </c>
      <c r="T42" s="33" t="s">
        <v>927</v>
      </c>
      <c r="U42" s="66">
        <v>451</v>
      </c>
    </row>
    <row r="43" spans="1:21">
      <c r="A43" s="57">
        <v>42591</v>
      </c>
      <c r="B43" s="46">
        <f>ROUNDUP((A43-SET_SCHEDULE!$B$2)/SET_SCHEDULE!$B$4+1,0)</f>
        <v>1</v>
      </c>
      <c r="C43" s="53">
        <f>MATCH(D43,WELL!$B$3:$B$470,0)</f>
        <v>100</v>
      </c>
      <c r="D43" s="32" t="s">
        <v>449</v>
      </c>
      <c r="S43" s="30">
        <v>0</v>
      </c>
      <c r="T43" s="33" t="s">
        <v>929</v>
      </c>
      <c r="U43" s="66">
        <v>464</v>
      </c>
    </row>
    <row r="44" spans="1:21">
      <c r="A44" s="57">
        <v>42591</v>
      </c>
      <c r="B44" s="46">
        <f>ROUNDUP((A44-SET_SCHEDULE!$B$2)/SET_SCHEDULE!$B$4+1,0)</f>
        <v>1</v>
      </c>
      <c r="C44" s="53">
        <f>MATCH(D44,WELL!$B$3:$B$470,0)</f>
        <v>221</v>
      </c>
      <c r="D44" s="32" t="s">
        <v>450</v>
      </c>
      <c r="S44" s="30">
        <v>0</v>
      </c>
      <c r="T44" s="33" t="s">
        <v>929</v>
      </c>
      <c r="U44" s="66">
        <v>465</v>
      </c>
    </row>
    <row r="45" spans="1:21">
      <c r="A45" s="57">
        <v>42591</v>
      </c>
      <c r="B45" s="46">
        <f>ROUNDUP((A45-SET_SCHEDULE!$B$2)/SET_SCHEDULE!$B$4+1,0)</f>
        <v>1</v>
      </c>
      <c r="C45" s="53">
        <f>MATCH(D45,WELL!$B$3:$B$470,0)</f>
        <v>111</v>
      </c>
      <c r="D45" s="32" t="s">
        <v>451</v>
      </c>
      <c r="S45" s="30">
        <v>0</v>
      </c>
      <c r="T45" s="33" t="s">
        <v>929</v>
      </c>
      <c r="U45" s="66">
        <v>466</v>
      </c>
    </row>
    <row r="46" spans="1:21">
      <c r="A46" s="57">
        <v>42591</v>
      </c>
      <c r="B46" s="46">
        <f>ROUNDUP((A46-SET_SCHEDULE!$B$2)/SET_SCHEDULE!$B$4+1,0)</f>
        <v>1</v>
      </c>
      <c r="C46" s="53">
        <f>MATCH(D46,WELL!$B$3:$B$470,0)</f>
        <v>114</v>
      </c>
      <c r="D46" s="32" t="s">
        <v>452</v>
      </c>
      <c r="S46" s="30">
        <v>0</v>
      </c>
      <c r="T46" s="33" t="s">
        <v>929</v>
      </c>
      <c r="U46" s="66">
        <v>467</v>
      </c>
    </row>
    <row r="47" spans="1:21">
      <c r="A47" s="57">
        <v>42591</v>
      </c>
      <c r="B47" s="46">
        <f>ROUNDUP((A47-SET_SCHEDULE!$B$2)/SET_SCHEDULE!$B$4+1,0)</f>
        <v>1</v>
      </c>
      <c r="C47" s="53">
        <f>MATCH(D47,WELL!$B$3:$B$470,0)</f>
        <v>124</v>
      </c>
      <c r="D47" s="32" t="s">
        <v>453</v>
      </c>
      <c r="S47" s="30">
        <v>0</v>
      </c>
      <c r="T47" s="33" t="s">
        <v>929</v>
      </c>
      <c r="U47" s="66">
        <v>468</v>
      </c>
    </row>
    <row r="48" spans="1:21">
      <c r="A48" s="57">
        <v>42591</v>
      </c>
      <c r="B48" s="46">
        <f>ROUNDUP((A48-SET_SCHEDULE!$B$2)/SET_SCHEDULE!$B$4+1,0)</f>
        <v>1</v>
      </c>
      <c r="C48" s="53">
        <f>MATCH(D48,WELL!$B$3:$B$470,0)</f>
        <v>222</v>
      </c>
      <c r="D48" s="32" t="s">
        <v>454</v>
      </c>
      <c r="S48" s="30">
        <v>0</v>
      </c>
      <c r="T48" s="33" t="s">
        <v>929</v>
      </c>
      <c r="U48" s="66">
        <v>469</v>
      </c>
    </row>
    <row r="49" spans="1:21">
      <c r="A49" s="57">
        <v>42591</v>
      </c>
      <c r="B49" s="46">
        <f>ROUNDUP((A49-SET_SCHEDULE!$B$2)/SET_SCHEDULE!$B$4+1,0)</f>
        <v>1</v>
      </c>
      <c r="C49" s="53">
        <f>MATCH(D49,WELL!$B$3:$B$470,0)</f>
        <v>223</v>
      </c>
      <c r="D49" s="32" t="s">
        <v>455</v>
      </c>
      <c r="S49" s="30">
        <v>0</v>
      </c>
      <c r="T49" s="33" t="s">
        <v>929</v>
      </c>
      <c r="U49" s="66">
        <v>470</v>
      </c>
    </row>
    <row r="50" spans="1:21">
      <c r="A50" s="57">
        <v>42591</v>
      </c>
      <c r="B50" s="46">
        <f>ROUNDUP((A50-SET_SCHEDULE!$B$2)/SET_SCHEDULE!$B$4+1,0)</f>
        <v>1</v>
      </c>
      <c r="C50" s="53">
        <f>MATCH(D50,WELL!$B$3:$B$470,0)</f>
        <v>224</v>
      </c>
      <c r="D50" s="32" t="s">
        <v>456</v>
      </c>
      <c r="S50" s="30">
        <v>0</v>
      </c>
      <c r="T50" s="33" t="s">
        <v>929</v>
      </c>
      <c r="U50" s="66">
        <v>471</v>
      </c>
    </row>
    <row r="51" spans="1:21">
      <c r="A51" s="57">
        <v>42591</v>
      </c>
      <c r="B51" s="46">
        <f>ROUNDUP((A51-SET_SCHEDULE!$B$2)/SET_SCHEDULE!$B$4+1,0)</f>
        <v>1</v>
      </c>
      <c r="C51" s="53">
        <f>MATCH(D51,WELL!$B$3:$B$470,0)</f>
        <v>73</v>
      </c>
      <c r="D51" s="32" t="s">
        <v>457</v>
      </c>
      <c r="S51" s="30">
        <v>0</v>
      </c>
      <c r="T51" s="33" t="s">
        <v>929</v>
      </c>
      <c r="U51" s="66">
        <v>472</v>
      </c>
    </row>
    <row r="52" spans="1:21">
      <c r="A52" s="57">
        <v>42591</v>
      </c>
      <c r="B52" s="46">
        <f>ROUNDUP((A52-SET_SCHEDULE!$B$2)/SET_SCHEDULE!$B$4+1,0)</f>
        <v>1</v>
      </c>
      <c r="C52" s="53">
        <f>MATCH(D52,WELL!$B$3:$B$470,0)</f>
        <v>225</v>
      </c>
      <c r="D52" s="32" t="s">
        <v>458</v>
      </c>
      <c r="S52" s="30">
        <v>0</v>
      </c>
      <c r="T52" s="33" t="s">
        <v>929</v>
      </c>
      <c r="U52" s="66">
        <v>473</v>
      </c>
    </row>
    <row r="53" spans="1:21">
      <c r="A53" s="57">
        <v>42591</v>
      </c>
      <c r="B53" s="46">
        <f>ROUNDUP((A53-SET_SCHEDULE!$B$2)/SET_SCHEDULE!$B$4+1,0)</f>
        <v>1</v>
      </c>
      <c r="C53" s="53">
        <f>MATCH(D53,WELL!$B$3:$B$470,0)</f>
        <v>116</v>
      </c>
      <c r="D53" s="32" t="s">
        <v>522</v>
      </c>
      <c r="S53" s="30">
        <v>0</v>
      </c>
      <c r="T53" s="33" t="s">
        <v>930</v>
      </c>
      <c r="U53" s="66">
        <v>474</v>
      </c>
    </row>
    <row r="54" spans="1:21">
      <c r="A54" s="57">
        <v>42591</v>
      </c>
      <c r="B54" s="46">
        <f>ROUNDUP((A54-SET_SCHEDULE!$B$2)/SET_SCHEDULE!$B$4+1,0)</f>
        <v>1</v>
      </c>
      <c r="C54" s="53">
        <f>MATCH(D54,WELL!$B$3:$B$470,0)</f>
        <v>273</v>
      </c>
      <c r="D54" s="32" t="s">
        <v>523</v>
      </c>
      <c r="S54" s="30">
        <v>0</v>
      </c>
      <c r="T54" s="33" t="s">
        <v>930</v>
      </c>
      <c r="U54" s="66">
        <v>475</v>
      </c>
    </row>
    <row r="55" spans="1:21">
      <c r="A55" s="57">
        <v>42591</v>
      </c>
      <c r="B55" s="46">
        <f>ROUNDUP((A55-SET_SCHEDULE!$B$2)/SET_SCHEDULE!$B$4+1,0)</f>
        <v>1</v>
      </c>
      <c r="C55" s="53">
        <f>MATCH(D55,WELL!$B$3:$B$470,0)</f>
        <v>274</v>
      </c>
      <c r="D55" s="32" t="s">
        <v>524</v>
      </c>
      <c r="S55" s="30">
        <v>0</v>
      </c>
      <c r="T55" s="33" t="s">
        <v>930</v>
      </c>
      <c r="U55" s="66">
        <v>476</v>
      </c>
    </row>
    <row r="56" spans="1:21">
      <c r="A56" s="57">
        <v>42591</v>
      </c>
      <c r="B56" s="46">
        <f>ROUNDUP((A56-SET_SCHEDULE!$B$2)/SET_SCHEDULE!$B$4+1,0)</f>
        <v>1</v>
      </c>
      <c r="C56" s="53">
        <f>MATCH(D56,WELL!$B$3:$B$470,0)</f>
        <v>275</v>
      </c>
      <c r="D56" s="32" t="s">
        <v>525</v>
      </c>
      <c r="S56" s="30">
        <v>0</v>
      </c>
      <c r="T56" s="33" t="s">
        <v>930</v>
      </c>
      <c r="U56" s="66">
        <v>477</v>
      </c>
    </row>
    <row r="57" spans="1:21">
      <c r="A57" s="57">
        <v>42591</v>
      </c>
      <c r="B57" s="46">
        <f>ROUNDUP((A57-SET_SCHEDULE!$B$2)/SET_SCHEDULE!$B$4+1,0)</f>
        <v>1</v>
      </c>
      <c r="C57" s="53">
        <f>MATCH(D57,WELL!$B$3:$B$470,0)</f>
        <v>276</v>
      </c>
      <c r="D57" s="32" t="s">
        <v>526</v>
      </c>
      <c r="S57" s="30">
        <v>0</v>
      </c>
      <c r="T57" s="33" t="s">
        <v>930</v>
      </c>
      <c r="U57" s="66">
        <v>478</v>
      </c>
    </row>
    <row r="58" spans="1:21">
      <c r="A58" s="57">
        <v>42591</v>
      </c>
      <c r="B58" s="46">
        <f>ROUNDUP((A58-SET_SCHEDULE!$B$2)/SET_SCHEDULE!$B$4+1,0)</f>
        <v>1</v>
      </c>
      <c r="C58" s="53">
        <f>MATCH(D58,WELL!$B$3:$B$470,0)</f>
        <v>123</v>
      </c>
      <c r="D58" s="32" t="s">
        <v>527</v>
      </c>
      <c r="S58" s="30">
        <v>0</v>
      </c>
      <c r="T58" s="33" t="s">
        <v>930</v>
      </c>
      <c r="U58" s="66">
        <v>479</v>
      </c>
    </row>
    <row r="59" spans="1:21">
      <c r="A59" s="57">
        <v>42591</v>
      </c>
      <c r="B59" s="46">
        <f>ROUNDUP((A59-SET_SCHEDULE!$B$2)/SET_SCHEDULE!$B$4+1,0)</f>
        <v>1</v>
      </c>
      <c r="C59" s="53">
        <f>MATCH(D59,WELL!$B$3:$B$470,0)</f>
        <v>121</v>
      </c>
      <c r="D59" s="32" t="s">
        <v>528</v>
      </c>
      <c r="S59" s="30">
        <v>0</v>
      </c>
      <c r="T59" s="33" t="s">
        <v>930</v>
      </c>
      <c r="U59" s="66">
        <v>480</v>
      </c>
    </row>
    <row r="60" spans="1:21">
      <c r="A60" s="57">
        <v>42591</v>
      </c>
      <c r="B60" s="46">
        <f>ROUNDUP((A60-SET_SCHEDULE!$B$2)/SET_SCHEDULE!$B$4+1,0)</f>
        <v>1</v>
      </c>
      <c r="C60" s="53">
        <f>MATCH(D60,WELL!$B$3:$B$470,0)</f>
        <v>23</v>
      </c>
      <c r="D60" s="32" t="s">
        <v>546</v>
      </c>
      <c r="S60" s="30">
        <v>0</v>
      </c>
      <c r="T60" s="33" t="s">
        <v>931</v>
      </c>
      <c r="U60" s="66">
        <v>481</v>
      </c>
    </row>
    <row r="61" spans="1:21">
      <c r="A61" s="57">
        <v>42591</v>
      </c>
      <c r="B61" s="46">
        <f>ROUNDUP((A61-SET_SCHEDULE!$B$2)/SET_SCHEDULE!$B$4+1,0)</f>
        <v>1</v>
      </c>
      <c r="C61" s="53">
        <f>MATCH(D61,WELL!$B$3:$B$470,0)</f>
        <v>24</v>
      </c>
      <c r="D61" s="32" t="s">
        <v>547</v>
      </c>
      <c r="S61" s="30">
        <v>0</v>
      </c>
      <c r="T61" s="33" t="s">
        <v>931</v>
      </c>
      <c r="U61" s="66">
        <v>482</v>
      </c>
    </row>
    <row r="62" spans="1:21">
      <c r="A62" s="57">
        <v>42591</v>
      </c>
      <c r="B62" s="46">
        <f>ROUNDUP((A62-SET_SCHEDULE!$B$2)/SET_SCHEDULE!$B$4+1,0)</f>
        <v>1</v>
      </c>
      <c r="C62" s="53">
        <f>MATCH(D62,WELL!$B$3:$B$470,0)</f>
        <v>288</v>
      </c>
      <c r="D62" s="32" t="s">
        <v>548</v>
      </c>
      <c r="S62" s="30">
        <v>0</v>
      </c>
      <c r="T62" s="33" t="s">
        <v>931</v>
      </c>
      <c r="U62" s="66">
        <v>483</v>
      </c>
    </row>
    <row r="63" spans="1:21">
      <c r="A63" s="57">
        <v>42591</v>
      </c>
      <c r="B63" s="46">
        <f>ROUNDUP((A63-SET_SCHEDULE!$B$2)/SET_SCHEDULE!$B$4+1,0)</f>
        <v>1</v>
      </c>
      <c r="C63" s="53">
        <f>MATCH(D63,WELL!$B$3:$B$470,0)</f>
        <v>122</v>
      </c>
      <c r="D63" s="32" t="s">
        <v>549</v>
      </c>
      <c r="S63" s="30">
        <v>0</v>
      </c>
      <c r="T63" s="33" t="s">
        <v>931</v>
      </c>
      <c r="U63" s="66">
        <v>484</v>
      </c>
    </row>
    <row r="64" spans="1:21">
      <c r="A64" s="57">
        <v>42591</v>
      </c>
      <c r="B64" s="46">
        <f>ROUNDUP((A64-SET_SCHEDULE!$B$2)/SET_SCHEDULE!$B$4+1,0)</f>
        <v>1</v>
      </c>
      <c r="C64" s="53">
        <f>MATCH(D64,WELL!$B$3:$B$470,0)</f>
        <v>105</v>
      </c>
      <c r="D64" s="32" t="s">
        <v>550</v>
      </c>
      <c r="S64" s="30">
        <v>0</v>
      </c>
      <c r="T64" s="33" t="s">
        <v>931</v>
      </c>
      <c r="U64" s="66">
        <v>485</v>
      </c>
    </row>
    <row r="65" spans="1:21">
      <c r="A65" s="57">
        <v>42591</v>
      </c>
      <c r="B65" s="46">
        <f>ROUNDUP((A65-SET_SCHEDULE!$B$2)/SET_SCHEDULE!$B$4+1,0)</f>
        <v>1</v>
      </c>
      <c r="C65" s="53">
        <f>MATCH(D65,WELL!$B$3:$B$470,0)</f>
        <v>351</v>
      </c>
      <c r="D65" s="32" t="s">
        <v>631</v>
      </c>
      <c r="S65" s="30">
        <v>0</v>
      </c>
      <c r="T65" s="33" t="s">
        <v>932</v>
      </c>
      <c r="U65" s="66">
        <v>486</v>
      </c>
    </row>
    <row r="66" spans="1:21">
      <c r="A66" s="57">
        <v>42591</v>
      </c>
      <c r="B66" s="46">
        <f>ROUNDUP((A66-SET_SCHEDULE!$B$2)/SET_SCHEDULE!$B$4+1,0)</f>
        <v>1</v>
      </c>
      <c r="C66" s="53">
        <f>MATCH(D66,WELL!$B$3:$B$470,0)</f>
        <v>352</v>
      </c>
      <c r="D66" s="32" t="s">
        <v>632</v>
      </c>
      <c r="S66" s="30">
        <v>0</v>
      </c>
      <c r="T66" s="33" t="s">
        <v>932</v>
      </c>
      <c r="U66" s="66">
        <v>487</v>
      </c>
    </row>
    <row r="67" spans="1:21">
      <c r="A67" s="57">
        <v>42591</v>
      </c>
      <c r="B67" s="46">
        <f>ROUNDUP((A67-SET_SCHEDULE!$B$2)/SET_SCHEDULE!$B$4+1,0)</f>
        <v>1</v>
      </c>
      <c r="C67" s="53">
        <f>MATCH(D67,WELL!$B$3:$B$470,0)</f>
        <v>110</v>
      </c>
      <c r="D67" s="32" t="s">
        <v>633</v>
      </c>
      <c r="S67" s="30">
        <v>0</v>
      </c>
      <c r="T67" s="33" t="s">
        <v>932</v>
      </c>
      <c r="U67" s="66">
        <v>488</v>
      </c>
    </row>
    <row r="68" spans="1:21">
      <c r="A68" s="57">
        <v>42591</v>
      </c>
      <c r="B68" s="46">
        <f>ROUNDUP((A68-SET_SCHEDULE!$B$2)/SET_SCHEDULE!$B$4+1,0)</f>
        <v>1</v>
      </c>
      <c r="C68" s="53">
        <f>MATCH(D68,WELL!$B$3:$B$470,0)</f>
        <v>353</v>
      </c>
      <c r="D68" s="32" t="s">
        <v>634</v>
      </c>
      <c r="S68" s="30">
        <v>0</v>
      </c>
      <c r="T68" s="33" t="s">
        <v>932</v>
      </c>
      <c r="U68" s="66">
        <v>489</v>
      </c>
    </row>
    <row r="69" spans="1:21">
      <c r="A69" s="57">
        <v>42591</v>
      </c>
      <c r="B69" s="46">
        <f>ROUNDUP((A69-SET_SCHEDULE!$B$2)/SET_SCHEDULE!$B$4+1,0)</f>
        <v>1</v>
      </c>
      <c r="C69" s="53">
        <f>MATCH(D69,WELL!$B$3:$B$470,0)</f>
        <v>354</v>
      </c>
      <c r="D69" s="32" t="s">
        <v>635</v>
      </c>
      <c r="S69" s="30">
        <v>0</v>
      </c>
      <c r="T69" s="33" t="s">
        <v>932</v>
      </c>
      <c r="U69" s="66">
        <v>490</v>
      </c>
    </row>
    <row r="70" spans="1:21">
      <c r="A70" s="57">
        <v>42591</v>
      </c>
      <c r="B70" s="46">
        <f>ROUNDUP((A70-SET_SCHEDULE!$B$2)/SET_SCHEDULE!$B$4+1,0)</f>
        <v>1</v>
      </c>
      <c r="C70" s="53">
        <f>MATCH(D70,WELL!$B$3:$B$470,0)</f>
        <v>355</v>
      </c>
      <c r="D70" s="32" t="s">
        <v>636</v>
      </c>
      <c r="S70" s="30">
        <v>0</v>
      </c>
      <c r="T70" s="33" t="s">
        <v>932</v>
      </c>
      <c r="U70" s="66">
        <v>491</v>
      </c>
    </row>
    <row r="71" spans="1:21" ht="12.75" customHeight="1">
      <c r="A71" s="57">
        <v>42591</v>
      </c>
      <c r="B71" s="46">
        <f>ROUNDUP((A71-SET_SCHEDULE!$B$2)/SET_SCHEDULE!$B$4+1,0)</f>
        <v>1</v>
      </c>
      <c r="C71" s="53">
        <f>MATCH(D71,WELL!$B$3:$B$470,0)</f>
        <v>356</v>
      </c>
      <c r="D71" s="32" t="s">
        <v>637</v>
      </c>
      <c r="S71" s="30">
        <v>0</v>
      </c>
      <c r="T71" s="33" t="s">
        <v>932</v>
      </c>
      <c r="U71" s="66">
        <v>492</v>
      </c>
    </row>
    <row r="72" spans="1:21">
      <c r="A72" s="57">
        <v>42591</v>
      </c>
      <c r="B72" s="46">
        <f>ROUNDUP((A72-SET_SCHEDULE!$B$2)/SET_SCHEDULE!$B$4+1,0)</f>
        <v>1</v>
      </c>
      <c r="C72" s="53">
        <f>MATCH(D72,WELL!$B$3:$B$470,0)</f>
        <v>144</v>
      </c>
      <c r="D72" s="32" t="s">
        <v>638</v>
      </c>
      <c r="S72" s="30">
        <v>0</v>
      </c>
      <c r="T72" s="33" t="s">
        <v>932</v>
      </c>
      <c r="U72" s="66">
        <v>493</v>
      </c>
    </row>
    <row r="73" spans="1:21">
      <c r="A73" s="57">
        <v>42591</v>
      </c>
      <c r="B73" s="46">
        <f>ROUNDUP((A73-SET_SCHEDULE!$B$2)/SET_SCHEDULE!$B$4+1,0)</f>
        <v>1</v>
      </c>
      <c r="C73" s="53">
        <f>MATCH(D73,WELL!$B$3:$B$470,0)</f>
        <v>47</v>
      </c>
      <c r="D73" s="32" t="s">
        <v>813</v>
      </c>
      <c r="S73" s="30">
        <v>0</v>
      </c>
      <c r="T73" s="33" t="s">
        <v>932</v>
      </c>
      <c r="U73" s="66">
        <v>494</v>
      </c>
    </row>
    <row r="74" spans="1:21">
      <c r="A74" s="57">
        <v>42591</v>
      </c>
      <c r="B74" s="46">
        <f>ROUNDUP((A74-SET_SCHEDULE!$B$2)/SET_SCHEDULE!$B$4+1,0)</f>
        <v>1</v>
      </c>
      <c r="C74" s="53">
        <f>MATCH(D74,WELL!$B$3:$B$470,0)</f>
        <v>48</v>
      </c>
      <c r="D74" s="32" t="s">
        <v>814</v>
      </c>
      <c r="S74" s="30">
        <v>0</v>
      </c>
      <c r="T74" s="33" t="s">
        <v>932</v>
      </c>
      <c r="U74" s="66">
        <v>495</v>
      </c>
    </row>
    <row r="75" spans="1:21">
      <c r="A75" s="57">
        <v>42591</v>
      </c>
      <c r="B75" s="46">
        <f>ROUNDUP((A75-SET_SCHEDULE!$B$2)/SET_SCHEDULE!$B$4+1,0)</f>
        <v>1</v>
      </c>
      <c r="C75" s="53">
        <f>MATCH(D75,WELL!$B$3:$B$470,0)</f>
        <v>49</v>
      </c>
      <c r="D75" s="32" t="s">
        <v>815</v>
      </c>
      <c r="S75" s="30">
        <v>0</v>
      </c>
      <c r="T75" s="33" t="s">
        <v>932</v>
      </c>
      <c r="U75" s="66">
        <v>496</v>
      </c>
    </row>
    <row r="76" spans="1:21">
      <c r="A76" s="57">
        <v>42591</v>
      </c>
      <c r="B76" s="46">
        <f>ROUNDUP((A76-SET_SCHEDULE!$B$2)/SET_SCHEDULE!$B$4+1,0)</f>
        <v>1</v>
      </c>
      <c r="C76" s="53">
        <f>MATCH(D76,WELL!$B$3:$B$470,0)</f>
        <v>50</v>
      </c>
      <c r="D76" s="32" t="s">
        <v>816</v>
      </c>
      <c r="S76" s="30">
        <v>0</v>
      </c>
      <c r="T76" s="33" t="s">
        <v>932</v>
      </c>
      <c r="U76" s="66">
        <v>497</v>
      </c>
    </row>
    <row r="77" spans="1:21">
      <c r="A77" s="57">
        <v>42591</v>
      </c>
      <c r="B77" s="46">
        <f>ROUNDUP((A77-SET_SCHEDULE!$B$2)/SET_SCHEDULE!$B$4+1,0)</f>
        <v>1</v>
      </c>
      <c r="C77" s="53">
        <f>MATCH(D77,WELL!$B$3:$B$470,0)</f>
        <v>51</v>
      </c>
      <c r="D77" s="32" t="s">
        <v>817</v>
      </c>
      <c r="S77" s="30">
        <v>0</v>
      </c>
      <c r="T77" s="33" t="s">
        <v>932</v>
      </c>
      <c r="U77" s="66">
        <v>498</v>
      </c>
    </row>
    <row r="78" spans="1:21">
      <c r="A78" s="57">
        <v>42591</v>
      </c>
      <c r="B78" s="46">
        <f>ROUNDUP((A78-SET_SCHEDULE!$B$2)/SET_SCHEDULE!$B$4+1,0)</f>
        <v>1</v>
      </c>
      <c r="C78" s="53">
        <f>MATCH(D78,WELL!$B$3:$B$470,0)</f>
        <v>52</v>
      </c>
      <c r="D78" s="32" t="s">
        <v>818</v>
      </c>
      <c r="S78" s="30">
        <v>0</v>
      </c>
      <c r="T78" s="33" t="s">
        <v>932</v>
      </c>
      <c r="U78" s="66">
        <v>499</v>
      </c>
    </row>
    <row r="79" spans="1:21">
      <c r="A79" s="57">
        <v>42591</v>
      </c>
      <c r="B79" s="46">
        <f>ROUNDUP((A79-SET_SCHEDULE!$B$2)/SET_SCHEDULE!$B$4+1,0)</f>
        <v>1</v>
      </c>
      <c r="C79" s="53">
        <f>MATCH(D79,WELL!$B$3:$B$470,0)</f>
        <v>53</v>
      </c>
      <c r="D79" s="32" t="s">
        <v>819</v>
      </c>
      <c r="S79" s="30">
        <v>0</v>
      </c>
      <c r="T79" s="33" t="s">
        <v>932</v>
      </c>
      <c r="U79" s="66">
        <v>500</v>
      </c>
    </row>
    <row r="80" spans="1:21">
      <c r="A80" s="57">
        <v>42591</v>
      </c>
      <c r="B80" s="46">
        <f>ROUNDUP((A80-SET_SCHEDULE!$B$2)/SET_SCHEDULE!$B$4+1,0)</f>
        <v>1</v>
      </c>
      <c r="C80" s="53">
        <f>MATCH(D80,WELL!$B$3:$B$470,0)</f>
        <v>87</v>
      </c>
      <c r="D80" s="32" t="s">
        <v>345</v>
      </c>
      <c r="S80" s="30">
        <v>0</v>
      </c>
      <c r="T80" s="33" t="s">
        <v>934</v>
      </c>
      <c r="U80" s="66">
        <v>516</v>
      </c>
    </row>
    <row r="81" spans="1:21">
      <c r="A81" s="57">
        <v>42591</v>
      </c>
      <c r="B81" s="46">
        <f>ROUNDUP((A81-SET_SCHEDULE!$B$2)/SET_SCHEDULE!$B$4+1,0)</f>
        <v>1</v>
      </c>
      <c r="C81" s="53">
        <f>MATCH(D81,WELL!$B$3:$B$470,0)</f>
        <v>96</v>
      </c>
      <c r="D81" s="32" t="s">
        <v>348</v>
      </c>
      <c r="S81" s="30">
        <v>0</v>
      </c>
      <c r="T81" s="33" t="s">
        <v>934</v>
      </c>
      <c r="U81" s="66">
        <v>517</v>
      </c>
    </row>
    <row r="82" spans="1:21">
      <c r="A82" s="57">
        <v>42591</v>
      </c>
      <c r="B82" s="46">
        <f>ROUNDUP((A82-SET_SCHEDULE!$B$2)/SET_SCHEDULE!$B$4+1,0)</f>
        <v>1</v>
      </c>
      <c r="C82" s="53">
        <f>MATCH(D82,WELL!$B$3:$B$470,0)</f>
        <v>145</v>
      </c>
      <c r="D82" s="32" t="s">
        <v>353</v>
      </c>
      <c r="S82" s="30">
        <v>0</v>
      </c>
      <c r="T82" s="33" t="s">
        <v>934</v>
      </c>
      <c r="U82" s="66">
        <v>518</v>
      </c>
    </row>
    <row r="83" spans="1:21">
      <c r="A83" s="57">
        <v>42591</v>
      </c>
      <c r="B83" s="46">
        <f>ROUNDUP((A83-SET_SCHEDULE!$B$2)/SET_SCHEDULE!$B$4+1,0)</f>
        <v>1</v>
      </c>
      <c r="C83" s="53">
        <f>MATCH(D83,WELL!$B$3:$B$470,0)</f>
        <v>181</v>
      </c>
      <c r="D83" s="32" t="s">
        <v>405</v>
      </c>
      <c r="S83" s="30">
        <v>0</v>
      </c>
      <c r="T83" s="33" t="s">
        <v>934</v>
      </c>
      <c r="U83" s="66">
        <v>519</v>
      </c>
    </row>
    <row r="84" spans="1:21">
      <c r="A84" s="57">
        <v>42591</v>
      </c>
      <c r="B84" s="46">
        <f>ROUNDUP((A84-SET_SCHEDULE!$B$2)/SET_SCHEDULE!$B$4+1,0)</f>
        <v>1</v>
      </c>
      <c r="C84" s="53">
        <f>MATCH(D84,WELL!$B$3:$B$470,0)</f>
        <v>376</v>
      </c>
      <c r="D84" s="32" t="s">
        <v>660</v>
      </c>
      <c r="S84" s="30">
        <v>0</v>
      </c>
      <c r="T84" s="33" t="s">
        <v>934</v>
      </c>
      <c r="U84" s="66">
        <v>520</v>
      </c>
    </row>
    <row r="85" spans="1:21">
      <c r="A85" s="57">
        <v>42591</v>
      </c>
      <c r="B85" s="46">
        <f>ROUNDUP((A85-SET_SCHEDULE!$B$2)/SET_SCHEDULE!$B$4+1,0)</f>
        <v>1</v>
      </c>
      <c r="C85" s="53">
        <f>MATCH(D85,WELL!$B$3:$B$470,0)</f>
        <v>374</v>
      </c>
      <c r="D85" s="32" t="s">
        <v>657</v>
      </c>
      <c r="S85" s="30">
        <v>0</v>
      </c>
      <c r="T85" s="33" t="s">
        <v>934</v>
      </c>
      <c r="U85" s="66">
        <v>521</v>
      </c>
    </row>
    <row r="86" spans="1:21">
      <c r="A86" s="57">
        <v>42591</v>
      </c>
      <c r="B86" s="46">
        <f>ROUNDUP((A86-SET_SCHEDULE!$B$2)/SET_SCHEDULE!$B$4+1,0)</f>
        <v>1</v>
      </c>
      <c r="C86" s="53">
        <f>MATCH(D86,WELL!$B$3:$B$470,0)</f>
        <v>370</v>
      </c>
      <c r="D86" s="32" t="s">
        <v>652</v>
      </c>
      <c r="S86" s="30">
        <v>0</v>
      </c>
      <c r="T86" s="33" t="s">
        <v>934</v>
      </c>
      <c r="U86" s="66">
        <v>522</v>
      </c>
    </row>
    <row r="87" spans="1:21">
      <c r="A87" s="57">
        <v>42591</v>
      </c>
      <c r="B87" s="46">
        <f>ROUNDUP((A87-SET_SCHEDULE!$B$2)/SET_SCHEDULE!$B$4+1,0)</f>
        <v>1</v>
      </c>
      <c r="C87" s="53">
        <f>MATCH(D87,WELL!$B$3:$B$470,0)</f>
        <v>366</v>
      </c>
      <c r="D87" s="32" t="s">
        <v>648</v>
      </c>
      <c r="S87" s="30">
        <v>0</v>
      </c>
      <c r="T87" s="33" t="s">
        <v>934</v>
      </c>
      <c r="U87" s="66">
        <v>523</v>
      </c>
    </row>
    <row r="88" spans="1:21">
      <c r="A88" s="57">
        <v>42598</v>
      </c>
      <c r="B88" s="46">
        <f>ROUNDUP((A88-SET_SCHEDULE!$B$2)/SET_SCHEDULE!$B$4+1,0)</f>
        <v>8</v>
      </c>
      <c r="C88" s="53">
        <f>MATCH(D88,WELL!$B$3:$B$470,0)</f>
        <v>289</v>
      </c>
      <c r="D88" s="149" t="s">
        <v>551</v>
      </c>
      <c r="E88" s="50"/>
      <c r="G88" s="63"/>
      <c r="R88" s="44"/>
      <c r="S88" s="79">
        <v>0</v>
      </c>
      <c r="T88" s="158" t="s">
        <v>913</v>
      </c>
      <c r="U88" s="66">
        <v>38</v>
      </c>
    </row>
    <row r="89" spans="1:21">
      <c r="A89" s="57">
        <v>42598</v>
      </c>
      <c r="B89" s="46">
        <f>ROUNDUP((A89-SET_SCHEDULE!$B$2)/SET_SCHEDULE!$B$4+1,0)</f>
        <v>8</v>
      </c>
      <c r="C89" s="53">
        <f>MATCH(D89,WELL!$B$3:$B$470,0)</f>
        <v>290</v>
      </c>
      <c r="D89" s="149" t="s">
        <v>552</v>
      </c>
      <c r="E89" s="50"/>
      <c r="G89" s="63"/>
      <c r="R89" s="44"/>
      <c r="S89" s="79">
        <v>0</v>
      </c>
      <c r="T89" s="158" t="s">
        <v>913</v>
      </c>
      <c r="U89" s="66">
        <v>39</v>
      </c>
    </row>
    <row r="90" spans="1:21">
      <c r="A90" s="57">
        <v>42598</v>
      </c>
      <c r="B90" s="46">
        <f>ROUNDUP((A90-SET_SCHEDULE!$B$2)/SET_SCHEDULE!$B$4+1,0)</f>
        <v>8</v>
      </c>
      <c r="C90" s="53">
        <f>MATCH(D90,WELL!$B$3:$B$470,0)</f>
        <v>291</v>
      </c>
      <c r="D90" s="149" t="s">
        <v>553</v>
      </c>
      <c r="E90" s="50"/>
      <c r="G90" s="63"/>
      <c r="R90" s="44"/>
      <c r="S90" s="79">
        <v>0</v>
      </c>
      <c r="T90" s="158" t="s">
        <v>913</v>
      </c>
      <c r="U90" s="66">
        <v>40</v>
      </c>
    </row>
    <row r="91" spans="1:21">
      <c r="A91" s="57">
        <v>42598</v>
      </c>
      <c r="B91" s="46">
        <f>ROUNDUP((A91-SET_SCHEDULE!$B$2)/SET_SCHEDULE!$B$4+1,0)</f>
        <v>8</v>
      </c>
      <c r="C91" s="53">
        <f>MATCH(D91,WELL!$B$3:$B$470,0)</f>
        <v>292</v>
      </c>
      <c r="D91" s="149" t="s">
        <v>554</v>
      </c>
      <c r="E91" s="50"/>
      <c r="G91" s="63"/>
      <c r="R91" s="44"/>
      <c r="S91" s="79">
        <v>0</v>
      </c>
      <c r="T91" s="158" t="s">
        <v>913</v>
      </c>
      <c r="U91" s="66">
        <v>41</v>
      </c>
    </row>
    <row r="92" spans="1:21">
      <c r="A92" s="57">
        <v>42598</v>
      </c>
      <c r="B92" s="46">
        <f>ROUNDUP((A92-SET_SCHEDULE!$B$2)/SET_SCHEDULE!$B$4+1,0)</f>
        <v>8</v>
      </c>
      <c r="C92" s="53">
        <f>MATCH(D92,WELL!$B$3:$B$470,0)</f>
        <v>293</v>
      </c>
      <c r="D92" s="149" t="s">
        <v>555</v>
      </c>
      <c r="E92" s="50"/>
      <c r="G92" s="63"/>
      <c r="R92" s="44"/>
      <c r="S92" s="79">
        <v>0</v>
      </c>
      <c r="T92" s="158" t="s">
        <v>913</v>
      </c>
      <c r="U92" s="66">
        <v>42</v>
      </c>
    </row>
    <row r="93" spans="1:21">
      <c r="A93" s="57">
        <v>42598</v>
      </c>
      <c r="B93" s="46">
        <f>ROUNDUP((A93-SET_SCHEDULE!$B$2)/SET_SCHEDULE!$B$4+1,0)</f>
        <v>8</v>
      </c>
      <c r="C93" s="53">
        <f>MATCH(D93,WELL!$B$3:$B$470,0)</f>
        <v>294</v>
      </c>
      <c r="D93" s="149" t="s">
        <v>556</v>
      </c>
      <c r="E93" s="50"/>
      <c r="G93" s="63"/>
      <c r="R93" s="44"/>
      <c r="S93" s="79">
        <v>0</v>
      </c>
      <c r="T93" s="158" t="s">
        <v>913</v>
      </c>
      <c r="U93" s="66">
        <v>43</v>
      </c>
    </row>
    <row r="94" spans="1:21">
      <c r="A94" s="57">
        <v>42598</v>
      </c>
      <c r="B94" s="46">
        <f>ROUNDUP((A94-SET_SCHEDULE!$B$2)/SET_SCHEDULE!$B$4+1,0)</f>
        <v>8</v>
      </c>
      <c r="C94" s="53">
        <f>MATCH(D94,WELL!$B$3:$B$470,0)</f>
        <v>295</v>
      </c>
      <c r="D94" s="149" t="s">
        <v>557</v>
      </c>
      <c r="E94" s="50"/>
      <c r="G94" s="63"/>
      <c r="R94" s="44"/>
      <c r="S94" s="79">
        <v>0</v>
      </c>
      <c r="T94" s="158" t="s">
        <v>913</v>
      </c>
      <c r="U94" s="66">
        <v>44</v>
      </c>
    </row>
    <row r="95" spans="1:21">
      <c r="A95" s="57">
        <v>42598</v>
      </c>
      <c r="B95" s="46">
        <f>ROUNDUP((A95-SET_SCHEDULE!$B$2)/SET_SCHEDULE!$B$4+1,0)</f>
        <v>8</v>
      </c>
      <c r="C95" s="53">
        <f>MATCH(D95,WELL!$B$3:$B$470,0)</f>
        <v>296</v>
      </c>
      <c r="D95" s="149" t="s">
        <v>558</v>
      </c>
      <c r="E95" s="50"/>
      <c r="G95" s="63"/>
      <c r="R95" s="44"/>
      <c r="S95" s="79">
        <v>0</v>
      </c>
      <c r="T95" s="158" t="s">
        <v>913</v>
      </c>
      <c r="U95" s="66">
        <v>45</v>
      </c>
    </row>
    <row r="96" spans="1:21">
      <c r="A96" s="57">
        <v>42598</v>
      </c>
      <c r="B96" s="46">
        <f>ROUNDUP((A96-SET_SCHEDULE!$B$2)/SET_SCHEDULE!$B$4+1,0)</f>
        <v>8</v>
      </c>
      <c r="C96" s="53">
        <f>MATCH(D96,WELL!$B$3:$B$470,0)</f>
        <v>129</v>
      </c>
      <c r="D96" s="149" t="s">
        <v>559</v>
      </c>
      <c r="E96" s="50"/>
      <c r="G96" s="63"/>
      <c r="R96" s="44"/>
      <c r="S96" s="79">
        <v>0</v>
      </c>
      <c r="T96" s="158" t="s">
        <v>913</v>
      </c>
      <c r="U96" s="66">
        <v>46</v>
      </c>
    </row>
    <row r="97" spans="1:48">
      <c r="A97" s="57">
        <v>42598</v>
      </c>
      <c r="B97" s="46">
        <f>ROUNDUP((A97-SET_SCHEDULE!$B$2)/SET_SCHEDULE!$B$4+1,0)</f>
        <v>8</v>
      </c>
      <c r="C97" s="53">
        <f>MATCH(D97,WELL!$B$3:$B$470,0)</f>
        <v>297</v>
      </c>
      <c r="D97" s="149" t="s">
        <v>560</v>
      </c>
      <c r="E97" s="50"/>
      <c r="G97" s="63"/>
      <c r="R97" s="44"/>
      <c r="S97" s="79">
        <v>0</v>
      </c>
      <c r="T97" s="158" t="s">
        <v>913</v>
      </c>
      <c r="U97" s="66">
        <v>47</v>
      </c>
    </row>
    <row r="98" spans="1:48">
      <c r="A98" s="57">
        <v>42598</v>
      </c>
      <c r="B98" s="46">
        <f>ROUNDUP((A98-SET_SCHEDULE!$B$2)/SET_SCHEDULE!$B$4+1,0)</f>
        <v>8</v>
      </c>
      <c r="C98" s="53">
        <f>MATCH(D98,WELL!$B$3:$B$470,0)</f>
        <v>298</v>
      </c>
      <c r="D98" s="149" t="s">
        <v>561</v>
      </c>
      <c r="E98" s="50"/>
      <c r="G98" s="63"/>
      <c r="R98" s="44"/>
      <c r="S98" s="79">
        <v>0</v>
      </c>
      <c r="T98" s="158" t="s">
        <v>913</v>
      </c>
      <c r="U98" s="66">
        <v>48</v>
      </c>
    </row>
    <row r="99" spans="1:48">
      <c r="A99" s="57">
        <v>42598</v>
      </c>
      <c r="B99" s="46">
        <f>ROUNDUP((A99-SET_SCHEDULE!$B$2)/SET_SCHEDULE!$B$4+1,0)</f>
        <v>8</v>
      </c>
      <c r="C99" s="53">
        <f>MATCH(D99,WELL!$B$3:$B$470,0)</f>
        <v>90</v>
      </c>
      <c r="D99" s="149" t="s">
        <v>562</v>
      </c>
      <c r="E99" s="50"/>
      <c r="G99" s="63"/>
      <c r="R99" s="44"/>
      <c r="S99" s="79">
        <v>0</v>
      </c>
      <c r="T99" s="158" t="s">
        <v>913</v>
      </c>
      <c r="U99" s="66">
        <v>49</v>
      </c>
    </row>
    <row r="100" spans="1:48">
      <c r="A100" s="57">
        <v>42598</v>
      </c>
      <c r="B100" s="46">
        <f>ROUNDUP((A100-SET_SCHEDULE!$B$2)/SET_SCHEDULE!$B$4+1,0)</f>
        <v>8</v>
      </c>
      <c r="C100" s="53">
        <f>MATCH(D100,WELL!$B$3:$B$470,0)</f>
        <v>299</v>
      </c>
      <c r="D100" s="149" t="s">
        <v>563</v>
      </c>
      <c r="E100" s="50"/>
      <c r="G100" s="63"/>
      <c r="R100" s="44"/>
      <c r="S100" s="79">
        <v>0</v>
      </c>
      <c r="T100" s="158" t="s">
        <v>913</v>
      </c>
      <c r="U100" s="66">
        <v>50</v>
      </c>
    </row>
    <row r="101" spans="1:48">
      <c r="A101" s="57">
        <v>42598</v>
      </c>
      <c r="B101" s="46">
        <f>ROUNDUP((A101-SET_SCHEDULE!$B$2)/SET_SCHEDULE!$B$4+1,0)</f>
        <v>8</v>
      </c>
      <c r="C101" s="53">
        <f>MATCH(D101,WELL!$B$3:$B$470,0)</f>
        <v>314</v>
      </c>
      <c r="D101" s="149" t="s">
        <v>578</v>
      </c>
      <c r="E101" s="50"/>
      <c r="G101" s="63"/>
      <c r="R101" s="44"/>
      <c r="S101" s="79">
        <v>0</v>
      </c>
      <c r="T101" s="158" t="s">
        <v>913</v>
      </c>
      <c r="U101" s="66">
        <v>51</v>
      </c>
    </row>
    <row r="102" spans="1:48">
      <c r="A102" s="57">
        <v>42598</v>
      </c>
      <c r="B102" s="46">
        <f>ROUNDUP((A102-SET_SCHEDULE!$B$2)/SET_SCHEDULE!$B$4+1,0)</f>
        <v>8</v>
      </c>
      <c r="C102" s="53">
        <f>MATCH(D102,WELL!$B$3:$B$470,0)</f>
        <v>315</v>
      </c>
      <c r="D102" s="149" t="s">
        <v>579</v>
      </c>
      <c r="E102" s="50"/>
      <c r="G102" s="63"/>
      <c r="R102" s="44"/>
      <c r="S102" s="79">
        <v>0</v>
      </c>
      <c r="T102" s="158" t="s">
        <v>913</v>
      </c>
      <c r="U102" s="66">
        <v>52</v>
      </c>
    </row>
    <row r="103" spans="1:48">
      <c r="A103" s="57">
        <v>42598</v>
      </c>
      <c r="B103" s="46">
        <f>ROUNDUP((A103-SET_SCHEDULE!$B$2)/SET_SCHEDULE!$B$4+1,0)</f>
        <v>8</v>
      </c>
      <c r="C103" s="53">
        <f>MATCH(D103,WELL!$B$3:$B$470,0)</f>
        <v>316</v>
      </c>
      <c r="D103" s="149" t="s">
        <v>580</v>
      </c>
      <c r="E103" s="50"/>
      <c r="G103" s="63"/>
      <c r="R103" s="44"/>
      <c r="S103" s="79">
        <v>0</v>
      </c>
      <c r="T103" s="158" t="s">
        <v>913</v>
      </c>
      <c r="U103" s="66">
        <v>53</v>
      </c>
    </row>
    <row r="104" spans="1:48">
      <c r="A104" s="57">
        <v>42598</v>
      </c>
      <c r="B104" s="46">
        <f>ROUNDUP((A104-SET_SCHEDULE!$B$2)/SET_SCHEDULE!$B$4+1,0)</f>
        <v>8</v>
      </c>
      <c r="C104" s="53">
        <f>MATCH(D104,WELL!$B$3:$B$470,0)</f>
        <v>25</v>
      </c>
      <c r="D104" s="149" t="s">
        <v>581</v>
      </c>
      <c r="E104" s="50"/>
      <c r="G104" s="63"/>
      <c r="R104" s="44"/>
      <c r="S104" s="79">
        <v>0</v>
      </c>
      <c r="T104" s="158" t="s">
        <v>913</v>
      </c>
      <c r="U104" s="66">
        <v>54</v>
      </c>
    </row>
    <row r="105" spans="1:48">
      <c r="A105" s="57">
        <v>42598</v>
      </c>
      <c r="B105" s="46">
        <f>ROUNDUP((A105-SET_SCHEDULE!$B$2)/SET_SCHEDULE!$B$4+1,0)</f>
        <v>8</v>
      </c>
      <c r="C105" s="53">
        <f>MATCH(D105,WELL!$B$3:$B$470,0)</f>
        <v>317</v>
      </c>
      <c r="D105" s="149" t="s">
        <v>582</v>
      </c>
      <c r="E105" s="50"/>
      <c r="G105" s="63"/>
      <c r="R105" s="44"/>
      <c r="S105" s="79">
        <v>0</v>
      </c>
      <c r="T105" s="158" t="s">
        <v>913</v>
      </c>
      <c r="U105" s="66">
        <v>55</v>
      </c>
    </row>
    <row r="106" spans="1:48">
      <c r="A106" s="57">
        <v>42598</v>
      </c>
      <c r="B106" s="46">
        <f>ROUNDUP((A106-SET_SCHEDULE!$B$2)/SET_SCHEDULE!$B$4+1,0)</f>
        <v>8</v>
      </c>
      <c r="C106" s="53">
        <f>MATCH(D106,WELL!$B$3:$B$470,0)</f>
        <v>318</v>
      </c>
      <c r="D106" s="149" t="s">
        <v>583</v>
      </c>
      <c r="E106" s="50"/>
      <c r="G106" s="63"/>
      <c r="R106" s="44"/>
      <c r="S106" s="79">
        <v>0</v>
      </c>
      <c r="T106" s="158" t="s">
        <v>913</v>
      </c>
      <c r="U106" s="66">
        <v>56</v>
      </c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</row>
    <row r="107" spans="1:48">
      <c r="A107" s="57">
        <v>42598</v>
      </c>
      <c r="B107" s="46">
        <f>ROUNDUP((A107-SET_SCHEDULE!$B$2)/SET_SCHEDULE!$B$4+1,0)</f>
        <v>8</v>
      </c>
      <c r="C107" s="53">
        <f>MATCH(D107,WELL!$B$3:$B$470,0)</f>
        <v>319</v>
      </c>
      <c r="D107" s="149" t="s">
        <v>584</v>
      </c>
      <c r="E107" s="50"/>
      <c r="G107" s="63"/>
      <c r="R107" s="44"/>
      <c r="S107" s="79">
        <v>0</v>
      </c>
      <c r="T107" s="158" t="s">
        <v>913</v>
      </c>
      <c r="U107" s="66">
        <v>57</v>
      </c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</row>
    <row r="108" spans="1:48">
      <c r="A108" s="57">
        <v>42598</v>
      </c>
      <c r="B108" s="46">
        <f>ROUNDUP((A108-SET_SCHEDULE!$B$2)/SET_SCHEDULE!$B$4+1,0)</f>
        <v>8</v>
      </c>
      <c r="C108" s="53">
        <f>MATCH(D108,WELL!$B$3:$B$470,0)</f>
        <v>320</v>
      </c>
      <c r="D108" s="149" t="s">
        <v>585</v>
      </c>
      <c r="E108" s="50"/>
      <c r="G108" s="63"/>
      <c r="R108" s="44"/>
      <c r="S108" s="79">
        <v>0</v>
      </c>
      <c r="T108" s="158" t="s">
        <v>913</v>
      </c>
      <c r="U108" s="66">
        <v>58</v>
      </c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</row>
    <row r="109" spans="1:48">
      <c r="A109" s="57">
        <v>42598</v>
      </c>
      <c r="B109" s="46">
        <f>ROUNDUP((A109-SET_SCHEDULE!$B$2)/SET_SCHEDULE!$B$4+1,0)</f>
        <v>8</v>
      </c>
      <c r="C109" s="53">
        <f>MATCH(D109,WELL!$B$3:$B$470,0)</f>
        <v>386</v>
      </c>
      <c r="D109" s="149" t="s">
        <v>671</v>
      </c>
      <c r="E109" s="50"/>
      <c r="G109" s="63"/>
      <c r="R109" s="44"/>
      <c r="S109" s="79">
        <v>0</v>
      </c>
      <c r="T109" s="158" t="s">
        <v>913</v>
      </c>
      <c r="U109" s="66">
        <v>59</v>
      </c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</row>
    <row r="110" spans="1:48">
      <c r="A110" s="57">
        <v>42598</v>
      </c>
      <c r="B110" s="46">
        <f>ROUNDUP((A110-SET_SCHEDULE!$B$2)/SET_SCHEDULE!$B$4+1,0)</f>
        <v>8</v>
      </c>
      <c r="C110" s="53">
        <f>MATCH(D110,WELL!$B$3:$B$470,0)</f>
        <v>387</v>
      </c>
      <c r="D110" s="149" t="s">
        <v>672</v>
      </c>
      <c r="E110" s="50"/>
      <c r="G110" s="63"/>
      <c r="R110" s="44"/>
      <c r="S110" s="79">
        <v>0</v>
      </c>
      <c r="T110" s="158" t="s">
        <v>913</v>
      </c>
      <c r="U110" s="66">
        <v>60</v>
      </c>
    </row>
    <row r="111" spans="1:48">
      <c r="A111" s="57">
        <v>42598</v>
      </c>
      <c r="B111" s="46">
        <f>ROUNDUP((A111-SET_SCHEDULE!$B$2)/SET_SCHEDULE!$B$4+1,0)</f>
        <v>8</v>
      </c>
      <c r="C111" s="53">
        <f>MATCH(D111,WELL!$B$3:$B$470,0)</f>
        <v>388</v>
      </c>
      <c r="D111" s="149" t="s">
        <v>673</v>
      </c>
      <c r="E111" s="50"/>
      <c r="G111" s="63"/>
      <c r="R111" s="44"/>
      <c r="S111" s="79">
        <v>0</v>
      </c>
      <c r="T111" s="158" t="s">
        <v>913</v>
      </c>
      <c r="U111" s="66">
        <v>61</v>
      </c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</row>
    <row r="112" spans="1:48">
      <c r="A112" s="57">
        <v>42598</v>
      </c>
      <c r="B112" s="46">
        <f>ROUNDUP((A112-SET_SCHEDULE!$B$2)/SET_SCHEDULE!$B$4+1,0)</f>
        <v>8</v>
      </c>
      <c r="C112" s="53">
        <f>MATCH(D112,WELL!$B$3:$B$470,0)</f>
        <v>389</v>
      </c>
      <c r="D112" s="149" t="s">
        <v>674</v>
      </c>
      <c r="E112" s="50"/>
      <c r="G112" s="63"/>
      <c r="R112" s="44"/>
      <c r="S112" s="79">
        <v>0</v>
      </c>
      <c r="T112" s="158" t="s">
        <v>913</v>
      </c>
      <c r="U112" s="66">
        <v>62</v>
      </c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</row>
    <row r="113" spans="1:48">
      <c r="A113" s="57">
        <v>42598</v>
      </c>
      <c r="B113" s="46">
        <f>ROUNDUP((A113-SET_SCHEDULE!$B$2)/SET_SCHEDULE!$B$4+1,0)</f>
        <v>8</v>
      </c>
      <c r="C113" s="53">
        <f>MATCH(D113,WELL!$B$3:$B$470,0)</f>
        <v>390</v>
      </c>
      <c r="D113" s="149" t="s">
        <v>675</v>
      </c>
      <c r="E113" s="50"/>
      <c r="G113" s="63"/>
      <c r="R113" s="44"/>
      <c r="S113" s="79">
        <v>0</v>
      </c>
      <c r="T113" s="158" t="s">
        <v>913</v>
      </c>
      <c r="U113" s="66">
        <v>63</v>
      </c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</row>
    <row r="114" spans="1:48">
      <c r="A114" s="57">
        <v>42598</v>
      </c>
      <c r="B114" s="46">
        <f>ROUNDUP((A114-SET_SCHEDULE!$B$2)/SET_SCHEDULE!$B$4+1,0)</f>
        <v>8</v>
      </c>
      <c r="C114" s="53">
        <f>MATCH(D114,WELL!$B$3:$B$470,0)</f>
        <v>391</v>
      </c>
      <c r="D114" s="149" t="s">
        <v>676</v>
      </c>
      <c r="E114" s="50"/>
      <c r="G114" s="63"/>
      <c r="R114" s="44"/>
      <c r="S114" s="79">
        <v>0</v>
      </c>
      <c r="T114" s="158" t="s">
        <v>913</v>
      </c>
      <c r="U114" s="66">
        <v>64</v>
      </c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</row>
    <row r="115" spans="1:48">
      <c r="A115" s="57">
        <v>42598</v>
      </c>
      <c r="B115" s="46">
        <f>ROUNDUP((A115-SET_SCHEDULE!$B$2)/SET_SCHEDULE!$B$4+1,0)</f>
        <v>8</v>
      </c>
      <c r="C115" s="53">
        <f>MATCH(D115,WELL!$B$3:$B$470,0)</f>
        <v>128</v>
      </c>
      <c r="D115" s="149" t="s">
        <v>677</v>
      </c>
      <c r="E115" s="50"/>
      <c r="G115" s="63"/>
      <c r="R115" s="44"/>
      <c r="S115" s="79">
        <v>0</v>
      </c>
      <c r="T115" s="158" t="s">
        <v>913</v>
      </c>
      <c r="U115" s="66">
        <v>65</v>
      </c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</row>
    <row r="116" spans="1:48">
      <c r="A116" s="57">
        <v>42598</v>
      </c>
      <c r="B116" s="46">
        <f>ROUNDUP((A116-SET_SCHEDULE!$B$2)/SET_SCHEDULE!$B$4+1,0)</f>
        <v>8</v>
      </c>
      <c r="C116" s="53">
        <f>MATCH(D116,WELL!$B$3:$B$470,0)</f>
        <v>396</v>
      </c>
      <c r="D116" s="149" t="s">
        <v>686</v>
      </c>
      <c r="E116" s="50"/>
      <c r="G116" s="63"/>
      <c r="R116" s="44"/>
      <c r="S116" s="79">
        <v>0</v>
      </c>
      <c r="T116" s="158" t="s">
        <v>913</v>
      </c>
      <c r="U116" s="66">
        <v>66</v>
      </c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</row>
    <row r="117" spans="1:48">
      <c r="A117" s="57">
        <v>42598</v>
      </c>
      <c r="B117" s="46">
        <f>ROUNDUP((A117-SET_SCHEDULE!$B$2)/SET_SCHEDULE!$B$4+1,0)</f>
        <v>8</v>
      </c>
      <c r="C117" s="53">
        <f>MATCH(D117,WELL!$B$3:$B$470,0)</f>
        <v>44</v>
      </c>
      <c r="D117" s="149" t="s">
        <v>810</v>
      </c>
      <c r="E117" s="50"/>
      <c r="G117" s="63"/>
      <c r="R117" s="44"/>
      <c r="S117" s="79">
        <v>0</v>
      </c>
      <c r="T117" s="158" t="s">
        <v>913</v>
      </c>
      <c r="U117" s="66">
        <v>67</v>
      </c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</row>
    <row r="118" spans="1:48">
      <c r="A118" s="57">
        <v>42598</v>
      </c>
      <c r="B118" s="46">
        <f>ROUNDUP((A118-SET_SCHEDULE!$B$2)/SET_SCHEDULE!$B$4+1,0)</f>
        <v>8</v>
      </c>
      <c r="C118" s="53">
        <f>MATCH(D118,WELL!$B$3:$B$470,0)</f>
        <v>45</v>
      </c>
      <c r="D118" s="149" t="s">
        <v>811</v>
      </c>
      <c r="E118" s="50"/>
      <c r="G118" s="63"/>
      <c r="R118" s="44"/>
      <c r="S118" s="79">
        <v>0</v>
      </c>
      <c r="T118" s="158" t="s">
        <v>913</v>
      </c>
      <c r="U118" s="66">
        <v>68</v>
      </c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</row>
    <row r="119" spans="1:48">
      <c r="A119" s="57">
        <v>42598</v>
      </c>
      <c r="B119" s="46">
        <f>ROUNDUP((A119-SET_SCHEDULE!$B$2)/SET_SCHEDULE!$B$4+1,0)</f>
        <v>8</v>
      </c>
      <c r="C119" s="53">
        <f>MATCH(D119,WELL!$B$3:$B$470,0)</f>
        <v>46</v>
      </c>
      <c r="D119" s="149" t="s">
        <v>812</v>
      </c>
      <c r="E119" s="50"/>
      <c r="G119" s="63"/>
      <c r="R119" s="44"/>
      <c r="S119" s="79">
        <v>0</v>
      </c>
      <c r="T119" s="158" t="s">
        <v>913</v>
      </c>
      <c r="U119" s="66">
        <v>69</v>
      </c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</row>
    <row r="120" spans="1:48">
      <c r="A120" s="57">
        <v>42601</v>
      </c>
      <c r="B120" s="46">
        <f>ROUNDUP((A120-SET_SCHEDULE!$B$2)/SET_SCHEDULE!$B$4+1,0)</f>
        <v>11</v>
      </c>
      <c r="C120" s="53">
        <f>MATCH(D120,WELL!$B$3:$B$470,0)</f>
        <v>289</v>
      </c>
      <c r="D120" s="149" t="s">
        <v>551</v>
      </c>
      <c r="E120" s="50"/>
      <c r="G120" s="63"/>
      <c r="R120" s="44"/>
      <c r="S120" s="79">
        <v>1</v>
      </c>
      <c r="T120" s="158" t="s">
        <v>914</v>
      </c>
      <c r="U120" s="66">
        <v>70</v>
      </c>
    </row>
    <row r="121" spans="1:48">
      <c r="A121" s="57">
        <v>42601</v>
      </c>
      <c r="B121" s="46">
        <f>ROUNDUP((A121-SET_SCHEDULE!$B$2)/SET_SCHEDULE!$B$4+1,0)</f>
        <v>11</v>
      </c>
      <c r="C121" s="53">
        <f>MATCH(D121,WELL!$B$3:$B$470,0)</f>
        <v>290</v>
      </c>
      <c r="D121" s="149" t="s">
        <v>552</v>
      </c>
      <c r="E121" s="50"/>
      <c r="G121" s="63"/>
      <c r="R121" s="44"/>
      <c r="S121" s="79">
        <v>1</v>
      </c>
      <c r="T121" s="158" t="s">
        <v>914</v>
      </c>
      <c r="U121" s="66">
        <v>71</v>
      </c>
    </row>
    <row r="122" spans="1:48">
      <c r="A122" s="57">
        <v>42601</v>
      </c>
      <c r="B122" s="46">
        <f>ROUNDUP((A122-SET_SCHEDULE!$B$2)/SET_SCHEDULE!$B$4+1,0)</f>
        <v>11</v>
      </c>
      <c r="C122" s="53">
        <f>MATCH(D122,WELL!$B$3:$B$470,0)</f>
        <v>291</v>
      </c>
      <c r="D122" s="149" t="s">
        <v>553</v>
      </c>
      <c r="E122" s="50"/>
      <c r="G122" s="63"/>
      <c r="R122" s="44"/>
      <c r="S122" s="79">
        <v>1</v>
      </c>
      <c r="T122" s="158" t="s">
        <v>914</v>
      </c>
      <c r="U122" s="66">
        <v>72</v>
      </c>
    </row>
    <row r="123" spans="1:48">
      <c r="A123" s="57">
        <v>42601</v>
      </c>
      <c r="B123" s="46">
        <f>ROUNDUP((A123-SET_SCHEDULE!$B$2)/SET_SCHEDULE!$B$4+1,0)</f>
        <v>11</v>
      </c>
      <c r="C123" s="53">
        <f>MATCH(D123,WELL!$B$3:$B$470,0)</f>
        <v>292</v>
      </c>
      <c r="D123" s="149" t="s">
        <v>554</v>
      </c>
      <c r="E123" s="50"/>
      <c r="G123" s="63"/>
      <c r="R123" s="44"/>
      <c r="S123" s="79">
        <v>1</v>
      </c>
      <c r="T123" s="158" t="s">
        <v>914</v>
      </c>
      <c r="U123" s="66">
        <v>73</v>
      </c>
    </row>
    <row r="124" spans="1:48">
      <c r="A124" s="57">
        <v>42601</v>
      </c>
      <c r="B124" s="46">
        <f>ROUNDUP((A124-SET_SCHEDULE!$B$2)/SET_SCHEDULE!$B$4+1,0)</f>
        <v>11</v>
      </c>
      <c r="C124" s="53">
        <f>MATCH(D124,WELL!$B$3:$B$470,0)</f>
        <v>293</v>
      </c>
      <c r="D124" s="149" t="s">
        <v>555</v>
      </c>
      <c r="E124" s="50"/>
      <c r="G124" s="63"/>
      <c r="R124" s="44"/>
      <c r="S124" s="79">
        <v>1</v>
      </c>
      <c r="T124" s="158" t="s">
        <v>914</v>
      </c>
      <c r="U124" s="66">
        <v>74</v>
      </c>
    </row>
    <row r="125" spans="1:48">
      <c r="A125" s="57">
        <v>42601</v>
      </c>
      <c r="B125" s="46">
        <f>ROUNDUP((A125-SET_SCHEDULE!$B$2)/SET_SCHEDULE!$B$4+1,0)</f>
        <v>11</v>
      </c>
      <c r="C125" s="53">
        <f>MATCH(D125,WELL!$B$3:$B$470,0)</f>
        <v>294</v>
      </c>
      <c r="D125" s="149" t="s">
        <v>556</v>
      </c>
      <c r="E125" s="50"/>
      <c r="G125" s="63"/>
      <c r="R125" s="44"/>
      <c r="S125" s="79">
        <v>1</v>
      </c>
      <c r="T125" s="158" t="s">
        <v>914</v>
      </c>
      <c r="U125" s="66">
        <v>75</v>
      </c>
    </row>
    <row r="126" spans="1:48">
      <c r="A126" s="57">
        <v>42601</v>
      </c>
      <c r="B126" s="46">
        <f>ROUNDUP((A126-SET_SCHEDULE!$B$2)/SET_SCHEDULE!$B$4+1,0)</f>
        <v>11</v>
      </c>
      <c r="C126" s="53">
        <f>MATCH(D126,WELL!$B$3:$B$470,0)</f>
        <v>295</v>
      </c>
      <c r="D126" s="149" t="s">
        <v>557</v>
      </c>
      <c r="E126" s="50"/>
      <c r="G126" s="63"/>
      <c r="R126" s="44"/>
      <c r="S126" s="79">
        <v>1</v>
      </c>
      <c r="T126" s="158" t="s">
        <v>914</v>
      </c>
      <c r="U126" s="66">
        <v>76</v>
      </c>
    </row>
    <row r="127" spans="1:48">
      <c r="A127" s="57">
        <v>42601</v>
      </c>
      <c r="B127" s="46">
        <f>ROUNDUP((A127-SET_SCHEDULE!$B$2)/SET_SCHEDULE!$B$4+1,0)</f>
        <v>11</v>
      </c>
      <c r="C127" s="53">
        <f>MATCH(D127,WELL!$B$3:$B$470,0)</f>
        <v>296</v>
      </c>
      <c r="D127" s="149" t="s">
        <v>558</v>
      </c>
      <c r="E127" s="50"/>
      <c r="G127" s="63"/>
      <c r="R127" s="44"/>
      <c r="S127" s="79">
        <v>1</v>
      </c>
      <c r="T127" s="158" t="s">
        <v>914</v>
      </c>
      <c r="U127" s="66">
        <v>77</v>
      </c>
    </row>
    <row r="128" spans="1:48">
      <c r="A128" s="57">
        <v>42601</v>
      </c>
      <c r="B128" s="46">
        <f>ROUNDUP((A128-SET_SCHEDULE!$B$2)/SET_SCHEDULE!$B$4+1,0)</f>
        <v>11</v>
      </c>
      <c r="C128" s="53">
        <f>MATCH(D128,WELL!$B$3:$B$470,0)</f>
        <v>129</v>
      </c>
      <c r="D128" s="149" t="s">
        <v>559</v>
      </c>
      <c r="E128" s="50"/>
      <c r="G128" s="63"/>
      <c r="R128" s="44"/>
      <c r="S128" s="79">
        <v>1</v>
      </c>
      <c r="T128" s="158" t="s">
        <v>914</v>
      </c>
      <c r="U128" s="66">
        <v>78</v>
      </c>
    </row>
    <row r="129" spans="1:21">
      <c r="A129" s="57">
        <v>42601</v>
      </c>
      <c r="B129" s="46">
        <f>ROUNDUP((A129-SET_SCHEDULE!$B$2)/SET_SCHEDULE!$B$4+1,0)</f>
        <v>11</v>
      </c>
      <c r="C129" s="53">
        <f>MATCH(D129,WELL!$B$3:$B$470,0)</f>
        <v>297</v>
      </c>
      <c r="D129" s="149" t="s">
        <v>560</v>
      </c>
      <c r="E129" s="50"/>
      <c r="G129" s="63"/>
      <c r="R129" s="44"/>
      <c r="S129" s="79">
        <v>1</v>
      </c>
      <c r="T129" s="158" t="s">
        <v>914</v>
      </c>
      <c r="U129" s="66">
        <v>79</v>
      </c>
    </row>
    <row r="130" spans="1:21">
      <c r="A130" s="57">
        <v>42601</v>
      </c>
      <c r="B130" s="46">
        <f>ROUNDUP((A130-SET_SCHEDULE!$B$2)/SET_SCHEDULE!$B$4+1,0)</f>
        <v>11</v>
      </c>
      <c r="C130" s="53">
        <f>MATCH(D130,WELL!$B$3:$B$470,0)</f>
        <v>298</v>
      </c>
      <c r="D130" s="149" t="s">
        <v>561</v>
      </c>
      <c r="E130" s="50"/>
      <c r="G130" s="63"/>
      <c r="R130" s="44"/>
      <c r="S130" s="79">
        <v>1</v>
      </c>
      <c r="T130" s="158" t="s">
        <v>914</v>
      </c>
      <c r="U130" s="66">
        <v>80</v>
      </c>
    </row>
    <row r="131" spans="1:21">
      <c r="A131" s="57">
        <v>42601</v>
      </c>
      <c r="B131" s="46">
        <f>ROUNDUP((A131-SET_SCHEDULE!$B$2)/SET_SCHEDULE!$B$4+1,0)</f>
        <v>11</v>
      </c>
      <c r="C131" s="53">
        <f>MATCH(D131,WELL!$B$3:$B$470,0)</f>
        <v>90</v>
      </c>
      <c r="D131" s="149" t="s">
        <v>562</v>
      </c>
      <c r="E131" s="50"/>
      <c r="G131" s="63"/>
      <c r="R131" s="44"/>
      <c r="S131" s="79">
        <v>1</v>
      </c>
      <c r="T131" s="158" t="s">
        <v>914</v>
      </c>
      <c r="U131" s="66">
        <v>81</v>
      </c>
    </row>
    <row r="132" spans="1:21">
      <c r="A132" s="57">
        <v>42601</v>
      </c>
      <c r="B132" s="46">
        <f>ROUNDUP((A132-SET_SCHEDULE!$B$2)/SET_SCHEDULE!$B$4+1,0)</f>
        <v>11</v>
      </c>
      <c r="C132" s="53">
        <f>MATCH(D132,WELL!$B$3:$B$470,0)</f>
        <v>299</v>
      </c>
      <c r="D132" s="149" t="s">
        <v>563</v>
      </c>
      <c r="E132" s="50"/>
      <c r="G132" s="63"/>
      <c r="R132" s="44"/>
      <c r="S132" s="79">
        <v>1</v>
      </c>
      <c r="T132" s="158" t="s">
        <v>914</v>
      </c>
      <c r="U132" s="66">
        <v>82</v>
      </c>
    </row>
    <row r="133" spans="1:21">
      <c r="A133" s="57">
        <v>42601</v>
      </c>
      <c r="B133" s="46">
        <f>ROUNDUP((A133-SET_SCHEDULE!$B$2)/SET_SCHEDULE!$B$4+1,0)</f>
        <v>11</v>
      </c>
      <c r="C133" s="53">
        <f>MATCH(D133,WELL!$B$3:$B$470,0)</f>
        <v>314</v>
      </c>
      <c r="D133" s="149" t="s">
        <v>578</v>
      </c>
      <c r="E133" s="50"/>
      <c r="G133" s="63"/>
      <c r="R133" s="44"/>
      <c r="S133" s="79">
        <v>1</v>
      </c>
      <c r="T133" s="158" t="s">
        <v>914</v>
      </c>
      <c r="U133" s="66">
        <v>83</v>
      </c>
    </row>
    <row r="134" spans="1:21">
      <c r="A134" s="57">
        <v>42601</v>
      </c>
      <c r="B134" s="46">
        <f>ROUNDUP((A134-SET_SCHEDULE!$B$2)/SET_SCHEDULE!$B$4+1,0)</f>
        <v>11</v>
      </c>
      <c r="C134" s="53">
        <f>MATCH(D134,WELL!$B$3:$B$470,0)</f>
        <v>315</v>
      </c>
      <c r="D134" s="149" t="s">
        <v>579</v>
      </c>
      <c r="E134" s="50"/>
      <c r="G134" s="63"/>
      <c r="R134" s="44"/>
      <c r="S134" s="79">
        <v>1</v>
      </c>
      <c r="T134" s="158" t="s">
        <v>914</v>
      </c>
      <c r="U134" s="66">
        <v>84</v>
      </c>
    </row>
    <row r="135" spans="1:21">
      <c r="A135" s="57">
        <v>42601</v>
      </c>
      <c r="B135" s="46">
        <f>ROUNDUP((A135-SET_SCHEDULE!$B$2)/SET_SCHEDULE!$B$4+1,0)</f>
        <v>11</v>
      </c>
      <c r="C135" s="53">
        <f>MATCH(D135,WELL!$B$3:$B$470,0)</f>
        <v>316</v>
      </c>
      <c r="D135" s="149" t="s">
        <v>580</v>
      </c>
      <c r="E135" s="50"/>
      <c r="G135" s="63"/>
      <c r="R135" s="44"/>
      <c r="S135" s="79">
        <v>1</v>
      </c>
      <c r="T135" s="158" t="s">
        <v>914</v>
      </c>
      <c r="U135" s="66">
        <v>85</v>
      </c>
    </row>
    <row r="136" spans="1:21">
      <c r="A136" s="57">
        <v>42601</v>
      </c>
      <c r="B136" s="46">
        <f>ROUNDUP((A136-SET_SCHEDULE!$B$2)/SET_SCHEDULE!$B$4+1,0)</f>
        <v>11</v>
      </c>
      <c r="C136" s="53">
        <f>MATCH(D136,WELL!$B$3:$B$470,0)</f>
        <v>25</v>
      </c>
      <c r="D136" s="149" t="s">
        <v>581</v>
      </c>
      <c r="E136" s="50"/>
      <c r="G136" s="63"/>
      <c r="R136" s="44"/>
      <c r="S136" s="79">
        <v>1</v>
      </c>
      <c r="T136" s="158" t="s">
        <v>914</v>
      </c>
      <c r="U136" s="66">
        <v>86</v>
      </c>
    </row>
    <row r="137" spans="1:21">
      <c r="A137" s="57">
        <v>42601</v>
      </c>
      <c r="B137" s="46">
        <f>ROUNDUP((A137-SET_SCHEDULE!$B$2)/SET_SCHEDULE!$B$4+1,0)</f>
        <v>11</v>
      </c>
      <c r="C137" s="53">
        <f>MATCH(D137,WELL!$B$3:$B$470,0)</f>
        <v>317</v>
      </c>
      <c r="D137" s="149" t="s">
        <v>582</v>
      </c>
      <c r="E137" s="50"/>
      <c r="G137" s="63"/>
      <c r="R137" s="44"/>
      <c r="S137" s="79">
        <v>1</v>
      </c>
      <c r="T137" s="158" t="s">
        <v>914</v>
      </c>
      <c r="U137" s="66">
        <v>87</v>
      </c>
    </row>
    <row r="138" spans="1:21">
      <c r="A138" s="57">
        <v>42601</v>
      </c>
      <c r="B138" s="46">
        <f>ROUNDUP((A138-SET_SCHEDULE!$B$2)/SET_SCHEDULE!$B$4+1,0)</f>
        <v>11</v>
      </c>
      <c r="C138" s="53">
        <f>MATCH(D138,WELL!$B$3:$B$470,0)</f>
        <v>318</v>
      </c>
      <c r="D138" s="149" t="s">
        <v>583</v>
      </c>
      <c r="E138" s="50"/>
      <c r="G138" s="63"/>
      <c r="R138" s="44"/>
      <c r="S138" s="79">
        <v>1</v>
      </c>
      <c r="T138" s="158" t="s">
        <v>914</v>
      </c>
      <c r="U138" s="66">
        <v>88</v>
      </c>
    </row>
    <row r="139" spans="1:21">
      <c r="A139" s="57">
        <v>42601</v>
      </c>
      <c r="B139" s="46">
        <f>ROUNDUP((A139-SET_SCHEDULE!$B$2)/SET_SCHEDULE!$B$4+1,0)</f>
        <v>11</v>
      </c>
      <c r="C139" s="53">
        <f>MATCH(D139,WELL!$B$3:$B$470,0)</f>
        <v>319</v>
      </c>
      <c r="D139" s="149" t="s">
        <v>584</v>
      </c>
      <c r="E139" s="50"/>
      <c r="G139" s="63"/>
      <c r="R139" s="44"/>
      <c r="S139" s="79">
        <v>1</v>
      </c>
      <c r="T139" s="158" t="s">
        <v>914</v>
      </c>
      <c r="U139" s="66">
        <v>89</v>
      </c>
    </row>
    <row r="140" spans="1:21">
      <c r="A140" s="57">
        <v>42601</v>
      </c>
      <c r="B140" s="46">
        <f>ROUNDUP((A140-SET_SCHEDULE!$B$2)/SET_SCHEDULE!$B$4+1,0)</f>
        <v>11</v>
      </c>
      <c r="C140" s="53">
        <f>MATCH(D140,WELL!$B$3:$B$470,0)</f>
        <v>320</v>
      </c>
      <c r="D140" s="149" t="s">
        <v>585</v>
      </c>
      <c r="E140" s="50"/>
      <c r="G140" s="63"/>
      <c r="R140" s="44"/>
      <c r="S140" s="79">
        <v>1</v>
      </c>
      <c r="T140" s="158" t="s">
        <v>914</v>
      </c>
      <c r="U140" s="66">
        <v>90</v>
      </c>
    </row>
    <row r="141" spans="1:21">
      <c r="A141" s="57">
        <v>42601</v>
      </c>
      <c r="B141" s="46">
        <f>ROUNDUP((A141-SET_SCHEDULE!$B$2)/SET_SCHEDULE!$B$4+1,0)</f>
        <v>11</v>
      </c>
      <c r="C141" s="53">
        <f>MATCH(D141,WELL!$B$3:$B$470,0)</f>
        <v>386</v>
      </c>
      <c r="D141" s="149" t="s">
        <v>671</v>
      </c>
      <c r="E141" s="50"/>
      <c r="G141" s="63"/>
      <c r="R141" s="44"/>
      <c r="S141" s="79">
        <v>1</v>
      </c>
      <c r="T141" s="158" t="s">
        <v>914</v>
      </c>
      <c r="U141" s="66">
        <v>91</v>
      </c>
    </row>
    <row r="142" spans="1:21">
      <c r="A142" s="57">
        <v>42601</v>
      </c>
      <c r="B142" s="46">
        <f>ROUNDUP((A142-SET_SCHEDULE!$B$2)/SET_SCHEDULE!$B$4+1,0)</f>
        <v>11</v>
      </c>
      <c r="C142" s="53">
        <f>MATCH(D142,WELL!$B$3:$B$470,0)</f>
        <v>387</v>
      </c>
      <c r="D142" s="149" t="s">
        <v>672</v>
      </c>
      <c r="E142" s="50"/>
      <c r="G142" s="63"/>
      <c r="R142" s="44"/>
      <c r="S142" s="79">
        <v>1</v>
      </c>
      <c r="T142" s="158" t="s">
        <v>914</v>
      </c>
      <c r="U142" s="66">
        <v>92</v>
      </c>
    </row>
    <row r="143" spans="1:21">
      <c r="A143" s="57">
        <v>42601</v>
      </c>
      <c r="B143" s="46">
        <f>ROUNDUP((A143-SET_SCHEDULE!$B$2)/SET_SCHEDULE!$B$4+1,0)</f>
        <v>11</v>
      </c>
      <c r="C143" s="53">
        <f>MATCH(D143,WELL!$B$3:$B$470,0)</f>
        <v>388</v>
      </c>
      <c r="D143" s="149" t="s">
        <v>673</v>
      </c>
      <c r="E143" s="50"/>
      <c r="G143" s="63"/>
      <c r="R143" s="44"/>
      <c r="S143" s="79">
        <v>1</v>
      </c>
      <c r="T143" s="158" t="s">
        <v>914</v>
      </c>
      <c r="U143" s="66">
        <v>93</v>
      </c>
    </row>
    <row r="144" spans="1:21">
      <c r="A144" s="57">
        <v>42601</v>
      </c>
      <c r="B144" s="46">
        <f>ROUNDUP((A144-SET_SCHEDULE!$B$2)/SET_SCHEDULE!$B$4+1,0)</f>
        <v>11</v>
      </c>
      <c r="C144" s="53">
        <f>MATCH(D144,WELL!$B$3:$B$470,0)</f>
        <v>389</v>
      </c>
      <c r="D144" s="149" t="s">
        <v>674</v>
      </c>
      <c r="E144" s="50"/>
      <c r="G144" s="63"/>
      <c r="R144" s="44"/>
      <c r="S144" s="79">
        <v>1</v>
      </c>
      <c r="T144" s="158" t="s">
        <v>914</v>
      </c>
      <c r="U144" s="66">
        <v>94</v>
      </c>
    </row>
    <row r="145" spans="1:21">
      <c r="A145" s="57">
        <v>42601</v>
      </c>
      <c r="B145" s="46">
        <f>ROUNDUP((A145-SET_SCHEDULE!$B$2)/SET_SCHEDULE!$B$4+1,0)</f>
        <v>11</v>
      </c>
      <c r="C145" s="53">
        <f>MATCH(D145,WELL!$B$3:$B$470,0)</f>
        <v>390</v>
      </c>
      <c r="D145" s="149" t="s">
        <v>675</v>
      </c>
      <c r="E145" s="50"/>
      <c r="G145" s="63"/>
      <c r="R145" s="44"/>
      <c r="S145" s="79">
        <v>1</v>
      </c>
      <c r="T145" s="158" t="s">
        <v>914</v>
      </c>
      <c r="U145" s="66">
        <v>95</v>
      </c>
    </row>
    <row r="146" spans="1:21">
      <c r="A146" s="57">
        <v>42601</v>
      </c>
      <c r="B146" s="46">
        <f>ROUNDUP((A146-SET_SCHEDULE!$B$2)/SET_SCHEDULE!$B$4+1,0)</f>
        <v>11</v>
      </c>
      <c r="C146" s="53">
        <f>MATCH(D146,WELL!$B$3:$B$470,0)</f>
        <v>391</v>
      </c>
      <c r="D146" s="149" t="s">
        <v>676</v>
      </c>
      <c r="E146" s="50"/>
      <c r="G146" s="63"/>
      <c r="R146" s="44"/>
      <c r="S146" s="79">
        <v>1</v>
      </c>
      <c r="T146" s="158" t="s">
        <v>914</v>
      </c>
      <c r="U146" s="66">
        <v>96</v>
      </c>
    </row>
    <row r="147" spans="1:21">
      <c r="A147" s="57">
        <v>42601</v>
      </c>
      <c r="B147" s="46">
        <f>ROUNDUP((A147-SET_SCHEDULE!$B$2)/SET_SCHEDULE!$B$4+1,0)</f>
        <v>11</v>
      </c>
      <c r="C147" s="53">
        <f>MATCH(D147,WELL!$B$3:$B$470,0)</f>
        <v>128</v>
      </c>
      <c r="D147" s="149" t="s">
        <v>677</v>
      </c>
      <c r="E147" s="50"/>
      <c r="G147" s="63"/>
      <c r="R147" s="44"/>
      <c r="S147" s="79">
        <v>1</v>
      </c>
      <c r="T147" s="158" t="s">
        <v>914</v>
      </c>
      <c r="U147" s="66">
        <v>97</v>
      </c>
    </row>
    <row r="148" spans="1:21">
      <c r="A148" s="57">
        <v>42601</v>
      </c>
      <c r="B148" s="46">
        <f>ROUNDUP((A148-SET_SCHEDULE!$B$2)/SET_SCHEDULE!$B$4+1,0)</f>
        <v>11</v>
      </c>
      <c r="C148" s="53">
        <f>MATCH(D148,WELL!$B$3:$B$470,0)</f>
        <v>396</v>
      </c>
      <c r="D148" s="149" t="s">
        <v>686</v>
      </c>
      <c r="E148" s="50"/>
      <c r="G148" s="63"/>
      <c r="R148" s="44"/>
      <c r="S148" s="79">
        <v>1</v>
      </c>
      <c r="T148" s="158" t="s">
        <v>914</v>
      </c>
      <c r="U148" s="66">
        <v>98</v>
      </c>
    </row>
    <row r="149" spans="1:21">
      <c r="A149" s="57">
        <v>42601</v>
      </c>
      <c r="B149" s="46">
        <f>ROUNDUP((A149-SET_SCHEDULE!$B$2)/SET_SCHEDULE!$B$4+1,0)</f>
        <v>11</v>
      </c>
      <c r="C149" s="53">
        <f>MATCH(D149,WELL!$B$3:$B$470,0)</f>
        <v>44</v>
      </c>
      <c r="D149" s="149" t="s">
        <v>810</v>
      </c>
      <c r="E149" s="50"/>
      <c r="G149" s="63"/>
      <c r="R149" s="44"/>
      <c r="S149" s="79">
        <v>1</v>
      </c>
      <c r="T149" s="158" t="s">
        <v>914</v>
      </c>
      <c r="U149" s="66">
        <v>99</v>
      </c>
    </row>
    <row r="150" spans="1:21">
      <c r="A150" s="57">
        <v>42601</v>
      </c>
      <c r="B150" s="46">
        <f>ROUNDUP((A150-SET_SCHEDULE!$B$2)/SET_SCHEDULE!$B$4+1,0)</f>
        <v>11</v>
      </c>
      <c r="C150" s="53">
        <f>MATCH(D150,WELL!$B$3:$B$470,0)</f>
        <v>45</v>
      </c>
      <c r="D150" s="149" t="s">
        <v>811</v>
      </c>
      <c r="E150" s="50"/>
      <c r="G150" s="63"/>
      <c r="R150" s="44"/>
      <c r="S150" s="79">
        <v>1</v>
      </c>
      <c r="T150" s="158" t="s">
        <v>914</v>
      </c>
      <c r="U150" s="66">
        <v>100</v>
      </c>
    </row>
    <row r="151" spans="1:21">
      <c r="A151" s="57">
        <v>42601</v>
      </c>
      <c r="B151" s="46">
        <f>ROUNDUP((A151-SET_SCHEDULE!$B$2)/SET_SCHEDULE!$B$4+1,0)</f>
        <v>11</v>
      </c>
      <c r="C151" s="53">
        <f>MATCH(D151,WELL!$B$3:$B$470,0)</f>
        <v>46</v>
      </c>
      <c r="D151" s="149" t="s">
        <v>812</v>
      </c>
      <c r="E151" s="50"/>
      <c r="G151" s="63"/>
      <c r="R151" s="44"/>
      <c r="S151" s="79">
        <v>1</v>
      </c>
      <c r="T151" s="158" t="s">
        <v>914</v>
      </c>
      <c r="U151" s="66">
        <v>101</v>
      </c>
    </row>
    <row r="152" spans="1:21">
      <c r="A152" s="57">
        <v>42602</v>
      </c>
      <c r="B152" s="46">
        <f>ROUNDUP((A152-SET_SCHEDULE!$B$2)/SET_SCHEDULE!$B$4+1,0)</f>
        <v>12</v>
      </c>
      <c r="C152" s="53">
        <f>MATCH(D152,WELL!$B$3:$B$470,0)</f>
        <v>49</v>
      </c>
      <c r="D152" s="149" t="s">
        <v>815</v>
      </c>
      <c r="E152" s="50"/>
      <c r="F152" s="63">
        <v>14.8</v>
      </c>
      <c r="G152" s="63"/>
      <c r="J152" s="47">
        <v>18.5</v>
      </c>
      <c r="Q152" s="47">
        <v>1850</v>
      </c>
      <c r="R152" s="44"/>
      <c r="S152" s="79">
        <v>1</v>
      </c>
      <c r="T152" s="157" t="s">
        <v>912</v>
      </c>
      <c r="U152" s="66">
        <v>14</v>
      </c>
    </row>
    <row r="153" spans="1:21">
      <c r="A153" s="57">
        <v>42602</v>
      </c>
      <c r="B153" s="46">
        <f>ROUNDUP((A153-SET_SCHEDULE!$B$2)/SET_SCHEDULE!$B$4+1,0)</f>
        <v>12</v>
      </c>
      <c r="C153" s="53">
        <f>MATCH(D153,WELL!$B$3:$B$470,0)</f>
        <v>351</v>
      </c>
      <c r="D153" s="32" t="s">
        <v>631</v>
      </c>
      <c r="S153" s="30">
        <v>1</v>
      </c>
      <c r="T153" s="33" t="s">
        <v>933</v>
      </c>
      <c r="U153" s="66">
        <v>501</v>
      </c>
    </row>
    <row r="154" spans="1:21">
      <c r="A154" s="57">
        <v>42602</v>
      </c>
      <c r="B154" s="46">
        <f>ROUNDUP((A154-SET_SCHEDULE!$B$2)/SET_SCHEDULE!$B$4+1,0)</f>
        <v>12</v>
      </c>
      <c r="C154" s="53">
        <f>MATCH(D154,WELL!$B$3:$B$470,0)</f>
        <v>352</v>
      </c>
      <c r="D154" s="32" t="s">
        <v>632</v>
      </c>
      <c r="S154" s="30">
        <v>1</v>
      </c>
      <c r="T154" s="33" t="s">
        <v>933</v>
      </c>
      <c r="U154" s="66">
        <v>502</v>
      </c>
    </row>
    <row r="155" spans="1:21">
      <c r="A155" s="57">
        <v>42602</v>
      </c>
      <c r="B155" s="46">
        <f>ROUNDUP((A155-SET_SCHEDULE!$B$2)/SET_SCHEDULE!$B$4+1,0)</f>
        <v>12</v>
      </c>
      <c r="C155" s="53">
        <f>MATCH(D155,WELL!$B$3:$B$470,0)</f>
        <v>110</v>
      </c>
      <c r="D155" s="32" t="s">
        <v>633</v>
      </c>
      <c r="S155" s="30">
        <v>1</v>
      </c>
      <c r="T155" s="33" t="s">
        <v>933</v>
      </c>
      <c r="U155" s="66">
        <v>503</v>
      </c>
    </row>
    <row r="156" spans="1:21">
      <c r="A156" s="57">
        <v>42602</v>
      </c>
      <c r="B156" s="46">
        <f>ROUNDUP((A156-SET_SCHEDULE!$B$2)/SET_SCHEDULE!$B$4+1,0)</f>
        <v>12</v>
      </c>
      <c r="C156" s="53">
        <f>MATCH(D156,WELL!$B$3:$B$470,0)</f>
        <v>353</v>
      </c>
      <c r="D156" s="32" t="s">
        <v>634</v>
      </c>
      <c r="S156" s="30">
        <v>1</v>
      </c>
      <c r="T156" s="33" t="s">
        <v>933</v>
      </c>
      <c r="U156" s="66">
        <v>504</v>
      </c>
    </row>
    <row r="157" spans="1:21">
      <c r="A157" s="57">
        <v>42602</v>
      </c>
      <c r="B157" s="46">
        <f>ROUNDUP((A157-SET_SCHEDULE!$B$2)/SET_SCHEDULE!$B$4+1,0)</f>
        <v>12</v>
      </c>
      <c r="C157" s="53">
        <f>MATCH(D157,WELL!$B$3:$B$470,0)</f>
        <v>354</v>
      </c>
      <c r="D157" s="32" t="s">
        <v>635</v>
      </c>
      <c r="S157" s="30">
        <v>1</v>
      </c>
      <c r="T157" s="33" t="s">
        <v>933</v>
      </c>
      <c r="U157" s="66">
        <v>505</v>
      </c>
    </row>
    <row r="158" spans="1:21">
      <c r="A158" s="57">
        <v>42602</v>
      </c>
      <c r="B158" s="46">
        <f>ROUNDUP((A158-SET_SCHEDULE!$B$2)/SET_SCHEDULE!$B$4+1,0)</f>
        <v>12</v>
      </c>
      <c r="C158" s="53">
        <f>MATCH(D158,WELL!$B$3:$B$470,0)</f>
        <v>355</v>
      </c>
      <c r="D158" s="32" t="s">
        <v>636</v>
      </c>
      <c r="S158" s="30">
        <v>1</v>
      </c>
      <c r="T158" s="33" t="s">
        <v>933</v>
      </c>
      <c r="U158" s="66">
        <v>506</v>
      </c>
    </row>
    <row r="159" spans="1:21">
      <c r="A159" s="57">
        <v>42602</v>
      </c>
      <c r="B159" s="46">
        <f>ROUNDUP((A159-SET_SCHEDULE!$B$2)/SET_SCHEDULE!$B$4+1,0)</f>
        <v>12</v>
      </c>
      <c r="C159" s="53">
        <f>MATCH(D159,WELL!$B$3:$B$470,0)</f>
        <v>356</v>
      </c>
      <c r="D159" s="32" t="s">
        <v>637</v>
      </c>
      <c r="S159" s="30">
        <v>1</v>
      </c>
      <c r="T159" s="33" t="s">
        <v>933</v>
      </c>
      <c r="U159" s="66">
        <v>507</v>
      </c>
    </row>
    <row r="160" spans="1:21">
      <c r="A160" s="57">
        <v>42602</v>
      </c>
      <c r="B160" s="46">
        <f>ROUNDUP((A160-SET_SCHEDULE!$B$2)/SET_SCHEDULE!$B$4+1,0)</f>
        <v>12</v>
      </c>
      <c r="C160" s="53">
        <f>MATCH(D160,WELL!$B$3:$B$470,0)</f>
        <v>144</v>
      </c>
      <c r="D160" s="32" t="s">
        <v>638</v>
      </c>
      <c r="S160" s="30">
        <v>1</v>
      </c>
      <c r="T160" s="33" t="s">
        <v>933</v>
      </c>
      <c r="U160" s="66">
        <v>508</v>
      </c>
    </row>
    <row r="161" spans="1:21">
      <c r="A161" s="57">
        <v>42602</v>
      </c>
      <c r="B161" s="46">
        <f>ROUNDUP((A161-SET_SCHEDULE!$B$2)/SET_SCHEDULE!$B$4+1,0)</f>
        <v>12</v>
      </c>
      <c r="C161" s="53">
        <f>MATCH(D161,WELL!$B$3:$B$470,0)</f>
        <v>47</v>
      </c>
      <c r="D161" s="32" t="s">
        <v>813</v>
      </c>
      <c r="S161" s="30">
        <v>1</v>
      </c>
      <c r="T161" s="33" t="s">
        <v>933</v>
      </c>
      <c r="U161" s="66">
        <v>509</v>
      </c>
    </row>
    <row r="162" spans="1:21">
      <c r="A162" s="57">
        <v>42602</v>
      </c>
      <c r="B162" s="46">
        <f>ROUNDUP((A162-SET_SCHEDULE!$B$2)/SET_SCHEDULE!$B$4+1,0)</f>
        <v>12</v>
      </c>
      <c r="C162" s="53">
        <f>MATCH(D162,WELL!$B$3:$B$470,0)</f>
        <v>48</v>
      </c>
      <c r="D162" s="32" t="s">
        <v>814</v>
      </c>
      <c r="S162" s="30">
        <v>1</v>
      </c>
      <c r="T162" s="33" t="s">
        <v>933</v>
      </c>
      <c r="U162" s="66">
        <v>510</v>
      </c>
    </row>
    <row r="163" spans="1:21">
      <c r="A163" s="57">
        <v>42602</v>
      </c>
      <c r="B163" s="46">
        <f>ROUNDUP((A163-SET_SCHEDULE!$B$2)/SET_SCHEDULE!$B$4+1,0)</f>
        <v>12</v>
      </c>
      <c r="C163" s="53">
        <f>MATCH(D163,WELL!$B$3:$B$470,0)</f>
        <v>49</v>
      </c>
      <c r="D163" s="32" t="s">
        <v>815</v>
      </c>
      <c r="S163" s="30">
        <v>1</v>
      </c>
      <c r="T163" s="33" t="s">
        <v>933</v>
      </c>
      <c r="U163" s="66">
        <v>511</v>
      </c>
    </row>
    <row r="164" spans="1:21">
      <c r="A164" s="57">
        <v>42602</v>
      </c>
      <c r="B164" s="46">
        <f>ROUNDUP((A164-SET_SCHEDULE!$B$2)/SET_SCHEDULE!$B$4+1,0)</f>
        <v>12</v>
      </c>
      <c r="C164" s="53">
        <f>MATCH(D164,WELL!$B$3:$B$470,0)</f>
        <v>50</v>
      </c>
      <c r="D164" s="32" t="s">
        <v>816</v>
      </c>
      <c r="S164" s="30">
        <v>1</v>
      </c>
      <c r="T164" s="33" t="s">
        <v>933</v>
      </c>
      <c r="U164" s="66">
        <v>512</v>
      </c>
    </row>
    <row r="165" spans="1:21">
      <c r="A165" s="57">
        <v>42602</v>
      </c>
      <c r="B165" s="46">
        <f>ROUNDUP((A165-SET_SCHEDULE!$B$2)/SET_SCHEDULE!$B$4+1,0)</f>
        <v>12</v>
      </c>
      <c r="C165" s="53">
        <f>MATCH(D165,WELL!$B$3:$B$470,0)</f>
        <v>51</v>
      </c>
      <c r="D165" s="32" t="s">
        <v>817</v>
      </c>
      <c r="S165" s="30">
        <v>1</v>
      </c>
      <c r="T165" s="33" t="s">
        <v>933</v>
      </c>
      <c r="U165" s="66">
        <v>513</v>
      </c>
    </row>
    <row r="166" spans="1:21">
      <c r="A166" s="57">
        <v>42602</v>
      </c>
      <c r="B166" s="46">
        <f>ROUNDUP((A166-SET_SCHEDULE!$B$2)/SET_SCHEDULE!$B$4+1,0)</f>
        <v>12</v>
      </c>
      <c r="C166" s="53">
        <f>MATCH(D166,WELL!$B$3:$B$470,0)</f>
        <v>52</v>
      </c>
      <c r="D166" s="32" t="s">
        <v>818</v>
      </c>
      <c r="S166" s="30">
        <v>1</v>
      </c>
      <c r="T166" s="33" t="s">
        <v>933</v>
      </c>
      <c r="U166" s="66">
        <v>514</v>
      </c>
    </row>
    <row r="167" spans="1:21">
      <c r="A167" s="57">
        <v>42602</v>
      </c>
      <c r="B167" s="46">
        <f>ROUNDUP((A167-SET_SCHEDULE!$B$2)/SET_SCHEDULE!$B$4+1,0)</f>
        <v>12</v>
      </c>
      <c r="C167" s="53">
        <f>MATCH(D167,WELL!$B$3:$B$470,0)</f>
        <v>53</v>
      </c>
      <c r="D167" s="32" t="s">
        <v>819</v>
      </c>
      <c r="S167" s="30">
        <v>1</v>
      </c>
      <c r="T167" s="33" t="s">
        <v>933</v>
      </c>
      <c r="U167" s="66">
        <v>515</v>
      </c>
    </row>
    <row r="168" spans="1:21">
      <c r="A168" s="57">
        <v>42614</v>
      </c>
      <c r="B168" s="46">
        <f>ROUNDUP((A168-SET_SCHEDULE!$B$2)/SET_SCHEDULE!$B$4+1,0)</f>
        <v>24</v>
      </c>
      <c r="C168" s="53">
        <f>MATCH(D168,WELL!$B$3:$B$470,0)</f>
        <v>230</v>
      </c>
      <c r="D168" s="148" t="s">
        <v>463</v>
      </c>
      <c r="F168" s="47">
        <v>4</v>
      </c>
      <c r="G168" s="60"/>
      <c r="H168" s="45"/>
      <c r="J168" s="47">
        <v>20</v>
      </c>
      <c r="Q168" s="52">
        <v>800</v>
      </c>
      <c r="R168" s="44"/>
      <c r="S168" s="79">
        <v>1</v>
      </c>
      <c r="T168" s="157" t="s">
        <v>912</v>
      </c>
      <c r="U168" s="66">
        <v>1</v>
      </c>
    </row>
    <row r="169" spans="1:21">
      <c r="A169" s="57">
        <v>42618</v>
      </c>
      <c r="B169" s="46">
        <f>ROUNDUP((A169-SET_SCHEDULE!$B$2)/SET_SCHEDULE!$B$4+1,0)</f>
        <v>28</v>
      </c>
      <c r="C169" s="53">
        <f>MATCH(D169,WELL!$B$3:$B$470,0)</f>
        <v>329</v>
      </c>
      <c r="D169" s="149" t="s">
        <v>599</v>
      </c>
      <c r="E169" s="50"/>
      <c r="F169" s="63">
        <v>4</v>
      </c>
      <c r="G169" s="63"/>
      <c r="J169" s="47">
        <v>15</v>
      </c>
      <c r="Q169" s="47">
        <v>800</v>
      </c>
      <c r="R169" s="44"/>
      <c r="S169" s="79">
        <v>1</v>
      </c>
      <c r="T169" s="157" t="s">
        <v>912</v>
      </c>
      <c r="U169" s="66">
        <v>9</v>
      </c>
    </row>
    <row r="170" spans="1:21">
      <c r="A170" s="57">
        <v>42620</v>
      </c>
      <c r="B170" s="46">
        <f>ROUNDUP((A170-SET_SCHEDULE!$B$2)/SET_SCHEDULE!$B$4+1,0)</f>
        <v>30</v>
      </c>
      <c r="C170" s="53">
        <f>MATCH(D170,WELL!$B$3:$B$470,0)</f>
        <v>151</v>
      </c>
      <c r="D170" s="32" t="s">
        <v>361</v>
      </c>
      <c r="S170" s="79">
        <v>1</v>
      </c>
      <c r="T170" s="33" t="s">
        <v>916</v>
      </c>
      <c r="U170" s="66">
        <v>130</v>
      </c>
    </row>
    <row r="171" spans="1:21">
      <c r="A171" s="57">
        <v>42620</v>
      </c>
      <c r="B171" s="46">
        <f>ROUNDUP((A171-SET_SCHEDULE!$B$2)/SET_SCHEDULE!$B$4+1,0)</f>
        <v>30</v>
      </c>
      <c r="C171" s="53">
        <f>MATCH(D171,WELL!$B$3:$B$470,0)</f>
        <v>152</v>
      </c>
      <c r="D171" s="32" t="s">
        <v>362</v>
      </c>
      <c r="S171" s="79">
        <v>1</v>
      </c>
      <c r="T171" s="33" t="s">
        <v>916</v>
      </c>
      <c r="U171" s="66">
        <v>131</v>
      </c>
    </row>
    <row r="172" spans="1:21">
      <c r="A172" s="57">
        <v>42620</v>
      </c>
      <c r="B172" s="46">
        <f>ROUNDUP((A172-SET_SCHEDULE!$B$2)/SET_SCHEDULE!$B$4+1,0)</f>
        <v>30</v>
      </c>
      <c r="C172" s="53">
        <f>MATCH(D172,WELL!$B$3:$B$470,0)</f>
        <v>153</v>
      </c>
      <c r="D172" s="32" t="s">
        <v>363</v>
      </c>
      <c r="S172" s="79">
        <v>1</v>
      </c>
      <c r="T172" s="33" t="s">
        <v>916</v>
      </c>
      <c r="U172" s="66">
        <v>132</v>
      </c>
    </row>
    <row r="173" spans="1:21">
      <c r="A173" s="57">
        <v>42620</v>
      </c>
      <c r="B173" s="46">
        <f>ROUNDUP((A173-SET_SCHEDULE!$B$2)/SET_SCHEDULE!$B$4+1,0)</f>
        <v>30</v>
      </c>
      <c r="C173" s="53">
        <f>MATCH(D173,WELL!$B$3:$B$470,0)</f>
        <v>10</v>
      </c>
      <c r="D173" s="32" t="s">
        <v>364</v>
      </c>
      <c r="S173" s="79">
        <v>1</v>
      </c>
      <c r="T173" s="33" t="s">
        <v>916</v>
      </c>
      <c r="U173" s="66">
        <v>133</v>
      </c>
    </row>
    <row r="174" spans="1:21">
      <c r="A174" s="57">
        <v>42620</v>
      </c>
      <c r="B174" s="46">
        <f>ROUNDUP((A174-SET_SCHEDULE!$B$2)/SET_SCHEDULE!$B$4+1,0)</f>
        <v>30</v>
      </c>
      <c r="C174" s="53">
        <f>MATCH(D174,WELL!$B$3:$B$470,0)</f>
        <v>154</v>
      </c>
      <c r="D174" s="32" t="s">
        <v>365</v>
      </c>
      <c r="S174" s="79">
        <v>1</v>
      </c>
      <c r="T174" s="33" t="s">
        <v>916</v>
      </c>
      <c r="U174" s="66">
        <v>134</v>
      </c>
    </row>
    <row r="175" spans="1:21">
      <c r="A175" s="57">
        <v>42620</v>
      </c>
      <c r="B175" s="46">
        <f>ROUNDUP((A175-SET_SCHEDULE!$B$2)/SET_SCHEDULE!$B$4+1,0)</f>
        <v>30</v>
      </c>
      <c r="C175" s="53">
        <f>MATCH(D175,WELL!$B$3:$B$470,0)</f>
        <v>115</v>
      </c>
      <c r="D175" s="32" t="s">
        <v>366</v>
      </c>
      <c r="S175" s="79">
        <v>1</v>
      </c>
      <c r="T175" s="33" t="s">
        <v>916</v>
      </c>
      <c r="U175" s="66">
        <v>135</v>
      </c>
    </row>
    <row r="176" spans="1:21">
      <c r="A176" s="57">
        <v>42620</v>
      </c>
      <c r="B176" s="46">
        <f>ROUNDUP((A176-SET_SCHEDULE!$B$2)/SET_SCHEDULE!$B$4+1,0)</f>
        <v>30</v>
      </c>
      <c r="C176" s="53">
        <f>MATCH(D176,WELL!$B$3:$B$470,0)</f>
        <v>155</v>
      </c>
      <c r="D176" s="32" t="s">
        <v>367</v>
      </c>
      <c r="S176" s="79">
        <v>1</v>
      </c>
      <c r="T176" s="33" t="s">
        <v>916</v>
      </c>
      <c r="U176" s="66">
        <v>136</v>
      </c>
    </row>
    <row r="177" spans="1:21">
      <c r="A177" s="57">
        <v>42620</v>
      </c>
      <c r="B177" s="46">
        <f>ROUNDUP((A177-SET_SCHEDULE!$B$2)/SET_SCHEDULE!$B$4+1,0)</f>
        <v>30</v>
      </c>
      <c r="C177" s="53">
        <f>MATCH(D177,WELL!$B$3:$B$470,0)</f>
        <v>156</v>
      </c>
      <c r="D177" s="32" t="s">
        <v>368</v>
      </c>
      <c r="S177" s="79">
        <v>1</v>
      </c>
      <c r="T177" s="33" t="s">
        <v>916</v>
      </c>
      <c r="U177" s="66">
        <v>137</v>
      </c>
    </row>
    <row r="178" spans="1:21">
      <c r="A178" s="57">
        <v>42620</v>
      </c>
      <c r="B178" s="46">
        <f>ROUNDUP((A178-SET_SCHEDULE!$B$2)/SET_SCHEDULE!$B$4+1,0)</f>
        <v>30</v>
      </c>
      <c r="C178" s="53">
        <f>MATCH(D178,WELL!$B$3:$B$470,0)</f>
        <v>157</v>
      </c>
      <c r="D178" s="32" t="s">
        <v>369</v>
      </c>
      <c r="S178" s="79">
        <v>1</v>
      </c>
      <c r="T178" s="33" t="s">
        <v>916</v>
      </c>
      <c r="U178" s="66">
        <v>138</v>
      </c>
    </row>
    <row r="179" spans="1:21">
      <c r="A179" s="57">
        <v>42620</v>
      </c>
      <c r="B179" s="46">
        <f>ROUNDUP((A179-SET_SCHEDULE!$B$2)/SET_SCHEDULE!$B$4+1,0)</f>
        <v>30</v>
      </c>
      <c r="C179" s="53">
        <f>MATCH(D179,WELL!$B$3:$B$470,0)</f>
        <v>132</v>
      </c>
      <c r="D179" s="32" t="s">
        <v>370</v>
      </c>
      <c r="S179" s="79">
        <v>1</v>
      </c>
      <c r="T179" s="33" t="s">
        <v>916</v>
      </c>
      <c r="U179" s="66">
        <v>139</v>
      </c>
    </row>
    <row r="180" spans="1:21">
      <c r="A180" s="57">
        <v>42620</v>
      </c>
      <c r="B180" s="46">
        <f>ROUNDUP((A180-SET_SCHEDULE!$B$2)/SET_SCHEDULE!$B$4+1,0)</f>
        <v>30</v>
      </c>
      <c r="C180" s="53">
        <f>MATCH(D180,WELL!$B$3:$B$470,0)</f>
        <v>158</v>
      </c>
      <c r="D180" s="32" t="s">
        <v>371</v>
      </c>
      <c r="S180" s="79">
        <v>1</v>
      </c>
      <c r="T180" s="33" t="s">
        <v>916</v>
      </c>
      <c r="U180" s="66">
        <v>140</v>
      </c>
    </row>
    <row r="181" spans="1:21">
      <c r="A181" s="57">
        <v>42620</v>
      </c>
      <c r="B181" s="46">
        <f>ROUNDUP((A181-SET_SCHEDULE!$B$2)/SET_SCHEDULE!$B$4+1,0)</f>
        <v>30</v>
      </c>
      <c r="C181" s="53">
        <f>MATCH(D181,WELL!$B$3:$B$470,0)</f>
        <v>117</v>
      </c>
      <c r="D181" s="32" t="s">
        <v>372</v>
      </c>
      <c r="S181" s="79">
        <v>1</v>
      </c>
      <c r="T181" s="33" t="s">
        <v>916</v>
      </c>
      <c r="U181" s="66">
        <v>141</v>
      </c>
    </row>
    <row r="182" spans="1:21">
      <c r="A182" s="57">
        <v>42620</v>
      </c>
      <c r="B182" s="46">
        <f>ROUNDUP((A182-SET_SCHEDULE!$B$2)/SET_SCHEDULE!$B$4+1,0)</f>
        <v>30</v>
      </c>
      <c r="C182" s="53">
        <f>MATCH(D182,WELL!$B$3:$B$470,0)</f>
        <v>378</v>
      </c>
      <c r="D182" s="32" t="s">
        <v>663</v>
      </c>
      <c r="S182" s="79">
        <v>1</v>
      </c>
      <c r="T182" s="33" t="s">
        <v>916</v>
      </c>
      <c r="U182" s="66">
        <v>142</v>
      </c>
    </row>
    <row r="183" spans="1:21">
      <c r="A183" s="57">
        <v>42620</v>
      </c>
      <c r="B183" s="46">
        <f>ROUNDUP((A183-SET_SCHEDULE!$B$2)/SET_SCHEDULE!$B$4+1,0)</f>
        <v>30</v>
      </c>
      <c r="C183" s="53">
        <f>MATCH(D183,WELL!$B$3:$B$470,0)</f>
        <v>379</v>
      </c>
      <c r="D183" s="32" t="s">
        <v>664</v>
      </c>
      <c r="S183" s="79">
        <v>1</v>
      </c>
      <c r="T183" s="33" t="s">
        <v>916</v>
      </c>
      <c r="U183" s="66">
        <v>143</v>
      </c>
    </row>
    <row r="184" spans="1:21">
      <c r="A184" s="57">
        <v>42620</v>
      </c>
      <c r="B184" s="46">
        <f>ROUNDUP((A184-SET_SCHEDULE!$B$2)/SET_SCHEDULE!$B$4+1,0)</f>
        <v>30</v>
      </c>
      <c r="C184" s="53">
        <f>MATCH(D184,WELL!$B$3:$B$470,0)</f>
        <v>380</v>
      </c>
      <c r="D184" s="32" t="s">
        <v>665</v>
      </c>
      <c r="S184" s="79">
        <v>1</v>
      </c>
      <c r="T184" s="33" t="s">
        <v>916</v>
      </c>
      <c r="U184" s="66">
        <v>144</v>
      </c>
    </row>
    <row r="185" spans="1:21">
      <c r="A185" s="57">
        <v>42620</v>
      </c>
      <c r="B185" s="46">
        <f>ROUNDUP((A185-SET_SCHEDULE!$B$2)/SET_SCHEDULE!$B$4+1,0)</f>
        <v>30</v>
      </c>
      <c r="C185" s="53">
        <f>MATCH(D185,WELL!$B$3:$B$470,0)</f>
        <v>381</v>
      </c>
      <c r="D185" s="32" t="s">
        <v>666</v>
      </c>
      <c r="S185" s="79">
        <v>1</v>
      </c>
      <c r="T185" s="33" t="s">
        <v>916</v>
      </c>
      <c r="U185" s="66">
        <v>145</v>
      </c>
    </row>
    <row r="186" spans="1:21">
      <c r="A186" s="57">
        <v>42620</v>
      </c>
      <c r="B186" s="46">
        <f>ROUNDUP((A186-SET_SCHEDULE!$B$2)/SET_SCHEDULE!$B$4+1,0)</f>
        <v>30</v>
      </c>
      <c r="C186" s="53">
        <f>MATCH(D186,WELL!$B$3:$B$470,0)</f>
        <v>382</v>
      </c>
      <c r="D186" s="32" t="s">
        <v>667</v>
      </c>
      <c r="S186" s="79">
        <v>1</v>
      </c>
      <c r="T186" s="33" t="s">
        <v>916</v>
      </c>
      <c r="U186" s="66">
        <v>146</v>
      </c>
    </row>
    <row r="187" spans="1:21">
      <c r="A187" s="57">
        <v>42620</v>
      </c>
      <c r="B187" s="46">
        <f>ROUNDUP((A187-SET_SCHEDULE!$B$2)/SET_SCHEDULE!$B$4+1,0)</f>
        <v>30</v>
      </c>
      <c r="C187" s="53">
        <f>MATCH(D187,WELL!$B$3:$B$470,0)</f>
        <v>383</v>
      </c>
      <c r="D187" s="32" t="s">
        <v>668</v>
      </c>
      <c r="S187" s="79">
        <v>1</v>
      </c>
      <c r="T187" s="33" t="s">
        <v>916</v>
      </c>
      <c r="U187" s="66">
        <v>147</v>
      </c>
    </row>
    <row r="188" spans="1:21">
      <c r="A188" s="57">
        <v>42620</v>
      </c>
      <c r="B188" s="46">
        <f>ROUNDUP((A188-SET_SCHEDULE!$B$2)/SET_SCHEDULE!$B$4+1,0)</f>
        <v>30</v>
      </c>
      <c r="C188" s="53">
        <f>MATCH(D188,WELL!$B$3:$B$470,0)</f>
        <v>384</v>
      </c>
      <c r="D188" s="32" t="s">
        <v>669</v>
      </c>
      <c r="S188" s="79">
        <v>1</v>
      </c>
      <c r="T188" s="33" t="s">
        <v>916</v>
      </c>
      <c r="U188" s="66">
        <v>148</v>
      </c>
    </row>
    <row r="189" spans="1:21">
      <c r="A189" s="57">
        <v>42620</v>
      </c>
      <c r="B189" s="46">
        <f>ROUNDUP((A189-SET_SCHEDULE!$B$2)/SET_SCHEDULE!$B$4+1,0)</f>
        <v>30</v>
      </c>
      <c r="C189" s="53">
        <f>MATCH(D189,WELL!$B$3:$B$470,0)</f>
        <v>385</v>
      </c>
      <c r="D189" s="32" t="s">
        <v>670</v>
      </c>
      <c r="S189" s="79">
        <v>1</v>
      </c>
      <c r="T189" s="33" t="s">
        <v>916</v>
      </c>
      <c r="U189" s="66">
        <v>149</v>
      </c>
    </row>
    <row r="190" spans="1:21">
      <c r="A190" s="57">
        <v>42620</v>
      </c>
      <c r="B190" s="46">
        <f>ROUNDUP((A190-SET_SCHEDULE!$B$2)/SET_SCHEDULE!$B$4+1,0)</f>
        <v>30</v>
      </c>
      <c r="C190" s="53">
        <f>MATCH(D190,WELL!$B$3:$B$470,0)</f>
        <v>54</v>
      </c>
      <c r="D190" s="32" t="s">
        <v>820</v>
      </c>
      <c r="S190" s="79">
        <v>1</v>
      </c>
      <c r="T190" s="33" t="s">
        <v>916</v>
      </c>
      <c r="U190" s="66">
        <v>150</v>
      </c>
    </row>
    <row r="191" spans="1:21">
      <c r="A191" s="57">
        <v>42620</v>
      </c>
      <c r="B191" s="46">
        <f>ROUNDUP((A191-SET_SCHEDULE!$B$2)/SET_SCHEDULE!$B$4+1,0)</f>
        <v>30</v>
      </c>
      <c r="C191" s="53">
        <f>MATCH(D191,WELL!$B$3:$B$470,0)</f>
        <v>55</v>
      </c>
      <c r="D191" s="32" t="s">
        <v>821</v>
      </c>
      <c r="S191" s="79">
        <v>1</v>
      </c>
      <c r="T191" s="33" t="s">
        <v>916</v>
      </c>
      <c r="U191" s="66">
        <v>151</v>
      </c>
    </row>
    <row r="192" spans="1:21">
      <c r="A192" s="57">
        <v>42620</v>
      </c>
      <c r="B192" s="46">
        <f>ROUNDUP((A192-SET_SCHEDULE!$B$2)/SET_SCHEDULE!$B$4+1,0)</f>
        <v>30</v>
      </c>
      <c r="C192" s="53">
        <f>MATCH(D192,WELL!$B$3:$B$470,0)</f>
        <v>56</v>
      </c>
      <c r="D192" s="32" t="s">
        <v>822</v>
      </c>
      <c r="S192" s="79">
        <v>1</v>
      </c>
      <c r="T192" s="33" t="s">
        <v>916</v>
      </c>
      <c r="U192" s="66">
        <v>152</v>
      </c>
    </row>
    <row r="193" spans="1:21">
      <c r="A193" s="57">
        <v>42620</v>
      </c>
      <c r="B193" s="46">
        <f>ROUNDUP((A193-SET_SCHEDULE!$B$2)/SET_SCHEDULE!$B$4+1,0)</f>
        <v>30</v>
      </c>
      <c r="C193" s="53">
        <f>MATCH(D193,WELL!$B$3:$B$470,0)</f>
        <v>57</v>
      </c>
      <c r="D193" s="32" t="s">
        <v>823</v>
      </c>
      <c r="S193" s="79">
        <v>1</v>
      </c>
      <c r="T193" s="33" t="s">
        <v>916</v>
      </c>
      <c r="U193" s="66">
        <v>153</v>
      </c>
    </row>
    <row r="194" spans="1:21">
      <c r="A194" s="57">
        <v>42620</v>
      </c>
      <c r="B194" s="46">
        <f>ROUNDUP((A194-SET_SCHEDULE!$B$2)/SET_SCHEDULE!$B$4+1,0)</f>
        <v>30</v>
      </c>
      <c r="C194" s="53">
        <f>MATCH(D194,WELL!$B$3:$B$470,0)</f>
        <v>58</v>
      </c>
      <c r="D194" s="32" t="s">
        <v>824</v>
      </c>
      <c r="S194" s="79">
        <v>1</v>
      </c>
      <c r="T194" s="33" t="s">
        <v>916</v>
      </c>
      <c r="U194" s="66">
        <v>154</v>
      </c>
    </row>
    <row r="195" spans="1:21">
      <c r="A195" s="57">
        <v>42620</v>
      </c>
      <c r="B195" s="46">
        <f>ROUNDUP((A195-SET_SCHEDULE!$B$2)/SET_SCHEDULE!$B$4+1,0)</f>
        <v>30</v>
      </c>
      <c r="C195" s="53">
        <f>MATCH(D195,WELL!$B$3:$B$470,0)</f>
        <v>59</v>
      </c>
      <c r="D195" s="32" t="s">
        <v>825</v>
      </c>
      <c r="S195" s="79">
        <v>1</v>
      </c>
      <c r="T195" s="33" t="s">
        <v>916</v>
      </c>
      <c r="U195" s="66">
        <v>155</v>
      </c>
    </row>
    <row r="196" spans="1:21">
      <c r="A196" s="57">
        <v>42620</v>
      </c>
      <c r="B196" s="46">
        <f>ROUNDUP((A196-SET_SCHEDULE!$B$2)/SET_SCHEDULE!$B$4+1,0)</f>
        <v>30</v>
      </c>
      <c r="C196" s="53">
        <f>MATCH(D196,WELL!$B$3:$B$470,0)</f>
        <v>60</v>
      </c>
      <c r="D196" s="32" t="s">
        <v>826</v>
      </c>
      <c r="S196" s="79">
        <v>1</v>
      </c>
      <c r="T196" s="33" t="s">
        <v>916</v>
      </c>
      <c r="U196" s="66">
        <v>156</v>
      </c>
    </row>
    <row r="197" spans="1:21">
      <c r="A197" s="57">
        <v>42620</v>
      </c>
      <c r="B197" s="46">
        <f>ROUNDUP((A197-SET_SCHEDULE!$B$2)/SET_SCHEDULE!$B$4+1,0)</f>
        <v>30</v>
      </c>
      <c r="C197" s="53">
        <f>MATCH(D197,WELL!$B$3:$B$470,0)</f>
        <v>61</v>
      </c>
      <c r="D197" s="32" t="s">
        <v>827</v>
      </c>
      <c r="S197" s="79">
        <v>1</v>
      </c>
      <c r="T197" s="33" t="s">
        <v>916</v>
      </c>
      <c r="U197" s="66">
        <v>157</v>
      </c>
    </row>
    <row r="198" spans="1:21">
      <c r="A198" s="57">
        <v>42620</v>
      </c>
      <c r="B198" s="46">
        <f>ROUNDUP((A198-SET_SCHEDULE!$B$2)/SET_SCHEDULE!$B$4+1,0)</f>
        <v>30</v>
      </c>
      <c r="C198" s="53">
        <f>MATCH(D198,WELL!$B$3:$B$470,0)</f>
        <v>177</v>
      </c>
      <c r="D198" s="32" t="s">
        <v>401</v>
      </c>
      <c r="S198" s="79">
        <v>0</v>
      </c>
      <c r="T198" s="33" t="s">
        <v>917</v>
      </c>
      <c r="U198" s="66">
        <v>158</v>
      </c>
    </row>
    <row r="199" spans="1:21">
      <c r="A199" s="57">
        <v>42620</v>
      </c>
      <c r="B199" s="46">
        <f>ROUNDUP((A199-SET_SCHEDULE!$B$2)/SET_SCHEDULE!$B$4+1,0)</f>
        <v>30</v>
      </c>
      <c r="C199" s="53">
        <f>MATCH(D199,WELL!$B$3:$B$470,0)</f>
        <v>178</v>
      </c>
      <c r="D199" s="32" t="s">
        <v>402</v>
      </c>
      <c r="S199" s="79">
        <v>0</v>
      </c>
      <c r="T199" s="33" t="s">
        <v>917</v>
      </c>
      <c r="U199" s="66">
        <v>159</v>
      </c>
    </row>
    <row r="200" spans="1:21">
      <c r="A200" s="57">
        <v>42620</v>
      </c>
      <c r="B200" s="46">
        <f>ROUNDUP((A200-SET_SCHEDULE!$B$2)/SET_SCHEDULE!$B$4+1,0)</f>
        <v>30</v>
      </c>
      <c r="C200" s="53">
        <f>MATCH(D200,WELL!$B$3:$B$470,0)</f>
        <v>179</v>
      </c>
      <c r="D200" s="32" t="s">
        <v>403</v>
      </c>
      <c r="S200" s="79">
        <v>0</v>
      </c>
      <c r="T200" s="33" t="s">
        <v>917</v>
      </c>
      <c r="U200" s="66">
        <v>160</v>
      </c>
    </row>
    <row r="201" spans="1:21">
      <c r="A201" s="57">
        <v>42620</v>
      </c>
      <c r="B201" s="46">
        <f>ROUNDUP((A201-SET_SCHEDULE!$B$2)/SET_SCHEDULE!$B$4+1,0)</f>
        <v>30</v>
      </c>
      <c r="C201" s="53">
        <f>MATCH(D201,WELL!$B$3:$B$470,0)</f>
        <v>180</v>
      </c>
      <c r="D201" s="32" t="s">
        <v>404</v>
      </c>
      <c r="S201" s="79">
        <v>0</v>
      </c>
      <c r="T201" s="33" t="s">
        <v>917</v>
      </c>
      <c r="U201" s="66">
        <v>161</v>
      </c>
    </row>
    <row r="202" spans="1:21">
      <c r="A202" s="57">
        <v>42620</v>
      </c>
      <c r="B202" s="46">
        <f>ROUNDUP((A202-SET_SCHEDULE!$B$2)/SET_SCHEDULE!$B$4+1,0)</f>
        <v>30</v>
      </c>
      <c r="C202" s="53">
        <f>MATCH(D202,WELL!$B$3:$B$470,0)</f>
        <v>181</v>
      </c>
      <c r="D202" s="32" t="s">
        <v>405</v>
      </c>
      <c r="S202" s="79">
        <v>0</v>
      </c>
      <c r="T202" s="33" t="s">
        <v>917</v>
      </c>
      <c r="U202" s="66">
        <v>162</v>
      </c>
    </row>
    <row r="203" spans="1:21">
      <c r="A203" s="57">
        <v>42620</v>
      </c>
      <c r="B203" s="46">
        <f>ROUNDUP((A203-SET_SCHEDULE!$B$2)/SET_SCHEDULE!$B$4+1,0)</f>
        <v>30</v>
      </c>
      <c r="C203" s="53">
        <f>MATCH(D203,WELL!$B$3:$B$470,0)</f>
        <v>182</v>
      </c>
      <c r="D203" s="32" t="s">
        <v>406</v>
      </c>
      <c r="S203" s="79">
        <v>0</v>
      </c>
      <c r="T203" s="33" t="s">
        <v>917</v>
      </c>
      <c r="U203" s="66">
        <v>163</v>
      </c>
    </row>
    <row r="204" spans="1:21">
      <c r="A204" s="57">
        <v>42620</v>
      </c>
      <c r="B204" s="46">
        <f>ROUNDUP((A204-SET_SCHEDULE!$B$2)/SET_SCHEDULE!$B$4+1,0)</f>
        <v>30</v>
      </c>
      <c r="C204" s="53">
        <f>MATCH(D204,WELL!$B$3:$B$470,0)</f>
        <v>183</v>
      </c>
      <c r="D204" s="32" t="s">
        <v>407</v>
      </c>
      <c r="S204" s="79">
        <v>0</v>
      </c>
      <c r="T204" s="33" t="s">
        <v>917</v>
      </c>
      <c r="U204" s="66">
        <v>164</v>
      </c>
    </row>
    <row r="205" spans="1:21">
      <c r="A205" s="57">
        <v>42620</v>
      </c>
      <c r="B205" s="46">
        <f>ROUNDUP((A205-SET_SCHEDULE!$B$2)/SET_SCHEDULE!$B$4+1,0)</f>
        <v>30</v>
      </c>
      <c r="C205" s="53">
        <f>MATCH(D205,WELL!$B$3:$B$470,0)</f>
        <v>184</v>
      </c>
      <c r="D205" s="32" t="s">
        <v>408</v>
      </c>
      <c r="S205" s="79">
        <v>0</v>
      </c>
      <c r="T205" s="33" t="s">
        <v>917</v>
      </c>
      <c r="U205" s="66">
        <v>165</v>
      </c>
    </row>
    <row r="206" spans="1:21">
      <c r="A206" s="57">
        <v>42620</v>
      </c>
      <c r="B206" s="46">
        <f>ROUNDUP((A206-SET_SCHEDULE!$B$2)/SET_SCHEDULE!$B$4+1,0)</f>
        <v>30</v>
      </c>
      <c r="C206" s="53">
        <f>MATCH(D206,WELL!$B$3:$B$470,0)</f>
        <v>185</v>
      </c>
      <c r="D206" s="32" t="s">
        <v>409</v>
      </c>
      <c r="S206" s="79">
        <v>0</v>
      </c>
      <c r="T206" s="33" t="s">
        <v>917</v>
      </c>
      <c r="U206" s="66">
        <v>166</v>
      </c>
    </row>
    <row r="207" spans="1:21">
      <c r="A207" s="57">
        <v>42620</v>
      </c>
      <c r="B207" s="46">
        <f>ROUNDUP((A207-SET_SCHEDULE!$B$2)/SET_SCHEDULE!$B$4+1,0)</f>
        <v>30</v>
      </c>
      <c r="C207" s="53">
        <f>MATCH(D207,WELL!$B$3:$B$470,0)</f>
        <v>186</v>
      </c>
      <c r="D207" s="32" t="s">
        <v>410</v>
      </c>
      <c r="S207" s="79">
        <v>0</v>
      </c>
      <c r="T207" s="33" t="s">
        <v>917</v>
      </c>
      <c r="U207" s="66">
        <v>167</v>
      </c>
    </row>
    <row r="208" spans="1:21">
      <c r="A208" s="57">
        <v>42620</v>
      </c>
      <c r="B208" s="46">
        <f>ROUNDUP((A208-SET_SCHEDULE!$B$2)/SET_SCHEDULE!$B$4+1,0)</f>
        <v>30</v>
      </c>
      <c r="C208" s="53">
        <f>MATCH(D208,WELL!$B$3:$B$470,0)</f>
        <v>187</v>
      </c>
      <c r="D208" s="32" t="s">
        <v>411</v>
      </c>
      <c r="S208" s="79">
        <v>0</v>
      </c>
      <c r="T208" s="33" t="s">
        <v>917</v>
      </c>
      <c r="U208" s="66">
        <v>168</v>
      </c>
    </row>
    <row r="209" spans="1:21">
      <c r="A209" s="57">
        <v>42620</v>
      </c>
      <c r="B209" s="46">
        <f>ROUNDUP((A209-SET_SCHEDULE!$B$2)/SET_SCHEDULE!$B$4+1,0)</f>
        <v>30</v>
      </c>
      <c r="C209" s="53">
        <f>MATCH(D209,WELL!$B$3:$B$470,0)</f>
        <v>188</v>
      </c>
      <c r="D209" s="32" t="s">
        <v>412</v>
      </c>
      <c r="S209" s="79">
        <v>0</v>
      </c>
      <c r="T209" s="33" t="s">
        <v>917</v>
      </c>
      <c r="U209" s="66">
        <v>169</v>
      </c>
    </row>
    <row r="210" spans="1:21">
      <c r="A210" s="57">
        <v>42620</v>
      </c>
      <c r="B210" s="46">
        <f>ROUNDUP((A210-SET_SCHEDULE!$B$2)/SET_SCHEDULE!$B$4+1,0)</f>
        <v>30</v>
      </c>
      <c r="C210" s="53">
        <f>MATCH(D210,WELL!$B$3:$B$470,0)</f>
        <v>366</v>
      </c>
      <c r="D210" s="32" t="s">
        <v>648</v>
      </c>
      <c r="S210" s="79">
        <v>0</v>
      </c>
      <c r="T210" s="33" t="s">
        <v>917</v>
      </c>
      <c r="U210" s="66">
        <v>170</v>
      </c>
    </row>
    <row r="211" spans="1:21">
      <c r="A211" s="57">
        <v>42620</v>
      </c>
      <c r="B211" s="46">
        <f>ROUNDUP((A211-SET_SCHEDULE!$B$2)/SET_SCHEDULE!$B$4+1,0)</f>
        <v>30</v>
      </c>
      <c r="C211" s="53">
        <f>MATCH(D211,WELL!$B$3:$B$470,0)</f>
        <v>367</v>
      </c>
      <c r="D211" s="32" t="s">
        <v>649</v>
      </c>
      <c r="S211" s="79">
        <v>0</v>
      </c>
      <c r="T211" s="33" t="s">
        <v>917</v>
      </c>
      <c r="U211" s="66">
        <v>171</v>
      </c>
    </row>
    <row r="212" spans="1:21">
      <c r="A212" s="57">
        <v>42620</v>
      </c>
      <c r="B212" s="46">
        <f>ROUNDUP((A212-SET_SCHEDULE!$B$2)/SET_SCHEDULE!$B$4+1,0)</f>
        <v>30</v>
      </c>
      <c r="C212" s="53">
        <f>MATCH(D212,WELL!$B$3:$B$470,0)</f>
        <v>368</v>
      </c>
      <c r="D212" s="32" t="s">
        <v>650</v>
      </c>
      <c r="S212" s="79">
        <v>0</v>
      </c>
      <c r="T212" s="33" t="s">
        <v>917</v>
      </c>
      <c r="U212" s="66">
        <v>172</v>
      </c>
    </row>
    <row r="213" spans="1:21">
      <c r="A213" s="57">
        <v>42620</v>
      </c>
      <c r="B213" s="46">
        <f>ROUNDUP((A213-SET_SCHEDULE!$B$2)/SET_SCHEDULE!$B$4+1,0)</f>
        <v>30</v>
      </c>
      <c r="C213" s="53">
        <f>MATCH(D213,WELL!$B$3:$B$470,0)</f>
        <v>369</v>
      </c>
      <c r="D213" s="32" t="s">
        <v>651</v>
      </c>
      <c r="S213" s="79">
        <v>0</v>
      </c>
      <c r="T213" s="33" t="s">
        <v>917</v>
      </c>
      <c r="U213" s="66">
        <v>173</v>
      </c>
    </row>
    <row r="214" spans="1:21">
      <c r="A214" s="57">
        <v>42620</v>
      </c>
      <c r="B214" s="46">
        <f>ROUNDUP((A214-SET_SCHEDULE!$B$2)/SET_SCHEDULE!$B$4+1,0)</f>
        <v>30</v>
      </c>
      <c r="C214" s="53">
        <f>MATCH(D214,WELL!$B$3:$B$470,0)</f>
        <v>370</v>
      </c>
      <c r="D214" s="32" t="s">
        <v>652</v>
      </c>
      <c r="S214" s="79">
        <v>0</v>
      </c>
      <c r="T214" s="33" t="s">
        <v>917</v>
      </c>
      <c r="U214" s="66">
        <v>174</v>
      </c>
    </row>
    <row r="215" spans="1:21">
      <c r="A215" s="57">
        <v>42620</v>
      </c>
      <c r="B215" s="46">
        <f>ROUNDUP((A215-SET_SCHEDULE!$B$2)/SET_SCHEDULE!$B$4+1,0)</f>
        <v>30</v>
      </c>
      <c r="C215" s="53">
        <f>MATCH(D215,WELL!$B$3:$B$470,0)</f>
        <v>41</v>
      </c>
      <c r="D215" s="32" t="s">
        <v>653</v>
      </c>
      <c r="S215" s="79">
        <v>0</v>
      </c>
      <c r="T215" s="33" t="s">
        <v>917</v>
      </c>
      <c r="U215" s="66">
        <v>175</v>
      </c>
    </row>
    <row r="216" spans="1:21">
      <c r="A216" s="57">
        <v>42620</v>
      </c>
      <c r="B216" s="46">
        <f>ROUNDUP((A216-SET_SCHEDULE!$B$2)/SET_SCHEDULE!$B$4+1,0)</f>
        <v>30</v>
      </c>
      <c r="C216" s="53">
        <f>MATCH(D216,WELL!$B$3:$B$470,0)</f>
        <v>371</v>
      </c>
      <c r="D216" s="32" t="s">
        <v>654</v>
      </c>
      <c r="S216" s="79">
        <v>0</v>
      </c>
      <c r="T216" s="33" t="s">
        <v>917</v>
      </c>
      <c r="U216" s="66">
        <v>176</v>
      </c>
    </row>
    <row r="217" spans="1:21">
      <c r="A217" s="57">
        <v>42621</v>
      </c>
      <c r="B217" s="46">
        <f>ROUNDUP((A217-SET_SCHEDULE!$B$2)/SET_SCHEDULE!$B$4+1,0)</f>
        <v>31</v>
      </c>
      <c r="C217" s="53">
        <f>MATCH(D217,WELL!$B$3:$B$470,0)</f>
        <v>333</v>
      </c>
      <c r="D217" s="149" t="s">
        <v>607</v>
      </c>
      <c r="E217" s="50"/>
      <c r="F217" s="63">
        <v>4</v>
      </c>
      <c r="G217" s="63"/>
      <c r="J217" s="47">
        <v>10</v>
      </c>
      <c r="Q217" s="47">
        <v>800</v>
      </c>
      <c r="R217" s="44"/>
      <c r="S217" s="79">
        <v>1</v>
      </c>
      <c r="T217" s="157" t="s">
        <v>912</v>
      </c>
      <c r="U217" s="66">
        <v>10</v>
      </c>
    </row>
    <row r="218" spans="1:21">
      <c r="A218" s="57">
        <v>42623</v>
      </c>
      <c r="B218" s="46">
        <f>ROUNDUP((A218-SET_SCHEDULE!$B$2)/SET_SCHEDULE!$B$4+1,0)</f>
        <v>33</v>
      </c>
      <c r="C218" s="53">
        <f>MATCH(D218,WELL!$B$3:$B$470,0)</f>
        <v>67</v>
      </c>
      <c r="D218" s="149" t="s">
        <v>798</v>
      </c>
      <c r="E218" s="50"/>
      <c r="F218" s="63">
        <v>5</v>
      </c>
      <c r="G218" s="63"/>
      <c r="J218" s="47">
        <v>23</v>
      </c>
      <c r="Q218" s="47">
        <v>1000</v>
      </c>
      <c r="R218" s="44"/>
      <c r="S218" s="79">
        <v>1</v>
      </c>
      <c r="T218" s="157" t="s">
        <v>912</v>
      </c>
      <c r="U218" s="66">
        <v>32</v>
      </c>
    </row>
    <row r="219" spans="1:21">
      <c r="A219" s="57">
        <v>42623</v>
      </c>
      <c r="B219" s="46">
        <f>ROUNDUP((A219-SET_SCHEDULE!$B$2)/SET_SCHEDULE!$B$4+1,0)</f>
        <v>33</v>
      </c>
      <c r="C219" s="53">
        <f>MATCH(D219,WELL!$B$3:$B$470,0)</f>
        <v>177</v>
      </c>
      <c r="D219" s="32" t="s">
        <v>401</v>
      </c>
      <c r="S219" s="79">
        <v>1</v>
      </c>
      <c r="T219" s="33" t="s">
        <v>918</v>
      </c>
      <c r="U219" s="66">
        <v>177</v>
      </c>
    </row>
    <row r="220" spans="1:21">
      <c r="A220" s="57">
        <v>42623</v>
      </c>
      <c r="B220" s="46">
        <f>ROUNDUP((A220-SET_SCHEDULE!$B$2)/SET_SCHEDULE!$B$4+1,0)</f>
        <v>33</v>
      </c>
      <c r="C220" s="53">
        <f>MATCH(D220,WELL!$B$3:$B$470,0)</f>
        <v>178</v>
      </c>
      <c r="D220" s="32" t="s">
        <v>402</v>
      </c>
      <c r="S220" s="79">
        <v>1</v>
      </c>
      <c r="T220" s="33" t="s">
        <v>918</v>
      </c>
      <c r="U220" s="66">
        <v>178</v>
      </c>
    </row>
    <row r="221" spans="1:21">
      <c r="A221" s="57">
        <v>42623</v>
      </c>
      <c r="B221" s="46">
        <f>ROUNDUP((A221-SET_SCHEDULE!$B$2)/SET_SCHEDULE!$B$4+1,0)</f>
        <v>33</v>
      </c>
      <c r="C221" s="53">
        <f>MATCH(D221,WELL!$B$3:$B$470,0)</f>
        <v>179</v>
      </c>
      <c r="D221" s="32" t="s">
        <v>403</v>
      </c>
      <c r="S221" s="79">
        <v>1</v>
      </c>
      <c r="T221" s="33" t="s">
        <v>918</v>
      </c>
      <c r="U221" s="66">
        <v>179</v>
      </c>
    </row>
    <row r="222" spans="1:21">
      <c r="A222" s="57">
        <v>42623</v>
      </c>
      <c r="B222" s="46">
        <f>ROUNDUP((A222-SET_SCHEDULE!$B$2)/SET_SCHEDULE!$B$4+1,0)</f>
        <v>33</v>
      </c>
      <c r="C222" s="53">
        <f>MATCH(D222,WELL!$B$3:$B$470,0)</f>
        <v>180</v>
      </c>
      <c r="D222" s="32" t="s">
        <v>404</v>
      </c>
      <c r="S222" s="79">
        <v>1</v>
      </c>
      <c r="T222" s="33" t="s">
        <v>918</v>
      </c>
      <c r="U222" s="66">
        <v>180</v>
      </c>
    </row>
    <row r="223" spans="1:21">
      <c r="A223" s="57">
        <v>42623</v>
      </c>
      <c r="B223" s="46">
        <f>ROUNDUP((A223-SET_SCHEDULE!$B$2)/SET_SCHEDULE!$B$4+1,0)</f>
        <v>33</v>
      </c>
      <c r="C223" s="53">
        <f>MATCH(D223,WELL!$B$3:$B$470,0)</f>
        <v>181</v>
      </c>
      <c r="D223" s="32" t="s">
        <v>405</v>
      </c>
      <c r="S223" s="79">
        <v>1</v>
      </c>
      <c r="T223" s="33" t="s">
        <v>918</v>
      </c>
      <c r="U223" s="66">
        <v>181</v>
      </c>
    </row>
    <row r="224" spans="1:21">
      <c r="A224" s="57">
        <v>42623</v>
      </c>
      <c r="B224" s="46">
        <f>ROUNDUP((A224-SET_SCHEDULE!$B$2)/SET_SCHEDULE!$B$4+1,0)</f>
        <v>33</v>
      </c>
      <c r="C224" s="53">
        <f>MATCH(D224,WELL!$B$3:$B$470,0)</f>
        <v>182</v>
      </c>
      <c r="D224" s="32" t="s">
        <v>406</v>
      </c>
      <c r="S224" s="79">
        <v>1</v>
      </c>
      <c r="T224" s="33" t="s">
        <v>918</v>
      </c>
      <c r="U224" s="66">
        <v>182</v>
      </c>
    </row>
    <row r="225" spans="1:21">
      <c r="A225" s="57">
        <v>42623</v>
      </c>
      <c r="B225" s="46">
        <f>ROUNDUP((A225-SET_SCHEDULE!$B$2)/SET_SCHEDULE!$B$4+1,0)</f>
        <v>33</v>
      </c>
      <c r="C225" s="53">
        <f>MATCH(D225,WELL!$B$3:$B$470,0)</f>
        <v>183</v>
      </c>
      <c r="D225" s="32" t="s">
        <v>407</v>
      </c>
      <c r="S225" s="79">
        <v>1</v>
      </c>
      <c r="T225" s="33" t="s">
        <v>918</v>
      </c>
      <c r="U225" s="66">
        <v>183</v>
      </c>
    </row>
    <row r="226" spans="1:21">
      <c r="A226" s="57">
        <v>42623</v>
      </c>
      <c r="B226" s="46">
        <f>ROUNDUP((A226-SET_SCHEDULE!$B$2)/SET_SCHEDULE!$B$4+1,0)</f>
        <v>33</v>
      </c>
      <c r="C226" s="53">
        <f>MATCH(D226,WELL!$B$3:$B$470,0)</f>
        <v>184</v>
      </c>
      <c r="D226" s="32" t="s">
        <v>408</v>
      </c>
      <c r="S226" s="79">
        <v>1</v>
      </c>
      <c r="T226" s="33" t="s">
        <v>918</v>
      </c>
      <c r="U226" s="66">
        <v>184</v>
      </c>
    </row>
    <row r="227" spans="1:21">
      <c r="A227" s="57">
        <v>42623</v>
      </c>
      <c r="B227" s="46">
        <f>ROUNDUP((A227-SET_SCHEDULE!$B$2)/SET_SCHEDULE!$B$4+1,0)</f>
        <v>33</v>
      </c>
      <c r="C227" s="53">
        <f>MATCH(D227,WELL!$B$3:$B$470,0)</f>
        <v>185</v>
      </c>
      <c r="D227" s="32" t="s">
        <v>409</v>
      </c>
      <c r="S227" s="79">
        <v>1</v>
      </c>
      <c r="T227" s="33" t="s">
        <v>918</v>
      </c>
      <c r="U227" s="66">
        <v>185</v>
      </c>
    </row>
    <row r="228" spans="1:21">
      <c r="A228" s="57">
        <v>42623</v>
      </c>
      <c r="B228" s="46">
        <f>ROUNDUP((A228-SET_SCHEDULE!$B$2)/SET_SCHEDULE!$B$4+1,0)</f>
        <v>33</v>
      </c>
      <c r="C228" s="53">
        <f>MATCH(D228,WELL!$B$3:$B$470,0)</f>
        <v>186</v>
      </c>
      <c r="D228" s="32" t="s">
        <v>410</v>
      </c>
      <c r="S228" s="79">
        <v>1</v>
      </c>
      <c r="T228" s="33" t="s">
        <v>918</v>
      </c>
      <c r="U228" s="66">
        <v>186</v>
      </c>
    </row>
    <row r="229" spans="1:21">
      <c r="A229" s="57">
        <v>42623</v>
      </c>
      <c r="B229" s="46">
        <f>ROUNDUP((A229-SET_SCHEDULE!$B$2)/SET_SCHEDULE!$B$4+1,0)</f>
        <v>33</v>
      </c>
      <c r="C229" s="53">
        <f>MATCH(D229,WELL!$B$3:$B$470,0)</f>
        <v>187</v>
      </c>
      <c r="D229" s="32" t="s">
        <v>411</v>
      </c>
      <c r="S229" s="79">
        <v>1</v>
      </c>
      <c r="T229" s="33" t="s">
        <v>918</v>
      </c>
      <c r="U229" s="66">
        <v>187</v>
      </c>
    </row>
    <row r="230" spans="1:21">
      <c r="A230" s="57">
        <v>42623</v>
      </c>
      <c r="B230" s="46">
        <f>ROUNDUP((A230-SET_SCHEDULE!$B$2)/SET_SCHEDULE!$B$4+1,0)</f>
        <v>33</v>
      </c>
      <c r="C230" s="53">
        <f>MATCH(D230,WELL!$B$3:$B$470,0)</f>
        <v>188</v>
      </c>
      <c r="D230" s="32" t="s">
        <v>412</v>
      </c>
      <c r="S230" s="79">
        <v>1</v>
      </c>
      <c r="T230" s="33" t="s">
        <v>918</v>
      </c>
      <c r="U230" s="66">
        <v>188</v>
      </c>
    </row>
    <row r="231" spans="1:21">
      <c r="A231" s="57">
        <v>42623</v>
      </c>
      <c r="B231" s="46">
        <f>ROUNDUP((A231-SET_SCHEDULE!$B$2)/SET_SCHEDULE!$B$4+1,0)</f>
        <v>33</v>
      </c>
      <c r="C231" s="53">
        <f>MATCH(D231,WELL!$B$3:$B$470,0)</f>
        <v>366</v>
      </c>
      <c r="D231" s="32" t="s">
        <v>648</v>
      </c>
      <c r="S231" s="79">
        <v>1</v>
      </c>
      <c r="T231" s="33" t="s">
        <v>918</v>
      </c>
      <c r="U231" s="66">
        <v>189</v>
      </c>
    </row>
    <row r="232" spans="1:21">
      <c r="A232" s="57">
        <v>42623</v>
      </c>
      <c r="B232" s="46">
        <f>ROUNDUP((A232-SET_SCHEDULE!$B$2)/SET_SCHEDULE!$B$4+1,0)</f>
        <v>33</v>
      </c>
      <c r="C232" s="53">
        <f>MATCH(D232,WELL!$B$3:$B$470,0)</f>
        <v>367</v>
      </c>
      <c r="D232" s="32" t="s">
        <v>649</v>
      </c>
      <c r="S232" s="79">
        <v>1</v>
      </c>
      <c r="T232" s="33" t="s">
        <v>918</v>
      </c>
      <c r="U232" s="66">
        <v>190</v>
      </c>
    </row>
    <row r="233" spans="1:21">
      <c r="A233" s="57">
        <v>42623</v>
      </c>
      <c r="B233" s="46">
        <f>ROUNDUP((A233-SET_SCHEDULE!$B$2)/SET_SCHEDULE!$B$4+1,0)</f>
        <v>33</v>
      </c>
      <c r="C233" s="53">
        <f>MATCH(D233,WELL!$B$3:$B$470,0)</f>
        <v>368</v>
      </c>
      <c r="D233" s="32" t="s">
        <v>650</v>
      </c>
      <c r="S233" s="79">
        <v>1</v>
      </c>
      <c r="T233" s="33" t="s">
        <v>918</v>
      </c>
      <c r="U233" s="66">
        <v>191</v>
      </c>
    </row>
    <row r="234" spans="1:21">
      <c r="A234" s="57">
        <v>42623</v>
      </c>
      <c r="B234" s="46">
        <f>ROUNDUP((A234-SET_SCHEDULE!$B$2)/SET_SCHEDULE!$B$4+1,0)</f>
        <v>33</v>
      </c>
      <c r="C234" s="53">
        <f>MATCH(D234,WELL!$B$3:$B$470,0)</f>
        <v>369</v>
      </c>
      <c r="D234" s="32" t="s">
        <v>651</v>
      </c>
      <c r="S234" s="79">
        <v>1</v>
      </c>
      <c r="T234" s="33" t="s">
        <v>918</v>
      </c>
      <c r="U234" s="66">
        <v>192</v>
      </c>
    </row>
    <row r="235" spans="1:21">
      <c r="A235" s="57">
        <v>42623</v>
      </c>
      <c r="B235" s="46">
        <f>ROUNDUP((A235-SET_SCHEDULE!$B$2)/SET_SCHEDULE!$B$4+1,0)</f>
        <v>33</v>
      </c>
      <c r="C235" s="53">
        <f>MATCH(D235,WELL!$B$3:$B$470,0)</f>
        <v>370</v>
      </c>
      <c r="D235" s="32" t="s">
        <v>652</v>
      </c>
      <c r="S235" s="79">
        <v>1</v>
      </c>
      <c r="T235" s="33" t="s">
        <v>918</v>
      </c>
      <c r="U235" s="66">
        <v>193</v>
      </c>
    </row>
    <row r="236" spans="1:21">
      <c r="A236" s="57">
        <v>42623</v>
      </c>
      <c r="B236" s="46">
        <f>ROUNDUP((A236-SET_SCHEDULE!$B$2)/SET_SCHEDULE!$B$4+1,0)</f>
        <v>33</v>
      </c>
      <c r="C236" s="53">
        <f>MATCH(D236,WELL!$B$3:$B$470,0)</f>
        <v>41</v>
      </c>
      <c r="D236" s="32" t="s">
        <v>653</v>
      </c>
      <c r="S236" s="79">
        <v>1</v>
      </c>
      <c r="T236" s="33" t="s">
        <v>918</v>
      </c>
      <c r="U236" s="66">
        <v>194</v>
      </c>
    </row>
    <row r="237" spans="1:21">
      <c r="A237" s="57">
        <v>42623</v>
      </c>
      <c r="B237" s="46">
        <f>ROUNDUP((A237-SET_SCHEDULE!$B$2)/SET_SCHEDULE!$B$4+1,0)</f>
        <v>33</v>
      </c>
      <c r="C237" s="53">
        <f>MATCH(D237,WELL!$B$3:$B$470,0)</f>
        <v>371</v>
      </c>
      <c r="D237" s="32" t="s">
        <v>654</v>
      </c>
      <c r="S237" s="79">
        <v>1</v>
      </c>
      <c r="T237" s="33" t="s">
        <v>918</v>
      </c>
      <c r="U237" s="66">
        <v>195</v>
      </c>
    </row>
    <row r="238" spans="1:21">
      <c r="A238" s="57">
        <v>42627</v>
      </c>
      <c r="B238" s="46">
        <f>ROUNDUP((A238-SET_SCHEDULE!$B$2)/SET_SCHEDULE!$B$4+1,0)</f>
        <v>37</v>
      </c>
      <c r="C238" s="53">
        <f>MATCH(D238,WELL!$B$3:$B$470,0)</f>
        <v>68</v>
      </c>
      <c r="D238" s="149" t="s">
        <v>799</v>
      </c>
      <c r="E238" s="50"/>
      <c r="F238" s="63">
        <v>5</v>
      </c>
      <c r="G238" s="63"/>
      <c r="J238" s="47">
        <v>23</v>
      </c>
      <c r="Q238" s="47">
        <v>625</v>
      </c>
      <c r="R238" s="44"/>
      <c r="S238" s="79">
        <v>1</v>
      </c>
      <c r="T238" s="157" t="s">
        <v>912</v>
      </c>
      <c r="U238" s="66">
        <v>33</v>
      </c>
    </row>
    <row r="239" spans="1:21">
      <c r="A239" s="57">
        <v>42631</v>
      </c>
      <c r="B239" s="46">
        <f>ROUNDUP((A239-SET_SCHEDULE!$B$2)/SET_SCHEDULE!$B$4+1,0)</f>
        <v>41</v>
      </c>
      <c r="C239" s="53">
        <f>MATCH(D239,WELL!$B$3:$B$470,0)</f>
        <v>69</v>
      </c>
      <c r="D239" s="149" t="s">
        <v>800</v>
      </c>
      <c r="E239" s="50"/>
      <c r="F239" s="63">
        <v>5</v>
      </c>
      <c r="G239" s="63"/>
      <c r="J239" s="47">
        <v>23</v>
      </c>
      <c r="Q239" s="47">
        <v>625</v>
      </c>
      <c r="R239" s="44"/>
      <c r="S239" s="79">
        <v>1</v>
      </c>
      <c r="T239" s="157" t="s">
        <v>912</v>
      </c>
      <c r="U239" s="66">
        <v>34</v>
      </c>
    </row>
    <row r="240" spans="1:21">
      <c r="A240" s="57">
        <v>42633</v>
      </c>
      <c r="B240" s="46">
        <f>ROUNDUP((A240-SET_SCHEDULE!$B$2)/SET_SCHEDULE!$B$4+1,0)</f>
        <v>43</v>
      </c>
      <c r="C240" s="53">
        <f>MATCH(D240,WELL!$B$3:$B$470,0)</f>
        <v>54</v>
      </c>
      <c r="D240" s="149" t="s">
        <v>820</v>
      </c>
      <c r="E240" s="50"/>
      <c r="F240" s="63">
        <v>6</v>
      </c>
      <c r="G240" s="63"/>
      <c r="J240" s="47">
        <v>15</v>
      </c>
      <c r="Q240" s="47">
        <v>6000</v>
      </c>
      <c r="R240" s="44"/>
      <c r="S240" s="79">
        <v>1</v>
      </c>
      <c r="T240" s="157" t="s">
        <v>912</v>
      </c>
      <c r="U240" s="66">
        <v>19</v>
      </c>
    </row>
    <row r="241" spans="1:48">
      <c r="A241" s="57">
        <v>42633</v>
      </c>
      <c r="B241" s="46">
        <f>ROUNDUP((A241-SET_SCHEDULE!$B$2)/SET_SCHEDULE!$B$4+1,0)</f>
        <v>43</v>
      </c>
      <c r="C241" s="53">
        <f>MATCH(D241,WELL!$B$3:$B$470,0)</f>
        <v>3</v>
      </c>
      <c r="D241" s="32" t="s">
        <v>337</v>
      </c>
      <c r="S241" s="30">
        <v>1</v>
      </c>
      <c r="T241" s="33" t="s">
        <v>928</v>
      </c>
      <c r="U241" s="66">
        <v>452</v>
      </c>
    </row>
    <row r="242" spans="1:48">
      <c r="A242" s="57">
        <v>42633</v>
      </c>
      <c r="B242" s="46">
        <f>ROUNDUP((A242-SET_SCHEDULE!$B$2)/SET_SCHEDULE!$B$4+1,0)</f>
        <v>43</v>
      </c>
      <c r="C242" s="53">
        <f>MATCH(D242,WELL!$B$3:$B$470,0)</f>
        <v>78</v>
      </c>
      <c r="D242" s="32" t="s">
        <v>338</v>
      </c>
      <c r="S242" s="30">
        <v>1</v>
      </c>
      <c r="T242" s="33" t="s">
        <v>928</v>
      </c>
      <c r="U242" s="66">
        <v>453</v>
      </c>
    </row>
    <row r="243" spans="1:48">
      <c r="A243" s="57">
        <v>42633</v>
      </c>
      <c r="B243" s="46">
        <f>ROUNDUP((A243-SET_SCHEDULE!$B$2)/SET_SCHEDULE!$B$4+1,0)</f>
        <v>43</v>
      </c>
      <c r="C243" s="53">
        <f>MATCH(D243,WELL!$B$3:$B$470,0)</f>
        <v>79</v>
      </c>
      <c r="D243" s="32" t="s">
        <v>339</v>
      </c>
      <c r="S243" s="30">
        <v>1</v>
      </c>
      <c r="T243" s="33" t="s">
        <v>928</v>
      </c>
      <c r="U243" s="66">
        <v>454</v>
      </c>
    </row>
    <row r="244" spans="1:48">
      <c r="A244" s="57">
        <v>42633</v>
      </c>
      <c r="B244" s="46">
        <f>ROUNDUP((A244-SET_SCHEDULE!$B$2)/SET_SCHEDULE!$B$4+1,0)</f>
        <v>43</v>
      </c>
      <c r="C244" s="53">
        <f>MATCH(D244,WELL!$B$3:$B$470,0)</f>
        <v>74</v>
      </c>
      <c r="D244" s="32" t="s">
        <v>835</v>
      </c>
      <c r="S244" s="30">
        <v>1</v>
      </c>
      <c r="T244" s="33" t="s">
        <v>928</v>
      </c>
      <c r="U244" s="66">
        <v>455</v>
      </c>
    </row>
    <row r="245" spans="1:48">
      <c r="A245" s="57">
        <v>42633</v>
      </c>
      <c r="B245" s="46">
        <f>ROUNDUP((A245-SET_SCHEDULE!$B$2)/SET_SCHEDULE!$B$4+1,0)</f>
        <v>43</v>
      </c>
      <c r="C245" s="53">
        <f>MATCH(D245,WELL!$B$3:$B$470,0)</f>
        <v>4</v>
      </c>
      <c r="D245" s="32" t="s">
        <v>837</v>
      </c>
      <c r="S245" s="30">
        <v>1</v>
      </c>
      <c r="T245" s="33" t="s">
        <v>928</v>
      </c>
      <c r="U245" s="66">
        <v>456</v>
      </c>
    </row>
    <row r="246" spans="1:48">
      <c r="A246" s="57">
        <v>42633</v>
      </c>
      <c r="B246" s="46">
        <f>ROUNDUP((A246-SET_SCHEDULE!$B$2)/SET_SCHEDULE!$B$4+1,0)</f>
        <v>43</v>
      </c>
      <c r="C246" s="53">
        <f>MATCH(D246,WELL!$B$3:$B$470,0)</f>
        <v>80</v>
      </c>
      <c r="D246" s="32" t="s">
        <v>340</v>
      </c>
      <c r="S246" s="30">
        <v>1</v>
      </c>
      <c r="T246" s="33" t="s">
        <v>928</v>
      </c>
      <c r="U246" s="66">
        <v>457</v>
      </c>
    </row>
    <row r="247" spans="1:48">
      <c r="A247" s="57">
        <v>42633</v>
      </c>
      <c r="B247" s="46">
        <f>ROUNDUP((A247-SET_SCHEDULE!$B$2)/SET_SCHEDULE!$B$4+1,0)</f>
        <v>43</v>
      </c>
      <c r="C247" s="53">
        <f>MATCH(D247,WELL!$B$3:$B$470,0)</f>
        <v>5</v>
      </c>
      <c r="D247" s="32" t="s">
        <v>840</v>
      </c>
      <c r="S247" s="30">
        <v>1</v>
      </c>
      <c r="T247" s="33" t="s">
        <v>928</v>
      </c>
      <c r="U247" s="66">
        <v>458</v>
      </c>
    </row>
    <row r="248" spans="1:48">
      <c r="A248" s="57">
        <v>42633</v>
      </c>
      <c r="B248" s="46">
        <f>ROUNDUP((A248-SET_SCHEDULE!$B$2)/SET_SCHEDULE!$B$4+1,0)</f>
        <v>43</v>
      </c>
      <c r="C248" s="53">
        <f>MATCH(D248,WELL!$B$3:$B$470,0)</f>
        <v>6</v>
      </c>
      <c r="D248" s="32" t="s">
        <v>842</v>
      </c>
      <c r="S248" s="30">
        <v>1</v>
      </c>
      <c r="T248" s="33" t="s">
        <v>928</v>
      </c>
      <c r="U248" s="66">
        <v>459</v>
      </c>
    </row>
    <row r="249" spans="1:48">
      <c r="A249" s="57">
        <v>42633</v>
      </c>
      <c r="B249" s="46">
        <f>ROUNDUP((A249-SET_SCHEDULE!$B$2)/SET_SCHEDULE!$B$4+1,0)</f>
        <v>43</v>
      </c>
      <c r="C249" s="53">
        <f>MATCH(D249,WELL!$B$3:$B$470,0)</f>
        <v>7</v>
      </c>
      <c r="D249" s="32" t="s">
        <v>843</v>
      </c>
      <c r="S249" s="30">
        <v>1</v>
      </c>
      <c r="T249" s="33" t="s">
        <v>928</v>
      </c>
      <c r="U249" s="66">
        <v>460</v>
      </c>
    </row>
    <row r="250" spans="1:48">
      <c r="A250" s="57">
        <v>42633</v>
      </c>
      <c r="B250" s="46">
        <f>ROUNDUP((A250-SET_SCHEDULE!$B$2)/SET_SCHEDULE!$B$4+1,0)</f>
        <v>43</v>
      </c>
      <c r="C250" s="53">
        <f>MATCH(D250,WELL!$B$3:$B$470,0)</f>
        <v>81</v>
      </c>
      <c r="D250" s="32" t="s">
        <v>341</v>
      </c>
      <c r="S250" s="30">
        <v>1</v>
      </c>
      <c r="T250" s="33" t="s">
        <v>928</v>
      </c>
      <c r="U250" s="66">
        <v>461</v>
      </c>
    </row>
    <row r="251" spans="1:48">
      <c r="A251" s="57">
        <v>42633</v>
      </c>
      <c r="B251" s="46">
        <f>ROUNDUP((A251-SET_SCHEDULE!$B$2)/SET_SCHEDULE!$B$4+1,0)</f>
        <v>43</v>
      </c>
      <c r="C251" s="53">
        <f>MATCH(D251,WELL!$B$3:$B$470,0)</f>
        <v>85</v>
      </c>
      <c r="D251" s="32" t="s">
        <v>342</v>
      </c>
      <c r="S251" s="30">
        <v>1</v>
      </c>
      <c r="T251" s="33" t="s">
        <v>928</v>
      </c>
      <c r="U251" s="66">
        <v>462</v>
      </c>
    </row>
    <row r="252" spans="1:48">
      <c r="A252" s="57">
        <v>42633</v>
      </c>
      <c r="B252" s="46">
        <f>ROUNDUP((A252-SET_SCHEDULE!$B$2)/SET_SCHEDULE!$B$4+1,0)</f>
        <v>43</v>
      </c>
      <c r="C252" s="53">
        <f>MATCH(D252,WELL!$B$3:$B$470,0)</f>
        <v>102</v>
      </c>
      <c r="D252" s="32" t="s">
        <v>845</v>
      </c>
      <c r="S252" s="30">
        <v>1</v>
      </c>
      <c r="T252" s="33" t="s">
        <v>928</v>
      </c>
      <c r="U252" s="66">
        <v>463</v>
      </c>
    </row>
    <row r="253" spans="1:48">
      <c r="A253" s="57">
        <v>42635</v>
      </c>
      <c r="B253" s="46">
        <f>ROUNDUP((A253-SET_SCHEDULE!$B$2)/SET_SCHEDULE!$B$4+1,0)</f>
        <v>45</v>
      </c>
      <c r="C253" s="53">
        <f>MATCH(D253,WELL!$B$3:$B$470,0)</f>
        <v>70</v>
      </c>
      <c r="D253" s="149" t="s">
        <v>801</v>
      </c>
      <c r="E253" s="50"/>
      <c r="F253" s="63">
        <v>5</v>
      </c>
      <c r="G253" s="63"/>
      <c r="J253" s="47">
        <v>23</v>
      </c>
      <c r="Q253" s="47">
        <v>625</v>
      </c>
      <c r="R253" s="44"/>
      <c r="S253" s="79">
        <v>1</v>
      </c>
      <c r="T253" s="157" t="s">
        <v>912</v>
      </c>
      <c r="U253" s="66">
        <v>35</v>
      </c>
    </row>
    <row r="254" spans="1:48">
      <c r="A254" s="57">
        <v>42637</v>
      </c>
      <c r="B254" s="46">
        <f>ROUNDUP((A254-SET_SCHEDULE!$B$2)/SET_SCHEDULE!$B$4+1,0)</f>
        <v>47</v>
      </c>
      <c r="C254" s="53">
        <f>MATCH(D254,WELL!$B$3:$B$470,0)</f>
        <v>55</v>
      </c>
      <c r="D254" s="149" t="s">
        <v>821</v>
      </c>
      <c r="E254" s="50"/>
      <c r="F254" s="63">
        <v>6</v>
      </c>
      <c r="G254" s="63"/>
      <c r="J254" s="47">
        <v>15</v>
      </c>
      <c r="Q254" s="47">
        <v>6000</v>
      </c>
      <c r="R254" s="44"/>
      <c r="S254" s="79">
        <v>1</v>
      </c>
      <c r="T254" s="157" t="s">
        <v>912</v>
      </c>
      <c r="U254" s="66">
        <v>20</v>
      </c>
    </row>
    <row r="255" spans="1:48">
      <c r="A255" s="57">
        <v>42639</v>
      </c>
      <c r="B255" s="46">
        <f>ROUNDUP((A255-SET_SCHEDULE!$B$2)/SET_SCHEDULE!$B$4+1,0)</f>
        <v>49</v>
      </c>
      <c r="C255" s="53">
        <f>MATCH(D255,WELL!$B$3:$B$470,0)</f>
        <v>71</v>
      </c>
      <c r="D255" s="149" t="s">
        <v>802</v>
      </c>
      <c r="E255" s="50"/>
      <c r="F255" s="63">
        <v>5</v>
      </c>
      <c r="G255" s="63"/>
      <c r="J255" s="47">
        <v>23</v>
      </c>
      <c r="Q255" s="47">
        <v>625</v>
      </c>
      <c r="R255" s="44"/>
      <c r="S255" s="79">
        <v>1</v>
      </c>
      <c r="T255" s="157" t="s">
        <v>912</v>
      </c>
      <c r="U255" s="66">
        <v>36</v>
      </c>
    </row>
    <row r="256" spans="1:48">
      <c r="A256" s="57">
        <v>42641</v>
      </c>
      <c r="B256" s="46">
        <f>ROUNDUP((A256-SET_SCHEDULE!$B$2)/SET_SCHEDULE!$B$4+1,0)</f>
        <v>51</v>
      </c>
      <c r="C256" s="53">
        <f>MATCH(D256,WELL!$B$3:$B$470,0)</f>
        <v>56</v>
      </c>
      <c r="D256" s="149" t="s">
        <v>822</v>
      </c>
      <c r="E256" s="50"/>
      <c r="F256" s="47">
        <v>6</v>
      </c>
      <c r="G256" s="33"/>
      <c r="J256" s="47">
        <v>15</v>
      </c>
      <c r="Q256" s="47">
        <v>6000</v>
      </c>
      <c r="R256" s="44"/>
      <c r="S256" s="79">
        <v>1</v>
      </c>
      <c r="T256" s="157" t="s">
        <v>912</v>
      </c>
      <c r="U256" s="66">
        <v>21</v>
      </c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</row>
    <row r="257" spans="1:21">
      <c r="A257" s="57">
        <v>42643</v>
      </c>
      <c r="B257" s="46">
        <f>ROUNDUP((A257-SET_SCHEDULE!$B$2)/SET_SCHEDULE!$B$4+1,0)</f>
        <v>53</v>
      </c>
      <c r="C257" s="53">
        <f>MATCH(D257,WELL!$B$3:$B$470,0)</f>
        <v>72</v>
      </c>
      <c r="D257" s="149" t="s">
        <v>803</v>
      </c>
      <c r="E257" s="50"/>
      <c r="F257" s="63">
        <v>5</v>
      </c>
      <c r="G257" s="63"/>
      <c r="J257" s="47">
        <v>23</v>
      </c>
      <c r="Q257" s="47">
        <v>625</v>
      </c>
      <c r="R257" s="44"/>
      <c r="S257" s="79">
        <v>1</v>
      </c>
      <c r="T257" s="157" t="s">
        <v>912</v>
      </c>
      <c r="U257" s="66">
        <v>37</v>
      </c>
    </row>
    <row r="258" spans="1:21">
      <c r="A258" s="57">
        <v>42645</v>
      </c>
      <c r="B258" s="46">
        <f>ROUNDUP((A258-SET_SCHEDULE!$B$2)/SET_SCHEDULE!$B$4+1,0)</f>
        <v>55</v>
      </c>
      <c r="C258" s="53">
        <f>MATCH(D258,WELL!$B$3:$B$470,0)</f>
        <v>57</v>
      </c>
      <c r="D258" s="149" t="s">
        <v>823</v>
      </c>
      <c r="E258" s="50"/>
      <c r="F258" s="63">
        <v>6</v>
      </c>
      <c r="G258" s="63"/>
      <c r="J258" s="47">
        <v>15</v>
      </c>
      <c r="Q258" s="47">
        <v>6000</v>
      </c>
      <c r="R258" s="44"/>
      <c r="S258" s="79">
        <v>1</v>
      </c>
      <c r="T258" s="157" t="s">
        <v>912</v>
      </c>
      <c r="U258" s="66">
        <v>22</v>
      </c>
    </row>
    <row r="259" spans="1:21">
      <c r="A259" s="57">
        <v>42648</v>
      </c>
      <c r="B259" s="46">
        <f>ROUNDUP((A259-SET_SCHEDULE!$B$2)/SET_SCHEDULE!$B$4+1,0)</f>
        <v>58</v>
      </c>
      <c r="C259" s="53">
        <f>MATCH(D259,WELL!$B$3:$B$470,0)</f>
        <v>289</v>
      </c>
      <c r="D259" s="32" t="s">
        <v>551</v>
      </c>
      <c r="S259" s="79">
        <v>0</v>
      </c>
      <c r="T259" s="33" t="s">
        <v>920</v>
      </c>
      <c r="U259" s="66">
        <v>196</v>
      </c>
    </row>
    <row r="260" spans="1:21">
      <c r="A260" s="57">
        <v>42648</v>
      </c>
      <c r="B260" s="46">
        <f>ROUNDUP((A260-SET_SCHEDULE!$B$2)/SET_SCHEDULE!$B$4+1,0)</f>
        <v>58</v>
      </c>
      <c r="C260" s="53">
        <f>MATCH(D260,WELL!$B$3:$B$470,0)</f>
        <v>290</v>
      </c>
      <c r="D260" s="32" t="s">
        <v>552</v>
      </c>
      <c r="S260" s="79">
        <v>0</v>
      </c>
      <c r="T260" s="33" t="s">
        <v>920</v>
      </c>
      <c r="U260" s="66">
        <v>197</v>
      </c>
    </row>
    <row r="261" spans="1:21">
      <c r="A261" s="57">
        <v>42648</v>
      </c>
      <c r="B261" s="46">
        <f>ROUNDUP((A261-SET_SCHEDULE!$B$2)/SET_SCHEDULE!$B$4+1,0)</f>
        <v>58</v>
      </c>
      <c r="C261" s="53">
        <f>MATCH(D261,WELL!$B$3:$B$470,0)</f>
        <v>291</v>
      </c>
      <c r="D261" s="32" t="s">
        <v>553</v>
      </c>
      <c r="S261" s="79">
        <v>0</v>
      </c>
      <c r="T261" s="33" t="s">
        <v>920</v>
      </c>
      <c r="U261" s="66">
        <v>198</v>
      </c>
    </row>
    <row r="262" spans="1:21">
      <c r="A262" s="57">
        <v>42648</v>
      </c>
      <c r="B262" s="46">
        <f>ROUNDUP((A262-SET_SCHEDULE!$B$2)/SET_SCHEDULE!$B$4+1,0)</f>
        <v>58</v>
      </c>
      <c r="C262" s="53">
        <f>MATCH(D262,WELL!$B$3:$B$470,0)</f>
        <v>292</v>
      </c>
      <c r="D262" s="32" t="s">
        <v>554</v>
      </c>
      <c r="S262" s="79">
        <v>0</v>
      </c>
      <c r="T262" s="33" t="s">
        <v>920</v>
      </c>
      <c r="U262" s="66">
        <v>199</v>
      </c>
    </row>
    <row r="263" spans="1:21">
      <c r="A263" s="57">
        <v>42648</v>
      </c>
      <c r="B263" s="46">
        <f>ROUNDUP((A263-SET_SCHEDULE!$B$2)/SET_SCHEDULE!$B$4+1,0)</f>
        <v>58</v>
      </c>
      <c r="C263" s="53">
        <f>MATCH(D263,WELL!$B$3:$B$470,0)</f>
        <v>293</v>
      </c>
      <c r="D263" s="32" t="s">
        <v>555</v>
      </c>
      <c r="S263" s="79">
        <v>0</v>
      </c>
      <c r="T263" s="33" t="s">
        <v>920</v>
      </c>
      <c r="U263" s="66">
        <v>200</v>
      </c>
    </row>
    <row r="264" spans="1:21">
      <c r="A264" s="57">
        <v>42648</v>
      </c>
      <c r="B264" s="46">
        <f>ROUNDUP((A264-SET_SCHEDULE!$B$2)/SET_SCHEDULE!$B$4+1,0)</f>
        <v>58</v>
      </c>
      <c r="C264" s="53">
        <f>MATCH(D264,WELL!$B$3:$B$470,0)</f>
        <v>294</v>
      </c>
      <c r="D264" s="32" t="s">
        <v>556</v>
      </c>
      <c r="S264" s="79">
        <v>0</v>
      </c>
      <c r="T264" s="33" t="s">
        <v>920</v>
      </c>
      <c r="U264" s="66">
        <v>201</v>
      </c>
    </row>
    <row r="265" spans="1:21">
      <c r="A265" s="57">
        <v>42648</v>
      </c>
      <c r="B265" s="46">
        <f>ROUNDUP((A265-SET_SCHEDULE!$B$2)/SET_SCHEDULE!$B$4+1,0)</f>
        <v>58</v>
      </c>
      <c r="C265" s="53">
        <f>MATCH(D265,WELL!$B$3:$B$470,0)</f>
        <v>295</v>
      </c>
      <c r="D265" s="32" t="s">
        <v>557</v>
      </c>
      <c r="S265" s="79">
        <v>0</v>
      </c>
      <c r="T265" s="33" t="s">
        <v>920</v>
      </c>
      <c r="U265" s="66">
        <v>202</v>
      </c>
    </row>
    <row r="266" spans="1:21">
      <c r="A266" s="57">
        <v>42648</v>
      </c>
      <c r="B266" s="46">
        <f>ROUNDUP((A266-SET_SCHEDULE!$B$2)/SET_SCHEDULE!$B$4+1,0)</f>
        <v>58</v>
      </c>
      <c r="C266" s="53">
        <f>MATCH(D266,WELL!$B$3:$B$470,0)</f>
        <v>296</v>
      </c>
      <c r="D266" s="32" t="s">
        <v>558</v>
      </c>
      <c r="S266" s="79">
        <v>0</v>
      </c>
      <c r="T266" s="33" t="s">
        <v>920</v>
      </c>
      <c r="U266" s="66">
        <v>203</v>
      </c>
    </row>
    <row r="267" spans="1:21">
      <c r="A267" s="57">
        <v>42648</v>
      </c>
      <c r="B267" s="46">
        <f>ROUNDUP((A267-SET_SCHEDULE!$B$2)/SET_SCHEDULE!$B$4+1,0)</f>
        <v>58</v>
      </c>
      <c r="C267" s="53">
        <f>MATCH(D267,WELL!$B$3:$B$470,0)</f>
        <v>129</v>
      </c>
      <c r="D267" s="32" t="s">
        <v>559</v>
      </c>
      <c r="S267" s="79">
        <v>0</v>
      </c>
      <c r="T267" s="33" t="s">
        <v>920</v>
      </c>
      <c r="U267" s="66">
        <v>204</v>
      </c>
    </row>
    <row r="268" spans="1:21">
      <c r="A268" s="57">
        <v>42648</v>
      </c>
      <c r="B268" s="46">
        <f>ROUNDUP((A268-SET_SCHEDULE!$B$2)/SET_SCHEDULE!$B$4+1,0)</f>
        <v>58</v>
      </c>
      <c r="C268" s="53">
        <f>MATCH(D268,WELL!$B$3:$B$470,0)</f>
        <v>297</v>
      </c>
      <c r="D268" s="32" t="s">
        <v>560</v>
      </c>
      <c r="S268" s="79">
        <v>0</v>
      </c>
      <c r="T268" s="33" t="s">
        <v>920</v>
      </c>
      <c r="U268" s="66">
        <v>205</v>
      </c>
    </row>
    <row r="269" spans="1:21">
      <c r="A269" s="57">
        <v>42648</v>
      </c>
      <c r="B269" s="46">
        <f>ROUNDUP((A269-SET_SCHEDULE!$B$2)/SET_SCHEDULE!$B$4+1,0)</f>
        <v>58</v>
      </c>
      <c r="C269" s="53">
        <f>MATCH(D269,WELL!$B$3:$B$470,0)</f>
        <v>298</v>
      </c>
      <c r="D269" s="32" t="s">
        <v>561</v>
      </c>
      <c r="S269" s="79">
        <v>0</v>
      </c>
      <c r="T269" s="33" t="s">
        <v>920</v>
      </c>
      <c r="U269" s="66">
        <v>206</v>
      </c>
    </row>
    <row r="270" spans="1:21">
      <c r="A270" s="57">
        <v>42648</v>
      </c>
      <c r="B270" s="46">
        <f>ROUNDUP((A270-SET_SCHEDULE!$B$2)/SET_SCHEDULE!$B$4+1,0)</f>
        <v>58</v>
      </c>
      <c r="C270" s="53">
        <f>MATCH(D270,WELL!$B$3:$B$470,0)</f>
        <v>90</v>
      </c>
      <c r="D270" s="32" t="s">
        <v>562</v>
      </c>
      <c r="S270" s="79">
        <v>0</v>
      </c>
      <c r="T270" s="33" t="s">
        <v>920</v>
      </c>
      <c r="U270" s="66">
        <v>207</v>
      </c>
    </row>
    <row r="271" spans="1:21">
      <c r="A271" s="57">
        <v>42648</v>
      </c>
      <c r="B271" s="46">
        <f>ROUNDUP((A271-SET_SCHEDULE!$B$2)/SET_SCHEDULE!$B$4+1,0)</f>
        <v>58</v>
      </c>
      <c r="C271" s="53">
        <f>MATCH(D271,WELL!$B$3:$B$470,0)</f>
        <v>299</v>
      </c>
      <c r="D271" s="32" t="s">
        <v>563</v>
      </c>
      <c r="S271" s="79">
        <v>0</v>
      </c>
      <c r="T271" s="33" t="s">
        <v>920</v>
      </c>
      <c r="U271" s="66">
        <v>208</v>
      </c>
    </row>
    <row r="272" spans="1:21">
      <c r="A272" s="57">
        <v>42648</v>
      </c>
      <c r="B272" s="46">
        <f>ROUNDUP((A272-SET_SCHEDULE!$B$2)/SET_SCHEDULE!$B$4+1,0)</f>
        <v>58</v>
      </c>
      <c r="C272" s="53">
        <f>MATCH(D272,WELL!$B$3:$B$470,0)</f>
        <v>314</v>
      </c>
      <c r="D272" s="32" t="s">
        <v>578</v>
      </c>
      <c r="S272" s="79">
        <v>0</v>
      </c>
      <c r="T272" s="33" t="s">
        <v>920</v>
      </c>
      <c r="U272" s="66">
        <v>209</v>
      </c>
    </row>
    <row r="273" spans="1:21">
      <c r="A273" s="57">
        <v>42648</v>
      </c>
      <c r="B273" s="46">
        <f>ROUNDUP((A273-SET_SCHEDULE!$B$2)/SET_SCHEDULE!$B$4+1,0)</f>
        <v>58</v>
      </c>
      <c r="C273" s="53">
        <f>MATCH(D273,WELL!$B$3:$B$470,0)</f>
        <v>315</v>
      </c>
      <c r="D273" s="32" t="s">
        <v>579</v>
      </c>
      <c r="S273" s="79">
        <v>0</v>
      </c>
      <c r="T273" s="33" t="s">
        <v>920</v>
      </c>
      <c r="U273" s="66">
        <v>210</v>
      </c>
    </row>
    <row r="274" spans="1:21">
      <c r="A274" s="57">
        <v>42648</v>
      </c>
      <c r="B274" s="46">
        <f>ROUNDUP((A274-SET_SCHEDULE!$B$2)/SET_SCHEDULE!$B$4+1,0)</f>
        <v>58</v>
      </c>
      <c r="C274" s="53">
        <f>MATCH(D274,WELL!$B$3:$B$470,0)</f>
        <v>316</v>
      </c>
      <c r="D274" s="32" t="s">
        <v>580</v>
      </c>
      <c r="S274" s="79">
        <v>0</v>
      </c>
      <c r="T274" s="33" t="s">
        <v>920</v>
      </c>
      <c r="U274" s="66">
        <v>211</v>
      </c>
    </row>
    <row r="275" spans="1:21">
      <c r="A275" s="57">
        <v>42648</v>
      </c>
      <c r="B275" s="46">
        <f>ROUNDUP((A275-SET_SCHEDULE!$B$2)/SET_SCHEDULE!$B$4+1,0)</f>
        <v>58</v>
      </c>
      <c r="C275" s="53">
        <f>MATCH(D275,WELL!$B$3:$B$470,0)</f>
        <v>25</v>
      </c>
      <c r="D275" s="32" t="s">
        <v>581</v>
      </c>
      <c r="S275" s="79">
        <v>0</v>
      </c>
      <c r="T275" s="33" t="s">
        <v>920</v>
      </c>
      <c r="U275" s="66">
        <v>212</v>
      </c>
    </row>
    <row r="276" spans="1:21">
      <c r="A276" s="57">
        <v>42648</v>
      </c>
      <c r="B276" s="46">
        <f>ROUNDUP((A276-SET_SCHEDULE!$B$2)/SET_SCHEDULE!$B$4+1,0)</f>
        <v>58</v>
      </c>
      <c r="C276" s="53">
        <f>MATCH(D276,WELL!$B$3:$B$470,0)</f>
        <v>317</v>
      </c>
      <c r="D276" s="32" t="s">
        <v>582</v>
      </c>
      <c r="S276" s="79">
        <v>0</v>
      </c>
      <c r="T276" s="33" t="s">
        <v>920</v>
      </c>
      <c r="U276" s="66">
        <v>213</v>
      </c>
    </row>
    <row r="277" spans="1:21">
      <c r="A277" s="57">
        <v>42648</v>
      </c>
      <c r="B277" s="46">
        <f>ROUNDUP((A277-SET_SCHEDULE!$B$2)/SET_SCHEDULE!$B$4+1,0)</f>
        <v>58</v>
      </c>
      <c r="C277" s="53">
        <f>MATCH(D277,WELL!$B$3:$B$470,0)</f>
        <v>318</v>
      </c>
      <c r="D277" s="32" t="s">
        <v>583</v>
      </c>
      <c r="S277" s="79">
        <v>0</v>
      </c>
      <c r="T277" s="33" t="s">
        <v>920</v>
      </c>
      <c r="U277" s="66">
        <v>214</v>
      </c>
    </row>
    <row r="278" spans="1:21">
      <c r="A278" s="57">
        <v>42648</v>
      </c>
      <c r="B278" s="46">
        <f>ROUNDUP((A278-SET_SCHEDULE!$B$2)/SET_SCHEDULE!$B$4+1,0)</f>
        <v>58</v>
      </c>
      <c r="C278" s="53">
        <f>MATCH(D278,WELL!$B$3:$B$470,0)</f>
        <v>319</v>
      </c>
      <c r="D278" s="32" t="s">
        <v>584</v>
      </c>
      <c r="S278" s="79">
        <v>0</v>
      </c>
      <c r="T278" s="33" t="s">
        <v>920</v>
      </c>
      <c r="U278" s="66">
        <v>215</v>
      </c>
    </row>
    <row r="279" spans="1:21">
      <c r="A279" s="57">
        <v>42648</v>
      </c>
      <c r="B279" s="46">
        <f>ROUNDUP((A279-SET_SCHEDULE!$B$2)/SET_SCHEDULE!$B$4+1,0)</f>
        <v>58</v>
      </c>
      <c r="C279" s="53">
        <f>MATCH(D279,WELL!$B$3:$B$470,0)</f>
        <v>320</v>
      </c>
      <c r="D279" s="32" t="s">
        <v>585</v>
      </c>
      <c r="S279" s="79">
        <v>0</v>
      </c>
      <c r="T279" s="33" t="s">
        <v>920</v>
      </c>
      <c r="U279" s="66">
        <v>216</v>
      </c>
    </row>
    <row r="280" spans="1:21">
      <c r="A280" s="57">
        <v>42648</v>
      </c>
      <c r="B280" s="46">
        <f>ROUNDUP((A280-SET_SCHEDULE!$B$2)/SET_SCHEDULE!$B$4+1,0)</f>
        <v>58</v>
      </c>
      <c r="C280" s="53">
        <f>MATCH(D280,WELL!$B$3:$B$470,0)</f>
        <v>386</v>
      </c>
      <c r="D280" s="32" t="s">
        <v>671</v>
      </c>
      <c r="S280" s="79">
        <v>0</v>
      </c>
      <c r="T280" s="33" t="s">
        <v>920</v>
      </c>
      <c r="U280" s="66">
        <v>217</v>
      </c>
    </row>
    <row r="281" spans="1:21">
      <c r="A281" s="57">
        <v>42648</v>
      </c>
      <c r="B281" s="46">
        <f>ROUNDUP((A281-SET_SCHEDULE!$B$2)/SET_SCHEDULE!$B$4+1,0)</f>
        <v>58</v>
      </c>
      <c r="C281" s="53">
        <f>MATCH(D281,WELL!$B$3:$B$470,0)</f>
        <v>387</v>
      </c>
      <c r="D281" s="32" t="s">
        <v>672</v>
      </c>
      <c r="S281" s="79">
        <v>0</v>
      </c>
      <c r="T281" s="33" t="s">
        <v>920</v>
      </c>
      <c r="U281" s="66">
        <v>218</v>
      </c>
    </row>
    <row r="282" spans="1:21">
      <c r="A282" s="57">
        <v>42648</v>
      </c>
      <c r="B282" s="46">
        <f>ROUNDUP((A282-SET_SCHEDULE!$B$2)/SET_SCHEDULE!$B$4+1,0)</f>
        <v>58</v>
      </c>
      <c r="C282" s="53">
        <f>MATCH(D282,WELL!$B$3:$B$470,0)</f>
        <v>388</v>
      </c>
      <c r="D282" s="32" t="s">
        <v>673</v>
      </c>
      <c r="S282" s="79">
        <v>0</v>
      </c>
      <c r="T282" s="33" t="s">
        <v>920</v>
      </c>
      <c r="U282" s="66">
        <v>219</v>
      </c>
    </row>
    <row r="283" spans="1:21">
      <c r="A283" s="57">
        <v>42648</v>
      </c>
      <c r="B283" s="46">
        <f>ROUNDUP((A283-SET_SCHEDULE!$B$2)/SET_SCHEDULE!$B$4+1,0)</f>
        <v>58</v>
      </c>
      <c r="C283" s="53">
        <f>MATCH(D283,WELL!$B$3:$B$470,0)</f>
        <v>389</v>
      </c>
      <c r="D283" s="32" t="s">
        <v>674</v>
      </c>
      <c r="S283" s="79">
        <v>0</v>
      </c>
      <c r="T283" s="33" t="s">
        <v>920</v>
      </c>
      <c r="U283" s="66">
        <v>220</v>
      </c>
    </row>
    <row r="284" spans="1:21">
      <c r="A284" s="57">
        <v>42648</v>
      </c>
      <c r="B284" s="46">
        <f>ROUNDUP((A284-SET_SCHEDULE!$B$2)/SET_SCHEDULE!$B$4+1,0)</f>
        <v>58</v>
      </c>
      <c r="C284" s="53">
        <f>MATCH(D284,WELL!$B$3:$B$470,0)</f>
        <v>390</v>
      </c>
      <c r="D284" s="32" t="s">
        <v>675</v>
      </c>
      <c r="S284" s="79">
        <v>0</v>
      </c>
      <c r="T284" s="33" t="s">
        <v>920</v>
      </c>
      <c r="U284" s="66">
        <v>221</v>
      </c>
    </row>
    <row r="285" spans="1:21">
      <c r="A285" s="57">
        <v>42648</v>
      </c>
      <c r="B285" s="46">
        <f>ROUNDUP((A285-SET_SCHEDULE!$B$2)/SET_SCHEDULE!$B$4+1,0)</f>
        <v>58</v>
      </c>
      <c r="C285" s="53">
        <f>MATCH(D285,WELL!$B$3:$B$470,0)</f>
        <v>391</v>
      </c>
      <c r="D285" s="32" t="s">
        <v>676</v>
      </c>
      <c r="S285" s="79">
        <v>0</v>
      </c>
      <c r="T285" s="33" t="s">
        <v>920</v>
      </c>
      <c r="U285" s="66">
        <v>222</v>
      </c>
    </row>
    <row r="286" spans="1:21">
      <c r="A286" s="57">
        <v>42648</v>
      </c>
      <c r="B286" s="46">
        <f>ROUNDUP((A286-SET_SCHEDULE!$B$2)/SET_SCHEDULE!$B$4+1,0)</f>
        <v>58</v>
      </c>
      <c r="C286" s="53">
        <f>MATCH(D286,WELL!$B$3:$B$470,0)</f>
        <v>128</v>
      </c>
      <c r="D286" s="32" t="s">
        <v>677</v>
      </c>
      <c r="S286" s="79">
        <v>0</v>
      </c>
      <c r="T286" s="33" t="s">
        <v>920</v>
      </c>
      <c r="U286" s="66">
        <v>223</v>
      </c>
    </row>
    <row r="287" spans="1:21">
      <c r="A287" s="57">
        <v>42648</v>
      </c>
      <c r="B287" s="46">
        <f>ROUNDUP((A287-SET_SCHEDULE!$B$2)/SET_SCHEDULE!$B$4+1,0)</f>
        <v>58</v>
      </c>
      <c r="C287" s="53">
        <f>MATCH(D287,WELL!$B$3:$B$470,0)</f>
        <v>396</v>
      </c>
      <c r="D287" s="32" t="s">
        <v>686</v>
      </c>
      <c r="S287" s="79">
        <v>0</v>
      </c>
      <c r="T287" s="33" t="s">
        <v>920</v>
      </c>
      <c r="U287" s="66">
        <v>224</v>
      </c>
    </row>
    <row r="288" spans="1:21">
      <c r="A288" s="57">
        <v>42648</v>
      </c>
      <c r="B288" s="46">
        <f>ROUNDUP((A288-SET_SCHEDULE!$B$2)/SET_SCHEDULE!$B$4+1,0)</f>
        <v>58</v>
      </c>
      <c r="C288" s="53">
        <f>MATCH(D288,WELL!$B$3:$B$470,0)</f>
        <v>44</v>
      </c>
      <c r="D288" s="32" t="s">
        <v>810</v>
      </c>
      <c r="S288" s="79">
        <v>0</v>
      </c>
      <c r="T288" s="33" t="s">
        <v>920</v>
      </c>
      <c r="U288" s="66">
        <v>225</v>
      </c>
    </row>
    <row r="289" spans="1:21">
      <c r="A289" s="57">
        <v>42648</v>
      </c>
      <c r="B289" s="46">
        <f>ROUNDUP((A289-SET_SCHEDULE!$B$2)/SET_SCHEDULE!$B$4+1,0)</f>
        <v>58</v>
      </c>
      <c r="C289" s="53">
        <f>MATCH(D289,WELL!$B$3:$B$470,0)</f>
        <v>45</v>
      </c>
      <c r="D289" s="32" t="s">
        <v>811</v>
      </c>
      <c r="S289" s="79">
        <v>0</v>
      </c>
      <c r="T289" s="33" t="s">
        <v>920</v>
      </c>
      <c r="U289" s="66">
        <v>226</v>
      </c>
    </row>
    <row r="290" spans="1:21">
      <c r="A290" s="57">
        <v>42648</v>
      </c>
      <c r="B290" s="46">
        <f>ROUNDUP((A290-SET_SCHEDULE!$B$2)/SET_SCHEDULE!$B$4+1,0)</f>
        <v>58</v>
      </c>
      <c r="C290" s="53">
        <f>MATCH(D290,WELL!$B$3:$B$470,0)</f>
        <v>46</v>
      </c>
      <c r="D290" s="32" t="s">
        <v>812</v>
      </c>
      <c r="S290" s="79">
        <v>0</v>
      </c>
      <c r="T290" s="33" t="s">
        <v>920</v>
      </c>
      <c r="U290" s="66">
        <v>227</v>
      </c>
    </row>
    <row r="291" spans="1:21">
      <c r="A291" s="57">
        <v>42649</v>
      </c>
      <c r="B291" s="46">
        <f>ROUNDUP((A291-SET_SCHEDULE!$B$2)/SET_SCHEDULE!$B$4+1,0)</f>
        <v>59</v>
      </c>
      <c r="C291" s="53">
        <f>MATCH(D291,WELL!$B$3:$B$470,0)</f>
        <v>58</v>
      </c>
      <c r="D291" s="149" t="s">
        <v>824</v>
      </c>
      <c r="E291" s="50"/>
      <c r="F291" s="63">
        <v>6</v>
      </c>
      <c r="G291" s="63"/>
      <c r="J291" s="47">
        <v>15</v>
      </c>
      <c r="Q291" s="47">
        <v>6000</v>
      </c>
      <c r="R291" s="44"/>
      <c r="S291" s="79">
        <v>1</v>
      </c>
      <c r="T291" s="157" t="s">
        <v>912</v>
      </c>
      <c r="U291" s="66">
        <v>23</v>
      </c>
    </row>
    <row r="292" spans="1:21">
      <c r="A292" s="57">
        <v>42651</v>
      </c>
      <c r="B292" s="46">
        <f>ROUNDUP((A292-SET_SCHEDULE!$B$2)/SET_SCHEDULE!$B$4+1,0)</f>
        <v>61</v>
      </c>
      <c r="C292" s="53">
        <f>MATCH(D292,WELL!$B$3:$B$470,0)</f>
        <v>289</v>
      </c>
      <c r="D292" s="32" t="s">
        <v>551</v>
      </c>
      <c r="S292" s="30">
        <v>1</v>
      </c>
      <c r="T292" s="33" t="s">
        <v>919</v>
      </c>
      <c r="U292" s="66">
        <v>228</v>
      </c>
    </row>
    <row r="293" spans="1:21">
      <c r="A293" s="57">
        <v>42651</v>
      </c>
      <c r="B293" s="46">
        <f>ROUNDUP((A293-SET_SCHEDULE!$B$2)/SET_SCHEDULE!$B$4+1,0)</f>
        <v>61</v>
      </c>
      <c r="C293" s="53">
        <f>MATCH(D293,WELL!$B$3:$B$470,0)</f>
        <v>290</v>
      </c>
      <c r="D293" s="32" t="s">
        <v>552</v>
      </c>
      <c r="S293" s="30">
        <v>1</v>
      </c>
      <c r="T293" s="33" t="s">
        <v>919</v>
      </c>
      <c r="U293" s="66">
        <v>229</v>
      </c>
    </row>
    <row r="294" spans="1:21">
      <c r="A294" s="57">
        <v>42651</v>
      </c>
      <c r="B294" s="46">
        <f>ROUNDUP((A294-SET_SCHEDULE!$B$2)/SET_SCHEDULE!$B$4+1,0)</f>
        <v>61</v>
      </c>
      <c r="C294" s="53">
        <f>MATCH(D294,WELL!$B$3:$B$470,0)</f>
        <v>291</v>
      </c>
      <c r="D294" s="32" t="s">
        <v>553</v>
      </c>
      <c r="S294" s="30">
        <v>1</v>
      </c>
      <c r="T294" s="33" t="s">
        <v>919</v>
      </c>
      <c r="U294" s="66">
        <v>230</v>
      </c>
    </row>
    <row r="295" spans="1:21">
      <c r="A295" s="57">
        <v>42651</v>
      </c>
      <c r="B295" s="46">
        <f>ROUNDUP((A295-SET_SCHEDULE!$B$2)/SET_SCHEDULE!$B$4+1,0)</f>
        <v>61</v>
      </c>
      <c r="C295" s="53">
        <f>MATCH(D295,WELL!$B$3:$B$470,0)</f>
        <v>292</v>
      </c>
      <c r="D295" s="32" t="s">
        <v>554</v>
      </c>
      <c r="S295" s="30">
        <v>1</v>
      </c>
      <c r="T295" s="33" t="s">
        <v>919</v>
      </c>
      <c r="U295" s="66">
        <v>231</v>
      </c>
    </row>
    <row r="296" spans="1:21">
      <c r="A296" s="57">
        <v>42651</v>
      </c>
      <c r="B296" s="46">
        <f>ROUNDUP((A296-SET_SCHEDULE!$B$2)/SET_SCHEDULE!$B$4+1,0)</f>
        <v>61</v>
      </c>
      <c r="C296" s="53">
        <f>MATCH(D296,WELL!$B$3:$B$470,0)</f>
        <v>293</v>
      </c>
      <c r="D296" s="32" t="s">
        <v>555</v>
      </c>
      <c r="S296" s="30">
        <v>1</v>
      </c>
      <c r="T296" s="33" t="s">
        <v>919</v>
      </c>
      <c r="U296" s="66">
        <v>232</v>
      </c>
    </row>
    <row r="297" spans="1:21">
      <c r="A297" s="57">
        <v>42651</v>
      </c>
      <c r="B297" s="46">
        <f>ROUNDUP((A297-SET_SCHEDULE!$B$2)/SET_SCHEDULE!$B$4+1,0)</f>
        <v>61</v>
      </c>
      <c r="C297" s="53">
        <f>MATCH(D297,WELL!$B$3:$B$470,0)</f>
        <v>294</v>
      </c>
      <c r="D297" s="32" t="s">
        <v>556</v>
      </c>
      <c r="S297" s="30">
        <v>1</v>
      </c>
      <c r="T297" s="33" t="s">
        <v>919</v>
      </c>
      <c r="U297" s="66">
        <v>233</v>
      </c>
    </row>
    <row r="298" spans="1:21">
      <c r="A298" s="57">
        <v>42651</v>
      </c>
      <c r="B298" s="46">
        <f>ROUNDUP((A298-SET_SCHEDULE!$B$2)/SET_SCHEDULE!$B$4+1,0)</f>
        <v>61</v>
      </c>
      <c r="C298" s="53">
        <f>MATCH(D298,WELL!$B$3:$B$470,0)</f>
        <v>295</v>
      </c>
      <c r="D298" s="32" t="s">
        <v>557</v>
      </c>
      <c r="S298" s="30">
        <v>1</v>
      </c>
      <c r="T298" s="33" t="s">
        <v>919</v>
      </c>
      <c r="U298" s="66">
        <v>234</v>
      </c>
    </row>
    <row r="299" spans="1:21">
      <c r="A299" s="57">
        <v>42651</v>
      </c>
      <c r="B299" s="46">
        <f>ROUNDUP((A299-SET_SCHEDULE!$B$2)/SET_SCHEDULE!$B$4+1,0)</f>
        <v>61</v>
      </c>
      <c r="C299" s="53">
        <f>MATCH(D299,WELL!$B$3:$B$470,0)</f>
        <v>296</v>
      </c>
      <c r="D299" s="32" t="s">
        <v>558</v>
      </c>
      <c r="S299" s="30">
        <v>1</v>
      </c>
      <c r="T299" s="33" t="s">
        <v>919</v>
      </c>
      <c r="U299" s="66">
        <v>235</v>
      </c>
    </row>
    <row r="300" spans="1:21">
      <c r="A300" s="57">
        <v>42651</v>
      </c>
      <c r="B300" s="46">
        <f>ROUNDUP((A300-SET_SCHEDULE!$B$2)/SET_SCHEDULE!$B$4+1,0)</f>
        <v>61</v>
      </c>
      <c r="C300" s="53">
        <f>MATCH(D300,WELL!$B$3:$B$470,0)</f>
        <v>129</v>
      </c>
      <c r="D300" s="32" t="s">
        <v>559</v>
      </c>
      <c r="S300" s="30">
        <v>1</v>
      </c>
      <c r="T300" s="33" t="s">
        <v>919</v>
      </c>
      <c r="U300" s="66">
        <v>236</v>
      </c>
    </row>
    <row r="301" spans="1:21">
      <c r="A301" s="57">
        <v>42651</v>
      </c>
      <c r="B301" s="46">
        <f>ROUNDUP((A301-SET_SCHEDULE!$B$2)/SET_SCHEDULE!$B$4+1,0)</f>
        <v>61</v>
      </c>
      <c r="C301" s="53">
        <f>MATCH(D301,WELL!$B$3:$B$470,0)</f>
        <v>297</v>
      </c>
      <c r="D301" s="32" t="s">
        <v>560</v>
      </c>
      <c r="S301" s="30">
        <v>1</v>
      </c>
      <c r="T301" s="33" t="s">
        <v>919</v>
      </c>
      <c r="U301" s="66">
        <v>237</v>
      </c>
    </row>
    <row r="302" spans="1:21">
      <c r="A302" s="57">
        <v>42651</v>
      </c>
      <c r="B302" s="46">
        <f>ROUNDUP((A302-SET_SCHEDULE!$B$2)/SET_SCHEDULE!$B$4+1,0)</f>
        <v>61</v>
      </c>
      <c r="C302" s="53">
        <f>MATCH(D302,WELL!$B$3:$B$470,0)</f>
        <v>298</v>
      </c>
      <c r="D302" s="32" t="s">
        <v>561</v>
      </c>
      <c r="S302" s="30">
        <v>1</v>
      </c>
      <c r="T302" s="33" t="s">
        <v>919</v>
      </c>
      <c r="U302" s="66">
        <v>238</v>
      </c>
    </row>
    <row r="303" spans="1:21">
      <c r="A303" s="57">
        <v>42651</v>
      </c>
      <c r="B303" s="46">
        <f>ROUNDUP((A303-SET_SCHEDULE!$B$2)/SET_SCHEDULE!$B$4+1,0)</f>
        <v>61</v>
      </c>
      <c r="C303" s="53">
        <f>MATCH(D303,WELL!$B$3:$B$470,0)</f>
        <v>90</v>
      </c>
      <c r="D303" s="32" t="s">
        <v>562</v>
      </c>
      <c r="S303" s="30">
        <v>1</v>
      </c>
      <c r="T303" s="33" t="s">
        <v>919</v>
      </c>
      <c r="U303" s="66">
        <v>239</v>
      </c>
    </row>
    <row r="304" spans="1:21">
      <c r="A304" s="57">
        <v>42651</v>
      </c>
      <c r="B304" s="46">
        <f>ROUNDUP((A304-SET_SCHEDULE!$B$2)/SET_SCHEDULE!$B$4+1,0)</f>
        <v>61</v>
      </c>
      <c r="C304" s="53">
        <f>MATCH(D304,WELL!$B$3:$B$470,0)</f>
        <v>299</v>
      </c>
      <c r="D304" s="32" t="s">
        <v>563</v>
      </c>
      <c r="S304" s="30">
        <v>1</v>
      </c>
      <c r="T304" s="33" t="s">
        <v>919</v>
      </c>
      <c r="U304" s="66">
        <v>240</v>
      </c>
    </row>
    <row r="305" spans="1:21">
      <c r="A305" s="57">
        <v>42651</v>
      </c>
      <c r="B305" s="46">
        <f>ROUNDUP((A305-SET_SCHEDULE!$B$2)/SET_SCHEDULE!$B$4+1,0)</f>
        <v>61</v>
      </c>
      <c r="C305" s="53">
        <f>MATCH(D305,WELL!$B$3:$B$470,0)</f>
        <v>314</v>
      </c>
      <c r="D305" s="32" t="s">
        <v>578</v>
      </c>
      <c r="S305" s="30">
        <v>1</v>
      </c>
      <c r="T305" s="33" t="s">
        <v>919</v>
      </c>
      <c r="U305" s="66">
        <v>241</v>
      </c>
    </row>
    <row r="306" spans="1:21">
      <c r="A306" s="57">
        <v>42651</v>
      </c>
      <c r="B306" s="46">
        <f>ROUNDUP((A306-SET_SCHEDULE!$B$2)/SET_SCHEDULE!$B$4+1,0)</f>
        <v>61</v>
      </c>
      <c r="C306" s="53">
        <f>MATCH(D306,WELL!$B$3:$B$470,0)</f>
        <v>315</v>
      </c>
      <c r="D306" s="32" t="s">
        <v>579</v>
      </c>
      <c r="S306" s="30">
        <v>1</v>
      </c>
      <c r="T306" s="33" t="s">
        <v>919</v>
      </c>
      <c r="U306" s="66">
        <v>242</v>
      </c>
    </row>
    <row r="307" spans="1:21">
      <c r="A307" s="57">
        <v>42651</v>
      </c>
      <c r="B307" s="46">
        <f>ROUNDUP((A307-SET_SCHEDULE!$B$2)/SET_SCHEDULE!$B$4+1,0)</f>
        <v>61</v>
      </c>
      <c r="C307" s="53">
        <f>MATCH(D307,WELL!$B$3:$B$470,0)</f>
        <v>316</v>
      </c>
      <c r="D307" s="32" t="s">
        <v>580</v>
      </c>
      <c r="S307" s="30">
        <v>1</v>
      </c>
      <c r="T307" s="33" t="s">
        <v>919</v>
      </c>
      <c r="U307" s="66">
        <v>243</v>
      </c>
    </row>
    <row r="308" spans="1:21">
      <c r="A308" s="57">
        <v>42651</v>
      </c>
      <c r="B308" s="46">
        <f>ROUNDUP((A308-SET_SCHEDULE!$B$2)/SET_SCHEDULE!$B$4+1,0)</f>
        <v>61</v>
      </c>
      <c r="C308" s="53">
        <f>MATCH(D308,WELL!$B$3:$B$470,0)</f>
        <v>25</v>
      </c>
      <c r="D308" s="32" t="s">
        <v>581</v>
      </c>
      <c r="S308" s="30">
        <v>1</v>
      </c>
      <c r="T308" s="33" t="s">
        <v>919</v>
      </c>
      <c r="U308" s="66">
        <v>244</v>
      </c>
    </row>
    <row r="309" spans="1:21">
      <c r="A309" s="57">
        <v>42651</v>
      </c>
      <c r="B309" s="46">
        <f>ROUNDUP((A309-SET_SCHEDULE!$B$2)/SET_SCHEDULE!$B$4+1,0)</f>
        <v>61</v>
      </c>
      <c r="C309" s="53">
        <f>MATCH(D309,WELL!$B$3:$B$470,0)</f>
        <v>317</v>
      </c>
      <c r="D309" s="32" t="s">
        <v>582</v>
      </c>
      <c r="S309" s="30">
        <v>1</v>
      </c>
      <c r="T309" s="33" t="s">
        <v>919</v>
      </c>
      <c r="U309" s="66">
        <v>245</v>
      </c>
    </row>
    <row r="310" spans="1:21">
      <c r="A310" s="57">
        <v>42651</v>
      </c>
      <c r="B310" s="46">
        <f>ROUNDUP((A310-SET_SCHEDULE!$B$2)/SET_SCHEDULE!$B$4+1,0)</f>
        <v>61</v>
      </c>
      <c r="C310" s="53">
        <f>MATCH(D310,WELL!$B$3:$B$470,0)</f>
        <v>318</v>
      </c>
      <c r="D310" s="32" t="s">
        <v>583</v>
      </c>
      <c r="S310" s="30">
        <v>1</v>
      </c>
      <c r="T310" s="33" t="s">
        <v>919</v>
      </c>
      <c r="U310" s="66">
        <v>246</v>
      </c>
    </row>
    <row r="311" spans="1:21">
      <c r="A311" s="57">
        <v>42651</v>
      </c>
      <c r="B311" s="46">
        <f>ROUNDUP((A311-SET_SCHEDULE!$B$2)/SET_SCHEDULE!$B$4+1,0)</f>
        <v>61</v>
      </c>
      <c r="C311" s="53">
        <f>MATCH(D311,WELL!$B$3:$B$470,0)</f>
        <v>319</v>
      </c>
      <c r="D311" s="32" t="s">
        <v>584</v>
      </c>
      <c r="S311" s="30">
        <v>1</v>
      </c>
      <c r="T311" s="33" t="s">
        <v>919</v>
      </c>
      <c r="U311" s="66">
        <v>247</v>
      </c>
    </row>
    <row r="312" spans="1:21">
      <c r="A312" s="57">
        <v>42651</v>
      </c>
      <c r="B312" s="46">
        <f>ROUNDUP((A312-SET_SCHEDULE!$B$2)/SET_SCHEDULE!$B$4+1,0)</f>
        <v>61</v>
      </c>
      <c r="C312" s="53">
        <f>MATCH(D312,WELL!$B$3:$B$470,0)</f>
        <v>320</v>
      </c>
      <c r="D312" s="32" t="s">
        <v>585</v>
      </c>
      <c r="S312" s="30">
        <v>1</v>
      </c>
      <c r="T312" s="33" t="s">
        <v>919</v>
      </c>
      <c r="U312" s="66">
        <v>248</v>
      </c>
    </row>
    <row r="313" spans="1:21">
      <c r="A313" s="57">
        <v>42651</v>
      </c>
      <c r="B313" s="46">
        <f>ROUNDUP((A313-SET_SCHEDULE!$B$2)/SET_SCHEDULE!$B$4+1,0)</f>
        <v>61</v>
      </c>
      <c r="C313" s="53">
        <f>MATCH(D313,WELL!$B$3:$B$470,0)</f>
        <v>386</v>
      </c>
      <c r="D313" s="32" t="s">
        <v>671</v>
      </c>
      <c r="S313" s="30">
        <v>1</v>
      </c>
      <c r="T313" s="33" t="s">
        <v>919</v>
      </c>
      <c r="U313" s="66">
        <v>249</v>
      </c>
    </row>
    <row r="314" spans="1:21">
      <c r="A314" s="57">
        <v>42651</v>
      </c>
      <c r="B314" s="46">
        <f>ROUNDUP((A314-SET_SCHEDULE!$B$2)/SET_SCHEDULE!$B$4+1,0)</f>
        <v>61</v>
      </c>
      <c r="C314" s="53">
        <f>MATCH(D314,WELL!$B$3:$B$470,0)</f>
        <v>387</v>
      </c>
      <c r="D314" s="32" t="s">
        <v>672</v>
      </c>
      <c r="S314" s="30">
        <v>1</v>
      </c>
      <c r="T314" s="33" t="s">
        <v>919</v>
      </c>
      <c r="U314" s="66">
        <v>250</v>
      </c>
    </row>
    <row r="315" spans="1:21">
      <c r="A315" s="57">
        <v>42651</v>
      </c>
      <c r="B315" s="46">
        <f>ROUNDUP((A315-SET_SCHEDULE!$B$2)/SET_SCHEDULE!$B$4+1,0)</f>
        <v>61</v>
      </c>
      <c r="C315" s="53">
        <f>MATCH(D315,WELL!$B$3:$B$470,0)</f>
        <v>388</v>
      </c>
      <c r="D315" s="32" t="s">
        <v>673</v>
      </c>
      <c r="S315" s="30">
        <v>1</v>
      </c>
      <c r="T315" s="33" t="s">
        <v>919</v>
      </c>
      <c r="U315" s="66">
        <v>251</v>
      </c>
    </row>
    <row r="316" spans="1:21">
      <c r="A316" s="57">
        <v>42651</v>
      </c>
      <c r="B316" s="46">
        <f>ROUNDUP((A316-SET_SCHEDULE!$B$2)/SET_SCHEDULE!$B$4+1,0)</f>
        <v>61</v>
      </c>
      <c r="C316" s="53">
        <f>MATCH(D316,WELL!$B$3:$B$470,0)</f>
        <v>389</v>
      </c>
      <c r="D316" s="32" t="s">
        <v>674</v>
      </c>
      <c r="S316" s="30">
        <v>1</v>
      </c>
      <c r="T316" s="33" t="s">
        <v>919</v>
      </c>
      <c r="U316" s="66">
        <v>252</v>
      </c>
    </row>
    <row r="317" spans="1:21">
      <c r="A317" s="57">
        <v>42651</v>
      </c>
      <c r="B317" s="46">
        <f>ROUNDUP((A317-SET_SCHEDULE!$B$2)/SET_SCHEDULE!$B$4+1,0)</f>
        <v>61</v>
      </c>
      <c r="C317" s="53">
        <f>MATCH(D317,WELL!$B$3:$B$470,0)</f>
        <v>390</v>
      </c>
      <c r="D317" s="32" t="s">
        <v>675</v>
      </c>
      <c r="S317" s="30">
        <v>1</v>
      </c>
      <c r="T317" s="33" t="s">
        <v>919</v>
      </c>
      <c r="U317" s="66">
        <v>253</v>
      </c>
    </row>
    <row r="318" spans="1:21">
      <c r="A318" s="57">
        <v>42651</v>
      </c>
      <c r="B318" s="46">
        <f>ROUNDUP((A318-SET_SCHEDULE!$B$2)/SET_SCHEDULE!$B$4+1,0)</f>
        <v>61</v>
      </c>
      <c r="C318" s="53">
        <f>MATCH(D318,WELL!$B$3:$B$470,0)</f>
        <v>391</v>
      </c>
      <c r="D318" s="32" t="s">
        <v>676</v>
      </c>
      <c r="S318" s="30">
        <v>1</v>
      </c>
      <c r="T318" s="33" t="s">
        <v>919</v>
      </c>
      <c r="U318" s="66">
        <v>254</v>
      </c>
    </row>
    <row r="319" spans="1:21">
      <c r="A319" s="57">
        <v>42651</v>
      </c>
      <c r="B319" s="46">
        <f>ROUNDUP((A319-SET_SCHEDULE!$B$2)/SET_SCHEDULE!$B$4+1,0)</f>
        <v>61</v>
      </c>
      <c r="C319" s="53">
        <f>MATCH(D319,WELL!$B$3:$B$470,0)</f>
        <v>128</v>
      </c>
      <c r="D319" s="32" t="s">
        <v>677</v>
      </c>
      <c r="S319" s="30">
        <v>1</v>
      </c>
      <c r="T319" s="33" t="s">
        <v>919</v>
      </c>
      <c r="U319" s="66">
        <v>255</v>
      </c>
    </row>
    <row r="320" spans="1:21">
      <c r="A320" s="57">
        <v>42651</v>
      </c>
      <c r="B320" s="46">
        <f>ROUNDUP((A320-SET_SCHEDULE!$B$2)/SET_SCHEDULE!$B$4+1,0)</f>
        <v>61</v>
      </c>
      <c r="C320" s="53">
        <f>MATCH(D320,WELL!$B$3:$B$470,0)</f>
        <v>396</v>
      </c>
      <c r="D320" s="32" t="s">
        <v>686</v>
      </c>
      <c r="S320" s="30">
        <v>1</v>
      </c>
      <c r="T320" s="33" t="s">
        <v>919</v>
      </c>
      <c r="U320" s="66">
        <v>256</v>
      </c>
    </row>
    <row r="321" spans="1:21">
      <c r="A321" s="57">
        <v>42651</v>
      </c>
      <c r="B321" s="46">
        <f>ROUNDUP((A321-SET_SCHEDULE!$B$2)/SET_SCHEDULE!$B$4+1,0)</f>
        <v>61</v>
      </c>
      <c r="C321" s="53">
        <f>MATCH(D321,WELL!$B$3:$B$470,0)</f>
        <v>44</v>
      </c>
      <c r="D321" s="32" t="s">
        <v>810</v>
      </c>
      <c r="S321" s="30">
        <v>1</v>
      </c>
      <c r="T321" s="33" t="s">
        <v>919</v>
      </c>
      <c r="U321" s="66">
        <v>257</v>
      </c>
    </row>
    <row r="322" spans="1:21">
      <c r="A322" s="57">
        <v>42651</v>
      </c>
      <c r="B322" s="46">
        <f>ROUNDUP((A322-SET_SCHEDULE!$B$2)/SET_SCHEDULE!$B$4+1,0)</f>
        <v>61</v>
      </c>
      <c r="C322" s="53">
        <f>MATCH(D322,WELL!$B$3:$B$470,0)</f>
        <v>45</v>
      </c>
      <c r="D322" s="32" t="s">
        <v>811</v>
      </c>
      <c r="S322" s="30">
        <v>1</v>
      </c>
      <c r="T322" s="33" t="s">
        <v>919</v>
      </c>
      <c r="U322" s="66">
        <v>258</v>
      </c>
    </row>
    <row r="323" spans="1:21">
      <c r="A323" s="57">
        <v>42651</v>
      </c>
      <c r="B323" s="46">
        <f>ROUNDUP((A323-SET_SCHEDULE!$B$2)/SET_SCHEDULE!$B$4+1,0)</f>
        <v>61</v>
      </c>
      <c r="C323" s="53">
        <f>MATCH(D323,WELL!$B$3:$B$470,0)</f>
        <v>46</v>
      </c>
      <c r="D323" s="32" t="s">
        <v>812</v>
      </c>
      <c r="S323" s="30">
        <v>1</v>
      </c>
      <c r="T323" s="33" t="s">
        <v>919</v>
      </c>
      <c r="U323" s="66">
        <v>259</v>
      </c>
    </row>
    <row r="324" spans="1:21">
      <c r="A324" s="57">
        <v>42653</v>
      </c>
      <c r="B324" s="46">
        <f>ROUNDUP((A324-SET_SCHEDULE!$B$2)/SET_SCHEDULE!$B$4+1,0)</f>
        <v>63</v>
      </c>
      <c r="C324" s="53">
        <f>MATCH(D324,WELL!$B$3:$B$470,0)</f>
        <v>59</v>
      </c>
      <c r="D324" s="149" t="s">
        <v>825</v>
      </c>
      <c r="E324" s="50"/>
      <c r="F324" s="63">
        <v>6</v>
      </c>
      <c r="G324" s="63"/>
      <c r="J324" s="47">
        <v>15</v>
      </c>
      <c r="Q324" s="47">
        <v>6000</v>
      </c>
      <c r="R324" s="44"/>
      <c r="S324" s="79">
        <v>1</v>
      </c>
      <c r="T324" s="157" t="s">
        <v>912</v>
      </c>
      <c r="U324" s="66">
        <v>24</v>
      </c>
    </row>
    <row r="325" spans="1:21">
      <c r="A325" s="57">
        <v>42657</v>
      </c>
      <c r="B325" s="46">
        <f>ROUNDUP((A325-SET_SCHEDULE!$B$2)/SET_SCHEDULE!$B$4+1,0)</f>
        <v>67</v>
      </c>
      <c r="C325" s="53">
        <f>MATCH(D325,WELL!$B$3:$B$470,0)</f>
        <v>60</v>
      </c>
      <c r="D325" s="149" t="s">
        <v>826</v>
      </c>
      <c r="E325" s="50"/>
      <c r="F325" s="63">
        <v>6</v>
      </c>
      <c r="G325" s="63"/>
      <c r="J325" s="47">
        <v>15</v>
      </c>
      <c r="Q325" s="47">
        <v>6000</v>
      </c>
      <c r="R325" s="44"/>
      <c r="S325" s="79">
        <v>1</v>
      </c>
      <c r="T325" s="157" t="s">
        <v>912</v>
      </c>
      <c r="U325" s="66">
        <v>25</v>
      </c>
    </row>
    <row r="326" spans="1:21">
      <c r="A326" s="57">
        <v>42658</v>
      </c>
      <c r="B326" s="46">
        <f>ROUNDUP((A326-SET_SCHEDULE!$B$2)/SET_SCHEDULE!$B$4+1,0)</f>
        <v>68</v>
      </c>
      <c r="C326" s="53">
        <f>MATCH(D326,WELL!$B$3:$B$470,0)</f>
        <v>47</v>
      </c>
      <c r="D326" s="149" t="s">
        <v>813</v>
      </c>
      <c r="E326" s="50"/>
      <c r="F326" s="63">
        <v>8</v>
      </c>
      <c r="G326" s="63"/>
      <c r="J326" s="47">
        <v>23</v>
      </c>
      <c r="Q326" s="47">
        <v>1600</v>
      </c>
      <c r="R326" s="44"/>
      <c r="S326" s="79">
        <v>1</v>
      </c>
      <c r="T326" s="157" t="s">
        <v>912</v>
      </c>
      <c r="U326" s="66">
        <v>12</v>
      </c>
    </row>
    <row r="327" spans="1:21">
      <c r="A327" s="57">
        <v>42660</v>
      </c>
      <c r="B327" s="46">
        <f>ROUNDUP((A327-SET_SCHEDULE!$B$2)/SET_SCHEDULE!$B$4+1,0)</f>
        <v>70</v>
      </c>
      <c r="C327" s="53">
        <f>MATCH(D327,WELL!$B$3:$B$470,0)</f>
        <v>177</v>
      </c>
      <c r="D327" s="32" t="s">
        <v>401</v>
      </c>
      <c r="S327" s="30">
        <v>0</v>
      </c>
      <c r="T327" s="33" t="s">
        <v>921</v>
      </c>
      <c r="U327" s="66">
        <v>260</v>
      </c>
    </row>
    <row r="328" spans="1:21">
      <c r="A328" s="57">
        <v>42660</v>
      </c>
      <c r="B328" s="46">
        <f>ROUNDUP((A328-SET_SCHEDULE!$B$2)/SET_SCHEDULE!$B$4+1,0)</f>
        <v>70</v>
      </c>
      <c r="C328" s="53">
        <f>MATCH(D328,WELL!$B$3:$B$470,0)</f>
        <v>178</v>
      </c>
      <c r="D328" s="32" t="s">
        <v>402</v>
      </c>
      <c r="S328" s="30">
        <v>0</v>
      </c>
      <c r="T328" s="33" t="s">
        <v>921</v>
      </c>
      <c r="U328" s="66">
        <v>261</v>
      </c>
    </row>
    <row r="329" spans="1:21">
      <c r="A329" s="57">
        <v>42660</v>
      </c>
      <c r="B329" s="46">
        <f>ROUNDUP((A329-SET_SCHEDULE!$B$2)/SET_SCHEDULE!$B$4+1,0)</f>
        <v>70</v>
      </c>
      <c r="C329" s="53">
        <f>MATCH(D329,WELL!$B$3:$B$470,0)</f>
        <v>179</v>
      </c>
      <c r="D329" s="32" t="s">
        <v>403</v>
      </c>
      <c r="S329" s="30">
        <v>0</v>
      </c>
      <c r="T329" s="33" t="s">
        <v>921</v>
      </c>
      <c r="U329" s="66">
        <v>262</v>
      </c>
    </row>
    <row r="330" spans="1:21">
      <c r="A330" s="57">
        <v>42660</v>
      </c>
      <c r="B330" s="46">
        <f>ROUNDUP((A330-SET_SCHEDULE!$B$2)/SET_SCHEDULE!$B$4+1,0)</f>
        <v>70</v>
      </c>
      <c r="C330" s="53">
        <f>MATCH(D330,WELL!$B$3:$B$470,0)</f>
        <v>180</v>
      </c>
      <c r="D330" s="32" t="s">
        <v>404</v>
      </c>
      <c r="S330" s="30">
        <v>0</v>
      </c>
      <c r="T330" s="33" t="s">
        <v>921</v>
      </c>
      <c r="U330" s="66">
        <v>263</v>
      </c>
    </row>
    <row r="331" spans="1:21">
      <c r="A331" s="57">
        <v>42660</v>
      </c>
      <c r="B331" s="46">
        <f>ROUNDUP((A331-SET_SCHEDULE!$B$2)/SET_SCHEDULE!$B$4+1,0)</f>
        <v>70</v>
      </c>
      <c r="C331" s="53">
        <f>MATCH(D331,WELL!$B$3:$B$470,0)</f>
        <v>181</v>
      </c>
      <c r="D331" s="32" t="s">
        <v>405</v>
      </c>
      <c r="S331" s="30">
        <v>0</v>
      </c>
      <c r="T331" s="33" t="s">
        <v>921</v>
      </c>
      <c r="U331" s="66">
        <v>264</v>
      </c>
    </row>
    <row r="332" spans="1:21">
      <c r="A332" s="57">
        <v>42660</v>
      </c>
      <c r="B332" s="46">
        <f>ROUNDUP((A332-SET_SCHEDULE!$B$2)/SET_SCHEDULE!$B$4+1,0)</f>
        <v>70</v>
      </c>
      <c r="C332" s="53">
        <f>MATCH(D332,WELL!$B$3:$B$470,0)</f>
        <v>182</v>
      </c>
      <c r="D332" s="32" t="s">
        <v>406</v>
      </c>
      <c r="S332" s="30">
        <v>0</v>
      </c>
      <c r="T332" s="33" t="s">
        <v>921</v>
      </c>
      <c r="U332" s="66">
        <v>265</v>
      </c>
    </row>
    <row r="333" spans="1:21">
      <c r="A333" s="57">
        <v>42660</v>
      </c>
      <c r="B333" s="46">
        <f>ROUNDUP((A333-SET_SCHEDULE!$B$2)/SET_SCHEDULE!$B$4+1,0)</f>
        <v>70</v>
      </c>
      <c r="C333" s="53">
        <f>MATCH(D333,WELL!$B$3:$B$470,0)</f>
        <v>183</v>
      </c>
      <c r="D333" s="32" t="s">
        <v>407</v>
      </c>
      <c r="S333" s="30">
        <v>0</v>
      </c>
      <c r="T333" s="33" t="s">
        <v>921</v>
      </c>
      <c r="U333" s="66">
        <v>266</v>
      </c>
    </row>
    <row r="334" spans="1:21">
      <c r="A334" s="57">
        <v>42660</v>
      </c>
      <c r="B334" s="46">
        <f>ROUNDUP((A334-SET_SCHEDULE!$B$2)/SET_SCHEDULE!$B$4+1,0)</f>
        <v>70</v>
      </c>
      <c r="C334" s="53">
        <f>MATCH(D334,WELL!$B$3:$B$470,0)</f>
        <v>184</v>
      </c>
      <c r="D334" s="32" t="s">
        <v>408</v>
      </c>
      <c r="S334" s="30">
        <v>0</v>
      </c>
      <c r="T334" s="33" t="s">
        <v>921</v>
      </c>
      <c r="U334" s="66">
        <v>267</v>
      </c>
    </row>
    <row r="335" spans="1:21">
      <c r="A335" s="57">
        <v>42660</v>
      </c>
      <c r="B335" s="46">
        <f>ROUNDUP((A335-SET_SCHEDULE!$B$2)/SET_SCHEDULE!$B$4+1,0)</f>
        <v>70</v>
      </c>
      <c r="C335" s="53">
        <f>MATCH(D335,WELL!$B$3:$B$470,0)</f>
        <v>185</v>
      </c>
      <c r="D335" s="32" t="s">
        <v>409</v>
      </c>
      <c r="S335" s="30">
        <v>0</v>
      </c>
      <c r="T335" s="33" t="s">
        <v>921</v>
      </c>
      <c r="U335" s="66">
        <v>268</v>
      </c>
    </row>
    <row r="336" spans="1:21">
      <c r="A336" s="57">
        <v>42660</v>
      </c>
      <c r="B336" s="46">
        <f>ROUNDUP((A336-SET_SCHEDULE!$B$2)/SET_SCHEDULE!$B$4+1,0)</f>
        <v>70</v>
      </c>
      <c r="C336" s="53">
        <f>MATCH(D336,WELL!$B$3:$B$470,0)</f>
        <v>186</v>
      </c>
      <c r="D336" s="32" t="s">
        <v>410</v>
      </c>
      <c r="S336" s="30">
        <v>0</v>
      </c>
      <c r="T336" s="33" t="s">
        <v>921</v>
      </c>
      <c r="U336" s="66">
        <v>269</v>
      </c>
    </row>
    <row r="337" spans="1:21">
      <c r="A337" s="57">
        <v>42660</v>
      </c>
      <c r="B337" s="46">
        <f>ROUNDUP((A337-SET_SCHEDULE!$B$2)/SET_SCHEDULE!$B$4+1,0)</f>
        <v>70</v>
      </c>
      <c r="C337" s="53">
        <f>MATCH(D337,WELL!$B$3:$B$470,0)</f>
        <v>187</v>
      </c>
      <c r="D337" s="32" t="s">
        <v>411</v>
      </c>
      <c r="S337" s="30">
        <v>0</v>
      </c>
      <c r="T337" s="33" t="s">
        <v>921</v>
      </c>
      <c r="U337" s="66">
        <v>270</v>
      </c>
    </row>
    <row r="338" spans="1:21">
      <c r="A338" s="57">
        <v>42660</v>
      </c>
      <c r="B338" s="46">
        <f>ROUNDUP((A338-SET_SCHEDULE!$B$2)/SET_SCHEDULE!$B$4+1,0)</f>
        <v>70</v>
      </c>
      <c r="C338" s="53">
        <f>MATCH(D338,WELL!$B$3:$B$470,0)</f>
        <v>188</v>
      </c>
      <c r="D338" s="32" t="s">
        <v>412</v>
      </c>
      <c r="S338" s="30">
        <v>0</v>
      </c>
      <c r="T338" s="33" t="s">
        <v>921</v>
      </c>
      <c r="U338" s="66">
        <v>271</v>
      </c>
    </row>
    <row r="339" spans="1:21">
      <c r="A339" s="57">
        <v>42660</v>
      </c>
      <c r="B339" s="46">
        <f>ROUNDUP((A339-SET_SCHEDULE!$B$2)/SET_SCHEDULE!$B$4+1,0)</f>
        <v>70</v>
      </c>
      <c r="C339" s="53">
        <f>MATCH(D339,WELL!$B$3:$B$470,0)</f>
        <v>189</v>
      </c>
      <c r="D339" s="32" t="s">
        <v>413</v>
      </c>
      <c r="S339" s="30">
        <v>0</v>
      </c>
      <c r="T339" s="33" t="s">
        <v>921</v>
      </c>
      <c r="U339" s="66">
        <v>272</v>
      </c>
    </row>
    <row r="340" spans="1:21">
      <c r="A340" s="57">
        <v>42660</v>
      </c>
      <c r="B340" s="46">
        <f>ROUNDUP((A340-SET_SCHEDULE!$B$2)/SET_SCHEDULE!$B$4+1,0)</f>
        <v>70</v>
      </c>
      <c r="C340" s="53">
        <f>MATCH(D340,WELL!$B$3:$B$470,0)</f>
        <v>190</v>
      </c>
      <c r="D340" s="32" t="s">
        <v>414</v>
      </c>
      <c r="S340" s="30">
        <v>0</v>
      </c>
      <c r="T340" s="33" t="s">
        <v>921</v>
      </c>
      <c r="U340" s="66">
        <v>273</v>
      </c>
    </row>
    <row r="341" spans="1:21">
      <c r="A341" s="57">
        <v>42660</v>
      </c>
      <c r="B341" s="46">
        <f>ROUNDUP((A341-SET_SCHEDULE!$B$2)/SET_SCHEDULE!$B$4+1,0)</f>
        <v>70</v>
      </c>
      <c r="C341" s="53">
        <f>MATCH(D341,WELL!$B$3:$B$470,0)</f>
        <v>191</v>
      </c>
      <c r="D341" s="32" t="s">
        <v>415</v>
      </c>
      <c r="S341" s="30">
        <v>0</v>
      </c>
      <c r="T341" s="33" t="s">
        <v>921</v>
      </c>
      <c r="U341" s="66">
        <v>274</v>
      </c>
    </row>
    <row r="342" spans="1:21">
      <c r="A342" s="57">
        <v>42660</v>
      </c>
      <c r="B342" s="46">
        <f>ROUNDUP((A342-SET_SCHEDULE!$B$2)/SET_SCHEDULE!$B$4+1,0)</f>
        <v>70</v>
      </c>
      <c r="C342" s="53">
        <f>MATCH(D342,WELL!$B$3:$B$470,0)</f>
        <v>192</v>
      </c>
      <c r="D342" s="32" t="s">
        <v>416</v>
      </c>
      <c r="S342" s="30">
        <v>0</v>
      </c>
      <c r="T342" s="33" t="s">
        <v>921</v>
      </c>
      <c r="U342" s="66">
        <v>275</v>
      </c>
    </row>
    <row r="343" spans="1:21">
      <c r="A343" s="57">
        <v>42660</v>
      </c>
      <c r="B343" s="46">
        <f>ROUNDUP((A343-SET_SCHEDULE!$B$2)/SET_SCHEDULE!$B$4+1,0)</f>
        <v>70</v>
      </c>
      <c r="C343" s="53">
        <f>MATCH(D343,WELL!$B$3:$B$470,0)</f>
        <v>193</v>
      </c>
      <c r="D343" s="32" t="s">
        <v>417</v>
      </c>
      <c r="S343" s="30">
        <v>0</v>
      </c>
      <c r="T343" s="33" t="s">
        <v>921</v>
      </c>
      <c r="U343" s="66">
        <v>276</v>
      </c>
    </row>
    <row r="344" spans="1:21">
      <c r="A344" s="57">
        <v>42660</v>
      </c>
      <c r="B344" s="46">
        <f>ROUNDUP((A344-SET_SCHEDULE!$B$2)/SET_SCHEDULE!$B$4+1,0)</f>
        <v>70</v>
      </c>
      <c r="C344" s="53">
        <f>MATCH(D344,WELL!$B$3:$B$470,0)</f>
        <v>194</v>
      </c>
      <c r="D344" s="32" t="s">
        <v>418</v>
      </c>
      <c r="S344" s="30">
        <v>0</v>
      </c>
      <c r="T344" s="33" t="s">
        <v>921</v>
      </c>
      <c r="U344" s="66">
        <v>277</v>
      </c>
    </row>
    <row r="345" spans="1:21">
      <c r="A345" s="57">
        <v>42660</v>
      </c>
      <c r="B345" s="46">
        <f>ROUNDUP((A345-SET_SCHEDULE!$B$2)/SET_SCHEDULE!$B$4+1,0)</f>
        <v>70</v>
      </c>
      <c r="C345" s="53">
        <f>MATCH(D345,WELL!$B$3:$B$470,0)</f>
        <v>195</v>
      </c>
      <c r="D345" s="32" t="s">
        <v>419</v>
      </c>
      <c r="S345" s="30">
        <v>0</v>
      </c>
      <c r="T345" s="33" t="s">
        <v>921</v>
      </c>
      <c r="U345" s="66">
        <v>278</v>
      </c>
    </row>
    <row r="346" spans="1:21">
      <c r="A346" s="57">
        <v>42660</v>
      </c>
      <c r="B346" s="46">
        <f>ROUNDUP((A346-SET_SCHEDULE!$B$2)/SET_SCHEDULE!$B$4+1,0)</f>
        <v>70</v>
      </c>
      <c r="C346" s="53">
        <f>MATCH(D346,WELL!$B$3:$B$470,0)</f>
        <v>196</v>
      </c>
      <c r="D346" s="32" t="s">
        <v>420</v>
      </c>
      <c r="S346" s="30">
        <v>0</v>
      </c>
      <c r="T346" s="33" t="s">
        <v>921</v>
      </c>
      <c r="U346" s="66">
        <v>279</v>
      </c>
    </row>
    <row r="347" spans="1:21">
      <c r="A347" s="57">
        <v>42660</v>
      </c>
      <c r="B347" s="46">
        <f>ROUNDUP((A347-SET_SCHEDULE!$B$2)/SET_SCHEDULE!$B$4+1,0)</f>
        <v>70</v>
      </c>
      <c r="C347" s="53">
        <f>MATCH(D347,WELL!$B$3:$B$470,0)</f>
        <v>197</v>
      </c>
      <c r="D347" s="32" t="s">
        <v>421</v>
      </c>
      <c r="S347" s="30">
        <v>0</v>
      </c>
      <c r="T347" s="33" t="s">
        <v>921</v>
      </c>
      <c r="U347" s="66">
        <v>280</v>
      </c>
    </row>
    <row r="348" spans="1:21">
      <c r="A348" s="57">
        <v>42660</v>
      </c>
      <c r="B348" s="46">
        <f>ROUNDUP((A348-SET_SCHEDULE!$B$2)/SET_SCHEDULE!$B$4+1,0)</f>
        <v>70</v>
      </c>
      <c r="C348" s="53">
        <f>MATCH(D348,WELL!$B$3:$B$470,0)</f>
        <v>198</v>
      </c>
      <c r="D348" s="32" t="s">
        <v>422</v>
      </c>
      <c r="S348" s="30">
        <v>0</v>
      </c>
      <c r="T348" s="33" t="s">
        <v>921</v>
      </c>
      <c r="U348" s="66">
        <v>281</v>
      </c>
    </row>
    <row r="349" spans="1:21">
      <c r="A349" s="57">
        <v>42660</v>
      </c>
      <c r="B349" s="46">
        <f>ROUNDUP((A349-SET_SCHEDULE!$B$2)/SET_SCHEDULE!$B$4+1,0)</f>
        <v>70</v>
      </c>
      <c r="C349" s="53">
        <f>MATCH(D349,WELL!$B$3:$B$470,0)</f>
        <v>199</v>
      </c>
      <c r="D349" s="32" t="s">
        <v>423</v>
      </c>
      <c r="S349" s="30">
        <v>0</v>
      </c>
      <c r="T349" s="33" t="s">
        <v>921</v>
      </c>
      <c r="U349" s="66">
        <v>282</v>
      </c>
    </row>
    <row r="350" spans="1:21">
      <c r="A350" s="57">
        <v>42660</v>
      </c>
      <c r="B350" s="46">
        <f>ROUNDUP((A350-SET_SCHEDULE!$B$2)/SET_SCHEDULE!$B$4+1,0)</f>
        <v>70</v>
      </c>
      <c r="C350" s="53">
        <f>MATCH(D350,WELL!$B$3:$B$470,0)</f>
        <v>200</v>
      </c>
      <c r="D350" s="32" t="s">
        <v>424</v>
      </c>
      <c r="S350" s="30">
        <v>0</v>
      </c>
      <c r="T350" s="33" t="s">
        <v>921</v>
      </c>
      <c r="U350" s="66">
        <v>283</v>
      </c>
    </row>
    <row r="351" spans="1:21">
      <c r="A351" s="57">
        <v>42660</v>
      </c>
      <c r="B351" s="46">
        <f>ROUNDUP((A351-SET_SCHEDULE!$B$2)/SET_SCHEDULE!$B$4+1,0)</f>
        <v>70</v>
      </c>
      <c r="C351" s="53">
        <f>MATCH(D351,WELL!$B$3:$B$470,0)</f>
        <v>201</v>
      </c>
      <c r="D351" s="32" t="s">
        <v>425</v>
      </c>
      <c r="S351" s="30">
        <v>0</v>
      </c>
      <c r="T351" s="33" t="s">
        <v>921</v>
      </c>
      <c r="U351" s="66">
        <v>284</v>
      </c>
    </row>
    <row r="352" spans="1:21">
      <c r="A352" s="57">
        <v>42660</v>
      </c>
      <c r="B352" s="46">
        <f>ROUNDUP((A352-SET_SCHEDULE!$B$2)/SET_SCHEDULE!$B$4+1,0)</f>
        <v>70</v>
      </c>
      <c r="C352" s="53">
        <f>MATCH(D352,WELL!$B$3:$B$470,0)</f>
        <v>82</v>
      </c>
      <c r="D352" s="32" t="s">
        <v>426</v>
      </c>
      <c r="S352" s="30">
        <v>0</v>
      </c>
      <c r="T352" s="33" t="s">
        <v>921</v>
      </c>
      <c r="U352" s="66">
        <v>285</v>
      </c>
    </row>
    <row r="353" spans="1:21">
      <c r="A353" s="57">
        <v>42660</v>
      </c>
      <c r="B353" s="46">
        <f>ROUNDUP((A353-SET_SCHEDULE!$B$2)/SET_SCHEDULE!$B$4+1,0)</f>
        <v>70</v>
      </c>
      <c r="C353" s="53">
        <f>MATCH(D353,WELL!$B$3:$B$470,0)</f>
        <v>366</v>
      </c>
      <c r="D353" s="32" t="s">
        <v>648</v>
      </c>
      <c r="S353" s="30">
        <v>0</v>
      </c>
      <c r="T353" s="33" t="s">
        <v>921</v>
      </c>
      <c r="U353" s="66">
        <v>286</v>
      </c>
    </row>
    <row r="354" spans="1:21">
      <c r="A354" s="57">
        <v>42660</v>
      </c>
      <c r="B354" s="46">
        <f>ROUNDUP((A354-SET_SCHEDULE!$B$2)/SET_SCHEDULE!$B$4+1,0)</f>
        <v>70</v>
      </c>
      <c r="C354" s="53">
        <f>MATCH(D354,WELL!$B$3:$B$470,0)</f>
        <v>367</v>
      </c>
      <c r="D354" s="32" t="s">
        <v>649</v>
      </c>
      <c r="S354" s="30">
        <v>0</v>
      </c>
      <c r="T354" s="33" t="s">
        <v>921</v>
      </c>
      <c r="U354" s="66">
        <v>287</v>
      </c>
    </row>
    <row r="355" spans="1:21">
      <c r="A355" s="57">
        <v>42660</v>
      </c>
      <c r="B355" s="46">
        <f>ROUNDUP((A355-SET_SCHEDULE!$B$2)/SET_SCHEDULE!$B$4+1,0)</f>
        <v>70</v>
      </c>
      <c r="C355" s="53">
        <f>MATCH(D355,WELL!$B$3:$B$470,0)</f>
        <v>368</v>
      </c>
      <c r="D355" s="32" t="s">
        <v>650</v>
      </c>
      <c r="S355" s="30">
        <v>0</v>
      </c>
      <c r="T355" s="33" t="s">
        <v>921</v>
      </c>
      <c r="U355" s="66">
        <v>288</v>
      </c>
    </row>
    <row r="356" spans="1:21">
      <c r="A356" s="57">
        <v>42660</v>
      </c>
      <c r="B356" s="46">
        <f>ROUNDUP((A356-SET_SCHEDULE!$B$2)/SET_SCHEDULE!$B$4+1,0)</f>
        <v>70</v>
      </c>
      <c r="C356" s="53">
        <f>MATCH(D356,WELL!$B$3:$B$470,0)</f>
        <v>369</v>
      </c>
      <c r="D356" s="32" t="s">
        <v>651</v>
      </c>
      <c r="S356" s="30">
        <v>0</v>
      </c>
      <c r="T356" s="33" t="s">
        <v>921</v>
      </c>
      <c r="U356" s="66">
        <v>289</v>
      </c>
    </row>
    <row r="357" spans="1:21">
      <c r="A357" s="57">
        <v>42660</v>
      </c>
      <c r="B357" s="46">
        <f>ROUNDUP((A357-SET_SCHEDULE!$B$2)/SET_SCHEDULE!$B$4+1,0)</f>
        <v>70</v>
      </c>
      <c r="C357" s="53">
        <f>MATCH(D357,WELL!$B$3:$B$470,0)</f>
        <v>370</v>
      </c>
      <c r="D357" s="32" t="s">
        <v>652</v>
      </c>
      <c r="S357" s="30">
        <v>0</v>
      </c>
      <c r="T357" s="33" t="s">
        <v>921</v>
      </c>
      <c r="U357" s="66">
        <v>290</v>
      </c>
    </row>
    <row r="358" spans="1:21">
      <c r="A358" s="57">
        <v>42660</v>
      </c>
      <c r="B358" s="46">
        <f>ROUNDUP((A358-SET_SCHEDULE!$B$2)/SET_SCHEDULE!$B$4+1,0)</f>
        <v>70</v>
      </c>
      <c r="C358" s="53">
        <f>MATCH(D358,WELL!$B$3:$B$470,0)</f>
        <v>41</v>
      </c>
      <c r="D358" s="32" t="s">
        <v>653</v>
      </c>
      <c r="S358" s="30">
        <v>0</v>
      </c>
      <c r="T358" s="33" t="s">
        <v>921</v>
      </c>
      <c r="U358" s="66">
        <v>291</v>
      </c>
    </row>
    <row r="359" spans="1:21">
      <c r="A359" s="57">
        <v>42660</v>
      </c>
      <c r="B359" s="46">
        <f>ROUNDUP((A359-SET_SCHEDULE!$B$2)/SET_SCHEDULE!$B$4+1,0)</f>
        <v>70</v>
      </c>
      <c r="C359" s="53">
        <f>MATCH(D359,WELL!$B$3:$B$470,0)</f>
        <v>371</v>
      </c>
      <c r="D359" s="32" t="s">
        <v>654</v>
      </c>
      <c r="S359" s="30">
        <v>0</v>
      </c>
      <c r="T359" s="33" t="s">
        <v>921</v>
      </c>
      <c r="U359" s="66">
        <v>292</v>
      </c>
    </row>
    <row r="360" spans="1:21">
      <c r="A360" s="57">
        <v>42661</v>
      </c>
      <c r="B360" s="46">
        <f>ROUNDUP((A360-SET_SCHEDULE!$B$2)/SET_SCHEDULE!$B$4+1,0)</f>
        <v>71</v>
      </c>
      <c r="C360" s="53">
        <f>MATCH(D360,WELL!$B$3:$B$470,0)</f>
        <v>61</v>
      </c>
      <c r="D360" s="149" t="s">
        <v>827</v>
      </c>
      <c r="E360" s="50"/>
      <c r="F360" s="63">
        <v>6</v>
      </c>
      <c r="G360" s="63"/>
      <c r="J360" s="47">
        <v>15</v>
      </c>
      <c r="Q360" s="47">
        <v>6000</v>
      </c>
      <c r="R360" s="44"/>
      <c r="S360" s="79">
        <v>1</v>
      </c>
      <c r="T360" s="157" t="s">
        <v>912</v>
      </c>
      <c r="U360" s="66">
        <v>26</v>
      </c>
    </row>
    <row r="361" spans="1:21">
      <c r="A361" s="57">
        <v>42662</v>
      </c>
      <c r="B361" s="46">
        <f>ROUNDUP((A361-SET_SCHEDULE!$B$2)/SET_SCHEDULE!$B$4+1,0)</f>
        <v>72</v>
      </c>
      <c r="C361" s="53">
        <f>MATCH(D361,WELL!$B$3:$B$470,0)</f>
        <v>48</v>
      </c>
      <c r="D361" s="149" t="s">
        <v>814</v>
      </c>
      <c r="E361" s="50"/>
      <c r="F361" s="63">
        <v>8</v>
      </c>
      <c r="G361" s="63"/>
      <c r="J361" s="47">
        <v>23</v>
      </c>
      <c r="Q361" s="47">
        <v>1600</v>
      </c>
      <c r="R361" s="44"/>
      <c r="S361" s="79">
        <v>1</v>
      </c>
      <c r="T361" s="157" t="s">
        <v>912</v>
      </c>
      <c r="U361" s="66">
        <v>13</v>
      </c>
    </row>
    <row r="362" spans="1:21">
      <c r="A362" s="57">
        <v>42664</v>
      </c>
      <c r="B362" s="46">
        <f>ROUNDUP((A362-SET_SCHEDULE!$B$2)/SET_SCHEDULE!$B$4+1,0)</f>
        <v>74</v>
      </c>
      <c r="C362" s="53">
        <f>MATCH(D362,WELL!$B$3:$B$470,0)</f>
        <v>177</v>
      </c>
      <c r="D362" s="32" t="s">
        <v>401</v>
      </c>
      <c r="S362" s="30">
        <v>1</v>
      </c>
      <c r="T362" s="33" t="s">
        <v>922</v>
      </c>
      <c r="U362" s="66">
        <v>293</v>
      </c>
    </row>
    <row r="363" spans="1:21">
      <c r="A363" s="57">
        <v>42664</v>
      </c>
      <c r="B363" s="46">
        <f>ROUNDUP((A363-SET_SCHEDULE!$B$2)/SET_SCHEDULE!$B$4+1,0)</f>
        <v>74</v>
      </c>
      <c r="C363" s="53">
        <f>MATCH(D363,WELL!$B$3:$B$470,0)</f>
        <v>178</v>
      </c>
      <c r="D363" s="32" t="s">
        <v>402</v>
      </c>
      <c r="S363" s="30">
        <v>1</v>
      </c>
      <c r="T363" s="33" t="s">
        <v>922</v>
      </c>
      <c r="U363" s="66">
        <v>294</v>
      </c>
    </row>
    <row r="364" spans="1:21">
      <c r="A364" s="57">
        <v>42664</v>
      </c>
      <c r="B364" s="46">
        <f>ROUNDUP((A364-SET_SCHEDULE!$B$2)/SET_SCHEDULE!$B$4+1,0)</f>
        <v>74</v>
      </c>
      <c r="C364" s="53">
        <f>MATCH(D364,WELL!$B$3:$B$470,0)</f>
        <v>179</v>
      </c>
      <c r="D364" s="32" t="s">
        <v>403</v>
      </c>
      <c r="S364" s="30">
        <v>1</v>
      </c>
      <c r="T364" s="33" t="s">
        <v>922</v>
      </c>
      <c r="U364" s="66">
        <v>295</v>
      </c>
    </row>
    <row r="365" spans="1:21">
      <c r="A365" s="57">
        <v>42664</v>
      </c>
      <c r="B365" s="46">
        <f>ROUNDUP((A365-SET_SCHEDULE!$B$2)/SET_SCHEDULE!$B$4+1,0)</f>
        <v>74</v>
      </c>
      <c r="C365" s="53">
        <f>MATCH(D365,WELL!$B$3:$B$470,0)</f>
        <v>180</v>
      </c>
      <c r="D365" s="32" t="s">
        <v>404</v>
      </c>
      <c r="S365" s="30">
        <v>1</v>
      </c>
      <c r="T365" s="33" t="s">
        <v>922</v>
      </c>
      <c r="U365" s="66">
        <v>296</v>
      </c>
    </row>
    <row r="366" spans="1:21">
      <c r="A366" s="57">
        <v>42664</v>
      </c>
      <c r="B366" s="46">
        <f>ROUNDUP((A366-SET_SCHEDULE!$B$2)/SET_SCHEDULE!$B$4+1,0)</f>
        <v>74</v>
      </c>
      <c r="C366" s="53">
        <f>MATCH(D366,WELL!$B$3:$B$470,0)</f>
        <v>181</v>
      </c>
      <c r="D366" s="32" t="s">
        <v>405</v>
      </c>
      <c r="S366" s="30">
        <v>1</v>
      </c>
      <c r="T366" s="33" t="s">
        <v>922</v>
      </c>
      <c r="U366" s="66">
        <v>297</v>
      </c>
    </row>
    <row r="367" spans="1:21">
      <c r="A367" s="57">
        <v>42664</v>
      </c>
      <c r="B367" s="46">
        <f>ROUNDUP((A367-SET_SCHEDULE!$B$2)/SET_SCHEDULE!$B$4+1,0)</f>
        <v>74</v>
      </c>
      <c r="C367" s="53">
        <f>MATCH(D367,WELL!$B$3:$B$470,0)</f>
        <v>182</v>
      </c>
      <c r="D367" s="32" t="s">
        <v>406</v>
      </c>
      <c r="S367" s="30">
        <v>1</v>
      </c>
      <c r="T367" s="33" t="s">
        <v>922</v>
      </c>
      <c r="U367" s="66">
        <v>298</v>
      </c>
    </row>
    <row r="368" spans="1:21">
      <c r="A368" s="57">
        <v>42664</v>
      </c>
      <c r="B368" s="46">
        <f>ROUNDUP((A368-SET_SCHEDULE!$B$2)/SET_SCHEDULE!$B$4+1,0)</f>
        <v>74</v>
      </c>
      <c r="C368" s="53">
        <f>MATCH(D368,WELL!$B$3:$B$470,0)</f>
        <v>183</v>
      </c>
      <c r="D368" s="32" t="s">
        <v>407</v>
      </c>
      <c r="S368" s="30">
        <v>1</v>
      </c>
      <c r="T368" s="33" t="s">
        <v>922</v>
      </c>
      <c r="U368" s="66">
        <v>299</v>
      </c>
    </row>
    <row r="369" spans="1:21">
      <c r="A369" s="57">
        <v>42664</v>
      </c>
      <c r="B369" s="46">
        <f>ROUNDUP((A369-SET_SCHEDULE!$B$2)/SET_SCHEDULE!$B$4+1,0)</f>
        <v>74</v>
      </c>
      <c r="C369" s="53">
        <f>MATCH(D369,WELL!$B$3:$B$470,0)</f>
        <v>184</v>
      </c>
      <c r="D369" s="32" t="s">
        <v>408</v>
      </c>
      <c r="S369" s="30">
        <v>1</v>
      </c>
      <c r="T369" s="33" t="s">
        <v>922</v>
      </c>
      <c r="U369" s="66">
        <v>300</v>
      </c>
    </row>
    <row r="370" spans="1:21">
      <c r="A370" s="57">
        <v>42664</v>
      </c>
      <c r="B370" s="46">
        <f>ROUNDUP((A370-SET_SCHEDULE!$B$2)/SET_SCHEDULE!$B$4+1,0)</f>
        <v>74</v>
      </c>
      <c r="C370" s="53">
        <f>MATCH(D370,WELL!$B$3:$B$470,0)</f>
        <v>185</v>
      </c>
      <c r="D370" s="32" t="s">
        <v>409</v>
      </c>
      <c r="S370" s="30">
        <v>1</v>
      </c>
      <c r="T370" s="33" t="s">
        <v>922</v>
      </c>
      <c r="U370" s="66">
        <v>301</v>
      </c>
    </row>
    <row r="371" spans="1:21">
      <c r="A371" s="57">
        <v>42664</v>
      </c>
      <c r="B371" s="46">
        <f>ROUNDUP((A371-SET_SCHEDULE!$B$2)/SET_SCHEDULE!$B$4+1,0)</f>
        <v>74</v>
      </c>
      <c r="C371" s="53">
        <f>MATCH(D371,WELL!$B$3:$B$470,0)</f>
        <v>186</v>
      </c>
      <c r="D371" s="32" t="s">
        <v>410</v>
      </c>
      <c r="S371" s="30">
        <v>1</v>
      </c>
      <c r="T371" s="33" t="s">
        <v>922</v>
      </c>
      <c r="U371" s="66">
        <v>302</v>
      </c>
    </row>
    <row r="372" spans="1:21">
      <c r="A372" s="57">
        <v>42664</v>
      </c>
      <c r="B372" s="46">
        <f>ROUNDUP((A372-SET_SCHEDULE!$B$2)/SET_SCHEDULE!$B$4+1,0)</f>
        <v>74</v>
      </c>
      <c r="C372" s="53">
        <f>MATCH(D372,WELL!$B$3:$B$470,0)</f>
        <v>187</v>
      </c>
      <c r="D372" s="32" t="s">
        <v>411</v>
      </c>
      <c r="S372" s="30">
        <v>1</v>
      </c>
      <c r="T372" s="33" t="s">
        <v>922</v>
      </c>
      <c r="U372" s="66">
        <v>303</v>
      </c>
    </row>
    <row r="373" spans="1:21">
      <c r="A373" s="57">
        <v>42664</v>
      </c>
      <c r="B373" s="46">
        <f>ROUNDUP((A373-SET_SCHEDULE!$B$2)/SET_SCHEDULE!$B$4+1,0)</f>
        <v>74</v>
      </c>
      <c r="C373" s="53">
        <f>MATCH(D373,WELL!$B$3:$B$470,0)</f>
        <v>188</v>
      </c>
      <c r="D373" s="32" t="s">
        <v>412</v>
      </c>
      <c r="S373" s="30">
        <v>1</v>
      </c>
      <c r="T373" s="33" t="s">
        <v>922</v>
      </c>
      <c r="U373" s="66">
        <v>304</v>
      </c>
    </row>
    <row r="374" spans="1:21">
      <c r="A374" s="57">
        <v>42664</v>
      </c>
      <c r="B374" s="46">
        <f>ROUNDUP((A374-SET_SCHEDULE!$B$2)/SET_SCHEDULE!$B$4+1,0)</f>
        <v>74</v>
      </c>
      <c r="C374" s="53">
        <f>MATCH(D374,WELL!$B$3:$B$470,0)</f>
        <v>189</v>
      </c>
      <c r="D374" s="32" t="s">
        <v>413</v>
      </c>
      <c r="S374" s="30">
        <v>1</v>
      </c>
      <c r="T374" s="33" t="s">
        <v>922</v>
      </c>
      <c r="U374" s="66">
        <v>305</v>
      </c>
    </row>
    <row r="375" spans="1:21">
      <c r="A375" s="57">
        <v>42664</v>
      </c>
      <c r="B375" s="46">
        <f>ROUNDUP((A375-SET_SCHEDULE!$B$2)/SET_SCHEDULE!$B$4+1,0)</f>
        <v>74</v>
      </c>
      <c r="C375" s="53">
        <f>MATCH(D375,WELL!$B$3:$B$470,0)</f>
        <v>190</v>
      </c>
      <c r="D375" s="32" t="s">
        <v>414</v>
      </c>
      <c r="S375" s="30">
        <v>1</v>
      </c>
      <c r="T375" s="33" t="s">
        <v>922</v>
      </c>
      <c r="U375" s="66">
        <v>306</v>
      </c>
    </row>
    <row r="376" spans="1:21">
      <c r="A376" s="57">
        <v>42664</v>
      </c>
      <c r="B376" s="46">
        <f>ROUNDUP((A376-SET_SCHEDULE!$B$2)/SET_SCHEDULE!$B$4+1,0)</f>
        <v>74</v>
      </c>
      <c r="C376" s="53">
        <f>MATCH(D376,WELL!$B$3:$B$470,0)</f>
        <v>191</v>
      </c>
      <c r="D376" s="32" t="s">
        <v>415</v>
      </c>
      <c r="S376" s="30">
        <v>1</v>
      </c>
      <c r="T376" s="33" t="s">
        <v>922</v>
      </c>
      <c r="U376" s="66">
        <v>307</v>
      </c>
    </row>
    <row r="377" spans="1:21">
      <c r="A377" s="57">
        <v>42664</v>
      </c>
      <c r="B377" s="46">
        <f>ROUNDUP((A377-SET_SCHEDULE!$B$2)/SET_SCHEDULE!$B$4+1,0)</f>
        <v>74</v>
      </c>
      <c r="C377" s="53">
        <f>MATCH(D377,WELL!$B$3:$B$470,0)</f>
        <v>192</v>
      </c>
      <c r="D377" s="32" t="s">
        <v>416</v>
      </c>
      <c r="S377" s="30">
        <v>1</v>
      </c>
      <c r="T377" s="33" t="s">
        <v>922</v>
      </c>
      <c r="U377" s="66">
        <v>308</v>
      </c>
    </row>
    <row r="378" spans="1:21">
      <c r="A378" s="57">
        <v>42664</v>
      </c>
      <c r="B378" s="46">
        <f>ROUNDUP((A378-SET_SCHEDULE!$B$2)/SET_SCHEDULE!$B$4+1,0)</f>
        <v>74</v>
      </c>
      <c r="C378" s="53">
        <f>MATCH(D378,WELL!$B$3:$B$470,0)</f>
        <v>193</v>
      </c>
      <c r="D378" s="32" t="s">
        <v>417</v>
      </c>
      <c r="S378" s="30">
        <v>1</v>
      </c>
      <c r="T378" s="33" t="s">
        <v>922</v>
      </c>
      <c r="U378" s="66">
        <v>309</v>
      </c>
    </row>
    <row r="379" spans="1:21">
      <c r="A379" s="57">
        <v>42664</v>
      </c>
      <c r="B379" s="46">
        <f>ROUNDUP((A379-SET_SCHEDULE!$B$2)/SET_SCHEDULE!$B$4+1,0)</f>
        <v>74</v>
      </c>
      <c r="C379" s="53">
        <f>MATCH(D379,WELL!$B$3:$B$470,0)</f>
        <v>194</v>
      </c>
      <c r="D379" s="32" t="s">
        <v>418</v>
      </c>
      <c r="S379" s="30">
        <v>1</v>
      </c>
      <c r="T379" s="33" t="s">
        <v>922</v>
      </c>
      <c r="U379" s="66">
        <v>310</v>
      </c>
    </row>
    <row r="380" spans="1:21">
      <c r="A380" s="57">
        <v>42664</v>
      </c>
      <c r="B380" s="46">
        <f>ROUNDUP((A380-SET_SCHEDULE!$B$2)/SET_SCHEDULE!$B$4+1,0)</f>
        <v>74</v>
      </c>
      <c r="C380" s="53">
        <f>MATCH(D380,WELL!$B$3:$B$470,0)</f>
        <v>195</v>
      </c>
      <c r="D380" s="32" t="s">
        <v>419</v>
      </c>
      <c r="S380" s="30">
        <v>1</v>
      </c>
      <c r="T380" s="33" t="s">
        <v>922</v>
      </c>
      <c r="U380" s="66">
        <v>311</v>
      </c>
    </row>
    <row r="381" spans="1:21">
      <c r="A381" s="57">
        <v>42664</v>
      </c>
      <c r="B381" s="46">
        <f>ROUNDUP((A381-SET_SCHEDULE!$B$2)/SET_SCHEDULE!$B$4+1,0)</f>
        <v>74</v>
      </c>
      <c r="C381" s="53">
        <f>MATCH(D381,WELL!$B$3:$B$470,0)</f>
        <v>196</v>
      </c>
      <c r="D381" s="32" t="s">
        <v>420</v>
      </c>
      <c r="S381" s="30">
        <v>1</v>
      </c>
      <c r="T381" s="33" t="s">
        <v>922</v>
      </c>
      <c r="U381" s="66">
        <v>312</v>
      </c>
    </row>
    <row r="382" spans="1:21">
      <c r="A382" s="57">
        <v>42664</v>
      </c>
      <c r="B382" s="46">
        <f>ROUNDUP((A382-SET_SCHEDULE!$B$2)/SET_SCHEDULE!$B$4+1,0)</f>
        <v>74</v>
      </c>
      <c r="C382" s="53">
        <f>MATCH(D382,WELL!$B$3:$B$470,0)</f>
        <v>197</v>
      </c>
      <c r="D382" s="32" t="s">
        <v>421</v>
      </c>
      <c r="S382" s="30">
        <v>1</v>
      </c>
      <c r="T382" s="33" t="s">
        <v>922</v>
      </c>
      <c r="U382" s="66">
        <v>313</v>
      </c>
    </row>
    <row r="383" spans="1:21">
      <c r="A383" s="57">
        <v>42664</v>
      </c>
      <c r="B383" s="46">
        <f>ROUNDUP((A383-SET_SCHEDULE!$B$2)/SET_SCHEDULE!$B$4+1,0)</f>
        <v>74</v>
      </c>
      <c r="C383" s="53">
        <f>MATCH(D383,WELL!$B$3:$B$470,0)</f>
        <v>198</v>
      </c>
      <c r="D383" s="32" t="s">
        <v>422</v>
      </c>
      <c r="S383" s="30">
        <v>1</v>
      </c>
      <c r="T383" s="33" t="s">
        <v>922</v>
      </c>
      <c r="U383" s="66">
        <v>314</v>
      </c>
    </row>
    <row r="384" spans="1:21">
      <c r="A384" s="57">
        <v>42664</v>
      </c>
      <c r="B384" s="46">
        <f>ROUNDUP((A384-SET_SCHEDULE!$B$2)/SET_SCHEDULE!$B$4+1,0)</f>
        <v>74</v>
      </c>
      <c r="C384" s="53">
        <f>MATCH(D384,WELL!$B$3:$B$470,0)</f>
        <v>199</v>
      </c>
      <c r="D384" s="32" t="s">
        <v>423</v>
      </c>
      <c r="S384" s="30">
        <v>1</v>
      </c>
      <c r="T384" s="33" t="s">
        <v>922</v>
      </c>
      <c r="U384" s="66">
        <v>315</v>
      </c>
    </row>
    <row r="385" spans="1:21">
      <c r="A385" s="57">
        <v>42664</v>
      </c>
      <c r="B385" s="46">
        <f>ROUNDUP((A385-SET_SCHEDULE!$B$2)/SET_SCHEDULE!$B$4+1,0)</f>
        <v>74</v>
      </c>
      <c r="C385" s="53">
        <f>MATCH(D385,WELL!$B$3:$B$470,0)</f>
        <v>200</v>
      </c>
      <c r="D385" s="32" t="s">
        <v>424</v>
      </c>
      <c r="S385" s="30">
        <v>1</v>
      </c>
      <c r="T385" s="33" t="s">
        <v>922</v>
      </c>
      <c r="U385" s="66">
        <v>316</v>
      </c>
    </row>
    <row r="386" spans="1:21">
      <c r="A386" s="57">
        <v>42664</v>
      </c>
      <c r="B386" s="46">
        <f>ROUNDUP((A386-SET_SCHEDULE!$B$2)/SET_SCHEDULE!$B$4+1,0)</f>
        <v>74</v>
      </c>
      <c r="C386" s="53">
        <f>MATCH(D386,WELL!$B$3:$B$470,0)</f>
        <v>201</v>
      </c>
      <c r="D386" s="32" t="s">
        <v>425</v>
      </c>
      <c r="S386" s="30">
        <v>1</v>
      </c>
      <c r="T386" s="33" t="s">
        <v>922</v>
      </c>
      <c r="U386" s="66">
        <v>317</v>
      </c>
    </row>
    <row r="387" spans="1:21">
      <c r="A387" s="57">
        <v>42664</v>
      </c>
      <c r="B387" s="46">
        <f>ROUNDUP((A387-SET_SCHEDULE!$B$2)/SET_SCHEDULE!$B$4+1,0)</f>
        <v>74</v>
      </c>
      <c r="C387" s="53">
        <f>MATCH(D387,WELL!$B$3:$B$470,0)</f>
        <v>82</v>
      </c>
      <c r="D387" s="32" t="s">
        <v>426</v>
      </c>
      <c r="S387" s="30">
        <v>1</v>
      </c>
      <c r="T387" s="33" t="s">
        <v>922</v>
      </c>
      <c r="U387" s="66">
        <v>318</v>
      </c>
    </row>
    <row r="388" spans="1:21">
      <c r="A388" s="57">
        <v>42664</v>
      </c>
      <c r="B388" s="46">
        <f>ROUNDUP((A388-SET_SCHEDULE!$B$2)/SET_SCHEDULE!$B$4+1,0)</f>
        <v>74</v>
      </c>
      <c r="C388" s="53">
        <f>MATCH(D388,WELL!$B$3:$B$470,0)</f>
        <v>366</v>
      </c>
      <c r="D388" s="32" t="s">
        <v>648</v>
      </c>
      <c r="S388" s="30">
        <v>1</v>
      </c>
      <c r="T388" s="33" t="s">
        <v>922</v>
      </c>
      <c r="U388" s="66">
        <v>319</v>
      </c>
    </row>
    <row r="389" spans="1:21">
      <c r="A389" s="57">
        <v>42664</v>
      </c>
      <c r="B389" s="46">
        <f>ROUNDUP((A389-SET_SCHEDULE!$B$2)/SET_SCHEDULE!$B$4+1,0)</f>
        <v>74</v>
      </c>
      <c r="C389" s="53">
        <f>MATCH(D389,WELL!$B$3:$B$470,0)</f>
        <v>367</v>
      </c>
      <c r="D389" s="32" t="s">
        <v>649</v>
      </c>
      <c r="S389" s="30">
        <v>1</v>
      </c>
      <c r="T389" s="33" t="s">
        <v>922</v>
      </c>
      <c r="U389" s="66">
        <v>320</v>
      </c>
    </row>
    <row r="390" spans="1:21">
      <c r="A390" s="57">
        <v>42664</v>
      </c>
      <c r="B390" s="46">
        <f>ROUNDUP((A390-SET_SCHEDULE!$B$2)/SET_SCHEDULE!$B$4+1,0)</f>
        <v>74</v>
      </c>
      <c r="C390" s="53">
        <f>MATCH(D390,WELL!$B$3:$B$470,0)</f>
        <v>368</v>
      </c>
      <c r="D390" s="32" t="s">
        <v>650</v>
      </c>
      <c r="S390" s="30">
        <v>1</v>
      </c>
      <c r="T390" s="33" t="s">
        <v>922</v>
      </c>
      <c r="U390" s="66">
        <v>321</v>
      </c>
    </row>
    <row r="391" spans="1:21">
      <c r="A391" s="57">
        <v>42664</v>
      </c>
      <c r="B391" s="46">
        <f>ROUNDUP((A391-SET_SCHEDULE!$B$2)/SET_SCHEDULE!$B$4+1,0)</f>
        <v>74</v>
      </c>
      <c r="C391" s="53">
        <f>MATCH(D391,WELL!$B$3:$B$470,0)</f>
        <v>369</v>
      </c>
      <c r="D391" s="32" t="s">
        <v>651</v>
      </c>
      <c r="S391" s="30">
        <v>1</v>
      </c>
      <c r="T391" s="33" t="s">
        <v>922</v>
      </c>
      <c r="U391" s="66">
        <v>322</v>
      </c>
    </row>
    <row r="392" spans="1:21">
      <c r="A392" s="57">
        <v>42664</v>
      </c>
      <c r="B392" s="46">
        <f>ROUNDUP((A392-SET_SCHEDULE!$B$2)/SET_SCHEDULE!$B$4+1,0)</f>
        <v>74</v>
      </c>
      <c r="C392" s="53">
        <f>MATCH(D392,WELL!$B$3:$B$470,0)</f>
        <v>370</v>
      </c>
      <c r="D392" s="32" t="s">
        <v>652</v>
      </c>
      <c r="S392" s="30">
        <v>1</v>
      </c>
      <c r="T392" s="33" t="s">
        <v>922</v>
      </c>
      <c r="U392" s="66">
        <v>323</v>
      </c>
    </row>
    <row r="393" spans="1:21">
      <c r="A393" s="57">
        <v>42664</v>
      </c>
      <c r="B393" s="46">
        <f>ROUNDUP((A393-SET_SCHEDULE!$B$2)/SET_SCHEDULE!$B$4+1,0)</f>
        <v>74</v>
      </c>
      <c r="C393" s="53">
        <f>MATCH(D393,WELL!$B$3:$B$470,0)</f>
        <v>41</v>
      </c>
      <c r="D393" s="32" t="s">
        <v>653</v>
      </c>
      <c r="S393" s="30">
        <v>1</v>
      </c>
      <c r="T393" s="33" t="s">
        <v>922</v>
      </c>
      <c r="U393" s="66">
        <v>324</v>
      </c>
    </row>
    <row r="394" spans="1:21">
      <c r="A394" s="57">
        <v>42664</v>
      </c>
      <c r="B394" s="46">
        <f>ROUNDUP((A394-SET_SCHEDULE!$B$2)/SET_SCHEDULE!$B$4+1,0)</f>
        <v>74</v>
      </c>
      <c r="C394" s="53">
        <f>MATCH(D394,WELL!$B$3:$B$470,0)</f>
        <v>371</v>
      </c>
      <c r="D394" s="32" t="s">
        <v>654</v>
      </c>
      <c r="S394" s="30">
        <v>1</v>
      </c>
      <c r="T394" s="33" t="s">
        <v>922</v>
      </c>
      <c r="U394" s="66">
        <v>325</v>
      </c>
    </row>
    <row r="395" spans="1:21">
      <c r="A395" s="57">
        <v>42666</v>
      </c>
      <c r="B395" s="46">
        <f>ROUNDUP((A395-SET_SCHEDULE!$B$2)/SET_SCHEDULE!$B$4+1,0)</f>
        <v>76</v>
      </c>
      <c r="C395" s="53">
        <f>MATCH(D395,WELL!$B$3:$B$470,0)</f>
        <v>50</v>
      </c>
      <c r="D395" s="149" t="s">
        <v>816</v>
      </c>
      <c r="E395" s="50"/>
      <c r="F395" s="63">
        <v>8</v>
      </c>
      <c r="G395" s="63"/>
      <c r="J395" s="47">
        <v>23</v>
      </c>
      <c r="Q395" s="47">
        <v>1600</v>
      </c>
      <c r="R395" s="44"/>
      <c r="S395" s="79">
        <v>1</v>
      </c>
      <c r="T395" s="157" t="s">
        <v>912</v>
      </c>
      <c r="U395" s="66">
        <v>15</v>
      </c>
    </row>
    <row r="396" spans="1:21">
      <c r="A396" s="57">
        <v>42670</v>
      </c>
      <c r="B396" s="46">
        <f>ROUNDUP((A396-SET_SCHEDULE!$B$2)/SET_SCHEDULE!$B$4+1,0)</f>
        <v>80</v>
      </c>
      <c r="C396" s="53">
        <f>MATCH(D396,WELL!$B$3:$B$470,0)</f>
        <v>51</v>
      </c>
      <c r="D396" s="149" t="s">
        <v>817</v>
      </c>
      <c r="E396" s="50"/>
      <c r="F396" s="63">
        <v>8</v>
      </c>
      <c r="G396" s="63"/>
      <c r="J396" s="47">
        <v>23</v>
      </c>
      <c r="Q396" s="47">
        <v>1600</v>
      </c>
      <c r="R396" s="44"/>
      <c r="S396" s="79">
        <v>1</v>
      </c>
      <c r="T396" s="157" t="s">
        <v>912</v>
      </c>
      <c r="U396" s="66">
        <v>16</v>
      </c>
    </row>
    <row r="397" spans="1:21">
      <c r="A397" s="57">
        <v>42674</v>
      </c>
      <c r="B397" s="46">
        <f>ROUNDUP((A397-SET_SCHEDULE!$B$2)/SET_SCHEDULE!$B$4+1,0)</f>
        <v>84</v>
      </c>
      <c r="C397" s="53">
        <f>MATCH(D397,WELL!$B$3:$B$470,0)</f>
        <v>52</v>
      </c>
      <c r="D397" s="149" t="s">
        <v>818</v>
      </c>
      <c r="E397" s="50"/>
      <c r="F397" s="63">
        <v>8</v>
      </c>
      <c r="G397" s="63"/>
      <c r="J397" s="47">
        <v>23</v>
      </c>
      <c r="Q397" s="47">
        <v>1600</v>
      </c>
      <c r="R397" s="44"/>
      <c r="S397" s="79">
        <v>1</v>
      </c>
      <c r="T397" s="157" t="s">
        <v>912</v>
      </c>
      <c r="U397" s="66">
        <v>17</v>
      </c>
    </row>
    <row r="398" spans="1:21">
      <c r="A398" s="57">
        <v>42677</v>
      </c>
      <c r="B398" s="46">
        <f>ROUNDUP((A398-SET_SCHEDULE!$B$2)/SET_SCHEDULE!$B$4+1,0)</f>
        <v>87</v>
      </c>
      <c r="C398" s="53">
        <f>MATCH(D398,WELL!$B$3:$B$470,0)</f>
        <v>53</v>
      </c>
      <c r="D398" s="149" t="s">
        <v>819</v>
      </c>
      <c r="E398" s="50"/>
      <c r="F398" s="63">
        <v>8</v>
      </c>
      <c r="G398" s="63"/>
      <c r="J398" s="47">
        <v>23</v>
      </c>
      <c r="Q398" s="47">
        <v>1600</v>
      </c>
      <c r="R398" s="44"/>
      <c r="S398" s="79">
        <v>1</v>
      </c>
      <c r="T398" s="157" t="s">
        <v>912</v>
      </c>
      <c r="U398" s="66">
        <v>18</v>
      </c>
    </row>
    <row r="399" spans="1:21">
      <c r="A399" s="57">
        <v>42679</v>
      </c>
      <c r="B399" s="46">
        <f>ROUNDUP((A399-SET_SCHEDULE!$B$2)/SET_SCHEDULE!$B$4+1,0)</f>
        <v>89</v>
      </c>
      <c r="C399" s="53">
        <f>MATCH(D399,WELL!$B$3:$B$470,0)</f>
        <v>62</v>
      </c>
      <c r="D399" s="149" t="s">
        <v>828</v>
      </c>
      <c r="E399" s="50"/>
      <c r="F399" s="63">
        <v>2</v>
      </c>
      <c r="G399" s="63"/>
      <c r="J399" s="47">
        <v>23</v>
      </c>
      <c r="Q399" s="47">
        <v>250</v>
      </c>
      <c r="R399" s="44"/>
      <c r="S399" s="79">
        <v>1</v>
      </c>
      <c r="T399" s="157" t="s">
        <v>912</v>
      </c>
      <c r="U399" s="66">
        <v>27</v>
      </c>
    </row>
    <row r="400" spans="1:21">
      <c r="A400" s="57">
        <v>42683</v>
      </c>
      <c r="B400" s="46">
        <f>ROUNDUP((A400-SET_SCHEDULE!$B$2)/SET_SCHEDULE!$B$4+1,0)</f>
        <v>93</v>
      </c>
      <c r="C400" s="53">
        <f>MATCH(D400,WELL!$B$3:$B$470,0)</f>
        <v>63</v>
      </c>
      <c r="D400" s="149" t="s">
        <v>829</v>
      </c>
      <c r="E400" s="50"/>
      <c r="F400" s="63">
        <v>2</v>
      </c>
      <c r="G400" s="63"/>
      <c r="J400" s="47">
        <v>23</v>
      </c>
      <c r="Q400" s="47">
        <v>250</v>
      </c>
      <c r="R400" s="44"/>
      <c r="S400" s="79">
        <v>1</v>
      </c>
      <c r="T400" s="157" t="s">
        <v>912</v>
      </c>
      <c r="U400" s="66">
        <v>28</v>
      </c>
    </row>
    <row r="401" spans="1:48">
      <c r="A401" s="57">
        <v>42687</v>
      </c>
      <c r="B401" s="46">
        <f>ROUNDUP((A401-SET_SCHEDULE!$B$2)/SET_SCHEDULE!$B$4+1,0)</f>
        <v>97</v>
      </c>
      <c r="C401" s="53">
        <f>MATCH(D401,WELL!$B$3:$B$470,0)</f>
        <v>64</v>
      </c>
      <c r="D401" s="149" t="s">
        <v>830</v>
      </c>
      <c r="E401" s="50"/>
      <c r="F401" s="63">
        <v>2</v>
      </c>
      <c r="G401" s="63"/>
      <c r="J401" s="47">
        <v>23</v>
      </c>
      <c r="Q401" s="47">
        <v>250</v>
      </c>
      <c r="R401" s="44"/>
      <c r="S401" s="79">
        <v>1</v>
      </c>
      <c r="T401" s="157" t="s">
        <v>912</v>
      </c>
      <c r="U401" s="66">
        <v>29</v>
      </c>
    </row>
    <row r="402" spans="1:48">
      <c r="A402" s="57">
        <v>42689</v>
      </c>
      <c r="B402" s="46">
        <f>ROUNDUP((A402-SET_SCHEDULE!$B$2)/SET_SCHEDULE!$B$4+1,0)</f>
        <v>99</v>
      </c>
      <c r="C402" s="53">
        <f>MATCH(D402,WELL!$B$3:$B$470,0)</f>
        <v>44</v>
      </c>
      <c r="D402" s="149" t="s">
        <v>810</v>
      </c>
      <c r="E402" s="50"/>
      <c r="F402" s="47">
        <v>9</v>
      </c>
      <c r="G402" s="33"/>
      <c r="H402" s="51"/>
      <c r="J402" s="47">
        <v>23</v>
      </c>
      <c r="Q402" s="52">
        <v>1800</v>
      </c>
      <c r="R402" s="44"/>
      <c r="S402" s="79">
        <v>1</v>
      </c>
      <c r="T402" s="157" t="s">
        <v>912</v>
      </c>
      <c r="U402" s="66">
        <v>5</v>
      </c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</row>
    <row r="403" spans="1:48">
      <c r="A403" s="57">
        <v>42691</v>
      </c>
      <c r="B403" s="46">
        <f>ROUNDUP((A403-SET_SCHEDULE!$B$2)/SET_SCHEDULE!$B$4+1,0)</f>
        <v>101</v>
      </c>
      <c r="C403" s="53">
        <f>MATCH(D403,WELL!$B$3:$B$470,0)</f>
        <v>65</v>
      </c>
      <c r="D403" s="149" t="s">
        <v>831</v>
      </c>
      <c r="E403" s="50"/>
      <c r="F403" s="63">
        <v>2</v>
      </c>
      <c r="G403" s="63"/>
      <c r="J403" s="47">
        <v>23</v>
      </c>
      <c r="Q403" s="47">
        <v>250</v>
      </c>
      <c r="R403" s="44"/>
      <c r="S403" s="79">
        <v>1</v>
      </c>
      <c r="T403" s="157" t="s">
        <v>912</v>
      </c>
      <c r="U403" s="66">
        <v>30</v>
      </c>
    </row>
    <row r="404" spans="1:48">
      <c r="A404" s="57">
        <v>42693</v>
      </c>
      <c r="B404" s="46">
        <f>ROUNDUP((A404-SET_SCHEDULE!$B$2)/SET_SCHEDULE!$B$4+1,0)</f>
        <v>103</v>
      </c>
      <c r="C404" s="53">
        <f>MATCH(D404,WELL!$B$3:$B$470,0)</f>
        <v>45</v>
      </c>
      <c r="D404" s="149" t="s">
        <v>811</v>
      </c>
      <c r="E404" s="50"/>
      <c r="F404" s="63">
        <v>9</v>
      </c>
      <c r="G404" s="63"/>
      <c r="J404" s="47">
        <v>23</v>
      </c>
      <c r="Q404" s="47">
        <v>1800</v>
      </c>
      <c r="R404" s="44"/>
      <c r="S404" s="79">
        <v>1</v>
      </c>
      <c r="T404" s="157" t="s">
        <v>912</v>
      </c>
      <c r="U404" s="66">
        <v>6</v>
      </c>
    </row>
    <row r="405" spans="1:48">
      <c r="A405" s="57">
        <v>42695</v>
      </c>
      <c r="B405" s="46">
        <f>ROUNDUP((A405-SET_SCHEDULE!$B$2)/SET_SCHEDULE!$B$4+1,0)</f>
        <v>105</v>
      </c>
      <c r="C405" s="53">
        <f>MATCH(D405,WELL!$B$3:$B$470,0)</f>
        <v>66</v>
      </c>
      <c r="D405" s="149" t="s">
        <v>832</v>
      </c>
      <c r="E405" s="50"/>
      <c r="F405" s="63">
        <v>2</v>
      </c>
      <c r="G405" s="63"/>
      <c r="J405" s="47">
        <v>23</v>
      </c>
      <c r="Q405" s="47">
        <v>250</v>
      </c>
      <c r="R405" s="44"/>
      <c r="S405" s="79">
        <v>1</v>
      </c>
      <c r="T405" s="157" t="s">
        <v>912</v>
      </c>
      <c r="U405" s="66">
        <v>31</v>
      </c>
    </row>
    <row r="406" spans="1:48">
      <c r="A406" s="57">
        <v>42697</v>
      </c>
      <c r="B406" s="46">
        <f>ROUNDUP((A406-SET_SCHEDULE!$B$2)/SET_SCHEDULE!$B$4+1,0)</f>
        <v>107</v>
      </c>
      <c r="C406" s="53">
        <f>MATCH(D406,WELL!$B$3:$B$470,0)</f>
        <v>46</v>
      </c>
      <c r="D406" s="149" t="s">
        <v>812</v>
      </c>
      <c r="E406" s="50"/>
      <c r="F406" s="63">
        <v>9</v>
      </c>
      <c r="G406" s="63"/>
      <c r="J406" s="47">
        <v>23</v>
      </c>
      <c r="Q406" s="47">
        <v>1800</v>
      </c>
      <c r="R406" s="44"/>
      <c r="S406" s="79">
        <v>1</v>
      </c>
      <c r="T406" s="157" t="s">
        <v>912</v>
      </c>
      <c r="U406" s="66">
        <v>7</v>
      </c>
      <c r="V406" s="35"/>
      <c r="W406" s="35"/>
    </row>
    <row r="407" spans="1:48">
      <c r="A407" s="57">
        <v>42701</v>
      </c>
      <c r="B407" s="46">
        <f>ROUNDUP((A407-SET_SCHEDULE!$B$2)/SET_SCHEDULE!$B$4+1,0)</f>
        <v>111</v>
      </c>
      <c r="C407" s="53">
        <f>MATCH(D407,WELL!$B$3:$B$470,0)</f>
        <v>90</v>
      </c>
      <c r="D407" s="149" t="s">
        <v>562</v>
      </c>
      <c r="E407" s="50"/>
      <c r="F407" s="63">
        <v>9</v>
      </c>
      <c r="G407" s="63"/>
      <c r="J407" s="47">
        <v>23</v>
      </c>
      <c r="Q407" s="47">
        <v>1800</v>
      </c>
      <c r="R407" s="44"/>
      <c r="S407" s="79">
        <v>1</v>
      </c>
      <c r="T407" s="157" t="s">
        <v>912</v>
      </c>
      <c r="U407" s="66">
        <v>8</v>
      </c>
      <c r="V407" s="64"/>
      <c r="W407" s="35"/>
    </row>
    <row r="408" spans="1:48">
      <c r="A408" s="57">
        <v>42712</v>
      </c>
      <c r="B408" s="46">
        <f>ROUNDUP((A408-SET_SCHEDULE!$B$2)/SET_SCHEDULE!$B$4+1,0)</f>
        <v>122</v>
      </c>
      <c r="C408" s="53">
        <f>MATCH(D408,WELL!$B$3:$B$470,0)</f>
        <v>202</v>
      </c>
      <c r="D408" s="32" t="s">
        <v>427</v>
      </c>
      <c r="S408" s="30">
        <v>0</v>
      </c>
      <c r="T408" s="33" t="s">
        <v>923</v>
      </c>
      <c r="U408" s="66">
        <v>326</v>
      </c>
    </row>
    <row r="409" spans="1:48">
      <c r="A409" s="57">
        <v>42712</v>
      </c>
      <c r="B409" s="46">
        <f>ROUNDUP((A409-SET_SCHEDULE!$B$2)/SET_SCHEDULE!$B$4+1,0)</f>
        <v>122</v>
      </c>
      <c r="C409" s="53">
        <f>MATCH(D409,WELL!$B$3:$B$470,0)</f>
        <v>203</v>
      </c>
      <c r="D409" s="32" t="s">
        <v>428</v>
      </c>
      <c r="S409" s="30">
        <v>0</v>
      </c>
      <c r="T409" s="33" t="s">
        <v>923</v>
      </c>
      <c r="U409" s="66">
        <v>327</v>
      </c>
    </row>
    <row r="410" spans="1:48">
      <c r="A410" s="57">
        <v>42712</v>
      </c>
      <c r="B410" s="46">
        <f>ROUNDUP((A410-SET_SCHEDULE!$B$2)/SET_SCHEDULE!$B$4+1,0)</f>
        <v>122</v>
      </c>
      <c r="C410" s="53">
        <f>MATCH(D410,WELL!$B$3:$B$470,0)</f>
        <v>14</v>
      </c>
      <c r="D410" s="32" t="s">
        <v>429</v>
      </c>
      <c r="S410" s="30">
        <v>0</v>
      </c>
      <c r="T410" s="33" t="s">
        <v>923</v>
      </c>
      <c r="U410" s="66">
        <v>328</v>
      </c>
    </row>
    <row r="411" spans="1:48">
      <c r="A411" s="57">
        <v>42712</v>
      </c>
      <c r="B411" s="46">
        <f>ROUNDUP((A411-SET_SCHEDULE!$B$2)/SET_SCHEDULE!$B$4+1,0)</f>
        <v>122</v>
      </c>
      <c r="C411" s="53">
        <f>MATCH(D411,WELL!$B$3:$B$470,0)</f>
        <v>204</v>
      </c>
      <c r="D411" s="32" t="s">
        <v>858</v>
      </c>
      <c r="S411" s="30">
        <v>0</v>
      </c>
      <c r="T411" s="33" t="s">
        <v>923</v>
      </c>
      <c r="U411" s="66">
        <v>329</v>
      </c>
    </row>
    <row r="412" spans="1:48">
      <c r="A412" s="57">
        <v>42712</v>
      </c>
      <c r="B412" s="46">
        <f>ROUNDUP((A412-SET_SCHEDULE!$B$2)/SET_SCHEDULE!$B$4+1,0)</f>
        <v>122</v>
      </c>
      <c r="C412" s="53">
        <f>MATCH(D412,WELL!$B$3:$B$470,0)</f>
        <v>205</v>
      </c>
      <c r="D412" s="32" t="s">
        <v>430</v>
      </c>
      <c r="S412" s="30">
        <v>0</v>
      </c>
      <c r="T412" s="33" t="s">
        <v>923</v>
      </c>
      <c r="U412" s="66">
        <v>330</v>
      </c>
    </row>
    <row r="413" spans="1:48">
      <c r="A413" s="57">
        <v>42712</v>
      </c>
      <c r="B413" s="46">
        <f>ROUNDUP((A413-SET_SCHEDULE!$B$2)/SET_SCHEDULE!$B$4+1,0)</f>
        <v>122</v>
      </c>
      <c r="C413" s="53">
        <f>MATCH(D413,WELL!$B$3:$B$470,0)</f>
        <v>206</v>
      </c>
      <c r="D413" s="32" t="s">
        <v>431</v>
      </c>
      <c r="S413" s="30">
        <v>0</v>
      </c>
      <c r="T413" s="33" t="s">
        <v>923</v>
      </c>
      <c r="U413" s="66">
        <v>331</v>
      </c>
    </row>
    <row r="414" spans="1:48">
      <c r="A414" s="57">
        <v>42712</v>
      </c>
      <c r="B414" s="46">
        <f>ROUNDUP((A414-SET_SCHEDULE!$B$2)/SET_SCHEDULE!$B$4+1,0)</f>
        <v>122</v>
      </c>
      <c r="C414" s="53">
        <f>MATCH(D414,WELL!$B$3:$B$470,0)</f>
        <v>207</v>
      </c>
      <c r="D414" s="32" t="s">
        <v>432</v>
      </c>
      <c r="S414" s="30">
        <v>0</v>
      </c>
      <c r="T414" s="33" t="s">
        <v>923</v>
      </c>
      <c r="U414" s="66">
        <v>332</v>
      </c>
    </row>
    <row r="415" spans="1:48">
      <c r="A415" s="57">
        <v>42712</v>
      </c>
      <c r="B415" s="46">
        <f>ROUNDUP((A415-SET_SCHEDULE!$B$2)/SET_SCHEDULE!$B$4+1,0)</f>
        <v>122</v>
      </c>
      <c r="C415" s="53">
        <f>MATCH(D415,WELL!$B$3:$B$470,0)</f>
        <v>131</v>
      </c>
      <c r="D415" s="32" t="s">
        <v>433</v>
      </c>
      <c r="S415" s="30">
        <v>0</v>
      </c>
      <c r="T415" s="33" t="s">
        <v>923</v>
      </c>
      <c r="U415" s="66">
        <v>333</v>
      </c>
    </row>
    <row r="416" spans="1:48">
      <c r="A416" s="57">
        <v>42712</v>
      </c>
      <c r="B416" s="46">
        <f>ROUNDUP((A416-SET_SCHEDULE!$B$2)/SET_SCHEDULE!$B$4+1,0)</f>
        <v>122</v>
      </c>
      <c r="C416" s="53">
        <f>MATCH(D416,WELL!$B$3:$B$470,0)</f>
        <v>112</v>
      </c>
      <c r="D416" s="32" t="s">
        <v>434</v>
      </c>
      <c r="S416" s="30">
        <v>0</v>
      </c>
      <c r="T416" s="33" t="s">
        <v>923</v>
      </c>
      <c r="U416" s="66">
        <v>334</v>
      </c>
    </row>
    <row r="417" spans="1:21">
      <c r="A417" s="57">
        <v>42712</v>
      </c>
      <c r="B417" s="46">
        <f>ROUNDUP((A417-SET_SCHEDULE!$B$2)/SET_SCHEDULE!$B$4+1,0)</f>
        <v>122</v>
      </c>
      <c r="C417" s="53">
        <f>MATCH(D417,WELL!$B$3:$B$470,0)</f>
        <v>208</v>
      </c>
      <c r="D417" s="32" t="s">
        <v>435</v>
      </c>
      <c r="S417" s="30">
        <v>0</v>
      </c>
      <c r="T417" s="33" t="s">
        <v>923</v>
      </c>
      <c r="U417" s="66">
        <v>335</v>
      </c>
    </row>
    <row r="418" spans="1:21">
      <c r="A418" s="57">
        <v>42712</v>
      </c>
      <c r="B418" s="46">
        <f>ROUNDUP((A418-SET_SCHEDULE!$B$2)/SET_SCHEDULE!$B$4+1,0)</f>
        <v>122</v>
      </c>
      <c r="C418" s="53">
        <f>MATCH(D418,WELL!$B$3:$B$470,0)</f>
        <v>119</v>
      </c>
      <c r="D418" s="32" t="s">
        <v>860</v>
      </c>
      <c r="S418" s="30">
        <v>0</v>
      </c>
      <c r="T418" s="33" t="s">
        <v>923</v>
      </c>
      <c r="U418" s="66">
        <v>336</v>
      </c>
    </row>
    <row r="419" spans="1:21">
      <c r="A419" s="57">
        <v>42712</v>
      </c>
      <c r="B419" s="46">
        <f>ROUNDUP((A419-SET_SCHEDULE!$B$2)/SET_SCHEDULE!$B$4+1,0)</f>
        <v>122</v>
      </c>
      <c r="C419" s="53">
        <f>MATCH(D419,WELL!$B$3:$B$470,0)</f>
        <v>130</v>
      </c>
      <c r="D419" s="32" t="s">
        <v>861</v>
      </c>
      <c r="S419" s="30">
        <v>0</v>
      </c>
      <c r="T419" s="33" t="s">
        <v>923</v>
      </c>
      <c r="U419" s="66">
        <v>337</v>
      </c>
    </row>
    <row r="420" spans="1:21">
      <c r="A420" s="57">
        <v>42712</v>
      </c>
      <c r="B420" s="46">
        <f>ROUNDUP((A420-SET_SCHEDULE!$B$2)/SET_SCHEDULE!$B$4+1,0)</f>
        <v>122</v>
      </c>
      <c r="C420" s="53">
        <f>MATCH(D420,WELL!$B$3:$B$470,0)</f>
        <v>209</v>
      </c>
      <c r="D420" s="32" t="s">
        <v>436</v>
      </c>
      <c r="S420" s="30">
        <v>0</v>
      </c>
      <c r="T420" s="33" t="s">
        <v>923</v>
      </c>
      <c r="U420" s="66">
        <v>338</v>
      </c>
    </row>
    <row r="421" spans="1:21">
      <c r="A421" s="57">
        <v>42712</v>
      </c>
      <c r="B421" s="46">
        <f>ROUNDUP((A421-SET_SCHEDULE!$B$2)/SET_SCHEDULE!$B$4+1,0)</f>
        <v>122</v>
      </c>
      <c r="C421" s="53">
        <f>MATCH(D421,WELL!$B$3:$B$470,0)</f>
        <v>210</v>
      </c>
      <c r="D421" s="32" t="s">
        <v>437</v>
      </c>
      <c r="S421" s="30">
        <v>0</v>
      </c>
      <c r="T421" s="33" t="s">
        <v>923</v>
      </c>
      <c r="U421" s="66">
        <v>339</v>
      </c>
    </row>
    <row r="422" spans="1:21">
      <c r="A422" s="57">
        <v>42712</v>
      </c>
      <c r="B422" s="46">
        <f>ROUNDUP((A422-SET_SCHEDULE!$B$2)/SET_SCHEDULE!$B$4+1,0)</f>
        <v>122</v>
      </c>
      <c r="C422" s="53">
        <f>MATCH(D422,WELL!$B$3:$B$470,0)</f>
        <v>211</v>
      </c>
      <c r="D422" s="32" t="s">
        <v>438</v>
      </c>
      <c r="S422" s="30">
        <v>0</v>
      </c>
      <c r="T422" s="33" t="s">
        <v>923</v>
      </c>
      <c r="U422" s="66">
        <v>340</v>
      </c>
    </row>
    <row r="423" spans="1:21">
      <c r="A423" s="57">
        <v>42712</v>
      </c>
      <c r="B423" s="46">
        <f>ROUNDUP((A423-SET_SCHEDULE!$B$2)/SET_SCHEDULE!$B$4+1,0)</f>
        <v>122</v>
      </c>
      <c r="C423" s="53">
        <f>MATCH(D423,WELL!$B$3:$B$470,0)</f>
        <v>137</v>
      </c>
      <c r="D423" s="32" t="s">
        <v>865</v>
      </c>
      <c r="S423" s="30">
        <v>0</v>
      </c>
      <c r="T423" s="33" t="s">
        <v>923</v>
      </c>
      <c r="U423" s="66">
        <v>341</v>
      </c>
    </row>
    <row r="424" spans="1:21">
      <c r="A424" s="57">
        <v>42712</v>
      </c>
      <c r="B424" s="46">
        <f>ROUNDUP((A424-SET_SCHEDULE!$B$2)/SET_SCHEDULE!$B$4+1,0)</f>
        <v>122</v>
      </c>
      <c r="C424" s="53">
        <f>MATCH(D424,WELL!$B$3:$B$470,0)</f>
        <v>104</v>
      </c>
      <c r="D424" s="32" t="s">
        <v>439</v>
      </c>
      <c r="S424" s="30">
        <v>0</v>
      </c>
      <c r="T424" s="33" t="s">
        <v>923</v>
      </c>
      <c r="U424" s="66">
        <v>342</v>
      </c>
    </row>
    <row r="425" spans="1:21">
      <c r="A425" s="57">
        <v>42712</v>
      </c>
      <c r="B425" s="46">
        <f>ROUNDUP((A425-SET_SCHEDULE!$B$2)/SET_SCHEDULE!$B$4+1,0)</f>
        <v>122</v>
      </c>
      <c r="C425" s="53">
        <f>MATCH(D425,WELL!$B$3:$B$470,0)</f>
        <v>136</v>
      </c>
      <c r="D425" s="32" t="s">
        <v>866</v>
      </c>
      <c r="S425" s="30">
        <v>0</v>
      </c>
      <c r="T425" s="33" t="s">
        <v>923</v>
      </c>
      <c r="U425" s="66">
        <v>343</v>
      </c>
    </row>
    <row r="426" spans="1:21">
      <c r="A426" s="57">
        <v>42712</v>
      </c>
      <c r="B426" s="46">
        <f>ROUNDUP((A426-SET_SCHEDULE!$B$2)/SET_SCHEDULE!$B$4+1,0)</f>
        <v>122</v>
      </c>
      <c r="C426" s="53">
        <f>MATCH(D426,WELL!$B$3:$B$470,0)</f>
        <v>22</v>
      </c>
      <c r="D426" s="32" t="s">
        <v>540</v>
      </c>
      <c r="S426" s="30">
        <v>0</v>
      </c>
      <c r="T426" s="33" t="s">
        <v>923</v>
      </c>
      <c r="U426" s="66">
        <v>344</v>
      </c>
    </row>
    <row r="427" spans="1:21">
      <c r="A427" s="57">
        <v>42712</v>
      </c>
      <c r="B427" s="46">
        <f>ROUNDUP((A427-SET_SCHEDULE!$B$2)/SET_SCHEDULE!$B$4+1,0)</f>
        <v>122</v>
      </c>
      <c r="C427" s="53">
        <f>MATCH(D427,WELL!$B$3:$B$470,0)</f>
        <v>284</v>
      </c>
      <c r="D427" s="32" t="s">
        <v>541</v>
      </c>
      <c r="S427" s="30">
        <v>0</v>
      </c>
      <c r="T427" s="33" t="s">
        <v>923</v>
      </c>
      <c r="U427" s="66">
        <v>345</v>
      </c>
    </row>
    <row r="428" spans="1:21">
      <c r="A428" s="57">
        <v>42712</v>
      </c>
      <c r="B428" s="46">
        <f>ROUNDUP((A428-SET_SCHEDULE!$B$2)/SET_SCHEDULE!$B$4+1,0)</f>
        <v>122</v>
      </c>
      <c r="C428" s="53">
        <f>MATCH(D428,WELL!$B$3:$B$470,0)</f>
        <v>285</v>
      </c>
      <c r="D428" s="32" t="s">
        <v>542</v>
      </c>
      <c r="S428" s="30">
        <v>0</v>
      </c>
      <c r="T428" s="33" t="s">
        <v>923</v>
      </c>
      <c r="U428" s="66">
        <v>346</v>
      </c>
    </row>
    <row r="429" spans="1:21">
      <c r="A429" s="57">
        <v>42712</v>
      </c>
      <c r="B429" s="46">
        <f>ROUNDUP((A429-SET_SCHEDULE!$B$2)/SET_SCHEDULE!$B$4+1,0)</f>
        <v>122</v>
      </c>
      <c r="C429" s="53">
        <f>MATCH(D429,WELL!$B$3:$B$470,0)</f>
        <v>286</v>
      </c>
      <c r="D429" s="32" t="s">
        <v>543</v>
      </c>
      <c r="S429" s="30">
        <v>0</v>
      </c>
      <c r="T429" s="33" t="s">
        <v>923</v>
      </c>
      <c r="U429" s="66">
        <v>347</v>
      </c>
    </row>
    <row r="430" spans="1:21">
      <c r="A430" s="57">
        <v>42712</v>
      </c>
      <c r="B430" s="46">
        <f>ROUNDUP((A430-SET_SCHEDULE!$B$2)/SET_SCHEDULE!$B$4+1,0)</f>
        <v>122</v>
      </c>
      <c r="C430" s="53">
        <f>MATCH(D430,WELL!$B$3:$B$470,0)</f>
        <v>287</v>
      </c>
      <c r="D430" s="32" t="s">
        <v>544</v>
      </c>
      <c r="S430" s="30">
        <v>0</v>
      </c>
      <c r="T430" s="33" t="s">
        <v>923</v>
      </c>
      <c r="U430" s="66">
        <v>348</v>
      </c>
    </row>
    <row r="431" spans="1:21">
      <c r="A431" s="57">
        <v>42712</v>
      </c>
      <c r="B431" s="46">
        <f>ROUNDUP((A431-SET_SCHEDULE!$B$2)/SET_SCHEDULE!$B$4+1,0)</f>
        <v>122</v>
      </c>
      <c r="C431" s="53">
        <f>MATCH(D431,WELL!$B$3:$B$470,0)</f>
        <v>89</v>
      </c>
      <c r="D431" s="32" t="s">
        <v>545</v>
      </c>
      <c r="S431" s="30">
        <v>0</v>
      </c>
      <c r="T431" s="33" t="s">
        <v>923</v>
      </c>
      <c r="U431" s="66">
        <v>349</v>
      </c>
    </row>
    <row r="432" spans="1:21">
      <c r="A432" s="57">
        <v>42712</v>
      </c>
      <c r="B432" s="46">
        <f>ROUNDUP((A432-SET_SCHEDULE!$B$2)/SET_SCHEDULE!$B$4+1,0)</f>
        <v>122</v>
      </c>
      <c r="C432" s="53">
        <f>MATCH(D432,WELL!$B$3:$B$470,0)</f>
        <v>366</v>
      </c>
      <c r="D432" s="32" t="s">
        <v>648</v>
      </c>
      <c r="S432" s="30">
        <v>0</v>
      </c>
      <c r="T432" s="33" t="s">
        <v>923</v>
      </c>
      <c r="U432" s="66">
        <v>350</v>
      </c>
    </row>
    <row r="433" spans="1:21">
      <c r="A433" s="57">
        <v>42712</v>
      </c>
      <c r="B433" s="46">
        <f>ROUNDUP((A433-SET_SCHEDULE!$B$2)/SET_SCHEDULE!$B$4+1,0)</f>
        <v>122</v>
      </c>
      <c r="C433" s="53">
        <f>MATCH(D433,WELL!$B$3:$B$470,0)</f>
        <v>367</v>
      </c>
      <c r="D433" s="32" t="s">
        <v>649</v>
      </c>
      <c r="S433" s="30">
        <v>0</v>
      </c>
      <c r="T433" s="33" t="s">
        <v>923</v>
      </c>
      <c r="U433" s="66">
        <v>351</v>
      </c>
    </row>
    <row r="434" spans="1:21">
      <c r="A434" s="57">
        <v>42712</v>
      </c>
      <c r="B434" s="46">
        <f>ROUNDUP((A434-SET_SCHEDULE!$B$2)/SET_SCHEDULE!$B$4+1,0)</f>
        <v>122</v>
      </c>
      <c r="C434" s="53">
        <f>MATCH(D434,WELL!$B$3:$B$470,0)</f>
        <v>368</v>
      </c>
      <c r="D434" s="32" t="s">
        <v>650</v>
      </c>
      <c r="S434" s="30">
        <v>0</v>
      </c>
      <c r="T434" s="33" t="s">
        <v>923</v>
      </c>
      <c r="U434" s="66">
        <v>352</v>
      </c>
    </row>
    <row r="435" spans="1:21">
      <c r="A435" s="57">
        <v>42712</v>
      </c>
      <c r="B435" s="46">
        <f>ROUNDUP((A435-SET_SCHEDULE!$B$2)/SET_SCHEDULE!$B$4+1,0)</f>
        <v>122</v>
      </c>
      <c r="C435" s="53">
        <f>MATCH(D435,WELL!$B$3:$B$470,0)</f>
        <v>369</v>
      </c>
      <c r="D435" s="32" t="s">
        <v>651</v>
      </c>
      <c r="S435" s="30">
        <v>0</v>
      </c>
      <c r="T435" s="33" t="s">
        <v>923</v>
      </c>
      <c r="U435" s="66">
        <v>353</v>
      </c>
    </row>
    <row r="436" spans="1:21">
      <c r="A436" s="57">
        <v>42712</v>
      </c>
      <c r="B436" s="46">
        <f>ROUNDUP((A436-SET_SCHEDULE!$B$2)/SET_SCHEDULE!$B$4+1,0)</f>
        <v>122</v>
      </c>
      <c r="C436" s="53">
        <f>MATCH(D436,WELL!$B$3:$B$470,0)</f>
        <v>370</v>
      </c>
      <c r="D436" s="32" t="s">
        <v>652</v>
      </c>
      <c r="S436" s="30">
        <v>0</v>
      </c>
      <c r="T436" s="33" t="s">
        <v>923</v>
      </c>
      <c r="U436" s="66">
        <v>354</v>
      </c>
    </row>
    <row r="437" spans="1:21">
      <c r="A437" s="57">
        <v>42712</v>
      </c>
      <c r="B437" s="46">
        <f>ROUNDUP((A437-SET_SCHEDULE!$B$2)/SET_SCHEDULE!$B$4+1,0)</f>
        <v>122</v>
      </c>
      <c r="C437" s="53">
        <f>MATCH(D437,WELL!$B$3:$B$470,0)</f>
        <v>41</v>
      </c>
      <c r="D437" s="32" t="s">
        <v>653</v>
      </c>
      <c r="S437" s="30">
        <v>0</v>
      </c>
      <c r="T437" s="33" t="s">
        <v>923</v>
      </c>
      <c r="U437" s="66">
        <v>355</v>
      </c>
    </row>
    <row r="438" spans="1:21">
      <c r="A438" s="57">
        <v>42712</v>
      </c>
      <c r="B438" s="46">
        <f>ROUNDUP((A438-SET_SCHEDULE!$B$2)/SET_SCHEDULE!$B$4+1,0)</f>
        <v>122</v>
      </c>
      <c r="C438" s="53">
        <f>MATCH(D438,WELL!$B$3:$B$470,0)</f>
        <v>371</v>
      </c>
      <c r="D438" s="32" t="s">
        <v>654</v>
      </c>
      <c r="S438" s="30">
        <v>0</v>
      </c>
      <c r="T438" s="33" t="s">
        <v>923</v>
      </c>
      <c r="U438" s="66">
        <v>356</v>
      </c>
    </row>
    <row r="439" spans="1:21">
      <c r="A439" s="57">
        <v>42715</v>
      </c>
      <c r="B439" s="46">
        <f>ROUNDUP((A439-SET_SCHEDULE!$B$2)/SET_SCHEDULE!$B$4+1,0)</f>
        <v>125</v>
      </c>
      <c r="C439" s="53">
        <f>MATCH(D439,WELL!$B$3:$B$470,0)</f>
        <v>202</v>
      </c>
      <c r="D439" s="32" t="s">
        <v>427</v>
      </c>
      <c r="S439" s="30">
        <v>1</v>
      </c>
      <c r="T439" s="33" t="s">
        <v>924</v>
      </c>
      <c r="U439" s="66">
        <v>357</v>
      </c>
    </row>
    <row r="440" spans="1:21">
      <c r="A440" s="57">
        <v>42715</v>
      </c>
      <c r="B440" s="46">
        <f>ROUNDUP((A440-SET_SCHEDULE!$B$2)/SET_SCHEDULE!$B$4+1,0)</f>
        <v>125</v>
      </c>
      <c r="C440" s="53">
        <f>MATCH(D440,WELL!$B$3:$B$470,0)</f>
        <v>203</v>
      </c>
      <c r="D440" s="32" t="s">
        <v>428</v>
      </c>
      <c r="S440" s="30">
        <v>1</v>
      </c>
      <c r="T440" s="33" t="s">
        <v>924</v>
      </c>
      <c r="U440" s="66">
        <v>358</v>
      </c>
    </row>
    <row r="441" spans="1:21">
      <c r="A441" s="57">
        <v>42715</v>
      </c>
      <c r="B441" s="46">
        <f>ROUNDUP((A441-SET_SCHEDULE!$B$2)/SET_SCHEDULE!$B$4+1,0)</f>
        <v>125</v>
      </c>
      <c r="C441" s="53">
        <f>MATCH(D441,WELL!$B$3:$B$470,0)</f>
        <v>14</v>
      </c>
      <c r="D441" s="32" t="s">
        <v>429</v>
      </c>
      <c r="S441" s="30">
        <v>1</v>
      </c>
      <c r="T441" s="33" t="s">
        <v>924</v>
      </c>
      <c r="U441" s="66">
        <v>359</v>
      </c>
    </row>
    <row r="442" spans="1:21">
      <c r="A442" s="57">
        <v>42715</v>
      </c>
      <c r="B442" s="46">
        <f>ROUNDUP((A442-SET_SCHEDULE!$B$2)/SET_SCHEDULE!$B$4+1,0)</f>
        <v>125</v>
      </c>
      <c r="C442" s="53">
        <f>MATCH(D442,WELL!$B$3:$B$470,0)</f>
        <v>204</v>
      </c>
      <c r="D442" s="32" t="s">
        <v>858</v>
      </c>
      <c r="S442" s="30">
        <v>1</v>
      </c>
      <c r="T442" s="33" t="s">
        <v>924</v>
      </c>
      <c r="U442" s="66">
        <v>360</v>
      </c>
    </row>
    <row r="443" spans="1:21">
      <c r="A443" s="57">
        <v>42715</v>
      </c>
      <c r="B443" s="46">
        <f>ROUNDUP((A443-SET_SCHEDULE!$B$2)/SET_SCHEDULE!$B$4+1,0)</f>
        <v>125</v>
      </c>
      <c r="C443" s="53">
        <f>MATCH(D443,WELL!$B$3:$B$470,0)</f>
        <v>205</v>
      </c>
      <c r="D443" s="32" t="s">
        <v>430</v>
      </c>
      <c r="S443" s="30">
        <v>1</v>
      </c>
      <c r="T443" s="33" t="s">
        <v>924</v>
      </c>
      <c r="U443" s="66">
        <v>361</v>
      </c>
    </row>
    <row r="444" spans="1:21">
      <c r="A444" s="57">
        <v>42715</v>
      </c>
      <c r="B444" s="46">
        <f>ROUNDUP((A444-SET_SCHEDULE!$B$2)/SET_SCHEDULE!$B$4+1,0)</f>
        <v>125</v>
      </c>
      <c r="C444" s="53">
        <f>MATCH(D444,WELL!$B$3:$B$470,0)</f>
        <v>206</v>
      </c>
      <c r="D444" s="32" t="s">
        <v>431</v>
      </c>
      <c r="S444" s="30">
        <v>1</v>
      </c>
      <c r="T444" s="33" t="s">
        <v>924</v>
      </c>
      <c r="U444" s="66">
        <v>362</v>
      </c>
    </row>
    <row r="445" spans="1:21">
      <c r="A445" s="57">
        <v>42715</v>
      </c>
      <c r="B445" s="46">
        <f>ROUNDUP((A445-SET_SCHEDULE!$B$2)/SET_SCHEDULE!$B$4+1,0)</f>
        <v>125</v>
      </c>
      <c r="C445" s="53">
        <f>MATCH(D445,WELL!$B$3:$B$470,0)</f>
        <v>207</v>
      </c>
      <c r="D445" s="32" t="s">
        <v>432</v>
      </c>
      <c r="S445" s="30">
        <v>1</v>
      </c>
      <c r="T445" s="33" t="s">
        <v>924</v>
      </c>
      <c r="U445" s="66">
        <v>363</v>
      </c>
    </row>
    <row r="446" spans="1:21">
      <c r="A446" s="57">
        <v>42715</v>
      </c>
      <c r="B446" s="46">
        <f>ROUNDUP((A446-SET_SCHEDULE!$B$2)/SET_SCHEDULE!$B$4+1,0)</f>
        <v>125</v>
      </c>
      <c r="C446" s="53">
        <f>MATCH(D446,WELL!$B$3:$B$470,0)</f>
        <v>131</v>
      </c>
      <c r="D446" s="32" t="s">
        <v>433</v>
      </c>
      <c r="S446" s="30">
        <v>1</v>
      </c>
      <c r="T446" s="33" t="s">
        <v>924</v>
      </c>
      <c r="U446" s="66">
        <v>364</v>
      </c>
    </row>
    <row r="447" spans="1:21">
      <c r="A447" s="57">
        <v>42715</v>
      </c>
      <c r="B447" s="46">
        <f>ROUNDUP((A447-SET_SCHEDULE!$B$2)/SET_SCHEDULE!$B$4+1,0)</f>
        <v>125</v>
      </c>
      <c r="C447" s="53">
        <f>MATCH(D447,WELL!$B$3:$B$470,0)</f>
        <v>112</v>
      </c>
      <c r="D447" s="32" t="s">
        <v>434</v>
      </c>
      <c r="S447" s="30">
        <v>1</v>
      </c>
      <c r="T447" s="33" t="s">
        <v>924</v>
      </c>
      <c r="U447" s="66">
        <v>365</v>
      </c>
    </row>
    <row r="448" spans="1:21">
      <c r="A448" s="57">
        <v>42715</v>
      </c>
      <c r="B448" s="46">
        <f>ROUNDUP((A448-SET_SCHEDULE!$B$2)/SET_SCHEDULE!$B$4+1,0)</f>
        <v>125</v>
      </c>
      <c r="C448" s="53">
        <f>MATCH(D448,WELL!$B$3:$B$470,0)</f>
        <v>208</v>
      </c>
      <c r="D448" s="32" t="s">
        <v>435</v>
      </c>
      <c r="S448" s="30">
        <v>1</v>
      </c>
      <c r="T448" s="33" t="s">
        <v>924</v>
      </c>
      <c r="U448" s="66">
        <v>366</v>
      </c>
    </row>
    <row r="449" spans="1:21">
      <c r="A449" s="57">
        <v>42715</v>
      </c>
      <c r="B449" s="46">
        <f>ROUNDUP((A449-SET_SCHEDULE!$B$2)/SET_SCHEDULE!$B$4+1,0)</f>
        <v>125</v>
      </c>
      <c r="C449" s="53">
        <f>MATCH(D449,WELL!$B$3:$B$470,0)</f>
        <v>119</v>
      </c>
      <c r="D449" s="32" t="s">
        <v>860</v>
      </c>
      <c r="S449" s="30">
        <v>1</v>
      </c>
      <c r="T449" s="33" t="s">
        <v>924</v>
      </c>
      <c r="U449" s="66">
        <v>367</v>
      </c>
    </row>
    <row r="450" spans="1:21">
      <c r="A450" s="57">
        <v>42715</v>
      </c>
      <c r="B450" s="46">
        <f>ROUNDUP((A450-SET_SCHEDULE!$B$2)/SET_SCHEDULE!$B$4+1,0)</f>
        <v>125</v>
      </c>
      <c r="C450" s="53">
        <f>MATCH(D450,WELL!$B$3:$B$470,0)</f>
        <v>130</v>
      </c>
      <c r="D450" s="32" t="s">
        <v>861</v>
      </c>
      <c r="S450" s="30">
        <v>1</v>
      </c>
      <c r="T450" s="33" t="s">
        <v>924</v>
      </c>
      <c r="U450" s="66">
        <v>368</v>
      </c>
    </row>
    <row r="451" spans="1:21">
      <c r="A451" s="57">
        <v>42715</v>
      </c>
      <c r="B451" s="46">
        <f>ROUNDUP((A451-SET_SCHEDULE!$B$2)/SET_SCHEDULE!$B$4+1,0)</f>
        <v>125</v>
      </c>
      <c r="C451" s="53">
        <f>MATCH(D451,WELL!$B$3:$B$470,0)</f>
        <v>209</v>
      </c>
      <c r="D451" s="32" t="s">
        <v>436</v>
      </c>
      <c r="S451" s="30">
        <v>1</v>
      </c>
      <c r="T451" s="33" t="s">
        <v>924</v>
      </c>
      <c r="U451" s="66">
        <v>369</v>
      </c>
    </row>
    <row r="452" spans="1:21">
      <c r="A452" s="57">
        <v>42715</v>
      </c>
      <c r="B452" s="46">
        <f>ROUNDUP((A452-SET_SCHEDULE!$B$2)/SET_SCHEDULE!$B$4+1,0)</f>
        <v>125</v>
      </c>
      <c r="C452" s="53">
        <f>MATCH(D452,WELL!$B$3:$B$470,0)</f>
        <v>210</v>
      </c>
      <c r="D452" s="32" t="s">
        <v>437</v>
      </c>
      <c r="S452" s="30">
        <v>1</v>
      </c>
      <c r="T452" s="33" t="s">
        <v>924</v>
      </c>
      <c r="U452" s="66">
        <v>370</v>
      </c>
    </row>
    <row r="453" spans="1:21">
      <c r="A453" s="57">
        <v>42715</v>
      </c>
      <c r="B453" s="46">
        <f>ROUNDUP((A453-SET_SCHEDULE!$B$2)/SET_SCHEDULE!$B$4+1,0)</f>
        <v>125</v>
      </c>
      <c r="C453" s="53">
        <f>MATCH(D453,WELL!$B$3:$B$470,0)</f>
        <v>211</v>
      </c>
      <c r="D453" s="32" t="s">
        <v>438</v>
      </c>
      <c r="S453" s="30">
        <v>1</v>
      </c>
      <c r="T453" s="33" t="s">
        <v>924</v>
      </c>
      <c r="U453" s="66">
        <v>371</v>
      </c>
    </row>
    <row r="454" spans="1:21">
      <c r="A454" s="57">
        <v>42715</v>
      </c>
      <c r="B454" s="46">
        <f>ROUNDUP((A454-SET_SCHEDULE!$B$2)/SET_SCHEDULE!$B$4+1,0)</f>
        <v>125</v>
      </c>
      <c r="C454" s="53">
        <f>MATCH(D454,WELL!$B$3:$B$470,0)</f>
        <v>137</v>
      </c>
      <c r="D454" s="32" t="s">
        <v>865</v>
      </c>
      <c r="S454" s="30">
        <v>1</v>
      </c>
      <c r="T454" s="33" t="s">
        <v>924</v>
      </c>
      <c r="U454" s="66">
        <v>372</v>
      </c>
    </row>
    <row r="455" spans="1:21">
      <c r="A455" s="57">
        <v>42715</v>
      </c>
      <c r="B455" s="46">
        <f>ROUNDUP((A455-SET_SCHEDULE!$B$2)/SET_SCHEDULE!$B$4+1,0)</f>
        <v>125</v>
      </c>
      <c r="C455" s="53">
        <f>MATCH(D455,WELL!$B$3:$B$470,0)</f>
        <v>104</v>
      </c>
      <c r="D455" s="32" t="s">
        <v>439</v>
      </c>
      <c r="S455" s="30">
        <v>1</v>
      </c>
      <c r="T455" s="33" t="s">
        <v>924</v>
      </c>
      <c r="U455" s="66">
        <v>373</v>
      </c>
    </row>
    <row r="456" spans="1:21">
      <c r="A456" s="57">
        <v>42715</v>
      </c>
      <c r="B456" s="46">
        <f>ROUNDUP((A456-SET_SCHEDULE!$B$2)/SET_SCHEDULE!$B$4+1,0)</f>
        <v>125</v>
      </c>
      <c r="C456" s="53">
        <f>MATCH(D456,WELL!$B$3:$B$470,0)</f>
        <v>136</v>
      </c>
      <c r="D456" s="32" t="s">
        <v>866</v>
      </c>
      <c r="S456" s="30">
        <v>1</v>
      </c>
      <c r="T456" s="33" t="s">
        <v>924</v>
      </c>
      <c r="U456" s="66">
        <v>374</v>
      </c>
    </row>
    <row r="457" spans="1:21">
      <c r="A457" s="57">
        <v>42715</v>
      </c>
      <c r="B457" s="46">
        <f>ROUNDUP((A457-SET_SCHEDULE!$B$2)/SET_SCHEDULE!$B$4+1,0)</f>
        <v>125</v>
      </c>
      <c r="C457" s="53">
        <f>MATCH(D457,WELL!$B$3:$B$470,0)</f>
        <v>22</v>
      </c>
      <c r="D457" s="32" t="s">
        <v>540</v>
      </c>
      <c r="S457" s="30">
        <v>1</v>
      </c>
      <c r="T457" s="33" t="s">
        <v>924</v>
      </c>
      <c r="U457" s="66">
        <v>375</v>
      </c>
    </row>
    <row r="458" spans="1:21">
      <c r="A458" s="57">
        <v>42715</v>
      </c>
      <c r="B458" s="46">
        <f>ROUNDUP((A458-SET_SCHEDULE!$B$2)/SET_SCHEDULE!$B$4+1,0)</f>
        <v>125</v>
      </c>
      <c r="C458" s="53">
        <f>MATCH(D458,WELL!$B$3:$B$470,0)</f>
        <v>284</v>
      </c>
      <c r="D458" s="32" t="s">
        <v>541</v>
      </c>
      <c r="S458" s="30">
        <v>1</v>
      </c>
      <c r="T458" s="33" t="s">
        <v>924</v>
      </c>
      <c r="U458" s="66">
        <v>376</v>
      </c>
    </row>
    <row r="459" spans="1:21">
      <c r="A459" s="57">
        <v>42715</v>
      </c>
      <c r="B459" s="46">
        <f>ROUNDUP((A459-SET_SCHEDULE!$B$2)/SET_SCHEDULE!$B$4+1,0)</f>
        <v>125</v>
      </c>
      <c r="C459" s="53">
        <f>MATCH(D459,WELL!$B$3:$B$470,0)</f>
        <v>285</v>
      </c>
      <c r="D459" s="32" t="s">
        <v>542</v>
      </c>
      <c r="S459" s="30">
        <v>1</v>
      </c>
      <c r="T459" s="33" t="s">
        <v>924</v>
      </c>
      <c r="U459" s="66">
        <v>377</v>
      </c>
    </row>
    <row r="460" spans="1:21">
      <c r="A460" s="57">
        <v>42715</v>
      </c>
      <c r="B460" s="46">
        <f>ROUNDUP((A460-SET_SCHEDULE!$B$2)/SET_SCHEDULE!$B$4+1,0)</f>
        <v>125</v>
      </c>
      <c r="C460" s="53">
        <f>MATCH(D460,WELL!$B$3:$B$470,0)</f>
        <v>286</v>
      </c>
      <c r="D460" s="32" t="s">
        <v>543</v>
      </c>
      <c r="S460" s="30">
        <v>1</v>
      </c>
      <c r="T460" s="33" t="s">
        <v>924</v>
      </c>
      <c r="U460" s="66">
        <v>378</v>
      </c>
    </row>
    <row r="461" spans="1:21">
      <c r="A461" s="57">
        <v>42715</v>
      </c>
      <c r="B461" s="46">
        <f>ROUNDUP((A461-SET_SCHEDULE!$B$2)/SET_SCHEDULE!$B$4+1,0)</f>
        <v>125</v>
      </c>
      <c r="C461" s="53">
        <f>MATCH(D461,WELL!$B$3:$B$470,0)</f>
        <v>287</v>
      </c>
      <c r="D461" s="32" t="s">
        <v>544</v>
      </c>
      <c r="S461" s="30">
        <v>1</v>
      </c>
      <c r="T461" s="33" t="s">
        <v>924</v>
      </c>
      <c r="U461" s="66">
        <v>379</v>
      </c>
    </row>
    <row r="462" spans="1:21">
      <c r="A462" s="57">
        <v>42715</v>
      </c>
      <c r="B462" s="46">
        <f>ROUNDUP((A462-SET_SCHEDULE!$B$2)/SET_SCHEDULE!$B$4+1,0)</f>
        <v>125</v>
      </c>
      <c r="C462" s="53">
        <f>MATCH(D462,WELL!$B$3:$B$470,0)</f>
        <v>89</v>
      </c>
      <c r="D462" s="32" t="s">
        <v>545</v>
      </c>
      <c r="S462" s="30">
        <v>1</v>
      </c>
      <c r="T462" s="33" t="s">
        <v>924</v>
      </c>
      <c r="U462" s="66">
        <v>380</v>
      </c>
    </row>
    <row r="463" spans="1:21">
      <c r="A463" s="57">
        <v>42715</v>
      </c>
      <c r="B463" s="46">
        <f>ROUNDUP((A463-SET_SCHEDULE!$B$2)/SET_SCHEDULE!$B$4+1,0)</f>
        <v>125</v>
      </c>
      <c r="C463" s="53">
        <f>MATCH(D463,WELL!$B$3:$B$470,0)</f>
        <v>366</v>
      </c>
      <c r="D463" s="32" t="s">
        <v>648</v>
      </c>
      <c r="S463" s="30">
        <v>1</v>
      </c>
      <c r="T463" s="33" t="s">
        <v>924</v>
      </c>
      <c r="U463" s="66">
        <v>381</v>
      </c>
    </row>
    <row r="464" spans="1:21">
      <c r="A464" s="57">
        <v>42715</v>
      </c>
      <c r="B464" s="46">
        <f>ROUNDUP((A464-SET_SCHEDULE!$B$2)/SET_SCHEDULE!$B$4+1,0)</f>
        <v>125</v>
      </c>
      <c r="C464" s="53">
        <f>MATCH(D464,WELL!$B$3:$B$470,0)</f>
        <v>367</v>
      </c>
      <c r="D464" s="32" t="s">
        <v>649</v>
      </c>
      <c r="S464" s="30">
        <v>1</v>
      </c>
      <c r="T464" s="33" t="s">
        <v>924</v>
      </c>
      <c r="U464" s="66">
        <v>382</v>
      </c>
    </row>
    <row r="465" spans="1:21">
      <c r="A465" s="57">
        <v>42715</v>
      </c>
      <c r="B465" s="46">
        <f>ROUNDUP((A465-SET_SCHEDULE!$B$2)/SET_SCHEDULE!$B$4+1,0)</f>
        <v>125</v>
      </c>
      <c r="C465" s="53">
        <f>MATCH(D465,WELL!$B$3:$B$470,0)</f>
        <v>368</v>
      </c>
      <c r="D465" s="32" t="s">
        <v>650</v>
      </c>
      <c r="S465" s="30">
        <v>1</v>
      </c>
      <c r="T465" s="33" t="s">
        <v>924</v>
      </c>
      <c r="U465" s="66">
        <v>383</v>
      </c>
    </row>
    <row r="466" spans="1:21">
      <c r="A466" s="57">
        <v>42715</v>
      </c>
      <c r="B466" s="46">
        <f>ROUNDUP((A466-SET_SCHEDULE!$B$2)/SET_SCHEDULE!$B$4+1,0)</f>
        <v>125</v>
      </c>
      <c r="C466" s="53">
        <f>MATCH(D466,WELL!$B$3:$B$470,0)</f>
        <v>369</v>
      </c>
      <c r="D466" s="32" t="s">
        <v>651</v>
      </c>
      <c r="S466" s="30">
        <v>1</v>
      </c>
      <c r="T466" s="33" t="s">
        <v>924</v>
      </c>
      <c r="U466" s="66">
        <v>384</v>
      </c>
    </row>
    <row r="467" spans="1:21">
      <c r="A467" s="57">
        <v>42715</v>
      </c>
      <c r="B467" s="46">
        <f>ROUNDUP((A467-SET_SCHEDULE!$B$2)/SET_SCHEDULE!$B$4+1,0)</f>
        <v>125</v>
      </c>
      <c r="C467" s="53">
        <f>MATCH(D467,WELL!$B$3:$B$470,0)</f>
        <v>370</v>
      </c>
      <c r="D467" s="32" t="s">
        <v>652</v>
      </c>
      <c r="S467" s="30">
        <v>1</v>
      </c>
      <c r="T467" s="33" t="s">
        <v>924</v>
      </c>
      <c r="U467" s="66">
        <v>385</v>
      </c>
    </row>
    <row r="468" spans="1:21">
      <c r="A468" s="57">
        <v>42715</v>
      </c>
      <c r="B468" s="46">
        <f>ROUNDUP((A468-SET_SCHEDULE!$B$2)/SET_SCHEDULE!$B$4+1,0)</f>
        <v>125</v>
      </c>
      <c r="C468" s="53">
        <f>MATCH(D468,WELL!$B$3:$B$470,0)</f>
        <v>41</v>
      </c>
      <c r="D468" s="32" t="s">
        <v>653</v>
      </c>
      <c r="S468" s="30">
        <v>1</v>
      </c>
      <c r="T468" s="33" t="s">
        <v>924</v>
      </c>
      <c r="U468" s="66">
        <v>386</v>
      </c>
    </row>
    <row r="469" spans="1:21">
      <c r="A469" s="57">
        <v>42715</v>
      </c>
      <c r="B469" s="46">
        <f>ROUNDUP((A469-SET_SCHEDULE!$B$2)/SET_SCHEDULE!$B$4+1,0)</f>
        <v>125</v>
      </c>
      <c r="C469" s="53">
        <f>MATCH(D469,WELL!$B$3:$B$470,0)</f>
        <v>371</v>
      </c>
      <c r="D469" s="32" t="s">
        <v>654</v>
      </c>
      <c r="S469" s="30">
        <v>1</v>
      </c>
      <c r="T469" s="33" t="s">
        <v>924</v>
      </c>
      <c r="U469" s="66">
        <v>387</v>
      </c>
    </row>
    <row r="470" spans="1:21">
      <c r="A470" s="57">
        <v>42723</v>
      </c>
      <c r="B470" s="46">
        <f>ROUNDUP((A470-SET_SCHEDULE!$B$2)/SET_SCHEDULE!$B$4+1,0)</f>
        <v>133</v>
      </c>
      <c r="C470" s="53">
        <f>MATCH(D470,WELL!$B$3:$B$470,0)</f>
        <v>3</v>
      </c>
      <c r="D470" s="32" t="s">
        <v>337</v>
      </c>
      <c r="S470" s="30">
        <v>0</v>
      </c>
      <c r="T470" s="33" t="s">
        <v>925</v>
      </c>
      <c r="U470" s="66">
        <v>388</v>
      </c>
    </row>
    <row r="471" spans="1:21">
      <c r="A471" s="57">
        <v>42723</v>
      </c>
      <c r="B471" s="46">
        <f>ROUNDUP((A471-SET_SCHEDULE!$B$2)/SET_SCHEDULE!$B$4+1,0)</f>
        <v>133</v>
      </c>
      <c r="C471" s="53">
        <f>MATCH(D471,WELL!$B$3:$B$470,0)</f>
        <v>78</v>
      </c>
      <c r="D471" s="32" t="s">
        <v>338</v>
      </c>
      <c r="S471" s="30">
        <v>0</v>
      </c>
      <c r="T471" s="33" t="s">
        <v>925</v>
      </c>
      <c r="U471" s="66">
        <v>389</v>
      </c>
    </row>
    <row r="472" spans="1:21">
      <c r="A472" s="57">
        <v>42723</v>
      </c>
      <c r="B472" s="46">
        <f>ROUNDUP((A472-SET_SCHEDULE!$B$2)/SET_SCHEDULE!$B$4+1,0)</f>
        <v>133</v>
      </c>
      <c r="C472" s="53">
        <f>MATCH(D472,WELL!$B$3:$B$470,0)</f>
        <v>79</v>
      </c>
      <c r="D472" s="32" t="s">
        <v>339</v>
      </c>
      <c r="S472" s="30">
        <v>0</v>
      </c>
      <c r="T472" s="33" t="s">
        <v>925</v>
      </c>
      <c r="U472" s="66">
        <v>390</v>
      </c>
    </row>
    <row r="473" spans="1:21">
      <c r="A473" s="57">
        <v>42723</v>
      </c>
      <c r="B473" s="46">
        <f>ROUNDUP((A473-SET_SCHEDULE!$B$2)/SET_SCHEDULE!$B$4+1,0)</f>
        <v>133</v>
      </c>
      <c r="C473" s="53">
        <f>MATCH(D473,WELL!$B$3:$B$470,0)</f>
        <v>74</v>
      </c>
      <c r="D473" s="32" t="s">
        <v>835</v>
      </c>
      <c r="S473" s="30">
        <v>0</v>
      </c>
      <c r="T473" s="33" t="s">
        <v>925</v>
      </c>
      <c r="U473" s="66">
        <v>391</v>
      </c>
    </row>
    <row r="474" spans="1:21">
      <c r="A474" s="57">
        <v>42723</v>
      </c>
      <c r="B474" s="46">
        <f>ROUNDUP((A474-SET_SCHEDULE!$B$2)/SET_SCHEDULE!$B$4+1,0)</f>
        <v>133</v>
      </c>
      <c r="C474" s="53">
        <f>MATCH(D474,WELL!$B$3:$B$470,0)</f>
        <v>4</v>
      </c>
      <c r="D474" s="32" t="s">
        <v>837</v>
      </c>
      <c r="S474" s="30">
        <v>0</v>
      </c>
      <c r="T474" s="33" t="s">
        <v>925</v>
      </c>
      <c r="U474" s="66">
        <v>392</v>
      </c>
    </row>
    <row r="475" spans="1:21">
      <c r="A475" s="57">
        <v>42723</v>
      </c>
      <c r="B475" s="46">
        <f>ROUNDUP((A475-SET_SCHEDULE!$B$2)/SET_SCHEDULE!$B$4+1,0)</f>
        <v>133</v>
      </c>
      <c r="C475" s="53">
        <f>MATCH(D475,WELL!$B$3:$B$470,0)</f>
        <v>80</v>
      </c>
      <c r="D475" s="32" t="s">
        <v>340</v>
      </c>
      <c r="S475" s="30">
        <v>0</v>
      </c>
      <c r="T475" s="33" t="s">
        <v>925</v>
      </c>
      <c r="U475" s="66">
        <v>393</v>
      </c>
    </row>
    <row r="476" spans="1:21">
      <c r="A476" s="57">
        <v>42723</v>
      </c>
      <c r="B476" s="46">
        <f>ROUNDUP((A476-SET_SCHEDULE!$B$2)/SET_SCHEDULE!$B$4+1,0)</f>
        <v>133</v>
      </c>
      <c r="C476" s="53">
        <f>MATCH(D476,WELL!$B$3:$B$470,0)</f>
        <v>5</v>
      </c>
      <c r="D476" s="32" t="s">
        <v>840</v>
      </c>
      <c r="S476" s="30">
        <v>0</v>
      </c>
      <c r="T476" s="33" t="s">
        <v>925</v>
      </c>
      <c r="U476" s="66">
        <v>394</v>
      </c>
    </row>
    <row r="477" spans="1:21">
      <c r="A477" s="57">
        <v>42723</v>
      </c>
      <c r="B477" s="46">
        <f>ROUNDUP((A477-SET_SCHEDULE!$B$2)/SET_SCHEDULE!$B$4+1,0)</f>
        <v>133</v>
      </c>
      <c r="C477" s="53">
        <f>MATCH(D477,WELL!$B$3:$B$470,0)</f>
        <v>6</v>
      </c>
      <c r="D477" s="32" t="s">
        <v>842</v>
      </c>
      <c r="S477" s="30">
        <v>0</v>
      </c>
      <c r="T477" s="33" t="s">
        <v>925</v>
      </c>
      <c r="U477" s="66">
        <v>395</v>
      </c>
    </row>
    <row r="478" spans="1:21">
      <c r="A478" s="57">
        <v>42723</v>
      </c>
      <c r="B478" s="46">
        <f>ROUNDUP((A478-SET_SCHEDULE!$B$2)/SET_SCHEDULE!$B$4+1,0)</f>
        <v>133</v>
      </c>
      <c r="C478" s="53">
        <f>MATCH(D478,WELL!$B$3:$B$470,0)</f>
        <v>7</v>
      </c>
      <c r="D478" s="32" t="s">
        <v>843</v>
      </c>
      <c r="S478" s="30">
        <v>0</v>
      </c>
      <c r="T478" s="33" t="s">
        <v>925</v>
      </c>
      <c r="U478" s="66">
        <v>396</v>
      </c>
    </row>
    <row r="479" spans="1:21">
      <c r="A479" s="57">
        <v>42723</v>
      </c>
      <c r="B479" s="46">
        <f>ROUNDUP((A479-SET_SCHEDULE!$B$2)/SET_SCHEDULE!$B$4+1,0)</f>
        <v>133</v>
      </c>
      <c r="C479" s="53">
        <f>MATCH(D479,WELL!$B$3:$B$470,0)</f>
        <v>81</v>
      </c>
      <c r="D479" s="32" t="s">
        <v>341</v>
      </c>
      <c r="S479" s="30">
        <v>0</v>
      </c>
      <c r="T479" s="33" t="s">
        <v>925</v>
      </c>
      <c r="U479" s="66">
        <v>397</v>
      </c>
    </row>
    <row r="480" spans="1:21">
      <c r="A480" s="57">
        <v>42723</v>
      </c>
      <c r="B480" s="46">
        <f>ROUNDUP((A480-SET_SCHEDULE!$B$2)/SET_SCHEDULE!$B$4+1,0)</f>
        <v>133</v>
      </c>
      <c r="C480" s="53">
        <f>MATCH(D480,WELL!$B$3:$B$470,0)</f>
        <v>85</v>
      </c>
      <c r="D480" s="32" t="s">
        <v>342</v>
      </c>
      <c r="S480" s="30">
        <v>0</v>
      </c>
      <c r="T480" s="33" t="s">
        <v>925</v>
      </c>
      <c r="U480" s="66">
        <v>398</v>
      </c>
    </row>
    <row r="481" spans="1:21">
      <c r="A481" s="57">
        <v>42723</v>
      </c>
      <c r="B481" s="46">
        <f>ROUNDUP((A481-SET_SCHEDULE!$B$2)/SET_SCHEDULE!$B$4+1,0)</f>
        <v>133</v>
      </c>
      <c r="C481" s="53">
        <f>MATCH(D481,WELL!$B$3:$B$470,0)</f>
        <v>102</v>
      </c>
      <c r="D481" s="32" t="s">
        <v>845</v>
      </c>
      <c r="S481" s="30">
        <v>0</v>
      </c>
      <c r="T481" s="33" t="s">
        <v>925</v>
      </c>
      <c r="U481" s="66">
        <v>399</v>
      </c>
    </row>
    <row r="482" spans="1:21">
      <c r="A482" s="57">
        <v>42723</v>
      </c>
      <c r="B482" s="46">
        <f>ROUNDUP((A482-SET_SCHEDULE!$B$2)/SET_SCHEDULE!$B$4+1,0)</f>
        <v>133</v>
      </c>
      <c r="C482" s="53">
        <f>MATCH(D482,WELL!$B$3:$B$470,0)</f>
        <v>189</v>
      </c>
      <c r="D482" s="32" t="s">
        <v>413</v>
      </c>
      <c r="S482" s="30">
        <v>0</v>
      </c>
      <c r="T482" s="33" t="s">
        <v>925</v>
      </c>
      <c r="U482" s="66">
        <v>400</v>
      </c>
    </row>
    <row r="483" spans="1:21">
      <c r="A483" s="57">
        <v>42723</v>
      </c>
      <c r="B483" s="46">
        <f>ROUNDUP((A483-SET_SCHEDULE!$B$2)/SET_SCHEDULE!$B$4+1,0)</f>
        <v>133</v>
      </c>
      <c r="C483" s="53">
        <f>MATCH(D483,WELL!$B$3:$B$470,0)</f>
        <v>190</v>
      </c>
      <c r="D483" s="32" t="s">
        <v>414</v>
      </c>
      <c r="S483" s="30">
        <v>0</v>
      </c>
      <c r="T483" s="33" t="s">
        <v>925</v>
      </c>
      <c r="U483" s="66">
        <v>401</v>
      </c>
    </row>
    <row r="484" spans="1:21">
      <c r="A484" s="57">
        <v>42723</v>
      </c>
      <c r="B484" s="46">
        <f>ROUNDUP((A484-SET_SCHEDULE!$B$2)/SET_SCHEDULE!$B$4+1,0)</f>
        <v>133</v>
      </c>
      <c r="C484" s="53">
        <f>MATCH(D484,WELL!$B$3:$B$470,0)</f>
        <v>191</v>
      </c>
      <c r="D484" s="32" t="s">
        <v>415</v>
      </c>
      <c r="S484" s="30">
        <v>0</v>
      </c>
      <c r="T484" s="33" t="s">
        <v>925</v>
      </c>
      <c r="U484" s="66">
        <v>402</v>
      </c>
    </row>
    <row r="485" spans="1:21">
      <c r="A485" s="57">
        <v>42723</v>
      </c>
      <c r="B485" s="46">
        <f>ROUNDUP((A485-SET_SCHEDULE!$B$2)/SET_SCHEDULE!$B$4+1,0)</f>
        <v>133</v>
      </c>
      <c r="C485" s="53">
        <f>MATCH(D485,WELL!$B$3:$B$470,0)</f>
        <v>192</v>
      </c>
      <c r="D485" s="32" t="s">
        <v>416</v>
      </c>
      <c r="S485" s="30">
        <v>0</v>
      </c>
      <c r="T485" s="33" t="s">
        <v>925</v>
      </c>
      <c r="U485" s="66">
        <v>403</v>
      </c>
    </row>
    <row r="486" spans="1:21">
      <c r="A486" s="57">
        <v>42723</v>
      </c>
      <c r="B486" s="46">
        <f>ROUNDUP((A486-SET_SCHEDULE!$B$2)/SET_SCHEDULE!$B$4+1,0)</f>
        <v>133</v>
      </c>
      <c r="C486" s="53">
        <f>MATCH(D486,WELL!$B$3:$B$470,0)</f>
        <v>193</v>
      </c>
      <c r="D486" s="32" t="s">
        <v>417</v>
      </c>
      <c r="S486" s="30">
        <v>0</v>
      </c>
      <c r="T486" s="33" t="s">
        <v>925</v>
      </c>
      <c r="U486" s="66">
        <v>404</v>
      </c>
    </row>
    <row r="487" spans="1:21">
      <c r="A487" s="57">
        <v>42723</v>
      </c>
      <c r="B487" s="46">
        <f>ROUNDUP((A487-SET_SCHEDULE!$B$2)/SET_SCHEDULE!$B$4+1,0)</f>
        <v>133</v>
      </c>
      <c r="C487" s="53">
        <f>MATCH(D487,WELL!$B$3:$B$470,0)</f>
        <v>194</v>
      </c>
      <c r="D487" s="32" t="s">
        <v>418</v>
      </c>
      <c r="S487" s="30">
        <v>0</v>
      </c>
      <c r="T487" s="33" t="s">
        <v>925</v>
      </c>
      <c r="U487" s="66">
        <v>405</v>
      </c>
    </row>
    <row r="488" spans="1:21">
      <c r="A488" s="57">
        <v>42723</v>
      </c>
      <c r="B488" s="46">
        <f>ROUNDUP((A488-SET_SCHEDULE!$B$2)/SET_SCHEDULE!$B$4+1,0)</f>
        <v>133</v>
      </c>
      <c r="C488" s="53">
        <f>MATCH(D488,WELL!$B$3:$B$470,0)</f>
        <v>195</v>
      </c>
      <c r="D488" s="32" t="s">
        <v>419</v>
      </c>
      <c r="S488" s="30">
        <v>0</v>
      </c>
      <c r="T488" s="33" t="s">
        <v>925</v>
      </c>
      <c r="U488" s="66">
        <v>406</v>
      </c>
    </row>
    <row r="489" spans="1:21">
      <c r="A489" s="57">
        <v>42723</v>
      </c>
      <c r="B489" s="46">
        <f>ROUNDUP((A489-SET_SCHEDULE!$B$2)/SET_SCHEDULE!$B$4+1,0)</f>
        <v>133</v>
      </c>
      <c r="C489" s="53">
        <f>MATCH(D489,WELL!$B$3:$B$470,0)</f>
        <v>196</v>
      </c>
      <c r="D489" s="32" t="s">
        <v>420</v>
      </c>
      <c r="S489" s="30">
        <v>0</v>
      </c>
      <c r="T489" s="33" t="s">
        <v>925</v>
      </c>
      <c r="U489" s="66">
        <v>407</v>
      </c>
    </row>
    <row r="490" spans="1:21">
      <c r="A490" s="57">
        <v>42723</v>
      </c>
      <c r="B490" s="46">
        <f>ROUNDUP((A490-SET_SCHEDULE!$B$2)/SET_SCHEDULE!$B$4+1,0)</f>
        <v>133</v>
      </c>
      <c r="C490" s="53">
        <f>MATCH(D490,WELL!$B$3:$B$470,0)</f>
        <v>197</v>
      </c>
      <c r="D490" s="32" t="s">
        <v>421</v>
      </c>
      <c r="S490" s="30">
        <v>0</v>
      </c>
      <c r="T490" s="33" t="s">
        <v>925</v>
      </c>
      <c r="U490" s="66">
        <v>408</v>
      </c>
    </row>
    <row r="491" spans="1:21">
      <c r="A491" s="57">
        <v>42723</v>
      </c>
      <c r="B491" s="46">
        <f>ROUNDUP((A491-SET_SCHEDULE!$B$2)/SET_SCHEDULE!$B$4+1,0)</f>
        <v>133</v>
      </c>
      <c r="C491" s="53">
        <f>MATCH(D491,WELL!$B$3:$B$470,0)</f>
        <v>198</v>
      </c>
      <c r="D491" s="32" t="s">
        <v>422</v>
      </c>
      <c r="S491" s="30">
        <v>0</v>
      </c>
      <c r="T491" s="33" t="s">
        <v>925</v>
      </c>
      <c r="U491" s="66">
        <v>409</v>
      </c>
    </row>
    <row r="492" spans="1:21">
      <c r="A492" s="57">
        <v>42723</v>
      </c>
      <c r="B492" s="46">
        <f>ROUNDUP((A492-SET_SCHEDULE!$B$2)/SET_SCHEDULE!$B$4+1,0)</f>
        <v>133</v>
      </c>
      <c r="C492" s="53">
        <f>MATCH(D492,WELL!$B$3:$B$470,0)</f>
        <v>199</v>
      </c>
      <c r="D492" s="32" t="s">
        <v>423</v>
      </c>
      <c r="S492" s="30">
        <v>0</v>
      </c>
      <c r="T492" s="33" t="s">
        <v>925</v>
      </c>
      <c r="U492" s="66">
        <v>410</v>
      </c>
    </row>
    <row r="493" spans="1:21">
      <c r="A493" s="57">
        <v>42723</v>
      </c>
      <c r="B493" s="46">
        <f>ROUNDUP((A493-SET_SCHEDULE!$B$2)/SET_SCHEDULE!$B$4+1,0)</f>
        <v>133</v>
      </c>
      <c r="C493" s="53">
        <f>MATCH(D493,WELL!$B$3:$B$470,0)</f>
        <v>200</v>
      </c>
      <c r="D493" s="32" t="s">
        <v>424</v>
      </c>
      <c r="S493" s="30">
        <v>0</v>
      </c>
      <c r="T493" s="33" t="s">
        <v>925</v>
      </c>
      <c r="U493" s="66">
        <v>411</v>
      </c>
    </row>
    <row r="494" spans="1:21">
      <c r="A494" s="57">
        <v>42723</v>
      </c>
      <c r="B494" s="46">
        <f>ROUNDUP((A494-SET_SCHEDULE!$B$2)/SET_SCHEDULE!$B$4+1,0)</f>
        <v>133</v>
      </c>
      <c r="C494" s="53">
        <f>MATCH(D494,WELL!$B$3:$B$470,0)</f>
        <v>201</v>
      </c>
      <c r="D494" s="32" t="s">
        <v>425</v>
      </c>
      <c r="S494" s="30">
        <v>0</v>
      </c>
      <c r="T494" s="33" t="s">
        <v>925</v>
      </c>
      <c r="U494" s="66">
        <v>412</v>
      </c>
    </row>
    <row r="495" spans="1:21">
      <c r="A495" s="57">
        <v>42723</v>
      </c>
      <c r="B495" s="46">
        <f>ROUNDUP((A495-SET_SCHEDULE!$B$2)/SET_SCHEDULE!$B$4+1,0)</f>
        <v>133</v>
      </c>
      <c r="C495" s="53">
        <f>MATCH(D495,WELL!$B$3:$B$470,0)</f>
        <v>82</v>
      </c>
      <c r="D495" s="32" t="s">
        <v>426</v>
      </c>
      <c r="S495" s="30">
        <v>0</v>
      </c>
      <c r="T495" s="33" t="s">
        <v>925</v>
      </c>
      <c r="U495" s="66">
        <v>413</v>
      </c>
    </row>
    <row r="496" spans="1:21">
      <c r="A496" s="57">
        <v>42727</v>
      </c>
      <c r="B496" s="46">
        <f>ROUNDUP((A496-SET_SCHEDULE!$B$2)/SET_SCHEDULE!$B$4+1,0)</f>
        <v>137</v>
      </c>
      <c r="C496" s="53">
        <f>MATCH(D496,WELL!$B$3:$B$470,0)</f>
        <v>3</v>
      </c>
      <c r="D496" s="32" t="s">
        <v>337</v>
      </c>
      <c r="S496" s="30">
        <v>1</v>
      </c>
      <c r="T496" s="33" t="s">
        <v>926</v>
      </c>
      <c r="U496" s="66">
        <v>414</v>
      </c>
    </row>
    <row r="497" spans="1:21">
      <c r="A497" s="57">
        <v>42727</v>
      </c>
      <c r="B497" s="46">
        <f>ROUNDUP((A497-SET_SCHEDULE!$B$2)/SET_SCHEDULE!$B$4+1,0)</f>
        <v>137</v>
      </c>
      <c r="C497" s="53">
        <f>MATCH(D497,WELL!$B$3:$B$470,0)</f>
        <v>78</v>
      </c>
      <c r="D497" s="32" t="s">
        <v>338</v>
      </c>
      <c r="S497" s="30">
        <v>1</v>
      </c>
      <c r="T497" s="33" t="s">
        <v>926</v>
      </c>
      <c r="U497" s="66">
        <v>415</v>
      </c>
    </row>
    <row r="498" spans="1:21">
      <c r="A498" s="57">
        <v>42727</v>
      </c>
      <c r="B498" s="46">
        <f>ROUNDUP((A498-SET_SCHEDULE!$B$2)/SET_SCHEDULE!$B$4+1,0)</f>
        <v>137</v>
      </c>
      <c r="C498" s="53">
        <f>MATCH(D498,WELL!$B$3:$B$470,0)</f>
        <v>79</v>
      </c>
      <c r="D498" s="32" t="s">
        <v>339</v>
      </c>
      <c r="S498" s="30">
        <v>1</v>
      </c>
      <c r="T498" s="33" t="s">
        <v>926</v>
      </c>
      <c r="U498" s="66">
        <v>416</v>
      </c>
    </row>
    <row r="499" spans="1:21">
      <c r="A499" s="57">
        <v>42727</v>
      </c>
      <c r="B499" s="46">
        <f>ROUNDUP((A499-SET_SCHEDULE!$B$2)/SET_SCHEDULE!$B$4+1,0)</f>
        <v>137</v>
      </c>
      <c r="C499" s="53">
        <f>MATCH(D499,WELL!$B$3:$B$470,0)</f>
        <v>74</v>
      </c>
      <c r="D499" s="32" t="s">
        <v>835</v>
      </c>
      <c r="S499" s="30">
        <v>1</v>
      </c>
      <c r="T499" s="33" t="s">
        <v>926</v>
      </c>
      <c r="U499" s="66">
        <v>417</v>
      </c>
    </row>
    <row r="500" spans="1:21">
      <c r="A500" s="57">
        <v>42727</v>
      </c>
      <c r="B500" s="46">
        <f>ROUNDUP((A500-SET_SCHEDULE!$B$2)/SET_SCHEDULE!$B$4+1,0)</f>
        <v>137</v>
      </c>
      <c r="C500" s="53">
        <f>MATCH(D500,WELL!$B$3:$B$470,0)</f>
        <v>4</v>
      </c>
      <c r="D500" s="32" t="s">
        <v>837</v>
      </c>
      <c r="S500" s="30">
        <v>1</v>
      </c>
      <c r="T500" s="33" t="s">
        <v>926</v>
      </c>
      <c r="U500" s="66">
        <v>418</v>
      </c>
    </row>
    <row r="501" spans="1:21">
      <c r="A501" s="57">
        <v>42727</v>
      </c>
      <c r="B501" s="46">
        <f>ROUNDUP((A501-SET_SCHEDULE!$B$2)/SET_SCHEDULE!$B$4+1,0)</f>
        <v>137</v>
      </c>
      <c r="C501" s="53">
        <f>MATCH(D501,WELL!$B$3:$B$470,0)</f>
        <v>80</v>
      </c>
      <c r="D501" s="32" t="s">
        <v>340</v>
      </c>
      <c r="S501" s="30">
        <v>1</v>
      </c>
      <c r="T501" s="33" t="s">
        <v>926</v>
      </c>
      <c r="U501" s="66">
        <v>419</v>
      </c>
    </row>
    <row r="502" spans="1:21">
      <c r="A502" s="57">
        <v>42727</v>
      </c>
      <c r="B502" s="46">
        <f>ROUNDUP((A502-SET_SCHEDULE!$B$2)/SET_SCHEDULE!$B$4+1,0)</f>
        <v>137</v>
      </c>
      <c r="C502" s="53">
        <f>MATCH(D502,WELL!$B$3:$B$470,0)</f>
        <v>5</v>
      </c>
      <c r="D502" s="32" t="s">
        <v>840</v>
      </c>
      <c r="S502" s="30">
        <v>1</v>
      </c>
      <c r="T502" s="33" t="s">
        <v>926</v>
      </c>
      <c r="U502" s="66">
        <v>420</v>
      </c>
    </row>
    <row r="503" spans="1:21">
      <c r="A503" s="57">
        <v>42727</v>
      </c>
      <c r="B503" s="46">
        <f>ROUNDUP((A503-SET_SCHEDULE!$B$2)/SET_SCHEDULE!$B$4+1,0)</f>
        <v>137</v>
      </c>
      <c r="C503" s="53">
        <f>MATCH(D503,WELL!$B$3:$B$470,0)</f>
        <v>6</v>
      </c>
      <c r="D503" s="32" t="s">
        <v>842</v>
      </c>
      <c r="S503" s="30">
        <v>1</v>
      </c>
      <c r="T503" s="33" t="s">
        <v>926</v>
      </c>
      <c r="U503" s="66">
        <v>421</v>
      </c>
    </row>
    <row r="504" spans="1:21">
      <c r="A504" s="57">
        <v>42727</v>
      </c>
      <c r="B504" s="46">
        <f>ROUNDUP((A504-SET_SCHEDULE!$B$2)/SET_SCHEDULE!$B$4+1,0)</f>
        <v>137</v>
      </c>
      <c r="C504" s="53">
        <f>MATCH(D504,WELL!$B$3:$B$470,0)</f>
        <v>7</v>
      </c>
      <c r="D504" s="32" t="s">
        <v>843</v>
      </c>
      <c r="S504" s="30">
        <v>1</v>
      </c>
      <c r="T504" s="33" t="s">
        <v>926</v>
      </c>
      <c r="U504" s="66">
        <v>422</v>
      </c>
    </row>
    <row r="505" spans="1:21">
      <c r="A505" s="57">
        <v>42727</v>
      </c>
      <c r="B505" s="46">
        <f>ROUNDUP((A505-SET_SCHEDULE!$B$2)/SET_SCHEDULE!$B$4+1,0)</f>
        <v>137</v>
      </c>
      <c r="C505" s="53">
        <f>MATCH(D505,WELL!$B$3:$B$470,0)</f>
        <v>81</v>
      </c>
      <c r="D505" s="32" t="s">
        <v>341</v>
      </c>
      <c r="S505" s="30">
        <v>1</v>
      </c>
      <c r="T505" s="33" t="s">
        <v>926</v>
      </c>
      <c r="U505" s="66">
        <v>423</v>
      </c>
    </row>
    <row r="506" spans="1:21">
      <c r="A506" s="57">
        <v>42727</v>
      </c>
      <c r="B506" s="46">
        <f>ROUNDUP((A506-SET_SCHEDULE!$B$2)/SET_SCHEDULE!$B$4+1,0)</f>
        <v>137</v>
      </c>
      <c r="C506" s="53">
        <f>MATCH(D506,WELL!$B$3:$B$470,0)</f>
        <v>85</v>
      </c>
      <c r="D506" s="32" t="s">
        <v>342</v>
      </c>
      <c r="S506" s="30">
        <v>1</v>
      </c>
      <c r="T506" s="33" t="s">
        <v>926</v>
      </c>
      <c r="U506" s="66">
        <v>424</v>
      </c>
    </row>
    <row r="507" spans="1:21">
      <c r="A507" s="57">
        <v>42727</v>
      </c>
      <c r="B507" s="46">
        <f>ROUNDUP((A507-SET_SCHEDULE!$B$2)/SET_SCHEDULE!$B$4+1,0)</f>
        <v>137</v>
      </c>
      <c r="C507" s="53">
        <f>MATCH(D507,WELL!$B$3:$B$470,0)</f>
        <v>102</v>
      </c>
      <c r="D507" s="32" t="s">
        <v>845</v>
      </c>
      <c r="S507" s="30">
        <v>1</v>
      </c>
      <c r="T507" s="33" t="s">
        <v>926</v>
      </c>
      <c r="U507" s="66">
        <v>425</v>
      </c>
    </row>
    <row r="508" spans="1:21">
      <c r="A508" s="57">
        <v>42727</v>
      </c>
      <c r="B508" s="46">
        <f>ROUNDUP((A508-SET_SCHEDULE!$B$2)/SET_SCHEDULE!$B$4+1,0)</f>
        <v>137</v>
      </c>
      <c r="C508" s="53">
        <f>MATCH(D508,WELL!$B$3:$B$470,0)</f>
        <v>189</v>
      </c>
      <c r="D508" s="32" t="s">
        <v>413</v>
      </c>
      <c r="S508" s="30">
        <v>1</v>
      </c>
      <c r="T508" s="33" t="s">
        <v>926</v>
      </c>
      <c r="U508" s="66">
        <v>426</v>
      </c>
    </row>
    <row r="509" spans="1:21">
      <c r="A509" s="57">
        <v>42727</v>
      </c>
      <c r="B509" s="46">
        <f>ROUNDUP((A509-SET_SCHEDULE!$B$2)/SET_SCHEDULE!$B$4+1,0)</f>
        <v>137</v>
      </c>
      <c r="C509" s="53">
        <f>MATCH(D509,WELL!$B$3:$B$470,0)</f>
        <v>190</v>
      </c>
      <c r="D509" s="32" t="s">
        <v>414</v>
      </c>
      <c r="S509" s="30">
        <v>1</v>
      </c>
      <c r="T509" s="33" t="s">
        <v>926</v>
      </c>
      <c r="U509" s="66">
        <v>427</v>
      </c>
    </row>
    <row r="510" spans="1:21">
      <c r="A510" s="57">
        <v>42727</v>
      </c>
      <c r="B510" s="46">
        <f>ROUNDUP((A510-SET_SCHEDULE!$B$2)/SET_SCHEDULE!$B$4+1,0)</f>
        <v>137</v>
      </c>
      <c r="C510" s="53">
        <f>MATCH(D510,WELL!$B$3:$B$470,0)</f>
        <v>191</v>
      </c>
      <c r="D510" s="32" t="s">
        <v>415</v>
      </c>
      <c r="S510" s="30">
        <v>1</v>
      </c>
      <c r="T510" s="33" t="s">
        <v>926</v>
      </c>
      <c r="U510" s="66">
        <v>428</v>
      </c>
    </row>
    <row r="511" spans="1:21">
      <c r="A511" s="57">
        <v>42727</v>
      </c>
      <c r="B511" s="46">
        <f>ROUNDUP((A511-SET_SCHEDULE!$B$2)/SET_SCHEDULE!$B$4+1,0)</f>
        <v>137</v>
      </c>
      <c r="C511" s="53">
        <f>MATCH(D511,WELL!$B$3:$B$470,0)</f>
        <v>192</v>
      </c>
      <c r="D511" s="32" t="s">
        <v>416</v>
      </c>
      <c r="S511" s="30">
        <v>1</v>
      </c>
      <c r="T511" s="33" t="s">
        <v>926</v>
      </c>
      <c r="U511" s="66">
        <v>429</v>
      </c>
    </row>
    <row r="512" spans="1:21">
      <c r="A512" s="57">
        <v>42727</v>
      </c>
      <c r="B512" s="46">
        <f>ROUNDUP((A512-SET_SCHEDULE!$B$2)/SET_SCHEDULE!$B$4+1,0)</f>
        <v>137</v>
      </c>
      <c r="C512" s="53">
        <f>MATCH(D512,WELL!$B$3:$B$470,0)</f>
        <v>193</v>
      </c>
      <c r="D512" s="32" t="s">
        <v>417</v>
      </c>
      <c r="S512" s="30">
        <v>1</v>
      </c>
      <c r="T512" s="33" t="s">
        <v>926</v>
      </c>
      <c r="U512" s="66">
        <v>430</v>
      </c>
    </row>
    <row r="513" spans="1:48">
      <c r="A513" s="57">
        <v>42727</v>
      </c>
      <c r="B513" s="46">
        <f>ROUNDUP((A513-SET_SCHEDULE!$B$2)/SET_SCHEDULE!$B$4+1,0)</f>
        <v>137</v>
      </c>
      <c r="C513" s="53">
        <f>MATCH(D513,WELL!$B$3:$B$470,0)</f>
        <v>194</v>
      </c>
      <c r="D513" s="32" t="s">
        <v>418</v>
      </c>
      <c r="S513" s="30">
        <v>1</v>
      </c>
      <c r="T513" s="33" t="s">
        <v>926</v>
      </c>
      <c r="U513" s="66">
        <v>431</v>
      </c>
    </row>
    <row r="514" spans="1:48">
      <c r="A514" s="57">
        <v>42727</v>
      </c>
      <c r="B514" s="46">
        <f>ROUNDUP((A514-SET_SCHEDULE!$B$2)/SET_SCHEDULE!$B$4+1,0)</f>
        <v>137</v>
      </c>
      <c r="C514" s="53">
        <f>MATCH(D514,WELL!$B$3:$B$470,0)</f>
        <v>195</v>
      </c>
      <c r="D514" s="32" t="s">
        <v>419</v>
      </c>
      <c r="S514" s="30">
        <v>1</v>
      </c>
      <c r="T514" s="33" t="s">
        <v>926</v>
      </c>
      <c r="U514" s="66">
        <v>432</v>
      </c>
    </row>
    <row r="515" spans="1:48">
      <c r="A515" s="57">
        <v>42727</v>
      </c>
      <c r="B515" s="46">
        <f>ROUNDUP((A515-SET_SCHEDULE!$B$2)/SET_SCHEDULE!$B$4+1,0)</f>
        <v>137</v>
      </c>
      <c r="C515" s="53">
        <f>MATCH(D515,WELL!$B$3:$B$470,0)</f>
        <v>196</v>
      </c>
      <c r="D515" s="32" t="s">
        <v>420</v>
      </c>
      <c r="S515" s="30">
        <v>1</v>
      </c>
      <c r="T515" s="33" t="s">
        <v>926</v>
      </c>
      <c r="U515" s="66">
        <v>433</v>
      </c>
    </row>
    <row r="516" spans="1:48">
      <c r="A516" s="57">
        <v>42727</v>
      </c>
      <c r="B516" s="46">
        <f>ROUNDUP((A516-SET_SCHEDULE!$B$2)/SET_SCHEDULE!$B$4+1,0)</f>
        <v>137</v>
      </c>
      <c r="C516" s="53">
        <f>MATCH(D516,WELL!$B$3:$B$470,0)</f>
        <v>197</v>
      </c>
      <c r="D516" s="32" t="s">
        <v>421</v>
      </c>
      <c r="S516" s="30">
        <v>1</v>
      </c>
      <c r="T516" s="33" t="s">
        <v>926</v>
      </c>
      <c r="U516" s="66">
        <v>434</v>
      </c>
    </row>
    <row r="517" spans="1:48">
      <c r="A517" s="57">
        <v>42727</v>
      </c>
      <c r="B517" s="46">
        <f>ROUNDUP((A517-SET_SCHEDULE!$B$2)/SET_SCHEDULE!$B$4+1,0)</f>
        <v>137</v>
      </c>
      <c r="C517" s="53">
        <f>MATCH(D517,WELL!$B$3:$B$470,0)</f>
        <v>198</v>
      </c>
      <c r="D517" s="32" t="s">
        <v>422</v>
      </c>
      <c r="S517" s="30">
        <v>1</v>
      </c>
      <c r="T517" s="33" t="s">
        <v>926</v>
      </c>
      <c r="U517" s="66">
        <v>435</v>
      </c>
    </row>
    <row r="518" spans="1:48">
      <c r="A518" s="57">
        <v>42727</v>
      </c>
      <c r="B518" s="46">
        <f>ROUNDUP((A518-SET_SCHEDULE!$B$2)/SET_SCHEDULE!$B$4+1,0)</f>
        <v>137</v>
      </c>
      <c r="C518" s="53">
        <f>MATCH(D518,WELL!$B$3:$B$470,0)</f>
        <v>199</v>
      </c>
      <c r="D518" s="32" t="s">
        <v>423</v>
      </c>
      <c r="S518" s="30">
        <v>1</v>
      </c>
      <c r="T518" s="33" t="s">
        <v>926</v>
      </c>
      <c r="U518" s="66">
        <v>436</v>
      </c>
    </row>
    <row r="519" spans="1:48">
      <c r="A519" s="57">
        <v>42727</v>
      </c>
      <c r="B519" s="46">
        <f>ROUNDUP((A519-SET_SCHEDULE!$B$2)/SET_SCHEDULE!$B$4+1,0)</f>
        <v>137</v>
      </c>
      <c r="C519" s="53">
        <f>MATCH(D519,WELL!$B$3:$B$470,0)</f>
        <v>200</v>
      </c>
      <c r="D519" s="32" t="s">
        <v>424</v>
      </c>
      <c r="S519" s="30">
        <v>1</v>
      </c>
      <c r="T519" s="33" t="s">
        <v>926</v>
      </c>
      <c r="U519" s="66">
        <v>437</v>
      </c>
    </row>
    <row r="520" spans="1:48">
      <c r="A520" s="57">
        <v>42727</v>
      </c>
      <c r="B520" s="46">
        <f>ROUNDUP((A520-SET_SCHEDULE!$B$2)/SET_SCHEDULE!$B$4+1,0)</f>
        <v>137</v>
      </c>
      <c r="C520" s="53">
        <f>MATCH(D520,WELL!$B$3:$B$470,0)</f>
        <v>201</v>
      </c>
      <c r="D520" s="32" t="s">
        <v>425</v>
      </c>
      <c r="S520" s="30">
        <v>1</v>
      </c>
      <c r="T520" s="33" t="s">
        <v>926</v>
      </c>
      <c r="U520" s="66">
        <v>438</v>
      </c>
    </row>
    <row r="521" spans="1:48">
      <c r="A521" s="57">
        <v>42727</v>
      </c>
      <c r="B521" s="46">
        <f>ROUNDUP((A521-SET_SCHEDULE!$B$2)/SET_SCHEDULE!$B$4+1,0)</f>
        <v>137</v>
      </c>
      <c r="C521" s="53">
        <f>MATCH(D521,WELL!$B$3:$B$470,0)</f>
        <v>82</v>
      </c>
      <c r="D521" s="32" t="s">
        <v>426</v>
      </c>
      <c r="S521" s="30">
        <v>1</v>
      </c>
      <c r="T521" s="33" t="s">
        <v>926</v>
      </c>
      <c r="U521" s="66">
        <v>439</v>
      </c>
    </row>
    <row r="522" spans="1:48">
      <c r="A522" s="57">
        <v>42962</v>
      </c>
      <c r="B522" s="46">
        <f>ROUNDUP((A522-SET_SCHEDULE!$B$2)/SET_SCHEDULE!$B$4+1,0)</f>
        <v>372</v>
      </c>
      <c r="C522" s="53">
        <f>MATCH(D522,WELL!$B$3:$B$470,0)</f>
        <v>262</v>
      </c>
      <c r="D522" s="148" t="s">
        <v>504</v>
      </c>
      <c r="F522" s="65">
        <v>2</v>
      </c>
      <c r="G522" s="36"/>
      <c r="H522" s="45"/>
      <c r="J522" s="47">
        <v>50</v>
      </c>
      <c r="Q522" s="52">
        <v>666.66666666666663</v>
      </c>
      <c r="R522" s="44"/>
      <c r="S522" s="79">
        <v>1</v>
      </c>
      <c r="T522" s="157" t="s">
        <v>912</v>
      </c>
      <c r="U522" s="66">
        <v>2</v>
      </c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</row>
    <row r="523" spans="1:48">
      <c r="A523" s="57">
        <v>42962</v>
      </c>
      <c r="B523" s="46">
        <f>ROUNDUP((A523-SET_SCHEDULE!$B$2)/SET_SCHEDULE!$B$4+1,0)</f>
        <v>372</v>
      </c>
      <c r="C523" s="53">
        <f>MATCH(D523,WELL!$B$3:$B$470,0)</f>
        <v>338</v>
      </c>
      <c r="D523" s="149" t="s">
        <v>614</v>
      </c>
      <c r="E523" s="50"/>
      <c r="F523" s="63">
        <v>5</v>
      </c>
      <c r="G523" s="63"/>
      <c r="J523" s="47">
        <v>20</v>
      </c>
      <c r="Q523" s="47">
        <v>1666.6666666666667</v>
      </c>
      <c r="R523" s="44"/>
      <c r="S523" s="79">
        <v>1</v>
      </c>
      <c r="T523" s="157" t="s">
        <v>912</v>
      </c>
      <c r="U523" s="66">
        <v>11</v>
      </c>
    </row>
    <row r="524" spans="1:48">
      <c r="A524" s="57">
        <v>42965</v>
      </c>
      <c r="B524" s="46">
        <f>ROUNDUP((A524-SET_SCHEDULE!$B$2)/SET_SCHEDULE!$B$4+1,0)</f>
        <v>375</v>
      </c>
      <c r="C524" s="53">
        <f>MATCH(D524,WELL!$B$3:$B$470,0)</f>
        <v>264</v>
      </c>
      <c r="D524" s="148" t="s">
        <v>506</v>
      </c>
      <c r="F524" s="47">
        <v>2</v>
      </c>
      <c r="G524" s="33"/>
      <c r="H524" s="51"/>
      <c r="J524" s="47">
        <v>50</v>
      </c>
      <c r="Q524" s="52">
        <v>666.66666666666663</v>
      </c>
      <c r="R524" s="44"/>
      <c r="S524" s="79">
        <v>1</v>
      </c>
      <c r="T524" s="157" t="s">
        <v>912</v>
      </c>
      <c r="U524" s="66">
        <v>3</v>
      </c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</row>
    <row r="525" spans="1:48">
      <c r="A525" s="57">
        <v>42968</v>
      </c>
      <c r="B525" s="46">
        <f>ROUNDUP((A525-SET_SCHEDULE!$B$2)/SET_SCHEDULE!$B$4+1,0)</f>
        <v>378</v>
      </c>
      <c r="C525" s="53">
        <f>MATCH(D525,WELL!$B$3:$B$470,0)</f>
        <v>265</v>
      </c>
      <c r="D525" s="148" t="s">
        <v>508</v>
      </c>
      <c r="F525" s="47">
        <v>2</v>
      </c>
      <c r="G525" s="33"/>
      <c r="H525" s="51"/>
      <c r="J525" s="47">
        <v>50</v>
      </c>
      <c r="Q525" s="52">
        <v>666.66666666666663</v>
      </c>
      <c r="R525" s="44"/>
      <c r="S525" s="79">
        <v>1</v>
      </c>
      <c r="T525" s="157" t="s">
        <v>912</v>
      </c>
      <c r="U525" s="66">
        <v>4</v>
      </c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</row>
    <row r="526" spans="1:48">
      <c r="B526" s="46"/>
      <c r="C526" s="53"/>
    </row>
    <row r="527" spans="1:48">
      <c r="B527" s="46"/>
      <c r="C527" s="53"/>
    </row>
    <row r="528" spans="1:48">
      <c r="B528" s="46"/>
      <c r="C528" s="53"/>
    </row>
    <row r="529" spans="2:3">
      <c r="B529" s="46"/>
      <c r="C529" s="53"/>
    </row>
    <row r="530" spans="2:3">
      <c r="B530" s="46"/>
      <c r="C530" s="53"/>
    </row>
    <row r="531" spans="2:3">
      <c r="B531" s="46"/>
      <c r="C531" s="53"/>
    </row>
    <row r="532" spans="2:3">
      <c r="B532" s="46"/>
      <c r="C532" s="53"/>
    </row>
    <row r="533" spans="2:3">
      <c r="B533" s="46"/>
      <c r="C533" s="53"/>
    </row>
  </sheetData>
  <autoFilter ref="A2:AV2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4" tint="-0.249977111117893"/>
  </sheetPr>
  <dimension ref="A1:I94"/>
  <sheetViews>
    <sheetView zoomScale="85" zoomScaleNormal="85" workbookViewId="0">
      <pane ySplit="1" topLeftCell="A41" activePane="bottomLeft" state="frozenSplit"/>
      <selection activeCell="A29" sqref="A29"/>
      <selection pane="bottomLeft" activeCell="D79" sqref="D79"/>
    </sheetView>
  </sheetViews>
  <sheetFormatPr defaultColWidth="9.140625" defaultRowHeight="15"/>
  <cols>
    <col min="1" max="1" width="11.28515625" style="32" customWidth="1"/>
    <col min="2" max="2" width="9.140625" style="32"/>
    <col min="3" max="3" width="58.85546875" style="32" bestFit="1" customWidth="1"/>
    <col min="4" max="4" width="52.5703125" style="32" bestFit="1" customWidth="1"/>
    <col min="5" max="5" width="15.28515625" style="33" customWidth="1"/>
    <col min="6" max="6" width="11.28515625" style="30" customWidth="1"/>
    <col min="7" max="7" width="22.5703125" style="32" hidden="1" customWidth="1"/>
    <col min="8" max="8" width="9.140625" style="32" hidden="1" customWidth="1"/>
    <col min="9" max="9" width="33.28515625" style="32" hidden="1" customWidth="1"/>
    <col min="10" max="16384" width="9.140625" style="32"/>
  </cols>
  <sheetData>
    <row r="1" spans="1:9" s="6" customFormat="1">
      <c r="A1" s="6" t="s">
        <v>261</v>
      </c>
      <c r="B1" s="6" t="s">
        <v>263</v>
      </c>
      <c r="C1" s="6" t="s">
        <v>264</v>
      </c>
      <c r="D1" s="6" t="s">
        <v>118</v>
      </c>
      <c r="E1" s="6" t="s">
        <v>45</v>
      </c>
      <c r="F1" s="117" t="s">
        <v>117</v>
      </c>
      <c r="G1" s="6" t="s">
        <v>275</v>
      </c>
      <c r="H1" s="6" t="s">
        <v>274</v>
      </c>
      <c r="I1" s="6" t="s">
        <v>276</v>
      </c>
    </row>
    <row r="2" spans="1:9">
      <c r="A2" s="32" t="s">
        <v>262</v>
      </c>
      <c r="B2" s="32" t="s">
        <v>265</v>
      </c>
      <c r="C2" s="33" t="s">
        <v>316</v>
      </c>
      <c r="D2" s="51" t="s">
        <v>286</v>
      </c>
      <c r="E2" s="32" t="s">
        <v>124</v>
      </c>
      <c r="F2" s="118">
        <v>1</v>
      </c>
      <c r="G2" s="32" t="str">
        <f t="shared" ref="G2:G3" si="0">"SUMMARY."&amp;D2</f>
        <v>SUMMARY.FGPRMX</v>
      </c>
      <c r="H2" s="32">
        <v>1</v>
      </c>
      <c r="I2" s="32" t="str">
        <f>G2&amp;" = num("&amp;H2&amp;");"</f>
        <v>SUMMARY.FGPRMX = num(1);</v>
      </c>
    </row>
    <row r="3" spans="1:9">
      <c r="A3" s="32" t="s">
        <v>262</v>
      </c>
      <c r="B3" s="32" t="s">
        <v>265</v>
      </c>
      <c r="C3" s="33" t="s">
        <v>317</v>
      </c>
      <c r="D3" s="51" t="s">
        <v>287</v>
      </c>
      <c r="E3" s="32" t="s">
        <v>124</v>
      </c>
      <c r="F3" s="118">
        <v>1</v>
      </c>
      <c r="G3" s="32" t="str">
        <f t="shared" si="0"/>
        <v>SUMMARY.FGPRMXLIM</v>
      </c>
      <c r="H3" s="32">
        <v>2</v>
      </c>
      <c r="I3" s="32" t="str">
        <f>G3&amp;" = num("&amp;H3&amp;");"</f>
        <v>SUMMARY.FGPRMXLIM = num(2);</v>
      </c>
    </row>
    <row r="4" spans="1:9">
      <c r="A4" s="32" t="s">
        <v>262</v>
      </c>
      <c r="B4" s="32" t="s">
        <v>265</v>
      </c>
      <c r="C4" s="17" t="s">
        <v>268</v>
      </c>
      <c r="D4" s="51" t="s">
        <v>227</v>
      </c>
      <c r="E4" s="32" t="s">
        <v>124</v>
      </c>
      <c r="F4" s="118">
        <v>1</v>
      </c>
      <c r="G4" s="32" t="str">
        <f t="shared" ref="G4:G37" si="1">"SUMMARY."&amp;D4</f>
        <v>SUMMARY.FGPROPP</v>
      </c>
      <c r="H4" s="32">
        <v>3</v>
      </c>
      <c r="I4" s="32" t="str">
        <f t="shared" ref="I4:I67" si="2">G4&amp;" = num("&amp;H4&amp;");"</f>
        <v>SUMMARY.FGPROPP = num(3);</v>
      </c>
    </row>
    <row r="5" spans="1:9">
      <c r="A5" s="32" t="s">
        <v>262</v>
      </c>
      <c r="B5" s="32" t="s">
        <v>266</v>
      </c>
      <c r="C5" s="17" t="s">
        <v>268</v>
      </c>
      <c r="D5" s="51" t="s">
        <v>228</v>
      </c>
      <c r="E5" s="32" t="s">
        <v>277</v>
      </c>
      <c r="F5" s="118">
        <v>1</v>
      </c>
      <c r="G5" s="32" t="str">
        <f t="shared" si="1"/>
        <v>SUMMARY.FOPROPP</v>
      </c>
      <c r="H5" s="32">
        <v>4</v>
      </c>
      <c r="I5" s="32" t="str">
        <f t="shared" si="2"/>
        <v>SUMMARY.FOPROPP = num(4);</v>
      </c>
    </row>
    <row r="6" spans="1:9">
      <c r="A6" s="32" t="s">
        <v>262</v>
      </c>
      <c r="B6" s="32" t="s">
        <v>267</v>
      </c>
      <c r="C6" s="17" t="s">
        <v>268</v>
      </c>
      <c r="D6" s="51" t="s">
        <v>229</v>
      </c>
      <c r="E6" s="32" t="s">
        <v>277</v>
      </c>
      <c r="F6" s="118">
        <v>1</v>
      </c>
      <c r="G6" s="32" t="str">
        <f t="shared" si="1"/>
        <v>SUMMARY.FWPROPP</v>
      </c>
      <c r="H6" s="32">
        <v>5</v>
      </c>
      <c r="I6" s="32" t="str">
        <f t="shared" si="2"/>
        <v>SUMMARY.FWPROPP = num(5);</v>
      </c>
    </row>
    <row r="7" spans="1:9">
      <c r="A7" s="32" t="s">
        <v>262</v>
      </c>
      <c r="B7" s="32" t="s">
        <v>3</v>
      </c>
      <c r="C7" s="17" t="s">
        <v>268</v>
      </c>
      <c r="D7" s="51" t="s">
        <v>230</v>
      </c>
      <c r="E7" s="32" t="s">
        <v>278</v>
      </c>
      <c r="F7" s="118">
        <v>1</v>
      </c>
      <c r="G7" s="32" t="str">
        <f t="shared" si="1"/>
        <v>SUMMARY.FCO2OPP</v>
      </c>
      <c r="H7" s="32">
        <v>6</v>
      </c>
      <c r="I7" s="32" t="str">
        <f t="shared" si="2"/>
        <v>SUMMARY.FCO2OPP = num(6);</v>
      </c>
    </row>
    <row r="8" spans="1:9">
      <c r="A8" s="32" t="s">
        <v>262</v>
      </c>
      <c r="B8" s="32" t="s">
        <v>132</v>
      </c>
      <c r="C8" s="17" t="s">
        <v>268</v>
      </c>
      <c r="D8" s="51" t="s">
        <v>231</v>
      </c>
      <c r="E8" s="32" t="s">
        <v>278</v>
      </c>
      <c r="F8" s="118">
        <v>1</v>
      </c>
      <c r="G8" s="32" t="str">
        <f t="shared" si="1"/>
        <v>SUMMARY.FN2OPP</v>
      </c>
      <c r="H8" s="32">
        <v>7</v>
      </c>
      <c r="I8" s="32" t="str">
        <f t="shared" si="2"/>
        <v>SUMMARY.FN2OPP = num(7);</v>
      </c>
    </row>
    <row r="9" spans="1:9">
      <c r="A9" s="32" t="s">
        <v>262</v>
      </c>
      <c r="B9" s="32" t="s">
        <v>135</v>
      </c>
      <c r="C9" s="33" t="s">
        <v>268</v>
      </c>
      <c r="D9" s="51" t="s">
        <v>232</v>
      </c>
      <c r="E9" s="33" t="s">
        <v>279</v>
      </c>
      <c r="F9" s="118">
        <v>1</v>
      </c>
      <c r="G9" s="33" t="str">
        <f t="shared" si="1"/>
        <v>SUMMARY.FH2SOPP</v>
      </c>
      <c r="H9" s="32">
        <v>8</v>
      </c>
      <c r="I9" s="32" t="str">
        <f t="shared" si="2"/>
        <v>SUMMARY.FH2SOPP = num(8);</v>
      </c>
    </row>
    <row r="10" spans="1:9">
      <c r="A10" s="32" t="s">
        <v>262</v>
      </c>
      <c r="B10" s="32" t="s">
        <v>130</v>
      </c>
      <c r="C10" s="33" t="s">
        <v>268</v>
      </c>
      <c r="D10" s="51" t="s">
        <v>233</v>
      </c>
      <c r="E10" s="33" t="s">
        <v>131</v>
      </c>
      <c r="F10" s="118">
        <v>1</v>
      </c>
      <c r="G10" s="33" t="str">
        <f t="shared" si="1"/>
        <v>SUMMARY.FGCVOPP</v>
      </c>
      <c r="H10" s="32">
        <v>9</v>
      </c>
      <c r="I10" s="32" t="str">
        <f t="shared" si="2"/>
        <v>SUMMARY.FGCVOPP = num(9);</v>
      </c>
    </row>
    <row r="11" spans="1:9">
      <c r="A11" s="32" t="s">
        <v>262</v>
      </c>
      <c r="B11" s="32" t="s">
        <v>269</v>
      </c>
      <c r="C11" s="33" t="s">
        <v>268</v>
      </c>
      <c r="D11" s="51" t="s">
        <v>234</v>
      </c>
      <c r="E11" s="33" t="s">
        <v>280</v>
      </c>
      <c r="F11" s="118">
        <v>1</v>
      </c>
      <c r="G11" s="33" t="str">
        <f t="shared" si="1"/>
        <v>SUMMARY.FSANDOPP</v>
      </c>
      <c r="H11" s="32">
        <v>10</v>
      </c>
      <c r="I11" s="32" t="str">
        <f t="shared" si="2"/>
        <v>SUMMARY.FSANDOPP = num(10);</v>
      </c>
    </row>
    <row r="12" spans="1:9">
      <c r="A12" s="32" t="s">
        <v>262</v>
      </c>
      <c r="B12" s="32" t="s">
        <v>270</v>
      </c>
      <c r="C12" s="33" t="s">
        <v>268</v>
      </c>
      <c r="D12" s="51" t="s">
        <v>235</v>
      </c>
      <c r="E12" s="33" t="s">
        <v>218</v>
      </c>
      <c r="F12" s="118">
        <v>1</v>
      </c>
      <c r="G12" s="33" t="str">
        <f t="shared" si="1"/>
        <v>SUMMARY.FHGOPP</v>
      </c>
      <c r="H12" s="32">
        <v>11</v>
      </c>
      <c r="I12" s="32" t="str">
        <f t="shared" si="2"/>
        <v>SUMMARY.FHGOPP = num(11);</v>
      </c>
    </row>
    <row r="13" spans="1:9">
      <c r="A13" s="32" t="s">
        <v>262</v>
      </c>
      <c r="B13" s="32" t="s">
        <v>265</v>
      </c>
      <c r="C13" s="33" t="s">
        <v>271</v>
      </c>
      <c r="D13" s="51" t="s">
        <v>236</v>
      </c>
      <c r="E13" s="51" t="s">
        <v>124</v>
      </c>
      <c r="F13" s="118">
        <v>1</v>
      </c>
      <c r="G13" s="33" t="str">
        <f t="shared" si="1"/>
        <v>SUMMARY.FGPR</v>
      </c>
      <c r="H13" s="32">
        <v>12</v>
      </c>
      <c r="I13" s="32" t="str">
        <f t="shared" si="2"/>
        <v>SUMMARY.FGPR = num(12);</v>
      </c>
    </row>
    <row r="14" spans="1:9">
      <c r="A14" s="32" t="s">
        <v>262</v>
      </c>
      <c r="B14" s="32" t="s">
        <v>266</v>
      </c>
      <c r="C14" s="33" t="s">
        <v>271</v>
      </c>
      <c r="D14" s="51" t="s">
        <v>237</v>
      </c>
      <c r="E14" s="51" t="s">
        <v>277</v>
      </c>
      <c r="F14" s="118">
        <v>1</v>
      </c>
      <c r="G14" s="33" t="str">
        <f t="shared" si="1"/>
        <v>SUMMARY.FOPR</v>
      </c>
      <c r="H14" s="32">
        <v>13</v>
      </c>
      <c r="I14" s="32" t="str">
        <f t="shared" si="2"/>
        <v>SUMMARY.FOPR = num(13);</v>
      </c>
    </row>
    <row r="15" spans="1:9">
      <c r="A15" s="32" t="s">
        <v>262</v>
      </c>
      <c r="B15" s="32" t="s">
        <v>267</v>
      </c>
      <c r="C15" s="33" t="s">
        <v>271</v>
      </c>
      <c r="D15" s="51" t="s">
        <v>238</v>
      </c>
      <c r="E15" s="51" t="s">
        <v>277</v>
      </c>
      <c r="F15" s="118">
        <v>1</v>
      </c>
      <c r="G15" s="33" t="str">
        <f t="shared" si="1"/>
        <v>SUMMARY.FWPR</v>
      </c>
      <c r="H15" s="32">
        <v>14</v>
      </c>
      <c r="I15" s="32" t="str">
        <f t="shared" si="2"/>
        <v>SUMMARY.FWPR = num(14);</v>
      </c>
    </row>
    <row r="16" spans="1:9">
      <c r="A16" s="32" t="s">
        <v>262</v>
      </c>
      <c r="B16" s="32" t="s">
        <v>3</v>
      </c>
      <c r="C16" s="33" t="s">
        <v>271</v>
      </c>
      <c r="D16" s="51" t="s">
        <v>239</v>
      </c>
      <c r="E16" s="51" t="s">
        <v>278</v>
      </c>
      <c r="F16" s="118">
        <v>1</v>
      </c>
      <c r="G16" s="33" t="str">
        <f t="shared" si="1"/>
        <v>SUMMARY.FCO2</v>
      </c>
      <c r="H16" s="32">
        <v>15</v>
      </c>
      <c r="I16" s="32" t="str">
        <f t="shared" si="2"/>
        <v>SUMMARY.FCO2 = num(15);</v>
      </c>
    </row>
    <row r="17" spans="1:9">
      <c r="A17" s="32" t="s">
        <v>262</v>
      </c>
      <c r="B17" s="32" t="s">
        <v>132</v>
      </c>
      <c r="C17" s="33" t="s">
        <v>271</v>
      </c>
      <c r="D17" s="51" t="s">
        <v>240</v>
      </c>
      <c r="E17" s="51" t="s">
        <v>278</v>
      </c>
      <c r="F17" s="118">
        <v>1</v>
      </c>
      <c r="G17" s="33" t="str">
        <f t="shared" si="1"/>
        <v>SUMMARY.FN2</v>
      </c>
      <c r="H17" s="32">
        <v>16</v>
      </c>
      <c r="I17" s="32" t="str">
        <f t="shared" si="2"/>
        <v>SUMMARY.FN2 = num(16);</v>
      </c>
    </row>
    <row r="18" spans="1:9">
      <c r="A18" s="32" t="s">
        <v>262</v>
      </c>
      <c r="B18" s="32" t="s">
        <v>135</v>
      </c>
      <c r="C18" s="33" t="s">
        <v>271</v>
      </c>
      <c r="D18" s="51" t="s">
        <v>241</v>
      </c>
      <c r="E18" s="51" t="s">
        <v>279</v>
      </c>
      <c r="F18" s="118">
        <v>1</v>
      </c>
      <c r="G18" s="33" t="str">
        <f t="shared" si="1"/>
        <v>SUMMARY.FH2S</v>
      </c>
      <c r="H18" s="32">
        <v>17</v>
      </c>
      <c r="I18" s="32" t="str">
        <f t="shared" si="2"/>
        <v>SUMMARY.FH2S = num(17);</v>
      </c>
    </row>
    <row r="19" spans="1:9">
      <c r="A19" s="32" t="s">
        <v>262</v>
      </c>
      <c r="B19" s="32" t="s">
        <v>130</v>
      </c>
      <c r="C19" s="33" t="s">
        <v>271</v>
      </c>
      <c r="D19" s="51" t="s">
        <v>242</v>
      </c>
      <c r="E19" s="51" t="s">
        <v>131</v>
      </c>
      <c r="F19" s="118">
        <v>1</v>
      </c>
      <c r="G19" s="33" t="str">
        <f t="shared" si="1"/>
        <v>SUMMARY.FGCV</v>
      </c>
      <c r="H19" s="32">
        <v>18</v>
      </c>
      <c r="I19" s="32" t="str">
        <f t="shared" si="2"/>
        <v>SUMMARY.FGCV = num(18);</v>
      </c>
    </row>
    <row r="20" spans="1:9">
      <c r="A20" s="32" t="s">
        <v>262</v>
      </c>
      <c r="B20" s="32" t="s">
        <v>269</v>
      </c>
      <c r="C20" s="33" t="s">
        <v>271</v>
      </c>
      <c r="D20" s="51" t="s">
        <v>243</v>
      </c>
      <c r="E20" s="51" t="s">
        <v>280</v>
      </c>
      <c r="F20" s="118">
        <v>1</v>
      </c>
      <c r="G20" s="33" t="str">
        <f t="shared" si="1"/>
        <v>SUMMARY.FSAND</v>
      </c>
      <c r="H20" s="32">
        <v>19</v>
      </c>
      <c r="I20" s="32" t="str">
        <f t="shared" si="2"/>
        <v>SUMMARY.FSAND = num(19);</v>
      </c>
    </row>
    <row r="21" spans="1:9">
      <c r="A21" s="32" t="s">
        <v>262</v>
      </c>
      <c r="B21" s="32" t="s">
        <v>270</v>
      </c>
      <c r="C21" s="33" t="s">
        <v>271</v>
      </c>
      <c r="D21" s="51" t="s">
        <v>244</v>
      </c>
      <c r="E21" s="51" t="s">
        <v>218</v>
      </c>
      <c r="F21" s="118">
        <v>1</v>
      </c>
      <c r="G21" s="33" t="str">
        <f t="shared" si="1"/>
        <v>SUMMARY.FHG</v>
      </c>
      <c r="H21" s="32">
        <v>20</v>
      </c>
      <c r="I21" s="32" t="str">
        <f t="shared" si="2"/>
        <v>SUMMARY.FHG = num(20);</v>
      </c>
    </row>
    <row r="22" spans="1:9">
      <c r="A22" s="32" t="s">
        <v>262</v>
      </c>
      <c r="B22" s="32" t="s">
        <v>265</v>
      </c>
      <c r="C22" s="33" t="s">
        <v>272</v>
      </c>
      <c r="D22" s="51" t="s">
        <v>245</v>
      </c>
      <c r="E22" s="51" t="s">
        <v>79</v>
      </c>
      <c r="F22" s="118">
        <v>1</v>
      </c>
      <c r="G22" s="33" t="str">
        <f t="shared" si="1"/>
        <v>SUMMARY.FGPT</v>
      </c>
      <c r="H22" s="32">
        <v>21</v>
      </c>
      <c r="I22" s="32" t="str">
        <f t="shared" si="2"/>
        <v>SUMMARY.FGPT = num(21);</v>
      </c>
    </row>
    <row r="23" spans="1:9">
      <c r="A23" s="32" t="s">
        <v>262</v>
      </c>
      <c r="B23" s="32" t="s">
        <v>266</v>
      </c>
      <c r="C23" s="33" t="s">
        <v>272</v>
      </c>
      <c r="D23" s="51" t="s">
        <v>246</v>
      </c>
      <c r="E23" s="51" t="s">
        <v>281</v>
      </c>
      <c r="F23" s="118">
        <v>1</v>
      </c>
      <c r="G23" s="33" t="str">
        <f t="shared" si="1"/>
        <v>SUMMARY.FOPT</v>
      </c>
      <c r="H23" s="32">
        <v>22</v>
      </c>
      <c r="I23" s="32" t="str">
        <f t="shared" si="2"/>
        <v>SUMMARY.FOPT = num(22);</v>
      </c>
    </row>
    <row r="24" spans="1:9">
      <c r="A24" s="32" t="s">
        <v>262</v>
      </c>
      <c r="B24" s="32" t="s">
        <v>267</v>
      </c>
      <c r="C24" s="33" t="s">
        <v>272</v>
      </c>
      <c r="D24" s="51" t="s">
        <v>247</v>
      </c>
      <c r="E24" s="51" t="s">
        <v>281</v>
      </c>
      <c r="F24" s="118">
        <v>1</v>
      </c>
      <c r="G24" s="33" t="str">
        <f t="shared" si="1"/>
        <v>SUMMARY.FWPT</v>
      </c>
      <c r="H24" s="32">
        <v>23</v>
      </c>
      <c r="I24" s="32" t="str">
        <f t="shared" si="2"/>
        <v>SUMMARY.FWPT = num(23);</v>
      </c>
    </row>
    <row r="25" spans="1:9">
      <c r="A25" s="32" t="s">
        <v>262</v>
      </c>
      <c r="B25" s="32" t="s">
        <v>3</v>
      </c>
      <c r="C25" s="33" t="s">
        <v>272</v>
      </c>
      <c r="D25" s="51" t="s">
        <v>248</v>
      </c>
      <c r="E25" s="51" t="s">
        <v>79</v>
      </c>
      <c r="F25" s="118">
        <v>1</v>
      </c>
      <c r="G25" s="33" t="str">
        <f t="shared" si="1"/>
        <v>SUMMARY.FCO2PT</v>
      </c>
      <c r="H25" s="32">
        <v>24</v>
      </c>
      <c r="I25" s="32" t="str">
        <f t="shared" si="2"/>
        <v>SUMMARY.FCO2PT = num(24);</v>
      </c>
    </row>
    <row r="26" spans="1:9">
      <c r="A26" s="32" t="s">
        <v>262</v>
      </c>
      <c r="B26" s="32" t="s">
        <v>132</v>
      </c>
      <c r="C26" s="33" t="s">
        <v>272</v>
      </c>
      <c r="D26" s="51" t="s">
        <v>249</v>
      </c>
      <c r="E26" s="51" t="s">
        <v>79</v>
      </c>
      <c r="F26" s="118">
        <v>1</v>
      </c>
      <c r="G26" s="33" t="str">
        <f t="shared" si="1"/>
        <v>SUMMARY.FN2PT</v>
      </c>
      <c r="H26" s="32">
        <v>25</v>
      </c>
      <c r="I26" s="32" t="str">
        <f t="shared" si="2"/>
        <v>SUMMARY.FN2PT = num(25);</v>
      </c>
    </row>
    <row r="27" spans="1:9">
      <c r="A27" s="32" t="s">
        <v>262</v>
      </c>
      <c r="B27" s="32" t="s">
        <v>135</v>
      </c>
      <c r="C27" s="33" t="s">
        <v>272</v>
      </c>
      <c r="D27" s="51" t="s">
        <v>250</v>
      </c>
      <c r="E27" s="51" t="s">
        <v>284</v>
      </c>
      <c r="F27" s="118">
        <v>1</v>
      </c>
      <c r="G27" s="33" t="str">
        <f t="shared" si="1"/>
        <v>SUMMARY.FH2SPT</v>
      </c>
      <c r="H27" s="32">
        <v>26</v>
      </c>
      <c r="I27" s="32" t="str">
        <f t="shared" si="2"/>
        <v>SUMMARY.FH2SPT = num(26);</v>
      </c>
    </row>
    <row r="28" spans="1:9">
      <c r="A28" s="32" t="s">
        <v>262</v>
      </c>
      <c r="B28" s="32" t="s">
        <v>130</v>
      </c>
      <c r="C28" s="33" t="s">
        <v>272</v>
      </c>
      <c r="D28" s="51" t="s">
        <v>251</v>
      </c>
      <c r="E28" s="51" t="s">
        <v>282</v>
      </c>
      <c r="F28" s="118">
        <v>1</v>
      </c>
      <c r="G28" s="33" t="str">
        <f t="shared" si="1"/>
        <v>SUMMARY.FGCVPT</v>
      </c>
      <c r="H28" s="32">
        <v>27</v>
      </c>
      <c r="I28" s="32" t="str">
        <f t="shared" si="2"/>
        <v>SUMMARY.FGCVPT = num(27);</v>
      </c>
    </row>
    <row r="29" spans="1:9">
      <c r="A29" s="32" t="s">
        <v>262</v>
      </c>
      <c r="B29" s="32" t="s">
        <v>269</v>
      </c>
      <c r="C29" s="33" t="s">
        <v>272</v>
      </c>
      <c r="D29" s="51" t="s">
        <v>252</v>
      </c>
      <c r="E29" s="51" t="s">
        <v>283</v>
      </c>
      <c r="F29" s="118">
        <v>1</v>
      </c>
      <c r="G29" s="33" t="str">
        <f t="shared" si="1"/>
        <v>SUMMARY.FSANDPT</v>
      </c>
      <c r="H29" s="32">
        <v>28</v>
      </c>
      <c r="I29" s="32" t="str">
        <f t="shared" si="2"/>
        <v>SUMMARY.FSANDPT = num(28);</v>
      </c>
    </row>
    <row r="30" spans="1:9">
      <c r="A30" s="32" t="s">
        <v>262</v>
      </c>
      <c r="B30" s="32" t="s">
        <v>270</v>
      </c>
      <c r="C30" s="33" t="s">
        <v>272</v>
      </c>
      <c r="D30" s="51" t="s">
        <v>253</v>
      </c>
      <c r="E30" s="51" t="s">
        <v>285</v>
      </c>
      <c r="F30" s="118">
        <v>1</v>
      </c>
      <c r="G30" s="33" t="str">
        <f t="shared" si="1"/>
        <v>SUMMARY.FHGPT</v>
      </c>
      <c r="H30" s="32">
        <v>29</v>
      </c>
      <c r="I30" s="32" t="str">
        <f t="shared" si="2"/>
        <v>SUMMARY.FHGPT = num(29);</v>
      </c>
    </row>
    <row r="31" spans="1:9">
      <c r="A31" s="32" t="s">
        <v>273</v>
      </c>
      <c r="B31" s="32" t="s">
        <v>265</v>
      </c>
      <c r="C31" s="33" t="s">
        <v>316</v>
      </c>
      <c r="D31" s="51" t="s">
        <v>288</v>
      </c>
      <c r="E31" s="51" t="s">
        <v>124</v>
      </c>
      <c r="F31" s="118">
        <v>0</v>
      </c>
      <c r="G31" s="33" t="str">
        <f t="shared" si="1"/>
        <v>SUMMARY.GGPRMX</v>
      </c>
      <c r="H31" s="32">
        <v>30</v>
      </c>
      <c r="I31" s="32" t="str">
        <f t="shared" si="2"/>
        <v>SUMMARY.GGPRMX = num(30);</v>
      </c>
    </row>
    <row r="32" spans="1:9">
      <c r="A32" s="32" t="s">
        <v>273</v>
      </c>
      <c r="B32" s="32" t="s">
        <v>265</v>
      </c>
      <c r="C32" s="33" t="s">
        <v>317</v>
      </c>
      <c r="D32" s="51" t="s">
        <v>289</v>
      </c>
      <c r="E32" s="51" t="s">
        <v>124</v>
      </c>
      <c r="F32" s="118">
        <v>0</v>
      </c>
      <c r="G32" s="33" t="str">
        <f t="shared" ref="G32" si="3">"SUMMARY."&amp;D32</f>
        <v>SUMMARY.GGPRMXLIM</v>
      </c>
      <c r="H32" s="32">
        <v>31</v>
      </c>
      <c r="I32" s="32" t="str">
        <f t="shared" si="2"/>
        <v>SUMMARY.GGPRMXLIM = num(31);</v>
      </c>
    </row>
    <row r="33" spans="1:9">
      <c r="A33" s="32" t="s">
        <v>273</v>
      </c>
      <c r="B33" s="32" t="s">
        <v>265</v>
      </c>
      <c r="C33" s="17" t="s">
        <v>268</v>
      </c>
      <c r="D33" s="51" t="s">
        <v>255</v>
      </c>
      <c r="E33" s="51" t="s">
        <v>124</v>
      </c>
      <c r="F33" s="118">
        <v>0</v>
      </c>
      <c r="G33" s="33" t="str">
        <f t="shared" si="1"/>
        <v>SUMMARY.GGPROPP</v>
      </c>
      <c r="H33" s="32">
        <v>32</v>
      </c>
      <c r="I33" s="32" t="str">
        <f t="shared" si="2"/>
        <v>SUMMARY.GGPROPP = num(32);</v>
      </c>
    </row>
    <row r="34" spans="1:9">
      <c r="A34" s="32" t="s">
        <v>273</v>
      </c>
      <c r="B34" s="32" t="s">
        <v>265</v>
      </c>
      <c r="C34" s="33" t="s">
        <v>271</v>
      </c>
      <c r="D34" s="51" t="s">
        <v>254</v>
      </c>
      <c r="E34" s="51" t="s">
        <v>124</v>
      </c>
      <c r="F34" s="118">
        <v>1</v>
      </c>
      <c r="G34" s="33" t="str">
        <f t="shared" si="1"/>
        <v>SUMMARY.GGPR</v>
      </c>
      <c r="H34" s="32">
        <v>33</v>
      </c>
      <c r="I34" s="32" t="str">
        <f t="shared" si="2"/>
        <v>SUMMARY.GGPR = num(33);</v>
      </c>
    </row>
    <row r="35" spans="1:9">
      <c r="A35" s="32" t="s">
        <v>273</v>
      </c>
      <c r="B35" s="32" t="s">
        <v>266</v>
      </c>
      <c r="C35" s="33" t="s">
        <v>271</v>
      </c>
      <c r="D35" s="51" t="s">
        <v>100</v>
      </c>
      <c r="E35" s="51" t="s">
        <v>277</v>
      </c>
      <c r="F35" s="118">
        <v>0</v>
      </c>
      <c r="G35" s="33" t="str">
        <f t="shared" si="1"/>
        <v>SUMMARY.GOPR</v>
      </c>
      <c r="H35" s="32">
        <v>34</v>
      </c>
      <c r="I35" s="32" t="str">
        <f t="shared" si="2"/>
        <v>SUMMARY.GOPR = num(34);</v>
      </c>
    </row>
    <row r="36" spans="1:9">
      <c r="A36" s="32" t="s">
        <v>273</v>
      </c>
      <c r="B36" s="32" t="s">
        <v>267</v>
      </c>
      <c r="C36" s="33" t="s">
        <v>271</v>
      </c>
      <c r="D36" s="51" t="s">
        <v>101</v>
      </c>
      <c r="E36" s="33" t="s">
        <v>277</v>
      </c>
      <c r="F36" s="118">
        <v>0</v>
      </c>
      <c r="G36" s="33" t="str">
        <f t="shared" si="1"/>
        <v>SUMMARY.GWPR</v>
      </c>
      <c r="H36" s="32">
        <v>35</v>
      </c>
      <c r="I36" s="32" t="str">
        <f t="shared" si="2"/>
        <v>SUMMARY.GWPR = num(35);</v>
      </c>
    </row>
    <row r="37" spans="1:9">
      <c r="A37" s="32" t="s">
        <v>273</v>
      </c>
      <c r="B37" s="32" t="s">
        <v>3</v>
      </c>
      <c r="C37" s="33" t="s">
        <v>271</v>
      </c>
      <c r="D37" s="51" t="s">
        <v>175</v>
      </c>
      <c r="E37" s="33" t="s">
        <v>278</v>
      </c>
      <c r="F37" s="118">
        <v>0</v>
      </c>
      <c r="G37" s="33" t="str">
        <f t="shared" si="1"/>
        <v>SUMMARY.GCO2</v>
      </c>
      <c r="H37" s="32">
        <v>36</v>
      </c>
      <c r="I37" s="32" t="str">
        <f t="shared" si="2"/>
        <v>SUMMARY.GCO2 = num(36);</v>
      </c>
    </row>
    <row r="38" spans="1:9">
      <c r="A38" s="32" t="s">
        <v>273</v>
      </c>
      <c r="B38" s="32" t="s">
        <v>132</v>
      </c>
      <c r="C38" s="33" t="s">
        <v>271</v>
      </c>
      <c r="D38" s="51" t="s">
        <v>176</v>
      </c>
      <c r="E38" s="33" t="s">
        <v>278</v>
      </c>
      <c r="F38" s="118">
        <v>0</v>
      </c>
      <c r="G38" s="33" t="str">
        <f t="shared" ref="G38:G72" si="4">"SUMMARY."&amp;D38</f>
        <v>SUMMARY.GN2</v>
      </c>
      <c r="H38" s="32">
        <v>37</v>
      </c>
      <c r="I38" s="32" t="str">
        <f t="shared" si="2"/>
        <v>SUMMARY.GN2 = num(37);</v>
      </c>
    </row>
    <row r="39" spans="1:9">
      <c r="A39" s="32" t="s">
        <v>273</v>
      </c>
      <c r="B39" s="32" t="s">
        <v>135</v>
      </c>
      <c r="C39" s="33" t="s">
        <v>271</v>
      </c>
      <c r="D39" s="51" t="s">
        <v>177</v>
      </c>
      <c r="E39" s="33" t="s">
        <v>279</v>
      </c>
      <c r="F39" s="118">
        <v>0</v>
      </c>
      <c r="G39" s="33" t="str">
        <f t="shared" si="4"/>
        <v>SUMMARY.GH2S</v>
      </c>
      <c r="H39" s="32">
        <v>38</v>
      </c>
      <c r="I39" s="32" t="str">
        <f t="shared" si="2"/>
        <v>SUMMARY.GH2S = num(38);</v>
      </c>
    </row>
    <row r="40" spans="1:9">
      <c r="A40" s="32" t="s">
        <v>273</v>
      </c>
      <c r="B40" s="32" t="s">
        <v>130</v>
      </c>
      <c r="C40" s="33" t="s">
        <v>271</v>
      </c>
      <c r="D40" s="51" t="s">
        <v>149</v>
      </c>
      <c r="E40" s="33" t="s">
        <v>131</v>
      </c>
      <c r="F40" s="118">
        <v>0</v>
      </c>
      <c r="G40" s="33" t="str">
        <f t="shared" si="4"/>
        <v>SUMMARY.GGCV</v>
      </c>
      <c r="H40" s="32">
        <v>39</v>
      </c>
      <c r="I40" s="32" t="str">
        <f t="shared" si="2"/>
        <v>SUMMARY.GGCV = num(39);</v>
      </c>
    </row>
    <row r="41" spans="1:9">
      <c r="A41" s="32" t="s">
        <v>273</v>
      </c>
      <c r="B41" s="32" t="s">
        <v>269</v>
      </c>
      <c r="C41" s="33" t="s">
        <v>271</v>
      </c>
      <c r="D41" s="51" t="s">
        <v>150</v>
      </c>
      <c r="E41" s="33" t="s">
        <v>280</v>
      </c>
      <c r="F41" s="118">
        <v>0</v>
      </c>
      <c r="G41" s="33" t="str">
        <f t="shared" si="4"/>
        <v>SUMMARY.GSAND</v>
      </c>
      <c r="H41" s="32">
        <v>40</v>
      </c>
      <c r="I41" s="32" t="str">
        <f t="shared" si="2"/>
        <v>SUMMARY.GSAND = num(40);</v>
      </c>
    </row>
    <row r="42" spans="1:9">
      <c r="A42" s="32" t="s">
        <v>273</v>
      </c>
      <c r="B42" s="32" t="s">
        <v>270</v>
      </c>
      <c r="C42" s="33" t="s">
        <v>271</v>
      </c>
      <c r="D42" s="51" t="s">
        <v>256</v>
      </c>
      <c r="E42" s="33" t="s">
        <v>218</v>
      </c>
      <c r="F42" s="118">
        <v>0</v>
      </c>
      <c r="G42" s="33" t="str">
        <f t="shared" si="4"/>
        <v>SUMMARY.GHG</v>
      </c>
      <c r="H42" s="32">
        <v>41</v>
      </c>
      <c r="I42" s="32" t="str">
        <f t="shared" si="2"/>
        <v>SUMMARY.GHG = num(41);</v>
      </c>
    </row>
    <row r="43" spans="1:9">
      <c r="A43" s="32" t="s">
        <v>273</v>
      </c>
      <c r="B43" s="32" t="s">
        <v>265</v>
      </c>
      <c r="C43" s="33" t="s">
        <v>272</v>
      </c>
      <c r="D43" s="51" t="s">
        <v>102</v>
      </c>
      <c r="E43" s="33" t="s">
        <v>79</v>
      </c>
      <c r="F43" s="118">
        <v>0</v>
      </c>
      <c r="G43" s="33" t="str">
        <f t="shared" si="4"/>
        <v>SUMMARY.GGPT</v>
      </c>
      <c r="H43" s="32">
        <v>42</v>
      </c>
      <c r="I43" s="32" t="str">
        <f t="shared" si="2"/>
        <v>SUMMARY.GGPT = num(42);</v>
      </c>
    </row>
    <row r="44" spans="1:9">
      <c r="A44" s="32" t="s">
        <v>273</v>
      </c>
      <c r="B44" s="32" t="s">
        <v>266</v>
      </c>
      <c r="C44" s="33" t="s">
        <v>272</v>
      </c>
      <c r="D44" s="51" t="s">
        <v>103</v>
      </c>
      <c r="E44" s="33" t="s">
        <v>281</v>
      </c>
      <c r="F44" s="118">
        <v>0</v>
      </c>
      <c r="G44" s="33" t="str">
        <f t="shared" si="4"/>
        <v>SUMMARY.GOPT</v>
      </c>
      <c r="H44" s="32">
        <v>43</v>
      </c>
      <c r="I44" s="32" t="str">
        <f t="shared" si="2"/>
        <v>SUMMARY.GOPT = num(43);</v>
      </c>
    </row>
    <row r="45" spans="1:9">
      <c r="A45" s="32" t="s">
        <v>273</v>
      </c>
      <c r="B45" s="32" t="s">
        <v>267</v>
      </c>
      <c r="C45" s="33" t="s">
        <v>272</v>
      </c>
      <c r="D45" s="51" t="s">
        <v>104</v>
      </c>
      <c r="E45" s="33" t="s">
        <v>281</v>
      </c>
      <c r="F45" s="118">
        <v>0</v>
      </c>
      <c r="G45" s="33" t="str">
        <f t="shared" si="4"/>
        <v>SUMMARY.GWPT</v>
      </c>
      <c r="H45" s="32">
        <v>44</v>
      </c>
      <c r="I45" s="32" t="str">
        <f t="shared" si="2"/>
        <v>SUMMARY.GWPT = num(44);</v>
      </c>
    </row>
    <row r="46" spans="1:9">
      <c r="A46" s="32" t="s">
        <v>273</v>
      </c>
      <c r="B46" s="32" t="s">
        <v>3</v>
      </c>
      <c r="C46" s="33" t="s">
        <v>272</v>
      </c>
      <c r="D46" s="51" t="s">
        <v>110</v>
      </c>
      <c r="E46" s="33" t="s">
        <v>79</v>
      </c>
      <c r="F46" s="118">
        <v>0</v>
      </c>
      <c r="G46" s="33" t="str">
        <f t="shared" si="4"/>
        <v>SUMMARY.GCO2PT</v>
      </c>
      <c r="H46" s="32">
        <v>45</v>
      </c>
      <c r="I46" s="32" t="str">
        <f t="shared" si="2"/>
        <v>SUMMARY.GCO2PT = num(45);</v>
      </c>
    </row>
    <row r="47" spans="1:9">
      <c r="A47" s="32" t="s">
        <v>273</v>
      </c>
      <c r="B47" s="32" t="s">
        <v>132</v>
      </c>
      <c r="C47" s="33" t="s">
        <v>272</v>
      </c>
      <c r="D47" s="51" t="s">
        <v>151</v>
      </c>
      <c r="E47" s="33" t="s">
        <v>79</v>
      </c>
      <c r="F47" s="118">
        <v>0</v>
      </c>
      <c r="G47" s="33" t="str">
        <f t="shared" si="4"/>
        <v>SUMMARY.GN2PT</v>
      </c>
      <c r="H47" s="32">
        <v>46</v>
      </c>
      <c r="I47" s="32" t="str">
        <f t="shared" si="2"/>
        <v>SUMMARY.GN2PT = num(46);</v>
      </c>
    </row>
    <row r="48" spans="1:9">
      <c r="A48" s="32" t="s">
        <v>273</v>
      </c>
      <c r="B48" s="32" t="s">
        <v>135</v>
      </c>
      <c r="C48" s="33" t="s">
        <v>272</v>
      </c>
      <c r="D48" s="51" t="s">
        <v>152</v>
      </c>
      <c r="E48" s="33" t="s">
        <v>284</v>
      </c>
      <c r="F48" s="118">
        <v>0</v>
      </c>
      <c r="G48" s="33" t="str">
        <f t="shared" si="4"/>
        <v>SUMMARY.GH2SPT</v>
      </c>
      <c r="H48" s="32">
        <v>47</v>
      </c>
      <c r="I48" s="32" t="str">
        <f t="shared" si="2"/>
        <v>SUMMARY.GH2SPT = num(47);</v>
      </c>
    </row>
    <row r="49" spans="1:9">
      <c r="A49" s="32" t="s">
        <v>273</v>
      </c>
      <c r="B49" s="32" t="s">
        <v>130</v>
      </c>
      <c r="C49" s="33" t="s">
        <v>272</v>
      </c>
      <c r="D49" s="51" t="s">
        <v>153</v>
      </c>
      <c r="E49" s="33" t="s">
        <v>282</v>
      </c>
      <c r="F49" s="118">
        <v>0</v>
      </c>
      <c r="G49" s="33" t="str">
        <f t="shared" si="4"/>
        <v>SUMMARY.GGCVPT</v>
      </c>
      <c r="H49" s="32">
        <v>48</v>
      </c>
      <c r="I49" s="32" t="str">
        <f t="shared" si="2"/>
        <v>SUMMARY.GGCVPT = num(48);</v>
      </c>
    </row>
    <row r="50" spans="1:9">
      <c r="A50" s="32" t="s">
        <v>273</v>
      </c>
      <c r="B50" s="32" t="s">
        <v>269</v>
      </c>
      <c r="C50" s="33" t="s">
        <v>272</v>
      </c>
      <c r="D50" s="51" t="s">
        <v>154</v>
      </c>
      <c r="E50" s="33" t="s">
        <v>283</v>
      </c>
      <c r="F50" s="118">
        <v>0</v>
      </c>
      <c r="G50" s="33" t="str">
        <f t="shared" si="4"/>
        <v>SUMMARY.GSANDPT</v>
      </c>
      <c r="H50" s="32">
        <v>49</v>
      </c>
      <c r="I50" s="32" t="str">
        <f t="shared" si="2"/>
        <v>SUMMARY.GSANDPT = num(49);</v>
      </c>
    </row>
    <row r="51" spans="1:9">
      <c r="A51" s="32" t="s">
        <v>273</v>
      </c>
      <c r="B51" s="32" t="s">
        <v>270</v>
      </c>
      <c r="C51" s="33" t="s">
        <v>272</v>
      </c>
      <c r="D51" s="51" t="s">
        <v>257</v>
      </c>
      <c r="E51" s="33" t="s">
        <v>285</v>
      </c>
      <c r="F51" s="118">
        <v>0</v>
      </c>
      <c r="G51" s="33" t="str">
        <f t="shared" si="4"/>
        <v>SUMMARY.GHGPT</v>
      </c>
      <c r="H51" s="32">
        <v>50</v>
      </c>
      <c r="I51" s="32" t="str">
        <f t="shared" si="2"/>
        <v>SUMMARY.GHGPT = num(50);</v>
      </c>
    </row>
    <row r="52" spans="1:9">
      <c r="A52" s="32" t="s">
        <v>199</v>
      </c>
      <c r="B52" s="32" t="s">
        <v>265</v>
      </c>
      <c r="C52" s="33" t="s">
        <v>316</v>
      </c>
      <c r="D52" s="51" t="s">
        <v>183</v>
      </c>
      <c r="E52" s="33" t="s">
        <v>124</v>
      </c>
      <c r="F52" s="118">
        <v>1</v>
      </c>
      <c r="G52" s="33" t="str">
        <f t="shared" si="4"/>
        <v>SUMMARY.WGPRMX</v>
      </c>
      <c r="H52" s="32">
        <v>51</v>
      </c>
      <c r="I52" s="32" t="str">
        <f t="shared" si="2"/>
        <v>SUMMARY.WGPRMX = num(51);</v>
      </c>
    </row>
    <row r="53" spans="1:9">
      <c r="A53" s="32" t="s">
        <v>199</v>
      </c>
      <c r="B53" s="32" t="s">
        <v>265</v>
      </c>
      <c r="C53" s="33" t="s">
        <v>317</v>
      </c>
      <c r="D53" s="51" t="s">
        <v>184</v>
      </c>
      <c r="E53" s="33" t="s">
        <v>124</v>
      </c>
      <c r="F53" s="118">
        <v>0</v>
      </c>
      <c r="G53" s="33" t="str">
        <f t="shared" si="4"/>
        <v>SUMMARY.WGPRMXLIM</v>
      </c>
      <c r="H53" s="32">
        <v>52</v>
      </c>
      <c r="I53" s="32" t="str">
        <f t="shared" si="2"/>
        <v>SUMMARY.WGPRMXLIM = num(52);</v>
      </c>
    </row>
    <row r="54" spans="1:9">
      <c r="A54" s="32" t="s">
        <v>199</v>
      </c>
      <c r="B54" s="32" t="s">
        <v>265</v>
      </c>
      <c r="C54" s="33" t="s">
        <v>268</v>
      </c>
      <c r="D54" s="51" t="s">
        <v>258</v>
      </c>
      <c r="E54" s="33" t="s">
        <v>124</v>
      </c>
      <c r="F54" s="118">
        <v>0</v>
      </c>
      <c r="G54" s="33" t="str">
        <f t="shared" si="4"/>
        <v>SUMMARY.WGPROPP</v>
      </c>
      <c r="H54" s="32">
        <v>53</v>
      </c>
      <c r="I54" s="32" t="str">
        <f t="shared" si="2"/>
        <v>SUMMARY.WGPROPP = num(53);</v>
      </c>
    </row>
    <row r="55" spans="1:9">
      <c r="A55" s="32" t="s">
        <v>199</v>
      </c>
      <c r="B55" s="32" t="s">
        <v>265</v>
      </c>
      <c r="C55" s="33" t="s">
        <v>271</v>
      </c>
      <c r="D55" s="51" t="s">
        <v>82</v>
      </c>
      <c r="E55" s="33" t="s">
        <v>124</v>
      </c>
      <c r="F55" s="118">
        <v>1</v>
      </c>
      <c r="G55" s="33" t="str">
        <f t="shared" si="4"/>
        <v>SUMMARY.WGPR</v>
      </c>
      <c r="H55" s="32">
        <v>54</v>
      </c>
      <c r="I55" s="32" t="str">
        <f t="shared" si="2"/>
        <v>SUMMARY.WGPR = num(54);</v>
      </c>
    </row>
    <row r="56" spans="1:9">
      <c r="A56" s="32" t="s">
        <v>199</v>
      </c>
      <c r="B56" s="32" t="s">
        <v>266</v>
      </c>
      <c r="C56" s="33" t="s">
        <v>271</v>
      </c>
      <c r="D56" s="51" t="s">
        <v>85</v>
      </c>
      <c r="E56" s="33" t="s">
        <v>277</v>
      </c>
      <c r="F56" s="118">
        <v>0</v>
      </c>
      <c r="G56" s="33" t="str">
        <f t="shared" si="4"/>
        <v>SUMMARY.WOPR</v>
      </c>
      <c r="H56" s="32">
        <v>55</v>
      </c>
      <c r="I56" s="32" t="str">
        <f t="shared" si="2"/>
        <v>SUMMARY.WOPR = num(55);</v>
      </c>
    </row>
    <row r="57" spans="1:9">
      <c r="A57" s="32" t="s">
        <v>199</v>
      </c>
      <c r="B57" s="32" t="s">
        <v>267</v>
      </c>
      <c r="C57" s="33" t="s">
        <v>271</v>
      </c>
      <c r="D57" s="51" t="s">
        <v>87</v>
      </c>
      <c r="E57" s="33" t="s">
        <v>277</v>
      </c>
      <c r="F57" s="118">
        <v>0</v>
      </c>
      <c r="G57" s="33" t="str">
        <f t="shared" si="4"/>
        <v>SUMMARY.WWPR</v>
      </c>
      <c r="H57" s="32">
        <v>56</v>
      </c>
      <c r="I57" s="32" t="str">
        <f t="shared" si="2"/>
        <v>SUMMARY.WWPR = num(56);</v>
      </c>
    </row>
    <row r="58" spans="1:9">
      <c r="A58" s="32" t="s">
        <v>199</v>
      </c>
      <c r="B58" s="32" t="s">
        <v>3</v>
      </c>
      <c r="C58" s="33" t="s">
        <v>271</v>
      </c>
      <c r="D58" s="51" t="s">
        <v>173</v>
      </c>
      <c r="E58" s="33" t="s">
        <v>278</v>
      </c>
      <c r="F58" s="118">
        <v>0</v>
      </c>
      <c r="G58" s="33" t="str">
        <f t="shared" si="4"/>
        <v>SUMMARY.WCO2</v>
      </c>
      <c r="H58" s="32">
        <v>57</v>
      </c>
      <c r="I58" s="32" t="str">
        <f t="shared" si="2"/>
        <v>SUMMARY.WCO2 = num(57);</v>
      </c>
    </row>
    <row r="59" spans="1:9">
      <c r="A59" s="32" t="s">
        <v>199</v>
      </c>
      <c r="B59" s="32" t="s">
        <v>132</v>
      </c>
      <c r="C59" s="33" t="s">
        <v>271</v>
      </c>
      <c r="D59" s="51" t="s">
        <v>141</v>
      </c>
      <c r="E59" s="33" t="s">
        <v>278</v>
      </c>
      <c r="F59" s="118">
        <v>0</v>
      </c>
      <c r="G59" s="33" t="str">
        <f t="shared" si="4"/>
        <v>SUMMARY.WN2</v>
      </c>
      <c r="H59" s="32">
        <v>58</v>
      </c>
      <c r="I59" s="32" t="str">
        <f t="shared" si="2"/>
        <v>SUMMARY.WN2 = num(58);</v>
      </c>
    </row>
    <row r="60" spans="1:9">
      <c r="A60" s="32" t="s">
        <v>199</v>
      </c>
      <c r="B60" s="32" t="s">
        <v>135</v>
      </c>
      <c r="C60" s="33" t="s">
        <v>271</v>
      </c>
      <c r="D60" s="51" t="s">
        <v>174</v>
      </c>
      <c r="E60" s="33" t="s">
        <v>279</v>
      </c>
      <c r="F60" s="118">
        <v>0</v>
      </c>
      <c r="G60" s="33" t="str">
        <f t="shared" si="4"/>
        <v>SUMMARY.WH2S</v>
      </c>
      <c r="H60" s="32">
        <v>59</v>
      </c>
      <c r="I60" s="32" t="str">
        <f t="shared" si="2"/>
        <v>SUMMARY.WH2S = num(59);</v>
      </c>
    </row>
    <row r="61" spans="1:9">
      <c r="A61" s="32" t="s">
        <v>199</v>
      </c>
      <c r="B61" s="32" t="s">
        <v>130</v>
      </c>
      <c r="C61" s="33" t="s">
        <v>271</v>
      </c>
      <c r="D61" s="51" t="s">
        <v>143</v>
      </c>
      <c r="E61" s="33" t="s">
        <v>131</v>
      </c>
      <c r="F61" s="118">
        <v>0</v>
      </c>
      <c r="G61" s="33" t="str">
        <f t="shared" si="4"/>
        <v>SUMMARY.WGCV</v>
      </c>
      <c r="H61" s="32">
        <v>60</v>
      </c>
      <c r="I61" s="32" t="str">
        <f t="shared" si="2"/>
        <v>SUMMARY.WGCV = num(60);</v>
      </c>
    </row>
    <row r="62" spans="1:9">
      <c r="A62" s="32" t="s">
        <v>199</v>
      </c>
      <c r="B62" s="32" t="s">
        <v>269</v>
      </c>
      <c r="C62" s="33" t="s">
        <v>271</v>
      </c>
      <c r="D62" s="51" t="s">
        <v>144</v>
      </c>
      <c r="E62" s="33" t="s">
        <v>280</v>
      </c>
      <c r="F62" s="118">
        <v>0</v>
      </c>
      <c r="G62" s="33" t="str">
        <f t="shared" si="4"/>
        <v>SUMMARY.WSAND</v>
      </c>
      <c r="H62" s="32">
        <v>61</v>
      </c>
      <c r="I62" s="32" t="str">
        <f t="shared" si="2"/>
        <v>SUMMARY.WSAND = num(61);</v>
      </c>
    </row>
    <row r="63" spans="1:9">
      <c r="A63" s="32" t="s">
        <v>199</v>
      </c>
      <c r="B63" s="32" t="s">
        <v>270</v>
      </c>
      <c r="C63" s="33" t="s">
        <v>271</v>
      </c>
      <c r="D63" s="51" t="s">
        <v>259</v>
      </c>
      <c r="E63" s="33" t="s">
        <v>218</v>
      </c>
      <c r="F63" s="118">
        <v>0</v>
      </c>
      <c r="G63" s="33" t="str">
        <f t="shared" si="4"/>
        <v>SUMMARY.WHG</v>
      </c>
      <c r="H63" s="32">
        <v>62</v>
      </c>
      <c r="I63" s="32" t="str">
        <f t="shared" si="2"/>
        <v>SUMMARY.WHG = num(62);</v>
      </c>
    </row>
    <row r="64" spans="1:9">
      <c r="A64" s="32" t="s">
        <v>199</v>
      </c>
      <c r="B64" s="32" t="s">
        <v>265</v>
      </c>
      <c r="C64" s="33" t="s">
        <v>272</v>
      </c>
      <c r="D64" s="51" t="s">
        <v>91</v>
      </c>
      <c r="E64" s="33" t="s">
        <v>79</v>
      </c>
      <c r="F64" s="118">
        <v>0</v>
      </c>
      <c r="G64" s="33" t="str">
        <f t="shared" si="4"/>
        <v>SUMMARY.WGPT</v>
      </c>
      <c r="H64" s="32">
        <v>63</v>
      </c>
      <c r="I64" s="32" t="str">
        <f t="shared" si="2"/>
        <v>SUMMARY.WGPT = num(63);</v>
      </c>
    </row>
    <row r="65" spans="1:9">
      <c r="A65" s="32" t="s">
        <v>199</v>
      </c>
      <c r="B65" s="32" t="s">
        <v>266</v>
      </c>
      <c r="C65" s="33" t="s">
        <v>272</v>
      </c>
      <c r="D65" s="51" t="s">
        <v>92</v>
      </c>
      <c r="E65" s="33" t="s">
        <v>281</v>
      </c>
      <c r="F65" s="118">
        <v>0</v>
      </c>
      <c r="G65" s="33" t="str">
        <f t="shared" si="4"/>
        <v>SUMMARY.WOPT</v>
      </c>
      <c r="H65" s="32">
        <v>64</v>
      </c>
      <c r="I65" s="32" t="str">
        <f t="shared" si="2"/>
        <v>SUMMARY.WOPT = num(64);</v>
      </c>
    </row>
    <row r="66" spans="1:9">
      <c r="A66" s="32" t="s">
        <v>199</v>
      </c>
      <c r="B66" s="32" t="s">
        <v>267</v>
      </c>
      <c r="C66" s="33" t="s">
        <v>272</v>
      </c>
      <c r="D66" s="51" t="s">
        <v>93</v>
      </c>
      <c r="E66" s="33" t="s">
        <v>281</v>
      </c>
      <c r="F66" s="118">
        <v>0</v>
      </c>
      <c r="G66" s="33" t="str">
        <f t="shared" si="4"/>
        <v>SUMMARY.WWPT</v>
      </c>
      <c r="H66" s="32">
        <v>65</v>
      </c>
      <c r="I66" s="32" t="str">
        <f t="shared" si="2"/>
        <v>SUMMARY.WWPT = num(65);</v>
      </c>
    </row>
    <row r="67" spans="1:9">
      <c r="A67" s="32" t="s">
        <v>199</v>
      </c>
      <c r="B67" s="32" t="s">
        <v>3</v>
      </c>
      <c r="C67" s="33" t="s">
        <v>272</v>
      </c>
      <c r="D67" s="51" t="s">
        <v>109</v>
      </c>
      <c r="E67" s="33" t="s">
        <v>79</v>
      </c>
      <c r="F67" s="118">
        <v>0</v>
      </c>
      <c r="G67" s="33" t="str">
        <f t="shared" si="4"/>
        <v>SUMMARY.WCO2PT</v>
      </c>
      <c r="H67" s="32">
        <v>66</v>
      </c>
      <c r="I67" s="32" t="str">
        <f t="shared" si="2"/>
        <v>SUMMARY.WCO2PT = num(66);</v>
      </c>
    </row>
    <row r="68" spans="1:9">
      <c r="A68" s="32" t="s">
        <v>199</v>
      </c>
      <c r="B68" s="32" t="s">
        <v>132</v>
      </c>
      <c r="C68" s="33" t="s">
        <v>272</v>
      </c>
      <c r="D68" s="51" t="s">
        <v>145</v>
      </c>
      <c r="E68" s="33" t="s">
        <v>79</v>
      </c>
      <c r="F68" s="118">
        <v>0</v>
      </c>
      <c r="G68" s="33" t="str">
        <f t="shared" si="4"/>
        <v>SUMMARY.WN2PT</v>
      </c>
      <c r="H68" s="32">
        <v>67</v>
      </c>
      <c r="I68" s="32" t="str">
        <f t="shared" ref="I68:I72" si="5">G68&amp;" = num("&amp;H68&amp;");"</f>
        <v>SUMMARY.WN2PT = num(67);</v>
      </c>
    </row>
    <row r="69" spans="1:9">
      <c r="A69" s="32" t="s">
        <v>199</v>
      </c>
      <c r="B69" s="32" t="s">
        <v>135</v>
      </c>
      <c r="C69" s="33" t="s">
        <v>272</v>
      </c>
      <c r="D69" s="51" t="s">
        <v>146</v>
      </c>
      <c r="E69" s="33" t="s">
        <v>284</v>
      </c>
      <c r="F69" s="118">
        <v>0</v>
      </c>
      <c r="G69" s="33" t="str">
        <f t="shared" si="4"/>
        <v>SUMMARY.WH2SPT</v>
      </c>
      <c r="H69" s="32">
        <v>68</v>
      </c>
      <c r="I69" s="32" t="str">
        <f t="shared" si="5"/>
        <v>SUMMARY.WH2SPT = num(68);</v>
      </c>
    </row>
    <row r="70" spans="1:9">
      <c r="A70" s="32" t="s">
        <v>199</v>
      </c>
      <c r="B70" s="32" t="s">
        <v>130</v>
      </c>
      <c r="C70" s="33" t="s">
        <v>272</v>
      </c>
      <c r="D70" s="51" t="s">
        <v>147</v>
      </c>
      <c r="E70" s="33" t="s">
        <v>282</v>
      </c>
      <c r="F70" s="118">
        <v>0</v>
      </c>
      <c r="G70" s="33" t="str">
        <f t="shared" si="4"/>
        <v>SUMMARY.WGCVPT</v>
      </c>
      <c r="H70" s="32">
        <v>69</v>
      </c>
      <c r="I70" s="32" t="str">
        <f t="shared" si="5"/>
        <v>SUMMARY.WGCVPT = num(69);</v>
      </c>
    </row>
    <row r="71" spans="1:9">
      <c r="A71" s="32" t="s">
        <v>199</v>
      </c>
      <c r="B71" s="32" t="s">
        <v>269</v>
      </c>
      <c r="C71" s="33" t="s">
        <v>272</v>
      </c>
      <c r="D71" s="51" t="s">
        <v>148</v>
      </c>
      <c r="E71" s="33" t="s">
        <v>283</v>
      </c>
      <c r="F71" s="118">
        <v>0</v>
      </c>
      <c r="G71" s="33" t="str">
        <f t="shared" si="4"/>
        <v>SUMMARY.WSANDPT</v>
      </c>
      <c r="H71" s="32">
        <v>70</v>
      </c>
      <c r="I71" s="32" t="str">
        <f t="shared" si="5"/>
        <v>SUMMARY.WSANDPT = num(70);</v>
      </c>
    </row>
    <row r="72" spans="1:9">
      <c r="A72" s="32" t="s">
        <v>199</v>
      </c>
      <c r="B72" s="32" t="s">
        <v>270</v>
      </c>
      <c r="C72" s="33" t="s">
        <v>272</v>
      </c>
      <c r="D72" s="51" t="s">
        <v>260</v>
      </c>
      <c r="E72" s="33" t="s">
        <v>285</v>
      </c>
      <c r="F72" s="118">
        <v>0</v>
      </c>
      <c r="G72" s="33" t="str">
        <f t="shared" si="4"/>
        <v>SUMMARY.WHGPT</v>
      </c>
      <c r="H72" s="32">
        <v>71</v>
      </c>
      <c r="I72" s="32" t="str">
        <f t="shared" si="5"/>
        <v>SUMMARY.WHGPT = num(71);</v>
      </c>
    </row>
    <row r="73" spans="1:9">
      <c r="C73" s="17"/>
      <c r="D73" s="17"/>
      <c r="F73" s="118"/>
    </row>
    <row r="74" spans="1:9">
      <c r="C74" s="17"/>
      <c r="D74" s="17"/>
      <c r="F74" s="118"/>
    </row>
    <row r="75" spans="1:9">
      <c r="C75" s="17"/>
      <c r="D75" s="17"/>
      <c r="F75" s="118"/>
    </row>
    <row r="76" spans="1:9">
      <c r="C76" s="17"/>
      <c r="D76" s="17"/>
      <c r="F76" s="118"/>
    </row>
    <row r="77" spans="1:9">
      <c r="C77" s="17"/>
      <c r="D77" s="17"/>
      <c r="F77" s="118"/>
    </row>
    <row r="78" spans="1:9">
      <c r="C78" s="17"/>
      <c r="D78" s="17"/>
      <c r="F78" s="118"/>
    </row>
    <row r="79" spans="1:9">
      <c r="C79" s="17"/>
      <c r="D79" s="17"/>
      <c r="F79" s="118"/>
    </row>
    <row r="80" spans="1:9">
      <c r="C80" s="17"/>
      <c r="D80" s="17"/>
      <c r="F80" s="118"/>
    </row>
    <row r="81" spans="3:6">
      <c r="C81" s="17"/>
      <c r="D81" s="17"/>
      <c r="F81" s="118"/>
    </row>
    <row r="82" spans="3:6">
      <c r="C82" s="17"/>
      <c r="D82" s="17"/>
      <c r="F82" s="118"/>
    </row>
    <row r="83" spans="3:6">
      <c r="C83" s="17"/>
      <c r="D83" s="17"/>
      <c r="F83" s="118"/>
    </row>
    <row r="84" spans="3:6">
      <c r="C84" s="17"/>
      <c r="D84" s="17"/>
      <c r="F84" s="118"/>
    </row>
    <row r="85" spans="3:6">
      <c r="C85" s="17"/>
      <c r="D85" s="17"/>
      <c r="F85" s="118"/>
    </row>
    <row r="86" spans="3:6">
      <c r="C86" s="17"/>
      <c r="D86" s="17"/>
      <c r="F86" s="118"/>
    </row>
    <row r="87" spans="3:6">
      <c r="C87" s="17"/>
      <c r="D87" s="17"/>
      <c r="F87" s="118"/>
    </row>
    <row r="88" spans="3:6">
      <c r="C88" s="17"/>
      <c r="D88" s="17"/>
      <c r="F88" s="119"/>
    </row>
    <row r="89" spans="3:6">
      <c r="C89" s="17"/>
      <c r="D89" s="17"/>
      <c r="F89" s="119"/>
    </row>
    <row r="90" spans="3:6">
      <c r="C90" s="17"/>
      <c r="D90" s="17"/>
      <c r="F90" s="119"/>
    </row>
    <row r="91" spans="3:6">
      <c r="C91" s="17"/>
      <c r="D91" s="17"/>
      <c r="F91" s="119"/>
    </row>
    <row r="92" spans="3:6">
      <c r="C92" s="17"/>
      <c r="D92" s="17"/>
      <c r="F92" s="119"/>
    </row>
    <row r="93" spans="3:6">
      <c r="C93" s="17"/>
      <c r="D93" s="17"/>
      <c r="F93" s="119"/>
    </row>
    <row r="94" spans="3:6">
      <c r="C94" s="17"/>
      <c r="D94" s="17"/>
      <c r="F94" s="119"/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6"/>
  <sheetViews>
    <sheetView workbookViewId="0">
      <selection activeCell="F32" sqref="F32"/>
    </sheetView>
  </sheetViews>
  <sheetFormatPr defaultRowHeight="15"/>
  <sheetData>
    <row r="1" spans="1:6">
      <c r="A1" t="s">
        <v>910</v>
      </c>
      <c r="B1">
        <v>0</v>
      </c>
      <c r="C1" t="s">
        <v>911</v>
      </c>
      <c r="D1">
        <v>0</v>
      </c>
    </row>
    <row r="2" spans="1:6">
      <c r="B2">
        <v>10.696620545652801</v>
      </c>
      <c r="D2">
        <v>0</v>
      </c>
      <c r="F2" s="32"/>
    </row>
    <row r="3" spans="1:6">
      <c r="B3">
        <v>0.27198767502344601</v>
      </c>
      <c r="D3">
        <v>0</v>
      </c>
      <c r="F3" s="32"/>
    </row>
    <row r="4" spans="1:6">
      <c r="B4">
        <v>0</v>
      </c>
      <c r="D4">
        <v>0</v>
      </c>
      <c r="F4" s="32"/>
    </row>
    <row r="5" spans="1:6">
      <c r="B5">
        <v>0</v>
      </c>
      <c r="D5">
        <v>0</v>
      </c>
      <c r="F5" s="32"/>
    </row>
    <row r="6" spans="1:6">
      <c r="B6">
        <v>0</v>
      </c>
      <c r="D6">
        <v>0</v>
      </c>
      <c r="F6" s="32"/>
    </row>
    <row r="7" spans="1:6">
      <c r="B7">
        <v>0</v>
      </c>
      <c r="D7">
        <v>0</v>
      </c>
      <c r="F7" s="32"/>
    </row>
    <row r="8" spans="1:6">
      <c r="B8">
        <v>0</v>
      </c>
      <c r="D8">
        <v>0</v>
      </c>
      <c r="F8" s="32"/>
    </row>
    <row r="9" spans="1:6">
      <c r="B9">
        <v>0</v>
      </c>
      <c r="D9">
        <v>0</v>
      </c>
      <c r="F9" s="32"/>
    </row>
    <row r="10" spans="1:6">
      <c r="B10">
        <v>0</v>
      </c>
      <c r="D10">
        <v>0</v>
      </c>
      <c r="F10" s="32"/>
    </row>
    <row r="11" spans="1:6">
      <c r="B11">
        <v>0</v>
      </c>
      <c r="D11">
        <v>0</v>
      </c>
      <c r="F11" s="32"/>
    </row>
    <row r="12" spans="1:6">
      <c r="B12">
        <v>0</v>
      </c>
      <c r="D12">
        <v>0</v>
      </c>
      <c r="F12" s="32"/>
    </row>
    <row r="13" spans="1:6">
      <c r="B13">
        <v>0</v>
      </c>
      <c r="D13">
        <v>0</v>
      </c>
      <c r="F13" s="32"/>
    </row>
    <row r="14" spans="1:6">
      <c r="B14">
        <v>0</v>
      </c>
      <c r="D14">
        <v>0</v>
      </c>
      <c r="F14" s="32"/>
    </row>
    <row r="15" spans="1:6">
      <c r="B15">
        <v>0</v>
      </c>
      <c r="D15">
        <v>0</v>
      </c>
      <c r="F15" s="32"/>
    </row>
    <row r="16" spans="1:6">
      <c r="B16">
        <v>0</v>
      </c>
      <c r="D16">
        <v>0</v>
      </c>
      <c r="F16" s="32"/>
    </row>
    <row r="17" spans="2:6">
      <c r="B17">
        <v>0</v>
      </c>
      <c r="D17">
        <v>0</v>
      </c>
      <c r="F17" s="32"/>
    </row>
    <row r="18" spans="2:6">
      <c r="B18">
        <v>0</v>
      </c>
      <c r="D18">
        <v>0</v>
      </c>
      <c r="F18" s="32"/>
    </row>
    <row r="19" spans="2:6">
      <c r="B19">
        <v>5.7963254785250999</v>
      </c>
      <c r="D19">
        <v>0</v>
      </c>
      <c r="F19" s="32"/>
    </row>
    <row r="20" spans="2:6">
      <c r="B20">
        <v>0</v>
      </c>
      <c r="D20">
        <v>0</v>
      </c>
      <c r="F20" s="32"/>
    </row>
    <row r="21" spans="2:6">
      <c r="B21">
        <v>3.5258102924024599</v>
      </c>
      <c r="D21">
        <v>0</v>
      </c>
      <c r="F21" s="32"/>
    </row>
    <row r="22" spans="2:6">
      <c r="B22">
        <v>0</v>
      </c>
      <c r="D22">
        <v>0</v>
      </c>
      <c r="F22" s="32"/>
    </row>
    <row r="23" spans="2:6">
      <c r="B23">
        <v>0</v>
      </c>
      <c r="D23">
        <v>0</v>
      </c>
      <c r="F23" s="32"/>
    </row>
    <row r="24" spans="2:6">
      <c r="B24">
        <v>3.9734470746172299</v>
      </c>
      <c r="D24">
        <v>0</v>
      </c>
      <c r="F24" s="32"/>
    </row>
    <row r="25" spans="2:6">
      <c r="B25">
        <v>8.8158608568101897</v>
      </c>
      <c r="D25">
        <v>0</v>
      </c>
      <c r="F25" s="32"/>
    </row>
    <row r="26" spans="2:6">
      <c r="B26">
        <v>1.4787028497016199</v>
      </c>
      <c r="D26">
        <v>0</v>
      </c>
      <c r="F26" s="32"/>
    </row>
    <row r="27" spans="2:6">
      <c r="B27">
        <v>0</v>
      </c>
      <c r="D27">
        <v>0</v>
      </c>
      <c r="F27" s="32"/>
    </row>
    <row r="28" spans="2:6">
      <c r="B28">
        <v>5.8168651791108701</v>
      </c>
      <c r="D28">
        <v>0</v>
      </c>
      <c r="F28" s="32"/>
    </row>
    <row r="29" spans="2:6">
      <c r="B29">
        <v>0.94639283625070503</v>
      </c>
      <c r="D29">
        <v>0</v>
      </c>
      <c r="F29" s="32"/>
    </row>
    <row r="30" spans="2:6">
      <c r="B30">
        <v>4.7685665629157201</v>
      </c>
      <c r="D30">
        <v>0</v>
      </c>
      <c r="F30" s="32"/>
    </row>
    <row r="31" spans="2:6">
      <c r="B31">
        <v>1.8730579845099099E-2</v>
      </c>
      <c r="D31">
        <v>0</v>
      </c>
      <c r="F31" s="32"/>
    </row>
    <row r="32" spans="2:6">
      <c r="B32">
        <v>1.09026050790337</v>
      </c>
      <c r="D32">
        <v>0</v>
      </c>
      <c r="F32" s="32"/>
    </row>
    <row r="33" spans="2:6">
      <c r="B33">
        <v>0</v>
      </c>
      <c r="D33">
        <v>0</v>
      </c>
      <c r="F33" s="32"/>
    </row>
    <row r="34" spans="2:6">
      <c r="B34">
        <v>1.17100276393895</v>
      </c>
      <c r="D34">
        <v>0</v>
      </c>
      <c r="F34" s="32"/>
    </row>
    <row r="35" spans="2:6">
      <c r="B35">
        <v>6.0157092556766503E-2</v>
      </c>
      <c r="D35">
        <v>0</v>
      </c>
      <c r="F35" s="32"/>
    </row>
    <row r="36" spans="2:6">
      <c r="B36">
        <v>2.1928630304916901</v>
      </c>
      <c r="D36">
        <v>0</v>
      </c>
      <c r="F36" s="32"/>
    </row>
    <row r="37" spans="2:6">
      <c r="B37">
        <v>0.18796643244141001</v>
      </c>
      <c r="D37">
        <v>0</v>
      </c>
      <c r="F37" s="32"/>
    </row>
    <row r="38" spans="2:6">
      <c r="B38">
        <v>1.7223787824508201</v>
      </c>
      <c r="D38">
        <v>0</v>
      </c>
      <c r="F38" s="32"/>
    </row>
    <row r="39" spans="2:6">
      <c r="B39">
        <v>0.274691289868366</v>
      </c>
      <c r="D39">
        <v>0</v>
      </c>
      <c r="F39" s="32"/>
    </row>
    <row r="40" spans="2:6">
      <c r="B40">
        <v>0</v>
      </c>
      <c r="D40">
        <v>0</v>
      </c>
      <c r="F40" s="32"/>
    </row>
    <row r="41" spans="2:6">
      <c r="B41">
        <v>0</v>
      </c>
      <c r="D41">
        <v>0</v>
      </c>
      <c r="F41" s="32"/>
    </row>
    <row r="42" spans="2:6">
      <c r="B42">
        <v>0</v>
      </c>
      <c r="D42">
        <v>0</v>
      </c>
      <c r="F42" s="32"/>
    </row>
    <row r="43" spans="2:6">
      <c r="B43">
        <v>0</v>
      </c>
      <c r="D43">
        <v>0</v>
      </c>
      <c r="F43" s="32"/>
    </row>
    <row r="44" spans="2:6">
      <c r="B44">
        <v>0</v>
      </c>
      <c r="D44">
        <v>0</v>
      </c>
      <c r="F44" s="32"/>
    </row>
    <row r="45" spans="2:6">
      <c r="B45">
        <v>0.22107982429810499</v>
      </c>
      <c r="D45">
        <v>0</v>
      </c>
      <c r="F45" s="32"/>
    </row>
    <row r="46" spans="2:6">
      <c r="B46">
        <v>0</v>
      </c>
      <c r="D46">
        <v>0</v>
      </c>
      <c r="F46" s="32"/>
    </row>
    <row r="47" spans="2:6">
      <c r="B47">
        <v>4.8140367998470701</v>
      </c>
      <c r="D47">
        <v>0</v>
      </c>
      <c r="F47" s="32"/>
    </row>
    <row r="48" spans="2:6">
      <c r="B48">
        <v>0</v>
      </c>
      <c r="D48">
        <v>0</v>
      </c>
      <c r="F48" s="32"/>
    </row>
    <row r="49" spans="2:6">
      <c r="B49">
        <v>1.4104915908770199</v>
      </c>
      <c r="D49">
        <v>0</v>
      </c>
      <c r="F49" s="32"/>
    </row>
    <row r="50" spans="2:6">
      <c r="B50">
        <v>1.6326513765946</v>
      </c>
      <c r="D50">
        <v>0</v>
      </c>
      <c r="F50" s="32"/>
    </row>
    <row r="51" spans="2:6">
      <c r="B51">
        <v>3.91112239153582</v>
      </c>
      <c r="D51">
        <v>0</v>
      </c>
      <c r="F51" s="32"/>
    </row>
    <row r="52" spans="2:6">
      <c r="B52">
        <v>3.6324107569533601</v>
      </c>
      <c r="D52">
        <v>0</v>
      </c>
      <c r="F52" s="32"/>
    </row>
    <row r="53" spans="2:6">
      <c r="B53">
        <v>0</v>
      </c>
      <c r="D53">
        <v>0</v>
      </c>
      <c r="F53" s="32"/>
    </row>
    <row r="54" spans="2:6">
      <c r="B54">
        <v>4.92668770043284</v>
      </c>
      <c r="D54">
        <v>0</v>
      </c>
      <c r="F54" s="32"/>
    </row>
    <row r="55" spans="2:6">
      <c r="B55">
        <v>1.8656039269812601</v>
      </c>
      <c r="D55">
        <v>0</v>
      </c>
      <c r="F55" s="32"/>
    </row>
    <row r="56" spans="2:6">
      <c r="B56">
        <v>2.1679752133434298</v>
      </c>
      <c r="D56">
        <v>0</v>
      </c>
      <c r="F56" s="32"/>
    </row>
    <row r="57" spans="2:6">
      <c r="B57">
        <v>0.47748857326751398</v>
      </c>
      <c r="D57">
        <v>0</v>
      </c>
      <c r="F57" s="32"/>
    </row>
    <row r="58" spans="2:6">
      <c r="B58">
        <v>1.7267096245886899</v>
      </c>
      <c r="D58">
        <v>0</v>
      </c>
      <c r="F58" s="32"/>
    </row>
    <row r="59" spans="2:6">
      <c r="B59">
        <v>4.2910054349918001</v>
      </c>
      <c r="D59">
        <v>0</v>
      </c>
      <c r="F59" s="32"/>
    </row>
    <row r="60" spans="2:6">
      <c r="B60">
        <v>1.62709273650598</v>
      </c>
      <c r="D60">
        <v>0</v>
      </c>
      <c r="F60" s="32"/>
    </row>
    <row r="61" spans="2:6">
      <c r="B61">
        <v>2.3009807377993101</v>
      </c>
      <c r="D61">
        <v>0</v>
      </c>
      <c r="F61" s="32"/>
    </row>
    <row r="62" spans="2:6">
      <c r="B62">
        <v>3.0940453072066201</v>
      </c>
      <c r="D62">
        <v>0</v>
      </c>
      <c r="F62" s="32"/>
    </row>
    <row r="63" spans="2:6">
      <c r="B63">
        <v>0</v>
      </c>
      <c r="D63">
        <v>0</v>
      </c>
      <c r="F63" s="32"/>
    </row>
    <row r="64" spans="2:6">
      <c r="B64">
        <v>1.7461356047580301</v>
      </c>
      <c r="D64">
        <v>0</v>
      </c>
      <c r="F64" s="32"/>
    </row>
    <row r="65" spans="2:6">
      <c r="B65">
        <v>0.28648164707448998</v>
      </c>
      <c r="D65">
        <v>0</v>
      </c>
      <c r="F65" s="32"/>
    </row>
    <row r="66" spans="2:6">
      <c r="B66">
        <v>0</v>
      </c>
      <c r="D66">
        <v>0</v>
      </c>
      <c r="F66" s="32"/>
    </row>
    <row r="67" spans="2:6">
      <c r="B67">
        <v>1.5520742079318099</v>
      </c>
      <c r="D67">
        <v>0</v>
      </c>
      <c r="F67" s="32"/>
    </row>
    <row r="68" spans="2:6">
      <c r="B68">
        <v>0</v>
      </c>
      <c r="D68">
        <v>0</v>
      </c>
      <c r="F68" s="32"/>
    </row>
    <row r="69" spans="2:6">
      <c r="B69">
        <v>2.4541780893141198</v>
      </c>
      <c r="D69">
        <v>0</v>
      </c>
      <c r="F69" s="32"/>
    </row>
    <row r="70" spans="2:6">
      <c r="B70">
        <v>0</v>
      </c>
      <c r="D70">
        <v>0</v>
      </c>
      <c r="F70" s="32"/>
    </row>
    <row r="71" spans="2:6">
      <c r="B71">
        <v>0</v>
      </c>
      <c r="D71">
        <v>0</v>
      </c>
      <c r="F71" s="32"/>
    </row>
    <row r="72" spans="2:6">
      <c r="B72">
        <v>0</v>
      </c>
      <c r="D72">
        <v>0</v>
      </c>
      <c r="F72" s="32"/>
    </row>
    <row r="73" spans="2:6">
      <c r="B73">
        <v>0</v>
      </c>
      <c r="D73">
        <v>0</v>
      </c>
      <c r="F73" s="32"/>
    </row>
    <row r="74" spans="2:6">
      <c r="B74">
        <v>0.30618243445154902</v>
      </c>
      <c r="D74">
        <v>0</v>
      </c>
      <c r="F74" s="32"/>
    </row>
    <row r="75" spans="2:6">
      <c r="B75">
        <v>0</v>
      </c>
      <c r="D75">
        <v>0</v>
      </c>
      <c r="F75" s="32"/>
    </row>
    <row r="76" spans="2:6">
      <c r="B76">
        <v>0</v>
      </c>
      <c r="D76">
        <v>0</v>
      </c>
      <c r="F76" s="32"/>
    </row>
    <row r="77" spans="2:6">
      <c r="B77">
        <v>7.5939997086409399</v>
      </c>
      <c r="D77">
        <v>0</v>
      </c>
      <c r="F77" s="32"/>
    </row>
    <row r="78" spans="2:6">
      <c r="B78">
        <v>0</v>
      </c>
      <c r="D78">
        <v>0</v>
      </c>
      <c r="F78" s="32"/>
    </row>
    <row r="79" spans="2:6">
      <c r="B79">
        <v>3.1816022169369198</v>
      </c>
      <c r="D79">
        <v>0</v>
      </c>
      <c r="F79" s="32"/>
    </row>
    <row r="80" spans="2:6">
      <c r="B80">
        <v>3.1518212201123599</v>
      </c>
      <c r="D80">
        <v>0</v>
      </c>
      <c r="F80" s="32"/>
    </row>
    <row r="81" spans="2:6">
      <c r="B81">
        <v>2.1167161439024</v>
      </c>
      <c r="D81">
        <v>0</v>
      </c>
      <c r="F81" s="32"/>
    </row>
    <row r="82" spans="2:6">
      <c r="B82">
        <v>1.1951365792988999</v>
      </c>
      <c r="D82">
        <v>0</v>
      </c>
      <c r="F82" s="32"/>
    </row>
    <row r="83" spans="2:6">
      <c r="B83">
        <v>4.1090039513841603</v>
      </c>
      <c r="D83">
        <v>0</v>
      </c>
      <c r="F83" s="32"/>
    </row>
    <row r="84" spans="2:6">
      <c r="B84">
        <v>0</v>
      </c>
      <c r="D84">
        <v>0</v>
      </c>
      <c r="F84" s="32"/>
    </row>
    <row r="85" spans="2:6">
      <c r="B85">
        <v>0</v>
      </c>
      <c r="D85">
        <v>0</v>
      </c>
      <c r="F85" s="32"/>
    </row>
    <row r="86" spans="2:6">
      <c r="B86">
        <v>11.8799319971848</v>
      </c>
      <c r="D86">
        <v>0</v>
      </c>
      <c r="F86" s="32"/>
    </row>
    <row r="87" spans="2:6">
      <c r="B87">
        <v>0</v>
      </c>
      <c r="D87">
        <v>0</v>
      </c>
      <c r="F87" s="32"/>
    </row>
    <row r="88" spans="2:6">
      <c r="B88">
        <v>0.574063299359865</v>
      </c>
      <c r="D88">
        <v>0</v>
      </c>
      <c r="F88" s="32"/>
    </row>
    <row r="89" spans="2:6">
      <c r="B89">
        <v>0</v>
      </c>
      <c r="D89">
        <v>0</v>
      </c>
      <c r="F89" s="32"/>
    </row>
    <row r="90" spans="2:6">
      <c r="B90">
        <v>0</v>
      </c>
      <c r="D90">
        <v>0</v>
      </c>
      <c r="F90" s="32"/>
    </row>
    <row r="91" spans="2:6">
      <c r="B91">
        <v>2.2044486814909798</v>
      </c>
      <c r="D91">
        <v>0</v>
      </c>
      <c r="F91" s="32"/>
    </row>
    <row r="92" spans="2:6">
      <c r="B92">
        <v>0</v>
      </c>
      <c r="D92">
        <v>0</v>
      </c>
      <c r="F92" s="32"/>
    </row>
    <row r="93" spans="2:6">
      <c r="B93">
        <v>1.96974015349148</v>
      </c>
      <c r="D93">
        <v>0</v>
      </c>
      <c r="F93" s="32"/>
    </row>
    <row r="94" spans="2:6">
      <c r="B94">
        <v>0</v>
      </c>
      <c r="D94">
        <v>0</v>
      </c>
      <c r="F94" s="32"/>
    </row>
    <row r="95" spans="2:6">
      <c r="B95">
        <v>0</v>
      </c>
      <c r="D95">
        <v>0</v>
      </c>
      <c r="F95" s="32"/>
    </row>
    <row r="96" spans="2:6">
      <c r="B96">
        <v>3.2020501026307402</v>
      </c>
      <c r="D96">
        <v>0</v>
      </c>
      <c r="F96" s="32"/>
    </row>
    <row r="97" spans="2:6">
      <c r="B97">
        <v>0</v>
      </c>
      <c r="D97">
        <v>0</v>
      </c>
      <c r="F97" s="32"/>
    </row>
    <row r="98" spans="2:6">
      <c r="B98">
        <v>0.20286893315704599</v>
      </c>
      <c r="D98">
        <v>0</v>
      </c>
      <c r="F98" s="32"/>
    </row>
    <row r="99" spans="2:6">
      <c r="B99">
        <v>0.76682693891512599</v>
      </c>
      <c r="D99">
        <v>0</v>
      </c>
      <c r="F99" s="32"/>
    </row>
    <row r="100" spans="2:6">
      <c r="B100">
        <v>2.6237699780344599</v>
      </c>
      <c r="D100">
        <v>0</v>
      </c>
      <c r="F100" s="32"/>
    </row>
    <row r="101" spans="2:6">
      <c r="B101">
        <v>0</v>
      </c>
      <c r="D101">
        <v>0</v>
      </c>
      <c r="F101" s="32"/>
    </row>
    <row r="102" spans="2:6">
      <c r="B102">
        <v>0</v>
      </c>
      <c r="D102">
        <v>0</v>
      </c>
      <c r="F102" s="32"/>
    </row>
    <row r="103" spans="2:6">
      <c r="B103">
        <v>0</v>
      </c>
      <c r="D103">
        <v>0</v>
      </c>
      <c r="F103" s="32"/>
    </row>
    <row r="104" spans="2:6">
      <c r="B104">
        <v>0.17314376233550099</v>
      </c>
      <c r="D104">
        <v>0</v>
      </c>
      <c r="F104" s="32"/>
    </row>
    <row r="105" spans="2:6">
      <c r="B105">
        <v>0</v>
      </c>
      <c r="D105">
        <v>0</v>
      </c>
      <c r="F105" s="32"/>
    </row>
    <row r="106" spans="2:6">
      <c r="B106">
        <v>0</v>
      </c>
      <c r="D106">
        <v>0</v>
      </c>
      <c r="F106" s="32"/>
    </row>
    <row r="107" spans="2:6">
      <c r="B107">
        <v>0</v>
      </c>
      <c r="D107">
        <v>0</v>
      </c>
      <c r="F107" s="32"/>
    </row>
    <row r="108" spans="2:6">
      <c r="B108">
        <v>0.90733687552323405</v>
      </c>
      <c r="D108">
        <v>0</v>
      </c>
      <c r="F108" s="32"/>
    </row>
    <row r="109" spans="2:6">
      <c r="B109">
        <v>1.76019964169594</v>
      </c>
      <c r="D109">
        <v>0</v>
      </c>
      <c r="F109" s="32"/>
    </row>
    <row r="110" spans="2:6">
      <c r="B110">
        <v>0</v>
      </c>
      <c r="D110">
        <v>0</v>
      </c>
      <c r="F110" s="32"/>
    </row>
    <row r="111" spans="2:6">
      <c r="B111">
        <v>0</v>
      </c>
      <c r="D111">
        <v>0</v>
      </c>
      <c r="F111" s="32"/>
    </row>
    <row r="112" spans="2:6">
      <c r="B112">
        <v>0</v>
      </c>
      <c r="D112">
        <v>0</v>
      </c>
      <c r="F112" s="32"/>
    </row>
    <row r="113" spans="2:6">
      <c r="B113">
        <v>0</v>
      </c>
      <c r="D113">
        <v>0</v>
      </c>
      <c r="F113" s="32"/>
    </row>
    <row r="114" spans="2:6">
      <c r="B114">
        <v>0</v>
      </c>
      <c r="D114">
        <v>0</v>
      </c>
      <c r="F114" s="32"/>
    </row>
    <row r="115" spans="2:6">
      <c r="B115">
        <v>4.5993310777460596</v>
      </c>
      <c r="D115">
        <v>0</v>
      </c>
      <c r="F115" s="32"/>
    </row>
    <row r="116" spans="2:6">
      <c r="B116">
        <v>2.1437566742202301</v>
      </c>
      <c r="D116">
        <v>0</v>
      </c>
      <c r="F116" s="32"/>
    </row>
    <row r="117" spans="2:6">
      <c r="B117">
        <v>0</v>
      </c>
      <c r="D117">
        <v>0</v>
      </c>
      <c r="F117" s="32"/>
    </row>
    <row r="118" spans="2:6">
      <c r="B118">
        <v>0</v>
      </c>
      <c r="D118">
        <v>0</v>
      </c>
      <c r="F118" s="32"/>
    </row>
    <row r="119" spans="2:6">
      <c r="B119">
        <v>0</v>
      </c>
      <c r="D119">
        <v>0</v>
      </c>
      <c r="F119" s="32"/>
    </row>
    <row r="120" spans="2:6">
      <c r="B120">
        <v>0</v>
      </c>
      <c r="D120">
        <v>0</v>
      </c>
      <c r="F120" s="32"/>
    </row>
    <row r="121" spans="2:6">
      <c r="B121">
        <v>7.1893699263572604</v>
      </c>
      <c r="D121">
        <v>0</v>
      </c>
      <c r="F121" s="32"/>
    </row>
    <row r="122" spans="2:6">
      <c r="B122">
        <v>0.97605884996490899</v>
      </c>
      <c r="D122">
        <v>0</v>
      </c>
      <c r="F122" s="32"/>
    </row>
    <row r="123" spans="2:6">
      <c r="B123">
        <v>3.62711658029504</v>
      </c>
      <c r="D123">
        <v>0</v>
      </c>
      <c r="F123" s="32"/>
    </row>
    <row r="124" spans="2:6">
      <c r="B124">
        <v>1.0213596103431299</v>
      </c>
      <c r="D124">
        <v>0</v>
      </c>
      <c r="F124" s="32"/>
    </row>
    <row r="125" spans="2:6">
      <c r="B125">
        <v>0.97263527619137002</v>
      </c>
      <c r="D125">
        <v>0</v>
      </c>
      <c r="F125" s="32"/>
    </row>
    <row r="126" spans="2:6">
      <c r="B126">
        <v>0.49671700185545298</v>
      </c>
      <c r="D126">
        <v>0</v>
      </c>
      <c r="F126" s="32"/>
    </row>
    <row r="127" spans="2:6">
      <c r="B127">
        <v>4.5610730522973402</v>
      </c>
      <c r="D127">
        <v>0</v>
      </c>
      <c r="F127" s="32"/>
    </row>
    <row r="128" spans="2:6">
      <c r="B128">
        <v>5.6329880162834502</v>
      </c>
      <c r="D128">
        <v>0</v>
      </c>
      <c r="F128" s="32"/>
    </row>
    <row r="129" spans="2:6">
      <c r="B129">
        <v>2.0173985792853002</v>
      </c>
      <c r="D129">
        <v>0</v>
      </c>
      <c r="F129" s="32"/>
    </row>
    <row r="130" spans="2:6">
      <c r="B130">
        <v>0</v>
      </c>
      <c r="D130">
        <v>0</v>
      </c>
      <c r="F130" s="32"/>
    </row>
    <row r="131" spans="2:6">
      <c r="B131">
        <v>0</v>
      </c>
      <c r="D131">
        <v>0</v>
      </c>
      <c r="F131" s="32"/>
    </row>
    <row r="132" spans="2:6">
      <c r="B132">
        <v>0</v>
      </c>
      <c r="D132">
        <v>0</v>
      </c>
      <c r="F132" s="32"/>
    </row>
    <row r="133" spans="2:6">
      <c r="B133">
        <v>0</v>
      </c>
      <c r="D133">
        <v>0</v>
      </c>
      <c r="F133" s="32"/>
    </row>
    <row r="134" spans="2:6">
      <c r="B134">
        <v>0</v>
      </c>
      <c r="D134">
        <v>0</v>
      </c>
      <c r="F134" s="32"/>
    </row>
    <row r="135" spans="2:6">
      <c r="B135">
        <v>0</v>
      </c>
      <c r="D135">
        <v>0</v>
      </c>
      <c r="F135" s="32"/>
    </row>
    <row r="136" spans="2:6">
      <c r="B136">
        <v>0</v>
      </c>
      <c r="D136">
        <v>0</v>
      </c>
      <c r="F136" s="32"/>
    </row>
    <row r="137" spans="2:6">
      <c r="B137">
        <v>0</v>
      </c>
      <c r="D137">
        <v>0</v>
      </c>
      <c r="F137" s="32"/>
    </row>
    <row r="138" spans="2:6">
      <c r="B138">
        <v>0</v>
      </c>
      <c r="D138">
        <v>0</v>
      </c>
      <c r="F138" s="32"/>
    </row>
    <row r="139" spans="2:6">
      <c r="B139">
        <v>0</v>
      </c>
      <c r="D139">
        <v>0</v>
      </c>
      <c r="F139" s="32"/>
    </row>
    <row r="140" spans="2:6">
      <c r="B140">
        <v>0</v>
      </c>
      <c r="D140">
        <v>0</v>
      </c>
      <c r="F140" s="32"/>
    </row>
    <row r="141" spans="2:6">
      <c r="B141">
        <v>9.4990722867150499</v>
      </c>
      <c r="D141">
        <v>0</v>
      </c>
      <c r="F141" s="32"/>
    </row>
    <row r="142" spans="2:6">
      <c r="B142">
        <v>5.0767267654793597</v>
      </c>
      <c r="D142">
        <v>0</v>
      </c>
      <c r="F142" s="32"/>
    </row>
    <row r="143" spans="2:6">
      <c r="B143">
        <v>0.480934917508268</v>
      </c>
      <c r="D143">
        <v>0</v>
      </c>
      <c r="F143" s="32"/>
    </row>
    <row r="144" spans="2:6">
      <c r="B144">
        <v>2.3632917040928199</v>
      </c>
      <c r="D144">
        <v>0</v>
      </c>
      <c r="F144" s="32"/>
    </row>
    <row r="145" spans="2:6">
      <c r="B145">
        <v>0</v>
      </c>
      <c r="D145">
        <v>0</v>
      </c>
      <c r="F145" s="32"/>
    </row>
    <row r="146" spans="2:6">
      <c r="B146">
        <v>0</v>
      </c>
      <c r="D146">
        <v>0</v>
      </c>
      <c r="F146" s="32"/>
    </row>
    <row r="147" spans="2:6">
      <c r="B147">
        <v>1.28663360876899</v>
      </c>
      <c r="D147">
        <v>0</v>
      </c>
      <c r="F147" s="32"/>
    </row>
    <row r="148" spans="2:6">
      <c r="B148">
        <v>0</v>
      </c>
      <c r="D148">
        <v>0</v>
      </c>
      <c r="F148" s="32"/>
    </row>
    <row r="149" spans="2:6">
      <c r="B149">
        <v>1.4746633046317501</v>
      </c>
      <c r="D149">
        <v>0</v>
      </c>
      <c r="F149" s="32"/>
    </row>
    <row r="150" spans="2:6">
      <c r="B150">
        <v>0</v>
      </c>
      <c r="D150">
        <v>0</v>
      </c>
      <c r="F150" s="32"/>
    </row>
    <row r="151" spans="2:6">
      <c r="B151">
        <v>1.5723048296265301</v>
      </c>
      <c r="D151">
        <v>0</v>
      </c>
      <c r="F151" s="32"/>
    </row>
    <row r="152" spans="2:6">
      <c r="B152">
        <v>8.6925155442412994</v>
      </c>
      <c r="D152">
        <v>0</v>
      </c>
      <c r="F152" s="32"/>
    </row>
    <row r="153" spans="2:6">
      <c r="B153">
        <v>1.5976197599747199</v>
      </c>
      <c r="D153">
        <v>0</v>
      </c>
      <c r="F153" s="32"/>
    </row>
    <row r="154" spans="2:6">
      <c r="B154">
        <v>13.7371460579595</v>
      </c>
      <c r="D154">
        <v>0</v>
      </c>
      <c r="F154" s="32"/>
    </row>
    <row r="155" spans="2:6">
      <c r="B155">
        <v>0.781071541946042</v>
      </c>
      <c r="D155">
        <v>0</v>
      </c>
      <c r="F155" s="32"/>
    </row>
    <row r="156" spans="2:6">
      <c r="B156">
        <v>0.89452642374485003</v>
      </c>
      <c r="D156">
        <v>0</v>
      </c>
      <c r="F156" s="32"/>
    </row>
    <row r="157" spans="2:6">
      <c r="B157">
        <v>0</v>
      </c>
      <c r="D157">
        <v>0</v>
      </c>
      <c r="F157" s="32"/>
    </row>
    <row r="158" spans="2:6">
      <c r="B158">
        <v>3.7174559263145501</v>
      </c>
      <c r="D158">
        <v>0</v>
      </c>
      <c r="F158" s="32"/>
    </row>
    <row r="159" spans="2:6">
      <c r="B159">
        <v>2.8696351738974601</v>
      </c>
      <c r="D159">
        <v>0</v>
      </c>
      <c r="F159" s="32"/>
    </row>
    <row r="160" spans="2:6">
      <c r="B160">
        <v>1.35929085321068</v>
      </c>
      <c r="D160">
        <v>0</v>
      </c>
      <c r="F160" s="32"/>
    </row>
    <row r="161" spans="2:6">
      <c r="B161">
        <v>0</v>
      </c>
      <c r="D161">
        <v>0</v>
      </c>
      <c r="F161" s="32"/>
    </row>
    <row r="162" spans="2:6">
      <c r="B162">
        <v>6.8161846790837899</v>
      </c>
      <c r="D162">
        <v>0</v>
      </c>
      <c r="F162" s="32"/>
    </row>
    <row r="163" spans="2:6">
      <c r="B163">
        <v>3.4308067012912602</v>
      </c>
      <c r="D163">
        <v>0</v>
      </c>
      <c r="F163" s="32"/>
    </row>
    <row r="164" spans="2:6">
      <c r="B164">
        <v>4.24349269502504</v>
      </c>
      <c r="D164">
        <v>0</v>
      </c>
      <c r="F164" s="32"/>
    </row>
    <row r="165" spans="2:6">
      <c r="B165">
        <v>4.3641937354112397</v>
      </c>
      <c r="D165">
        <v>0</v>
      </c>
      <c r="F165" s="32"/>
    </row>
    <row r="166" spans="2:6">
      <c r="B166">
        <v>2.5691102253139602</v>
      </c>
      <c r="D166">
        <v>0</v>
      </c>
      <c r="F166" s="32"/>
    </row>
    <row r="167" spans="2:6">
      <c r="B167">
        <v>3.5030801864789698</v>
      </c>
      <c r="D167">
        <v>0</v>
      </c>
      <c r="F167" s="32"/>
    </row>
    <row r="168" spans="2:6">
      <c r="B168">
        <v>0.52302006809161405</v>
      </c>
      <c r="D168">
        <v>0</v>
      </c>
      <c r="F168" s="32"/>
    </row>
    <row r="169" spans="2:6">
      <c r="B169">
        <v>3.1799274216401701</v>
      </c>
      <c r="D169">
        <v>0</v>
      </c>
      <c r="F169" s="32"/>
    </row>
    <row r="170" spans="2:6">
      <c r="B170">
        <v>1.97592886008748</v>
      </c>
      <c r="D170">
        <v>0</v>
      </c>
      <c r="F170" s="32"/>
    </row>
    <row r="171" spans="2:6">
      <c r="B171">
        <v>0</v>
      </c>
      <c r="D171">
        <v>0</v>
      </c>
      <c r="F171" s="32"/>
    </row>
    <row r="172" spans="2:6">
      <c r="B172">
        <v>3.5711869904521101</v>
      </c>
      <c r="D172">
        <v>0</v>
      </c>
      <c r="F172" s="32"/>
    </row>
    <row r="173" spans="2:6">
      <c r="B173">
        <v>1.43250606892833</v>
      </c>
      <c r="D173">
        <v>0</v>
      </c>
      <c r="F173" s="32"/>
    </row>
    <row r="174" spans="2:6">
      <c r="B174">
        <v>7.27530701461985</v>
      </c>
      <c r="D174">
        <v>0</v>
      </c>
      <c r="F174" s="32"/>
    </row>
    <row r="175" spans="2:6">
      <c r="B175">
        <v>0</v>
      </c>
      <c r="D175">
        <v>0</v>
      </c>
      <c r="F175" s="32"/>
    </row>
    <row r="176" spans="2:6">
      <c r="B176">
        <v>7.9189158149778303E-3</v>
      </c>
      <c r="D176">
        <v>0</v>
      </c>
      <c r="F176" s="32"/>
    </row>
    <row r="177" spans="2:6">
      <c r="B177">
        <v>0</v>
      </c>
      <c r="D177">
        <v>0</v>
      </c>
      <c r="F177" s="32"/>
    </row>
    <row r="178" spans="2:6">
      <c r="B178">
        <v>0</v>
      </c>
      <c r="D178">
        <v>0</v>
      </c>
      <c r="F178" s="32"/>
    </row>
    <row r="179" spans="2:6">
      <c r="B179">
        <v>2.08249469959387</v>
      </c>
      <c r="D179">
        <v>0</v>
      </c>
      <c r="F179" s="32"/>
    </row>
    <row r="180" spans="2:6">
      <c r="B180">
        <v>2.5233977398838201</v>
      </c>
      <c r="D180">
        <v>0</v>
      </c>
      <c r="F180" s="32"/>
    </row>
    <row r="181" spans="2:6">
      <c r="B181">
        <v>4.0100421188917497E-2</v>
      </c>
      <c r="D181">
        <v>0</v>
      </c>
      <c r="F181" s="32"/>
    </row>
    <row r="182" spans="2:6">
      <c r="B182">
        <v>0</v>
      </c>
      <c r="D182">
        <v>0</v>
      </c>
      <c r="F182" s="32"/>
    </row>
    <row r="183" spans="2:6">
      <c r="B183">
        <v>2.4005944105383099</v>
      </c>
      <c r="D183">
        <v>0</v>
      </c>
      <c r="F183" s="32"/>
    </row>
    <row r="184" spans="2:6">
      <c r="B184">
        <v>0.12337088788747499</v>
      </c>
      <c r="D184">
        <v>0</v>
      </c>
      <c r="F184" s="32"/>
    </row>
    <row r="185" spans="2:6">
      <c r="B185">
        <v>1.57232273006579</v>
      </c>
      <c r="D185">
        <v>0</v>
      </c>
      <c r="F185" s="32"/>
    </row>
    <row r="186" spans="2:6">
      <c r="B186">
        <v>3.9144894661421801</v>
      </c>
      <c r="D186">
        <v>0</v>
      </c>
      <c r="F186" s="32"/>
    </row>
    <row r="187" spans="2:6">
      <c r="B187">
        <v>0.65556850726382598</v>
      </c>
      <c r="D187">
        <v>0</v>
      </c>
      <c r="F187" s="32"/>
    </row>
    <row r="188" spans="2:6">
      <c r="B188">
        <v>0</v>
      </c>
      <c r="D188">
        <v>0</v>
      </c>
      <c r="F188" s="32"/>
    </row>
    <row r="189" spans="2:6">
      <c r="B189">
        <v>0</v>
      </c>
      <c r="D189">
        <v>0</v>
      </c>
      <c r="F189" s="32"/>
    </row>
    <row r="190" spans="2:6">
      <c r="B190">
        <v>0</v>
      </c>
      <c r="D190">
        <v>0</v>
      </c>
      <c r="F190" s="32"/>
    </row>
    <row r="191" spans="2:6">
      <c r="B191">
        <v>9.8418487721644589E-4</v>
      </c>
      <c r="D191">
        <v>0</v>
      </c>
      <c r="F191" s="32"/>
    </row>
    <row r="192" spans="2:6">
      <c r="B192">
        <v>9.2647675368537298E-4</v>
      </c>
      <c r="D192">
        <v>0</v>
      </c>
      <c r="F192" s="32"/>
    </row>
    <row r="193" spans="2:6">
      <c r="B193">
        <v>0.24019483131055899</v>
      </c>
      <c r="D193">
        <v>0</v>
      </c>
      <c r="F193" s="32"/>
    </row>
    <row r="194" spans="2:6">
      <c r="B194">
        <v>0</v>
      </c>
      <c r="D194">
        <v>0</v>
      </c>
      <c r="F194" s="32"/>
    </row>
    <row r="195" spans="2:6">
      <c r="B195">
        <v>0.33525444310376901</v>
      </c>
      <c r="D195">
        <v>0</v>
      </c>
      <c r="F195" s="32"/>
    </row>
    <row r="196" spans="2:6">
      <c r="B196">
        <v>0</v>
      </c>
      <c r="D196">
        <v>0</v>
      </c>
      <c r="F196" s="32"/>
    </row>
    <row r="197" spans="2:6">
      <c r="B197">
        <v>0</v>
      </c>
      <c r="D197">
        <v>0</v>
      </c>
      <c r="F197" s="32"/>
    </row>
    <row r="198" spans="2:6">
      <c r="B198">
        <v>0</v>
      </c>
      <c r="D198">
        <v>0</v>
      </c>
      <c r="F198" s="32"/>
    </row>
    <row r="199" spans="2:6">
      <c r="B199">
        <v>0</v>
      </c>
      <c r="D199">
        <v>0</v>
      </c>
      <c r="F199" s="32"/>
    </row>
    <row r="200" spans="2:6">
      <c r="B200">
        <v>0.88630415590127698</v>
      </c>
      <c r="D200">
        <v>0</v>
      </c>
      <c r="F200" s="32"/>
    </row>
    <row r="201" spans="2:6">
      <c r="B201">
        <v>0</v>
      </c>
      <c r="D201">
        <v>0</v>
      </c>
      <c r="F201" s="32"/>
    </row>
    <row r="202" spans="2:6">
      <c r="B202">
        <v>1.0198632250592701</v>
      </c>
      <c r="D202">
        <v>0</v>
      </c>
      <c r="F202" s="32"/>
    </row>
    <row r="203" spans="2:6">
      <c r="B203">
        <v>0</v>
      </c>
      <c r="D203">
        <v>0</v>
      </c>
      <c r="F203" s="32"/>
    </row>
    <row r="204" spans="2:6">
      <c r="B204">
        <v>0.554430370867946</v>
      </c>
      <c r="D204">
        <v>0</v>
      </c>
      <c r="F204" s="32"/>
    </row>
    <row r="205" spans="2:6">
      <c r="B205">
        <v>0.73378465537440896</v>
      </c>
      <c r="D205">
        <v>0</v>
      </c>
      <c r="F205" s="32"/>
    </row>
    <row r="206" spans="2:6">
      <c r="B206">
        <v>1.2382542824092799</v>
      </c>
      <c r="D206">
        <v>0</v>
      </c>
      <c r="F206" s="32"/>
    </row>
    <row r="207" spans="2:6">
      <c r="B207">
        <v>0</v>
      </c>
      <c r="D207">
        <v>0</v>
      </c>
      <c r="F207" s="32"/>
    </row>
    <row r="208" spans="2:6">
      <c r="B208">
        <v>0</v>
      </c>
      <c r="D208">
        <v>0</v>
      </c>
      <c r="F208" s="32"/>
    </row>
    <row r="209" spans="2:6">
      <c r="B209">
        <v>0</v>
      </c>
      <c r="D209">
        <v>0</v>
      </c>
      <c r="F209" s="32"/>
    </row>
    <row r="210" spans="2:6">
      <c r="B210">
        <v>0</v>
      </c>
      <c r="D210">
        <v>0</v>
      </c>
      <c r="F210" s="32"/>
    </row>
    <row r="211" spans="2:6">
      <c r="B211">
        <v>0</v>
      </c>
      <c r="D211">
        <v>0</v>
      </c>
      <c r="F211" s="32"/>
    </row>
    <row r="212" spans="2:6">
      <c r="B212">
        <v>1.815711362394</v>
      </c>
      <c r="D212">
        <v>0</v>
      </c>
      <c r="F212" s="32"/>
    </row>
    <row r="213" spans="2:6">
      <c r="B213">
        <v>0</v>
      </c>
      <c r="D213">
        <v>0</v>
      </c>
      <c r="F213" s="32"/>
    </row>
    <row r="214" spans="2:6">
      <c r="B214">
        <v>0.320054532345877</v>
      </c>
      <c r="D214">
        <v>0</v>
      </c>
      <c r="F214" s="32"/>
    </row>
    <row r="215" spans="2:6">
      <c r="B215">
        <v>0</v>
      </c>
      <c r="D215">
        <v>0</v>
      </c>
      <c r="F215" s="32"/>
    </row>
    <row r="216" spans="2:6">
      <c r="B216">
        <v>1.5285398014617499</v>
      </c>
      <c r="D216">
        <v>0</v>
      </c>
      <c r="F216" s="32"/>
    </row>
    <row r="217" spans="2:6">
      <c r="B217">
        <v>0.82445756219835198</v>
      </c>
      <c r="D217">
        <v>0</v>
      </c>
      <c r="F217" s="32"/>
    </row>
    <row r="218" spans="2:6">
      <c r="B218">
        <v>0</v>
      </c>
      <c r="D218">
        <v>0</v>
      </c>
      <c r="F218" s="32"/>
    </row>
    <row r="219" spans="2:6">
      <c r="B219">
        <v>2.0540312456201502</v>
      </c>
      <c r="D219">
        <v>0</v>
      </c>
      <c r="F219" s="32"/>
    </row>
    <row r="220" spans="2:6">
      <c r="B220">
        <v>0</v>
      </c>
      <c r="D220">
        <v>0</v>
      </c>
      <c r="F220" s="32"/>
    </row>
    <row r="221" spans="2:6">
      <c r="B221">
        <v>0</v>
      </c>
      <c r="D221">
        <v>0</v>
      </c>
      <c r="F221" s="32"/>
    </row>
    <row r="222" spans="2:6">
      <c r="B222">
        <v>0</v>
      </c>
      <c r="D222">
        <v>0</v>
      </c>
      <c r="F222" s="32"/>
    </row>
    <row r="223" spans="2:6">
      <c r="B223">
        <v>0</v>
      </c>
      <c r="D223">
        <v>0</v>
      </c>
      <c r="F223" s="32"/>
    </row>
    <row r="224" spans="2:6">
      <c r="B224">
        <v>1.28438423518983</v>
      </c>
      <c r="D224">
        <v>0</v>
      </c>
      <c r="F224" s="32"/>
    </row>
    <row r="225" spans="2:6">
      <c r="B225">
        <v>0</v>
      </c>
      <c r="D225">
        <v>0</v>
      </c>
      <c r="F225" s="32"/>
    </row>
    <row r="226" spans="2:6">
      <c r="B226">
        <v>0</v>
      </c>
      <c r="D226">
        <v>0</v>
      </c>
      <c r="F226" s="32"/>
    </row>
    <row r="227" spans="2:6">
      <c r="B227">
        <v>0</v>
      </c>
      <c r="D227">
        <v>0</v>
      </c>
      <c r="F227" s="32"/>
    </row>
    <row r="228" spans="2:6">
      <c r="B228">
        <v>0</v>
      </c>
      <c r="D228">
        <v>0</v>
      </c>
      <c r="F228" s="32"/>
    </row>
    <row r="229" spans="2:6">
      <c r="B229">
        <v>2.7026466544887602</v>
      </c>
      <c r="D229">
        <v>0</v>
      </c>
      <c r="F229" s="32"/>
    </row>
    <row r="230" spans="2:6">
      <c r="B230">
        <v>8.6330812913461101E-4</v>
      </c>
      <c r="D230">
        <v>0</v>
      </c>
      <c r="F230" s="32"/>
    </row>
    <row r="231" spans="2:6">
      <c r="B231">
        <v>4.2923216828549002E-4</v>
      </c>
      <c r="D231">
        <v>0</v>
      </c>
      <c r="F231" s="32"/>
    </row>
    <row r="232" spans="2:6">
      <c r="B232">
        <v>0.92884294228909903</v>
      </c>
      <c r="D232">
        <v>0</v>
      </c>
      <c r="F232" s="32"/>
    </row>
    <row r="233" spans="2:6">
      <c r="B233">
        <v>3.73424287730978</v>
      </c>
      <c r="D233">
        <v>0</v>
      </c>
      <c r="F233" s="32"/>
    </row>
    <row r="234" spans="2:6">
      <c r="B234">
        <v>4.8684852401824896</v>
      </c>
      <c r="D234">
        <v>0</v>
      </c>
      <c r="F234" s="32"/>
    </row>
    <row r="235" spans="2:6">
      <c r="B235">
        <v>0.89285339584522905</v>
      </c>
      <c r="D235">
        <v>0</v>
      </c>
      <c r="F235" s="32"/>
    </row>
    <row r="236" spans="2:6">
      <c r="B236">
        <v>0.56203341690302699</v>
      </c>
      <c r="D236">
        <v>0</v>
      </c>
      <c r="F236" s="32"/>
    </row>
    <row r="237" spans="2:6">
      <c r="B237">
        <v>0.659664539113057</v>
      </c>
      <c r="D237">
        <v>0</v>
      </c>
      <c r="F237" s="32"/>
    </row>
    <row r="238" spans="2:6">
      <c r="B238">
        <v>0.88831131727685098</v>
      </c>
      <c r="D238">
        <v>0</v>
      </c>
      <c r="F238" s="32"/>
    </row>
    <row r="239" spans="2:6">
      <c r="B239">
        <v>1.1488348367594801</v>
      </c>
      <c r="D239">
        <v>0</v>
      </c>
      <c r="F239" s="32"/>
    </row>
    <row r="240" spans="2:6">
      <c r="B240">
        <v>0</v>
      </c>
      <c r="D240">
        <v>0</v>
      </c>
      <c r="F240" s="32"/>
    </row>
    <row r="241" spans="2:6">
      <c r="B241">
        <v>3.6957238758854798</v>
      </c>
      <c r="D241">
        <v>0</v>
      </c>
      <c r="F241" s="32"/>
    </row>
    <row r="242" spans="2:6">
      <c r="B242">
        <v>8.9304781828390691</v>
      </c>
      <c r="D242">
        <v>0</v>
      </c>
      <c r="F242" s="32"/>
    </row>
    <row r="243" spans="2:6">
      <c r="B243">
        <v>8.9999999918824098</v>
      </c>
      <c r="D243">
        <v>0</v>
      </c>
      <c r="F243" s="32"/>
    </row>
    <row r="244" spans="2:6">
      <c r="B244">
        <v>0.57024341393674505</v>
      </c>
      <c r="D244">
        <v>0</v>
      </c>
      <c r="F244" s="32"/>
    </row>
    <row r="245" spans="2:6">
      <c r="B245">
        <v>2.1992236897198101</v>
      </c>
      <c r="D245">
        <v>0</v>
      </c>
      <c r="F245" s="32"/>
    </row>
    <row r="246" spans="2:6">
      <c r="B246">
        <v>2.9558677958859598</v>
      </c>
      <c r="D246">
        <v>0</v>
      </c>
      <c r="F246" s="32"/>
    </row>
    <row r="247" spans="2:6">
      <c r="B247">
        <v>3.1772353208003601</v>
      </c>
      <c r="D247">
        <v>0</v>
      </c>
      <c r="F247" s="32"/>
    </row>
    <row r="248" spans="2:6">
      <c r="B248">
        <v>2.46704230684038</v>
      </c>
      <c r="D248">
        <v>0</v>
      </c>
      <c r="F248" s="32"/>
    </row>
    <row r="249" spans="2:6">
      <c r="B249">
        <v>11.482989548109501</v>
      </c>
      <c r="D249">
        <v>0</v>
      </c>
      <c r="F249" s="32"/>
    </row>
    <row r="250" spans="2:6">
      <c r="B250">
        <v>3.5739470647668501</v>
      </c>
      <c r="D250">
        <v>0</v>
      </c>
      <c r="F250" s="32"/>
    </row>
    <row r="251" spans="2:6">
      <c r="B251">
        <v>3.9751701769198702</v>
      </c>
      <c r="D251">
        <v>0</v>
      </c>
      <c r="F251" s="32"/>
    </row>
    <row r="252" spans="2:6">
      <c r="B252">
        <v>0.23036938351050801</v>
      </c>
      <c r="D252">
        <v>0</v>
      </c>
      <c r="F252" s="32"/>
    </row>
    <row r="253" spans="2:6">
      <c r="B253">
        <v>4.26888359770847</v>
      </c>
      <c r="D253">
        <v>0</v>
      </c>
      <c r="F253" s="32"/>
    </row>
    <row r="254" spans="2:6">
      <c r="B254">
        <v>6.54458843932641</v>
      </c>
      <c r="D254">
        <v>0</v>
      </c>
      <c r="F254" s="32"/>
    </row>
    <row r="255" spans="2:6">
      <c r="B255">
        <v>3.7960265095742001</v>
      </c>
      <c r="D255">
        <v>0</v>
      </c>
      <c r="F255" s="32"/>
    </row>
    <row r="256" spans="2:6">
      <c r="B256">
        <v>15.7926226098222</v>
      </c>
      <c r="D256">
        <v>0</v>
      </c>
      <c r="F256" s="32"/>
    </row>
    <row r="257" spans="2:6">
      <c r="B257">
        <v>8.1000307943359502</v>
      </c>
      <c r="D257">
        <v>0</v>
      </c>
      <c r="F257" s="32"/>
    </row>
    <row r="258" spans="2:6">
      <c r="B258">
        <v>4.7939179454126197</v>
      </c>
      <c r="D258">
        <v>0</v>
      </c>
      <c r="F258" s="32"/>
    </row>
    <row r="259" spans="2:6">
      <c r="B259">
        <v>0.18856730933304899</v>
      </c>
      <c r="D259">
        <v>0</v>
      </c>
      <c r="F259" s="32"/>
    </row>
    <row r="260" spans="2:6">
      <c r="B260">
        <v>0.59521366047770896</v>
      </c>
      <c r="D260">
        <v>0</v>
      </c>
      <c r="F260" s="32"/>
    </row>
    <row r="261" spans="2:6">
      <c r="B261">
        <v>10.523481745705601</v>
      </c>
      <c r="D261">
        <v>0</v>
      </c>
      <c r="F261" s="32"/>
    </row>
    <row r="262" spans="2:6">
      <c r="B262">
        <v>0</v>
      </c>
      <c r="D262">
        <v>0</v>
      </c>
      <c r="F262" s="32"/>
    </row>
    <row r="263" spans="2:6">
      <c r="B263">
        <v>0.76644874468002799</v>
      </c>
      <c r="D263">
        <v>0</v>
      </c>
      <c r="F263" s="32"/>
    </row>
    <row r="264" spans="2:6">
      <c r="B264">
        <v>1.43448264873528</v>
      </c>
      <c r="D264">
        <v>0</v>
      </c>
      <c r="F264" s="32"/>
    </row>
    <row r="265" spans="2:6">
      <c r="B265">
        <v>1.4938879938362299</v>
      </c>
      <c r="D265">
        <v>0</v>
      </c>
      <c r="F265" s="32"/>
    </row>
    <row r="266" spans="2:6">
      <c r="B266">
        <v>9.2319384284115499E-2</v>
      </c>
      <c r="D266">
        <v>0</v>
      </c>
      <c r="F266" s="32"/>
    </row>
    <row r="267" spans="2:6">
      <c r="B267">
        <v>3.1483313904528698</v>
      </c>
      <c r="D267">
        <v>0</v>
      </c>
      <c r="F267" s="32"/>
    </row>
    <row r="268" spans="2:6">
      <c r="B268">
        <v>14.740323542987101</v>
      </c>
      <c r="D268">
        <v>0</v>
      </c>
      <c r="F268" s="32"/>
    </row>
    <row r="269" spans="2:6">
      <c r="B269">
        <v>0.82875250285818003</v>
      </c>
      <c r="D269">
        <v>0</v>
      </c>
      <c r="F269" s="32"/>
    </row>
    <row r="270" spans="2:6">
      <c r="B270">
        <v>0</v>
      </c>
      <c r="D270">
        <v>0</v>
      </c>
      <c r="F270" s="32"/>
    </row>
    <row r="271" spans="2:6">
      <c r="B271">
        <v>4.9418821225185896</v>
      </c>
      <c r="D271">
        <v>0</v>
      </c>
      <c r="F271" s="32"/>
    </row>
    <row r="272" spans="2:6">
      <c r="B272">
        <v>1.5256938840522001</v>
      </c>
      <c r="D272">
        <v>0</v>
      </c>
      <c r="F272" s="32"/>
    </row>
    <row r="273" spans="2:6">
      <c r="B273">
        <v>0</v>
      </c>
      <c r="D273">
        <v>0</v>
      </c>
      <c r="F273" s="32"/>
    </row>
    <row r="274" spans="2:6">
      <c r="B274">
        <v>0</v>
      </c>
      <c r="D274">
        <v>0</v>
      </c>
      <c r="F274" s="32"/>
    </row>
    <row r="275" spans="2:6">
      <c r="B275">
        <v>15</v>
      </c>
      <c r="D275">
        <v>0</v>
      </c>
      <c r="F275" s="32"/>
    </row>
    <row r="276" spans="2:6">
      <c r="B276">
        <v>0</v>
      </c>
      <c r="D276">
        <v>0</v>
      </c>
      <c r="F276" s="32"/>
    </row>
    <row r="277" spans="2:6">
      <c r="B277">
        <v>0</v>
      </c>
      <c r="D277">
        <v>0</v>
      </c>
      <c r="F277" s="32"/>
    </row>
    <row r="278" spans="2:6">
      <c r="B278">
        <v>0.155856654475828</v>
      </c>
      <c r="D278">
        <v>0</v>
      </c>
      <c r="F278" s="32"/>
    </row>
    <row r="279" spans="2:6">
      <c r="B279">
        <v>1.6407095403757801</v>
      </c>
      <c r="D279">
        <v>0</v>
      </c>
      <c r="F279" s="32"/>
    </row>
    <row r="280" spans="2:6">
      <c r="B280">
        <v>2.05998527585932</v>
      </c>
      <c r="D280">
        <v>0</v>
      </c>
      <c r="F280" s="32"/>
    </row>
    <row r="281" spans="2:6">
      <c r="B281">
        <v>0</v>
      </c>
      <c r="D281">
        <v>0</v>
      </c>
      <c r="F281" s="32"/>
    </row>
    <row r="282" spans="2:6">
      <c r="B282">
        <v>0</v>
      </c>
      <c r="D282">
        <v>0</v>
      </c>
      <c r="F282" s="32"/>
    </row>
    <row r="283" spans="2:6">
      <c r="B283">
        <v>0.655431755057309</v>
      </c>
      <c r="D283">
        <v>0</v>
      </c>
      <c r="F283" s="32"/>
    </row>
    <row r="284" spans="2:6">
      <c r="B284">
        <v>0</v>
      </c>
      <c r="D284">
        <v>0</v>
      </c>
      <c r="F284" s="32"/>
    </row>
    <row r="285" spans="2:6">
      <c r="B285">
        <v>0</v>
      </c>
      <c r="D285">
        <v>0</v>
      </c>
      <c r="F285" s="32"/>
    </row>
    <row r="286" spans="2:6">
      <c r="B286">
        <v>1.95939192167856</v>
      </c>
      <c r="D286">
        <v>0</v>
      </c>
      <c r="F286" s="32"/>
    </row>
    <row r="287" spans="2:6">
      <c r="B287">
        <v>3.5256098398896598</v>
      </c>
      <c r="D287">
        <v>0</v>
      </c>
      <c r="F287" s="32"/>
    </row>
    <row r="288" spans="2:6">
      <c r="B288">
        <v>1.41666411026525</v>
      </c>
      <c r="D288">
        <v>0</v>
      </c>
      <c r="F288" s="32"/>
    </row>
    <row r="289" spans="2:6">
      <c r="B289">
        <v>3.6618458665884299</v>
      </c>
      <c r="D289">
        <v>0</v>
      </c>
      <c r="F289" s="32"/>
    </row>
    <row r="290" spans="2:6">
      <c r="B290">
        <v>3.6660337186934302</v>
      </c>
      <c r="D290">
        <v>0</v>
      </c>
      <c r="F290" s="32"/>
    </row>
    <row r="291" spans="2:6">
      <c r="B291">
        <v>0</v>
      </c>
      <c r="D291">
        <v>0</v>
      </c>
      <c r="F291" s="32"/>
    </row>
    <row r="292" spans="2:6">
      <c r="B292">
        <v>2.2974469928580299</v>
      </c>
      <c r="D292">
        <v>0</v>
      </c>
      <c r="F292" s="32"/>
    </row>
    <row r="293" spans="2:6">
      <c r="B293">
        <v>0</v>
      </c>
      <c r="D293">
        <v>0</v>
      </c>
      <c r="F293" s="32"/>
    </row>
    <row r="294" spans="2:6">
      <c r="B294">
        <v>4.9423303215279803E-2</v>
      </c>
      <c r="D294">
        <v>0</v>
      </c>
      <c r="F294" s="32"/>
    </row>
    <row r="295" spans="2:6">
      <c r="B295">
        <v>0.62546919293847103</v>
      </c>
      <c r="D295">
        <v>0</v>
      </c>
      <c r="F295" s="32"/>
    </row>
    <row r="296" spans="2:6">
      <c r="B296">
        <v>0</v>
      </c>
      <c r="D296">
        <v>0</v>
      </c>
      <c r="F296" s="32"/>
    </row>
    <row r="297" spans="2:6">
      <c r="B297">
        <v>0</v>
      </c>
      <c r="D297">
        <v>0</v>
      </c>
      <c r="F297" s="32"/>
    </row>
    <row r="298" spans="2:6">
      <c r="B298">
        <v>0</v>
      </c>
      <c r="D298">
        <v>0</v>
      </c>
      <c r="F298" s="32"/>
    </row>
    <row r="299" spans="2:6">
      <c r="B299">
        <v>2.2801424940105499</v>
      </c>
      <c r="D299">
        <v>0</v>
      </c>
      <c r="F299" s="32"/>
    </row>
    <row r="300" spans="2:6">
      <c r="B300">
        <v>0.328445170216284</v>
      </c>
      <c r="D300">
        <v>0</v>
      </c>
      <c r="F300" s="32"/>
    </row>
    <row r="301" spans="2:6">
      <c r="B301">
        <v>0</v>
      </c>
      <c r="D301">
        <v>0</v>
      </c>
      <c r="F301" s="32"/>
    </row>
    <row r="302" spans="2:6">
      <c r="B302">
        <v>1.70227183136391</v>
      </c>
      <c r="D302">
        <v>0</v>
      </c>
      <c r="F302" s="32"/>
    </row>
    <row r="303" spans="2:6">
      <c r="B303">
        <v>0.45767066493724301</v>
      </c>
      <c r="D303">
        <v>0</v>
      </c>
      <c r="F303" s="32"/>
    </row>
    <row r="304" spans="2:6">
      <c r="B304">
        <v>4.2943448537965798</v>
      </c>
      <c r="D304">
        <v>0</v>
      </c>
      <c r="F304" s="32"/>
    </row>
    <row r="305" spans="2:6">
      <c r="B305">
        <v>0.48656525609802098</v>
      </c>
      <c r="D305">
        <v>0</v>
      </c>
      <c r="F305" s="32"/>
    </row>
    <row r="306" spans="2:6">
      <c r="B306">
        <v>0.34192737667252898</v>
      </c>
      <c r="D306">
        <v>0</v>
      </c>
      <c r="F306" s="32"/>
    </row>
    <row r="307" spans="2:6">
      <c r="B307">
        <v>4.30511467606485</v>
      </c>
      <c r="D307">
        <v>0</v>
      </c>
      <c r="F307" s="32"/>
    </row>
    <row r="308" spans="2:6">
      <c r="B308">
        <v>3.6684364562468401</v>
      </c>
      <c r="D308">
        <v>0</v>
      </c>
      <c r="F308" s="32"/>
    </row>
    <row r="309" spans="2:6">
      <c r="B309">
        <v>3.76167925559528</v>
      </c>
      <c r="D309">
        <v>0</v>
      </c>
      <c r="F309" s="32"/>
    </row>
    <row r="310" spans="2:6">
      <c r="B310">
        <v>0.71589767525330705</v>
      </c>
      <c r="D310">
        <v>0</v>
      </c>
      <c r="F310" s="32"/>
    </row>
    <row r="311" spans="2:6">
      <c r="B311">
        <v>0</v>
      </c>
      <c r="D311">
        <v>0</v>
      </c>
      <c r="F311" s="32"/>
    </row>
    <row r="312" spans="2:6">
      <c r="B312">
        <v>0</v>
      </c>
      <c r="D312">
        <v>0</v>
      </c>
      <c r="F312" s="32"/>
    </row>
    <row r="313" spans="2:6">
      <c r="B313">
        <v>0</v>
      </c>
      <c r="D313">
        <v>0</v>
      </c>
      <c r="F313" s="32"/>
    </row>
    <row r="314" spans="2:6">
      <c r="B314">
        <v>0</v>
      </c>
      <c r="D314">
        <v>0</v>
      </c>
      <c r="F314" s="32"/>
    </row>
    <row r="315" spans="2:6">
      <c r="B315">
        <v>0</v>
      </c>
      <c r="D315">
        <v>0</v>
      </c>
      <c r="F315" s="32"/>
    </row>
    <row r="316" spans="2:6">
      <c r="B316">
        <v>0</v>
      </c>
      <c r="D316">
        <v>0</v>
      </c>
      <c r="F316" s="32"/>
    </row>
    <row r="317" spans="2:6">
      <c r="B317">
        <v>0</v>
      </c>
      <c r="D317">
        <v>0</v>
      </c>
      <c r="F317" s="32"/>
    </row>
    <row r="318" spans="2:6">
      <c r="B318">
        <v>0</v>
      </c>
      <c r="D318">
        <v>0</v>
      </c>
      <c r="F318" s="32"/>
    </row>
    <row r="319" spans="2:6">
      <c r="B319">
        <v>0</v>
      </c>
      <c r="D319">
        <v>0</v>
      </c>
      <c r="F319" s="32"/>
    </row>
    <row r="320" spans="2:6">
      <c r="B320">
        <v>0.23261753705966101</v>
      </c>
      <c r="D320">
        <v>0</v>
      </c>
      <c r="F320" s="32"/>
    </row>
    <row r="321" spans="2:6">
      <c r="B321">
        <v>1.11254379143008</v>
      </c>
      <c r="D321">
        <v>0</v>
      </c>
      <c r="F321" s="32"/>
    </row>
    <row r="322" spans="2:6">
      <c r="B322">
        <v>0</v>
      </c>
      <c r="D322">
        <v>0</v>
      </c>
      <c r="F322" s="32"/>
    </row>
    <row r="323" spans="2:6">
      <c r="B323">
        <v>0</v>
      </c>
      <c r="D323">
        <v>0</v>
      </c>
      <c r="F323" s="32"/>
    </row>
    <row r="324" spans="2:6">
      <c r="B324">
        <v>0.74215756043693404</v>
      </c>
      <c r="D324">
        <v>0</v>
      </c>
      <c r="F324" s="32"/>
    </row>
    <row r="325" spans="2:6">
      <c r="B325">
        <v>6.3016404737634896E-2</v>
      </c>
      <c r="D325">
        <v>0</v>
      </c>
      <c r="F325" s="32"/>
    </row>
    <row r="326" spans="2:6">
      <c r="B326">
        <v>2.9048936759623301</v>
      </c>
      <c r="D326">
        <v>0</v>
      </c>
      <c r="F326" s="32"/>
    </row>
    <row r="327" spans="2:6">
      <c r="B327">
        <v>0.20568895567096701</v>
      </c>
      <c r="D327">
        <v>0</v>
      </c>
      <c r="F327" s="32"/>
    </row>
    <row r="328" spans="2:6">
      <c r="B328">
        <v>1.6139246394348701</v>
      </c>
      <c r="D328">
        <v>0</v>
      </c>
      <c r="F328" s="32"/>
    </row>
    <row r="329" spans="2:6">
      <c r="B329">
        <v>15</v>
      </c>
      <c r="D329">
        <v>0</v>
      </c>
      <c r="F329" s="32"/>
    </row>
    <row r="330" spans="2:6">
      <c r="B330">
        <v>0</v>
      </c>
      <c r="D330">
        <v>0</v>
      </c>
      <c r="F330" s="32"/>
    </row>
    <row r="331" spans="2:6">
      <c r="B331">
        <v>0</v>
      </c>
      <c r="D331">
        <v>0</v>
      </c>
      <c r="F331" s="32"/>
    </row>
    <row r="332" spans="2:6">
      <c r="B332">
        <v>0.76794653520253697</v>
      </c>
      <c r="D332">
        <v>0</v>
      </c>
      <c r="F332" s="32"/>
    </row>
    <row r="333" spans="2:6">
      <c r="B333">
        <v>7.28473041575484</v>
      </c>
      <c r="D333">
        <v>0</v>
      </c>
      <c r="F333" s="32"/>
    </row>
    <row r="334" spans="2:6">
      <c r="B334">
        <v>0</v>
      </c>
      <c r="D334">
        <v>0</v>
      </c>
      <c r="F334" s="32"/>
    </row>
    <row r="335" spans="2:6">
      <c r="B335">
        <v>6.3182869999480502</v>
      </c>
      <c r="D335">
        <v>0</v>
      </c>
      <c r="F335" s="32"/>
    </row>
    <row r="336" spans="2:6">
      <c r="B336">
        <v>1.48338564782289</v>
      </c>
      <c r="D336">
        <v>0</v>
      </c>
      <c r="F336" s="32"/>
    </row>
    <row r="337" spans="2:6">
      <c r="B337">
        <v>5.7628315716984897</v>
      </c>
      <c r="D337">
        <v>0</v>
      </c>
      <c r="F337" s="32"/>
    </row>
    <row r="338" spans="2:6">
      <c r="B338">
        <v>1.37823881050403</v>
      </c>
      <c r="D338">
        <v>0</v>
      </c>
      <c r="F338" s="32"/>
    </row>
    <row r="339" spans="2:6">
      <c r="B339">
        <v>0</v>
      </c>
      <c r="D339">
        <v>0</v>
      </c>
      <c r="F339" s="32"/>
    </row>
    <row r="340" spans="2:6">
      <c r="B340">
        <v>6.9801471872918901</v>
      </c>
      <c r="D340">
        <v>0</v>
      </c>
      <c r="F340" s="32"/>
    </row>
    <row r="341" spans="2:6">
      <c r="B341">
        <v>9.5631461579900208</v>
      </c>
      <c r="D341">
        <v>0</v>
      </c>
      <c r="F341" s="32"/>
    </row>
    <row r="342" spans="2:6">
      <c r="B342">
        <v>6.05366790536503</v>
      </c>
      <c r="D342">
        <v>0</v>
      </c>
      <c r="F342" s="32"/>
    </row>
    <row r="343" spans="2:6">
      <c r="B343">
        <v>0</v>
      </c>
      <c r="D343">
        <v>0</v>
      </c>
      <c r="F343" s="32"/>
    </row>
    <row r="344" spans="2:6">
      <c r="B344">
        <v>3.59561668813397</v>
      </c>
      <c r="D344">
        <v>0</v>
      </c>
      <c r="F344" s="32"/>
    </row>
    <row r="345" spans="2:6">
      <c r="B345">
        <v>2.4271676078596899E-2</v>
      </c>
      <c r="D345">
        <v>0</v>
      </c>
      <c r="F345" s="32"/>
    </row>
    <row r="346" spans="2:6">
      <c r="B346">
        <v>7</v>
      </c>
      <c r="D346">
        <v>0</v>
      </c>
      <c r="F346" s="32"/>
    </row>
    <row r="347" spans="2:6">
      <c r="B347">
        <v>0.19825551659027399</v>
      </c>
      <c r="D347">
        <v>0</v>
      </c>
      <c r="F347" s="32"/>
    </row>
    <row r="348" spans="2:6">
      <c r="B348">
        <v>7</v>
      </c>
      <c r="D348">
        <v>0</v>
      </c>
      <c r="F348" s="32"/>
    </row>
    <row r="349" spans="2:6">
      <c r="B349">
        <v>0.15735295074652</v>
      </c>
      <c r="D349">
        <v>0</v>
      </c>
      <c r="F349" s="32"/>
    </row>
    <row r="350" spans="2:6">
      <c r="B350">
        <v>5.1413694690464598E-2</v>
      </c>
      <c r="D350">
        <v>0</v>
      </c>
      <c r="F350" s="32"/>
    </row>
    <row r="351" spans="2:6">
      <c r="B351">
        <v>0.16358771111822201</v>
      </c>
      <c r="D351">
        <v>0</v>
      </c>
      <c r="F351" s="32"/>
    </row>
    <row r="352" spans="2:6">
      <c r="B352">
        <v>2.2574527287136099E-4</v>
      </c>
      <c r="D352">
        <v>0</v>
      </c>
      <c r="F352" s="32"/>
    </row>
    <row r="353" spans="2:6">
      <c r="B353">
        <v>9.9558883506857203</v>
      </c>
      <c r="D353">
        <v>0</v>
      </c>
      <c r="F353" s="32"/>
    </row>
    <row r="354" spans="2:6">
      <c r="B354">
        <v>2.4117118197990801</v>
      </c>
      <c r="D354">
        <v>0</v>
      </c>
      <c r="F354" s="32"/>
    </row>
    <row r="355" spans="2:6">
      <c r="B355">
        <v>0</v>
      </c>
      <c r="D355">
        <v>0</v>
      </c>
      <c r="F355" s="32"/>
    </row>
    <row r="356" spans="2:6">
      <c r="B356">
        <v>8.8319521252712008</v>
      </c>
      <c r="D356">
        <v>0</v>
      </c>
      <c r="F356" s="32"/>
    </row>
    <row r="357" spans="2:6">
      <c r="B357">
        <v>4.8590799938733298</v>
      </c>
      <c r="D357">
        <v>0</v>
      </c>
      <c r="F357" s="32"/>
    </row>
    <row r="358" spans="2:6">
      <c r="B358">
        <v>0</v>
      </c>
      <c r="D358">
        <v>0</v>
      </c>
      <c r="F358" s="32"/>
    </row>
    <row r="359" spans="2:6">
      <c r="B359">
        <v>0</v>
      </c>
      <c r="D359">
        <v>0</v>
      </c>
      <c r="F359" s="32"/>
    </row>
    <row r="360" spans="2:6">
      <c r="B360">
        <v>0</v>
      </c>
      <c r="D360">
        <v>0</v>
      </c>
      <c r="F360" s="32"/>
    </row>
    <row r="361" spans="2:6">
      <c r="B361">
        <v>0</v>
      </c>
      <c r="D361">
        <v>0</v>
      </c>
      <c r="F361" s="32"/>
    </row>
    <row r="362" spans="2:6">
      <c r="B362">
        <v>0</v>
      </c>
      <c r="D362">
        <v>0</v>
      </c>
      <c r="F362" s="32"/>
    </row>
    <row r="363" spans="2:6">
      <c r="B363">
        <v>0</v>
      </c>
      <c r="D363">
        <v>0</v>
      </c>
      <c r="F363" s="32"/>
    </row>
    <row r="364" spans="2:6">
      <c r="B364">
        <v>0</v>
      </c>
      <c r="D364">
        <v>0</v>
      </c>
      <c r="F364" s="32"/>
    </row>
    <row r="365" spans="2:6">
      <c r="B365">
        <v>0</v>
      </c>
      <c r="D365">
        <v>0</v>
      </c>
      <c r="F365" s="32"/>
    </row>
    <row r="366" spans="2:6">
      <c r="B366">
        <v>0</v>
      </c>
      <c r="D366">
        <v>0</v>
      </c>
      <c r="F366" s="32"/>
    </row>
    <row r="367" spans="2:6">
      <c r="B367">
        <v>0.16778137385210201</v>
      </c>
      <c r="D367">
        <v>0</v>
      </c>
      <c r="F367" s="32"/>
    </row>
    <row r="368" spans="2:6">
      <c r="B368">
        <v>6.8274666681282001</v>
      </c>
      <c r="D368">
        <v>0</v>
      </c>
      <c r="F368" s="32"/>
    </row>
    <row r="369" spans="2:6">
      <c r="B369">
        <v>6.8274666694907102</v>
      </c>
      <c r="D369">
        <v>0</v>
      </c>
      <c r="F369" s="32"/>
    </row>
    <row r="370" spans="2:6">
      <c r="B370">
        <v>6.8274666689628196</v>
      </c>
      <c r="D370">
        <v>0</v>
      </c>
      <c r="F370" s="32"/>
    </row>
    <row r="371" spans="2:6">
      <c r="B371">
        <v>6.0898092790482297</v>
      </c>
      <c r="D371">
        <v>0</v>
      </c>
      <c r="F371" s="32"/>
    </row>
    <row r="372" spans="2:6">
      <c r="B372">
        <v>6.0898092814052802</v>
      </c>
      <c r="D372">
        <v>0</v>
      </c>
      <c r="F372" s="32"/>
    </row>
    <row r="373" spans="2:6">
      <c r="B373">
        <v>5.5773426875045704</v>
      </c>
      <c r="D373">
        <v>0</v>
      </c>
      <c r="F373" s="32"/>
    </row>
    <row r="374" spans="2:6">
      <c r="B374">
        <v>6.0898092795102796</v>
      </c>
      <c r="D374">
        <v>0</v>
      </c>
      <c r="F374" s="32"/>
    </row>
    <row r="375" spans="2:6">
      <c r="B375">
        <v>6.0898092807485202</v>
      </c>
      <c r="D375">
        <v>0</v>
      </c>
      <c r="F375" s="32"/>
    </row>
    <row r="376" spans="2:6">
      <c r="B376">
        <v>6.0898092797216998</v>
      </c>
      <c r="D376">
        <v>0</v>
      </c>
      <c r="F376" s="32"/>
    </row>
    <row r="377" spans="2:6">
      <c r="B377">
        <v>6.0898092808347899</v>
      </c>
      <c r="D377">
        <v>0</v>
      </c>
      <c r="F377" s="32"/>
    </row>
    <row r="378" spans="2:6">
      <c r="B378">
        <v>5.1629727277784498</v>
      </c>
      <c r="D378">
        <v>0</v>
      </c>
      <c r="F378" s="32"/>
    </row>
    <row r="379" spans="2:6">
      <c r="B379">
        <v>5.1654973531276003</v>
      </c>
      <c r="D379">
        <v>0</v>
      </c>
      <c r="F379" s="32"/>
    </row>
    <row r="380" spans="2:6">
      <c r="B380">
        <v>5.1673525699724197</v>
      </c>
      <c r="D380">
        <v>0</v>
      </c>
      <c r="F380" s="32"/>
    </row>
    <row r="381" spans="2:6">
      <c r="B381">
        <v>5.1690676570304399</v>
      </c>
      <c r="D381">
        <v>0</v>
      </c>
      <c r="F381" s="32"/>
    </row>
    <row r="382" spans="2:6">
      <c r="B382">
        <v>5.1697468210292197</v>
      </c>
      <c r="D382">
        <v>0</v>
      </c>
      <c r="F382" s="32"/>
    </row>
    <row r="383" spans="2:6">
      <c r="B383">
        <v>5.1697723112734</v>
      </c>
      <c r="D383">
        <v>0</v>
      </c>
      <c r="F383" s="32"/>
    </row>
    <row r="384" spans="2:6">
      <c r="B384">
        <v>5.16977231129278</v>
      </c>
      <c r="D384">
        <v>0</v>
      </c>
      <c r="F384" s="32"/>
    </row>
    <row r="385" spans="2:6">
      <c r="B385">
        <v>5.1697723112734399</v>
      </c>
      <c r="D385">
        <v>0</v>
      </c>
      <c r="F385" s="32"/>
    </row>
    <row r="386" spans="2:6">
      <c r="B386">
        <v>1.2428177228841599</v>
      </c>
      <c r="D386">
        <v>0</v>
      </c>
      <c r="F386" s="32"/>
    </row>
    <row r="387" spans="2:6">
      <c r="B387">
        <v>1.2428177229188799</v>
      </c>
      <c r="D387">
        <v>0</v>
      </c>
      <c r="F387" s="32"/>
    </row>
    <row r="388" spans="2:6">
      <c r="B388">
        <v>1.24281772276714</v>
      </c>
      <c r="D388">
        <v>0</v>
      </c>
      <c r="F388" s="32"/>
    </row>
    <row r="389" spans="2:6">
      <c r="B389">
        <v>1.2428177231589701</v>
      </c>
      <c r="D389">
        <v>0</v>
      </c>
      <c r="F389" s="32"/>
    </row>
    <row r="390" spans="2:6">
      <c r="B390">
        <v>1.2428177233144699</v>
      </c>
      <c r="D390">
        <v>0</v>
      </c>
      <c r="F390" s="32"/>
    </row>
    <row r="391" spans="2:6">
      <c r="B391">
        <v>3.65802843233257</v>
      </c>
      <c r="D391">
        <v>0</v>
      </c>
      <c r="F391" s="32"/>
    </row>
    <row r="392" spans="2:6">
      <c r="B392">
        <v>3.0839036247022502</v>
      </c>
      <c r="D392">
        <v>0</v>
      </c>
      <c r="F392" s="32"/>
    </row>
    <row r="393" spans="2:6">
      <c r="B393">
        <v>3.1043367014460199</v>
      </c>
      <c r="D393">
        <v>0</v>
      </c>
      <c r="F393" s="32"/>
    </row>
    <row r="394" spans="2:6">
      <c r="B394">
        <v>3.1164613243146899</v>
      </c>
      <c r="D394">
        <v>0</v>
      </c>
      <c r="F394" s="32"/>
    </row>
    <row r="395" spans="2:6">
      <c r="B395">
        <v>3.1262824869517001</v>
      </c>
      <c r="D395">
        <v>0</v>
      </c>
      <c r="F395" s="32"/>
    </row>
    <row r="396" spans="2:6">
      <c r="B396">
        <v>3.1350083864040199</v>
      </c>
      <c r="D396">
        <v>0</v>
      </c>
      <c r="F396" s="3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4" tint="-0.249977111117893"/>
  </sheetPr>
  <dimension ref="A1:XFC43"/>
  <sheetViews>
    <sheetView workbookViewId="0">
      <pane ySplit="1" topLeftCell="A2" activePane="bottomLeft" state="frozenSplit"/>
      <selection activeCell="A29" sqref="A29"/>
      <selection pane="bottomLeft" activeCell="D38" sqref="D38"/>
    </sheetView>
  </sheetViews>
  <sheetFormatPr defaultRowHeight="15"/>
  <cols>
    <col min="1" max="1" width="40.140625" customWidth="1"/>
    <col min="2" max="2" width="11.28515625" customWidth="1"/>
    <col min="3" max="3" width="52.5703125" bestFit="1" customWidth="1"/>
    <col min="4" max="4" width="88.140625" customWidth="1"/>
  </cols>
  <sheetData>
    <row r="1" spans="1:16383" s="6" customFormat="1">
      <c r="A1" s="6" t="s">
        <v>107</v>
      </c>
      <c r="B1" s="6" t="s">
        <v>117</v>
      </c>
      <c r="C1" s="6" t="s">
        <v>118</v>
      </c>
      <c r="D1" s="6" t="s">
        <v>44</v>
      </c>
    </row>
    <row r="2" spans="1:16383" s="9" customFormat="1">
      <c r="A2" s="8"/>
      <c r="B2" s="8">
        <v>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  <c r="XEY2" s="8"/>
      <c r="XEZ2" s="8"/>
      <c r="XFA2" s="8"/>
      <c r="XFB2" s="8"/>
      <c r="XFC2" s="8"/>
    </row>
    <row r="3" spans="1:16383" s="9" customFormat="1">
      <c r="A3" s="8"/>
      <c r="B3" s="8">
        <v>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  <c r="XEY3" s="8"/>
      <c r="XEZ3" s="8"/>
      <c r="XFA3" s="8"/>
      <c r="XFB3" s="8"/>
      <c r="XFC3" s="8"/>
    </row>
    <row r="4" spans="1:16383">
      <c r="A4" s="17" t="s">
        <v>116</v>
      </c>
      <c r="B4" s="17">
        <v>1</v>
      </c>
      <c r="C4" s="17" t="s">
        <v>224</v>
      </c>
      <c r="D4" t="s">
        <v>225</v>
      </c>
    </row>
    <row r="5" spans="1:16383" s="15" customFormat="1">
      <c r="A5" s="17" t="s">
        <v>138</v>
      </c>
      <c r="B5" s="17">
        <v>1</v>
      </c>
      <c r="C5" s="17" t="s">
        <v>219</v>
      </c>
      <c r="D5" s="15" t="s">
        <v>226</v>
      </c>
    </row>
    <row r="6" spans="1:16383">
      <c r="A6" s="17" t="s">
        <v>81</v>
      </c>
      <c r="B6" s="17">
        <v>1</v>
      </c>
      <c r="C6" s="17" t="s">
        <v>178</v>
      </c>
      <c r="D6" t="s">
        <v>111</v>
      </c>
    </row>
    <row r="7" spans="1:16383" s="15" customFormat="1">
      <c r="A7" s="17" t="s">
        <v>139</v>
      </c>
      <c r="B7" s="17">
        <v>1</v>
      </c>
      <c r="C7" s="17" t="s">
        <v>220</v>
      </c>
    </row>
    <row r="8" spans="1:16383">
      <c r="A8" s="17" t="s">
        <v>80</v>
      </c>
      <c r="B8" s="17">
        <v>1</v>
      </c>
      <c r="C8" s="17" t="s">
        <v>171</v>
      </c>
      <c r="D8" t="s">
        <v>112</v>
      </c>
    </row>
    <row r="9" spans="1:16383" s="15" customFormat="1">
      <c r="A9" s="17" t="s">
        <v>142</v>
      </c>
      <c r="B9" s="17">
        <v>0</v>
      </c>
      <c r="C9" s="17" t="s">
        <v>172</v>
      </c>
    </row>
    <row r="10" spans="1:16383" s="4" customFormat="1">
      <c r="A10" s="18" t="s">
        <v>83</v>
      </c>
      <c r="B10" s="18">
        <v>1</v>
      </c>
      <c r="C10" s="18" t="s">
        <v>82</v>
      </c>
    </row>
    <row r="11" spans="1:16383" s="4" customFormat="1">
      <c r="A11" s="18" t="s">
        <v>181</v>
      </c>
      <c r="B11" s="18">
        <v>1</v>
      </c>
      <c r="C11" s="18" t="s">
        <v>183</v>
      </c>
      <c r="D11" s="4" t="s">
        <v>222</v>
      </c>
    </row>
    <row r="12" spans="1:16383" s="4" customFormat="1">
      <c r="A12" s="18" t="s">
        <v>182</v>
      </c>
      <c r="B12" s="18">
        <v>0</v>
      </c>
      <c r="C12" s="18" t="s">
        <v>184</v>
      </c>
      <c r="D12" s="4" t="s">
        <v>223</v>
      </c>
    </row>
    <row r="13" spans="1:16383" s="4" customFormat="1">
      <c r="A13" s="18" t="s">
        <v>84</v>
      </c>
      <c r="B13" s="18">
        <v>0</v>
      </c>
      <c r="C13" s="18" t="s">
        <v>85</v>
      </c>
    </row>
    <row r="14" spans="1:16383" s="4" customFormat="1">
      <c r="A14" s="18" t="s">
        <v>86</v>
      </c>
      <c r="B14" s="18">
        <v>0</v>
      </c>
      <c r="C14" s="18" t="s">
        <v>87</v>
      </c>
    </row>
    <row r="15" spans="1:16383" s="4" customFormat="1">
      <c r="A15" s="18" t="s">
        <v>108</v>
      </c>
      <c r="B15" s="18">
        <v>0</v>
      </c>
      <c r="C15" s="18" t="s">
        <v>173</v>
      </c>
    </row>
    <row r="16" spans="1:16383" s="4" customFormat="1">
      <c r="A16" s="18" t="s">
        <v>140</v>
      </c>
      <c r="B16" s="18">
        <v>0</v>
      </c>
      <c r="C16" s="18" t="s">
        <v>141</v>
      </c>
    </row>
    <row r="17" spans="1:3" s="4" customFormat="1">
      <c r="A17" s="18" t="s">
        <v>155</v>
      </c>
      <c r="B17" s="18">
        <v>0</v>
      </c>
      <c r="C17" s="18" t="s">
        <v>174</v>
      </c>
    </row>
    <row r="18" spans="1:3" s="4" customFormat="1">
      <c r="A18" s="18" t="s">
        <v>156</v>
      </c>
      <c r="B18" s="18">
        <v>0</v>
      </c>
      <c r="C18" s="18" t="s">
        <v>143</v>
      </c>
    </row>
    <row r="19" spans="1:3" s="4" customFormat="1">
      <c r="A19" s="18" t="s">
        <v>157</v>
      </c>
      <c r="B19" s="18">
        <v>0</v>
      </c>
      <c r="C19" s="18" t="s">
        <v>144</v>
      </c>
    </row>
    <row r="20" spans="1:3" s="4" customFormat="1">
      <c r="A20" s="18" t="s">
        <v>88</v>
      </c>
      <c r="B20" s="18">
        <v>0</v>
      </c>
      <c r="C20" s="18" t="s">
        <v>91</v>
      </c>
    </row>
    <row r="21" spans="1:3" s="4" customFormat="1">
      <c r="A21" s="18" t="s">
        <v>89</v>
      </c>
      <c r="B21" s="18">
        <v>0</v>
      </c>
      <c r="C21" s="18" t="s">
        <v>92</v>
      </c>
    </row>
    <row r="22" spans="1:3" s="4" customFormat="1">
      <c r="A22" s="18" t="s">
        <v>90</v>
      </c>
      <c r="B22" s="18">
        <v>0</v>
      </c>
      <c r="C22" s="18" t="s">
        <v>93</v>
      </c>
    </row>
    <row r="23" spans="1:3" s="4" customFormat="1">
      <c r="A23" s="18" t="s">
        <v>105</v>
      </c>
      <c r="B23" s="18">
        <v>0</v>
      </c>
      <c r="C23" s="18" t="s">
        <v>109</v>
      </c>
    </row>
    <row r="24" spans="1:3" s="4" customFormat="1">
      <c r="A24" s="18" t="s">
        <v>158</v>
      </c>
      <c r="B24" s="18">
        <v>0</v>
      </c>
      <c r="C24" s="18" t="s">
        <v>145</v>
      </c>
    </row>
    <row r="25" spans="1:3" s="4" customFormat="1">
      <c r="A25" s="18" t="s">
        <v>159</v>
      </c>
      <c r="B25" s="18">
        <v>0</v>
      </c>
      <c r="C25" s="18" t="s">
        <v>146</v>
      </c>
    </row>
    <row r="26" spans="1:3" s="4" customFormat="1">
      <c r="A26" s="18" t="s">
        <v>160</v>
      </c>
      <c r="B26" s="18">
        <v>0</v>
      </c>
      <c r="C26" s="18" t="s">
        <v>147</v>
      </c>
    </row>
    <row r="27" spans="1:3" s="4" customFormat="1">
      <c r="A27" s="18" t="s">
        <v>161</v>
      </c>
      <c r="B27" s="18">
        <v>0</v>
      </c>
      <c r="C27" s="18" t="s">
        <v>148</v>
      </c>
    </row>
    <row r="28" spans="1:3">
      <c r="A28" s="17" t="s">
        <v>94</v>
      </c>
      <c r="B28" s="19">
        <v>1</v>
      </c>
      <c r="C28" s="17" t="s">
        <v>221</v>
      </c>
    </row>
    <row r="29" spans="1:3">
      <c r="A29" s="17" t="s">
        <v>95</v>
      </c>
      <c r="B29" s="19">
        <v>0</v>
      </c>
      <c r="C29" s="17" t="s">
        <v>100</v>
      </c>
    </row>
    <row r="30" spans="1:3">
      <c r="A30" s="17" t="s">
        <v>96</v>
      </c>
      <c r="B30" s="19">
        <v>1</v>
      </c>
      <c r="C30" s="17" t="s">
        <v>101</v>
      </c>
    </row>
    <row r="31" spans="1:3">
      <c r="A31" s="17" t="s">
        <v>162</v>
      </c>
      <c r="B31" s="19">
        <v>0</v>
      </c>
      <c r="C31" s="17" t="s">
        <v>175</v>
      </c>
    </row>
    <row r="32" spans="1:3" s="15" customFormat="1">
      <c r="A32" s="17" t="s">
        <v>163</v>
      </c>
      <c r="B32" s="19">
        <v>0</v>
      </c>
      <c r="C32" s="17" t="s">
        <v>176</v>
      </c>
    </row>
    <row r="33" spans="1:3" s="15" customFormat="1">
      <c r="A33" s="17" t="s">
        <v>164</v>
      </c>
      <c r="B33" s="19">
        <v>0</v>
      </c>
      <c r="C33" s="17" t="s">
        <v>177</v>
      </c>
    </row>
    <row r="34" spans="1:3" s="15" customFormat="1">
      <c r="A34" s="17" t="s">
        <v>165</v>
      </c>
      <c r="B34" s="19">
        <v>0</v>
      </c>
      <c r="C34" s="17" t="s">
        <v>149</v>
      </c>
    </row>
    <row r="35" spans="1:3" s="15" customFormat="1">
      <c r="A35" s="17" t="s">
        <v>166</v>
      </c>
      <c r="B35" s="19">
        <v>0</v>
      </c>
      <c r="C35" s="17" t="s">
        <v>150</v>
      </c>
    </row>
    <row r="36" spans="1:3">
      <c r="A36" s="17" t="s">
        <v>97</v>
      </c>
      <c r="B36" s="19">
        <v>0</v>
      </c>
      <c r="C36" s="17" t="s">
        <v>102</v>
      </c>
    </row>
    <row r="37" spans="1:3">
      <c r="A37" s="17" t="s">
        <v>98</v>
      </c>
      <c r="B37" s="19">
        <v>0</v>
      </c>
      <c r="C37" s="17" t="s">
        <v>103</v>
      </c>
    </row>
    <row r="38" spans="1:3">
      <c r="A38" s="17" t="s">
        <v>99</v>
      </c>
      <c r="B38" s="19">
        <v>0</v>
      </c>
      <c r="C38" s="17" t="s">
        <v>104</v>
      </c>
    </row>
    <row r="39" spans="1:3">
      <c r="A39" s="17" t="s">
        <v>106</v>
      </c>
      <c r="B39" s="19">
        <v>0</v>
      </c>
      <c r="C39" s="17" t="s">
        <v>110</v>
      </c>
    </row>
    <row r="40" spans="1:3" s="15" customFormat="1">
      <c r="A40" s="17" t="s">
        <v>167</v>
      </c>
      <c r="B40" s="19">
        <v>0</v>
      </c>
      <c r="C40" s="17" t="s">
        <v>151</v>
      </c>
    </row>
    <row r="41" spans="1:3" s="15" customFormat="1">
      <c r="A41" s="17" t="s">
        <v>168</v>
      </c>
      <c r="B41" s="19">
        <v>0</v>
      </c>
      <c r="C41" s="17" t="s">
        <v>152</v>
      </c>
    </row>
    <row r="42" spans="1:3" s="15" customFormat="1">
      <c r="A42" s="17" t="s">
        <v>169</v>
      </c>
      <c r="B42" s="19">
        <v>0</v>
      </c>
      <c r="C42" s="17" t="s">
        <v>153</v>
      </c>
    </row>
    <row r="43" spans="1:3" s="15" customFormat="1">
      <c r="A43" s="17" t="s">
        <v>170</v>
      </c>
      <c r="B43" s="19">
        <v>0</v>
      </c>
      <c r="C43" s="17" t="s">
        <v>154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"/>
  <sheetViews>
    <sheetView workbookViewId="0">
      <pane ySplit="2" topLeftCell="A6" activePane="bottomLeft" state="frozen"/>
      <selection pane="bottomLeft" activeCell="B40" sqref="B40"/>
    </sheetView>
  </sheetViews>
  <sheetFormatPr defaultRowHeight="15"/>
  <sheetData>
    <row r="1" spans="1:13">
      <c r="A1" s="35" t="s">
        <v>114</v>
      </c>
      <c r="B1" s="151" t="s">
        <v>302</v>
      </c>
      <c r="C1" s="89" t="s">
        <v>302</v>
      </c>
      <c r="D1" s="89" t="s">
        <v>302</v>
      </c>
      <c r="E1" s="89" t="s">
        <v>302</v>
      </c>
      <c r="F1" s="89" t="s">
        <v>302</v>
      </c>
      <c r="G1" s="89" t="s">
        <v>302</v>
      </c>
      <c r="H1" s="89" t="s">
        <v>302</v>
      </c>
      <c r="I1" s="89" t="s">
        <v>302</v>
      </c>
      <c r="J1" s="89" t="s">
        <v>302</v>
      </c>
      <c r="K1" s="89" t="s">
        <v>302</v>
      </c>
      <c r="L1" s="89" t="s">
        <v>302</v>
      </c>
      <c r="M1" s="150" t="s">
        <v>302</v>
      </c>
    </row>
    <row r="2" spans="1:13">
      <c r="A2" s="35"/>
      <c r="B2" s="37" t="s">
        <v>290</v>
      </c>
      <c r="C2" s="37" t="s">
        <v>291</v>
      </c>
      <c r="D2" s="37" t="s">
        <v>292</v>
      </c>
      <c r="E2" s="37" t="s">
        <v>293</v>
      </c>
      <c r="F2" s="37" t="s">
        <v>294</v>
      </c>
      <c r="G2" s="37" t="s">
        <v>295</v>
      </c>
      <c r="H2" s="37" t="s">
        <v>296</v>
      </c>
      <c r="I2" s="37" t="s">
        <v>297</v>
      </c>
      <c r="J2" s="37" t="s">
        <v>298</v>
      </c>
      <c r="K2" s="37" t="s">
        <v>299</v>
      </c>
      <c r="L2" s="37" t="s">
        <v>300</v>
      </c>
      <c r="M2" s="37" t="s">
        <v>301</v>
      </c>
    </row>
    <row r="3" spans="1:13">
      <c r="A3" s="30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30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30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30">
        <v>4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30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30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30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30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30">
        <v>9</v>
      </c>
      <c r="B11">
        <v>13</v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30">
        <v>10</v>
      </c>
      <c r="B12">
        <v>2</v>
      </c>
      <c r="C12">
        <v>10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14">
        <v>11</v>
      </c>
      <c r="B13">
        <v>4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14">
        <v>12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14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14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4">
        <v>15</v>
      </c>
      <c r="B17">
        <v>16</v>
      </c>
      <c r="C17">
        <v>15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14">
        <v>16</v>
      </c>
      <c r="B18">
        <v>6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14">
        <v>17</v>
      </c>
      <c r="B19">
        <v>6</v>
      </c>
      <c r="C19">
        <v>17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4">
        <v>18</v>
      </c>
      <c r="B20">
        <v>13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4">
        <v>19</v>
      </c>
      <c r="B21">
        <v>2</v>
      </c>
      <c r="C21">
        <v>10</v>
      </c>
      <c r="D21">
        <v>20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4">
        <v>20</v>
      </c>
      <c r="B22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4">
        <v>21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4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14">
        <v>23</v>
      </c>
      <c r="B25">
        <v>7</v>
      </c>
      <c r="C25">
        <v>23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4">
        <v>24</v>
      </c>
      <c r="B26">
        <v>11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4">
        <v>25</v>
      </c>
      <c r="B27">
        <v>4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14">
        <v>26</v>
      </c>
      <c r="B28">
        <v>14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14">
        <v>27</v>
      </c>
      <c r="B29">
        <v>4</v>
      </c>
      <c r="C29">
        <v>29</v>
      </c>
      <c r="D29">
        <v>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4">
        <v>28</v>
      </c>
      <c r="B30">
        <v>4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4">
        <v>29</v>
      </c>
      <c r="B31">
        <v>6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4">
        <v>30</v>
      </c>
      <c r="B32">
        <v>11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14">
        <v>31</v>
      </c>
      <c r="B33">
        <v>8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4">
        <v>32</v>
      </c>
      <c r="B34">
        <v>7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4">
        <v>33</v>
      </c>
      <c r="B35">
        <v>5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4">
        <v>34</v>
      </c>
      <c r="B36">
        <v>16</v>
      </c>
      <c r="C36">
        <v>37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s="32" customFormat="1">
      <c r="A37" s="14">
        <v>35</v>
      </c>
      <c r="B37" s="32">
        <v>5</v>
      </c>
      <c r="C37" s="32">
        <v>35</v>
      </c>
      <c r="D37" s="32">
        <v>0</v>
      </c>
      <c r="E37" s="32">
        <v>0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0</v>
      </c>
      <c r="L37" s="32">
        <v>0</v>
      </c>
      <c r="M37" s="32">
        <v>0</v>
      </c>
    </row>
    <row r="38" spans="1:13" s="32" customFormat="1">
      <c r="A38" s="14">
        <v>36</v>
      </c>
      <c r="B38" s="32">
        <v>7</v>
      </c>
      <c r="C38" s="32">
        <v>23</v>
      </c>
      <c r="D38" s="32">
        <v>36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 s="32" customFormat="1">
      <c r="A39" s="14">
        <v>37</v>
      </c>
      <c r="B39" s="32">
        <v>16</v>
      </c>
      <c r="C39" s="32">
        <v>37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>
      <c r="A40" s="14">
        <v>38</v>
      </c>
      <c r="B40">
        <v>22</v>
      </c>
      <c r="C40">
        <v>38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32"/>
    </row>
    <row r="42" spans="1:13">
      <c r="A42" s="32"/>
    </row>
    <row r="43" spans="1:13">
      <c r="A43" s="32"/>
    </row>
  </sheetData>
  <autoFilter ref="A2:M2">
    <sortState ref="A3:M39">
      <sortCondition ref="A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B62"/>
  <sheetViews>
    <sheetView topLeftCell="A4" zoomScale="70" zoomScaleNormal="70" workbookViewId="0">
      <selection activeCell="A2" sqref="A1:B2"/>
    </sheetView>
  </sheetViews>
  <sheetFormatPr defaultRowHeight="15"/>
  <cols>
    <col min="1" max="1" width="10.85546875" customWidth="1"/>
    <col min="2" max="2" width="14" customWidth="1"/>
    <col min="3" max="5" width="7.42578125" customWidth="1"/>
    <col min="6" max="6" width="5.7109375" customWidth="1"/>
    <col min="11" max="14" width="9.140625" style="32"/>
    <col min="28" max="28" width="9.140625" style="32"/>
  </cols>
  <sheetData>
    <row r="1" spans="1:27" s="32" customFormat="1" ht="37.5" customHeight="1">
      <c r="A1" s="87"/>
      <c r="B1" s="124" t="s">
        <v>214</v>
      </c>
      <c r="C1" s="122"/>
      <c r="D1" s="122"/>
    </row>
    <row r="2" spans="1:27" s="32" customFormat="1" ht="37.5" customHeight="1">
      <c r="A2" s="88"/>
      <c r="B2" s="124" t="s">
        <v>215</v>
      </c>
      <c r="C2" s="122"/>
      <c r="D2" s="122"/>
    </row>
    <row r="3" spans="1:27" s="32" customFormat="1" ht="37.5" customHeight="1">
      <c r="A3" s="86"/>
      <c r="B3" s="124" t="s">
        <v>216</v>
      </c>
      <c r="C3" s="122"/>
      <c r="D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</row>
    <row r="4" spans="1:27" s="32" customFormat="1"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</row>
    <row r="5" spans="1:27" s="32" customFormat="1"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</row>
    <row r="6" spans="1:27">
      <c r="F6" s="123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</row>
    <row r="7" spans="1:27">
      <c r="F7" s="123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</row>
    <row r="8" spans="1:27">
      <c r="F8" s="123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</row>
    <row r="9" spans="1:27">
      <c r="F9" s="123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</row>
    <row r="10" spans="1:27">
      <c r="F10" s="123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</row>
    <row r="11" spans="1:27">
      <c r="F11" s="123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</row>
    <row r="12" spans="1:27">
      <c r="F12" s="123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</row>
    <row r="13" spans="1:27">
      <c r="F13" s="123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</row>
    <row r="14" spans="1:27">
      <c r="F14" s="123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</row>
    <row r="15" spans="1:27">
      <c r="F15" s="123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</row>
    <row r="16" spans="1:27">
      <c r="F16" s="123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</row>
    <row r="17" spans="6:27">
      <c r="F17" s="123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</row>
    <row r="18" spans="6:27">
      <c r="F18" s="123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</row>
    <row r="19" spans="6:27">
      <c r="F19" s="123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</row>
    <row r="20" spans="6:27">
      <c r="F20" s="123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</row>
    <row r="21" spans="6:27">
      <c r="F21" s="123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</row>
    <row r="22" spans="6:27"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</row>
    <row r="23" spans="6:27"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</row>
    <row r="24" spans="6:27"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</row>
    <row r="25" spans="6:27"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</row>
    <row r="26" spans="6:27"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</row>
    <row r="27" spans="6:27"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</row>
    <row r="28" spans="6:27"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</row>
    <row r="29" spans="6:27"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</row>
    <row r="30" spans="6:27"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</row>
    <row r="31" spans="6:27"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</row>
    <row r="32" spans="6:27"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</row>
    <row r="33" spans="6:27"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</row>
    <row r="34" spans="6:27"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</row>
    <row r="35" spans="6:27"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</row>
    <row r="36" spans="6:27"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</row>
    <row r="37" spans="6:27"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</row>
    <row r="38" spans="6:27"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</row>
    <row r="39" spans="6:27"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</row>
    <row r="40" spans="6:27"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</row>
    <row r="41" spans="6:27"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</row>
    <row r="42" spans="6:27"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</row>
    <row r="43" spans="6:27"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</row>
    <row r="44" spans="6:27"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</row>
    <row r="45" spans="6:27"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</row>
    <row r="46" spans="6:27"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</row>
    <row r="47" spans="6:27"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</row>
    <row r="48" spans="6:27"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</row>
    <row r="49" spans="6:27"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</row>
    <row r="50" spans="6:27"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</row>
    <row r="51" spans="6:27"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</row>
    <row r="52" spans="6:27"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</row>
    <row r="53" spans="6:27"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</row>
    <row r="54" spans="6:27"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</row>
    <row r="55" spans="6:27"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</row>
    <row r="56" spans="6:27"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</row>
    <row r="57" spans="6:27"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</row>
    <row r="58" spans="6:27"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</row>
    <row r="59" spans="6:27"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</row>
    <row r="60" spans="6:27"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</row>
    <row r="61" spans="6:27"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</row>
    <row r="62" spans="6:27"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F1:AK48"/>
  <sheetViews>
    <sheetView zoomScale="70" zoomScaleNormal="70" workbookViewId="0">
      <selection activeCell="AD7" sqref="AD7"/>
    </sheetView>
  </sheetViews>
  <sheetFormatPr defaultRowHeight="15"/>
  <cols>
    <col min="34" max="34" width="11.42578125" customWidth="1"/>
  </cols>
  <sheetData>
    <row r="1" spans="32:37" ht="33.75">
      <c r="AF1" s="87"/>
      <c r="AG1" s="124" t="s">
        <v>214</v>
      </c>
    </row>
    <row r="2" spans="32:37" ht="33.75">
      <c r="AF2" s="88"/>
      <c r="AG2" s="124" t="s">
        <v>215</v>
      </c>
    </row>
    <row r="3" spans="32:37" ht="33.75">
      <c r="AF3" s="127"/>
      <c r="AG3" s="124" t="s">
        <v>326</v>
      </c>
    </row>
    <row r="4" spans="32:37" ht="33.75">
      <c r="AF4" s="128"/>
      <c r="AG4" s="124" t="s">
        <v>327</v>
      </c>
    </row>
    <row r="5" spans="32:37" ht="33.75">
      <c r="AF5" s="129"/>
      <c r="AG5" s="124" t="s">
        <v>328</v>
      </c>
      <c r="AH5" s="32"/>
    </row>
    <row r="9" spans="32:37">
      <c r="AI9" t="s">
        <v>330</v>
      </c>
    </row>
    <row r="10" spans="32:37">
      <c r="AF10" t="s">
        <v>114</v>
      </c>
      <c r="AG10" t="s">
        <v>261</v>
      </c>
      <c r="AH10" t="s">
        <v>329</v>
      </c>
      <c r="AI10" s="127">
        <v>1</v>
      </c>
      <c r="AJ10" s="127">
        <v>2</v>
      </c>
      <c r="AK10" s="127">
        <v>3</v>
      </c>
    </row>
    <row r="11" spans="32:37">
      <c r="AF11">
        <v>1</v>
      </c>
      <c r="AG11">
        <v>1</v>
      </c>
      <c r="AH11">
        <v>125</v>
      </c>
      <c r="AI11">
        <f>IF($AG11=AI$10,$AH11,0)</f>
        <v>125</v>
      </c>
      <c r="AJ11" s="32">
        <f t="shared" ref="AJ11:AK26" si="0">IF($AG11=AJ$10,$AH11,0)</f>
        <v>0</v>
      </c>
      <c r="AK11" s="32">
        <f t="shared" si="0"/>
        <v>0</v>
      </c>
    </row>
    <row r="12" spans="32:37">
      <c r="AF12">
        <v>2</v>
      </c>
      <c r="AG12">
        <v>1</v>
      </c>
      <c r="AH12">
        <v>94</v>
      </c>
      <c r="AI12" s="32">
        <f t="shared" ref="AI12:AK48" si="1">IF($AG12=AI$10,$AH12,0)</f>
        <v>94</v>
      </c>
      <c r="AJ12" s="32">
        <f t="shared" si="0"/>
        <v>0</v>
      </c>
      <c r="AK12" s="32">
        <f t="shared" si="0"/>
        <v>0</v>
      </c>
    </row>
    <row r="13" spans="32:37">
      <c r="AF13">
        <v>3</v>
      </c>
      <c r="AG13">
        <v>1</v>
      </c>
      <c r="AH13">
        <v>94</v>
      </c>
      <c r="AI13" s="32">
        <f t="shared" si="1"/>
        <v>94</v>
      </c>
      <c r="AJ13" s="32">
        <f t="shared" si="0"/>
        <v>0</v>
      </c>
      <c r="AK13" s="32">
        <f t="shared" si="0"/>
        <v>0</v>
      </c>
    </row>
    <row r="14" spans="32:37">
      <c r="AF14" s="32">
        <v>4</v>
      </c>
      <c r="AG14">
        <v>1</v>
      </c>
      <c r="AH14">
        <v>160</v>
      </c>
      <c r="AI14" s="32">
        <f t="shared" si="1"/>
        <v>160</v>
      </c>
      <c r="AJ14" s="32">
        <f t="shared" si="0"/>
        <v>0</v>
      </c>
      <c r="AK14" s="32">
        <f t="shared" si="0"/>
        <v>0</v>
      </c>
    </row>
    <row r="15" spans="32:37">
      <c r="AF15" s="32">
        <v>5</v>
      </c>
      <c r="AG15">
        <v>1</v>
      </c>
      <c r="AH15">
        <v>120</v>
      </c>
      <c r="AI15" s="32">
        <f t="shared" si="1"/>
        <v>120</v>
      </c>
      <c r="AJ15" s="32">
        <f t="shared" si="0"/>
        <v>0</v>
      </c>
      <c r="AK15" s="32">
        <f t="shared" si="0"/>
        <v>0</v>
      </c>
    </row>
    <row r="16" spans="32:37">
      <c r="AF16" s="32">
        <v>6</v>
      </c>
      <c r="AG16">
        <v>1</v>
      </c>
      <c r="AH16">
        <v>120</v>
      </c>
      <c r="AI16" s="32">
        <f t="shared" si="1"/>
        <v>120</v>
      </c>
      <c r="AJ16" s="32">
        <f t="shared" si="0"/>
        <v>0</v>
      </c>
      <c r="AK16" s="32">
        <f t="shared" si="0"/>
        <v>0</v>
      </c>
    </row>
    <row r="17" spans="32:37">
      <c r="AF17" s="32">
        <v>7</v>
      </c>
      <c r="AG17">
        <v>1</v>
      </c>
      <c r="AH17">
        <v>120</v>
      </c>
      <c r="AI17" s="32">
        <f t="shared" si="1"/>
        <v>120</v>
      </c>
      <c r="AJ17" s="32">
        <f t="shared" si="0"/>
        <v>0</v>
      </c>
      <c r="AK17" s="32">
        <f t="shared" si="0"/>
        <v>0</v>
      </c>
    </row>
    <row r="18" spans="32:37">
      <c r="AF18" s="32">
        <v>8</v>
      </c>
      <c r="AG18">
        <v>1</v>
      </c>
      <c r="AH18">
        <v>85</v>
      </c>
      <c r="AI18" s="32">
        <f t="shared" si="1"/>
        <v>85</v>
      </c>
      <c r="AJ18" s="32">
        <f t="shared" si="0"/>
        <v>0</v>
      </c>
      <c r="AK18" s="32">
        <f t="shared" si="0"/>
        <v>0</v>
      </c>
    </row>
    <row r="19" spans="32:37">
      <c r="AF19" s="32">
        <v>9</v>
      </c>
      <c r="AG19">
        <v>2</v>
      </c>
      <c r="AH19">
        <v>175</v>
      </c>
      <c r="AI19" s="32">
        <f t="shared" si="1"/>
        <v>0</v>
      </c>
      <c r="AJ19" s="32">
        <f t="shared" si="0"/>
        <v>175</v>
      </c>
      <c r="AK19" s="32">
        <f t="shared" si="0"/>
        <v>0</v>
      </c>
    </row>
    <row r="20" spans="32:37">
      <c r="AF20" s="32">
        <v>10</v>
      </c>
      <c r="AG20">
        <v>2</v>
      </c>
      <c r="AH20">
        <v>130</v>
      </c>
      <c r="AI20" s="32">
        <f t="shared" si="1"/>
        <v>0</v>
      </c>
      <c r="AJ20" s="32">
        <f t="shared" si="0"/>
        <v>130</v>
      </c>
      <c r="AK20" s="32">
        <f t="shared" si="0"/>
        <v>0</v>
      </c>
    </row>
    <row r="21" spans="32:37">
      <c r="AF21" s="32">
        <v>11</v>
      </c>
      <c r="AG21">
        <v>1</v>
      </c>
      <c r="AH21">
        <v>120</v>
      </c>
      <c r="AI21" s="32">
        <f t="shared" si="1"/>
        <v>120</v>
      </c>
      <c r="AJ21" s="32">
        <f t="shared" si="0"/>
        <v>0</v>
      </c>
      <c r="AK21" s="32">
        <f t="shared" si="0"/>
        <v>0</v>
      </c>
    </row>
    <row r="22" spans="32:37">
      <c r="AF22" s="32">
        <v>12</v>
      </c>
      <c r="AG22">
        <v>2</v>
      </c>
      <c r="AH22">
        <v>160</v>
      </c>
      <c r="AI22" s="32">
        <f t="shared" si="1"/>
        <v>0</v>
      </c>
      <c r="AJ22" s="32">
        <f t="shared" si="0"/>
        <v>160</v>
      </c>
      <c r="AK22" s="32">
        <f t="shared" si="0"/>
        <v>0</v>
      </c>
    </row>
    <row r="23" spans="32:37">
      <c r="AF23" s="32">
        <v>13</v>
      </c>
      <c r="AG23">
        <v>1</v>
      </c>
      <c r="AH23">
        <v>375</v>
      </c>
      <c r="AI23" s="32">
        <f t="shared" si="1"/>
        <v>375</v>
      </c>
      <c r="AJ23" s="32">
        <f t="shared" si="0"/>
        <v>0</v>
      </c>
      <c r="AK23" s="32">
        <f t="shared" si="0"/>
        <v>0</v>
      </c>
    </row>
    <row r="24" spans="32:37">
      <c r="AF24" s="32">
        <v>14</v>
      </c>
      <c r="AG24">
        <v>1</v>
      </c>
      <c r="AH24">
        <v>160</v>
      </c>
      <c r="AI24" s="32">
        <f t="shared" si="1"/>
        <v>160</v>
      </c>
      <c r="AJ24" s="32">
        <f t="shared" si="0"/>
        <v>0</v>
      </c>
      <c r="AK24" s="32">
        <f t="shared" si="0"/>
        <v>0</v>
      </c>
    </row>
    <row r="25" spans="32:37">
      <c r="AF25" s="32">
        <v>15</v>
      </c>
      <c r="AG25">
        <v>2</v>
      </c>
      <c r="AH25">
        <v>60</v>
      </c>
      <c r="AI25" s="32">
        <f t="shared" si="1"/>
        <v>0</v>
      </c>
      <c r="AJ25" s="32">
        <f t="shared" si="0"/>
        <v>60</v>
      </c>
      <c r="AK25" s="32">
        <f t="shared" si="0"/>
        <v>0</v>
      </c>
    </row>
    <row r="26" spans="32:37">
      <c r="AF26" s="32">
        <v>16</v>
      </c>
      <c r="AG26">
        <v>1</v>
      </c>
      <c r="AH26">
        <v>120</v>
      </c>
      <c r="AI26" s="32">
        <f t="shared" si="1"/>
        <v>120</v>
      </c>
      <c r="AJ26" s="32">
        <f t="shared" si="0"/>
        <v>0</v>
      </c>
      <c r="AK26" s="32">
        <f t="shared" si="0"/>
        <v>0</v>
      </c>
    </row>
    <row r="27" spans="32:37">
      <c r="AF27" s="32">
        <v>17</v>
      </c>
      <c r="AG27">
        <v>2</v>
      </c>
      <c r="AH27">
        <v>60</v>
      </c>
      <c r="AI27" s="32">
        <f t="shared" si="1"/>
        <v>0</v>
      </c>
      <c r="AJ27" s="32">
        <f t="shared" si="1"/>
        <v>60</v>
      </c>
      <c r="AK27" s="32">
        <f t="shared" si="1"/>
        <v>0</v>
      </c>
    </row>
    <row r="28" spans="32:37">
      <c r="AF28" s="32">
        <v>18</v>
      </c>
      <c r="AG28">
        <v>3</v>
      </c>
      <c r="AH28" s="32">
        <v>60</v>
      </c>
      <c r="AI28" s="32">
        <f t="shared" si="1"/>
        <v>0</v>
      </c>
      <c r="AJ28" s="32">
        <f t="shared" si="1"/>
        <v>0</v>
      </c>
      <c r="AK28" s="32">
        <f t="shared" si="1"/>
        <v>60</v>
      </c>
    </row>
    <row r="29" spans="32:37">
      <c r="AF29" s="32">
        <v>19</v>
      </c>
      <c r="AG29">
        <v>2</v>
      </c>
      <c r="AH29" s="32">
        <v>60</v>
      </c>
      <c r="AI29" s="32">
        <f t="shared" si="1"/>
        <v>0</v>
      </c>
      <c r="AJ29" s="32">
        <f t="shared" si="1"/>
        <v>60</v>
      </c>
      <c r="AK29" s="32">
        <f t="shared" si="1"/>
        <v>0</v>
      </c>
    </row>
    <row r="30" spans="32:37">
      <c r="AF30" s="32">
        <v>20</v>
      </c>
      <c r="AG30">
        <v>3</v>
      </c>
      <c r="AH30" s="32">
        <v>60</v>
      </c>
      <c r="AI30" s="32">
        <f t="shared" si="1"/>
        <v>0</v>
      </c>
      <c r="AJ30" s="32">
        <f t="shared" si="1"/>
        <v>0</v>
      </c>
      <c r="AK30" s="32">
        <f t="shared" si="1"/>
        <v>60</v>
      </c>
    </row>
    <row r="31" spans="32:37">
      <c r="AF31" s="32">
        <v>21</v>
      </c>
      <c r="AG31">
        <v>3</v>
      </c>
      <c r="AH31" s="32">
        <v>60</v>
      </c>
      <c r="AI31" s="32">
        <f t="shared" si="1"/>
        <v>0</v>
      </c>
      <c r="AJ31" s="32">
        <f t="shared" si="1"/>
        <v>0</v>
      </c>
      <c r="AK31" s="32">
        <f t="shared" si="1"/>
        <v>60</v>
      </c>
    </row>
    <row r="32" spans="32:37">
      <c r="AF32" s="32">
        <v>22</v>
      </c>
      <c r="AG32">
        <v>1</v>
      </c>
      <c r="AH32">
        <v>120</v>
      </c>
      <c r="AI32" s="32">
        <f t="shared" si="1"/>
        <v>120</v>
      </c>
      <c r="AJ32" s="32">
        <f t="shared" si="1"/>
        <v>0</v>
      </c>
      <c r="AK32" s="32">
        <f t="shared" si="1"/>
        <v>0</v>
      </c>
    </row>
    <row r="33" spans="32:37">
      <c r="AF33" s="32">
        <v>23</v>
      </c>
      <c r="AG33">
        <v>2</v>
      </c>
      <c r="AH33">
        <v>120</v>
      </c>
      <c r="AI33" s="32">
        <f t="shared" si="1"/>
        <v>0</v>
      </c>
      <c r="AJ33" s="32">
        <f t="shared" si="1"/>
        <v>120</v>
      </c>
      <c r="AK33" s="32">
        <f t="shared" si="1"/>
        <v>0</v>
      </c>
    </row>
    <row r="34" spans="32:37">
      <c r="AF34" s="32">
        <v>24</v>
      </c>
      <c r="AG34">
        <v>2</v>
      </c>
      <c r="AH34" s="32">
        <v>60</v>
      </c>
      <c r="AI34" s="32">
        <f t="shared" si="1"/>
        <v>0</v>
      </c>
      <c r="AJ34" s="32">
        <f t="shared" si="1"/>
        <v>60</v>
      </c>
      <c r="AK34" s="32">
        <f t="shared" si="1"/>
        <v>0</v>
      </c>
    </row>
    <row r="35" spans="32:37">
      <c r="AF35" s="32">
        <v>25</v>
      </c>
      <c r="AG35">
        <v>2</v>
      </c>
      <c r="AH35" s="32">
        <v>60</v>
      </c>
      <c r="AI35" s="32">
        <f t="shared" si="1"/>
        <v>0</v>
      </c>
      <c r="AJ35" s="32">
        <f t="shared" si="1"/>
        <v>60</v>
      </c>
      <c r="AK35" s="32">
        <f t="shared" si="1"/>
        <v>0</v>
      </c>
    </row>
    <row r="36" spans="32:37">
      <c r="AF36" s="32">
        <v>26</v>
      </c>
      <c r="AG36">
        <v>2</v>
      </c>
      <c r="AH36">
        <v>120</v>
      </c>
      <c r="AI36" s="32">
        <f t="shared" si="1"/>
        <v>0</v>
      </c>
      <c r="AJ36" s="32">
        <f t="shared" si="1"/>
        <v>120</v>
      </c>
      <c r="AK36" s="32">
        <f t="shared" si="1"/>
        <v>0</v>
      </c>
    </row>
    <row r="37" spans="32:37">
      <c r="AF37" s="32">
        <v>27</v>
      </c>
      <c r="AG37">
        <v>2</v>
      </c>
      <c r="AH37">
        <v>120</v>
      </c>
      <c r="AI37" s="32">
        <f t="shared" si="1"/>
        <v>0</v>
      </c>
      <c r="AJ37" s="32">
        <f t="shared" si="1"/>
        <v>120</v>
      </c>
      <c r="AK37" s="32">
        <f t="shared" si="1"/>
        <v>0</v>
      </c>
    </row>
    <row r="38" spans="32:37">
      <c r="AF38" s="32">
        <v>28</v>
      </c>
      <c r="AG38">
        <v>3</v>
      </c>
      <c r="AH38" s="32">
        <v>60</v>
      </c>
      <c r="AI38" s="32">
        <f t="shared" si="1"/>
        <v>0</v>
      </c>
      <c r="AJ38" s="32">
        <f t="shared" si="1"/>
        <v>0</v>
      </c>
      <c r="AK38" s="32">
        <f t="shared" si="1"/>
        <v>60</v>
      </c>
    </row>
    <row r="39" spans="32:37">
      <c r="AF39" s="32">
        <v>29</v>
      </c>
      <c r="AG39">
        <v>2</v>
      </c>
      <c r="AH39" s="32">
        <v>60</v>
      </c>
      <c r="AI39" s="32">
        <f t="shared" si="1"/>
        <v>0</v>
      </c>
      <c r="AJ39" s="32">
        <f t="shared" si="1"/>
        <v>60</v>
      </c>
      <c r="AK39" s="32">
        <f t="shared" si="1"/>
        <v>0</v>
      </c>
    </row>
    <row r="40" spans="32:37">
      <c r="AF40" s="32">
        <v>30</v>
      </c>
      <c r="AG40">
        <v>2</v>
      </c>
      <c r="AH40" s="32">
        <v>60</v>
      </c>
      <c r="AI40" s="32">
        <f t="shared" si="1"/>
        <v>0</v>
      </c>
      <c r="AJ40" s="32">
        <f t="shared" si="1"/>
        <v>60</v>
      </c>
      <c r="AK40" s="32">
        <f t="shared" si="1"/>
        <v>0</v>
      </c>
    </row>
    <row r="41" spans="32:37">
      <c r="AF41" s="32">
        <v>31</v>
      </c>
      <c r="AG41">
        <v>2</v>
      </c>
      <c r="AH41" s="32">
        <v>60</v>
      </c>
      <c r="AI41" s="32">
        <f t="shared" si="1"/>
        <v>0</v>
      </c>
      <c r="AJ41" s="32">
        <f t="shared" si="1"/>
        <v>60</v>
      </c>
      <c r="AK41" s="32">
        <f t="shared" si="1"/>
        <v>0</v>
      </c>
    </row>
    <row r="42" spans="32:37">
      <c r="AF42" s="32">
        <v>32</v>
      </c>
      <c r="AG42">
        <v>2</v>
      </c>
      <c r="AH42" s="32">
        <v>60</v>
      </c>
      <c r="AI42" s="32">
        <f t="shared" si="1"/>
        <v>0</v>
      </c>
      <c r="AJ42" s="32">
        <f t="shared" si="1"/>
        <v>60</v>
      </c>
      <c r="AK42" s="32">
        <f t="shared" si="1"/>
        <v>0</v>
      </c>
    </row>
    <row r="43" spans="32:37">
      <c r="AF43" s="32">
        <v>33</v>
      </c>
      <c r="AG43">
        <v>2</v>
      </c>
      <c r="AH43" s="32">
        <v>60</v>
      </c>
      <c r="AI43" s="32">
        <f t="shared" si="1"/>
        <v>0</v>
      </c>
      <c r="AJ43" s="32">
        <f t="shared" si="1"/>
        <v>60</v>
      </c>
      <c r="AK43" s="32">
        <f t="shared" si="1"/>
        <v>0</v>
      </c>
    </row>
    <row r="44" spans="32:37">
      <c r="AF44" s="32">
        <v>34</v>
      </c>
      <c r="AG44">
        <v>2</v>
      </c>
      <c r="AH44" s="32">
        <v>60</v>
      </c>
      <c r="AI44" s="32">
        <f t="shared" si="1"/>
        <v>0</v>
      </c>
      <c r="AJ44" s="32">
        <f t="shared" si="1"/>
        <v>60</v>
      </c>
      <c r="AK44" s="32">
        <f t="shared" si="1"/>
        <v>0</v>
      </c>
    </row>
    <row r="45" spans="32:37">
      <c r="AF45" s="32">
        <v>35</v>
      </c>
      <c r="AG45">
        <v>2</v>
      </c>
      <c r="AH45" s="32">
        <v>60</v>
      </c>
      <c r="AI45" s="32">
        <f t="shared" si="1"/>
        <v>0</v>
      </c>
      <c r="AJ45" s="32">
        <f t="shared" si="1"/>
        <v>60</v>
      </c>
      <c r="AK45" s="32">
        <f t="shared" si="1"/>
        <v>0</v>
      </c>
    </row>
    <row r="46" spans="32:37">
      <c r="AF46" s="32">
        <v>36</v>
      </c>
      <c r="AG46">
        <v>3</v>
      </c>
      <c r="AH46" s="32">
        <v>60</v>
      </c>
      <c r="AI46" s="32">
        <f t="shared" si="1"/>
        <v>0</v>
      </c>
      <c r="AJ46" s="32">
        <f t="shared" si="1"/>
        <v>0</v>
      </c>
      <c r="AK46" s="32">
        <f t="shared" si="1"/>
        <v>60</v>
      </c>
    </row>
    <row r="47" spans="32:37">
      <c r="AF47" s="32">
        <v>37</v>
      </c>
      <c r="AG47">
        <v>2</v>
      </c>
      <c r="AH47" s="32">
        <v>60</v>
      </c>
      <c r="AI47" s="32">
        <f t="shared" si="1"/>
        <v>0</v>
      </c>
      <c r="AJ47" s="32">
        <f t="shared" si="1"/>
        <v>60</v>
      </c>
      <c r="AK47" s="32">
        <f t="shared" si="1"/>
        <v>0</v>
      </c>
    </row>
    <row r="48" spans="32:37">
      <c r="AF48">
        <v>38</v>
      </c>
      <c r="AG48">
        <v>2</v>
      </c>
      <c r="AH48">
        <v>60</v>
      </c>
      <c r="AI48">
        <f t="shared" si="1"/>
        <v>0</v>
      </c>
      <c r="AJ48">
        <f t="shared" si="1"/>
        <v>60</v>
      </c>
      <c r="AK48">
        <f t="shared" si="1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1006"/>
  <sheetViews>
    <sheetView topLeftCell="A968" workbookViewId="0">
      <selection activeCell="E1006" sqref="E1006"/>
    </sheetView>
  </sheetViews>
  <sheetFormatPr defaultRowHeight="15"/>
  <cols>
    <col min="1" max="1" width="5.140625" bestFit="1" customWidth="1"/>
    <col min="2" max="2" width="13.85546875" bestFit="1" customWidth="1"/>
    <col min="3" max="3" width="16.42578125" bestFit="1" customWidth="1"/>
    <col min="4" max="4" width="16.7109375" bestFit="1" customWidth="1"/>
    <col min="5" max="5" width="15" bestFit="1" customWidth="1"/>
    <col min="6" max="6" width="15.85546875" bestFit="1" customWidth="1"/>
  </cols>
  <sheetData>
    <row r="1" spans="1:6">
      <c r="A1" t="s">
        <v>73</v>
      </c>
      <c r="B1" t="s">
        <v>320</v>
      </c>
      <c r="C1" t="s">
        <v>321</v>
      </c>
      <c r="D1" t="s">
        <v>322</v>
      </c>
      <c r="E1" t="s">
        <v>323</v>
      </c>
      <c r="F1" t="s">
        <v>324</v>
      </c>
    </row>
    <row r="2" spans="1:6" hidden="1">
      <c r="A2">
        <v>3903</v>
      </c>
      <c r="B2" t="s">
        <v>656</v>
      </c>
      <c r="C2" s="125">
        <v>42646.958333333336</v>
      </c>
      <c r="D2">
        <v>35</v>
      </c>
      <c r="E2">
        <v>-2E-3</v>
      </c>
      <c r="F2" s="125">
        <v>42647.113333333335</v>
      </c>
    </row>
    <row r="3" spans="1:6" hidden="1">
      <c r="A3">
        <v>3902</v>
      </c>
      <c r="B3" t="s">
        <v>364</v>
      </c>
      <c r="C3" s="125">
        <v>42639.958333333336</v>
      </c>
      <c r="D3">
        <v>45</v>
      </c>
      <c r="E3">
        <v>-2E-3</v>
      </c>
      <c r="F3" s="125">
        <v>42647.081932870373</v>
      </c>
    </row>
    <row r="4" spans="1:6" hidden="1">
      <c r="A4">
        <v>3897</v>
      </c>
      <c r="B4" t="s">
        <v>657</v>
      </c>
      <c r="C4" s="125">
        <v>42639.958333333336</v>
      </c>
      <c r="D4">
        <v>35</v>
      </c>
      <c r="E4">
        <v>-2E-3</v>
      </c>
      <c r="F4" s="125">
        <v>42640.328969907408</v>
      </c>
    </row>
    <row r="5" spans="1:6" hidden="1">
      <c r="A5">
        <v>3896</v>
      </c>
      <c r="B5" t="s">
        <v>588</v>
      </c>
      <c r="C5" s="125">
        <v>42635.958333333336</v>
      </c>
      <c r="D5">
        <v>33</v>
      </c>
      <c r="E5">
        <v>-3.4439999999999998E-2</v>
      </c>
      <c r="F5" s="125">
        <v>42640.272592592592</v>
      </c>
    </row>
    <row r="6" spans="1:6" hidden="1">
      <c r="A6">
        <v>3898</v>
      </c>
      <c r="B6" t="s">
        <v>603</v>
      </c>
      <c r="C6" s="125">
        <v>42633.958333333336</v>
      </c>
      <c r="D6">
        <v>9</v>
      </c>
      <c r="E6">
        <v>-0.03</v>
      </c>
      <c r="F6" s="125">
        <v>42640.366608796299</v>
      </c>
    </row>
    <row r="7" spans="1:6" hidden="1">
      <c r="A7">
        <v>3878</v>
      </c>
      <c r="B7" t="s">
        <v>634</v>
      </c>
      <c r="C7" s="125">
        <v>42629.958333333336</v>
      </c>
      <c r="D7">
        <v>35</v>
      </c>
      <c r="E7">
        <v>-2E-3</v>
      </c>
      <c r="F7" s="125">
        <v>42632.045138888891</v>
      </c>
    </row>
    <row r="8" spans="1:6" hidden="1">
      <c r="A8">
        <v>3886</v>
      </c>
      <c r="B8" t="s">
        <v>490</v>
      </c>
      <c r="C8" s="125">
        <v>42628.958333333336</v>
      </c>
      <c r="D8">
        <v>10</v>
      </c>
      <c r="E8">
        <v>-2E-3</v>
      </c>
      <c r="F8" s="125">
        <v>42633.296597222223</v>
      </c>
    </row>
    <row r="9" spans="1:6" hidden="1">
      <c r="A9">
        <v>3887</v>
      </c>
      <c r="B9" t="s">
        <v>620</v>
      </c>
      <c r="C9" s="125">
        <v>42628.958333333336</v>
      </c>
      <c r="D9">
        <v>45</v>
      </c>
      <c r="E9">
        <v>-2E-3</v>
      </c>
      <c r="F9" s="125">
        <v>42634.098136574074</v>
      </c>
    </row>
    <row r="10" spans="1:6" hidden="1">
      <c r="A10">
        <v>3888</v>
      </c>
      <c r="B10" t="s">
        <v>567</v>
      </c>
      <c r="C10" s="125">
        <v>42628.958333333336</v>
      </c>
      <c r="D10">
        <v>45</v>
      </c>
      <c r="E10">
        <v>-2E-3</v>
      </c>
      <c r="F10" s="125">
        <v>42634.134317129632</v>
      </c>
    </row>
    <row r="11" spans="1:6" hidden="1">
      <c r="A11">
        <v>3883</v>
      </c>
      <c r="B11" t="s">
        <v>589</v>
      </c>
      <c r="C11" s="125">
        <v>42628.958333333336</v>
      </c>
      <c r="D11">
        <v>45</v>
      </c>
      <c r="E11">
        <v>-2E-3</v>
      </c>
      <c r="F11" s="125">
        <v>42633.115960648145</v>
      </c>
    </row>
    <row r="12" spans="1:6" hidden="1">
      <c r="A12">
        <v>3879</v>
      </c>
      <c r="B12" t="s">
        <v>438</v>
      </c>
      <c r="C12" s="125">
        <v>42626.958333333336</v>
      </c>
      <c r="D12">
        <v>10</v>
      </c>
      <c r="E12">
        <v>-0.05</v>
      </c>
      <c r="F12" s="125">
        <v>42633.115902777776</v>
      </c>
    </row>
    <row r="13" spans="1:6" hidden="1">
      <c r="A13">
        <v>3880</v>
      </c>
      <c r="B13" t="s">
        <v>430</v>
      </c>
      <c r="C13" s="125">
        <v>42626.958333333336</v>
      </c>
      <c r="D13">
        <v>12</v>
      </c>
      <c r="E13">
        <v>-2E-3</v>
      </c>
      <c r="F13" s="125">
        <v>42633.093333333331</v>
      </c>
    </row>
    <row r="14" spans="1:6" hidden="1">
      <c r="A14">
        <v>3877</v>
      </c>
      <c r="B14" t="s">
        <v>636</v>
      </c>
      <c r="C14" s="125">
        <v>42625.958333333336</v>
      </c>
      <c r="D14">
        <v>34</v>
      </c>
      <c r="E14">
        <v>-2E-3</v>
      </c>
      <c r="F14" s="125">
        <v>42629.047164351854</v>
      </c>
    </row>
    <row r="15" spans="1:6" hidden="1">
      <c r="A15">
        <v>3882</v>
      </c>
      <c r="B15" t="s">
        <v>428</v>
      </c>
      <c r="C15" s="125">
        <v>42625.958333333336</v>
      </c>
      <c r="D15">
        <v>85</v>
      </c>
      <c r="E15">
        <v>-4.0000000000000001E-3</v>
      </c>
      <c r="F15" s="125">
        <v>42633.167511574073</v>
      </c>
    </row>
    <row r="16" spans="1:6" hidden="1">
      <c r="A16">
        <v>3858</v>
      </c>
      <c r="B16" t="s">
        <v>636</v>
      </c>
      <c r="C16" s="125">
        <v>42624.958333333336</v>
      </c>
      <c r="D16">
        <v>34</v>
      </c>
      <c r="E16">
        <v>-2E-3</v>
      </c>
      <c r="F16" s="125">
        <v>42626.069641203707</v>
      </c>
    </row>
    <row r="17" spans="1:6" hidden="1">
      <c r="A17">
        <v>3871</v>
      </c>
      <c r="B17" t="s">
        <v>798</v>
      </c>
      <c r="C17" s="125">
        <v>42621.958333333336</v>
      </c>
      <c r="D17">
        <v>45</v>
      </c>
      <c r="E17">
        <v>-2E-3</v>
      </c>
      <c r="F17" s="125">
        <v>42627.502500000002</v>
      </c>
    </row>
    <row r="18" spans="1:6" hidden="1">
      <c r="A18">
        <v>3872</v>
      </c>
      <c r="B18" t="s">
        <v>799</v>
      </c>
      <c r="C18" s="125">
        <v>42621.958333333336</v>
      </c>
      <c r="D18">
        <v>33.700000000000003</v>
      </c>
      <c r="E18">
        <v>-2E-3</v>
      </c>
      <c r="F18" s="125">
        <v>42633.395671296297</v>
      </c>
    </row>
    <row r="19" spans="1:6" hidden="1">
      <c r="A19">
        <v>3873</v>
      </c>
      <c r="B19" t="s">
        <v>800</v>
      </c>
      <c r="C19" s="125">
        <v>42621.958333333336</v>
      </c>
      <c r="D19">
        <v>45</v>
      </c>
      <c r="E19">
        <v>-2E-3</v>
      </c>
      <c r="F19" s="125">
        <v>42640.273900462962</v>
      </c>
    </row>
    <row r="20" spans="1:6" hidden="1">
      <c r="A20">
        <v>3874</v>
      </c>
      <c r="B20" t="s">
        <v>801</v>
      </c>
      <c r="C20" s="125">
        <v>42621.958333333336</v>
      </c>
      <c r="D20">
        <v>45</v>
      </c>
      <c r="E20">
        <v>-2E-3</v>
      </c>
      <c r="F20" s="125">
        <v>42640.274398148147</v>
      </c>
    </row>
    <row r="21" spans="1:6" hidden="1">
      <c r="A21">
        <v>3875</v>
      </c>
      <c r="B21" t="s">
        <v>802</v>
      </c>
      <c r="C21" s="125">
        <v>42621.958333333336</v>
      </c>
      <c r="D21">
        <v>45</v>
      </c>
      <c r="E21">
        <v>-2E-3</v>
      </c>
      <c r="F21" s="125">
        <v>42627.505972222221</v>
      </c>
    </row>
    <row r="22" spans="1:6" hidden="1">
      <c r="A22">
        <v>3876</v>
      </c>
      <c r="B22" t="s">
        <v>803</v>
      </c>
      <c r="C22" s="125">
        <v>42621.958333333336</v>
      </c>
      <c r="D22">
        <v>45</v>
      </c>
      <c r="E22">
        <v>-2E-3</v>
      </c>
      <c r="F22" s="125">
        <v>42640.277581018519</v>
      </c>
    </row>
    <row r="23" spans="1:6" hidden="1">
      <c r="A23">
        <v>3866</v>
      </c>
      <c r="B23" t="s">
        <v>669</v>
      </c>
      <c r="C23" s="125">
        <v>42620.958333333336</v>
      </c>
      <c r="D23">
        <v>33</v>
      </c>
      <c r="E23">
        <v>-1.968E-2</v>
      </c>
      <c r="F23" s="125">
        <v>42626.339814814812</v>
      </c>
    </row>
    <row r="24" spans="1:6" hidden="1">
      <c r="A24">
        <v>3856</v>
      </c>
      <c r="B24" t="s">
        <v>642</v>
      </c>
      <c r="C24" s="125">
        <v>42617.958333333336</v>
      </c>
      <c r="D24">
        <v>45</v>
      </c>
      <c r="E24">
        <v>-1.4109999999999999E-2</v>
      </c>
      <c r="F24" s="125">
        <v>42647.081608796296</v>
      </c>
    </row>
    <row r="25" spans="1:6" hidden="1">
      <c r="A25">
        <v>3852</v>
      </c>
      <c r="B25" t="s">
        <v>603</v>
      </c>
      <c r="C25" s="125">
        <v>42616.958333333336</v>
      </c>
      <c r="D25">
        <v>9</v>
      </c>
      <c r="E25">
        <v>-2E-3</v>
      </c>
      <c r="F25" s="125">
        <v>42619.141076388885</v>
      </c>
    </row>
    <row r="26" spans="1:6" hidden="1">
      <c r="A26">
        <v>3847</v>
      </c>
      <c r="B26" t="s">
        <v>492</v>
      </c>
      <c r="C26" s="125">
        <v>42615.958333333336</v>
      </c>
      <c r="D26">
        <v>10</v>
      </c>
      <c r="E26">
        <v>-2E-3</v>
      </c>
      <c r="F26" s="125">
        <v>42618.308310185188</v>
      </c>
    </row>
    <row r="27" spans="1:6" hidden="1">
      <c r="A27">
        <v>3853</v>
      </c>
      <c r="B27" t="s">
        <v>598</v>
      </c>
      <c r="C27" s="125">
        <v>42614.958333333336</v>
      </c>
      <c r="D27">
        <v>35</v>
      </c>
      <c r="E27">
        <v>-2E-3</v>
      </c>
      <c r="F27" s="125">
        <v>42640.135000000002</v>
      </c>
    </row>
    <row r="28" spans="1:6" hidden="1">
      <c r="A28">
        <v>3855</v>
      </c>
      <c r="B28" t="s">
        <v>430</v>
      </c>
      <c r="C28" s="125">
        <v>42614.958333333336</v>
      </c>
      <c r="D28">
        <v>12</v>
      </c>
      <c r="E28">
        <v>-2.0000000000000001E-4</v>
      </c>
      <c r="F28" s="125">
        <v>42619.282106481478</v>
      </c>
    </row>
    <row r="29" spans="1:6" hidden="1">
      <c r="A29">
        <v>3270</v>
      </c>
      <c r="B29" t="s">
        <v>651</v>
      </c>
      <c r="C29" s="125">
        <v>42614.958333333336</v>
      </c>
      <c r="D29">
        <v>30</v>
      </c>
      <c r="E29">
        <v>-2E-3</v>
      </c>
      <c r="F29" s="125">
        <v>42619.137303240743</v>
      </c>
    </row>
    <row r="30" spans="1:6" hidden="1">
      <c r="A30">
        <v>3854</v>
      </c>
      <c r="B30" t="s">
        <v>668</v>
      </c>
      <c r="C30" s="125">
        <v>42613.958333333336</v>
      </c>
      <c r="D30">
        <v>25</v>
      </c>
      <c r="E30">
        <v>-1.431E-2</v>
      </c>
      <c r="F30" s="125">
        <v>42619.189050925925</v>
      </c>
    </row>
    <row r="31" spans="1:6" hidden="1">
      <c r="A31">
        <v>3849</v>
      </c>
      <c r="B31" t="s">
        <v>419</v>
      </c>
      <c r="C31" s="125">
        <v>42613.958333333336</v>
      </c>
      <c r="D31">
        <v>32</v>
      </c>
      <c r="E31">
        <v>0</v>
      </c>
      <c r="F31" s="125">
        <v>42619.101990740739</v>
      </c>
    </row>
    <row r="32" spans="1:6" hidden="1">
      <c r="A32">
        <v>3850</v>
      </c>
      <c r="B32" t="s">
        <v>575</v>
      </c>
      <c r="C32" s="125">
        <v>42613.958333333336</v>
      </c>
      <c r="D32">
        <v>107</v>
      </c>
      <c r="E32">
        <v>-8.0000000000000004E-4</v>
      </c>
      <c r="F32" s="125">
        <v>42626.491932870369</v>
      </c>
    </row>
    <row r="33" spans="1:6" hidden="1">
      <c r="A33">
        <v>3851</v>
      </c>
      <c r="B33" t="s">
        <v>573</v>
      </c>
      <c r="C33" s="125">
        <v>42613.958333333336</v>
      </c>
      <c r="D33">
        <v>75</v>
      </c>
      <c r="E33">
        <v>-2E-3</v>
      </c>
      <c r="F33" s="125">
        <v>42626.466828703706</v>
      </c>
    </row>
    <row r="34" spans="1:6" hidden="1">
      <c r="A34">
        <v>3842</v>
      </c>
      <c r="B34" t="s">
        <v>535</v>
      </c>
      <c r="C34" s="125">
        <v>42613.958333333336</v>
      </c>
      <c r="D34">
        <v>12</v>
      </c>
      <c r="E34">
        <v>-2E-3</v>
      </c>
      <c r="F34" s="125">
        <v>42614.106157407405</v>
      </c>
    </row>
    <row r="35" spans="1:6" hidden="1">
      <c r="A35">
        <v>3843</v>
      </c>
      <c r="B35" t="s">
        <v>538</v>
      </c>
      <c r="C35" s="125">
        <v>42613.958333333336</v>
      </c>
      <c r="D35">
        <v>12</v>
      </c>
      <c r="E35">
        <v>-7.3999999999999999E-4</v>
      </c>
      <c r="F35" s="125">
        <v>42614.203101851854</v>
      </c>
    </row>
    <row r="36" spans="1:6" hidden="1">
      <c r="A36">
        <v>3844</v>
      </c>
      <c r="B36" t="s">
        <v>533</v>
      </c>
      <c r="C36" s="125">
        <v>42613.958333333336</v>
      </c>
      <c r="D36">
        <v>12</v>
      </c>
      <c r="E36">
        <v>-2E-3</v>
      </c>
      <c r="F36" s="125">
        <v>42615.072708333333</v>
      </c>
    </row>
    <row r="37" spans="1:6" hidden="1">
      <c r="A37">
        <v>3867</v>
      </c>
      <c r="B37" t="s">
        <v>437</v>
      </c>
      <c r="C37" s="125">
        <v>42613.958333333336</v>
      </c>
      <c r="D37">
        <v>10</v>
      </c>
      <c r="E37">
        <v>-2.0000000000000001E-4</v>
      </c>
      <c r="F37" s="125">
        <v>42640.397939814815</v>
      </c>
    </row>
    <row r="38" spans="1:6" hidden="1">
      <c r="A38">
        <v>3863</v>
      </c>
      <c r="B38" t="s">
        <v>675</v>
      </c>
      <c r="C38" s="125">
        <v>42613.958333333336</v>
      </c>
      <c r="D38">
        <v>42</v>
      </c>
      <c r="E38">
        <v>-2E-3</v>
      </c>
      <c r="F38" s="125">
        <v>42626.308321759258</v>
      </c>
    </row>
    <row r="39" spans="1:6" hidden="1">
      <c r="A39">
        <v>3864</v>
      </c>
      <c r="B39" t="s">
        <v>671</v>
      </c>
      <c r="C39" s="125">
        <v>42613.958333333336</v>
      </c>
      <c r="D39">
        <v>42</v>
      </c>
      <c r="E39">
        <v>-4.3999999999999997E-2</v>
      </c>
      <c r="F39" s="125">
        <v>42636.115393518521</v>
      </c>
    </row>
    <row r="40" spans="1:6" hidden="1">
      <c r="A40">
        <v>3885</v>
      </c>
      <c r="B40" t="s">
        <v>674</v>
      </c>
      <c r="C40" s="125">
        <v>42613.958333333336</v>
      </c>
      <c r="D40">
        <v>35</v>
      </c>
      <c r="E40">
        <v>-2E-3</v>
      </c>
      <c r="F40" s="125">
        <v>42647.119421296295</v>
      </c>
    </row>
    <row r="41" spans="1:6" hidden="1">
      <c r="A41">
        <v>3900</v>
      </c>
      <c r="B41" t="s">
        <v>672</v>
      </c>
      <c r="C41" s="125">
        <v>42613.958333333336</v>
      </c>
      <c r="D41">
        <v>50</v>
      </c>
      <c r="E41">
        <v>-2E-3</v>
      </c>
      <c r="F41" s="125">
        <v>42646.159201388888</v>
      </c>
    </row>
    <row r="42" spans="1:6" hidden="1">
      <c r="A42">
        <v>3901</v>
      </c>
      <c r="B42" t="s">
        <v>676</v>
      </c>
      <c r="C42" s="125">
        <v>42613.958333333336</v>
      </c>
      <c r="D42">
        <v>45</v>
      </c>
      <c r="E42">
        <v>-2E-3</v>
      </c>
      <c r="F42" s="125">
        <v>42646.19</v>
      </c>
    </row>
    <row r="43" spans="1:6" hidden="1">
      <c r="A43">
        <v>3848</v>
      </c>
      <c r="B43" t="s">
        <v>413</v>
      </c>
      <c r="C43" s="125">
        <v>42612.958333333336</v>
      </c>
      <c r="D43">
        <v>32</v>
      </c>
      <c r="E43">
        <v>0</v>
      </c>
      <c r="F43" s="125">
        <v>42619.084618055553</v>
      </c>
    </row>
    <row r="44" spans="1:6" hidden="1">
      <c r="A44">
        <v>3860</v>
      </c>
      <c r="B44" t="s">
        <v>597</v>
      </c>
      <c r="C44" s="125">
        <v>42612.958333333336</v>
      </c>
      <c r="D44">
        <v>30</v>
      </c>
      <c r="E44">
        <v>-2E-3</v>
      </c>
      <c r="F44" s="125">
        <v>42626.119456018518</v>
      </c>
    </row>
    <row r="45" spans="1:6" hidden="1">
      <c r="A45">
        <v>3834</v>
      </c>
      <c r="B45" t="s">
        <v>507</v>
      </c>
      <c r="C45" s="125">
        <v>42610.958333333336</v>
      </c>
      <c r="D45">
        <v>11</v>
      </c>
      <c r="E45">
        <v>-2E-3</v>
      </c>
      <c r="F45" s="125">
        <v>42612.160266203704</v>
      </c>
    </row>
    <row r="46" spans="1:6" hidden="1">
      <c r="A46">
        <v>3832</v>
      </c>
      <c r="B46" t="s">
        <v>672</v>
      </c>
      <c r="C46" s="125">
        <v>42608.958333333336</v>
      </c>
      <c r="D46">
        <v>50</v>
      </c>
      <c r="E46">
        <v>-2E-3</v>
      </c>
      <c r="F46" s="125">
        <v>42612.140416666669</v>
      </c>
    </row>
    <row r="47" spans="1:6" hidden="1">
      <c r="A47">
        <v>3838</v>
      </c>
      <c r="B47" t="s">
        <v>463</v>
      </c>
      <c r="C47" s="125">
        <v>42607.958333333336</v>
      </c>
      <c r="D47">
        <v>31.4</v>
      </c>
      <c r="E47">
        <v>-5.1000000000000004E-4</v>
      </c>
      <c r="F47" s="125">
        <v>42626.166759259257</v>
      </c>
    </row>
    <row r="48" spans="1:6" hidden="1">
      <c r="A48">
        <v>3845</v>
      </c>
      <c r="B48" t="s">
        <v>636</v>
      </c>
      <c r="C48" s="125">
        <v>42607.958333333336</v>
      </c>
      <c r="D48">
        <v>34</v>
      </c>
      <c r="E48">
        <v>-2E-3</v>
      </c>
      <c r="F48" s="125">
        <v>42618.107673611114</v>
      </c>
    </row>
    <row r="49" spans="1:6" hidden="1">
      <c r="A49">
        <v>3830</v>
      </c>
      <c r="B49" t="s">
        <v>520</v>
      </c>
      <c r="C49" s="125">
        <v>42606.958333333336</v>
      </c>
      <c r="D49">
        <v>30</v>
      </c>
      <c r="E49">
        <v>-2E-3</v>
      </c>
      <c r="F49" s="125">
        <v>42611.335810185185</v>
      </c>
    </row>
    <row r="50" spans="1:6" hidden="1">
      <c r="A50">
        <v>3826</v>
      </c>
      <c r="B50" t="s">
        <v>649</v>
      </c>
      <c r="C50" s="125">
        <v>42604.958333333336</v>
      </c>
      <c r="D50">
        <v>45</v>
      </c>
      <c r="E50">
        <v>-2E-3</v>
      </c>
      <c r="F50" s="125">
        <v>42605.334143518521</v>
      </c>
    </row>
    <row r="51" spans="1:6" hidden="1">
      <c r="A51">
        <v>3827</v>
      </c>
      <c r="B51" t="s">
        <v>650</v>
      </c>
      <c r="C51" s="125">
        <v>42604.958333333336</v>
      </c>
      <c r="D51">
        <v>45</v>
      </c>
      <c r="E51">
        <v>-2E-3</v>
      </c>
      <c r="F51" s="125">
        <v>42605.344988425924</v>
      </c>
    </row>
    <row r="52" spans="1:6" hidden="1">
      <c r="A52">
        <v>3816</v>
      </c>
      <c r="B52" t="s">
        <v>430</v>
      </c>
      <c r="C52" s="125">
        <v>42603.958333333336</v>
      </c>
      <c r="D52">
        <v>20</v>
      </c>
      <c r="E52">
        <v>-2E-3</v>
      </c>
      <c r="F52" s="125">
        <v>42612.181168981479</v>
      </c>
    </row>
    <row r="53" spans="1:6" hidden="1">
      <c r="A53">
        <v>3815</v>
      </c>
      <c r="B53" t="s">
        <v>430</v>
      </c>
      <c r="C53" s="125">
        <v>42602.958333333336</v>
      </c>
      <c r="D53">
        <v>20</v>
      </c>
      <c r="E53">
        <v>-2E-3</v>
      </c>
      <c r="F53" s="125">
        <v>42604.408599537041</v>
      </c>
    </row>
    <row r="54" spans="1:6" hidden="1">
      <c r="A54">
        <v>3819</v>
      </c>
      <c r="B54" t="s">
        <v>656</v>
      </c>
      <c r="C54" s="125">
        <v>42600.958333333336</v>
      </c>
      <c r="D54">
        <v>30</v>
      </c>
      <c r="E54">
        <v>-2E-3</v>
      </c>
      <c r="F54" s="125">
        <v>42647.112847222219</v>
      </c>
    </row>
    <row r="55" spans="1:6" hidden="1">
      <c r="A55">
        <v>3869</v>
      </c>
      <c r="B55" t="s">
        <v>672</v>
      </c>
      <c r="C55" s="125">
        <v>42600.958333333336</v>
      </c>
      <c r="D55">
        <v>45</v>
      </c>
      <c r="E55">
        <v>-2E-3</v>
      </c>
      <c r="F55" s="125">
        <v>42626.477905092594</v>
      </c>
    </row>
    <row r="56" spans="1:6" hidden="1">
      <c r="A56">
        <v>3837</v>
      </c>
      <c r="B56" t="s">
        <v>633</v>
      </c>
      <c r="C56" s="125">
        <v>42599.958333333336</v>
      </c>
      <c r="D56">
        <v>12</v>
      </c>
      <c r="E56">
        <v>-8.0000000000000002E-3</v>
      </c>
      <c r="F56" s="125">
        <v>42612.279351851852</v>
      </c>
    </row>
    <row r="57" spans="1:6" hidden="1">
      <c r="A57">
        <v>3817</v>
      </c>
      <c r="B57" t="s">
        <v>588</v>
      </c>
      <c r="C57" s="125">
        <v>42599.958333333336</v>
      </c>
      <c r="D57">
        <v>35</v>
      </c>
      <c r="E57">
        <v>-2E-3</v>
      </c>
      <c r="F57" s="125">
        <v>42605.107858796298</v>
      </c>
    </row>
    <row r="58" spans="1:6" hidden="1">
      <c r="A58">
        <v>3818</v>
      </c>
      <c r="B58" t="s">
        <v>438</v>
      </c>
      <c r="C58" s="125">
        <v>42599.958333333336</v>
      </c>
      <c r="D58">
        <v>13</v>
      </c>
      <c r="E58">
        <v>-8.0000000000000002E-3</v>
      </c>
      <c r="F58" s="125">
        <v>42627.334664351853</v>
      </c>
    </row>
    <row r="59" spans="1:6" hidden="1">
      <c r="A59">
        <v>3828</v>
      </c>
      <c r="B59" t="s">
        <v>637</v>
      </c>
      <c r="C59" s="125">
        <v>42598.958333333336</v>
      </c>
      <c r="D59">
        <v>10</v>
      </c>
      <c r="E59">
        <v>-2E-3</v>
      </c>
      <c r="F59" s="125">
        <v>42605.349502314813</v>
      </c>
    </row>
    <row r="60" spans="1:6" hidden="1">
      <c r="A60">
        <v>3829</v>
      </c>
      <c r="B60" t="s">
        <v>638</v>
      </c>
      <c r="C60" s="125">
        <v>42598.958333333336</v>
      </c>
      <c r="D60">
        <v>10</v>
      </c>
      <c r="E60">
        <v>-2E-3</v>
      </c>
      <c r="F60" s="125">
        <v>42605.350717592592</v>
      </c>
    </row>
    <row r="61" spans="1:6" hidden="1">
      <c r="A61">
        <v>3820</v>
      </c>
      <c r="B61" t="s">
        <v>589</v>
      </c>
      <c r="C61" s="125">
        <v>42597.958333333336</v>
      </c>
      <c r="D61">
        <v>35</v>
      </c>
      <c r="E61">
        <v>-3.9100000000000003E-3</v>
      </c>
      <c r="F61" s="125">
        <v>42633.116423611114</v>
      </c>
    </row>
    <row r="62" spans="1:6" hidden="1">
      <c r="A62">
        <v>3822</v>
      </c>
      <c r="B62" t="s">
        <v>519</v>
      </c>
      <c r="C62" s="125">
        <v>42597.958333333336</v>
      </c>
      <c r="D62">
        <v>12</v>
      </c>
      <c r="E62">
        <v>-4.0000000000000001E-3</v>
      </c>
      <c r="F62" s="125">
        <v>42605.154722222222</v>
      </c>
    </row>
    <row r="63" spans="1:6" hidden="1">
      <c r="A63">
        <v>3824</v>
      </c>
      <c r="B63" t="s">
        <v>603</v>
      </c>
      <c r="C63" s="125">
        <v>42597.958333333336</v>
      </c>
      <c r="D63">
        <v>9</v>
      </c>
      <c r="E63">
        <v>-0.02</v>
      </c>
      <c r="F63" s="125">
        <v>42612.130439814813</v>
      </c>
    </row>
    <row r="64" spans="1:6" hidden="1">
      <c r="A64">
        <v>3881</v>
      </c>
      <c r="B64" t="s">
        <v>428</v>
      </c>
      <c r="C64" s="125">
        <v>42596.958333333336</v>
      </c>
      <c r="D64">
        <v>60</v>
      </c>
      <c r="E64">
        <v>-1.7999999999999999E-2</v>
      </c>
      <c r="F64" s="125">
        <v>42633.103217592594</v>
      </c>
    </row>
    <row r="65" spans="1:6" hidden="1">
      <c r="A65">
        <v>3812</v>
      </c>
      <c r="B65" t="s">
        <v>333</v>
      </c>
      <c r="C65" s="125">
        <v>42592.958333333336</v>
      </c>
      <c r="D65">
        <v>28</v>
      </c>
      <c r="E65">
        <v>-2E-3</v>
      </c>
      <c r="F65" s="125">
        <v>42598.263854166667</v>
      </c>
    </row>
    <row r="66" spans="1:6">
      <c r="A66">
        <v>3825</v>
      </c>
      <c r="B66" t="s">
        <v>567</v>
      </c>
      <c r="C66" s="125">
        <v>42591.958333333336</v>
      </c>
      <c r="D66">
        <v>45</v>
      </c>
      <c r="E66">
        <v>-2E-3</v>
      </c>
      <c r="F66" s="125">
        <v>42632.059594907405</v>
      </c>
    </row>
    <row r="67" spans="1:6" hidden="1">
      <c r="A67">
        <v>3808</v>
      </c>
      <c r="B67" t="s">
        <v>672</v>
      </c>
      <c r="C67" s="125">
        <v>42586.958333333336</v>
      </c>
      <c r="D67">
        <v>70</v>
      </c>
      <c r="E67">
        <v>-2.8000000000000001E-2</v>
      </c>
      <c r="F67" s="125">
        <v>42639.425011574072</v>
      </c>
    </row>
    <row r="68" spans="1:6" hidden="1">
      <c r="A68">
        <v>3809</v>
      </c>
      <c r="B68" t="s">
        <v>431</v>
      </c>
      <c r="C68" s="125">
        <v>42586.958333333336</v>
      </c>
      <c r="D68">
        <v>55</v>
      </c>
      <c r="E68">
        <v>-4.0000000000000001E-3</v>
      </c>
      <c r="F68" s="125">
        <v>42591.423564814817</v>
      </c>
    </row>
    <row r="69" spans="1:6" hidden="1">
      <c r="A69">
        <v>3795</v>
      </c>
      <c r="B69" t="s">
        <v>652</v>
      </c>
      <c r="C69" s="125">
        <v>42583.958333333336</v>
      </c>
      <c r="D69">
        <v>45</v>
      </c>
      <c r="E69">
        <v>-2E-3</v>
      </c>
      <c r="F69" s="125">
        <v>42633.200127314813</v>
      </c>
    </row>
    <row r="70" spans="1:6" hidden="1">
      <c r="A70">
        <v>3796</v>
      </c>
      <c r="B70" t="s">
        <v>654</v>
      </c>
      <c r="C70" s="125">
        <v>42583.958333333336</v>
      </c>
      <c r="D70">
        <v>45</v>
      </c>
      <c r="E70">
        <v>-2E-3</v>
      </c>
      <c r="F70" s="125">
        <v>42633.200254629628</v>
      </c>
    </row>
    <row r="71" spans="1:6" hidden="1">
      <c r="A71">
        <v>3797</v>
      </c>
      <c r="B71" t="s">
        <v>649</v>
      </c>
      <c r="C71" s="125">
        <v>42583.958333333336</v>
      </c>
      <c r="D71">
        <v>45</v>
      </c>
      <c r="E71">
        <v>-2E-3</v>
      </c>
      <c r="F71" s="125">
        <v>42584.13721064815</v>
      </c>
    </row>
    <row r="72" spans="1:6" hidden="1">
      <c r="A72">
        <v>3798</v>
      </c>
      <c r="B72" t="s">
        <v>650</v>
      </c>
      <c r="C72" s="125">
        <v>42583.958333333336</v>
      </c>
      <c r="D72">
        <v>45</v>
      </c>
      <c r="E72">
        <v>-2E-3</v>
      </c>
      <c r="F72" s="125">
        <v>42584.137685185182</v>
      </c>
    </row>
    <row r="73" spans="1:6" hidden="1">
      <c r="A73">
        <v>3801</v>
      </c>
      <c r="B73" t="s">
        <v>495</v>
      </c>
      <c r="C73" s="125">
        <v>42583.958333333336</v>
      </c>
      <c r="D73">
        <v>45</v>
      </c>
      <c r="E73">
        <v>-2E-3</v>
      </c>
      <c r="F73" s="125">
        <v>42584.275416666664</v>
      </c>
    </row>
    <row r="74" spans="1:6">
      <c r="A74">
        <v>3810</v>
      </c>
      <c r="B74" t="s">
        <v>411</v>
      </c>
      <c r="C74" s="125">
        <v>42582.958333333336</v>
      </c>
      <c r="D74">
        <v>30</v>
      </c>
      <c r="E74">
        <v>0</v>
      </c>
      <c r="F74" s="125">
        <v>42598.155648148146</v>
      </c>
    </row>
    <row r="75" spans="1:6">
      <c r="A75">
        <v>3790</v>
      </c>
      <c r="B75" t="s">
        <v>471</v>
      </c>
      <c r="C75" s="125">
        <v>42582.958333333336</v>
      </c>
      <c r="D75">
        <v>61</v>
      </c>
      <c r="E75">
        <v>-2E-3</v>
      </c>
      <c r="F75" s="125">
        <v>42583.337256944447</v>
      </c>
    </row>
    <row r="76" spans="1:6">
      <c r="A76">
        <v>3831</v>
      </c>
      <c r="B76" t="s">
        <v>404</v>
      </c>
      <c r="C76" s="125">
        <v>42582.958333333336</v>
      </c>
      <c r="D76">
        <v>30</v>
      </c>
      <c r="E76">
        <v>-2.0000000000000001E-4</v>
      </c>
      <c r="F76" s="125">
        <v>42611.374016203707</v>
      </c>
    </row>
    <row r="77" spans="1:6">
      <c r="A77">
        <v>3823</v>
      </c>
      <c r="B77" t="s">
        <v>675</v>
      </c>
      <c r="C77" s="125">
        <v>42582.958333333336</v>
      </c>
      <c r="D77">
        <v>45</v>
      </c>
      <c r="E77">
        <v>-0.02</v>
      </c>
      <c r="F77" s="125">
        <v>42611.350659722222</v>
      </c>
    </row>
    <row r="78" spans="1:6">
      <c r="A78">
        <v>3785</v>
      </c>
      <c r="B78" t="s">
        <v>405</v>
      </c>
      <c r="C78" s="125">
        <v>42582.958333333336</v>
      </c>
      <c r="D78">
        <v>30</v>
      </c>
      <c r="E78">
        <v>-2E-3</v>
      </c>
      <c r="F78" s="125">
        <v>42583.137824074074</v>
      </c>
    </row>
    <row r="79" spans="1:6">
      <c r="A79">
        <v>3718</v>
      </c>
      <c r="B79" t="s">
        <v>454</v>
      </c>
      <c r="C79" s="125">
        <v>42582.958333333336</v>
      </c>
      <c r="D79">
        <v>34</v>
      </c>
      <c r="E79">
        <v>-2E-3</v>
      </c>
      <c r="F79" s="125">
        <v>42559.330335648148</v>
      </c>
    </row>
    <row r="80" spans="1:6">
      <c r="A80">
        <v>3865</v>
      </c>
      <c r="B80" t="s">
        <v>436</v>
      </c>
      <c r="C80" s="125">
        <v>42582.958333333336</v>
      </c>
      <c r="D80">
        <v>45</v>
      </c>
      <c r="E80">
        <v>-2E-3</v>
      </c>
      <c r="F80" s="125">
        <v>42626.334224537037</v>
      </c>
    </row>
    <row r="81" spans="1:6">
      <c r="A81">
        <v>3870</v>
      </c>
      <c r="B81" t="s">
        <v>674</v>
      </c>
      <c r="C81" s="125">
        <v>42582.958333333336</v>
      </c>
      <c r="D81">
        <v>40</v>
      </c>
      <c r="E81">
        <v>-2E-3</v>
      </c>
      <c r="F81" s="125">
        <v>42626.488668981481</v>
      </c>
    </row>
    <row r="82" spans="1:6">
      <c r="A82">
        <v>3846</v>
      </c>
      <c r="B82" t="s">
        <v>676</v>
      </c>
      <c r="C82" s="125">
        <v>42582.958333333336</v>
      </c>
      <c r="D82">
        <v>45</v>
      </c>
      <c r="E82">
        <v>-2E-3</v>
      </c>
      <c r="F82" s="125">
        <v>42626.495381944442</v>
      </c>
    </row>
    <row r="83" spans="1:6">
      <c r="A83">
        <v>3891</v>
      </c>
      <c r="B83" t="s">
        <v>672</v>
      </c>
      <c r="C83" s="125">
        <v>42582.958333333336</v>
      </c>
      <c r="D83">
        <v>55</v>
      </c>
      <c r="E83">
        <v>-1.4999999999999999E-2</v>
      </c>
      <c r="F83" s="125">
        <v>42639.426736111112</v>
      </c>
    </row>
    <row r="84" spans="1:6">
      <c r="A84">
        <v>3892</v>
      </c>
      <c r="B84" t="s">
        <v>403</v>
      </c>
      <c r="C84" s="125">
        <v>42582.958333333336</v>
      </c>
      <c r="D84">
        <v>12</v>
      </c>
      <c r="E84">
        <v>-8.4999999999999995E-4</v>
      </c>
      <c r="F84" s="125">
        <v>42640.11546296296</v>
      </c>
    </row>
    <row r="85" spans="1:6">
      <c r="A85">
        <v>3893</v>
      </c>
      <c r="B85" t="s">
        <v>673</v>
      </c>
      <c r="C85" s="125">
        <v>42582.958333333336</v>
      </c>
      <c r="D85">
        <v>40</v>
      </c>
      <c r="E85">
        <v>-2E-3</v>
      </c>
      <c r="F85" s="125">
        <v>42640.125451388885</v>
      </c>
    </row>
    <row r="86" spans="1:6">
      <c r="A86">
        <v>3780</v>
      </c>
      <c r="B86" t="s">
        <v>474</v>
      </c>
      <c r="C86" s="125">
        <v>42580.958333333336</v>
      </c>
      <c r="D86">
        <v>32</v>
      </c>
      <c r="E86">
        <v>-2E-3</v>
      </c>
      <c r="F86" s="125">
        <v>42582.881180555552</v>
      </c>
    </row>
    <row r="87" spans="1:6">
      <c r="A87">
        <v>3781</v>
      </c>
      <c r="B87" t="s">
        <v>475</v>
      </c>
      <c r="C87" s="125">
        <v>42580.958333333336</v>
      </c>
      <c r="D87">
        <v>32</v>
      </c>
      <c r="E87">
        <v>-2.3800000000000002E-3</v>
      </c>
      <c r="F87" s="125">
        <v>42582.887199074074</v>
      </c>
    </row>
    <row r="88" spans="1:6">
      <c r="A88">
        <v>3782</v>
      </c>
      <c r="B88" t="s">
        <v>460</v>
      </c>
      <c r="C88" s="125">
        <v>42579.958333333336</v>
      </c>
      <c r="D88">
        <v>36</v>
      </c>
      <c r="E88">
        <v>-2E-3</v>
      </c>
      <c r="F88" s="125">
        <v>42582.890289351853</v>
      </c>
    </row>
    <row r="89" spans="1:6">
      <c r="A89">
        <v>3799</v>
      </c>
      <c r="B89" t="s">
        <v>603</v>
      </c>
      <c r="C89" s="125">
        <v>42578.958333333336</v>
      </c>
      <c r="D89">
        <v>10</v>
      </c>
      <c r="E89">
        <v>-2E-3</v>
      </c>
      <c r="F89" s="125">
        <v>42584.262754629628</v>
      </c>
    </row>
    <row r="90" spans="1:6">
      <c r="A90">
        <v>3389</v>
      </c>
      <c r="B90" t="s">
        <v>652</v>
      </c>
      <c r="C90" s="125">
        <v>42577.958333333336</v>
      </c>
      <c r="D90">
        <v>100</v>
      </c>
      <c r="E90">
        <v>-2E-3</v>
      </c>
      <c r="F90" s="125">
        <v>42577.166331018518</v>
      </c>
    </row>
    <row r="91" spans="1:6">
      <c r="A91">
        <v>3400</v>
      </c>
      <c r="B91" t="s">
        <v>354</v>
      </c>
      <c r="C91" s="125">
        <v>42576.958333333336</v>
      </c>
      <c r="D91">
        <v>45</v>
      </c>
      <c r="E91">
        <v>-2E-3</v>
      </c>
      <c r="F91" s="125">
        <v>42578.166238425925</v>
      </c>
    </row>
    <row r="92" spans="1:6">
      <c r="A92">
        <v>3773</v>
      </c>
      <c r="B92" t="s">
        <v>654</v>
      </c>
      <c r="C92" s="125">
        <v>42576.958333333336</v>
      </c>
      <c r="D92">
        <v>45</v>
      </c>
      <c r="E92">
        <v>-2E-3</v>
      </c>
      <c r="F92" s="125">
        <v>42577.168182870373</v>
      </c>
    </row>
    <row r="93" spans="1:6">
      <c r="A93">
        <v>3774</v>
      </c>
      <c r="B93" t="s">
        <v>652</v>
      </c>
      <c r="C93" s="125">
        <v>42576.958333333336</v>
      </c>
      <c r="D93">
        <v>45</v>
      </c>
      <c r="E93">
        <v>-2E-3</v>
      </c>
      <c r="F93" s="125">
        <v>42577.173101851855</v>
      </c>
    </row>
    <row r="94" spans="1:6">
      <c r="A94">
        <v>3793</v>
      </c>
      <c r="B94" t="s">
        <v>602</v>
      </c>
      <c r="C94" s="125">
        <v>42575.958333333336</v>
      </c>
      <c r="D94">
        <v>30</v>
      </c>
      <c r="E94">
        <v>-2E-3</v>
      </c>
      <c r="F94" s="125">
        <v>42619.162534722222</v>
      </c>
    </row>
    <row r="95" spans="1:6">
      <c r="A95">
        <v>3779</v>
      </c>
      <c r="B95" t="s">
        <v>521</v>
      </c>
      <c r="C95" s="125">
        <v>42575.958333333336</v>
      </c>
      <c r="D95">
        <v>26</v>
      </c>
      <c r="E95">
        <v>-2E-3</v>
      </c>
      <c r="F95" s="125">
        <v>42578.334930555553</v>
      </c>
    </row>
    <row r="96" spans="1:6">
      <c r="A96">
        <v>3707</v>
      </c>
      <c r="B96" t="s">
        <v>686</v>
      </c>
      <c r="C96" s="125">
        <v>42575.958333333336</v>
      </c>
      <c r="D96">
        <v>45</v>
      </c>
      <c r="E96">
        <v>-2E-3</v>
      </c>
      <c r="F96" s="125">
        <v>42577.400925925926</v>
      </c>
    </row>
    <row r="97" spans="1:6">
      <c r="A97">
        <v>3775</v>
      </c>
      <c r="B97" t="s">
        <v>672</v>
      </c>
      <c r="C97" s="125">
        <v>42574.958333333336</v>
      </c>
      <c r="D97">
        <v>90</v>
      </c>
      <c r="E97">
        <v>-2E-3</v>
      </c>
      <c r="F97" s="125">
        <v>42582.295717592591</v>
      </c>
    </row>
    <row r="98" spans="1:6">
      <c r="A98">
        <v>3778</v>
      </c>
      <c r="B98" t="s">
        <v>376</v>
      </c>
      <c r="C98" s="125">
        <v>42574.958333333336</v>
      </c>
      <c r="D98">
        <v>35</v>
      </c>
      <c r="E98">
        <v>-2E-3</v>
      </c>
      <c r="F98" s="125">
        <v>42577.464224537034</v>
      </c>
    </row>
    <row r="99" spans="1:6">
      <c r="A99">
        <v>3769</v>
      </c>
      <c r="B99" t="s">
        <v>675</v>
      </c>
      <c r="C99" s="125">
        <v>42573.958333333336</v>
      </c>
      <c r="D99">
        <v>45</v>
      </c>
      <c r="E99">
        <v>-4.0000000000000001E-3</v>
      </c>
      <c r="F99" s="125">
        <v>42591.412442129629</v>
      </c>
    </row>
    <row r="100" spans="1:6">
      <c r="A100">
        <v>3770</v>
      </c>
      <c r="B100" t="s">
        <v>599</v>
      </c>
      <c r="C100" s="125">
        <v>42573.958333333336</v>
      </c>
      <c r="D100">
        <v>30</v>
      </c>
      <c r="E100">
        <v>-2E-3</v>
      </c>
      <c r="F100" s="125">
        <v>42633.345358796294</v>
      </c>
    </row>
    <row r="101" spans="1:6">
      <c r="A101">
        <v>3706</v>
      </c>
      <c r="B101" t="s">
        <v>675</v>
      </c>
      <c r="C101" s="125">
        <v>42571.958333333336</v>
      </c>
      <c r="D101">
        <v>45</v>
      </c>
      <c r="E101">
        <v>-2E-3</v>
      </c>
      <c r="F101" s="125">
        <v>42576.258622685185</v>
      </c>
    </row>
    <row r="102" spans="1:6">
      <c r="A102">
        <v>3703</v>
      </c>
      <c r="B102" t="s">
        <v>672</v>
      </c>
      <c r="C102" s="125">
        <v>42571.958333333336</v>
      </c>
      <c r="D102">
        <v>45</v>
      </c>
      <c r="E102">
        <v>-2E-3</v>
      </c>
      <c r="F102" s="125">
        <v>42576.200011574074</v>
      </c>
    </row>
    <row r="103" spans="1:6">
      <c r="A103">
        <v>3772</v>
      </c>
      <c r="B103" t="s">
        <v>588</v>
      </c>
      <c r="C103" s="125">
        <v>42570.958333333336</v>
      </c>
      <c r="D103">
        <v>35</v>
      </c>
      <c r="E103">
        <v>-3.4439999999999998E-2</v>
      </c>
      <c r="F103" s="125">
        <v>42605.106840277775</v>
      </c>
    </row>
    <row r="104" spans="1:6">
      <c r="A104">
        <v>3771</v>
      </c>
      <c r="B104" t="s">
        <v>440</v>
      </c>
      <c r="C104" s="125">
        <v>42568.958333333336</v>
      </c>
      <c r="D104">
        <v>45</v>
      </c>
      <c r="E104">
        <v>-2E-3</v>
      </c>
      <c r="F104" s="125">
        <v>42577.14135416667</v>
      </c>
    </row>
    <row r="105" spans="1:6">
      <c r="A105">
        <v>3804</v>
      </c>
      <c r="B105" t="s">
        <v>333</v>
      </c>
      <c r="C105" s="125">
        <v>42568.958333333336</v>
      </c>
      <c r="D105">
        <v>29</v>
      </c>
      <c r="E105">
        <v>-2E-3</v>
      </c>
      <c r="F105" s="125">
        <v>42598.264328703706</v>
      </c>
    </row>
    <row r="106" spans="1:6">
      <c r="A106">
        <v>3805</v>
      </c>
      <c r="B106" t="s">
        <v>336</v>
      </c>
      <c r="C106" s="125">
        <v>42568.958333333336</v>
      </c>
      <c r="D106">
        <v>29</v>
      </c>
      <c r="E106">
        <v>-2E-3</v>
      </c>
      <c r="F106" s="125">
        <v>42587.170127314814</v>
      </c>
    </row>
    <row r="107" spans="1:6">
      <c r="A107">
        <v>3763</v>
      </c>
      <c r="B107" t="s">
        <v>376</v>
      </c>
      <c r="C107" s="125">
        <v>42567.958333333336</v>
      </c>
      <c r="D107">
        <v>30</v>
      </c>
      <c r="E107">
        <v>-2E-3</v>
      </c>
      <c r="F107" s="125">
        <v>42625.245162037034</v>
      </c>
    </row>
    <row r="108" spans="1:6">
      <c r="A108">
        <v>3764</v>
      </c>
      <c r="B108" t="s">
        <v>373</v>
      </c>
      <c r="C108" s="125">
        <v>42567.958333333336</v>
      </c>
      <c r="D108">
        <v>29</v>
      </c>
      <c r="E108">
        <v>-2E-3</v>
      </c>
      <c r="F108" s="125">
        <v>42569.947106481479</v>
      </c>
    </row>
    <row r="109" spans="1:6">
      <c r="A109">
        <v>3788</v>
      </c>
      <c r="B109" t="s">
        <v>671</v>
      </c>
      <c r="C109" s="125">
        <v>42566.958333333336</v>
      </c>
      <c r="D109">
        <v>50</v>
      </c>
      <c r="E109">
        <v>-2E-3</v>
      </c>
      <c r="F109" s="125">
        <v>42611.305162037039</v>
      </c>
    </row>
    <row r="110" spans="1:6">
      <c r="A110">
        <v>3758</v>
      </c>
      <c r="B110" t="s">
        <v>629</v>
      </c>
      <c r="C110" s="125">
        <v>42566.958333333336</v>
      </c>
      <c r="D110">
        <v>30</v>
      </c>
      <c r="E110">
        <v>-2E-3</v>
      </c>
      <c r="F110" s="125">
        <v>42640.273263888892</v>
      </c>
    </row>
    <row r="111" spans="1:6">
      <c r="A111">
        <v>3759</v>
      </c>
      <c r="B111" t="s">
        <v>463</v>
      </c>
      <c r="C111" s="125">
        <v>42565.958333333336</v>
      </c>
      <c r="D111">
        <v>31</v>
      </c>
      <c r="E111">
        <v>-2E-3</v>
      </c>
      <c r="F111" s="125">
        <v>42611.152453703704</v>
      </c>
    </row>
    <row r="112" spans="1:6">
      <c r="A112">
        <v>3760</v>
      </c>
      <c r="B112" t="s">
        <v>471</v>
      </c>
      <c r="C112" s="125">
        <v>42565.958333333336</v>
      </c>
      <c r="D112">
        <v>61</v>
      </c>
      <c r="E112">
        <v>-2E-3</v>
      </c>
      <c r="F112" s="125">
        <v>42568.428993055553</v>
      </c>
    </row>
    <row r="113" spans="1:6">
      <c r="A113">
        <v>3766</v>
      </c>
      <c r="B113" t="s">
        <v>677</v>
      </c>
      <c r="C113" s="125">
        <v>42565.958333333336</v>
      </c>
      <c r="D113">
        <v>40</v>
      </c>
      <c r="E113">
        <v>-0.05</v>
      </c>
      <c r="F113" s="125">
        <v>42592.171701388892</v>
      </c>
    </row>
    <row r="114" spans="1:6">
      <c r="A114">
        <v>3765</v>
      </c>
      <c r="B114" t="s">
        <v>674</v>
      </c>
      <c r="C114" s="125">
        <v>42564.958333333336</v>
      </c>
      <c r="D114">
        <v>40</v>
      </c>
      <c r="E114">
        <v>-2E-3</v>
      </c>
      <c r="F114" s="125">
        <v>42576.207824074074</v>
      </c>
    </row>
    <row r="115" spans="1:6">
      <c r="A115">
        <v>3755</v>
      </c>
      <c r="B115" t="s">
        <v>542</v>
      </c>
      <c r="C115" s="125">
        <v>42564.958333333336</v>
      </c>
      <c r="D115">
        <v>45</v>
      </c>
      <c r="E115">
        <v>-2E-3</v>
      </c>
      <c r="F115" s="125">
        <v>42565.316284722219</v>
      </c>
    </row>
    <row r="116" spans="1:6">
      <c r="A116">
        <v>3756</v>
      </c>
      <c r="B116" t="s">
        <v>460</v>
      </c>
      <c r="C116" s="125">
        <v>42564.958333333336</v>
      </c>
      <c r="D116">
        <v>41</v>
      </c>
      <c r="E116">
        <v>-2E-3</v>
      </c>
      <c r="F116" s="125">
        <v>42566.262083333335</v>
      </c>
    </row>
    <row r="117" spans="1:6">
      <c r="A117">
        <v>3757</v>
      </c>
      <c r="B117" t="s">
        <v>473</v>
      </c>
      <c r="C117" s="125">
        <v>42564.958333333336</v>
      </c>
      <c r="D117">
        <v>40</v>
      </c>
      <c r="E117">
        <v>-2E-3</v>
      </c>
      <c r="F117" s="125">
        <v>42566.269571759258</v>
      </c>
    </row>
    <row r="118" spans="1:6">
      <c r="A118">
        <v>3709</v>
      </c>
      <c r="B118" t="s">
        <v>677</v>
      </c>
      <c r="C118" s="125">
        <v>42564.958333333336</v>
      </c>
      <c r="D118">
        <v>40</v>
      </c>
      <c r="E118">
        <v>-0.02</v>
      </c>
      <c r="F118" s="125">
        <v>42569.151539351849</v>
      </c>
    </row>
    <row r="119" spans="1:6">
      <c r="A119">
        <v>3768</v>
      </c>
      <c r="B119" t="s">
        <v>674</v>
      </c>
      <c r="C119" s="125">
        <v>42563.958333333336</v>
      </c>
      <c r="D119">
        <v>45</v>
      </c>
      <c r="E119">
        <v>-2E-3</v>
      </c>
      <c r="F119" s="125">
        <v>42576.254016203704</v>
      </c>
    </row>
    <row r="120" spans="1:6">
      <c r="A120">
        <v>3800</v>
      </c>
      <c r="B120" t="s">
        <v>566</v>
      </c>
      <c r="C120" s="125">
        <v>42563.958333333336</v>
      </c>
      <c r="D120">
        <v>65</v>
      </c>
      <c r="E120">
        <v>-2E-3</v>
      </c>
      <c r="F120" s="125">
        <v>42640.073148148149</v>
      </c>
    </row>
    <row r="121" spans="1:6">
      <c r="A121">
        <v>3767</v>
      </c>
      <c r="B121" t="s">
        <v>674</v>
      </c>
      <c r="C121" s="125">
        <v>42562.958333333336</v>
      </c>
      <c r="D121">
        <v>45</v>
      </c>
      <c r="E121">
        <v>-2E-3</v>
      </c>
      <c r="F121" s="125">
        <v>42576.252847222226</v>
      </c>
    </row>
    <row r="122" spans="1:6">
      <c r="A122">
        <v>3752</v>
      </c>
      <c r="B122" t="s">
        <v>589</v>
      </c>
      <c r="C122" s="125">
        <v>42562.958333333336</v>
      </c>
      <c r="D122">
        <v>35</v>
      </c>
      <c r="E122">
        <v>-2E-3</v>
      </c>
      <c r="F122" s="125">
        <v>42563.330277777779</v>
      </c>
    </row>
    <row r="123" spans="1:6">
      <c r="A123">
        <v>3753</v>
      </c>
      <c r="B123" t="s">
        <v>371</v>
      </c>
      <c r="C123" s="125">
        <v>42562.958333333336</v>
      </c>
      <c r="D123">
        <v>45</v>
      </c>
      <c r="E123">
        <v>-2E-3</v>
      </c>
      <c r="F123" s="125">
        <v>42564.076539351852</v>
      </c>
    </row>
    <row r="124" spans="1:6">
      <c r="A124">
        <v>3745</v>
      </c>
      <c r="B124" t="s">
        <v>629</v>
      </c>
      <c r="C124" s="125">
        <v>42561.958333333336</v>
      </c>
      <c r="D124">
        <v>31.5</v>
      </c>
      <c r="E124">
        <v>-2E-3</v>
      </c>
      <c r="F124" s="125">
        <v>42562.140439814815</v>
      </c>
    </row>
    <row r="125" spans="1:6">
      <c r="A125">
        <v>3747</v>
      </c>
      <c r="B125" t="s">
        <v>657</v>
      </c>
      <c r="C125" s="125">
        <v>42561.958333333336</v>
      </c>
      <c r="D125">
        <v>30</v>
      </c>
      <c r="E125">
        <v>-2E-3</v>
      </c>
      <c r="F125" s="125">
        <v>42563.145868055559</v>
      </c>
    </row>
    <row r="126" spans="1:6">
      <c r="A126">
        <v>3744</v>
      </c>
      <c r="B126" t="s">
        <v>676</v>
      </c>
      <c r="C126" s="125">
        <v>42560.958333333336</v>
      </c>
      <c r="D126">
        <v>52</v>
      </c>
      <c r="E126">
        <v>-2.4E-2</v>
      </c>
      <c r="F126" s="125">
        <v>42592.269328703704</v>
      </c>
    </row>
    <row r="127" spans="1:6">
      <c r="A127">
        <v>3705</v>
      </c>
      <c r="B127" t="s">
        <v>674</v>
      </c>
      <c r="C127" s="125">
        <v>42560.958333333336</v>
      </c>
      <c r="D127">
        <v>40</v>
      </c>
      <c r="E127">
        <v>-2E-3</v>
      </c>
      <c r="F127" s="125">
        <v>42569.438321759262</v>
      </c>
    </row>
    <row r="128" spans="1:6">
      <c r="A128">
        <v>3748</v>
      </c>
      <c r="B128" t="s">
        <v>432</v>
      </c>
      <c r="C128" s="125">
        <v>42559.958333333336</v>
      </c>
      <c r="D128">
        <v>30</v>
      </c>
      <c r="E128">
        <v>-2E-3</v>
      </c>
      <c r="F128" s="125">
        <v>42563.274201388886</v>
      </c>
    </row>
    <row r="129" spans="1:6">
      <c r="A129">
        <v>3794</v>
      </c>
      <c r="B129" t="s">
        <v>407</v>
      </c>
      <c r="C129" s="125">
        <v>42559.958333333336</v>
      </c>
      <c r="D129">
        <v>40</v>
      </c>
      <c r="E129">
        <v>-2E-3</v>
      </c>
      <c r="F129" s="125">
        <v>42598.320914351854</v>
      </c>
    </row>
    <row r="130" spans="1:6">
      <c r="A130">
        <v>3746</v>
      </c>
      <c r="B130" t="s">
        <v>521</v>
      </c>
      <c r="C130" s="125">
        <v>42558.958333333336</v>
      </c>
      <c r="D130">
        <v>30</v>
      </c>
      <c r="E130">
        <v>-2E-3</v>
      </c>
      <c r="F130" s="125">
        <v>42563.141134259262</v>
      </c>
    </row>
    <row r="131" spans="1:6">
      <c r="A131">
        <v>3740</v>
      </c>
      <c r="B131" t="s">
        <v>676</v>
      </c>
      <c r="C131" s="125">
        <v>42557.958333333336</v>
      </c>
      <c r="D131">
        <v>45</v>
      </c>
      <c r="E131">
        <v>-0.02</v>
      </c>
      <c r="F131" s="125">
        <v>42562.14502314815</v>
      </c>
    </row>
    <row r="132" spans="1:6">
      <c r="A132">
        <v>3736</v>
      </c>
      <c r="B132" t="s">
        <v>664</v>
      </c>
      <c r="C132" s="125">
        <v>42556.958333333336</v>
      </c>
      <c r="D132">
        <v>95</v>
      </c>
      <c r="E132">
        <v>-2.7050000000000001E-2</v>
      </c>
      <c r="F132" s="125">
        <v>42583.151226851849</v>
      </c>
    </row>
    <row r="133" spans="1:6">
      <c r="A133">
        <v>3729</v>
      </c>
      <c r="B133" t="s">
        <v>503</v>
      </c>
      <c r="C133" s="125">
        <v>42555.958333333336</v>
      </c>
      <c r="D133">
        <v>11</v>
      </c>
      <c r="E133">
        <v>-2E-3</v>
      </c>
      <c r="F133" s="125">
        <v>42556.16679398148</v>
      </c>
    </row>
    <row r="134" spans="1:6">
      <c r="A134">
        <v>3726</v>
      </c>
      <c r="B134" t="s">
        <v>671</v>
      </c>
      <c r="C134" s="125">
        <v>42555.958333333336</v>
      </c>
      <c r="D134">
        <v>90</v>
      </c>
      <c r="E134">
        <v>-5.0000000000000001E-3</v>
      </c>
      <c r="F134" s="125">
        <v>42576.201631944445</v>
      </c>
    </row>
    <row r="135" spans="1:6">
      <c r="A135">
        <v>3742</v>
      </c>
      <c r="B135" t="s">
        <v>673</v>
      </c>
      <c r="C135" s="125">
        <v>42555.958333333336</v>
      </c>
      <c r="D135">
        <v>42</v>
      </c>
      <c r="E135">
        <v>-2E-3</v>
      </c>
      <c r="F135" s="125">
        <v>42626.311990740738</v>
      </c>
    </row>
    <row r="136" spans="1:6">
      <c r="A136">
        <v>3743</v>
      </c>
      <c r="B136" t="s">
        <v>667</v>
      </c>
      <c r="C136" s="125">
        <v>42554.958333333336</v>
      </c>
      <c r="D136">
        <v>80</v>
      </c>
      <c r="E136">
        <v>-2E-3</v>
      </c>
      <c r="F136" s="125">
        <v>42584.286898148152</v>
      </c>
    </row>
    <row r="137" spans="1:6">
      <c r="A137">
        <v>3730</v>
      </c>
      <c r="B137" t="s">
        <v>502</v>
      </c>
      <c r="C137" s="125">
        <v>42554.958333333336</v>
      </c>
      <c r="D137">
        <v>11</v>
      </c>
      <c r="E137">
        <v>-2E-3</v>
      </c>
      <c r="F137" s="125">
        <v>42556.195752314816</v>
      </c>
    </row>
    <row r="138" spans="1:6">
      <c r="A138">
        <v>3732</v>
      </c>
      <c r="B138" t="s">
        <v>625</v>
      </c>
      <c r="C138" s="125">
        <v>42554.958333333336</v>
      </c>
      <c r="D138">
        <v>30.5</v>
      </c>
      <c r="E138">
        <v>-2E-3</v>
      </c>
      <c r="F138" s="125">
        <v>42557.120324074072</v>
      </c>
    </row>
    <row r="139" spans="1:6">
      <c r="A139">
        <v>3727</v>
      </c>
      <c r="B139" t="s">
        <v>626</v>
      </c>
      <c r="C139" s="125">
        <v>42553.958333333336</v>
      </c>
      <c r="D139">
        <v>34</v>
      </c>
      <c r="E139">
        <v>-2E-3</v>
      </c>
      <c r="F139" s="125">
        <v>42633.197951388887</v>
      </c>
    </row>
    <row r="140" spans="1:6">
      <c r="A140">
        <v>3728</v>
      </c>
      <c r="B140" t="s">
        <v>629</v>
      </c>
      <c r="C140" s="125">
        <v>42553.958333333336</v>
      </c>
      <c r="D140">
        <v>32</v>
      </c>
      <c r="E140">
        <v>-2E-3</v>
      </c>
      <c r="F140" s="125">
        <v>42556.117280092592</v>
      </c>
    </row>
    <row r="141" spans="1:6">
      <c r="A141">
        <v>3724</v>
      </c>
      <c r="B141" t="s">
        <v>571</v>
      </c>
      <c r="C141" s="125">
        <v>42552.958333333336</v>
      </c>
      <c r="D141">
        <v>40</v>
      </c>
      <c r="E141">
        <v>-8.9999999999999993E-3</v>
      </c>
      <c r="F141" s="125">
        <v>42612.148449074077</v>
      </c>
    </row>
    <row r="142" spans="1:6">
      <c r="A142">
        <v>3806</v>
      </c>
      <c r="B142" t="s">
        <v>496</v>
      </c>
      <c r="C142" s="125">
        <v>42551.958333333336</v>
      </c>
      <c r="D142">
        <v>45</v>
      </c>
      <c r="E142">
        <v>-2E-3</v>
      </c>
      <c r="F142" s="125">
        <v>42587.399988425925</v>
      </c>
    </row>
    <row r="143" spans="1:6">
      <c r="A143">
        <v>3807</v>
      </c>
      <c r="B143" t="s">
        <v>501</v>
      </c>
      <c r="C143" s="125">
        <v>42551.958333333336</v>
      </c>
      <c r="D143">
        <v>30</v>
      </c>
      <c r="E143">
        <v>-2E-3</v>
      </c>
      <c r="F143" s="125">
        <v>42615.0940162037</v>
      </c>
    </row>
    <row r="144" spans="1:6">
      <c r="A144">
        <v>3708</v>
      </c>
      <c r="B144" t="s">
        <v>676</v>
      </c>
      <c r="C144" s="125">
        <v>42551.958333333336</v>
      </c>
      <c r="D144">
        <v>45</v>
      </c>
      <c r="E144">
        <v>-0.02</v>
      </c>
      <c r="F144" s="125">
        <v>42562.146655092591</v>
      </c>
    </row>
    <row r="145" spans="1:6">
      <c r="A145">
        <v>3704</v>
      </c>
      <c r="B145" t="s">
        <v>673</v>
      </c>
      <c r="C145" s="125">
        <v>42551.958333333336</v>
      </c>
      <c r="D145">
        <v>45</v>
      </c>
      <c r="E145">
        <v>-2E-3</v>
      </c>
      <c r="F145" s="125">
        <v>42557.104768518519</v>
      </c>
    </row>
    <row r="146" spans="1:6">
      <c r="A146">
        <v>3702</v>
      </c>
      <c r="B146" t="s">
        <v>671</v>
      </c>
      <c r="C146" s="125">
        <v>42551.958333333336</v>
      </c>
      <c r="D146">
        <v>45</v>
      </c>
      <c r="E146">
        <v>-2E-3</v>
      </c>
      <c r="F146" s="125">
        <v>42556.085972222223</v>
      </c>
    </row>
    <row r="147" spans="1:6">
      <c r="A147">
        <v>3737</v>
      </c>
      <c r="B147" t="s">
        <v>666</v>
      </c>
      <c r="C147" s="125">
        <v>42550.958333333336</v>
      </c>
      <c r="D147">
        <v>30</v>
      </c>
      <c r="E147">
        <v>-2E-3</v>
      </c>
      <c r="F147" s="125">
        <v>42558.289606481485</v>
      </c>
    </row>
    <row r="148" spans="1:6">
      <c r="A148">
        <v>3723</v>
      </c>
      <c r="B148" t="s">
        <v>574</v>
      </c>
      <c r="C148" s="125">
        <v>42549.958333333336</v>
      </c>
      <c r="D148">
        <v>40</v>
      </c>
      <c r="E148">
        <v>-2E-3</v>
      </c>
      <c r="F148" s="125">
        <v>42612.167268518519</v>
      </c>
    </row>
    <row r="149" spans="1:6">
      <c r="A149">
        <v>3681</v>
      </c>
      <c r="B149" t="s">
        <v>621</v>
      </c>
      <c r="C149" s="125">
        <v>42549.958333333336</v>
      </c>
      <c r="D149">
        <v>32</v>
      </c>
      <c r="E149">
        <v>-2E-3</v>
      </c>
      <c r="F149" s="125">
        <v>42619.148530092592</v>
      </c>
    </row>
    <row r="150" spans="1:6">
      <c r="A150">
        <v>3720</v>
      </c>
      <c r="B150" t="s">
        <v>574</v>
      </c>
      <c r="C150" s="125">
        <v>42548.958333333336</v>
      </c>
      <c r="D150">
        <v>45</v>
      </c>
      <c r="E150">
        <v>-2E-3</v>
      </c>
      <c r="F150" s="125">
        <v>42556.018136574072</v>
      </c>
    </row>
    <row r="151" spans="1:6">
      <c r="A151">
        <v>3735</v>
      </c>
      <c r="B151" t="s">
        <v>664</v>
      </c>
      <c r="C151" s="125">
        <v>42548.958333333336</v>
      </c>
      <c r="D151">
        <v>118</v>
      </c>
      <c r="E151">
        <v>-2E-3</v>
      </c>
      <c r="F151" s="125">
        <v>42558.282893518517</v>
      </c>
    </row>
    <row r="152" spans="1:6">
      <c r="A152">
        <v>3717</v>
      </c>
      <c r="B152" t="s">
        <v>622</v>
      </c>
      <c r="C152" s="125">
        <v>42547.958333333336</v>
      </c>
      <c r="D152">
        <v>11</v>
      </c>
      <c r="E152">
        <v>-2E-3</v>
      </c>
      <c r="F152" s="125">
        <v>42584.267442129632</v>
      </c>
    </row>
    <row r="153" spans="1:6">
      <c r="A153">
        <v>3710</v>
      </c>
      <c r="B153" t="s">
        <v>623</v>
      </c>
      <c r="C153" s="125">
        <v>42547.958333333336</v>
      </c>
      <c r="D153">
        <v>37</v>
      </c>
      <c r="E153">
        <v>-2E-3</v>
      </c>
      <c r="F153" s="125">
        <v>42626.399305555555</v>
      </c>
    </row>
    <row r="154" spans="1:6">
      <c r="A154">
        <v>3712</v>
      </c>
      <c r="B154" t="s">
        <v>413</v>
      </c>
      <c r="C154" s="125">
        <v>42547.958333333336</v>
      </c>
      <c r="D154">
        <v>30</v>
      </c>
      <c r="E154">
        <v>-2E-3</v>
      </c>
      <c r="F154" s="125">
        <v>42549.102511574078</v>
      </c>
    </row>
    <row r="155" spans="1:6">
      <c r="A155">
        <v>3716</v>
      </c>
      <c r="B155" t="s">
        <v>628</v>
      </c>
      <c r="C155" s="125">
        <v>42546.958333333336</v>
      </c>
      <c r="D155">
        <v>13</v>
      </c>
      <c r="E155">
        <v>-2E-3</v>
      </c>
      <c r="F155" s="125">
        <v>42549.264305555553</v>
      </c>
    </row>
    <row r="156" spans="1:6">
      <c r="A156">
        <v>3721</v>
      </c>
      <c r="B156" t="s">
        <v>575</v>
      </c>
      <c r="C156" s="125">
        <v>42546.958333333336</v>
      </c>
      <c r="D156">
        <v>108</v>
      </c>
      <c r="E156">
        <v>-8.0000000000000004E-4</v>
      </c>
      <c r="F156" s="125">
        <v>42549.554872685185</v>
      </c>
    </row>
    <row r="157" spans="1:6">
      <c r="A157">
        <v>3731</v>
      </c>
      <c r="B157" t="s">
        <v>588</v>
      </c>
      <c r="C157" s="125">
        <v>42546.958333333336</v>
      </c>
      <c r="D157">
        <v>35</v>
      </c>
      <c r="E157">
        <v>-2E-3</v>
      </c>
      <c r="F157" s="125">
        <v>42556.283043981479</v>
      </c>
    </row>
    <row r="158" spans="1:6">
      <c r="A158">
        <v>3750</v>
      </c>
      <c r="B158" t="s">
        <v>436</v>
      </c>
      <c r="C158" s="125">
        <v>42546.958333333336</v>
      </c>
      <c r="D158">
        <v>30</v>
      </c>
      <c r="E158">
        <v>-2.9999999999999997E-4</v>
      </c>
      <c r="F158" s="125">
        <v>42563.29047453704</v>
      </c>
    </row>
    <row r="159" spans="1:6">
      <c r="A159">
        <v>3719</v>
      </c>
      <c r="B159" t="s">
        <v>603</v>
      </c>
      <c r="C159" s="125">
        <v>42544.958333333336</v>
      </c>
      <c r="D159">
        <v>10</v>
      </c>
      <c r="E159">
        <v>-2E-3</v>
      </c>
      <c r="F159" s="125">
        <v>42577.171215277776</v>
      </c>
    </row>
    <row r="160" spans="1:6">
      <c r="A160">
        <v>3692</v>
      </c>
      <c r="B160" t="s">
        <v>628</v>
      </c>
      <c r="C160" s="125">
        <v>42541.958333333336</v>
      </c>
      <c r="D160">
        <v>13.5</v>
      </c>
      <c r="E160">
        <v>-2E-3</v>
      </c>
      <c r="F160" s="125">
        <v>42542.578182870369</v>
      </c>
    </row>
    <row r="161" spans="1:6">
      <c r="A161">
        <v>3693</v>
      </c>
      <c r="B161" t="s">
        <v>581</v>
      </c>
      <c r="C161" s="125">
        <v>42541.958333333336</v>
      </c>
      <c r="D161">
        <v>45</v>
      </c>
      <c r="E161">
        <v>-2E-3</v>
      </c>
      <c r="F161" s="125">
        <v>42543.093518518515</v>
      </c>
    </row>
    <row r="162" spans="1:6">
      <c r="A162">
        <v>3695</v>
      </c>
      <c r="B162" t="s">
        <v>632</v>
      </c>
      <c r="C162" s="125">
        <v>42541.958333333336</v>
      </c>
      <c r="D162">
        <v>34</v>
      </c>
      <c r="E162">
        <v>-2E-3</v>
      </c>
      <c r="F162" s="125">
        <v>42543.504293981481</v>
      </c>
    </row>
    <row r="163" spans="1:6">
      <c r="A163">
        <v>3696</v>
      </c>
      <c r="B163" t="s">
        <v>468</v>
      </c>
      <c r="C163" s="125">
        <v>42541.958333333336</v>
      </c>
      <c r="D163">
        <v>30</v>
      </c>
      <c r="E163">
        <v>-2E-3</v>
      </c>
      <c r="F163" s="125">
        <v>42543.506782407407</v>
      </c>
    </row>
    <row r="164" spans="1:6">
      <c r="A164">
        <v>3697</v>
      </c>
      <c r="B164" t="s">
        <v>472</v>
      </c>
      <c r="C164" s="125">
        <v>42541.958333333336</v>
      </c>
      <c r="D164">
        <v>31</v>
      </c>
      <c r="E164">
        <v>-2E-3</v>
      </c>
      <c r="F164" s="125">
        <v>42543.51116898148</v>
      </c>
    </row>
    <row r="165" spans="1:6">
      <c r="A165">
        <v>3698</v>
      </c>
      <c r="B165" t="s">
        <v>663</v>
      </c>
      <c r="C165" s="125">
        <v>42541.958333333336</v>
      </c>
      <c r="D165">
        <v>90</v>
      </c>
      <c r="E165">
        <v>-8.0000000000000002E-3</v>
      </c>
      <c r="F165" s="125">
        <v>42583.151446759257</v>
      </c>
    </row>
    <row r="166" spans="1:6">
      <c r="A166">
        <v>3699</v>
      </c>
      <c r="B166" t="s">
        <v>665</v>
      </c>
      <c r="C166" s="125">
        <v>42541.958333333336</v>
      </c>
      <c r="D166">
        <v>80</v>
      </c>
      <c r="E166">
        <v>-5.3E-3</v>
      </c>
      <c r="F166" s="125">
        <v>42584.286712962959</v>
      </c>
    </row>
    <row r="167" spans="1:6">
      <c r="A167">
        <v>3691</v>
      </c>
      <c r="B167" t="s">
        <v>634</v>
      </c>
      <c r="C167" s="125">
        <v>42540.958333333336</v>
      </c>
      <c r="D167">
        <v>35</v>
      </c>
      <c r="E167">
        <v>-2E-3</v>
      </c>
      <c r="F167" s="125">
        <v>42542.540937500002</v>
      </c>
    </row>
    <row r="168" spans="1:6">
      <c r="A168">
        <v>3711</v>
      </c>
      <c r="B168" t="s">
        <v>664</v>
      </c>
      <c r="C168" s="125">
        <v>42539.958333333336</v>
      </c>
      <c r="D168">
        <v>100</v>
      </c>
      <c r="E168">
        <v>-2E-3</v>
      </c>
      <c r="F168" s="125">
        <v>42549.100578703707</v>
      </c>
    </row>
    <row r="169" spans="1:6">
      <c r="A169">
        <v>3682</v>
      </c>
      <c r="B169" t="s">
        <v>461</v>
      </c>
      <c r="C169" s="125">
        <v>42537.958333333336</v>
      </c>
      <c r="D169">
        <v>31</v>
      </c>
      <c r="E169">
        <v>-5.1000000000000004E-4</v>
      </c>
      <c r="F169" s="125">
        <v>42541.480543981481</v>
      </c>
    </row>
    <row r="170" spans="1:6">
      <c r="A170">
        <v>3690</v>
      </c>
      <c r="B170" t="s">
        <v>574</v>
      </c>
      <c r="C170" s="125">
        <v>42537.958333333336</v>
      </c>
      <c r="D170">
        <v>35</v>
      </c>
      <c r="E170">
        <v>-2E-3</v>
      </c>
      <c r="F170" s="125">
        <v>42549.523252314815</v>
      </c>
    </row>
    <row r="171" spans="1:6">
      <c r="A171">
        <v>3676</v>
      </c>
      <c r="B171" t="s">
        <v>604</v>
      </c>
      <c r="C171" s="125">
        <v>42537.958333333336</v>
      </c>
      <c r="D171">
        <v>9</v>
      </c>
      <c r="E171">
        <v>-2E-3</v>
      </c>
      <c r="F171" s="125">
        <v>42538.578622685185</v>
      </c>
    </row>
    <row r="172" spans="1:6">
      <c r="A172">
        <v>3677</v>
      </c>
      <c r="B172" t="s">
        <v>612</v>
      </c>
      <c r="C172" s="125">
        <v>42537.958333333336</v>
      </c>
      <c r="D172">
        <v>9</v>
      </c>
      <c r="E172">
        <v>-2E-3</v>
      </c>
      <c r="F172" s="125">
        <v>42538.579305555555</v>
      </c>
    </row>
    <row r="173" spans="1:6">
      <c r="A173">
        <v>3678</v>
      </c>
      <c r="B173" t="s">
        <v>623</v>
      </c>
      <c r="C173" s="125">
        <v>42537.958333333336</v>
      </c>
      <c r="D173">
        <v>35</v>
      </c>
      <c r="E173">
        <v>-2E-3</v>
      </c>
      <c r="F173" s="125">
        <v>42540.303217592591</v>
      </c>
    </row>
    <row r="174" spans="1:6">
      <c r="A174">
        <v>3679</v>
      </c>
      <c r="B174" t="s">
        <v>629</v>
      </c>
      <c r="C174" s="125">
        <v>42534.958333333336</v>
      </c>
      <c r="D174">
        <v>30.7</v>
      </c>
      <c r="E174">
        <v>-2E-3</v>
      </c>
      <c r="F174" s="125">
        <v>42540.305312500001</v>
      </c>
    </row>
    <row r="175" spans="1:6">
      <c r="A175">
        <v>3738</v>
      </c>
      <c r="B175" t="s">
        <v>470</v>
      </c>
      <c r="C175" s="125">
        <v>42534.958333333336</v>
      </c>
      <c r="D175">
        <v>33</v>
      </c>
      <c r="E175">
        <v>-2E-3</v>
      </c>
      <c r="F175" s="125">
        <v>42558.32885416667</v>
      </c>
    </row>
    <row r="176" spans="1:6">
      <c r="A176">
        <v>3667</v>
      </c>
      <c r="B176" t="s">
        <v>629</v>
      </c>
      <c r="C176" s="125">
        <v>42533.958333333336</v>
      </c>
      <c r="D176">
        <v>30.7</v>
      </c>
      <c r="E176">
        <v>-2E-3</v>
      </c>
      <c r="F176" s="125">
        <v>42535.169189814813</v>
      </c>
    </row>
    <row r="177" spans="1:6">
      <c r="A177">
        <v>3660</v>
      </c>
      <c r="B177" t="s">
        <v>535</v>
      </c>
      <c r="C177" s="125">
        <v>42533.958333333336</v>
      </c>
      <c r="D177">
        <v>13</v>
      </c>
      <c r="E177">
        <v>-2E-3</v>
      </c>
      <c r="F177" s="125">
        <v>42534.196215277778</v>
      </c>
    </row>
    <row r="178" spans="1:6">
      <c r="A178">
        <v>3661</v>
      </c>
      <c r="B178" t="s">
        <v>467</v>
      </c>
      <c r="C178" s="125">
        <v>42532.958333333336</v>
      </c>
      <c r="D178">
        <v>32</v>
      </c>
      <c r="E178">
        <v>-2E-3</v>
      </c>
      <c r="F178" s="125">
        <v>42534.357893518521</v>
      </c>
    </row>
    <row r="179" spans="1:6">
      <c r="A179">
        <v>3668</v>
      </c>
      <c r="B179" t="s">
        <v>462</v>
      </c>
      <c r="C179" s="125">
        <v>42532.958333333336</v>
      </c>
      <c r="D179">
        <v>20</v>
      </c>
      <c r="E179">
        <v>-2E-3</v>
      </c>
      <c r="F179" s="125">
        <v>42612.305798611109</v>
      </c>
    </row>
    <row r="180" spans="1:6">
      <c r="A180">
        <v>3857</v>
      </c>
      <c r="B180" t="s">
        <v>379</v>
      </c>
      <c r="C180" s="125">
        <v>42532.958333333336</v>
      </c>
      <c r="D180">
        <v>50</v>
      </c>
      <c r="E180">
        <v>-2E-3</v>
      </c>
      <c r="F180" s="125">
        <v>42625.522499999999</v>
      </c>
    </row>
    <row r="181" spans="1:6">
      <c r="A181">
        <v>3663</v>
      </c>
      <c r="B181" t="s">
        <v>636</v>
      </c>
      <c r="C181" s="125">
        <v>42531.958333333336</v>
      </c>
      <c r="D181">
        <v>32</v>
      </c>
      <c r="E181">
        <v>-2E-3</v>
      </c>
      <c r="F181" s="125">
        <v>42535.2809837963</v>
      </c>
    </row>
    <row r="182" spans="1:6">
      <c r="A182">
        <v>3664</v>
      </c>
      <c r="B182" t="s">
        <v>604</v>
      </c>
      <c r="C182" s="125">
        <v>42530.958333333336</v>
      </c>
      <c r="D182">
        <v>32</v>
      </c>
      <c r="E182">
        <v>-2E-3</v>
      </c>
      <c r="F182" s="125">
        <v>42534.369953703703</v>
      </c>
    </row>
    <row r="183" spans="1:6">
      <c r="A183">
        <v>3665</v>
      </c>
      <c r="B183" t="s">
        <v>612</v>
      </c>
      <c r="C183" s="125">
        <v>42530.958333333336</v>
      </c>
      <c r="D183">
        <v>9</v>
      </c>
      <c r="E183">
        <v>-2E-3</v>
      </c>
      <c r="F183" s="125">
        <v>42535.114548611113</v>
      </c>
    </row>
    <row r="184" spans="1:6">
      <c r="A184">
        <v>3671</v>
      </c>
      <c r="B184" t="s">
        <v>620</v>
      </c>
      <c r="C184" s="125">
        <v>42530.958333333336</v>
      </c>
      <c r="D184">
        <v>45</v>
      </c>
      <c r="E184">
        <v>-2E-3</v>
      </c>
      <c r="F184" s="125">
        <v>42535.302187499998</v>
      </c>
    </row>
    <row r="185" spans="1:6">
      <c r="A185">
        <v>3662</v>
      </c>
      <c r="B185" t="s">
        <v>631</v>
      </c>
      <c r="C185" s="125">
        <v>42529.958333333336</v>
      </c>
      <c r="D185">
        <v>31</v>
      </c>
      <c r="E185">
        <v>-2E-3</v>
      </c>
      <c r="F185" s="125">
        <v>42534.361504629633</v>
      </c>
    </row>
    <row r="186" spans="1:6">
      <c r="A186">
        <v>3658</v>
      </c>
      <c r="B186" t="s">
        <v>624</v>
      </c>
      <c r="C186" s="125">
        <v>42528.958333333336</v>
      </c>
      <c r="D186">
        <v>30</v>
      </c>
      <c r="E186">
        <v>-2E-3</v>
      </c>
      <c r="F186" s="125">
        <v>42584.26803240741</v>
      </c>
    </row>
    <row r="187" spans="1:6">
      <c r="A187">
        <v>3659</v>
      </c>
      <c r="B187" t="s">
        <v>628</v>
      </c>
      <c r="C187" s="125">
        <v>42528.958333333336</v>
      </c>
      <c r="D187">
        <v>11</v>
      </c>
      <c r="E187">
        <v>-2E-3</v>
      </c>
      <c r="F187" s="125">
        <v>42531.096215277779</v>
      </c>
    </row>
    <row r="188" spans="1:6">
      <c r="A188">
        <v>3689</v>
      </c>
      <c r="B188" t="s">
        <v>574</v>
      </c>
      <c r="C188" s="125">
        <v>42528.958333333336</v>
      </c>
      <c r="D188">
        <v>35</v>
      </c>
      <c r="E188">
        <v>-0.01</v>
      </c>
      <c r="F188" s="125">
        <v>42542.369212962964</v>
      </c>
    </row>
    <row r="189" spans="1:6">
      <c r="A189">
        <v>3650</v>
      </c>
      <c r="B189" t="s">
        <v>637</v>
      </c>
      <c r="C189" s="125">
        <v>42526.958333333336</v>
      </c>
      <c r="D189">
        <v>10</v>
      </c>
      <c r="E189">
        <v>-2E-3</v>
      </c>
      <c r="F189" s="125">
        <v>42528.131342592591</v>
      </c>
    </row>
    <row r="190" spans="1:6">
      <c r="A190">
        <v>3651</v>
      </c>
      <c r="B190" t="s">
        <v>668</v>
      </c>
      <c r="C190" s="125">
        <v>42526.958333333336</v>
      </c>
      <c r="D190">
        <v>35</v>
      </c>
      <c r="E190">
        <v>-2E-3</v>
      </c>
      <c r="F190" s="125">
        <v>42572.102789351855</v>
      </c>
    </row>
    <row r="191" spans="1:6">
      <c r="A191">
        <v>3646</v>
      </c>
      <c r="B191" t="s">
        <v>627</v>
      </c>
      <c r="C191" s="125">
        <v>42525.958333333336</v>
      </c>
      <c r="D191">
        <v>31</v>
      </c>
      <c r="E191">
        <v>-2E-3</v>
      </c>
      <c r="F191" s="125">
        <v>42633.197881944441</v>
      </c>
    </row>
    <row r="192" spans="1:6">
      <c r="A192">
        <v>3647</v>
      </c>
      <c r="B192" t="s">
        <v>588</v>
      </c>
      <c r="C192" s="125">
        <v>42525.958333333336</v>
      </c>
      <c r="D192">
        <v>34</v>
      </c>
      <c r="E192">
        <v>-3.4439999999999998E-2</v>
      </c>
      <c r="F192" s="125">
        <v>42556.281655092593</v>
      </c>
    </row>
    <row r="193" spans="1:6">
      <c r="A193">
        <v>3648</v>
      </c>
      <c r="B193" t="s">
        <v>669</v>
      </c>
      <c r="C193" s="125">
        <v>42525.958333333336</v>
      </c>
      <c r="D193">
        <v>28</v>
      </c>
      <c r="E193">
        <v>-2E-3</v>
      </c>
      <c r="F193" s="125">
        <v>42612.205393518518</v>
      </c>
    </row>
    <row r="194" spans="1:6">
      <c r="A194">
        <v>3643</v>
      </c>
      <c r="B194" t="s">
        <v>627</v>
      </c>
      <c r="C194" s="125">
        <v>42524.958333333336</v>
      </c>
      <c r="D194">
        <v>31</v>
      </c>
      <c r="E194">
        <v>-2E-3</v>
      </c>
      <c r="F194" s="125">
        <v>42527.559525462966</v>
      </c>
    </row>
    <row r="195" spans="1:6">
      <c r="A195">
        <v>3645</v>
      </c>
      <c r="B195" t="s">
        <v>463</v>
      </c>
      <c r="C195" s="125">
        <v>42524.958333333336</v>
      </c>
      <c r="D195">
        <v>31</v>
      </c>
      <c r="E195">
        <v>-2E-3</v>
      </c>
      <c r="F195" s="125">
        <v>42527.564039351855</v>
      </c>
    </row>
    <row r="196" spans="1:6">
      <c r="A196">
        <v>3644</v>
      </c>
      <c r="B196" t="s">
        <v>625</v>
      </c>
      <c r="C196" s="125">
        <v>42522.958333333336</v>
      </c>
      <c r="D196">
        <v>32</v>
      </c>
      <c r="E196">
        <v>-2E-3</v>
      </c>
      <c r="F196" s="125">
        <v>42527.560960648145</v>
      </c>
    </row>
    <row r="197" spans="1:6">
      <c r="A197">
        <v>3641</v>
      </c>
      <c r="B197" t="s">
        <v>625</v>
      </c>
      <c r="C197" s="125">
        <v>42521.958333333336</v>
      </c>
      <c r="D197">
        <v>32</v>
      </c>
      <c r="E197">
        <v>-2E-3</v>
      </c>
      <c r="F197" s="125">
        <v>42523.186886574076</v>
      </c>
    </row>
    <row r="198" spans="1:6">
      <c r="A198">
        <v>3673</v>
      </c>
      <c r="B198" t="s">
        <v>665</v>
      </c>
      <c r="C198" s="125">
        <v>42521.958333333336</v>
      </c>
      <c r="D198">
        <v>90</v>
      </c>
      <c r="E198">
        <v>-2E-3</v>
      </c>
      <c r="F198" s="125">
        <v>42538.261516203704</v>
      </c>
    </row>
    <row r="199" spans="1:6">
      <c r="A199">
        <v>3674</v>
      </c>
      <c r="B199" t="s">
        <v>667</v>
      </c>
      <c r="C199" s="125">
        <v>42521.958333333336</v>
      </c>
      <c r="D199">
        <v>90</v>
      </c>
      <c r="E199">
        <v>-2E-3</v>
      </c>
      <c r="F199" s="125">
        <v>42542.131099537037</v>
      </c>
    </row>
    <row r="200" spans="1:6">
      <c r="A200">
        <v>3670</v>
      </c>
      <c r="B200" t="s">
        <v>520</v>
      </c>
      <c r="C200" s="125">
        <v>42521.958333333336</v>
      </c>
      <c r="D200">
        <v>12</v>
      </c>
      <c r="E200">
        <v>-7.4999999999999997E-3</v>
      </c>
      <c r="F200" s="125">
        <v>42562.432280092595</v>
      </c>
    </row>
    <row r="201" spans="1:6">
      <c r="A201">
        <v>3687</v>
      </c>
      <c r="B201" t="s">
        <v>566</v>
      </c>
      <c r="C201" s="125">
        <v>42521.958333333336</v>
      </c>
      <c r="D201">
        <v>66</v>
      </c>
      <c r="E201">
        <v>-2E-3</v>
      </c>
      <c r="F201" s="125">
        <v>42584.267638888887</v>
      </c>
    </row>
    <row r="202" spans="1:6">
      <c r="A202">
        <v>3739</v>
      </c>
      <c r="B202" t="s">
        <v>670</v>
      </c>
      <c r="C202" s="125">
        <v>42521.958333333336</v>
      </c>
      <c r="D202">
        <v>28</v>
      </c>
      <c r="E202">
        <v>-1.7999999999999999E-2</v>
      </c>
      <c r="F202" s="125">
        <v>42612.205312500002</v>
      </c>
    </row>
    <row r="203" spans="1:6">
      <c r="A203">
        <v>3654</v>
      </c>
      <c r="B203" t="s">
        <v>658</v>
      </c>
      <c r="C203" s="125">
        <v>42520.958333333336</v>
      </c>
      <c r="D203">
        <v>10</v>
      </c>
      <c r="E203">
        <v>-2E-3</v>
      </c>
      <c r="F203" s="125">
        <v>42528.33929398148</v>
      </c>
    </row>
    <row r="204" spans="1:6">
      <c r="A204">
        <v>3655</v>
      </c>
      <c r="B204" t="s">
        <v>662</v>
      </c>
      <c r="C204" s="125">
        <v>42520.958333333336</v>
      </c>
      <c r="D204">
        <v>10</v>
      </c>
      <c r="E204">
        <v>-2E-3</v>
      </c>
      <c r="F204" s="125">
        <v>42528.424039351848</v>
      </c>
    </row>
    <row r="205" spans="1:6">
      <c r="A205">
        <v>3629</v>
      </c>
      <c r="B205" t="s">
        <v>476</v>
      </c>
      <c r="C205" s="125">
        <v>42519.958333333336</v>
      </c>
      <c r="D205">
        <v>32</v>
      </c>
      <c r="E205">
        <v>-2E-3</v>
      </c>
      <c r="F205" s="125">
        <v>42521.098194444443</v>
      </c>
    </row>
    <row r="206" spans="1:6">
      <c r="A206">
        <v>3638</v>
      </c>
      <c r="B206" t="s">
        <v>615</v>
      </c>
      <c r="C206" s="125">
        <v>42519.958333333336</v>
      </c>
      <c r="D206">
        <v>35</v>
      </c>
      <c r="E206">
        <v>-2E-3</v>
      </c>
      <c r="F206" s="125">
        <v>42521.440752314818</v>
      </c>
    </row>
    <row r="207" spans="1:6">
      <c r="A207">
        <v>3635</v>
      </c>
      <c r="B207" t="s">
        <v>603</v>
      </c>
      <c r="C207" s="125">
        <v>42518.958333333336</v>
      </c>
      <c r="D207">
        <v>9</v>
      </c>
      <c r="E207">
        <v>-5.8000000000000003E-2</v>
      </c>
      <c r="F207" s="125">
        <v>42528.122685185182</v>
      </c>
    </row>
    <row r="208" spans="1:6">
      <c r="A208">
        <v>3636</v>
      </c>
      <c r="B208" t="s">
        <v>631</v>
      </c>
      <c r="C208" s="125">
        <v>42518.958333333336</v>
      </c>
      <c r="D208">
        <v>24</v>
      </c>
      <c r="E208">
        <v>-2E-3</v>
      </c>
      <c r="F208" s="125">
        <v>42521.273726851854</v>
      </c>
    </row>
    <row r="209" spans="1:6">
      <c r="A209">
        <v>3633</v>
      </c>
      <c r="B209" t="s">
        <v>628</v>
      </c>
      <c r="C209" s="125">
        <v>42517.958333333336</v>
      </c>
      <c r="D209">
        <v>26</v>
      </c>
      <c r="E209">
        <v>-2E-3</v>
      </c>
      <c r="F209" s="125">
        <v>42521.261840277781</v>
      </c>
    </row>
    <row r="210" spans="1:6">
      <c r="A210">
        <v>3634</v>
      </c>
      <c r="B210" t="s">
        <v>623</v>
      </c>
      <c r="C210" s="125">
        <v>42517.958333333336</v>
      </c>
      <c r="D210">
        <v>32</v>
      </c>
      <c r="E210">
        <v>-2E-3</v>
      </c>
      <c r="F210" s="125">
        <v>42521.263888888891</v>
      </c>
    </row>
    <row r="211" spans="1:6">
      <c r="A211">
        <v>3614</v>
      </c>
      <c r="B211" t="s">
        <v>487</v>
      </c>
      <c r="C211" s="125">
        <v>42513.958333333336</v>
      </c>
      <c r="D211">
        <v>45</v>
      </c>
      <c r="E211">
        <v>-2E-3</v>
      </c>
      <c r="F211" s="125">
        <v>42514.057800925926</v>
      </c>
    </row>
    <row r="212" spans="1:6">
      <c r="A212">
        <v>3616</v>
      </c>
      <c r="B212" t="s">
        <v>545</v>
      </c>
      <c r="C212" s="125">
        <v>42512.958333333336</v>
      </c>
      <c r="D212">
        <v>45</v>
      </c>
      <c r="E212">
        <v>0</v>
      </c>
      <c r="F212" s="125">
        <v>42514.181585648148</v>
      </c>
    </row>
    <row r="213" spans="1:6">
      <c r="A213">
        <v>3613</v>
      </c>
      <c r="B213" t="s">
        <v>476</v>
      </c>
      <c r="C213" s="125">
        <v>42512.958333333336</v>
      </c>
      <c r="D213">
        <v>1</v>
      </c>
      <c r="E213">
        <v>-2E-3</v>
      </c>
      <c r="F213" s="125">
        <v>42521.088587962964</v>
      </c>
    </row>
    <row r="214" spans="1:6">
      <c r="A214">
        <v>3628</v>
      </c>
      <c r="B214" t="s">
        <v>663</v>
      </c>
      <c r="C214" s="125">
        <v>42509.958333333336</v>
      </c>
      <c r="D214">
        <v>120</v>
      </c>
      <c r="E214">
        <v>-1.4999999999999999E-2</v>
      </c>
      <c r="F214" s="125">
        <v>42528.142511574071</v>
      </c>
    </row>
    <row r="215" spans="1:6">
      <c r="A215">
        <v>3611</v>
      </c>
      <c r="B215" t="s">
        <v>624</v>
      </c>
      <c r="C215" s="125">
        <v>42509.958333333336</v>
      </c>
      <c r="D215">
        <v>30</v>
      </c>
      <c r="E215">
        <v>-2E-3</v>
      </c>
      <c r="F215" s="125">
        <v>42511.053923611114</v>
      </c>
    </row>
    <row r="216" spans="1:6">
      <c r="A216">
        <v>3612</v>
      </c>
      <c r="B216" t="s">
        <v>476</v>
      </c>
      <c r="C216" s="125">
        <v>42509.958333333336</v>
      </c>
      <c r="D216">
        <v>1</v>
      </c>
      <c r="E216">
        <v>-2E-3</v>
      </c>
      <c r="F216" s="125">
        <v>42514.036944444444</v>
      </c>
    </row>
    <row r="217" spans="1:6">
      <c r="A217">
        <v>3610</v>
      </c>
      <c r="B217" t="s">
        <v>473</v>
      </c>
      <c r="C217" s="125">
        <v>42508.958333333336</v>
      </c>
      <c r="D217">
        <v>55</v>
      </c>
      <c r="E217">
        <v>-2E-3</v>
      </c>
      <c r="F217" s="125">
        <v>42510.329074074078</v>
      </c>
    </row>
    <row r="218" spans="1:6">
      <c r="A218">
        <v>3700</v>
      </c>
      <c r="B218" t="s">
        <v>670</v>
      </c>
      <c r="C218" s="125">
        <v>42508.958333333336</v>
      </c>
      <c r="D218">
        <v>85</v>
      </c>
      <c r="E218">
        <v>-1.4999999999999999E-2</v>
      </c>
      <c r="F218" s="125">
        <v>42545.326192129629</v>
      </c>
    </row>
    <row r="219" spans="1:6">
      <c r="A219">
        <v>3599</v>
      </c>
      <c r="B219" t="s">
        <v>623</v>
      </c>
      <c r="C219" s="125">
        <v>42506.958333333336</v>
      </c>
      <c r="D219">
        <v>32</v>
      </c>
      <c r="E219">
        <v>-2E-3</v>
      </c>
      <c r="F219" s="125">
        <v>42509.274270833332</v>
      </c>
    </row>
    <row r="220" spans="1:6">
      <c r="A220">
        <v>3632</v>
      </c>
      <c r="B220" t="s">
        <v>519</v>
      </c>
      <c r="C220" s="125">
        <v>42506.958333333336</v>
      </c>
      <c r="D220">
        <v>12</v>
      </c>
      <c r="E220">
        <v>-2E-3</v>
      </c>
      <c r="F220" s="125">
        <v>42528.191284722219</v>
      </c>
    </row>
    <row r="221" spans="1:6">
      <c r="A221">
        <v>3639</v>
      </c>
      <c r="B221" t="s">
        <v>637</v>
      </c>
      <c r="C221" s="125">
        <v>42505.958333333336</v>
      </c>
      <c r="D221">
        <v>10</v>
      </c>
      <c r="E221">
        <v>-2E-3</v>
      </c>
      <c r="F221" s="125">
        <v>42522.039467592593</v>
      </c>
    </row>
    <row r="222" spans="1:6">
      <c r="A222">
        <v>3596</v>
      </c>
      <c r="B222" t="s">
        <v>422</v>
      </c>
      <c r="C222" s="125">
        <v>42505.958333333336</v>
      </c>
      <c r="D222">
        <v>45</v>
      </c>
      <c r="E222">
        <v>-2E-3</v>
      </c>
      <c r="F222" s="125">
        <v>42507.100740740738</v>
      </c>
    </row>
    <row r="223" spans="1:6">
      <c r="A223">
        <v>3607</v>
      </c>
      <c r="B223" t="s">
        <v>344</v>
      </c>
      <c r="C223" s="125">
        <v>42505.958333333336</v>
      </c>
      <c r="D223">
        <v>45</v>
      </c>
      <c r="E223">
        <v>-2E-3</v>
      </c>
      <c r="F223" s="125">
        <v>42507.287777777776</v>
      </c>
    </row>
    <row r="224" spans="1:6">
      <c r="A224">
        <v>3595</v>
      </c>
      <c r="B224" t="s">
        <v>588</v>
      </c>
      <c r="C224" s="125">
        <v>42504.958333333336</v>
      </c>
      <c r="D224">
        <v>34</v>
      </c>
      <c r="E224">
        <v>-2E-3</v>
      </c>
      <c r="F224" s="125">
        <v>42507.078530092593</v>
      </c>
    </row>
    <row r="225" spans="1:6">
      <c r="A225">
        <v>3588</v>
      </c>
      <c r="B225" t="s">
        <v>625</v>
      </c>
      <c r="C225" s="125">
        <v>42504.958333333336</v>
      </c>
      <c r="D225">
        <v>32</v>
      </c>
      <c r="E225">
        <v>-2E-3</v>
      </c>
      <c r="F225" s="125">
        <v>42506.189432870371</v>
      </c>
    </row>
    <row r="226" spans="1:6">
      <c r="A226">
        <v>3589</v>
      </c>
      <c r="B226" t="s">
        <v>629</v>
      </c>
      <c r="C226" s="125">
        <v>42503.958333333336</v>
      </c>
      <c r="D226">
        <v>30.5</v>
      </c>
      <c r="E226">
        <v>-2E-3</v>
      </c>
      <c r="F226" s="125">
        <v>42506.193437499998</v>
      </c>
    </row>
    <row r="227" spans="1:6">
      <c r="A227">
        <v>3586</v>
      </c>
      <c r="B227" t="s">
        <v>621</v>
      </c>
      <c r="C227" s="125">
        <v>42503.958333333336</v>
      </c>
      <c r="D227">
        <v>32</v>
      </c>
      <c r="E227">
        <v>-2E-3</v>
      </c>
      <c r="F227" s="125">
        <v>42506.143946759257</v>
      </c>
    </row>
    <row r="228" spans="1:6">
      <c r="A228">
        <v>3606</v>
      </c>
      <c r="B228" t="s">
        <v>460</v>
      </c>
      <c r="C228" s="125">
        <v>42502.958333333336</v>
      </c>
      <c r="D228">
        <v>30.4</v>
      </c>
      <c r="E228">
        <v>-2E-3</v>
      </c>
      <c r="F228" s="125">
        <v>42514.151585648149</v>
      </c>
    </row>
    <row r="229" spans="1:6">
      <c r="A229">
        <v>3605</v>
      </c>
      <c r="B229" t="s">
        <v>581</v>
      </c>
      <c r="C229" s="125">
        <v>42501.958333333336</v>
      </c>
      <c r="D229">
        <v>35</v>
      </c>
      <c r="E229">
        <v>-2E-3</v>
      </c>
      <c r="F229" s="125">
        <v>42507.272916666669</v>
      </c>
    </row>
    <row r="230" spans="1:6">
      <c r="A230">
        <v>3582</v>
      </c>
      <c r="B230" t="s">
        <v>626</v>
      </c>
      <c r="C230" s="125">
        <v>42501.958333333336</v>
      </c>
      <c r="D230">
        <v>36</v>
      </c>
      <c r="E230">
        <v>-2E-3</v>
      </c>
      <c r="F230" s="125">
        <v>42503.106354166666</v>
      </c>
    </row>
    <row r="231" spans="1:6">
      <c r="A231">
        <v>3583</v>
      </c>
      <c r="B231" t="s">
        <v>627</v>
      </c>
      <c r="C231" s="125">
        <v>42501.958333333336</v>
      </c>
      <c r="D231">
        <v>31</v>
      </c>
      <c r="E231">
        <v>-2E-3</v>
      </c>
      <c r="F231" s="125">
        <v>42503.107291666667</v>
      </c>
    </row>
    <row r="232" spans="1:6">
      <c r="A232">
        <v>3640</v>
      </c>
      <c r="B232" t="s">
        <v>461</v>
      </c>
      <c r="C232" s="125">
        <v>42500.958333333336</v>
      </c>
      <c r="D232">
        <v>31</v>
      </c>
      <c r="E232">
        <v>-5.1000000000000004E-3</v>
      </c>
      <c r="F232" s="125">
        <v>42522.08085648148</v>
      </c>
    </row>
    <row r="233" spans="1:6">
      <c r="A233">
        <v>3623</v>
      </c>
      <c r="B233" t="s">
        <v>656</v>
      </c>
      <c r="C233" s="125">
        <v>42499.958333333336</v>
      </c>
      <c r="D233">
        <v>30</v>
      </c>
      <c r="E233">
        <v>-2E-3</v>
      </c>
      <c r="F233" s="125">
        <v>42521.101354166669</v>
      </c>
    </row>
    <row r="234" spans="1:6">
      <c r="A234">
        <v>3618</v>
      </c>
      <c r="B234" t="s">
        <v>376</v>
      </c>
      <c r="C234" s="125">
        <v>42499.958333333336</v>
      </c>
      <c r="D234">
        <v>30</v>
      </c>
      <c r="E234">
        <v>-4.0000000000000001E-3</v>
      </c>
      <c r="F234" s="125">
        <v>42514.375902777778</v>
      </c>
    </row>
    <row r="235" spans="1:6">
      <c r="A235">
        <v>3600</v>
      </c>
      <c r="B235" t="s">
        <v>667</v>
      </c>
      <c r="C235" s="125">
        <v>42499.958333333336</v>
      </c>
      <c r="D235">
        <v>117</v>
      </c>
      <c r="E235">
        <v>-2E-3</v>
      </c>
      <c r="F235" s="125">
        <v>42507.130393518521</v>
      </c>
    </row>
    <row r="236" spans="1:6">
      <c r="A236">
        <v>3577</v>
      </c>
      <c r="B236" t="s">
        <v>400</v>
      </c>
      <c r="C236" s="125">
        <v>42499.958333333336</v>
      </c>
      <c r="D236">
        <v>0</v>
      </c>
      <c r="E236">
        <v>-2E-3</v>
      </c>
      <c r="F236" s="125">
        <v>42500.153935185182</v>
      </c>
    </row>
    <row r="237" spans="1:6">
      <c r="A237">
        <v>3579</v>
      </c>
      <c r="B237" t="s">
        <v>573</v>
      </c>
      <c r="C237" s="125">
        <v>42499.958333333336</v>
      </c>
      <c r="D237">
        <v>60</v>
      </c>
      <c r="E237">
        <v>-1.5E-3</v>
      </c>
      <c r="F237" s="125">
        <v>42612.163877314815</v>
      </c>
    </row>
    <row r="238" spans="1:6">
      <c r="A238">
        <v>3562</v>
      </c>
      <c r="B238" t="s">
        <v>479</v>
      </c>
      <c r="C238" s="125">
        <v>42498.958333333336</v>
      </c>
      <c r="D238">
        <v>45</v>
      </c>
      <c r="E238">
        <v>-2E-3</v>
      </c>
      <c r="F238" s="125">
        <v>42499.350405092591</v>
      </c>
    </row>
    <row r="239" spans="1:6">
      <c r="A239">
        <v>3564</v>
      </c>
      <c r="B239" t="s">
        <v>463</v>
      </c>
      <c r="C239" s="125">
        <v>42498.958333333336</v>
      </c>
      <c r="D239">
        <v>31</v>
      </c>
      <c r="E239">
        <v>-2E-3</v>
      </c>
      <c r="F239" s="125">
        <v>42499.417430555557</v>
      </c>
    </row>
    <row r="240" spans="1:6">
      <c r="A240">
        <v>3601</v>
      </c>
      <c r="B240" t="s">
        <v>668</v>
      </c>
      <c r="C240" s="125">
        <v>42498.958333333336</v>
      </c>
      <c r="D240">
        <v>110</v>
      </c>
      <c r="E240">
        <v>-2E-3</v>
      </c>
      <c r="F240" s="125">
        <v>42507.134756944448</v>
      </c>
    </row>
    <row r="241" spans="1:6">
      <c r="A241">
        <v>3602</v>
      </c>
      <c r="B241" t="s">
        <v>669</v>
      </c>
      <c r="C241" s="125">
        <v>42498.958333333336</v>
      </c>
      <c r="D241">
        <v>70</v>
      </c>
      <c r="E241">
        <v>-2E-3</v>
      </c>
      <c r="F241" s="125">
        <v>42520.266377314816</v>
      </c>
    </row>
    <row r="242" spans="1:6">
      <c r="A242">
        <v>3624</v>
      </c>
      <c r="B242" t="s">
        <v>657</v>
      </c>
      <c r="C242" s="125">
        <v>42497.958333333336</v>
      </c>
      <c r="D242">
        <v>30</v>
      </c>
      <c r="E242">
        <v>-2E-3</v>
      </c>
      <c r="F242" s="125">
        <v>42517.200243055559</v>
      </c>
    </row>
    <row r="243" spans="1:6">
      <c r="A243">
        <v>3619</v>
      </c>
      <c r="B243" t="s">
        <v>381</v>
      </c>
      <c r="C243" s="125">
        <v>42496.958333333336</v>
      </c>
      <c r="D243">
        <v>30</v>
      </c>
      <c r="E243">
        <v>-2E-3</v>
      </c>
      <c r="F243" s="125">
        <v>42514.383877314816</v>
      </c>
    </row>
    <row r="244" spans="1:6">
      <c r="A244">
        <v>3608</v>
      </c>
      <c r="B244" t="s">
        <v>465</v>
      </c>
      <c r="C244" s="125">
        <v>42495.958333333336</v>
      </c>
      <c r="D244">
        <v>31</v>
      </c>
      <c r="E244">
        <v>-2E-3</v>
      </c>
      <c r="F244" s="125">
        <v>42507.291574074072</v>
      </c>
    </row>
    <row r="245" spans="1:6">
      <c r="A245">
        <v>3565</v>
      </c>
      <c r="B245" t="s">
        <v>624</v>
      </c>
      <c r="C245" s="125">
        <v>42495.958333333336</v>
      </c>
      <c r="D245">
        <v>30</v>
      </c>
      <c r="E245">
        <v>-2E-3</v>
      </c>
      <c r="F245" s="125">
        <v>42499.418981481482</v>
      </c>
    </row>
    <row r="246" spans="1:6">
      <c r="A246">
        <v>3566</v>
      </c>
      <c r="B246" t="s">
        <v>623</v>
      </c>
      <c r="C246" s="125">
        <v>42495.958333333336</v>
      </c>
      <c r="D246">
        <v>32</v>
      </c>
      <c r="E246">
        <v>-2E-3</v>
      </c>
      <c r="F246" s="125">
        <v>42499.42019675926</v>
      </c>
    </row>
    <row r="247" spans="1:6">
      <c r="A247">
        <v>3570</v>
      </c>
      <c r="B247" t="s">
        <v>576</v>
      </c>
      <c r="C247" s="125">
        <v>42495.958333333336</v>
      </c>
      <c r="D247">
        <v>80</v>
      </c>
      <c r="E247">
        <v>-2E-3</v>
      </c>
      <c r="F247" s="125">
        <v>42619.130659722221</v>
      </c>
    </row>
    <row r="248" spans="1:6">
      <c r="A248">
        <v>3571</v>
      </c>
      <c r="B248" t="s">
        <v>655</v>
      </c>
      <c r="C248" s="125">
        <v>42493.958333333336</v>
      </c>
      <c r="D248">
        <v>30</v>
      </c>
      <c r="E248">
        <v>-2E-3</v>
      </c>
      <c r="F248" s="125">
        <v>42633.289560185185</v>
      </c>
    </row>
    <row r="249" spans="1:6">
      <c r="A249">
        <v>3578</v>
      </c>
      <c r="B249" t="s">
        <v>634</v>
      </c>
      <c r="C249" s="125">
        <v>42493.958333333336</v>
      </c>
      <c r="D249">
        <v>36</v>
      </c>
      <c r="E249">
        <v>-2E-3</v>
      </c>
      <c r="F249" s="125">
        <v>42507.196284722224</v>
      </c>
    </row>
    <row r="250" spans="1:6">
      <c r="A250">
        <v>3545</v>
      </c>
      <c r="B250" t="s">
        <v>545</v>
      </c>
      <c r="C250" s="125">
        <v>42492.958333333336</v>
      </c>
      <c r="D250">
        <v>10</v>
      </c>
      <c r="E250">
        <v>-5.0000000000000001E-3</v>
      </c>
      <c r="F250" s="125">
        <v>42493.193807870368</v>
      </c>
    </row>
    <row r="251" spans="1:6">
      <c r="A251">
        <v>3558</v>
      </c>
      <c r="B251" t="s">
        <v>463</v>
      </c>
      <c r="C251" s="125">
        <v>42492.958333333336</v>
      </c>
      <c r="D251">
        <v>35</v>
      </c>
      <c r="E251">
        <v>-2E-3</v>
      </c>
      <c r="F251" s="125">
        <v>42494.194293981483</v>
      </c>
    </row>
    <row r="252" spans="1:6">
      <c r="A252">
        <v>3554</v>
      </c>
      <c r="B252" t="s">
        <v>573</v>
      </c>
      <c r="C252" s="125">
        <v>42491.958333333336</v>
      </c>
      <c r="D252">
        <v>45</v>
      </c>
      <c r="E252">
        <v>-2E-3</v>
      </c>
      <c r="F252" s="125">
        <v>42493.529675925929</v>
      </c>
    </row>
    <row r="253" spans="1:6">
      <c r="A253">
        <v>3555</v>
      </c>
      <c r="B253" t="s">
        <v>575</v>
      </c>
      <c r="C253" s="125">
        <v>42491.958333333336</v>
      </c>
      <c r="D253">
        <v>107</v>
      </c>
      <c r="E253">
        <v>-2E-3</v>
      </c>
      <c r="F253" s="125">
        <v>42523.304918981485</v>
      </c>
    </row>
    <row r="254" spans="1:6">
      <c r="A254">
        <v>3556</v>
      </c>
      <c r="B254" t="s">
        <v>576</v>
      </c>
      <c r="C254" s="125">
        <v>42491.958333333336</v>
      </c>
      <c r="D254">
        <v>45</v>
      </c>
      <c r="E254">
        <v>-2E-3</v>
      </c>
      <c r="F254" s="125">
        <v>42493.484201388892</v>
      </c>
    </row>
    <row r="255" spans="1:6">
      <c r="A255">
        <v>3557</v>
      </c>
      <c r="B255" t="s">
        <v>894</v>
      </c>
      <c r="C255" s="125">
        <v>42491.958333333336</v>
      </c>
      <c r="D255">
        <v>45</v>
      </c>
      <c r="E255">
        <v>-2E-3</v>
      </c>
      <c r="F255" s="125">
        <v>42493.48636574074</v>
      </c>
    </row>
    <row r="256" spans="1:6">
      <c r="A256">
        <v>3574</v>
      </c>
      <c r="B256" t="s">
        <v>491</v>
      </c>
      <c r="C256" s="125">
        <v>42491.958333333336</v>
      </c>
      <c r="D256">
        <v>10</v>
      </c>
      <c r="E256">
        <v>-2E-3</v>
      </c>
      <c r="F256" s="125">
        <v>42598.3049537037</v>
      </c>
    </row>
    <row r="257" spans="1:6">
      <c r="A257">
        <v>3567</v>
      </c>
      <c r="B257" t="s">
        <v>633</v>
      </c>
      <c r="C257" s="125">
        <v>42491.958333333336</v>
      </c>
      <c r="D257">
        <v>11</v>
      </c>
      <c r="E257">
        <v>-2E-3</v>
      </c>
      <c r="F257" s="125">
        <v>42499.421944444446</v>
      </c>
    </row>
    <row r="258" spans="1:6">
      <c r="A258">
        <v>3547</v>
      </c>
      <c r="B258" t="s">
        <v>495</v>
      </c>
      <c r="C258" s="125">
        <v>42490.958333333336</v>
      </c>
      <c r="D258">
        <v>45</v>
      </c>
      <c r="E258">
        <v>-2E-3</v>
      </c>
      <c r="F258" s="125">
        <v>42573.150138888886</v>
      </c>
    </row>
    <row r="259" spans="1:6">
      <c r="A259">
        <v>3603</v>
      </c>
      <c r="B259" t="s">
        <v>670</v>
      </c>
      <c r="C259" s="125">
        <v>42490.958333333336</v>
      </c>
      <c r="D259">
        <v>85</v>
      </c>
      <c r="E259">
        <v>-2E-3</v>
      </c>
      <c r="F259" s="125">
        <v>42529.152777777781</v>
      </c>
    </row>
    <row r="260" spans="1:6">
      <c r="A260">
        <v>3617</v>
      </c>
      <c r="B260" t="s">
        <v>512</v>
      </c>
      <c r="C260" s="125">
        <v>42490.958333333336</v>
      </c>
      <c r="D260">
        <v>12</v>
      </c>
      <c r="E260">
        <v>-2.3999999999999998E-3</v>
      </c>
      <c r="F260" s="125">
        <v>42527.431574074071</v>
      </c>
    </row>
    <row r="261" spans="1:6">
      <c r="A261">
        <v>3538</v>
      </c>
      <c r="B261" t="s">
        <v>629</v>
      </c>
      <c r="C261" s="125">
        <v>42490.958333333336</v>
      </c>
      <c r="D261">
        <v>30.5</v>
      </c>
      <c r="E261">
        <v>-2E-3</v>
      </c>
      <c r="F261" s="125">
        <v>42492.530648148146</v>
      </c>
    </row>
    <row r="262" spans="1:6">
      <c r="A262">
        <v>3540</v>
      </c>
      <c r="B262" t="s">
        <v>632</v>
      </c>
      <c r="C262" s="125">
        <v>42490.958333333336</v>
      </c>
      <c r="D262">
        <v>34</v>
      </c>
      <c r="E262">
        <v>-2E-3</v>
      </c>
      <c r="F262" s="125">
        <v>42492.533194444448</v>
      </c>
    </row>
    <row r="263" spans="1:6">
      <c r="A263">
        <v>3656</v>
      </c>
      <c r="B263" t="s">
        <v>367</v>
      </c>
      <c r="C263" s="125">
        <v>42490.958333333336</v>
      </c>
      <c r="D263">
        <v>45</v>
      </c>
      <c r="E263">
        <v>-2E-3</v>
      </c>
      <c r="F263" s="125">
        <v>42528.415763888886</v>
      </c>
    </row>
    <row r="264" spans="1:6">
      <c r="A264">
        <v>3536</v>
      </c>
      <c r="B264" t="s">
        <v>623</v>
      </c>
      <c r="C264" s="125">
        <v>42489.958333333336</v>
      </c>
      <c r="D264">
        <v>37</v>
      </c>
      <c r="E264">
        <v>-2E-3</v>
      </c>
      <c r="F264" s="125">
        <v>42491.161620370367</v>
      </c>
    </row>
    <row r="265" spans="1:6">
      <c r="A265">
        <v>3544</v>
      </c>
      <c r="B265" t="s">
        <v>669</v>
      </c>
      <c r="C265" s="125">
        <v>42489.958333333336</v>
      </c>
      <c r="D265">
        <v>95</v>
      </c>
      <c r="E265">
        <v>-2E-3</v>
      </c>
      <c r="F265" s="125">
        <v>42529.147037037037</v>
      </c>
    </row>
    <row r="266" spans="1:6">
      <c r="A266">
        <v>3569</v>
      </c>
      <c r="B266" t="s">
        <v>476</v>
      </c>
      <c r="C266" s="125">
        <v>42488.958333333336</v>
      </c>
      <c r="D266">
        <v>31</v>
      </c>
      <c r="E266">
        <v>-2E-3</v>
      </c>
      <c r="F266" s="125">
        <v>42510.323599537034</v>
      </c>
    </row>
    <row r="267" spans="1:6">
      <c r="A267">
        <v>3535</v>
      </c>
      <c r="B267" t="s">
        <v>468</v>
      </c>
      <c r="C267" s="125">
        <v>42488.958333333336</v>
      </c>
      <c r="D267">
        <v>30.5</v>
      </c>
      <c r="E267">
        <v>-2E-3</v>
      </c>
      <c r="F267" s="125">
        <v>42491.157893518517</v>
      </c>
    </row>
    <row r="268" spans="1:6">
      <c r="A268">
        <v>3533</v>
      </c>
      <c r="B268" t="s">
        <v>634</v>
      </c>
      <c r="C268" s="125">
        <v>42487.958333333336</v>
      </c>
      <c r="D268">
        <v>36</v>
      </c>
      <c r="E268">
        <v>-2E-3</v>
      </c>
      <c r="F268" s="125">
        <v>42489.298668981479</v>
      </c>
    </row>
    <row r="269" spans="1:6">
      <c r="A269">
        <v>3560</v>
      </c>
      <c r="B269" t="s">
        <v>413</v>
      </c>
      <c r="C269" s="125">
        <v>42485.958333333336</v>
      </c>
      <c r="D269">
        <v>30</v>
      </c>
      <c r="E269">
        <v>-4.0000000000000001E-3</v>
      </c>
      <c r="F269" s="125">
        <v>42535.247870370367</v>
      </c>
    </row>
    <row r="270" spans="1:6">
      <c r="A270">
        <v>3551</v>
      </c>
      <c r="B270" t="s">
        <v>585</v>
      </c>
      <c r="C270" s="125">
        <v>42484.958333333336</v>
      </c>
      <c r="D270">
        <v>45</v>
      </c>
      <c r="E270">
        <v>-2E-3</v>
      </c>
      <c r="F270" s="125">
        <v>42577.189733796295</v>
      </c>
    </row>
    <row r="271" spans="1:6">
      <c r="A271">
        <v>3532</v>
      </c>
      <c r="B271" t="s">
        <v>626</v>
      </c>
      <c r="C271" s="125">
        <v>42484.958333333336</v>
      </c>
      <c r="D271">
        <v>36</v>
      </c>
      <c r="E271">
        <v>-2E-3</v>
      </c>
      <c r="F271" s="125">
        <v>42487.566030092596</v>
      </c>
    </row>
    <row r="272" spans="1:6">
      <c r="A272">
        <v>3515</v>
      </c>
      <c r="B272" t="s">
        <v>420</v>
      </c>
      <c r="C272" s="125">
        <v>42484.958333333336</v>
      </c>
      <c r="D272">
        <v>33</v>
      </c>
      <c r="E272">
        <v>-2E-3</v>
      </c>
      <c r="F272" s="125">
        <v>42485.132696759261</v>
      </c>
    </row>
    <row r="273" spans="1:6">
      <c r="A273">
        <v>3516</v>
      </c>
      <c r="B273" t="s">
        <v>423</v>
      </c>
      <c r="C273" s="125">
        <v>42484.958333333336</v>
      </c>
      <c r="D273">
        <v>33</v>
      </c>
      <c r="E273">
        <v>-2E-3</v>
      </c>
      <c r="F273" s="125">
        <v>42485.142789351848</v>
      </c>
    </row>
    <row r="274" spans="1:6">
      <c r="A274">
        <v>3518</v>
      </c>
      <c r="B274" t="s">
        <v>473</v>
      </c>
      <c r="C274" s="125">
        <v>42483.958333333336</v>
      </c>
      <c r="D274">
        <v>86</v>
      </c>
      <c r="E274">
        <v>-1.8E-3</v>
      </c>
      <c r="F274" s="125">
        <v>42493.146643518521</v>
      </c>
    </row>
    <row r="275" spans="1:6">
      <c r="A275">
        <v>3521</v>
      </c>
      <c r="B275" t="s">
        <v>628</v>
      </c>
      <c r="C275" s="125">
        <v>42483.958333333336</v>
      </c>
      <c r="D275">
        <v>26</v>
      </c>
      <c r="E275">
        <v>-2E-3</v>
      </c>
      <c r="F275" s="125">
        <v>42485.196504629632</v>
      </c>
    </row>
    <row r="276" spans="1:6">
      <c r="A276">
        <v>3524</v>
      </c>
      <c r="B276" t="s">
        <v>624</v>
      </c>
      <c r="C276" s="125">
        <v>42483.958333333336</v>
      </c>
      <c r="D276">
        <v>30</v>
      </c>
      <c r="E276">
        <v>-2E-3</v>
      </c>
      <c r="F276" s="125">
        <v>42486.029050925928</v>
      </c>
    </row>
    <row r="277" spans="1:6">
      <c r="A277">
        <v>3523</v>
      </c>
      <c r="B277" t="s">
        <v>670</v>
      </c>
      <c r="C277" s="125">
        <v>42482.958333333336</v>
      </c>
      <c r="D277">
        <v>125</v>
      </c>
      <c r="E277">
        <v>-1.4E-2</v>
      </c>
      <c r="F277" s="125">
        <v>42485.275949074072</v>
      </c>
    </row>
    <row r="278" spans="1:6">
      <c r="A278">
        <v>3519</v>
      </c>
      <c r="B278" t="s">
        <v>438</v>
      </c>
      <c r="C278" s="125">
        <v>42482.958333333336</v>
      </c>
      <c r="D278">
        <v>35</v>
      </c>
      <c r="E278">
        <v>-4.0000000000000001E-3</v>
      </c>
      <c r="F278" s="125">
        <v>42485.181342592594</v>
      </c>
    </row>
    <row r="279" spans="1:6">
      <c r="A279">
        <v>3520</v>
      </c>
      <c r="B279" t="s">
        <v>636</v>
      </c>
      <c r="C279" s="125">
        <v>42482.958333333336</v>
      </c>
      <c r="D279">
        <v>35</v>
      </c>
      <c r="E279">
        <v>-6.4799999999999996E-3</v>
      </c>
      <c r="F279" s="125">
        <v>42534.352523148147</v>
      </c>
    </row>
    <row r="280" spans="1:6">
      <c r="A280">
        <v>3549</v>
      </c>
      <c r="B280" t="s">
        <v>555</v>
      </c>
      <c r="C280" s="125">
        <v>42482.958333333336</v>
      </c>
      <c r="D280">
        <v>32</v>
      </c>
      <c r="E280">
        <v>-2E-3</v>
      </c>
      <c r="F280" s="125">
        <v>42514.495868055557</v>
      </c>
    </row>
    <row r="281" spans="1:6">
      <c r="A281">
        <v>3546</v>
      </c>
      <c r="B281" t="s">
        <v>664</v>
      </c>
      <c r="C281" s="125">
        <v>42481.958333333336</v>
      </c>
      <c r="D281">
        <v>120</v>
      </c>
      <c r="E281">
        <v>-0.02</v>
      </c>
      <c r="F281" s="125">
        <v>42545.276400462964</v>
      </c>
    </row>
    <row r="282" spans="1:6">
      <c r="A282">
        <v>3561</v>
      </c>
      <c r="B282" t="s">
        <v>432</v>
      </c>
      <c r="C282" s="125">
        <v>42481.958333333336</v>
      </c>
      <c r="D282">
        <v>40</v>
      </c>
      <c r="E282">
        <v>-4.0000000000000001E-3</v>
      </c>
      <c r="F282" s="125">
        <v>42563.28019675926</v>
      </c>
    </row>
    <row r="283" spans="1:6">
      <c r="A283">
        <v>3575</v>
      </c>
      <c r="B283" t="s">
        <v>388</v>
      </c>
      <c r="C283" s="125">
        <v>42481.958333333336</v>
      </c>
      <c r="D283">
        <v>15</v>
      </c>
      <c r="E283">
        <v>-2E-3</v>
      </c>
      <c r="F283" s="125">
        <v>42528.160150462965</v>
      </c>
    </row>
    <row r="284" spans="1:6">
      <c r="A284">
        <v>3576</v>
      </c>
      <c r="B284" t="s">
        <v>389</v>
      </c>
      <c r="C284" s="125">
        <v>42481.958333333336</v>
      </c>
      <c r="D284">
        <v>12</v>
      </c>
      <c r="E284">
        <v>-2E-3</v>
      </c>
      <c r="F284" s="125">
        <v>42528.132013888891</v>
      </c>
    </row>
    <row r="285" spans="1:6">
      <c r="A285">
        <v>3522</v>
      </c>
      <c r="B285" t="s">
        <v>665</v>
      </c>
      <c r="C285" s="125">
        <v>42481.958333333336</v>
      </c>
      <c r="D285">
        <v>110</v>
      </c>
      <c r="E285">
        <v>-1.2999999999999999E-2</v>
      </c>
      <c r="F285" s="125">
        <v>42501.4528125</v>
      </c>
    </row>
    <row r="286" spans="1:6">
      <c r="A286">
        <v>3512</v>
      </c>
      <c r="B286" t="s">
        <v>626</v>
      </c>
      <c r="C286" s="125">
        <v>42481.958333333336</v>
      </c>
      <c r="D286">
        <v>36</v>
      </c>
      <c r="E286">
        <v>-2E-3</v>
      </c>
      <c r="F286" s="125">
        <v>42484.161979166667</v>
      </c>
    </row>
    <row r="287" spans="1:6">
      <c r="A287">
        <v>3513</v>
      </c>
      <c r="B287" t="s">
        <v>621</v>
      </c>
      <c r="C287" s="125">
        <v>42481.958333333336</v>
      </c>
      <c r="D287">
        <v>32</v>
      </c>
      <c r="E287">
        <v>-2E-3</v>
      </c>
      <c r="F287" s="125">
        <v>42484.163923611108</v>
      </c>
    </row>
    <row r="288" spans="1:6">
      <c r="A288">
        <v>3657</v>
      </c>
      <c r="B288" t="s">
        <v>431</v>
      </c>
      <c r="C288" s="125">
        <v>42481.958333333336</v>
      </c>
      <c r="D288">
        <v>30</v>
      </c>
      <c r="E288">
        <v>-4.0000000000000002E-4</v>
      </c>
      <c r="F288" s="125">
        <v>42529.370856481481</v>
      </c>
    </row>
    <row r="289" spans="1:6">
      <c r="A289">
        <v>3392</v>
      </c>
      <c r="B289" t="s">
        <v>588</v>
      </c>
      <c r="C289" s="125">
        <v>42481.958333333336</v>
      </c>
      <c r="D289">
        <v>32</v>
      </c>
      <c r="E289">
        <v>-9.7999999999999997E-4</v>
      </c>
      <c r="F289" s="125">
        <v>42499.430810185186</v>
      </c>
    </row>
    <row r="290" spans="1:6">
      <c r="A290">
        <v>3568</v>
      </c>
      <c r="B290" t="s">
        <v>399</v>
      </c>
      <c r="C290" s="125">
        <v>42480.958333333336</v>
      </c>
      <c r="D290">
        <v>0</v>
      </c>
      <c r="E290">
        <v>-2E-3</v>
      </c>
      <c r="F290" s="125">
        <v>42499.439398148148</v>
      </c>
    </row>
    <row r="291" spans="1:6">
      <c r="A291">
        <v>3580</v>
      </c>
      <c r="B291" t="s">
        <v>667</v>
      </c>
      <c r="C291" s="125">
        <v>42480.958333333336</v>
      </c>
      <c r="D291">
        <v>135</v>
      </c>
      <c r="E291">
        <v>-2E-3</v>
      </c>
      <c r="F291" s="125">
        <v>42501.461724537039</v>
      </c>
    </row>
    <row r="292" spans="1:6">
      <c r="A292">
        <v>3552</v>
      </c>
      <c r="B292" t="s">
        <v>553</v>
      </c>
      <c r="C292" s="125">
        <v>42479.958333333336</v>
      </c>
      <c r="D292">
        <v>45</v>
      </c>
      <c r="E292">
        <v>-2E-3</v>
      </c>
      <c r="F292" s="125">
        <v>42514.497430555559</v>
      </c>
    </row>
    <row r="293" spans="1:6">
      <c r="A293">
        <v>3514</v>
      </c>
      <c r="B293" t="s">
        <v>476</v>
      </c>
      <c r="C293" s="125">
        <v>42479.958333333336</v>
      </c>
      <c r="D293">
        <v>34</v>
      </c>
      <c r="E293">
        <v>-2E-3</v>
      </c>
      <c r="F293" s="125">
        <v>42499.52306712963</v>
      </c>
    </row>
    <row r="294" spans="1:6">
      <c r="A294">
        <v>3509</v>
      </c>
      <c r="B294" t="s">
        <v>622</v>
      </c>
      <c r="C294" s="125">
        <v>42478.958333333336</v>
      </c>
      <c r="D294">
        <v>31</v>
      </c>
      <c r="E294">
        <v>-2E-3</v>
      </c>
      <c r="F294" s="125">
        <v>42480.106261574074</v>
      </c>
    </row>
    <row r="295" spans="1:6">
      <c r="A295">
        <v>3530</v>
      </c>
      <c r="B295" t="s">
        <v>670</v>
      </c>
      <c r="C295" s="125">
        <v>42477.958333333336</v>
      </c>
      <c r="D295">
        <v>140</v>
      </c>
      <c r="E295">
        <v>-0.01</v>
      </c>
      <c r="F295" s="125">
        <v>42487.204224537039</v>
      </c>
    </row>
    <row r="296" spans="1:6">
      <c r="A296">
        <v>3543</v>
      </c>
      <c r="B296" t="s">
        <v>637</v>
      </c>
      <c r="C296" s="125">
        <v>42477.958333333336</v>
      </c>
      <c r="D296">
        <v>10</v>
      </c>
      <c r="E296">
        <v>-2E-3</v>
      </c>
      <c r="F296" s="125">
        <v>42493.100682870368</v>
      </c>
    </row>
    <row r="297" spans="1:6">
      <c r="A297">
        <v>3498</v>
      </c>
      <c r="B297" t="s">
        <v>634</v>
      </c>
      <c r="C297" s="125">
        <v>42477.958333333336</v>
      </c>
      <c r="D297">
        <v>36</v>
      </c>
      <c r="E297">
        <v>-2E-3</v>
      </c>
      <c r="F297" s="125">
        <v>42479.342905092592</v>
      </c>
    </row>
    <row r="298" spans="1:6">
      <c r="A298">
        <v>3526</v>
      </c>
      <c r="B298" t="s">
        <v>368</v>
      </c>
      <c r="C298" s="125">
        <v>42475.958333333336</v>
      </c>
      <c r="D298">
        <v>40</v>
      </c>
      <c r="E298">
        <v>-2E-3</v>
      </c>
      <c r="F298" s="125">
        <v>42514.317175925928</v>
      </c>
    </row>
    <row r="299" spans="1:6">
      <c r="A299">
        <v>3508</v>
      </c>
      <c r="B299" t="s">
        <v>463</v>
      </c>
      <c r="C299" s="125">
        <v>42475.958333333336</v>
      </c>
      <c r="D299">
        <v>35</v>
      </c>
      <c r="E299">
        <v>-2E-3</v>
      </c>
      <c r="F299" s="125">
        <v>42480.090474537035</v>
      </c>
    </row>
    <row r="300" spans="1:6">
      <c r="A300">
        <v>3597</v>
      </c>
      <c r="B300" t="s">
        <v>367</v>
      </c>
      <c r="C300" s="125">
        <v>42475.958333333336</v>
      </c>
      <c r="D300">
        <v>50</v>
      </c>
      <c r="E300">
        <v>-2E-3</v>
      </c>
      <c r="F300" s="125">
        <v>42507.112604166665</v>
      </c>
    </row>
    <row r="301" spans="1:6">
      <c r="A301">
        <v>3548</v>
      </c>
      <c r="B301" t="s">
        <v>521</v>
      </c>
      <c r="C301" s="125">
        <v>42474.958333333336</v>
      </c>
      <c r="D301">
        <v>22</v>
      </c>
      <c r="E301">
        <v>-1.2800000000000001E-2</v>
      </c>
      <c r="F301" s="125">
        <v>42528.186041666668</v>
      </c>
    </row>
    <row r="302" spans="1:6">
      <c r="A302">
        <v>3581</v>
      </c>
      <c r="B302" t="s">
        <v>669</v>
      </c>
      <c r="C302" s="125">
        <v>42474.958333333336</v>
      </c>
      <c r="D302">
        <v>120</v>
      </c>
      <c r="E302">
        <v>-2E-3</v>
      </c>
      <c r="F302" s="125">
        <v>42501.468518518515</v>
      </c>
    </row>
    <row r="303" spans="1:6">
      <c r="A303">
        <v>3500</v>
      </c>
      <c r="B303" t="s">
        <v>589</v>
      </c>
      <c r="C303" s="125">
        <v>42474.958333333336</v>
      </c>
      <c r="D303">
        <v>33</v>
      </c>
      <c r="E303">
        <v>-1.31E-3</v>
      </c>
      <c r="F303" s="125">
        <v>42538.255474537036</v>
      </c>
    </row>
    <row r="304" spans="1:6">
      <c r="A304">
        <v>3501</v>
      </c>
      <c r="B304" t="s">
        <v>403</v>
      </c>
      <c r="C304" s="125">
        <v>42473.958333333336</v>
      </c>
      <c r="D304">
        <v>12</v>
      </c>
      <c r="E304">
        <v>-8.0000000000000004E-4</v>
      </c>
      <c r="F304" s="125">
        <v>42479.189629629633</v>
      </c>
    </row>
    <row r="305" spans="1:6">
      <c r="A305">
        <v>3502</v>
      </c>
      <c r="B305" t="s">
        <v>404</v>
      </c>
      <c r="C305" s="125">
        <v>42473.958333333336</v>
      </c>
      <c r="D305">
        <v>45</v>
      </c>
      <c r="E305">
        <v>-2E-3</v>
      </c>
      <c r="F305" s="125">
        <v>42479.191712962966</v>
      </c>
    </row>
    <row r="306" spans="1:6">
      <c r="A306">
        <v>3497</v>
      </c>
      <c r="B306" t="s">
        <v>476</v>
      </c>
      <c r="C306" s="125">
        <v>42470.958333333336</v>
      </c>
      <c r="D306">
        <v>1</v>
      </c>
      <c r="E306">
        <v>-2E-3</v>
      </c>
      <c r="F306" s="125">
        <v>42483.361354166664</v>
      </c>
    </row>
    <row r="307" spans="1:6">
      <c r="A307">
        <v>3620</v>
      </c>
      <c r="B307" t="s">
        <v>431</v>
      </c>
      <c r="C307" s="125">
        <v>42470.958333333336</v>
      </c>
      <c r="D307">
        <v>33</v>
      </c>
      <c r="E307">
        <v>-0.01</v>
      </c>
      <c r="F307" s="125">
        <v>42514.407696759263</v>
      </c>
    </row>
    <row r="308" spans="1:6">
      <c r="A308">
        <v>3480</v>
      </c>
      <c r="B308" t="s">
        <v>628</v>
      </c>
      <c r="C308" s="125">
        <v>42469.958333333336</v>
      </c>
      <c r="D308">
        <v>33</v>
      </c>
      <c r="E308">
        <v>-2E-3</v>
      </c>
      <c r="F308" s="125">
        <v>42471.173842592594</v>
      </c>
    </row>
    <row r="309" spans="1:6">
      <c r="A309">
        <v>3482</v>
      </c>
      <c r="B309" t="s">
        <v>415</v>
      </c>
      <c r="C309" s="125">
        <v>42469.958333333336</v>
      </c>
      <c r="D309">
        <v>35</v>
      </c>
      <c r="E309">
        <v>-2E-3</v>
      </c>
      <c r="F309" s="125">
        <v>42486.078055555554</v>
      </c>
    </row>
    <row r="310" spans="1:6">
      <c r="A310">
        <v>3484</v>
      </c>
      <c r="B310" t="s">
        <v>502</v>
      </c>
      <c r="C310" s="125">
        <v>42469.958333333336</v>
      </c>
      <c r="D310">
        <v>20</v>
      </c>
      <c r="E310">
        <v>-2E-3</v>
      </c>
      <c r="F310" s="125">
        <v>42556.191562499997</v>
      </c>
    </row>
    <row r="311" spans="1:6">
      <c r="A311">
        <v>3475</v>
      </c>
      <c r="B311" t="s">
        <v>417</v>
      </c>
      <c r="C311" s="125">
        <v>42469.958333333336</v>
      </c>
      <c r="D311">
        <v>35</v>
      </c>
      <c r="E311">
        <v>-2E-3</v>
      </c>
      <c r="F311" s="125">
        <v>42471.107812499999</v>
      </c>
    </row>
    <row r="312" spans="1:6">
      <c r="A312">
        <v>3534</v>
      </c>
      <c r="B312" t="s">
        <v>460</v>
      </c>
      <c r="C312" s="125">
        <v>42468.958333333336</v>
      </c>
      <c r="D312">
        <v>67</v>
      </c>
      <c r="E312">
        <v>-1.7999999999999999E-2</v>
      </c>
      <c r="F312" s="125">
        <v>42491.154629629629</v>
      </c>
    </row>
    <row r="313" spans="1:6">
      <c r="A313">
        <v>3473</v>
      </c>
      <c r="B313" t="s">
        <v>636</v>
      </c>
      <c r="C313" s="125">
        <v>42467.958333333336</v>
      </c>
      <c r="D313">
        <v>32</v>
      </c>
      <c r="E313">
        <v>-6.4799999999999996E-3</v>
      </c>
      <c r="F313" s="125">
        <v>42485.187534722223</v>
      </c>
    </row>
    <row r="314" spans="1:6">
      <c r="A314">
        <v>3470</v>
      </c>
      <c r="B314" t="s">
        <v>629</v>
      </c>
      <c r="C314" s="125">
        <v>42466.958333333336</v>
      </c>
      <c r="D314">
        <v>32</v>
      </c>
      <c r="E314">
        <v>-2E-3</v>
      </c>
      <c r="F314" s="125">
        <v>42468.281180555554</v>
      </c>
    </row>
    <row r="315" spans="1:6">
      <c r="A315">
        <v>3472</v>
      </c>
      <c r="B315" t="s">
        <v>465</v>
      </c>
      <c r="C315" s="125">
        <v>42466.958333333336</v>
      </c>
      <c r="D315">
        <v>33</v>
      </c>
      <c r="E315">
        <v>-2E-3</v>
      </c>
      <c r="F315" s="125">
        <v>42469.523159722223</v>
      </c>
    </row>
    <row r="316" spans="1:6">
      <c r="A316">
        <v>3478</v>
      </c>
      <c r="B316" t="s">
        <v>461</v>
      </c>
      <c r="C316" s="125">
        <v>42466.958333333336</v>
      </c>
      <c r="D316">
        <v>32</v>
      </c>
      <c r="E316">
        <v>-5.1000000000000004E-4</v>
      </c>
      <c r="F316" s="125">
        <v>42471.164236111108</v>
      </c>
    </row>
    <row r="317" spans="1:6">
      <c r="A317">
        <v>3469</v>
      </c>
      <c r="B317" t="s">
        <v>623</v>
      </c>
      <c r="C317" s="125">
        <v>42464.958333333336</v>
      </c>
      <c r="D317">
        <v>40</v>
      </c>
      <c r="E317">
        <v>-2E-3</v>
      </c>
      <c r="F317" s="125">
        <v>42468.279398148145</v>
      </c>
    </row>
    <row r="318" spans="1:6">
      <c r="A318">
        <v>3525</v>
      </c>
      <c r="B318" t="s">
        <v>367</v>
      </c>
      <c r="C318" s="125">
        <v>42464.958333333336</v>
      </c>
      <c r="D318">
        <v>35</v>
      </c>
      <c r="E318">
        <v>-2E-3</v>
      </c>
      <c r="F318" s="125">
        <v>42492.596203703702</v>
      </c>
    </row>
    <row r="319" spans="1:6">
      <c r="A319">
        <v>3761</v>
      </c>
      <c r="B319" t="s">
        <v>391</v>
      </c>
      <c r="C319" s="125">
        <v>42464.958333333336</v>
      </c>
      <c r="D319">
        <v>30</v>
      </c>
      <c r="E319">
        <v>-2E-3</v>
      </c>
      <c r="F319" s="125">
        <v>42612.103136574071</v>
      </c>
    </row>
    <row r="320" spans="1:6">
      <c r="A320">
        <v>3762</v>
      </c>
      <c r="B320" t="s">
        <v>609</v>
      </c>
      <c r="C320" s="125">
        <v>42463.958333333336</v>
      </c>
      <c r="D320">
        <v>15</v>
      </c>
      <c r="E320">
        <v>-2.5000000000000001E-3</v>
      </c>
      <c r="F320" s="125">
        <v>42647.119583333333</v>
      </c>
    </row>
    <row r="321" spans="1:6">
      <c r="A321">
        <v>3468</v>
      </c>
      <c r="B321" t="s">
        <v>476</v>
      </c>
      <c r="C321" s="125">
        <v>42463.958333333336</v>
      </c>
      <c r="D321">
        <v>1</v>
      </c>
      <c r="E321">
        <v>-2E-3</v>
      </c>
      <c r="F321" s="125">
        <v>42478.536134259259</v>
      </c>
    </row>
    <row r="322" spans="1:6">
      <c r="A322">
        <v>3559</v>
      </c>
      <c r="B322" t="s">
        <v>663</v>
      </c>
      <c r="C322" s="125">
        <v>42463.958333333336</v>
      </c>
      <c r="D322">
        <v>138</v>
      </c>
      <c r="E322">
        <v>-0.02</v>
      </c>
      <c r="F322" s="125">
        <v>42496.136793981481</v>
      </c>
    </row>
    <row r="323" spans="1:6">
      <c r="A323">
        <v>3458</v>
      </c>
      <c r="B323" t="s">
        <v>632</v>
      </c>
      <c r="C323" s="125">
        <v>42462.958333333336</v>
      </c>
      <c r="D323">
        <v>33</v>
      </c>
      <c r="E323">
        <v>-2E-3</v>
      </c>
      <c r="F323" s="125">
        <v>42464.476030092592</v>
      </c>
    </row>
    <row r="324" spans="1:6">
      <c r="A324">
        <v>3467</v>
      </c>
      <c r="B324" t="s">
        <v>463</v>
      </c>
      <c r="C324" s="125">
        <v>42462.958333333336</v>
      </c>
      <c r="D324">
        <v>34</v>
      </c>
      <c r="E324">
        <v>-2E-3</v>
      </c>
      <c r="F324" s="125">
        <v>42478.532349537039</v>
      </c>
    </row>
    <row r="325" spans="1:6">
      <c r="A325">
        <v>3459</v>
      </c>
      <c r="B325" t="s">
        <v>518</v>
      </c>
      <c r="C325" s="125">
        <v>42460.958333333336</v>
      </c>
      <c r="D325">
        <v>45</v>
      </c>
      <c r="E325">
        <v>-0.01</v>
      </c>
      <c r="F325" s="125">
        <v>42545.335011574076</v>
      </c>
    </row>
    <row r="326" spans="1:6">
      <c r="A326">
        <v>3510</v>
      </c>
      <c r="B326" t="s">
        <v>668</v>
      </c>
      <c r="C326" s="125">
        <v>42460.958333333336</v>
      </c>
      <c r="D326">
        <v>110</v>
      </c>
      <c r="E326">
        <v>-2E-3</v>
      </c>
      <c r="F326" s="125">
        <v>42500.162951388891</v>
      </c>
    </row>
    <row r="327" spans="1:6">
      <c r="A327">
        <v>3511</v>
      </c>
      <c r="B327" t="s">
        <v>667</v>
      </c>
      <c r="C327" s="125">
        <v>42460.958333333336</v>
      </c>
      <c r="D327">
        <v>145</v>
      </c>
      <c r="E327">
        <v>-2E-3</v>
      </c>
      <c r="F327" s="125">
        <v>42482.289050925923</v>
      </c>
    </row>
    <row r="328" spans="1:6">
      <c r="A328">
        <v>3541</v>
      </c>
      <c r="B328" t="s">
        <v>566</v>
      </c>
      <c r="C328" s="125">
        <v>42460.958333333336</v>
      </c>
      <c r="D328">
        <v>70</v>
      </c>
      <c r="E328">
        <v>-2E-3</v>
      </c>
      <c r="F328" s="125">
        <v>42542.257291666669</v>
      </c>
    </row>
    <row r="329" spans="1:6">
      <c r="A329">
        <v>3537</v>
      </c>
      <c r="B329" t="s">
        <v>569</v>
      </c>
      <c r="C329" s="125">
        <v>42460.958333333336</v>
      </c>
      <c r="D329">
        <v>50</v>
      </c>
      <c r="E329">
        <v>-4.0000000000000001E-3</v>
      </c>
      <c r="F329" s="125">
        <v>42569.320902777778</v>
      </c>
    </row>
    <row r="330" spans="1:6">
      <c r="A330">
        <v>3539</v>
      </c>
      <c r="B330" t="s">
        <v>567</v>
      </c>
      <c r="C330" s="125">
        <v>42460.958333333336</v>
      </c>
      <c r="D330">
        <v>65</v>
      </c>
      <c r="E330">
        <v>-4.0000000000000001E-3</v>
      </c>
      <c r="F330" s="125">
        <v>42535.461192129631</v>
      </c>
    </row>
    <row r="331" spans="1:6">
      <c r="A331">
        <v>3460</v>
      </c>
      <c r="B331" t="s">
        <v>520</v>
      </c>
      <c r="C331" s="125">
        <v>42459.958333333336</v>
      </c>
      <c r="D331">
        <v>33</v>
      </c>
      <c r="E331">
        <v>-1.4E-3</v>
      </c>
      <c r="F331" s="125">
        <v>42465.298807870371</v>
      </c>
    </row>
    <row r="332" spans="1:6">
      <c r="A332">
        <v>3461</v>
      </c>
      <c r="B332" t="s">
        <v>445</v>
      </c>
      <c r="C332" s="125">
        <v>42459.958333333336</v>
      </c>
      <c r="D332">
        <v>11</v>
      </c>
      <c r="E332">
        <v>-2E-3</v>
      </c>
      <c r="F332" s="125">
        <v>42465.371990740743</v>
      </c>
    </row>
    <row r="333" spans="1:6">
      <c r="A333">
        <v>3465</v>
      </c>
      <c r="B333" t="s">
        <v>473</v>
      </c>
      <c r="C333" s="125">
        <v>42459.958333333336</v>
      </c>
      <c r="D333">
        <v>94</v>
      </c>
      <c r="E333">
        <v>-2E-3</v>
      </c>
      <c r="F333" s="125">
        <v>42485.160127314812</v>
      </c>
    </row>
    <row r="334" spans="1:6">
      <c r="A334">
        <v>3444</v>
      </c>
      <c r="B334" t="s">
        <v>634</v>
      </c>
      <c r="C334" s="125">
        <v>42459.958333333336</v>
      </c>
      <c r="D334">
        <v>38</v>
      </c>
      <c r="E334">
        <v>-2E-3</v>
      </c>
      <c r="F334" s="125">
        <v>42461.056585648148</v>
      </c>
    </row>
    <row r="335" spans="1:6">
      <c r="A335">
        <v>3451</v>
      </c>
      <c r="B335" t="s">
        <v>627</v>
      </c>
      <c r="C335" s="125">
        <v>42459.958333333336</v>
      </c>
      <c r="D335">
        <v>31</v>
      </c>
      <c r="E335">
        <v>-2E-3</v>
      </c>
      <c r="F335" s="125">
        <v>42462.091724537036</v>
      </c>
    </row>
    <row r="336" spans="1:6">
      <c r="A336">
        <v>3453</v>
      </c>
      <c r="B336" t="s">
        <v>471</v>
      </c>
      <c r="C336" s="125">
        <v>42459.958333333336</v>
      </c>
      <c r="D336">
        <v>61</v>
      </c>
      <c r="E336">
        <v>-2E-3</v>
      </c>
      <c r="F336" s="125">
        <v>42573.303333333337</v>
      </c>
    </row>
    <row r="337" spans="1:6">
      <c r="A337">
        <v>3529</v>
      </c>
      <c r="B337" t="s">
        <v>669</v>
      </c>
      <c r="C337" s="125">
        <v>42458.958333333336</v>
      </c>
      <c r="D337">
        <v>117</v>
      </c>
      <c r="E337">
        <v>-3.5000000000000003E-2</v>
      </c>
      <c r="F337" s="125">
        <v>42487.262881944444</v>
      </c>
    </row>
    <row r="338" spans="1:6">
      <c r="A338">
        <v>3499</v>
      </c>
      <c r="B338" t="s">
        <v>665</v>
      </c>
      <c r="C338" s="125">
        <v>42457.958333333336</v>
      </c>
      <c r="D338">
        <v>120</v>
      </c>
      <c r="E338">
        <v>-3.2000000000000001E-2</v>
      </c>
      <c r="F338" s="125">
        <v>42501.4531712963</v>
      </c>
    </row>
    <row r="339" spans="1:6">
      <c r="A339">
        <v>3489</v>
      </c>
      <c r="B339" t="s">
        <v>334</v>
      </c>
      <c r="C339" s="125">
        <v>42456.958333333336</v>
      </c>
      <c r="D339">
        <v>45</v>
      </c>
      <c r="E339">
        <v>-2E-3</v>
      </c>
      <c r="F339" s="125">
        <v>42472.098530092589</v>
      </c>
    </row>
    <row r="340" spans="1:6">
      <c r="A340">
        <v>3445</v>
      </c>
      <c r="B340" t="s">
        <v>664</v>
      </c>
      <c r="C340" s="125">
        <v>42456.958333333336</v>
      </c>
      <c r="D340">
        <v>115</v>
      </c>
      <c r="E340">
        <v>-4.0000000000000001E-3</v>
      </c>
      <c r="F340" s="125">
        <v>42500.152268518519</v>
      </c>
    </row>
    <row r="341" spans="1:6">
      <c r="A341">
        <v>3531</v>
      </c>
      <c r="B341" t="s">
        <v>669</v>
      </c>
      <c r="C341" s="125">
        <v>42456.958333333336</v>
      </c>
      <c r="D341">
        <v>90</v>
      </c>
      <c r="E341">
        <v>-8.0000000000000002E-3</v>
      </c>
      <c r="F341" s="125">
        <v>42487.260821759257</v>
      </c>
    </row>
    <row r="342" spans="1:6">
      <c r="A342">
        <v>3379</v>
      </c>
      <c r="B342" t="s">
        <v>670</v>
      </c>
      <c r="C342" s="125">
        <v>42456.958333333336</v>
      </c>
      <c r="D342">
        <v>26</v>
      </c>
      <c r="E342">
        <v>-8.0000000000000002E-3</v>
      </c>
      <c r="F342" s="125">
        <v>42487.200208333335</v>
      </c>
    </row>
    <row r="343" spans="1:6">
      <c r="A343">
        <v>3432</v>
      </c>
      <c r="B343" t="s">
        <v>595</v>
      </c>
      <c r="C343" s="125">
        <v>42454.958333333336</v>
      </c>
      <c r="D343">
        <v>32</v>
      </c>
      <c r="E343">
        <v>-2E-3</v>
      </c>
      <c r="F343" s="125">
        <v>42626.128877314812</v>
      </c>
    </row>
    <row r="344" spans="1:6">
      <c r="A344">
        <v>3443</v>
      </c>
      <c r="B344" t="s">
        <v>473</v>
      </c>
      <c r="C344" s="125">
        <v>42454.958333333336</v>
      </c>
      <c r="D344">
        <v>99</v>
      </c>
      <c r="E344">
        <v>-1.7099999999999999E-3</v>
      </c>
      <c r="F344" s="125">
        <v>42467.272141203706</v>
      </c>
    </row>
    <row r="345" spans="1:6">
      <c r="A345">
        <v>3442</v>
      </c>
      <c r="B345" t="s">
        <v>473</v>
      </c>
      <c r="C345" s="125">
        <v>42453.958333333336</v>
      </c>
      <c r="D345">
        <v>102</v>
      </c>
      <c r="E345">
        <v>-1.7099999999999999E-3</v>
      </c>
      <c r="F345" s="125">
        <v>42458.282395833332</v>
      </c>
    </row>
    <row r="346" spans="1:6">
      <c r="A346">
        <v>3452</v>
      </c>
      <c r="B346" t="s">
        <v>471</v>
      </c>
      <c r="C346" s="125">
        <v>42452.958333333336</v>
      </c>
      <c r="D346">
        <v>85</v>
      </c>
      <c r="E346">
        <v>-2E-3</v>
      </c>
      <c r="F346" s="125">
        <v>42462.111759259256</v>
      </c>
    </row>
    <row r="347" spans="1:6">
      <c r="A347">
        <v>3476</v>
      </c>
      <c r="B347" t="s">
        <v>364</v>
      </c>
      <c r="C347" s="125">
        <v>42452.958333333336</v>
      </c>
      <c r="D347">
        <v>45</v>
      </c>
      <c r="E347">
        <v>-2E-3</v>
      </c>
      <c r="F347" s="125">
        <v>42615.185729166667</v>
      </c>
    </row>
    <row r="348" spans="1:6">
      <c r="A348">
        <v>3414</v>
      </c>
      <c r="B348" t="s">
        <v>666</v>
      </c>
      <c r="C348" s="125">
        <v>42452.958333333336</v>
      </c>
      <c r="D348">
        <v>30</v>
      </c>
      <c r="E348">
        <v>-8.0000000000000002E-3</v>
      </c>
      <c r="F348" s="125">
        <v>42516.350138888891</v>
      </c>
    </row>
    <row r="349" spans="1:6">
      <c r="A349">
        <v>3413</v>
      </c>
      <c r="B349" t="s">
        <v>667</v>
      </c>
      <c r="C349" s="125">
        <v>42451.958333333336</v>
      </c>
      <c r="D349">
        <v>150</v>
      </c>
      <c r="E349">
        <v>-2E-3</v>
      </c>
      <c r="F349" s="125">
        <v>42465.209328703706</v>
      </c>
    </row>
    <row r="350" spans="1:6">
      <c r="A350">
        <v>3365</v>
      </c>
      <c r="B350" t="s">
        <v>473</v>
      </c>
      <c r="C350" s="125">
        <v>42451.958333333336</v>
      </c>
      <c r="D350">
        <v>150</v>
      </c>
      <c r="E350">
        <v>-1.7099999999999999E-3</v>
      </c>
      <c r="F350" s="125">
        <v>42458.274780092594</v>
      </c>
    </row>
    <row r="351" spans="1:6">
      <c r="A351">
        <v>3528</v>
      </c>
      <c r="B351" t="s">
        <v>568</v>
      </c>
      <c r="C351" s="125">
        <v>42451.958333333336</v>
      </c>
      <c r="D351">
        <v>85</v>
      </c>
      <c r="E351">
        <v>-5.9999999999999995E-4</v>
      </c>
      <c r="F351" s="125">
        <v>42612.144560185188</v>
      </c>
    </row>
    <row r="352" spans="1:6">
      <c r="A352">
        <v>3410</v>
      </c>
      <c r="B352" t="s">
        <v>665</v>
      </c>
      <c r="C352" s="125">
        <v>42450.958333333336</v>
      </c>
      <c r="D352">
        <v>120</v>
      </c>
      <c r="E352">
        <v>-0.03</v>
      </c>
      <c r="F352" s="125">
        <v>42479.148981481485</v>
      </c>
    </row>
    <row r="353" spans="1:6">
      <c r="A353">
        <v>3394</v>
      </c>
      <c r="B353" t="s">
        <v>627</v>
      </c>
      <c r="C353" s="125">
        <v>42449.958333333336</v>
      </c>
      <c r="D353">
        <v>31</v>
      </c>
      <c r="E353">
        <v>-2E-3</v>
      </c>
      <c r="F353" s="125">
        <v>42451.143784722219</v>
      </c>
    </row>
    <row r="354" spans="1:6">
      <c r="A354">
        <v>3395</v>
      </c>
      <c r="B354" t="s">
        <v>632</v>
      </c>
      <c r="C354" s="125">
        <v>42449.958333333336</v>
      </c>
      <c r="D354">
        <v>33</v>
      </c>
      <c r="E354">
        <v>-2E-3</v>
      </c>
      <c r="F354" s="125">
        <v>42451.146087962959</v>
      </c>
    </row>
    <row r="355" spans="1:6">
      <c r="A355">
        <v>3418</v>
      </c>
      <c r="B355" t="s">
        <v>603</v>
      </c>
      <c r="C355" s="125">
        <v>42448.958333333336</v>
      </c>
      <c r="D355">
        <v>9</v>
      </c>
      <c r="E355">
        <v>-2.5000000000000001E-2</v>
      </c>
      <c r="F355" s="125">
        <v>42493.266111111108</v>
      </c>
    </row>
    <row r="356" spans="1:6">
      <c r="A356">
        <v>3381</v>
      </c>
      <c r="B356" t="s">
        <v>668</v>
      </c>
      <c r="C356" s="125">
        <v>42448.958333333336</v>
      </c>
      <c r="D356">
        <v>26</v>
      </c>
      <c r="E356">
        <v>-5.0000000000000001E-3</v>
      </c>
      <c r="F356" s="125">
        <v>42465.273148148146</v>
      </c>
    </row>
    <row r="357" spans="1:6">
      <c r="A357">
        <v>3386</v>
      </c>
      <c r="B357" t="s">
        <v>623</v>
      </c>
      <c r="C357" s="125">
        <v>42448.958333333336</v>
      </c>
      <c r="D357">
        <v>37</v>
      </c>
      <c r="E357">
        <v>-2E-3</v>
      </c>
      <c r="F357" s="125">
        <v>42450.414803240739</v>
      </c>
    </row>
    <row r="358" spans="1:6">
      <c r="A358">
        <v>3387</v>
      </c>
      <c r="B358" t="s">
        <v>621</v>
      </c>
      <c r="C358" s="125">
        <v>42448.958333333336</v>
      </c>
      <c r="D358">
        <v>33</v>
      </c>
      <c r="E358">
        <v>-2E-3</v>
      </c>
      <c r="F358" s="125">
        <v>42450.416770833333</v>
      </c>
    </row>
    <row r="359" spans="1:6">
      <c r="A359">
        <v>3380</v>
      </c>
      <c r="B359" t="s">
        <v>663</v>
      </c>
      <c r="C359" s="125">
        <v>42447.958333333336</v>
      </c>
      <c r="D359">
        <v>145</v>
      </c>
      <c r="E359">
        <v>-2E-3</v>
      </c>
      <c r="F359" s="125">
        <v>42461.397523148145</v>
      </c>
    </row>
    <row r="360" spans="1:6">
      <c r="A360">
        <v>3419</v>
      </c>
      <c r="B360" t="s">
        <v>599</v>
      </c>
      <c r="C360" s="125">
        <v>42447.958333333336</v>
      </c>
      <c r="D360">
        <v>32</v>
      </c>
      <c r="E360">
        <v>-6.9300000000000004E-3</v>
      </c>
      <c r="F360" s="125">
        <v>42577.084236111114</v>
      </c>
    </row>
    <row r="361" spans="1:6">
      <c r="A361">
        <v>3396</v>
      </c>
      <c r="B361" t="s">
        <v>595</v>
      </c>
      <c r="C361" s="125">
        <v>42447.958333333336</v>
      </c>
      <c r="D361">
        <v>32</v>
      </c>
      <c r="E361">
        <v>-2E-3</v>
      </c>
      <c r="F361" s="125">
        <v>42451.147581018522</v>
      </c>
    </row>
    <row r="362" spans="1:6">
      <c r="A362">
        <v>3385</v>
      </c>
      <c r="B362" t="s">
        <v>624</v>
      </c>
      <c r="C362" s="125">
        <v>42447.958333333336</v>
      </c>
      <c r="D362">
        <v>30</v>
      </c>
      <c r="E362">
        <v>-2E-3</v>
      </c>
      <c r="F362" s="125">
        <v>42450.413391203707</v>
      </c>
    </row>
    <row r="363" spans="1:6">
      <c r="A363">
        <v>3427</v>
      </c>
      <c r="B363" t="s">
        <v>470</v>
      </c>
      <c r="C363" s="125">
        <v>42446.958333333336</v>
      </c>
      <c r="D363">
        <v>20</v>
      </c>
      <c r="E363">
        <v>-2E-3</v>
      </c>
      <c r="F363" s="125">
        <v>42455.413275462961</v>
      </c>
    </row>
    <row r="364" spans="1:6">
      <c r="A364">
        <v>3378</v>
      </c>
      <c r="B364" t="s">
        <v>502</v>
      </c>
      <c r="C364" s="125">
        <v>42446.958333333336</v>
      </c>
      <c r="D364">
        <v>21.8</v>
      </c>
      <c r="E364">
        <v>-2E-3</v>
      </c>
      <c r="F364" s="125">
        <v>42447.186493055553</v>
      </c>
    </row>
    <row r="365" spans="1:6">
      <c r="A365">
        <v>3383</v>
      </c>
      <c r="B365" t="s">
        <v>634</v>
      </c>
      <c r="C365" s="125">
        <v>42446.958333333336</v>
      </c>
      <c r="D365">
        <v>38</v>
      </c>
      <c r="E365">
        <v>-2E-3</v>
      </c>
      <c r="F365" s="125">
        <v>42450.410381944443</v>
      </c>
    </row>
    <row r="366" spans="1:6">
      <c r="A366">
        <v>3384</v>
      </c>
      <c r="B366" t="s">
        <v>626</v>
      </c>
      <c r="C366" s="125">
        <v>42446.958333333336</v>
      </c>
      <c r="D366">
        <v>35</v>
      </c>
      <c r="E366">
        <v>-2E-3</v>
      </c>
      <c r="F366" s="125">
        <v>42450.411828703705</v>
      </c>
    </row>
    <row r="367" spans="1:6">
      <c r="A367">
        <v>3491</v>
      </c>
      <c r="B367" t="s">
        <v>521</v>
      </c>
      <c r="C367" s="125">
        <v>42446.958333333336</v>
      </c>
      <c r="D367">
        <v>45</v>
      </c>
      <c r="E367">
        <v>-0.01</v>
      </c>
      <c r="F367" s="125">
        <v>42493.256099537037</v>
      </c>
    </row>
    <row r="368" spans="1:6">
      <c r="A368">
        <v>3464</v>
      </c>
      <c r="B368" t="s">
        <v>431</v>
      </c>
      <c r="C368" s="125">
        <v>42444.958333333336</v>
      </c>
      <c r="D368">
        <v>32</v>
      </c>
      <c r="E368">
        <v>-2E-3</v>
      </c>
      <c r="F368" s="125">
        <v>42467.274525462963</v>
      </c>
    </row>
    <row r="369" spans="1:6">
      <c r="A369">
        <v>3377</v>
      </c>
      <c r="B369" t="s">
        <v>664</v>
      </c>
      <c r="C369" s="125">
        <v>42444.958333333336</v>
      </c>
      <c r="D369">
        <v>165</v>
      </c>
      <c r="E369">
        <v>-2E-3</v>
      </c>
      <c r="F369" s="125">
        <v>42461.306956018518</v>
      </c>
    </row>
    <row r="370" spans="1:6">
      <c r="A370">
        <v>3369</v>
      </c>
      <c r="B370" t="s">
        <v>603</v>
      </c>
      <c r="C370" s="125">
        <v>42444.958333333336</v>
      </c>
      <c r="D370">
        <v>9</v>
      </c>
      <c r="E370">
        <v>-2E-3</v>
      </c>
      <c r="F370" s="125">
        <v>42445.135983796295</v>
      </c>
    </row>
    <row r="371" spans="1:6">
      <c r="A371">
        <v>3397</v>
      </c>
      <c r="B371" t="s">
        <v>572</v>
      </c>
      <c r="C371" s="125">
        <v>42444.958333333336</v>
      </c>
      <c r="D371">
        <v>35</v>
      </c>
      <c r="E371">
        <v>-5.2999999999999998E-4</v>
      </c>
      <c r="F371" s="125">
        <v>42535.465613425928</v>
      </c>
    </row>
    <row r="372" spans="1:6">
      <c r="A372">
        <v>3363</v>
      </c>
      <c r="B372" t="s">
        <v>487</v>
      </c>
      <c r="C372" s="125">
        <v>42443.958333333336</v>
      </c>
      <c r="D372">
        <v>45</v>
      </c>
      <c r="E372">
        <v>-2E-3</v>
      </c>
      <c r="F372" s="125">
        <v>42444.399062500001</v>
      </c>
    </row>
    <row r="373" spans="1:6">
      <c r="A373">
        <v>3370</v>
      </c>
      <c r="B373" t="s">
        <v>470</v>
      </c>
      <c r="C373" s="125">
        <v>42442.958333333336</v>
      </c>
      <c r="D373">
        <v>11</v>
      </c>
      <c r="E373">
        <v>-2E-3</v>
      </c>
      <c r="F373" s="125">
        <v>42445.193206018521</v>
      </c>
    </row>
    <row r="374" spans="1:6">
      <c r="A374">
        <v>3371</v>
      </c>
      <c r="B374" t="s">
        <v>469</v>
      </c>
      <c r="C374" s="125">
        <v>42442.958333333336</v>
      </c>
      <c r="D374">
        <v>11</v>
      </c>
      <c r="E374">
        <v>-2E-3</v>
      </c>
      <c r="F374" s="125">
        <v>42445.261562500003</v>
      </c>
    </row>
    <row r="375" spans="1:6">
      <c r="A375">
        <v>3430</v>
      </c>
      <c r="B375" t="s">
        <v>374</v>
      </c>
      <c r="C375" s="125">
        <v>42442.958333333336</v>
      </c>
      <c r="D375">
        <v>40</v>
      </c>
      <c r="E375">
        <v>-2E-3</v>
      </c>
      <c r="F375" s="125">
        <v>42458.068611111114</v>
      </c>
    </row>
    <row r="376" spans="1:6">
      <c r="A376">
        <v>3357</v>
      </c>
      <c r="B376" t="s">
        <v>667</v>
      </c>
      <c r="C376" s="125">
        <v>42442.958333333336</v>
      </c>
      <c r="D376">
        <v>26</v>
      </c>
      <c r="E376">
        <v>-2E-3</v>
      </c>
      <c r="F376" s="125">
        <v>42453.092905092592</v>
      </c>
    </row>
    <row r="377" spans="1:6">
      <c r="A377">
        <v>3358</v>
      </c>
      <c r="B377" t="s">
        <v>666</v>
      </c>
      <c r="C377" s="125">
        <v>42442.958333333336</v>
      </c>
      <c r="D377">
        <v>35</v>
      </c>
      <c r="E377">
        <v>-2E-3</v>
      </c>
      <c r="F377" s="125">
        <v>42453.365937499999</v>
      </c>
    </row>
    <row r="378" spans="1:6">
      <c r="A378">
        <v>3355</v>
      </c>
      <c r="B378" t="s">
        <v>665</v>
      </c>
      <c r="C378" s="125">
        <v>42441.958333333336</v>
      </c>
      <c r="D378">
        <v>26</v>
      </c>
      <c r="E378">
        <v>-2E-3</v>
      </c>
      <c r="F378" s="125">
        <v>42452.075995370367</v>
      </c>
    </row>
    <row r="379" spans="1:6">
      <c r="A379">
        <v>3356</v>
      </c>
      <c r="B379" t="s">
        <v>670</v>
      </c>
      <c r="C379" s="125">
        <v>42441.958333333336</v>
      </c>
      <c r="D379">
        <v>26</v>
      </c>
      <c r="E379">
        <v>-2E-3</v>
      </c>
      <c r="F379" s="125">
        <v>42448.08693287037</v>
      </c>
    </row>
    <row r="380" spans="1:6">
      <c r="A380">
        <v>3492</v>
      </c>
      <c r="B380" t="s">
        <v>521</v>
      </c>
      <c r="C380" s="125">
        <v>42441.958333333336</v>
      </c>
      <c r="D380">
        <v>37</v>
      </c>
      <c r="E380">
        <v>-2E-3</v>
      </c>
      <c r="F380" s="125">
        <v>42473.517824074072</v>
      </c>
    </row>
    <row r="381" spans="1:6">
      <c r="A381">
        <v>3447</v>
      </c>
      <c r="B381" t="s">
        <v>663</v>
      </c>
      <c r="C381" s="125">
        <v>42440.958333333336</v>
      </c>
      <c r="D381">
        <v>90</v>
      </c>
      <c r="E381">
        <v>-2E-3</v>
      </c>
      <c r="F381" s="125">
        <v>42461.324097222219</v>
      </c>
    </row>
    <row r="382" spans="1:6">
      <c r="A382">
        <v>3366</v>
      </c>
      <c r="B382" t="s">
        <v>476</v>
      </c>
      <c r="C382" s="125">
        <v>42440.958333333336</v>
      </c>
      <c r="D382">
        <v>30</v>
      </c>
      <c r="E382">
        <v>-2E-3</v>
      </c>
      <c r="F382" s="125">
        <v>42468.260439814818</v>
      </c>
    </row>
    <row r="383" spans="1:6">
      <c r="A383">
        <v>3364</v>
      </c>
      <c r="B383" t="s">
        <v>463</v>
      </c>
      <c r="C383" s="125">
        <v>42440.958333333336</v>
      </c>
      <c r="D383">
        <v>30</v>
      </c>
      <c r="E383">
        <v>-2E-3</v>
      </c>
      <c r="F383" s="125">
        <v>42467.389988425923</v>
      </c>
    </row>
    <row r="384" spans="1:6">
      <c r="A384">
        <v>3354</v>
      </c>
      <c r="B384" t="s">
        <v>669</v>
      </c>
      <c r="C384" s="125">
        <v>42440.958333333336</v>
      </c>
      <c r="D384">
        <v>132</v>
      </c>
      <c r="E384">
        <v>-8.0000000000000002E-3</v>
      </c>
      <c r="F384" s="125">
        <v>42487.259386574071</v>
      </c>
    </row>
    <row r="385" spans="1:6">
      <c r="A385">
        <v>3353</v>
      </c>
      <c r="B385" t="s">
        <v>668</v>
      </c>
      <c r="C385" s="125">
        <v>42439.958333333336</v>
      </c>
      <c r="D385">
        <v>26</v>
      </c>
      <c r="E385">
        <v>-2E-3</v>
      </c>
      <c r="F385" s="125">
        <v>42450.097719907404</v>
      </c>
    </row>
    <row r="386" spans="1:6">
      <c r="A386">
        <v>3446</v>
      </c>
      <c r="B386" t="s">
        <v>664</v>
      </c>
      <c r="C386" s="125">
        <v>42439.958333333336</v>
      </c>
      <c r="D386">
        <v>30</v>
      </c>
      <c r="E386">
        <v>-2E-3</v>
      </c>
      <c r="F386" s="125">
        <v>42461.311527777776</v>
      </c>
    </row>
    <row r="387" spans="1:6">
      <c r="A387">
        <v>3346</v>
      </c>
      <c r="B387" t="s">
        <v>463</v>
      </c>
      <c r="C387" s="125">
        <v>42437.958333333336</v>
      </c>
      <c r="D387">
        <v>35</v>
      </c>
      <c r="E387">
        <v>-2E-3</v>
      </c>
      <c r="F387" s="125">
        <v>42439.438935185186</v>
      </c>
    </row>
    <row r="388" spans="1:6">
      <c r="A388">
        <v>3349</v>
      </c>
      <c r="B388" t="s">
        <v>473</v>
      </c>
      <c r="C388" s="125">
        <v>42437.958333333336</v>
      </c>
      <c r="D388">
        <v>35</v>
      </c>
      <c r="E388">
        <v>-2E-3</v>
      </c>
      <c r="F388" s="125">
        <v>42439.448125000003</v>
      </c>
    </row>
    <row r="389" spans="1:6">
      <c r="A389">
        <v>3351</v>
      </c>
      <c r="B389" t="s">
        <v>476</v>
      </c>
      <c r="C389" s="125">
        <v>42437.958333333336</v>
      </c>
      <c r="D389">
        <v>35</v>
      </c>
      <c r="E389">
        <v>-2E-3</v>
      </c>
      <c r="F389" s="125">
        <v>42439.454664351855</v>
      </c>
    </row>
    <row r="390" spans="1:6">
      <c r="A390">
        <v>3342</v>
      </c>
      <c r="B390" t="s">
        <v>587</v>
      </c>
      <c r="C390" s="125">
        <v>42436.958333333336</v>
      </c>
      <c r="D390">
        <v>60</v>
      </c>
      <c r="E390">
        <v>-3.6000000000000002E-4</v>
      </c>
      <c r="F390" s="125">
        <v>42584.200601851851</v>
      </c>
    </row>
    <row r="391" spans="1:6">
      <c r="A391">
        <v>3338</v>
      </c>
      <c r="B391" t="s">
        <v>425</v>
      </c>
      <c r="C391" s="125">
        <v>42435.958333333336</v>
      </c>
      <c r="D391">
        <v>54</v>
      </c>
      <c r="E391">
        <v>-1E-3</v>
      </c>
      <c r="F391" s="125">
        <v>42437.1483912037</v>
      </c>
    </row>
    <row r="392" spans="1:6">
      <c r="A392">
        <v>3334</v>
      </c>
      <c r="B392" t="s">
        <v>470</v>
      </c>
      <c r="C392" s="125">
        <v>42434.958333333336</v>
      </c>
      <c r="D392">
        <v>11</v>
      </c>
      <c r="E392">
        <v>-2E-3</v>
      </c>
      <c r="F392" s="125">
        <v>42436.58048611111</v>
      </c>
    </row>
    <row r="393" spans="1:6">
      <c r="A393">
        <v>3343</v>
      </c>
      <c r="B393" t="s">
        <v>469</v>
      </c>
      <c r="C393" s="125">
        <v>42434.958333333336</v>
      </c>
      <c r="D393">
        <v>11</v>
      </c>
      <c r="E393">
        <v>-4.3835100000000002E-3</v>
      </c>
      <c r="F393" s="125">
        <v>42438.254224537035</v>
      </c>
    </row>
    <row r="394" spans="1:6">
      <c r="A394">
        <v>3327</v>
      </c>
      <c r="B394" t="s">
        <v>635</v>
      </c>
      <c r="C394" s="125">
        <v>42433.958333333336</v>
      </c>
      <c r="D394">
        <v>30</v>
      </c>
      <c r="E394">
        <v>-2E-3</v>
      </c>
      <c r="F394" s="125">
        <v>42435.396678240744</v>
      </c>
    </row>
    <row r="395" spans="1:6">
      <c r="A395">
        <v>3433</v>
      </c>
      <c r="B395" t="s">
        <v>403</v>
      </c>
      <c r="C395" s="125">
        <v>42432.958333333336</v>
      </c>
      <c r="D395">
        <v>30</v>
      </c>
      <c r="E395">
        <v>-1E-3</v>
      </c>
      <c r="F395" s="125">
        <v>42458.160868055558</v>
      </c>
    </row>
    <row r="396" spans="1:6">
      <c r="A396">
        <v>3434</v>
      </c>
      <c r="B396" t="s">
        <v>404</v>
      </c>
      <c r="C396" s="125">
        <v>42432.958333333336</v>
      </c>
      <c r="D396">
        <v>30</v>
      </c>
      <c r="E396">
        <v>-1E-4</v>
      </c>
      <c r="F396" s="125">
        <v>42458.164305555554</v>
      </c>
    </row>
    <row r="397" spans="1:6">
      <c r="A397">
        <v>3331</v>
      </c>
      <c r="B397" t="s">
        <v>591</v>
      </c>
      <c r="C397" s="125">
        <v>42430.958333333336</v>
      </c>
      <c r="D397">
        <v>34</v>
      </c>
      <c r="E397">
        <v>-7.3999999999999999E-4</v>
      </c>
      <c r="F397" s="125">
        <v>42541.164918981478</v>
      </c>
    </row>
    <row r="398" spans="1:6">
      <c r="A398">
        <v>3340</v>
      </c>
      <c r="B398" t="s">
        <v>362</v>
      </c>
      <c r="C398" s="125">
        <v>42429.958333333336</v>
      </c>
      <c r="D398">
        <v>35</v>
      </c>
      <c r="E398">
        <v>-5.0000000000000001E-3</v>
      </c>
      <c r="F398" s="125">
        <v>42528.409502314818</v>
      </c>
    </row>
    <row r="399" spans="1:6">
      <c r="A399">
        <v>3341</v>
      </c>
      <c r="B399" t="s">
        <v>368</v>
      </c>
      <c r="C399" s="125">
        <v>42429.958333333336</v>
      </c>
      <c r="D399">
        <v>50</v>
      </c>
      <c r="E399">
        <v>-5.0000000000000001E-3</v>
      </c>
      <c r="F399" s="125">
        <v>42467.349351851852</v>
      </c>
    </row>
    <row r="400" spans="1:6">
      <c r="A400">
        <v>3337</v>
      </c>
      <c r="B400" t="s">
        <v>354</v>
      </c>
      <c r="C400" s="125">
        <v>42429.958333333336</v>
      </c>
      <c r="D400">
        <v>45</v>
      </c>
      <c r="E400">
        <v>-2E-3</v>
      </c>
      <c r="F400" s="125">
        <v>42437.127129629633</v>
      </c>
    </row>
    <row r="401" spans="1:6">
      <c r="A401">
        <v>3361</v>
      </c>
      <c r="B401" t="s">
        <v>570</v>
      </c>
      <c r="C401" s="125">
        <v>42429.958333333336</v>
      </c>
      <c r="D401">
        <v>34</v>
      </c>
      <c r="E401">
        <v>-2E-3</v>
      </c>
      <c r="F401" s="125">
        <v>42556.035173611112</v>
      </c>
    </row>
    <row r="402" spans="1:6">
      <c r="A402">
        <v>3466</v>
      </c>
      <c r="B402" t="s">
        <v>367</v>
      </c>
      <c r="C402" s="125">
        <v>42429.958333333336</v>
      </c>
      <c r="D402">
        <v>45</v>
      </c>
      <c r="E402">
        <v>-5.0000000000000001E-3</v>
      </c>
      <c r="F402" s="125">
        <v>42467.348379629628</v>
      </c>
    </row>
    <row r="403" spans="1:6">
      <c r="A403">
        <v>3474</v>
      </c>
      <c r="B403" t="s">
        <v>625</v>
      </c>
      <c r="C403" s="125">
        <v>42429.958333333336</v>
      </c>
      <c r="D403">
        <v>32</v>
      </c>
      <c r="E403">
        <v>-2E-3</v>
      </c>
      <c r="F403" s="125">
        <v>42473.739537037036</v>
      </c>
    </row>
    <row r="404" spans="1:6">
      <c r="A404">
        <v>3437</v>
      </c>
      <c r="B404" t="s">
        <v>436</v>
      </c>
      <c r="C404" s="125">
        <v>42428.958333333336</v>
      </c>
      <c r="D404">
        <v>30</v>
      </c>
      <c r="E404">
        <v>-2E-3</v>
      </c>
      <c r="F404" s="125">
        <v>42458.252476851849</v>
      </c>
    </row>
    <row r="405" spans="1:6">
      <c r="A405">
        <v>3335</v>
      </c>
      <c r="B405" t="s">
        <v>633</v>
      </c>
      <c r="C405" s="125">
        <v>42428.958333333336</v>
      </c>
      <c r="D405">
        <v>11</v>
      </c>
      <c r="E405">
        <v>-2E-3</v>
      </c>
      <c r="F405" s="125">
        <v>42437.084027777775</v>
      </c>
    </row>
    <row r="406" spans="1:6">
      <c r="A406">
        <v>3324</v>
      </c>
      <c r="B406" t="s">
        <v>625</v>
      </c>
      <c r="C406" s="125">
        <v>42424.958333333336</v>
      </c>
      <c r="D406">
        <v>32</v>
      </c>
      <c r="E406">
        <v>-2E-3</v>
      </c>
      <c r="F406" s="125">
        <v>42435.569131944445</v>
      </c>
    </row>
    <row r="407" spans="1:6">
      <c r="A407">
        <v>3388</v>
      </c>
      <c r="B407" t="s">
        <v>652</v>
      </c>
      <c r="C407" s="125">
        <v>42423.958333333336</v>
      </c>
      <c r="D407">
        <v>45</v>
      </c>
      <c r="E407">
        <v>0</v>
      </c>
      <c r="F407" s="125">
        <v>42450.42765046296</v>
      </c>
    </row>
    <row r="408" spans="1:6">
      <c r="A408">
        <v>3322</v>
      </c>
      <c r="B408" t="s">
        <v>521</v>
      </c>
      <c r="C408" s="125">
        <v>42422.958333333336</v>
      </c>
      <c r="D408">
        <v>13</v>
      </c>
      <c r="E408">
        <v>-0.01</v>
      </c>
      <c r="F408" s="125">
        <v>42473.406053240738</v>
      </c>
    </row>
    <row r="409" spans="1:6">
      <c r="A409">
        <v>3323</v>
      </c>
      <c r="B409" t="s">
        <v>586</v>
      </c>
      <c r="C409" s="125">
        <v>42422.958333333336</v>
      </c>
      <c r="D409">
        <v>32</v>
      </c>
      <c r="E409">
        <v>-7.1000000000000002E-4</v>
      </c>
      <c r="F409" s="125">
        <v>42604.140532407408</v>
      </c>
    </row>
    <row r="410" spans="1:6">
      <c r="A410">
        <v>3309</v>
      </c>
      <c r="B410" t="s">
        <v>545</v>
      </c>
      <c r="C410" s="125">
        <v>42421.958333333336</v>
      </c>
      <c r="D410">
        <v>10</v>
      </c>
      <c r="E410">
        <v>0</v>
      </c>
      <c r="F410" s="125">
        <v>42423.148206018515</v>
      </c>
    </row>
    <row r="411" spans="1:6">
      <c r="A411">
        <v>3304</v>
      </c>
      <c r="B411" t="s">
        <v>621</v>
      </c>
      <c r="C411" s="125">
        <v>42419.958333333336</v>
      </c>
      <c r="D411">
        <v>34</v>
      </c>
      <c r="E411">
        <v>-2E-3</v>
      </c>
      <c r="F411" s="125">
        <v>42422.353321759256</v>
      </c>
    </row>
    <row r="412" spans="1:6">
      <c r="A412">
        <v>3319</v>
      </c>
      <c r="B412" t="s">
        <v>520</v>
      </c>
      <c r="C412" s="125">
        <v>42418.958333333336</v>
      </c>
      <c r="D412">
        <v>15</v>
      </c>
      <c r="E412">
        <v>-2E-3</v>
      </c>
      <c r="F412" s="125">
        <v>42423.3903125</v>
      </c>
    </row>
    <row r="413" spans="1:6">
      <c r="A413">
        <v>3329</v>
      </c>
      <c r="B413" t="s">
        <v>437</v>
      </c>
      <c r="C413" s="125">
        <v>42418.958333333336</v>
      </c>
      <c r="D413">
        <v>12</v>
      </c>
      <c r="E413">
        <v>-5.0000000000000001E-4</v>
      </c>
      <c r="F413" s="125">
        <v>42437.16375</v>
      </c>
    </row>
    <row r="414" spans="1:6">
      <c r="A414">
        <v>3339</v>
      </c>
      <c r="B414" t="s">
        <v>436</v>
      </c>
      <c r="C414" s="125">
        <v>42418.958333333336</v>
      </c>
      <c r="D414">
        <v>45</v>
      </c>
      <c r="E414">
        <v>-2.5000000000000001E-4</v>
      </c>
      <c r="F414" s="125">
        <v>42437.165393518517</v>
      </c>
    </row>
    <row r="415" spans="1:6">
      <c r="A415">
        <v>3312</v>
      </c>
      <c r="B415" t="s">
        <v>581</v>
      </c>
      <c r="C415" s="125">
        <v>42417.958333333336</v>
      </c>
      <c r="D415">
        <v>45</v>
      </c>
      <c r="E415">
        <v>-2E-3</v>
      </c>
      <c r="F415" s="125">
        <v>42423.182662037034</v>
      </c>
    </row>
    <row r="416" spans="1:6">
      <c r="A416">
        <v>3311</v>
      </c>
      <c r="B416" t="s">
        <v>579</v>
      </c>
      <c r="C416" s="125">
        <v>42416.958333333336</v>
      </c>
      <c r="D416">
        <v>45</v>
      </c>
      <c r="E416">
        <v>-2E-3</v>
      </c>
      <c r="F416" s="125">
        <v>42543.091423611113</v>
      </c>
    </row>
    <row r="417" spans="1:6">
      <c r="A417">
        <v>3360</v>
      </c>
      <c r="B417" t="s">
        <v>487</v>
      </c>
      <c r="C417" s="125">
        <v>42415.958333333336</v>
      </c>
      <c r="D417">
        <v>34</v>
      </c>
      <c r="E417">
        <v>-0.03</v>
      </c>
      <c r="F417" s="125">
        <v>42444.365069444444</v>
      </c>
    </row>
    <row r="418" spans="1:6">
      <c r="A418">
        <v>3293</v>
      </c>
      <c r="B418" t="s">
        <v>542</v>
      </c>
      <c r="C418" s="125">
        <v>42415.958333333336</v>
      </c>
      <c r="D418">
        <v>10.4</v>
      </c>
      <c r="E418">
        <v>-1.65E-3</v>
      </c>
      <c r="F418" s="125">
        <v>42416.206608796296</v>
      </c>
    </row>
    <row r="419" spans="1:6">
      <c r="A419">
        <v>3294</v>
      </c>
      <c r="B419" t="s">
        <v>542</v>
      </c>
      <c r="C419" s="125">
        <v>42414.958333333336</v>
      </c>
      <c r="D419">
        <v>10.4</v>
      </c>
      <c r="E419">
        <v>-1.65E-3</v>
      </c>
      <c r="F419" s="125">
        <v>42416.206655092596</v>
      </c>
    </row>
    <row r="420" spans="1:6">
      <c r="A420">
        <v>3287</v>
      </c>
      <c r="B420" t="s">
        <v>424</v>
      </c>
      <c r="C420" s="125">
        <v>42414.958333333336</v>
      </c>
      <c r="D420">
        <v>20</v>
      </c>
      <c r="E420">
        <v>-2E-3</v>
      </c>
      <c r="F420" s="125">
        <v>42451.140567129631</v>
      </c>
    </row>
    <row r="421" spans="1:6">
      <c r="A421">
        <v>3299</v>
      </c>
      <c r="B421" t="s">
        <v>445</v>
      </c>
      <c r="C421" s="125">
        <v>42414.958333333336</v>
      </c>
      <c r="D421">
        <v>45</v>
      </c>
      <c r="E421">
        <v>-2E-3</v>
      </c>
      <c r="F421" s="125">
        <v>42416.334872685184</v>
      </c>
    </row>
    <row r="422" spans="1:6">
      <c r="A422">
        <v>3282</v>
      </c>
      <c r="B422" t="s">
        <v>632</v>
      </c>
      <c r="C422" s="125">
        <v>42414.958333333336</v>
      </c>
      <c r="D422">
        <v>33</v>
      </c>
      <c r="E422">
        <v>-2E-3</v>
      </c>
      <c r="F422" s="125">
        <v>42416.081377314818</v>
      </c>
    </row>
    <row r="423" spans="1:6">
      <c r="A423">
        <v>3292</v>
      </c>
      <c r="B423" t="s">
        <v>543</v>
      </c>
      <c r="C423" s="125">
        <v>42414.958333333336</v>
      </c>
      <c r="D423">
        <v>10.5</v>
      </c>
      <c r="E423">
        <v>-8.0000000000000004E-4</v>
      </c>
      <c r="F423" s="125">
        <v>42416.202222222222</v>
      </c>
    </row>
    <row r="424" spans="1:6">
      <c r="A424">
        <v>3431</v>
      </c>
      <c r="B424" t="s">
        <v>378</v>
      </c>
      <c r="C424" s="125">
        <v>42414.958333333336</v>
      </c>
      <c r="D424">
        <v>45</v>
      </c>
      <c r="E424">
        <v>-1.07E-3</v>
      </c>
      <c r="F424" s="125">
        <v>42514.408460648148</v>
      </c>
    </row>
    <row r="425" spans="1:6">
      <c r="A425">
        <v>3310</v>
      </c>
      <c r="B425" t="s">
        <v>597</v>
      </c>
      <c r="C425" s="125">
        <v>42413.958333333336</v>
      </c>
      <c r="D425">
        <v>32</v>
      </c>
      <c r="E425">
        <v>-1.06E-3</v>
      </c>
      <c r="F425" s="125">
        <v>42423.15730324074</v>
      </c>
    </row>
    <row r="426" spans="1:6">
      <c r="A426">
        <v>3284</v>
      </c>
      <c r="B426" t="s">
        <v>636</v>
      </c>
      <c r="C426" s="125">
        <v>42413.958333333336</v>
      </c>
      <c r="D426">
        <v>32</v>
      </c>
      <c r="E426">
        <v>-6.4799999999999996E-3</v>
      </c>
      <c r="F426" s="125">
        <v>42485.187152777777</v>
      </c>
    </row>
    <row r="427" spans="1:6">
      <c r="A427">
        <v>3280</v>
      </c>
      <c r="B427" t="s">
        <v>634</v>
      </c>
      <c r="C427" s="125">
        <v>42412.958333333336</v>
      </c>
      <c r="D427">
        <v>38</v>
      </c>
      <c r="E427">
        <v>-5.96E-3</v>
      </c>
      <c r="F427" s="125">
        <v>42416.080960648149</v>
      </c>
    </row>
    <row r="428" spans="1:6">
      <c r="A428">
        <v>3288</v>
      </c>
      <c r="B428" t="s">
        <v>637</v>
      </c>
      <c r="C428" s="125">
        <v>42411.958333333336</v>
      </c>
      <c r="D428">
        <v>10</v>
      </c>
      <c r="E428">
        <v>-1.1050000000000001E-2</v>
      </c>
      <c r="F428" s="125">
        <v>42416.104930555557</v>
      </c>
    </row>
    <row r="429" spans="1:6">
      <c r="A429">
        <v>3289</v>
      </c>
      <c r="B429" t="s">
        <v>837</v>
      </c>
      <c r="C429" s="125">
        <v>42411.958333333336</v>
      </c>
      <c r="D429">
        <v>30</v>
      </c>
      <c r="E429">
        <v>-2E-3</v>
      </c>
      <c r="F429" s="125">
        <v>42416.127106481479</v>
      </c>
    </row>
    <row r="430" spans="1:6">
      <c r="A430">
        <v>3290</v>
      </c>
      <c r="B430" t="s">
        <v>843</v>
      </c>
      <c r="C430" s="125">
        <v>42411.958333333336</v>
      </c>
      <c r="D430">
        <v>30</v>
      </c>
      <c r="E430">
        <v>-2E-3</v>
      </c>
      <c r="F430" s="125">
        <v>42416.12773148148</v>
      </c>
    </row>
    <row r="431" spans="1:6">
      <c r="A431">
        <v>3291</v>
      </c>
      <c r="B431" t="s">
        <v>842</v>
      </c>
      <c r="C431" s="125">
        <v>42411.958333333336</v>
      </c>
      <c r="D431">
        <v>30</v>
      </c>
      <c r="E431">
        <v>-2E-3</v>
      </c>
      <c r="F431" s="125">
        <v>42416.12840277778</v>
      </c>
    </row>
    <row r="432" spans="1:6">
      <c r="A432">
        <v>3300</v>
      </c>
      <c r="B432" t="s">
        <v>480</v>
      </c>
      <c r="C432" s="125">
        <v>42410.958333333336</v>
      </c>
      <c r="D432">
        <v>12</v>
      </c>
      <c r="E432">
        <v>-2E-3</v>
      </c>
      <c r="F432" s="125">
        <v>42458.187858796293</v>
      </c>
    </row>
    <row r="433" spans="1:6">
      <c r="A433">
        <v>3279</v>
      </c>
      <c r="B433" t="s">
        <v>634</v>
      </c>
      <c r="C433" s="125">
        <v>42410.958333333336</v>
      </c>
      <c r="D433">
        <v>40</v>
      </c>
      <c r="E433">
        <v>-2E-3</v>
      </c>
      <c r="F433" s="125">
        <v>42413.487002314818</v>
      </c>
    </row>
    <row r="434" spans="1:6">
      <c r="A434">
        <v>3295</v>
      </c>
      <c r="B434" t="s">
        <v>643</v>
      </c>
      <c r="C434" s="125">
        <v>42408.958333333336</v>
      </c>
      <c r="D434">
        <v>45</v>
      </c>
      <c r="E434">
        <v>-2E-3</v>
      </c>
      <c r="F434" s="125">
        <v>42633.127500000002</v>
      </c>
    </row>
    <row r="435" spans="1:6">
      <c r="A435">
        <v>3296</v>
      </c>
      <c r="B435" t="s">
        <v>640</v>
      </c>
      <c r="C435" s="125">
        <v>42408.958333333336</v>
      </c>
      <c r="D435">
        <v>33</v>
      </c>
      <c r="E435">
        <v>-2E-3</v>
      </c>
      <c r="F435" s="125">
        <v>42633.125081018516</v>
      </c>
    </row>
    <row r="436" spans="1:6">
      <c r="A436">
        <v>3275</v>
      </c>
      <c r="B436" t="s">
        <v>661</v>
      </c>
      <c r="C436" s="125">
        <v>42407.958333333336</v>
      </c>
      <c r="D436">
        <v>35</v>
      </c>
      <c r="E436">
        <v>-2E-3</v>
      </c>
      <c r="F436" s="125">
        <v>42409.35292824074</v>
      </c>
    </row>
    <row r="437" spans="1:6">
      <c r="A437">
        <v>3272</v>
      </c>
      <c r="B437" t="s">
        <v>621</v>
      </c>
      <c r="C437" s="125">
        <v>42405.958333333336</v>
      </c>
      <c r="D437">
        <v>34</v>
      </c>
      <c r="E437">
        <v>-2E-3</v>
      </c>
      <c r="F437" s="125">
        <v>42409.292118055557</v>
      </c>
    </row>
    <row r="438" spans="1:6">
      <c r="A438">
        <v>3274</v>
      </c>
      <c r="B438" t="s">
        <v>612</v>
      </c>
      <c r="C438" s="125">
        <v>42404.958333333336</v>
      </c>
      <c r="D438">
        <v>34</v>
      </c>
      <c r="E438">
        <v>-2E-3</v>
      </c>
      <c r="F438" s="125">
        <v>42437.351817129631</v>
      </c>
    </row>
    <row r="439" spans="1:6">
      <c r="A439">
        <v>3262</v>
      </c>
      <c r="B439" t="s">
        <v>636</v>
      </c>
      <c r="C439" s="125">
        <v>42404.958333333336</v>
      </c>
      <c r="D439">
        <v>35</v>
      </c>
      <c r="E439">
        <v>-2E-3</v>
      </c>
      <c r="F439" s="125">
        <v>42415.136261574073</v>
      </c>
    </row>
    <row r="440" spans="1:6">
      <c r="A440">
        <v>3255</v>
      </c>
      <c r="B440" t="s">
        <v>632</v>
      </c>
      <c r="C440" s="125">
        <v>42403.958333333336</v>
      </c>
      <c r="D440">
        <v>33</v>
      </c>
      <c r="E440">
        <v>-2E-3</v>
      </c>
      <c r="F440" s="125">
        <v>42408.145856481482</v>
      </c>
    </row>
    <row r="441" spans="1:6">
      <c r="A441">
        <v>3260</v>
      </c>
      <c r="B441" t="s">
        <v>634</v>
      </c>
      <c r="C441" s="125">
        <v>42403.958333333336</v>
      </c>
      <c r="D441">
        <v>35</v>
      </c>
      <c r="E441">
        <v>-2E-3</v>
      </c>
      <c r="F441" s="125">
        <v>42412.136111111111</v>
      </c>
    </row>
    <row r="442" spans="1:6">
      <c r="A442">
        <v>3261</v>
      </c>
      <c r="B442" t="s">
        <v>631</v>
      </c>
      <c r="C442" s="125">
        <v>42403.958333333336</v>
      </c>
      <c r="D442">
        <v>35</v>
      </c>
      <c r="E442">
        <v>-2E-3</v>
      </c>
      <c r="F442" s="125">
        <v>42408.195289351854</v>
      </c>
    </row>
    <row r="443" spans="1:6">
      <c r="A443">
        <v>3271</v>
      </c>
      <c r="B443" t="s">
        <v>654</v>
      </c>
      <c r="C443" s="125">
        <v>42403.958333333336</v>
      </c>
      <c r="D443">
        <v>30</v>
      </c>
      <c r="E443">
        <v>-2E-3</v>
      </c>
      <c r="F443" s="125">
        <v>42563.161585648151</v>
      </c>
    </row>
    <row r="444" spans="1:6">
      <c r="A444">
        <v>3276</v>
      </c>
      <c r="B444" t="s">
        <v>585</v>
      </c>
      <c r="C444" s="125">
        <v>42403.958333333336</v>
      </c>
      <c r="D444">
        <v>45</v>
      </c>
      <c r="E444">
        <v>-2E-3</v>
      </c>
      <c r="F444" s="125">
        <v>42493.367418981485</v>
      </c>
    </row>
    <row r="445" spans="1:6">
      <c r="A445">
        <v>3247</v>
      </c>
      <c r="B445" t="s">
        <v>386</v>
      </c>
      <c r="C445" s="125">
        <v>42401.958333333336</v>
      </c>
      <c r="D445">
        <v>35</v>
      </c>
      <c r="E445">
        <v>-2E-3</v>
      </c>
      <c r="F445" s="125">
        <v>42403.021909722222</v>
      </c>
    </row>
    <row r="446" spans="1:6">
      <c r="A446">
        <v>3251</v>
      </c>
      <c r="B446" t="s">
        <v>512</v>
      </c>
      <c r="C446" s="125">
        <v>42401.958333333336</v>
      </c>
      <c r="D446">
        <v>12</v>
      </c>
      <c r="E446">
        <v>-2E-3</v>
      </c>
      <c r="F446" s="125">
        <v>42437.110173611109</v>
      </c>
    </row>
    <row r="447" spans="1:6">
      <c r="A447">
        <v>3245</v>
      </c>
      <c r="B447" t="s">
        <v>335</v>
      </c>
      <c r="C447" s="125">
        <v>42401.958333333336</v>
      </c>
      <c r="D447">
        <v>45</v>
      </c>
      <c r="E447">
        <v>-2E-3</v>
      </c>
      <c r="F447" s="125">
        <v>42402.45784722222</v>
      </c>
    </row>
    <row r="448" spans="1:6">
      <c r="A448">
        <v>3330</v>
      </c>
      <c r="B448" t="s">
        <v>567</v>
      </c>
      <c r="C448" s="125">
        <v>42401.958333333336</v>
      </c>
      <c r="D448">
        <v>73</v>
      </c>
      <c r="E448">
        <v>-2E-3</v>
      </c>
      <c r="F448" s="125">
        <v>42471.086840277778</v>
      </c>
    </row>
    <row r="449" spans="1:6">
      <c r="A449">
        <v>3332</v>
      </c>
      <c r="B449" t="s">
        <v>466</v>
      </c>
      <c r="C449" s="125">
        <v>42401.958333333336</v>
      </c>
      <c r="D449">
        <v>12</v>
      </c>
      <c r="E449">
        <v>-1E-4</v>
      </c>
      <c r="F449" s="125">
        <v>42457.557812500003</v>
      </c>
    </row>
    <row r="450" spans="1:6">
      <c r="A450">
        <v>3313</v>
      </c>
      <c r="B450" t="s">
        <v>384</v>
      </c>
      <c r="C450" s="125">
        <v>42400.958333333336</v>
      </c>
      <c r="D450">
        <v>36</v>
      </c>
      <c r="E450">
        <v>-2E-3</v>
      </c>
      <c r="F450" s="125">
        <v>42423.246481481481</v>
      </c>
    </row>
    <row r="451" spans="1:6">
      <c r="A451">
        <v>3315</v>
      </c>
      <c r="B451" t="s">
        <v>487</v>
      </c>
      <c r="C451" s="125">
        <v>42400.958333333336</v>
      </c>
      <c r="D451">
        <v>18</v>
      </c>
      <c r="E451">
        <v>-2E-3</v>
      </c>
      <c r="F451" s="125">
        <v>42430.106504629628</v>
      </c>
    </row>
    <row r="452" spans="1:6">
      <c r="A452">
        <v>3318</v>
      </c>
      <c r="B452" t="s">
        <v>514</v>
      </c>
      <c r="C452" s="125">
        <v>42400.958333333336</v>
      </c>
      <c r="D452">
        <v>12</v>
      </c>
      <c r="E452">
        <v>-2E-3</v>
      </c>
      <c r="F452" s="125">
        <v>42556.150752314818</v>
      </c>
    </row>
    <row r="453" spans="1:6">
      <c r="A453">
        <v>3242</v>
      </c>
      <c r="B453" t="s">
        <v>643</v>
      </c>
      <c r="C453" s="125">
        <v>42400.958333333336</v>
      </c>
      <c r="D453">
        <v>45</v>
      </c>
      <c r="E453">
        <v>-2E-3</v>
      </c>
      <c r="F453" s="125">
        <v>42402.380752314813</v>
      </c>
    </row>
    <row r="454" spans="1:6">
      <c r="A454">
        <v>3238</v>
      </c>
      <c r="B454" t="s">
        <v>509</v>
      </c>
      <c r="C454" s="125">
        <v>42400.958333333336</v>
      </c>
      <c r="D454">
        <v>30</v>
      </c>
      <c r="E454">
        <v>0</v>
      </c>
      <c r="F454" s="125">
        <v>42402.354444444441</v>
      </c>
    </row>
    <row r="455" spans="1:6">
      <c r="A455">
        <v>3233</v>
      </c>
      <c r="B455" t="s">
        <v>380</v>
      </c>
      <c r="C455" s="125">
        <v>42400.958333333336</v>
      </c>
      <c r="D455">
        <v>35</v>
      </c>
      <c r="E455">
        <v>-3.2000000000000002E-3</v>
      </c>
      <c r="F455" s="125">
        <v>42486.299363425926</v>
      </c>
    </row>
    <row r="456" spans="1:6">
      <c r="A456">
        <v>3235</v>
      </c>
      <c r="B456" t="s">
        <v>339</v>
      </c>
      <c r="C456" s="125">
        <v>42400.958333333336</v>
      </c>
      <c r="D456">
        <v>30</v>
      </c>
      <c r="E456">
        <v>-2E-3</v>
      </c>
      <c r="F456" s="125">
        <v>42402.308692129627</v>
      </c>
    </row>
    <row r="457" spans="1:6">
      <c r="A457">
        <v>3236</v>
      </c>
      <c r="B457" t="s">
        <v>532</v>
      </c>
      <c r="C457" s="125">
        <v>42400.958333333336</v>
      </c>
      <c r="D457">
        <v>32</v>
      </c>
      <c r="E457">
        <v>0</v>
      </c>
      <c r="F457" s="125">
        <v>42402.304918981485</v>
      </c>
    </row>
    <row r="458" spans="1:6">
      <c r="A458">
        <v>3241</v>
      </c>
      <c r="B458" t="s">
        <v>640</v>
      </c>
      <c r="C458" s="125">
        <v>42399.958333333336</v>
      </c>
      <c r="D458">
        <v>45</v>
      </c>
      <c r="E458">
        <v>-2E-3</v>
      </c>
      <c r="F458" s="125">
        <v>42402.379270833335</v>
      </c>
    </row>
    <row r="459" spans="1:6">
      <c r="A459">
        <v>3246</v>
      </c>
      <c r="B459" t="s">
        <v>376</v>
      </c>
      <c r="C459" s="125">
        <v>42399.958333333336</v>
      </c>
      <c r="D459">
        <v>35</v>
      </c>
      <c r="E459">
        <v>-4.0000000000000001E-3</v>
      </c>
      <c r="F459" s="125">
        <v>42514.357800925929</v>
      </c>
    </row>
    <row r="460" spans="1:6">
      <c r="A460">
        <v>3250</v>
      </c>
      <c r="B460" t="s">
        <v>516</v>
      </c>
      <c r="C460" s="125">
        <v>42399.958333333336</v>
      </c>
      <c r="D460">
        <v>32</v>
      </c>
      <c r="E460">
        <v>-8.9999999999999993E-3</v>
      </c>
      <c r="F460" s="125">
        <v>42528.103356481479</v>
      </c>
    </row>
    <row r="461" spans="1:6">
      <c r="A461">
        <v>2411</v>
      </c>
      <c r="B461" t="s">
        <v>465</v>
      </c>
      <c r="C461" s="125">
        <v>42399.958333333336</v>
      </c>
      <c r="D461">
        <v>29</v>
      </c>
      <c r="E461">
        <v>-1E-4</v>
      </c>
      <c r="F461" s="125">
        <v>42468.151828703703</v>
      </c>
    </row>
    <row r="462" spans="1:6">
      <c r="A462">
        <v>3237</v>
      </c>
      <c r="B462" t="s">
        <v>480</v>
      </c>
      <c r="C462" s="125">
        <v>42398.958333333336</v>
      </c>
      <c r="D462">
        <v>20</v>
      </c>
      <c r="E462">
        <v>-2E-3</v>
      </c>
      <c r="F462" s="125">
        <v>42402.341168981482</v>
      </c>
    </row>
    <row r="463" spans="1:6">
      <c r="A463">
        <v>3234</v>
      </c>
      <c r="B463" t="s">
        <v>386</v>
      </c>
      <c r="C463" s="125">
        <v>42398.958333333336</v>
      </c>
      <c r="D463">
        <v>33</v>
      </c>
      <c r="E463">
        <v>-3.0000000000000001E-3</v>
      </c>
      <c r="F463" s="125">
        <v>42403.02071759259</v>
      </c>
    </row>
    <row r="464" spans="1:6">
      <c r="A464">
        <v>3336</v>
      </c>
      <c r="B464" t="s">
        <v>649</v>
      </c>
      <c r="C464" s="125">
        <v>42396.958333333336</v>
      </c>
      <c r="D464">
        <v>45</v>
      </c>
      <c r="E464">
        <v>-2E-3</v>
      </c>
      <c r="F464" s="125">
        <v>42451.174062500002</v>
      </c>
    </row>
    <row r="465" spans="1:6">
      <c r="A465">
        <v>3219</v>
      </c>
      <c r="B465" t="s">
        <v>424</v>
      </c>
      <c r="C465" s="125">
        <v>42393.958333333336</v>
      </c>
      <c r="D465">
        <v>20</v>
      </c>
      <c r="E465">
        <v>-2E-3</v>
      </c>
      <c r="F465" s="125">
        <v>42402.272523148145</v>
      </c>
    </row>
    <row r="466" spans="1:6">
      <c r="A466">
        <v>3220</v>
      </c>
      <c r="B466" t="s">
        <v>425</v>
      </c>
      <c r="C466" s="125">
        <v>42393.958333333336</v>
      </c>
      <c r="D466">
        <v>25</v>
      </c>
      <c r="E466">
        <v>-3.0999999999999999E-3</v>
      </c>
      <c r="F466" s="125">
        <v>42394.135960648149</v>
      </c>
    </row>
    <row r="467" spans="1:6">
      <c r="A467">
        <v>3277</v>
      </c>
      <c r="B467" t="s">
        <v>599</v>
      </c>
      <c r="C467" s="125">
        <v>42393.958333333336</v>
      </c>
      <c r="D467">
        <v>32</v>
      </c>
      <c r="E467">
        <v>-6.9300000000000004E-3</v>
      </c>
      <c r="F467" s="125">
        <v>42410.405405092592</v>
      </c>
    </row>
    <row r="468" spans="1:6">
      <c r="A468">
        <v>3222</v>
      </c>
      <c r="B468" t="s">
        <v>579</v>
      </c>
      <c r="C468" s="125">
        <v>42392.958333333336</v>
      </c>
      <c r="D468">
        <v>45</v>
      </c>
      <c r="E468">
        <v>-2E-3</v>
      </c>
      <c r="F468" s="125">
        <v>42395.112939814811</v>
      </c>
    </row>
    <row r="469" spans="1:6">
      <c r="A469">
        <v>3227</v>
      </c>
      <c r="B469" t="s">
        <v>647</v>
      </c>
      <c r="C469" s="125">
        <v>42392.958333333336</v>
      </c>
      <c r="D469">
        <v>33</v>
      </c>
      <c r="E469">
        <v>-2E-3</v>
      </c>
      <c r="F469" s="125">
        <v>42576.413703703707</v>
      </c>
    </row>
    <row r="470" spans="1:6">
      <c r="A470">
        <v>3229</v>
      </c>
      <c r="B470" t="s">
        <v>516</v>
      </c>
      <c r="C470" s="125">
        <v>42392.958333333336</v>
      </c>
      <c r="D470">
        <v>30</v>
      </c>
      <c r="E470">
        <v>-2E-3</v>
      </c>
      <c r="F470" s="125">
        <v>42395.30196759259</v>
      </c>
    </row>
    <row r="471" spans="1:6">
      <c r="A471">
        <v>3226</v>
      </c>
      <c r="B471" t="s">
        <v>608</v>
      </c>
      <c r="C471" s="125">
        <v>42390.958333333336</v>
      </c>
      <c r="D471">
        <v>34</v>
      </c>
      <c r="E471">
        <v>-1.1000000000000001E-3</v>
      </c>
      <c r="F471" s="125">
        <v>42625.174270833333</v>
      </c>
    </row>
    <row r="472" spans="1:6">
      <c r="A472">
        <v>3244</v>
      </c>
      <c r="B472" t="s">
        <v>518</v>
      </c>
      <c r="C472" s="125">
        <v>42388.958333333336</v>
      </c>
      <c r="D472">
        <v>45</v>
      </c>
      <c r="E472">
        <v>-2E-3</v>
      </c>
      <c r="F472" s="125">
        <v>42452.411006944443</v>
      </c>
    </row>
    <row r="473" spans="1:6">
      <c r="A473">
        <v>3301</v>
      </c>
      <c r="B473" t="s">
        <v>611</v>
      </c>
      <c r="C473" s="125">
        <v>42388.958333333336</v>
      </c>
      <c r="D473">
        <v>33</v>
      </c>
      <c r="E473">
        <v>-2E-3</v>
      </c>
      <c r="F473" s="125">
        <v>42626.307476851849</v>
      </c>
    </row>
    <row r="474" spans="1:6">
      <c r="A474">
        <v>3399</v>
      </c>
      <c r="B474" t="s">
        <v>609</v>
      </c>
      <c r="C474" s="125">
        <v>42388.958333333336</v>
      </c>
      <c r="D474">
        <v>10</v>
      </c>
      <c r="E474">
        <v>-6.9999999999999999E-4</v>
      </c>
      <c r="F474" s="125">
        <v>42563.481585648151</v>
      </c>
    </row>
    <row r="475" spans="1:6">
      <c r="A475">
        <v>3169</v>
      </c>
      <c r="B475" t="s">
        <v>445</v>
      </c>
      <c r="C475" s="125">
        <v>42387.958333333336</v>
      </c>
      <c r="D475">
        <v>15</v>
      </c>
      <c r="E475">
        <v>-1.2999999999999999E-3</v>
      </c>
      <c r="F475" s="125">
        <v>42416.331944444442</v>
      </c>
    </row>
    <row r="476" spans="1:6">
      <c r="A476">
        <v>3218</v>
      </c>
      <c r="B476" t="s">
        <v>611</v>
      </c>
      <c r="C476" s="125">
        <v>42386.958333333336</v>
      </c>
      <c r="D476">
        <v>32</v>
      </c>
      <c r="E476">
        <v>-1.06E-3</v>
      </c>
      <c r="F476" s="125">
        <v>42389.137395833335</v>
      </c>
    </row>
    <row r="477" spans="1:6">
      <c r="A477">
        <v>3200</v>
      </c>
      <c r="B477" t="s">
        <v>422</v>
      </c>
      <c r="C477" s="125">
        <v>42386.958333333336</v>
      </c>
      <c r="D477">
        <v>12</v>
      </c>
      <c r="E477">
        <v>-2E-3</v>
      </c>
      <c r="F477" s="125">
        <v>42388.141701388886</v>
      </c>
    </row>
    <row r="478" spans="1:6">
      <c r="A478">
        <v>3203</v>
      </c>
      <c r="B478" t="s">
        <v>424</v>
      </c>
      <c r="C478" s="125">
        <v>42386.958333333336</v>
      </c>
      <c r="D478">
        <v>20</v>
      </c>
      <c r="E478">
        <v>-2E-3</v>
      </c>
      <c r="F478" s="125">
        <v>42388.145879629628</v>
      </c>
    </row>
    <row r="479" spans="1:6">
      <c r="A479">
        <v>3205</v>
      </c>
      <c r="B479" t="s">
        <v>532</v>
      </c>
      <c r="C479" s="125">
        <v>42386.958333333336</v>
      </c>
      <c r="D479">
        <v>12</v>
      </c>
      <c r="E479">
        <v>0</v>
      </c>
      <c r="F479" s="125">
        <v>42388.187337962961</v>
      </c>
    </row>
    <row r="480" spans="1:6">
      <c r="A480">
        <v>3204</v>
      </c>
      <c r="B480" t="s">
        <v>612</v>
      </c>
      <c r="C480" s="125">
        <v>42385.958333333336</v>
      </c>
      <c r="D480">
        <v>9</v>
      </c>
      <c r="E480">
        <v>-1.025E-2</v>
      </c>
      <c r="F480" s="125">
        <v>42388.180312500001</v>
      </c>
    </row>
    <row r="481" spans="1:6">
      <c r="A481">
        <v>3212</v>
      </c>
      <c r="B481" t="s">
        <v>631</v>
      </c>
      <c r="C481" s="125">
        <v>42384.958333333336</v>
      </c>
      <c r="D481">
        <v>45</v>
      </c>
      <c r="E481">
        <v>-2E-3</v>
      </c>
      <c r="F481" s="125">
        <v>42388.397245370368</v>
      </c>
    </row>
    <row r="482" spans="1:6">
      <c r="A482">
        <v>3213</v>
      </c>
      <c r="B482" t="s">
        <v>635</v>
      </c>
      <c r="C482" s="125">
        <v>42384.958333333336</v>
      </c>
      <c r="D482">
        <v>33</v>
      </c>
      <c r="E482">
        <v>-2E-3</v>
      </c>
      <c r="F482" s="125">
        <v>42388.39912037037</v>
      </c>
    </row>
    <row r="483" spans="1:6">
      <c r="A483">
        <v>3462</v>
      </c>
      <c r="B483" t="s">
        <v>547</v>
      </c>
      <c r="C483" s="125">
        <v>42384.958333333336</v>
      </c>
      <c r="D483">
        <v>45</v>
      </c>
      <c r="E483">
        <v>-2E-3</v>
      </c>
      <c r="F483" s="125">
        <v>42467.081296296295</v>
      </c>
    </row>
    <row r="484" spans="1:6">
      <c r="A484">
        <v>3206</v>
      </c>
      <c r="B484" t="s">
        <v>623</v>
      </c>
      <c r="C484" s="125">
        <v>42383.958333333336</v>
      </c>
      <c r="D484">
        <v>31</v>
      </c>
      <c r="E484">
        <v>-2E-3</v>
      </c>
      <c r="F484" s="125">
        <v>42423.126643518517</v>
      </c>
    </row>
    <row r="485" spans="1:6">
      <c r="A485">
        <v>3202</v>
      </c>
      <c r="B485" t="s">
        <v>588</v>
      </c>
      <c r="C485" s="125">
        <v>42382.958333333336</v>
      </c>
      <c r="D485">
        <v>34</v>
      </c>
      <c r="E485">
        <v>-2E-3</v>
      </c>
      <c r="F485" s="125">
        <v>42436.489050925928</v>
      </c>
    </row>
    <row r="486" spans="1:6">
      <c r="A486">
        <v>3214</v>
      </c>
      <c r="B486" t="s">
        <v>636</v>
      </c>
      <c r="C486" s="125">
        <v>42380.958333333336</v>
      </c>
      <c r="D486">
        <v>45</v>
      </c>
      <c r="E486">
        <v>-2E-3</v>
      </c>
      <c r="F486" s="125">
        <v>42388.400868055556</v>
      </c>
    </row>
    <row r="487" spans="1:6">
      <c r="A487">
        <v>3207</v>
      </c>
      <c r="B487" t="s">
        <v>627</v>
      </c>
      <c r="C487" s="125">
        <v>42380.958333333336</v>
      </c>
      <c r="D487">
        <v>31</v>
      </c>
      <c r="E487">
        <v>-2E-3</v>
      </c>
      <c r="F487" s="125">
        <v>42388.190601851849</v>
      </c>
    </row>
    <row r="488" spans="1:6">
      <c r="A488">
        <v>3194</v>
      </c>
      <c r="B488" t="s">
        <v>613</v>
      </c>
      <c r="C488" s="125">
        <v>42380.958333333336</v>
      </c>
      <c r="D488">
        <v>11</v>
      </c>
      <c r="E488">
        <v>-2E-3</v>
      </c>
      <c r="F488" s="125">
        <v>42598.363761574074</v>
      </c>
    </row>
    <row r="489" spans="1:6">
      <c r="A489">
        <v>3208</v>
      </c>
      <c r="B489" t="s">
        <v>603</v>
      </c>
      <c r="C489" s="125">
        <v>42378.958333333336</v>
      </c>
      <c r="D489">
        <v>9</v>
      </c>
      <c r="E489">
        <v>-3.0000000000000001E-3</v>
      </c>
      <c r="F489" s="125">
        <v>42445.134837962964</v>
      </c>
    </row>
    <row r="490" spans="1:6">
      <c r="A490">
        <v>3215</v>
      </c>
      <c r="B490" t="s">
        <v>503</v>
      </c>
      <c r="C490" s="125">
        <v>42377.958333333336</v>
      </c>
      <c r="D490">
        <v>11</v>
      </c>
      <c r="E490">
        <v>-6.0000000000000001E-3</v>
      </c>
      <c r="F490" s="125">
        <v>42388.439837962964</v>
      </c>
    </row>
    <row r="491" spans="1:6">
      <c r="A491">
        <v>3197</v>
      </c>
      <c r="B491" t="s">
        <v>627</v>
      </c>
      <c r="C491" s="125">
        <v>42377.958333333336</v>
      </c>
      <c r="D491">
        <v>45</v>
      </c>
      <c r="E491">
        <v>-2E-3</v>
      </c>
      <c r="F491" s="125">
        <v>42382.357835648145</v>
      </c>
    </row>
    <row r="492" spans="1:6">
      <c r="A492">
        <v>3187</v>
      </c>
      <c r="B492" t="s">
        <v>411</v>
      </c>
      <c r="C492" s="125">
        <v>42377.958333333336</v>
      </c>
      <c r="D492">
        <v>30</v>
      </c>
      <c r="E492">
        <v>-1E-3</v>
      </c>
      <c r="F492" s="125">
        <v>42381.135335648149</v>
      </c>
    </row>
    <row r="493" spans="1:6">
      <c r="A493">
        <v>3190</v>
      </c>
      <c r="B493" t="s">
        <v>436</v>
      </c>
      <c r="C493" s="125">
        <v>42377.958333333336</v>
      </c>
      <c r="D493">
        <v>45</v>
      </c>
      <c r="E493">
        <v>-2.0000000000000001E-4</v>
      </c>
      <c r="F493" s="125">
        <v>42409.123877314814</v>
      </c>
    </row>
    <row r="494" spans="1:6">
      <c r="A494">
        <v>3183</v>
      </c>
      <c r="B494" t="s">
        <v>634</v>
      </c>
      <c r="C494" s="125">
        <v>42377.958333333336</v>
      </c>
      <c r="D494">
        <v>45</v>
      </c>
      <c r="E494">
        <v>-2E-3</v>
      </c>
      <c r="F494" s="125">
        <v>42380.951192129629</v>
      </c>
    </row>
    <row r="495" spans="1:6">
      <c r="A495">
        <v>3178</v>
      </c>
      <c r="B495" t="s">
        <v>520</v>
      </c>
      <c r="C495" s="125">
        <v>42376.958333333336</v>
      </c>
      <c r="D495">
        <v>45</v>
      </c>
      <c r="E495">
        <v>-2E-3</v>
      </c>
      <c r="F495" s="125">
        <v>42405.406284722223</v>
      </c>
    </row>
    <row r="496" spans="1:6">
      <c r="A496">
        <v>3186</v>
      </c>
      <c r="B496" t="s">
        <v>585</v>
      </c>
      <c r="C496" s="125">
        <v>42376.958333333336</v>
      </c>
      <c r="D496">
        <v>35</v>
      </c>
      <c r="E496">
        <v>-2E-3</v>
      </c>
      <c r="F496" s="125">
        <v>42381.121238425927</v>
      </c>
    </row>
    <row r="497" spans="1:6">
      <c r="A497">
        <v>3221</v>
      </c>
      <c r="B497" t="s">
        <v>349</v>
      </c>
      <c r="C497" s="125">
        <v>42376.958333333336</v>
      </c>
      <c r="D497">
        <v>28</v>
      </c>
      <c r="E497">
        <v>-2.0000000000000001E-4</v>
      </c>
      <c r="F497" s="125">
        <v>42502.11582175926</v>
      </c>
    </row>
    <row r="498" spans="1:6">
      <c r="A498">
        <v>3195</v>
      </c>
      <c r="B498" t="s">
        <v>588</v>
      </c>
      <c r="C498" s="125">
        <v>42375.958333333336</v>
      </c>
      <c r="D498">
        <v>33</v>
      </c>
      <c r="E498">
        <v>-2E-3</v>
      </c>
      <c r="F498" s="125">
        <v>42382.118344907409</v>
      </c>
    </row>
    <row r="499" spans="1:6">
      <c r="A499">
        <v>3185</v>
      </c>
      <c r="B499" t="s">
        <v>584</v>
      </c>
      <c r="C499" s="125">
        <v>42375.958333333336</v>
      </c>
      <c r="D499">
        <v>35</v>
      </c>
      <c r="E499">
        <v>-1.9499999999999999E-3</v>
      </c>
      <c r="F499" s="125">
        <v>42500.337708333333</v>
      </c>
    </row>
    <row r="500" spans="1:6">
      <c r="A500">
        <v>3170</v>
      </c>
      <c r="B500" t="s">
        <v>583</v>
      </c>
      <c r="C500" s="125">
        <v>42373.958333333336</v>
      </c>
      <c r="D500">
        <v>35</v>
      </c>
      <c r="E500">
        <v>-2E-3</v>
      </c>
      <c r="F500" s="125">
        <v>42619.452511574076</v>
      </c>
    </row>
    <row r="501" spans="1:6">
      <c r="A501">
        <v>3171</v>
      </c>
      <c r="B501" t="s">
        <v>840</v>
      </c>
      <c r="C501" s="125">
        <v>42372.958333333336</v>
      </c>
      <c r="D501">
        <v>45</v>
      </c>
      <c r="E501">
        <v>-2E-3</v>
      </c>
      <c r="F501" s="125">
        <v>42374.161805555559</v>
      </c>
    </row>
    <row r="502" spans="1:6">
      <c r="A502">
        <v>3173</v>
      </c>
      <c r="B502" t="s">
        <v>631</v>
      </c>
      <c r="C502" s="125">
        <v>42372.958333333336</v>
      </c>
      <c r="D502">
        <v>33</v>
      </c>
      <c r="E502">
        <v>-2E-3</v>
      </c>
      <c r="F502" s="125">
        <v>42374.43476851852</v>
      </c>
    </row>
    <row r="503" spans="1:6">
      <c r="A503">
        <v>3174</v>
      </c>
      <c r="B503" t="s">
        <v>632</v>
      </c>
      <c r="C503" s="125">
        <v>42371.958333333336</v>
      </c>
      <c r="D503">
        <v>33</v>
      </c>
      <c r="E503">
        <v>-2E-3</v>
      </c>
      <c r="F503" s="125">
        <v>42382.198946759258</v>
      </c>
    </row>
    <row r="504" spans="1:6">
      <c r="A504">
        <v>3172</v>
      </c>
      <c r="B504" t="s">
        <v>589</v>
      </c>
      <c r="C504" s="125">
        <v>42371.958333333336</v>
      </c>
      <c r="D504">
        <v>45</v>
      </c>
      <c r="E504">
        <v>-2E-3</v>
      </c>
      <c r="F504" s="125">
        <v>42374.358969907407</v>
      </c>
    </row>
    <row r="505" spans="1:6">
      <c r="A505">
        <v>3175</v>
      </c>
      <c r="B505" t="s">
        <v>635</v>
      </c>
      <c r="C505" s="125">
        <v>42369.958333333336</v>
      </c>
      <c r="D505">
        <v>33</v>
      </c>
      <c r="E505">
        <v>-2E-3</v>
      </c>
      <c r="F505" s="125">
        <v>42374.440706018519</v>
      </c>
    </row>
    <row r="506" spans="1:6">
      <c r="A506">
        <v>3201</v>
      </c>
      <c r="B506" t="s">
        <v>407</v>
      </c>
      <c r="C506" s="125">
        <v>42369.958333333336</v>
      </c>
      <c r="D506">
        <v>27</v>
      </c>
      <c r="E506">
        <v>-3.0000000000000001E-3</v>
      </c>
      <c r="F506" s="125">
        <v>42562.35396990741</v>
      </c>
    </row>
    <row r="507" spans="1:6">
      <c r="A507">
        <v>3239</v>
      </c>
      <c r="B507" t="s">
        <v>408</v>
      </c>
      <c r="C507" s="125">
        <v>42369.958333333336</v>
      </c>
      <c r="D507">
        <v>30</v>
      </c>
      <c r="E507">
        <v>-2E-3</v>
      </c>
      <c r="F507" s="125">
        <v>42402.36109953704</v>
      </c>
    </row>
    <row r="508" spans="1:6">
      <c r="A508">
        <v>3240</v>
      </c>
      <c r="B508" t="s">
        <v>405</v>
      </c>
      <c r="C508" s="125">
        <v>42369.958333333336</v>
      </c>
      <c r="D508">
        <v>30</v>
      </c>
      <c r="E508">
        <v>-2E-3</v>
      </c>
      <c r="F508" s="125">
        <v>42402.368078703701</v>
      </c>
    </row>
    <row r="509" spans="1:6">
      <c r="A509">
        <v>3225</v>
      </c>
      <c r="B509" t="s">
        <v>569</v>
      </c>
      <c r="C509" s="125">
        <v>42369.958333333336</v>
      </c>
      <c r="D509">
        <v>75</v>
      </c>
      <c r="E509">
        <v>-2E-3</v>
      </c>
      <c r="F509" s="125">
        <v>42452.094942129632</v>
      </c>
    </row>
    <row r="510" spans="1:6">
      <c r="A510">
        <v>3303</v>
      </c>
      <c r="B510" t="s">
        <v>562</v>
      </c>
      <c r="C510" s="125">
        <v>42369.958333333336</v>
      </c>
      <c r="D510">
        <v>31.82</v>
      </c>
      <c r="E510">
        <v>0</v>
      </c>
      <c r="F510" s="125">
        <v>42418.339699074073</v>
      </c>
    </row>
    <row r="511" spans="1:6">
      <c r="A511">
        <v>3297</v>
      </c>
      <c r="B511" t="s">
        <v>521</v>
      </c>
      <c r="C511" s="125">
        <v>42369.958333333336</v>
      </c>
      <c r="D511">
        <v>35</v>
      </c>
      <c r="E511">
        <v>-2E-3</v>
      </c>
      <c r="F511" s="125">
        <v>42417.204328703701</v>
      </c>
    </row>
    <row r="512" spans="1:6">
      <c r="A512" s="32">
        <v>3298</v>
      </c>
      <c r="B512" s="32" t="s">
        <v>519</v>
      </c>
      <c r="C512" s="125">
        <v>42369.958333333336</v>
      </c>
      <c r="D512" s="32">
        <v>35</v>
      </c>
      <c r="E512" s="32">
        <v>-2E-3</v>
      </c>
      <c r="F512" s="125">
        <v>42416.327384259261</v>
      </c>
    </row>
    <row r="513" spans="1:6">
      <c r="A513" s="32">
        <v>3269</v>
      </c>
      <c r="B513" s="32" t="s">
        <v>436</v>
      </c>
      <c r="C513" s="125">
        <v>42369.958333333336</v>
      </c>
      <c r="D513" s="32">
        <v>35</v>
      </c>
      <c r="E513" s="32">
        <v>-1.3999999999999999E-4</v>
      </c>
      <c r="F513" s="125">
        <v>42409.120370370372</v>
      </c>
    </row>
    <row r="514" spans="1:6">
      <c r="A514" s="32">
        <v>3302</v>
      </c>
      <c r="B514" s="32" t="s">
        <v>445</v>
      </c>
      <c r="C514" s="125">
        <v>42366.958333333336</v>
      </c>
      <c r="D514" s="32">
        <v>12</v>
      </c>
      <c r="E514" s="32">
        <v>-2E-3</v>
      </c>
      <c r="F514" s="125">
        <v>42418.332129629627</v>
      </c>
    </row>
    <row r="515" spans="1:6">
      <c r="A515" s="32">
        <v>3166</v>
      </c>
      <c r="B515" s="32" t="s">
        <v>393</v>
      </c>
      <c r="C515" s="125">
        <v>42366.958333333336</v>
      </c>
      <c r="D515" s="32">
        <v>30</v>
      </c>
      <c r="E515" s="32">
        <v>-2E-3</v>
      </c>
      <c r="F515" s="125">
        <v>42367.319027777776</v>
      </c>
    </row>
    <row r="516" spans="1:6">
      <c r="A516" s="32">
        <v>3179</v>
      </c>
      <c r="B516" s="32" t="s">
        <v>520</v>
      </c>
      <c r="C516" s="125">
        <v>42365.958333333336</v>
      </c>
      <c r="D516" s="32">
        <v>30</v>
      </c>
      <c r="E516" s="32">
        <v>-2E-3</v>
      </c>
      <c r="F516" s="125">
        <v>42377.531377314815</v>
      </c>
    </row>
    <row r="517" spans="1:6">
      <c r="A517" s="32">
        <v>3117</v>
      </c>
      <c r="B517" s="32" t="s">
        <v>631</v>
      </c>
      <c r="C517" s="125">
        <v>42364.958333333336</v>
      </c>
      <c r="D517" s="32">
        <v>38</v>
      </c>
      <c r="E517" s="32">
        <v>-2E-3</v>
      </c>
      <c r="F517" s="125">
        <v>42339.146608796298</v>
      </c>
    </row>
    <row r="518" spans="1:6">
      <c r="A518" s="32">
        <v>3161</v>
      </c>
      <c r="B518" s="32" t="s">
        <v>580</v>
      </c>
      <c r="C518" s="125">
        <v>42361.958333333336</v>
      </c>
      <c r="D518" s="32">
        <v>49</v>
      </c>
      <c r="E518" s="32">
        <v>-2E-3</v>
      </c>
      <c r="F518" s="125">
        <v>42535.308958333335</v>
      </c>
    </row>
    <row r="519" spans="1:6">
      <c r="A519" s="32">
        <v>3155</v>
      </c>
      <c r="B519" s="32" t="s">
        <v>636</v>
      </c>
      <c r="C519" s="125">
        <v>42358.958333333336</v>
      </c>
      <c r="D519" s="32">
        <v>45</v>
      </c>
      <c r="E519" s="32">
        <v>-2E-3</v>
      </c>
      <c r="F519" s="125">
        <v>42359.148854166669</v>
      </c>
    </row>
    <row r="520" spans="1:6">
      <c r="A520" s="32">
        <v>3157</v>
      </c>
      <c r="B520" s="32" t="s">
        <v>578</v>
      </c>
      <c r="C520" s="125">
        <v>42358.958333333336</v>
      </c>
      <c r="D520" s="32">
        <v>35</v>
      </c>
      <c r="E520" s="32">
        <v>-2E-3</v>
      </c>
      <c r="F520" s="125">
        <v>42564.121377314812</v>
      </c>
    </row>
    <row r="521" spans="1:6">
      <c r="A521" s="32">
        <v>3154</v>
      </c>
      <c r="B521" s="32" t="s">
        <v>634</v>
      </c>
      <c r="C521" s="125">
        <v>42357.958333333336</v>
      </c>
      <c r="D521" s="32">
        <v>45</v>
      </c>
      <c r="E521" s="32">
        <v>-2E-3</v>
      </c>
      <c r="F521" s="125">
        <v>42359.136932870373</v>
      </c>
    </row>
    <row r="522" spans="1:6">
      <c r="A522" s="32">
        <v>3198</v>
      </c>
      <c r="B522" s="32" t="s">
        <v>574</v>
      </c>
      <c r="C522" s="125">
        <v>42356.958333333336</v>
      </c>
      <c r="D522" s="32">
        <v>34</v>
      </c>
      <c r="E522" s="32">
        <v>-8.0000000000000002E-3</v>
      </c>
      <c r="F522" s="125">
        <v>42499.6721412037</v>
      </c>
    </row>
    <row r="523" spans="1:6">
      <c r="A523" s="32">
        <v>3149</v>
      </c>
      <c r="B523" s="32" t="s">
        <v>622</v>
      </c>
      <c r="C523" s="125">
        <v>42350.958333333336</v>
      </c>
      <c r="D523" s="32">
        <v>45</v>
      </c>
      <c r="E523" s="32">
        <v>-2E-3</v>
      </c>
      <c r="F523" s="125">
        <v>42423.127245370371</v>
      </c>
    </row>
    <row r="524" spans="1:6">
      <c r="A524" s="32">
        <v>3150</v>
      </c>
      <c r="B524" s="32" t="s">
        <v>624</v>
      </c>
      <c r="C524" s="125">
        <v>42348.958333333336</v>
      </c>
      <c r="D524" s="32">
        <v>45</v>
      </c>
      <c r="E524" s="32">
        <v>-2E-3</v>
      </c>
      <c r="F524" s="125">
        <v>42395.447002314817</v>
      </c>
    </row>
    <row r="525" spans="1:6">
      <c r="A525" s="32">
        <v>3148</v>
      </c>
      <c r="B525" s="32" t="s">
        <v>619</v>
      </c>
      <c r="C525" s="125">
        <v>42346.958333333336</v>
      </c>
      <c r="D525" s="32">
        <v>11</v>
      </c>
      <c r="E525" s="32">
        <v>-2E-3</v>
      </c>
      <c r="F525" s="125">
        <v>42598.366689814815</v>
      </c>
    </row>
    <row r="526" spans="1:6">
      <c r="A526" s="32">
        <v>3152</v>
      </c>
      <c r="B526" s="32" t="s">
        <v>633</v>
      </c>
      <c r="C526" s="125">
        <v>42346.958333333336</v>
      </c>
      <c r="D526" s="32">
        <v>11</v>
      </c>
      <c r="E526" s="32">
        <v>-2E-3</v>
      </c>
      <c r="F526" s="125">
        <v>42380.981041666666</v>
      </c>
    </row>
    <row r="527" spans="1:6">
      <c r="A527" s="32">
        <v>3142</v>
      </c>
      <c r="B527" s="32" t="s">
        <v>424</v>
      </c>
      <c r="C527" s="125">
        <v>42345.958333333336</v>
      </c>
      <c r="D527" s="32">
        <v>26</v>
      </c>
      <c r="E527" s="32">
        <v>-4.4000000000000002E-4</v>
      </c>
      <c r="F527" s="125">
        <v>42346.456701388888</v>
      </c>
    </row>
    <row r="528" spans="1:6">
      <c r="A528" s="32">
        <v>3143</v>
      </c>
      <c r="B528" s="32" t="s">
        <v>422</v>
      </c>
      <c r="C528" s="125">
        <v>42345.958333333336</v>
      </c>
      <c r="D528" s="32">
        <v>37.799999999999997</v>
      </c>
      <c r="E528" s="32">
        <v>-3.0000000000000001E-3</v>
      </c>
      <c r="F528" s="125">
        <v>42346.458090277774</v>
      </c>
    </row>
    <row r="529" spans="1:6">
      <c r="A529" s="32">
        <v>3144</v>
      </c>
      <c r="B529" s="32" t="s">
        <v>425</v>
      </c>
      <c r="C529" s="125">
        <v>42345.958333333336</v>
      </c>
      <c r="D529" s="32">
        <v>25</v>
      </c>
      <c r="E529" s="32">
        <v>-2E-3</v>
      </c>
      <c r="F529" s="125">
        <v>42388.146944444445</v>
      </c>
    </row>
    <row r="530" spans="1:6">
      <c r="A530" s="32">
        <v>3133</v>
      </c>
      <c r="B530" s="32" t="s">
        <v>536</v>
      </c>
      <c r="C530" s="125">
        <v>42345.958333333336</v>
      </c>
      <c r="D530" s="32">
        <v>35</v>
      </c>
      <c r="E530" s="32">
        <v>-2.15E-3</v>
      </c>
      <c r="F530" s="125">
        <v>42507.151226851849</v>
      </c>
    </row>
    <row r="531" spans="1:6">
      <c r="A531" s="32">
        <v>3127</v>
      </c>
      <c r="B531" s="32" t="s">
        <v>634</v>
      </c>
      <c r="C531" s="125">
        <v>42344.958333333336</v>
      </c>
      <c r="D531" s="32">
        <v>45</v>
      </c>
      <c r="E531" s="32">
        <v>-2E-3</v>
      </c>
      <c r="F531" s="125">
        <v>42345.583587962959</v>
      </c>
    </row>
    <row r="532" spans="1:6">
      <c r="A532" s="32">
        <v>3128</v>
      </c>
      <c r="B532" s="32" t="s">
        <v>631</v>
      </c>
      <c r="C532" s="125">
        <v>42344.958333333336</v>
      </c>
      <c r="D532" s="32">
        <v>45</v>
      </c>
      <c r="E532" s="32">
        <v>-2E-3</v>
      </c>
      <c r="F532" s="125">
        <v>42345.585810185185</v>
      </c>
    </row>
    <row r="533" spans="1:6">
      <c r="A533" s="32">
        <v>3130</v>
      </c>
      <c r="B533" s="32" t="s">
        <v>340</v>
      </c>
      <c r="C533" s="125">
        <v>42340.958333333336</v>
      </c>
      <c r="D533" s="32">
        <v>10</v>
      </c>
      <c r="E533" s="32">
        <v>-2.4599999999999999E-3</v>
      </c>
      <c r="F533" s="125">
        <v>42465.395405092589</v>
      </c>
    </row>
    <row r="534" spans="1:6">
      <c r="A534" s="32">
        <v>3141</v>
      </c>
      <c r="B534" s="32" t="s">
        <v>345</v>
      </c>
      <c r="C534" s="125">
        <v>42340.958333333336</v>
      </c>
      <c r="D534" s="32">
        <v>45</v>
      </c>
      <c r="E534" s="32">
        <v>-2E-3</v>
      </c>
      <c r="F534" s="125">
        <v>42346.367743055554</v>
      </c>
    </row>
    <row r="535" spans="1:6">
      <c r="A535" s="32">
        <v>3126</v>
      </c>
      <c r="B535" s="32" t="s">
        <v>632</v>
      </c>
      <c r="C535" s="125">
        <v>42340.958333333336</v>
      </c>
      <c r="D535" s="32">
        <v>45</v>
      </c>
      <c r="E535" s="32">
        <v>-2E-3</v>
      </c>
      <c r="F535" s="125">
        <v>42382.198344907411</v>
      </c>
    </row>
    <row r="536" spans="1:6">
      <c r="A536" s="32">
        <v>3122</v>
      </c>
      <c r="B536" s="32" t="s">
        <v>615</v>
      </c>
      <c r="C536" s="125">
        <v>42338.958333333336</v>
      </c>
      <c r="D536" s="32">
        <v>10</v>
      </c>
      <c r="E536" s="32">
        <v>-2E-3</v>
      </c>
      <c r="F536" s="125">
        <v>42418.34851851852</v>
      </c>
    </row>
    <row r="537" spans="1:6">
      <c r="A537" s="32">
        <v>3123</v>
      </c>
      <c r="B537" s="32" t="s">
        <v>613</v>
      </c>
      <c r="C537" s="125">
        <v>42338.958333333336</v>
      </c>
      <c r="D537" s="32">
        <v>11</v>
      </c>
      <c r="E537" s="32">
        <v>-2E-3</v>
      </c>
      <c r="F537" s="125">
        <v>42445.300208333334</v>
      </c>
    </row>
    <row r="538" spans="1:6">
      <c r="A538" s="32">
        <v>3124</v>
      </c>
      <c r="B538" s="32" t="s">
        <v>622</v>
      </c>
      <c r="C538" s="125">
        <v>42338.958333333336</v>
      </c>
      <c r="D538" s="32">
        <v>45</v>
      </c>
      <c r="E538" s="32">
        <v>-2E-3</v>
      </c>
      <c r="F538" s="125">
        <v>42339.455972222226</v>
      </c>
    </row>
    <row r="539" spans="1:6">
      <c r="A539" s="32">
        <v>3137</v>
      </c>
      <c r="B539" s="32" t="s">
        <v>487</v>
      </c>
      <c r="C539" s="125">
        <v>42338.958333333336</v>
      </c>
      <c r="D539" s="32">
        <v>18</v>
      </c>
      <c r="E539" s="32">
        <v>-2E-3</v>
      </c>
      <c r="F539" s="125">
        <v>42346.349039351851</v>
      </c>
    </row>
    <row r="540" spans="1:6">
      <c r="A540" s="32">
        <v>3138</v>
      </c>
      <c r="B540" s="32" t="s">
        <v>486</v>
      </c>
      <c r="C540" s="125">
        <v>42338.958333333336</v>
      </c>
      <c r="D540" s="32">
        <v>35</v>
      </c>
      <c r="E540" s="32">
        <v>-2E-3</v>
      </c>
      <c r="F540" s="125">
        <v>42541.16070601852</v>
      </c>
    </row>
    <row r="541" spans="1:6">
      <c r="A541" s="32">
        <v>3129</v>
      </c>
      <c r="B541" s="32" t="s">
        <v>338</v>
      </c>
      <c r="C541" s="125">
        <v>42338.958333333336</v>
      </c>
      <c r="D541" s="32">
        <v>20</v>
      </c>
      <c r="E541" s="32">
        <v>-2E-3</v>
      </c>
      <c r="F541" s="125">
        <v>42346.09065972222</v>
      </c>
    </row>
    <row r="542" spans="1:6">
      <c r="A542" s="32">
        <v>3180</v>
      </c>
      <c r="B542" s="32" t="s">
        <v>521</v>
      </c>
      <c r="C542" s="125">
        <v>42338.958333333336</v>
      </c>
      <c r="D542" s="32">
        <v>35</v>
      </c>
      <c r="E542" s="32">
        <v>-5.0000000000000001E-3</v>
      </c>
      <c r="F542" s="125">
        <v>42415.259594907409</v>
      </c>
    </row>
    <row r="543" spans="1:6">
      <c r="A543" s="32">
        <v>3182</v>
      </c>
      <c r="B543" s="32" t="s">
        <v>597</v>
      </c>
      <c r="C543" s="125">
        <v>42337.958333333336</v>
      </c>
      <c r="D543" s="32">
        <v>32</v>
      </c>
      <c r="E543" s="32">
        <v>-1.06E-3</v>
      </c>
      <c r="F543" s="125">
        <v>42388.153495370374</v>
      </c>
    </row>
    <row r="544" spans="1:6">
      <c r="A544" s="32">
        <v>3136</v>
      </c>
      <c r="B544" s="32" t="s">
        <v>654</v>
      </c>
      <c r="C544" s="125">
        <v>42334.958333333336</v>
      </c>
      <c r="D544" s="32">
        <v>30</v>
      </c>
      <c r="E544" s="32">
        <v>-2E-3</v>
      </c>
      <c r="F544" s="125">
        <v>42409.194895833331</v>
      </c>
    </row>
    <row r="545" spans="1:6">
      <c r="A545" s="32">
        <v>3119</v>
      </c>
      <c r="B545" s="32" t="s">
        <v>631</v>
      </c>
      <c r="C545" s="125">
        <v>42334.958333333336</v>
      </c>
      <c r="D545" s="32">
        <v>45</v>
      </c>
      <c r="E545" s="32">
        <v>-2E-3</v>
      </c>
      <c r="F545" s="125">
        <v>42339.284375000003</v>
      </c>
    </row>
    <row r="546" spans="1:6">
      <c r="A546" s="32">
        <v>3109</v>
      </c>
      <c r="B546" s="32" t="s">
        <v>634</v>
      </c>
      <c r="C546" s="125">
        <v>42332.958333333336</v>
      </c>
      <c r="D546" s="32">
        <v>45</v>
      </c>
      <c r="E546" s="32">
        <v>-2E-3</v>
      </c>
      <c r="F546" s="125">
        <v>42333.086284722223</v>
      </c>
    </row>
    <row r="547" spans="1:6">
      <c r="A547" s="32">
        <v>3104</v>
      </c>
      <c r="B547" s="32" t="s">
        <v>381</v>
      </c>
      <c r="C547" s="125">
        <v>42331.958333333336</v>
      </c>
      <c r="D547" s="32">
        <v>45</v>
      </c>
      <c r="E547" s="32">
        <v>-2E-3</v>
      </c>
      <c r="F547" s="125">
        <v>42332.463680555556</v>
      </c>
    </row>
    <row r="548" spans="1:6">
      <c r="A548" s="32">
        <v>3098</v>
      </c>
      <c r="B548" s="32" t="s">
        <v>526</v>
      </c>
      <c r="C548" s="125">
        <v>42331.958333333336</v>
      </c>
      <c r="D548" s="32">
        <v>28</v>
      </c>
      <c r="E548" s="32">
        <v>-0.01</v>
      </c>
      <c r="F548" s="125">
        <v>42423.125879629632</v>
      </c>
    </row>
    <row r="549" spans="1:6">
      <c r="A549" s="32">
        <v>3084</v>
      </c>
      <c r="B549" s="32" t="s">
        <v>612</v>
      </c>
      <c r="C549" s="125">
        <v>42331.958333333336</v>
      </c>
      <c r="D549" s="32">
        <v>9</v>
      </c>
      <c r="E549" s="32">
        <v>-2E-3</v>
      </c>
      <c r="F549" s="125">
        <v>42387.203009259261</v>
      </c>
    </row>
    <row r="550" spans="1:6">
      <c r="A550" s="32">
        <v>3125</v>
      </c>
      <c r="B550" s="32" t="s">
        <v>633</v>
      </c>
      <c r="C550" s="125">
        <v>42331.958333333336</v>
      </c>
      <c r="D550" s="32">
        <v>10</v>
      </c>
      <c r="E550" s="32">
        <v>-2E-3</v>
      </c>
      <c r="F550" s="125">
        <v>42342.051921296297</v>
      </c>
    </row>
    <row r="551" spans="1:6">
      <c r="A551" s="32">
        <v>3118</v>
      </c>
      <c r="B551" s="32" t="s">
        <v>492</v>
      </c>
      <c r="C551" s="125">
        <v>42330.958333333336</v>
      </c>
      <c r="D551" s="32">
        <v>11</v>
      </c>
      <c r="E551" s="32">
        <v>-2.8E-3</v>
      </c>
      <c r="F551" s="125">
        <v>42587.370833333334</v>
      </c>
    </row>
    <row r="552" spans="1:6">
      <c r="A552" s="32">
        <v>3082</v>
      </c>
      <c r="B552" s="32" t="s">
        <v>634</v>
      </c>
      <c r="C552" s="125">
        <v>42327.958333333336</v>
      </c>
      <c r="D552" s="32">
        <v>45.87</v>
      </c>
      <c r="E552" s="32">
        <v>-2E-3</v>
      </c>
      <c r="F552" s="125">
        <v>42331.155497685184</v>
      </c>
    </row>
    <row r="553" spans="1:6">
      <c r="A553" s="32">
        <v>3079</v>
      </c>
      <c r="B553" s="32" t="s">
        <v>636</v>
      </c>
      <c r="C553" s="125">
        <v>42326.958333333336</v>
      </c>
      <c r="D553" s="32">
        <v>38</v>
      </c>
      <c r="E553" s="32">
        <v>-2E-3</v>
      </c>
      <c r="F553" s="125">
        <v>42328.195960648147</v>
      </c>
    </row>
    <row r="554" spans="1:6">
      <c r="A554" s="32">
        <v>3087</v>
      </c>
      <c r="B554" s="32" t="s">
        <v>503</v>
      </c>
      <c r="C554" s="125">
        <v>42324.958333333336</v>
      </c>
      <c r="D554" s="32">
        <v>11</v>
      </c>
      <c r="E554" s="32">
        <v>-0.02</v>
      </c>
      <c r="F554" s="125">
        <v>42377.354050925926</v>
      </c>
    </row>
    <row r="555" spans="1:6">
      <c r="A555" s="32">
        <v>3065</v>
      </c>
      <c r="B555" s="32" t="s">
        <v>518</v>
      </c>
      <c r="C555" s="125">
        <v>42324.958333333336</v>
      </c>
      <c r="D555" s="32">
        <v>45</v>
      </c>
      <c r="E555" s="32">
        <v>-2E-3</v>
      </c>
      <c r="F555" s="125">
        <v>42395.315393518518</v>
      </c>
    </row>
    <row r="556" spans="1:6">
      <c r="A556" s="32">
        <v>3066</v>
      </c>
      <c r="B556" s="32" t="s">
        <v>565</v>
      </c>
      <c r="C556" s="125">
        <v>42324.958333333336</v>
      </c>
      <c r="D556" s="32">
        <v>35</v>
      </c>
      <c r="E556" s="32">
        <v>-2E-3</v>
      </c>
      <c r="F556" s="125">
        <v>42492.493217592593</v>
      </c>
    </row>
    <row r="557" spans="1:6">
      <c r="A557" s="32">
        <v>3063</v>
      </c>
      <c r="B557" s="32" t="s">
        <v>635</v>
      </c>
      <c r="C557" s="125">
        <v>42324.958333333336</v>
      </c>
      <c r="D557" s="32">
        <v>39</v>
      </c>
      <c r="E557" s="32">
        <v>-2E-3</v>
      </c>
      <c r="F557" s="125">
        <v>42325.25105324074</v>
      </c>
    </row>
    <row r="558" spans="1:6">
      <c r="A558" s="32">
        <v>3057</v>
      </c>
      <c r="B558" s="32" t="s">
        <v>374</v>
      </c>
      <c r="C558" s="125">
        <v>42323.958333333336</v>
      </c>
      <c r="D558" s="32">
        <v>30</v>
      </c>
      <c r="E558" s="32">
        <v>-2E-3</v>
      </c>
      <c r="F558" s="125">
        <v>42395.267094907409</v>
      </c>
    </row>
    <row r="559" spans="1:6">
      <c r="A559" s="32">
        <v>3058</v>
      </c>
      <c r="B559" s="32" t="s">
        <v>376</v>
      </c>
      <c r="C559" s="125">
        <v>42323.958333333336</v>
      </c>
      <c r="D559" s="32">
        <v>15</v>
      </c>
      <c r="E559" s="32">
        <v>-2.5000000000000001E-3</v>
      </c>
      <c r="F559" s="125">
        <v>42399.565150462964</v>
      </c>
    </row>
    <row r="560" spans="1:6">
      <c r="A560" s="32">
        <v>3048</v>
      </c>
      <c r="B560" s="32" t="s">
        <v>632</v>
      </c>
      <c r="C560" s="125">
        <v>42323.958333333336</v>
      </c>
      <c r="D560" s="32">
        <v>38</v>
      </c>
      <c r="E560" s="32">
        <v>-2E-3</v>
      </c>
      <c r="F560" s="125">
        <v>42325.116446759261</v>
      </c>
    </row>
    <row r="561" spans="1:6">
      <c r="A561" s="32">
        <v>3049</v>
      </c>
      <c r="B561" s="32" t="s">
        <v>566</v>
      </c>
      <c r="C561" s="125">
        <v>42322.958333333336</v>
      </c>
      <c r="D561" s="32">
        <v>45</v>
      </c>
      <c r="E561" s="32">
        <v>-2E-3</v>
      </c>
      <c r="F561" s="125">
        <v>42542.249780092592</v>
      </c>
    </row>
    <row r="562" spans="1:6">
      <c r="A562" s="32">
        <v>3050</v>
      </c>
      <c r="B562" s="32" t="s">
        <v>574</v>
      </c>
      <c r="C562" s="125">
        <v>42322.958333333336</v>
      </c>
      <c r="D562" s="32">
        <v>34</v>
      </c>
      <c r="E562" s="32">
        <v>-2E-3</v>
      </c>
      <c r="F562" s="125">
        <v>42387.595590277779</v>
      </c>
    </row>
    <row r="563" spans="1:6">
      <c r="A563" s="32">
        <v>3059</v>
      </c>
      <c r="B563" s="32" t="s">
        <v>607</v>
      </c>
      <c r="C563" s="125">
        <v>42322.958333333336</v>
      </c>
      <c r="D563" s="32">
        <v>11</v>
      </c>
      <c r="E563" s="32">
        <v>-0.02</v>
      </c>
      <c r="F563" s="125">
        <v>42640.364062499997</v>
      </c>
    </row>
    <row r="564" spans="1:6">
      <c r="A564" s="32">
        <v>3060</v>
      </c>
      <c r="B564" s="32" t="s">
        <v>609</v>
      </c>
      <c r="C564" s="125">
        <v>42322.958333333336</v>
      </c>
      <c r="D564" s="32">
        <v>36</v>
      </c>
      <c r="E564" s="32">
        <v>-2E-3</v>
      </c>
      <c r="F564" s="125">
        <v>42387.362662037034</v>
      </c>
    </row>
    <row r="565" spans="1:6">
      <c r="A565" s="32">
        <v>3061</v>
      </c>
      <c r="B565" s="32" t="s">
        <v>611</v>
      </c>
      <c r="C565" s="125">
        <v>42322.958333333336</v>
      </c>
      <c r="D565" s="32">
        <v>9</v>
      </c>
      <c r="E565" s="32">
        <v>-2E-3</v>
      </c>
      <c r="F565" s="125">
        <v>42388.979768518519</v>
      </c>
    </row>
    <row r="566" spans="1:6">
      <c r="A566" s="32">
        <v>3064</v>
      </c>
      <c r="B566" s="32" t="s">
        <v>460</v>
      </c>
      <c r="C566" s="125">
        <v>42322.958333333336</v>
      </c>
      <c r="D566" s="32">
        <v>30</v>
      </c>
      <c r="E566" s="32">
        <v>-1.7099999999999999E-3</v>
      </c>
      <c r="F566" s="125">
        <v>42488.420543981483</v>
      </c>
    </row>
    <row r="567" spans="1:6">
      <c r="A567" s="32">
        <v>3067</v>
      </c>
      <c r="B567" s="32" t="s">
        <v>657</v>
      </c>
      <c r="C567" s="125">
        <v>42322.958333333336</v>
      </c>
      <c r="D567" s="32">
        <v>31</v>
      </c>
      <c r="E567" s="32">
        <v>-2E-3</v>
      </c>
      <c r="F567" s="125">
        <v>42517.197916666664</v>
      </c>
    </row>
    <row r="568" spans="1:6">
      <c r="A568" s="32">
        <v>3167</v>
      </c>
      <c r="B568" s="32" t="s">
        <v>610</v>
      </c>
      <c r="C568" s="125">
        <v>42321.958333333336</v>
      </c>
      <c r="D568" s="32">
        <v>10</v>
      </c>
      <c r="E568" s="32">
        <v>-2E-3</v>
      </c>
      <c r="F568" s="125">
        <v>42388.172442129631</v>
      </c>
    </row>
    <row r="569" spans="1:6">
      <c r="A569" s="32">
        <v>3168</v>
      </c>
      <c r="B569" s="32" t="s">
        <v>604</v>
      </c>
      <c r="C569" s="125">
        <v>42321.958333333336</v>
      </c>
      <c r="D569" s="32">
        <v>9</v>
      </c>
      <c r="E569" s="32">
        <v>-2E-3</v>
      </c>
      <c r="F569" s="125">
        <v>42458.143854166665</v>
      </c>
    </row>
    <row r="570" spans="1:6">
      <c r="A570" s="32">
        <v>3068</v>
      </c>
      <c r="B570" s="32" t="s">
        <v>567</v>
      </c>
      <c r="C570" s="125">
        <v>42320.958333333336</v>
      </c>
      <c r="D570" s="32">
        <v>80</v>
      </c>
      <c r="E570" s="32">
        <v>-7.6099999999999996E-3</v>
      </c>
      <c r="F570" s="125">
        <v>42436.487233796295</v>
      </c>
    </row>
    <row r="571" spans="1:6">
      <c r="A571" s="32">
        <v>3047</v>
      </c>
      <c r="B571" s="32" t="s">
        <v>519</v>
      </c>
      <c r="C571" s="125">
        <v>42320.958333333336</v>
      </c>
      <c r="D571" s="32">
        <v>33</v>
      </c>
      <c r="E571" s="32">
        <v>-2E-3</v>
      </c>
      <c r="F571" s="125">
        <v>42384.326261574075</v>
      </c>
    </row>
    <row r="572" spans="1:6">
      <c r="A572" s="32">
        <v>3044</v>
      </c>
      <c r="B572" s="32" t="s">
        <v>521</v>
      </c>
      <c r="C572" s="125">
        <v>42319.958333333336</v>
      </c>
      <c r="D572" s="32">
        <v>40</v>
      </c>
      <c r="E572" s="32">
        <v>-8.0000000000000002E-3</v>
      </c>
      <c r="F572" s="125">
        <v>42367.210717592592</v>
      </c>
    </row>
    <row r="573" spans="1:6">
      <c r="A573" s="32">
        <v>3140</v>
      </c>
      <c r="B573" s="32" t="s">
        <v>431</v>
      </c>
      <c r="C573" s="125">
        <v>42318.958333333336</v>
      </c>
      <c r="D573" s="32">
        <v>45</v>
      </c>
      <c r="E573" s="32">
        <v>-2E-3</v>
      </c>
      <c r="F573" s="125">
        <v>42451.412627314814</v>
      </c>
    </row>
    <row r="574" spans="1:6">
      <c r="A574" s="32">
        <v>3056</v>
      </c>
      <c r="B574" s="32" t="s">
        <v>597</v>
      </c>
      <c r="C574" s="125">
        <v>42317.958333333336</v>
      </c>
      <c r="D574" s="32">
        <v>34</v>
      </c>
      <c r="E574" s="32">
        <v>-1.06E-3</v>
      </c>
      <c r="F574" s="125">
        <v>42346.200624999998</v>
      </c>
    </row>
    <row r="575" spans="1:6">
      <c r="A575" s="32">
        <v>3017</v>
      </c>
      <c r="B575" s="32" t="s">
        <v>422</v>
      </c>
      <c r="C575" s="125">
        <v>42316.958333333336</v>
      </c>
      <c r="D575" s="32">
        <v>21</v>
      </c>
      <c r="E575" s="32">
        <v>-1.81E-3</v>
      </c>
      <c r="F575" s="125">
        <v>42317.183680555558</v>
      </c>
    </row>
    <row r="576" spans="1:6">
      <c r="A576" s="32">
        <v>3018</v>
      </c>
      <c r="B576" s="32" t="s">
        <v>424</v>
      </c>
      <c r="C576" s="125">
        <v>42316.958333333336</v>
      </c>
      <c r="D576" s="32">
        <v>28</v>
      </c>
      <c r="E576" s="32">
        <v>-4.4000000000000002E-4</v>
      </c>
      <c r="F576" s="125">
        <v>42318.127175925925</v>
      </c>
    </row>
    <row r="577" spans="1:6">
      <c r="A577" s="32">
        <v>3019</v>
      </c>
      <c r="B577" s="32" t="s">
        <v>425</v>
      </c>
      <c r="C577" s="125">
        <v>42316.958333333336</v>
      </c>
      <c r="D577" s="32">
        <v>32</v>
      </c>
      <c r="E577" s="32">
        <v>-2E-3</v>
      </c>
      <c r="F577" s="125">
        <v>42317.191666666666</v>
      </c>
    </row>
    <row r="578" spans="1:6">
      <c r="A578" s="32">
        <v>3020</v>
      </c>
      <c r="B578" s="32" t="s">
        <v>417</v>
      </c>
      <c r="C578" s="125">
        <v>42316.958333333336</v>
      </c>
      <c r="D578" s="32">
        <v>37.799999999999997</v>
      </c>
      <c r="E578" s="32">
        <v>-2E-3</v>
      </c>
      <c r="F578" s="125">
        <v>42317.195497685185</v>
      </c>
    </row>
    <row r="579" spans="1:6">
      <c r="A579" s="32">
        <v>3021</v>
      </c>
      <c r="B579" s="32" t="s">
        <v>532</v>
      </c>
      <c r="C579" s="125">
        <v>42316.958333333336</v>
      </c>
      <c r="D579" s="32">
        <v>33</v>
      </c>
      <c r="E579" s="32">
        <v>-2E-3</v>
      </c>
      <c r="F579" s="125">
        <v>42388.157175925924</v>
      </c>
    </row>
    <row r="580" spans="1:6">
      <c r="A580" s="32">
        <v>3023</v>
      </c>
      <c r="B580" s="32" t="s">
        <v>631</v>
      </c>
      <c r="C580" s="125">
        <v>42316.958333333336</v>
      </c>
      <c r="D580" s="32">
        <v>38</v>
      </c>
      <c r="E580" s="32">
        <v>-2E-3</v>
      </c>
      <c r="F580" s="125">
        <v>42325.117083333331</v>
      </c>
    </row>
    <row r="581" spans="1:6">
      <c r="A581" s="32">
        <v>3024</v>
      </c>
      <c r="B581" s="32" t="s">
        <v>632</v>
      </c>
      <c r="C581" s="125">
        <v>42316.958333333336</v>
      </c>
      <c r="D581" s="32">
        <v>40</v>
      </c>
      <c r="E581" s="32">
        <v>-2E-3</v>
      </c>
      <c r="F581" s="125">
        <v>42317.562442129631</v>
      </c>
    </row>
    <row r="582" spans="1:6">
      <c r="A582" s="32">
        <v>3025</v>
      </c>
      <c r="B582" s="32" t="s">
        <v>633</v>
      </c>
      <c r="C582" s="125">
        <v>42316.958333333336</v>
      </c>
      <c r="D582" s="32">
        <v>20</v>
      </c>
      <c r="E582" s="32">
        <v>-2E-3</v>
      </c>
      <c r="F582" s="125">
        <v>42325.115729166668</v>
      </c>
    </row>
    <row r="583" spans="1:6">
      <c r="A583" s="32">
        <v>3026</v>
      </c>
      <c r="B583" s="32" t="s">
        <v>638</v>
      </c>
      <c r="C583" s="125">
        <v>42316.958333333336</v>
      </c>
      <c r="D583" s="32">
        <v>26</v>
      </c>
      <c r="E583" s="32">
        <v>-2E-3</v>
      </c>
      <c r="F583" s="125">
        <v>42503.091747685183</v>
      </c>
    </row>
    <row r="584" spans="1:6">
      <c r="A584" s="32">
        <v>3029</v>
      </c>
      <c r="B584" s="32" t="s">
        <v>432</v>
      </c>
      <c r="C584" s="125">
        <v>42316.958333333336</v>
      </c>
      <c r="D584" s="32">
        <v>45</v>
      </c>
      <c r="E584" s="32">
        <v>-2E-3</v>
      </c>
      <c r="F584" s="125">
        <v>42318.305335648147</v>
      </c>
    </row>
    <row r="585" spans="1:6">
      <c r="A585" s="32">
        <v>3030</v>
      </c>
      <c r="B585" s="32" t="s">
        <v>610</v>
      </c>
      <c r="C585" s="125">
        <v>42316.958333333336</v>
      </c>
      <c r="D585" s="32">
        <v>10</v>
      </c>
      <c r="E585" s="32">
        <v>-2E-3</v>
      </c>
      <c r="F585" s="125">
        <v>42325.156030092592</v>
      </c>
    </row>
    <row r="586" spans="1:6">
      <c r="A586" s="32">
        <v>3034</v>
      </c>
      <c r="B586" s="32" t="s">
        <v>520</v>
      </c>
      <c r="C586" s="125">
        <v>42316.958333333336</v>
      </c>
      <c r="D586" s="32">
        <v>20</v>
      </c>
      <c r="E586" s="32">
        <v>-2E-3</v>
      </c>
      <c r="F586" s="125">
        <v>42374.144803240742</v>
      </c>
    </row>
    <row r="587" spans="1:6">
      <c r="A587" s="32">
        <v>3035</v>
      </c>
      <c r="B587" s="32" t="s">
        <v>604</v>
      </c>
      <c r="C587" s="125">
        <v>42316.958333333336</v>
      </c>
      <c r="D587" s="32">
        <v>9</v>
      </c>
      <c r="E587" s="32">
        <v>-8.0000000000000002E-3</v>
      </c>
      <c r="F587" s="125">
        <v>42325.155509259261</v>
      </c>
    </row>
    <row r="588" spans="1:6">
      <c r="A588" s="32">
        <v>3036</v>
      </c>
      <c r="B588" s="32" t="s">
        <v>516</v>
      </c>
      <c r="C588" s="125">
        <v>42316.958333333336</v>
      </c>
      <c r="D588" s="32">
        <v>20</v>
      </c>
      <c r="E588" s="32">
        <v>-3.8E-3</v>
      </c>
      <c r="F588" s="125">
        <v>42339.393506944441</v>
      </c>
    </row>
    <row r="589" spans="1:6">
      <c r="A589" s="32">
        <v>3031</v>
      </c>
      <c r="B589" s="32" t="s">
        <v>610</v>
      </c>
      <c r="C589" s="125">
        <v>42315.958333333336</v>
      </c>
      <c r="D589" s="32">
        <v>10</v>
      </c>
      <c r="E589" s="32">
        <v>-3.6099999999999999E-3</v>
      </c>
      <c r="F589" s="125">
        <v>42318.329386574071</v>
      </c>
    </row>
    <row r="590" spans="1:6">
      <c r="A590" s="32">
        <v>3032</v>
      </c>
      <c r="B590" s="32" t="s">
        <v>604</v>
      </c>
      <c r="C590" s="125">
        <v>42314.958333333336</v>
      </c>
      <c r="D590" s="32">
        <v>10</v>
      </c>
      <c r="E590" s="32">
        <v>-2E-3</v>
      </c>
      <c r="F590" s="125">
        <v>42318.333784722221</v>
      </c>
    </row>
    <row r="591" spans="1:6">
      <c r="A591" s="32">
        <v>3027</v>
      </c>
      <c r="B591" s="32" t="s">
        <v>495</v>
      </c>
      <c r="C591" s="125">
        <v>42314.958333333336</v>
      </c>
      <c r="D591" s="32">
        <v>12</v>
      </c>
      <c r="E591" s="32">
        <v>-2E-3</v>
      </c>
      <c r="F591" s="125">
        <v>42443.351666666669</v>
      </c>
    </row>
    <row r="592" spans="1:6">
      <c r="A592" s="32">
        <v>3028</v>
      </c>
      <c r="B592" s="32" t="s">
        <v>589</v>
      </c>
      <c r="C592" s="125">
        <v>42314.958333333336</v>
      </c>
      <c r="D592" s="32">
        <v>34</v>
      </c>
      <c r="E592" s="32">
        <v>-2E-3</v>
      </c>
      <c r="F592" s="125">
        <v>42352.484629629631</v>
      </c>
    </row>
    <row r="593" spans="1:6">
      <c r="A593" s="32">
        <v>3062</v>
      </c>
      <c r="B593" s="32" t="s">
        <v>507</v>
      </c>
      <c r="C593" s="125">
        <v>42314.958333333336</v>
      </c>
      <c r="D593" s="32">
        <v>30</v>
      </c>
      <c r="E593" s="32">
        <v>-8.0000000000000002E-3</v>
      </c>
      <c r="F593" s="125">
        <v>42395.334432870368</v>
      </c>
    </row>
    <row r="594" spans="1:6">
      <c r="A594" s="32">
        <v>3042</v>
      </c>
      <c r="B594" s="32" t="s">
        <v>358</v>
      </c>
      <c r="C594" s="125">
        <v>42311.958333333336</v>
      </c>
      <c r="D594" s="32">
        <v>29</v>
      </c>
      <c r="E594" s="32">
        <v>-2E-3</v>
      </c>
      <c r="F594" s="125">
        <v>42514.506006944444</v>
      </c>
    </row>
    <row r="595" spans="1:6">
      <c r="A595" s="32">
        <v>3038</v>
      </c>
      <c r="B595" s="32" t="s">
        <v>574</v>
      </c>
      <c r="C595" s="125">
        <v>42311.958333333336</v>
      </c>
      <c r="D595" s="32">
        <v>40</v>
      </c>
      <c r="E595" s="32">
        <v>-2E-3</v>
      </c>
      <c r="F595" s="125">
        <v>42318.508113425924</v>
      </c>
    </row>
    <row r="596" spans="1:6">
      <c r="A596" s="32">
        <v>3039</v>
      </c>
      <c r="B596" s="32" t="s">
        <v>355</v>
      </c>
      <c r="C596" s="125">
        <v>42310.958333333336</v>
      </c>
      <c r="D596" s="32">
        <v>30</v>
      </c>
      <c r="E596" s="32">
        <v>-2E-3</v>
      </c>
      <c r="F596" s="125">
        <v>42333.139189814814</v>
      </c>
    </row>
    <row r="597" spans="1:6">
      <c r="A597" s="32">
        <v>3091</v>
      </c>
      <c r="B597" s="32" t="s">
        <v>481</v>
      </c>
      <c r="C597" s="125">
        <v>42308.958333333336</v>
      </c>
      <c r="D597" s="32">
        <v>33</v>
      </c>
      <c r="E597" s="32">
        <v>-2.0000000000000001E-4</v>
      </c>
      <c r="F597" s="125">
        <v>42451.185787037037</v>
      </c>
    </row>
    <row r="598" spans="1:6">
      <c r="A598" s="32">
        <v>3093</v>
      </c>
      <c r="B598" s="32" t="s">
        <v>479</v>
      </c>
      <c r="C598" s="125">
        <v>42308.958333333336</v>
      </c>
      <c r="D598" s="32">
        <v>45</v>
      </c>
      <c r="E598" s="32">
        <v>-2.0000000000000002E-5</v>
      </c>
      <c r="F598" s="125">
        <v>42458.187939814816</v>
      </c>
    </row>
    <row r="599" spans="1:6">
      <c r="A599" s="32">
        <v>3115</v>
      </c>
      <c r="B599" s="32" t="s">
        <v>478</v>
      </c>
      <c r="C599" s="125">
        <v>42308.958333333336</v>
      </c>
      <c r="D599" s="32">
        <v>45</v>
      </c>
      <c r="E599" s="32">
        <v>-2E-3</v>
      </c>
      <c r="F599" s="125">
        <v>42535.081932870373</v>
      </c>
    </row>
    <row r="600" spans="1:6">
      <c r="A600" s="32">
        <v>3151</v>
      </c>
      <c r="B600" s="32" t="s">
        <v>386</v>
      </c>
      <c r="C600" s="125">
        <v>42308.958333333336</v>
      </c>
      <c r="D600" s="32">
        <v>36</v>
      </c>
      <c r="E600" s="32">
        <v>-0.01</v>
      </c>
      <c r="F600" s="125">
        <v>42402.104456018518</v>
      </c>
    </row>
    <row r="601" spans="1:6">
      <c r="A601" s="32">
        <v>3016</v>
      </c>
      <c r="B601" s="32" t="s">
        <v>579</v>
      </c>
      <c r="C601" s="125">
        <v>42307.958333333336</v>
      </c>
      <c r="D601" s="32">
        <v>35</v>
      </c>
      <c r="E601" s="32">
        <v>-2E-3</v>
      </c>
      <c r="F601" s="125">
        <v>42367.104143518518</v>
      </c>
    </row>
    <row r="602" spans="1:6">
      <c r="A602" s="32">
        <v>3015</v>
      </c>
      <c r="B602" s="32" t="s">
        <v>578</v>
      </c>
      <c r="C602" s="125">
        <v>42306.958333333336</v>
      </c>
      <c r="D602" s="32">
        <v>35</v>
      </c>
      <c r="E602" s="32">
        <v>-2E-3</v>
      </c>
      <c r="F602" s="125">
        <v>42360.082951388889</v>
      </c>
    </row>
    <row r="603" spans="1:6">
      <c r="A603" s="32">
        <v>3010</v>
      </c>
      <c r="B603" s="32" t="s">
        <v>380</v>
      </c>
      <c r="C603" s="125">
        <v>42306.958333333336</v>
      </c>
      <c r="D603" s="32">
        <v>35</v>
      </c>
      <c r="E603" s="32">
        <v>-2E-3</v>
      </c>
      <c r="F603" s="125">
        <v>42402.093877314815</v>
      </c>
    </row>
    <row r="604" spans="1:6">
      <c r="A604" s="32">
        <v>3013</v>
      </c>
      <c r="B604" s="32" t="s">
        <v>492</v>
      </c>
      <c r="C604" s="125">
        <v>42305.958333333336</v>
      </c>
      <c r="D604" s="32">
        <v>12</v>
      </c>
      <c r="E604" s="32">
        <v>-2.2000000000000001E-3</v>
      </c>
      <c r="F604" s="125">
        <v>42318.118900462963</v>
      </c>
    </row>
    <row r="605" spans="1:6">
      <c r="A605" s="32">
        <v>3008</v>
      </c>
      <c r="B605" s="32" t="s">
        <v>380</v>
      </c>
      <c r="C605" s="125">
        <v>42302.958333333336</v>
      </c>
      <c r="D605" s="32">
        <v>30</v>
      </c>
      <c r="E605" s="32">
        <v>-2E-3</v>
      </c>
      <c r="F605" s="125">
        <v>42307.139641203707</v>
      </c>
    </row>
    <row r="606" spans="1:6">
      <c r="A606" s="32">
        <v>2999</v>
      </c>
      <c r="B606" s="32" t="s">
        <v>380</v>
      </c>
      <c r="C606" s="125">
        <v>42301.958333333336</v>
      </c>
      <c r="D606" s="32">
        <v>45</v>
      </c>
      <c r="E606" s="32">
        <v>-2E-3</v>
      </c>
      <c r="F606" s="125">
        <v>42307.129953703705</v>
      </c>
    </row>
    <row r="607" spans="1:6">
      <c r="A607" s="32">
        <v>2983</v>
      </c>
      <c r="B607" s="32" t="s">
        <v>656</v>
      </c>
      <c r="C607" s="125">
        <v>42301.958333333336</v>
      </c>
      <c r="D607" s="32">
        <v>30</v>
      </c>
      <c r="E607" s="32">
        <v>-2E-3</v>
      </c>
      <c r="F607" s="125">
        <v>42517.121111111112</v>
      </c>
    </row>
    <row r="608" spans="1:6">
      <c r="A608" s="32">
        <v>3003</v>
      </c>
      <c r="B608" s="32" t="s">
        <v>611</v>
      </c>
      <c r="C608" s="125">
        <v>42299.958333333336</v>
      </c>
      <c r="D608" s="32">
        <v>20</v>
      </c>
      <c r="E608" s="32">
        <v>-1.1800000000000001E-3</v>
      </c>
      <c r="F608" s="125">
        <v>42325.155995370369</v>
      </c>
    </row>
    <row r="609" spans="1:6">
      <c r="A609" s="32">
        <v>3004</v>
      </c>
      <c r="B609" s="32" t="s">
        <v>610</v>
      </c>
      <c r="C609" s="125">
        <v>42299.958333333336</v>
      </c>
      <c r="D609" s="32">
        <v>10</v>
      </c>
      <c r="E609" s="32">
        <v>-2E-3</v>
      </c>
      <c r="F609" s="125">
        <v>42304.211574074077</v>
      </c>
    </row>
    <row r="610" spans="1:6">
      <c r="A610" s="32">
        <v>3001</v>
      </c>
      <c r="B610" s="32" t="s">
        <v>386</v>
      </c>
      <c r="C610" s="125">
        <v>42298.958333333336</v>
      </c>
      <c r="D610" s="32">
        <v>35</v>
      </c>
      <c r="E610" s="32">
        <v>-2.8E-3</v>
      </c>
      <c r="F610" s="125">
        <v>42353.560717592591</v>
      </c>
    </row>
    <row r="611" spans="1:6">
      <c r="A611" s="32">
        <v>2998</v>
      </c>
      <c r="B611" s="32" t="s">
        <v>655</v>
      </c>
      <c r="C611" s="125">
        <v>42298.958333333336</v>
      </c>
      <c r="D611" s="32">
        <v>30</v>
      </c>
      <c r="E611" s="32">
        <v>-2E-3</v>
      </c>
      <c r="F611" s="125">
        <v>42499.104155092595</v>
      </c>
    </row>
    <row r="612" spans="1:6">
      <c r="A612" s="32">
        <v>2987</v>
      </c>
      <c r="B612" s="32" t="s">
        <v>599</v>
      </c>
      <c r="C612" s="125">
        <v>42296.958333333336</v>
      </c>
      <c r="D612" s="32">
        <v>31</v>
      </c>
      <c r="E612" s="32">
        <v>-2E-3</v>
      </c>
      <c r="F612" s="125">
        <v>42410.447835648149</v>
      </c>
    </row>
    <row r="613" spans="1:6">
      <c r="A613" s="32">
        <v>2988</v>
      </c>
      <c r="B613" s="32" t="s">
        <v>598</v>
      </c>
      <c r="C613" s="125">
        <v>42296.958333333336</v>
      </c>
      <c r="D613" s="32">
        <v>31</v>
      </c>
      <c r="E613" s="32">
        <v>-2E-3</v>
      </c>
      <c r="F613" s="125">
        <v>42619.144988425927</v>
      </c>
    </row>
    <row r="614" spans="1:6">
      <c r="A614" s="32">
        <v>3073</v>
      </c>
      <c r="B614" s="32" t="s">
        <v>445</v>
      </c>
      <c r="C614" s="125">
        <v>42292.958333333336</v>
      </c>
      <c r="D614" s="32">
        <v>30</v>
      </c>
      <c r="E614" s="32">
        <v>-2E-3</v>
      </c>
      <c r="F614" s="125">
        <v>42327.416527777779</v>
      </c>
    </row>
    <row r="615" spans="1:6">
      <c r="A615" s="32">
        <v>3002</v>
      </c>
      <c r="B615" s="32" t="s">
        <v>574</v>
      </c>
      <c r="C615" s="125">
        <v>42291.958333333336</v>
      </c>
      <c r="D615" s="32">
        <v>40</v>
      </c>
      <c r="E615" s="32">
        <v>-2E-3</v>
      </c>
      <c r="F615" s="125">
        <v>42318.499699074076</v>
      </c>
    </row>
    <row r="616" spans="1:6">
      <c r="A616" s="32">
        <v>3000</v>
      </c>
      <c r="B616" s="32" t="s">
        <v>589</v>
      </c>
      <c r="C616" s="125">
        <v>42291.958333333336</v>
      </c>
      <c r="D616" s="32">
        <v>33</v>
      </c>
      <c r="E616" s="32">
        <v>-1.4999999999999999E-2</v>
      </c>
      <c r="F616" s="125">
        <v>42304.119039351855</v>
      </c>
    </row>
    <row r="617" spans="1:6">
      <c r="A617" s="32">
        <v>2982</v>
      </c>
      <c r="B617" s="32" t="s">
        <v>657</v>
      </c>
      <c r="C617" s="125">
        <v>42289.958333333336</v>
      </c>
      <c r="D617" s="32">
        <v>34</v>
      </c>
      <c r="E617" s="32">
        <v>-2E-3</v>
      </c>
      <c r="F617" s="125">
        <v>42325.461828703701</v>
      </c>
    </row>
    <row r="618" spans="1:6">
      <c r="A618" s="32">
        <v>2979</v>
      </c>
      <c r="B618" s="32" t="s">
        <v>542</v>
      </c>
      <c r="C618" s="125">
        <v>42286.958333333336</v>
      </c>
      <c r="D618" s="32">
        <v>11</v>
      </c>
      <c r="E618" s="32">
        <v>-1.65E-3</v>
      </c>
      <c r="F618" s="125">
        <v>42291.266400462962</v>
      </c>
    </row>
    <row r="619" spans="1:6">
      <c r="A619" s="32">
        <v>2972</v>
      </c>
      <c r="B619" s="32" t="s">
        <v>521</v>
      </c>
      <c r="C619" s="125">
        <v>42286.958333333336</v>
      </c>
      <c r="D619" s="32">
        <v>16</v>
      </c>
      <c r="E619" s="32">
        <v>-2E-3</v>
      </c>
      <c r="F619" s="125">
        <v>42321.140543981484</v>
      </c>
    </row>
    <row r="620" spans="1:6">
      <c r="A620" s="32">
        <v>2967</v>
      </c>
      <c r="B620" s="32" t="s">
        <v>661</v>
      </c>
      <c r="C620" s="125">
        <v>42284.958333333336</v>
      </c>
      <c r="D620" s="32">
        <v>55</v>
      </c>
      <c r="E620" s="32">
        <v>-2E-3</v>
      </c>
      <c r="F620" s="125">
        <v>42395.124768518515</v>
      </c>
    </row>
    <row r="621" spans="1:6">
      <c r="A621" s="32">
        <v>2970</v>
      </c>
      <c r="B621" s="32" t="s">
        <v>659</v>
      </c>
      <c r="C621" s="125">
        <v>42284.958333333336</v>
      </c>
      <c r="D621" s="32">
        <v>31</v>
      </c>
      <c r="E621" s="32">
        <v>-2E-3</v>
      </c>
      <c r="F621" s="125">
        <v>42633.289826388886</v>
      </c>
    </row>
    <row r="622" spans="1:6">
      <c r="A622" s="32">
        <v>2966</v>
      </c>
      <c r="B622" s="32" t="s">
        <v>383</v>
      </c>
      <c r="C622" s="125">
        <v>42282.958333333336</v>
      </c>
      <c r="D622" s="32">
        <v>40</v>
      </c>
      <c r="E622" s="32">
        <v>-5.0000000000000001E-4</v>
      </c>
      <c r="F622" s="125">
        <v>42283.522407407407</v>
      </c>
    </row>
    <row r="623" spans="1:6">
      <c r="A623" s="32">
        <v>2969</v>
      </c>
      <c r="B623" s="32" t="s">
        <v>660</v>
      </c>
      <c r="C623" s="125">
        <v>42281.958333333336</v>
      </c>
      <c r="D623" s="32">
        <v>55</v>
      </c>
      <c r="E623" s="32">
        <v>-2E-3</v>
      </c>
      <c r="F623" s="125">
        <v>42451.275405092594</v>
      </c>
    </row>
    <row r="624" spans="1:6">
      <c r="A624" s="32">
        <v>2973</v>
      </c>
      <c r="B624" s="32" t="s">
        <v>641</v>
      </c>
      <c r="C624" s="125">
        <v>42277.958333333336</v>
      </c>
      <c r="D624" s="32">
        <v>34</v>
      </c>
      <c r="E624" s="32">
        <v>-2.0000000000000001E-4</v>
      </c>
      <c r="F624" s="125">
        <v>42304.318472222221</v>
      </c>
    </row>
    <row r="625" spans="1:6">
      <c r="A625" s="32">
        <v>2974</v>
      </c>
      <c r="B625" s="32" t="s">
        <v>646</v>
      </c>
      <c r="C625" s="125">
        <v>42277.958333333336</v>
      </c>
      <c r="D625" s="32">
        <v>34</v>
      </c>
      <c r="E625" s="32">
        <v>-0.02</v>
      </c>
      <c r="F625" s="125">
        <v>42549.257037037038</v>
      </c>
    </row>
    <row r="626" spans="1:6">
      <c r="A626" s="32">
        <v>3005</v>
      </c>
      <c r="B626" s="32" t="s">
        <v>430</v>
      </c>
      <c r="C626" s="125">
        <v>42277.958333333336</v>
      </c>
      <c r="D626" s="32">
        <v>12</v>
      </c>
      <c r="E626" s="32">
        <v>-4.0000000000000002E-4</v>
      </c>
      <c r="F626" s="125">
        <v>42304.272488425922</v>
      </c>
    </row>
    <row r="627" spans="1:6">
      <c r="A627" s="32">
        <v>3040</v>
      </c>
      <c r="B627" s="32" t="s">
        <v>516</v>
      </c>
      <c r="C627" s="125">
        <v>42277.958333333336</v>
      </c>
      <c r="D627" s="32">
        <v>45</v>
      </c>
      <c r="E627" s="32">
        <v>-0.8</v>
      </c>
      <c r="F627" s="125">
        <v>42319.238657407404</v>
      </c>
    </row>
    <row r="628" spans="1:6">
      <c r="A628" s="32">
        <v>3041</v>
      </c>
      <c r="B628" s="32" t="s">
        <v>518</v>
      </c>
      <c r="C628" s="125">
        <v>42277.958333333336</v>
      </c>
      <c r="D628" s="32">
        <v>45</v>
      </c>
      <c r="E628" s="32">
        <v>-0.01</v>
      </c>
      <c r="F628" s="125">
        <v>42325.291689814818</v>
      </c>
    </row>
    <row r="629" spans="1:6">
      <c r="A629" s="32">
        <v>2975</v>
      </c>
      <c r="B629" s="32" t="s">
        <v>503</v>
      </c>
      <c r="C629" s="125">
        <v>42272.958333333336</v>
      </c>
      <c r="D629" s="32">
        <v>11</v>
      </c>
      <c r="E629" s="32">
        <v>-2E-3</v>
      </c>
      <c r="F629" s="125">
        <v>42290.247743055559</v>
      </c>
    </row>
    <row r="630" spans="1:6">
      <c r="A630" s="32">
        <v>2961</v>
      </c>
      <c r="B630" s="32" t="s">
        <v>614</v>
      </c>
      <c r="C630" s="125">
        <v>42270.958333333336</v>
      </c>
      <c r="D630" s="32">
        <v>11</v>
      </c>
      <c r="E630" s="32">
        <v>-2E-3</v>
      </c>
      <c r="F630" s="125">
        <v>42353.371539351851</v>
      </c>
    </row>
    <row r="631" spans="1:6">
      <c r="A631" s="32">
        <v>2949</v>
      </c>
      <c r="B631" s="32" t="s">
        <v>432</v>
      </c>
      <c r="C631" s="125">
        <v>42268.958333333336</v>
      </c>
      <c r="D631" s="32">
        <v>45</v>
      </c>
      <c r="E631" s="32">
        <v>-4.0000000000000002E-4</v>
      </c>
      <c r="F631" s="125">
        <v>42276.089270833334</v>
      </c>
    </row>
    <row r="632" spans="1:6">
      <c r="A632" s="32">
        <v>2959</v>
      </c>
      <c r="B632" s="32" t="s">
        <v>639</v>
      </c>
      <c r="C632" s="125">
        <v>42267.958333333336</v>
      </c>
      <c r="D632" s="32">
        <v>45</v>
      </c>
      <c r="E632" s="32">
        <v>-2E-3</v>
      </c>
      <c r="F632" s="125">
        <v>42564.340405092589</v>
      </c>
    </row>
    <row r="633" spans="1:6">
      <c r="A633" s="32">
        <v>2960</v>
      </c>
      <c r="B633" s="32" t="s">
        <v>645</v>
      </c>
      <c r="C633" s="125">
        <v>42265.958333333336</v>
      </c>
      <c r="D633" s="32">
        <v>34</v>
      </c>
      <c r="E633" s="32">
        <v>-2E-3</v>
      </c>
      <c r="F633" s="125">
        <v>42647.082349537035</v>
      </c>
    </row>
    <row r="634" spans="1:6">
      <c r="A634" s="32">
        <v>2943</v>
      </c>
      <c r="B634" s="32" t="s">
        <v>335</v>
      </c>
      <c r="C634" s="125">
        <v>42265.958333333336</v>
      </c>
      <c r="D634" s="32">
        <v>30.42</v>
      </c>
      <c r="E634" s="32">
        <v>-2E-3</v>
      </c>
      <c r="F634" s="125">
        <v>42269.176608796297</v>
      </c>
    </row>
    <row r="635" spans="1:6">
      <c r="A635" s="32">
        <v>2951</v>
      </c>
      <c r="B635" s="32" t="s">
        <v>521</v>
      </c>
      <c r="C635" s="125">
        <v>42264.958333333336</v>
      </c>
      <c r="D635" s="32">
        <v>35</v>
      </c>
      <c r="E635" s="32">
        <v>-2E-3</v>
      </c>
      <c r="F635" s="125">
        <v>42276.191990740743</v>
      </c>
    </row>
    <row r="636" spans="1:6">
      <c r="A636" s="32">
        <v>2930</v>
      </c>
      <c r="B636" s="32" t="s">
        <v>895</v>
      </c>
      <c r="C636" s="125">
        <v>42263.958333333336</v>
      </c>
      <c r="D636" s="32">
        <v>32</v>
      </c>
      <c r="E636" s="32">
        <v>-2E-3</v>
      </c>
      <c r="F636" s="125">
        <v>42416.169548611113</v>
      </c>
    </row>
    <row r="637" spans="1:6">
      <c r="A637" s="32">
        <v>2931</v>
      </c>
      <c r="B637" s="32" t="s">
        <v>896</v>
      </c>
      <c r="C637" s="125">
        <v>42263.958333333336</v>
      </c>
      <c r="D637" s="32">
        <v>32</v>
      </c>
      <c r="E637" s="32">
        <v>-2E-3</v>
      </c>
      <c r="F637" s="125">
        <v>42458.09306712963</v>
      </c>
    </row>
    <row r="638" spans="1:6">
      <c r="A638" s="32">
        <v>2932</v>
      </c>
      <c r="B638" s="32" t="s">
        <v>897</v>
      </c>
      <c r="C638" s="125">
        <v>42263.958333333336</v>
      </c>
      <c r="D638" s="32">
        <v>32</v>
      </c>
      <c r="E638" s="32">
        <v>-2E-3</v>
      </c>
      <c r="F638" s="125">
        <v>42451.140266203707</v>
      </c>
    </row>
    <row r="639" spans="1:6">
      <c r="A639" s="32">
        <v>2933</v>
      </c>
      <c r="B639" s="32" t="s">
        <v>898</v>
      </c>
      <c r="C639" s="125">
        <v>42263.958333333336</v>
      </c>
      <c r="D639" s="32">
        <v>32</v>
      </c>
      <c r="E639" s="32">
        <v>-2E-3</v>
      </c>
      <c r="F639" s="125">
        <v>42269.161886574075</v>
      </c>
    </row>
    <row r="640" spans="1:6">
      <c r="A640" s="32">
        <v>2934</v>
      </c>
      <c r="B640" s="32" t="s">
        <v>423</v>
      </c>
      <c r="C640" s="125">
        <v>42263.958333333336</v>
      </c>
      <c r="D640" s="32">
        <v>32</v>
      </c>
      <c r="E640" s="32">
        <v>-2E-3</v>
      </c>
      <c r="F640" s="125">
        <v>42485.138842592591</v>
      </c>
    </row>
    <row r="641" spans="1:6">
      <c r="A641" s="32">
        <v>2935</v>
      </c>
      <c r="B641" s="32" t="s">
        <v>899</v>
      </c>
      <c r="C641" s="125">
        <v>42263.958333333336</v>
      </c>
      <c r="D641" s="32">
        <v>32</v>
      </c>
      <c r="E641" s="32">
        <v>-2E-3</v>
      </c>
      <c r="F641" s="125">
        <v>42264.426087962966</v>
      </c>
    </row>
    <row r="642" spans="1:6">
      <c r="A642" s="32">
        <v>2936</v>
      </c>
      <c r="B642" s="32" t="s">
        <v>900</v>
      </c>
      <c r="C642" s="125">
        <v>42263.958333333336</v>
      </c>
      <c r="D642" s="32">
        <v>32</v>
      </c>
      <c r="E642" s="32">
        <v>-2E-3</v>
      </c>
      <c r="F642" s="125">
        <v>42269.154236111113</v>
      </c>
    </row>
    <row r="643" spans="1:6">
      <c r="A643" s="32">
        <v>2937</v>
      </c>
      <c r="B643" s="32" t="s">
        <v>529</v>
      </c>
      <c r="C643" s="125">
        <v>42263.958333333336</v>
      </c>
      <c r="D643" s="32">
        <v>32</v>
      </c>
      <c r="E643" s="32">
        <v>-2E-3</v>
      </c>
      <c r="F643" s="125">
        <v>42451.15898148148</v>
      </c>
    </row>
    <row r="644" spans="1:6">
      <c r="A644" s="32">
        <v>2938</v>
      </c>
      <c r="B644" s="32" t="s">
        <v>530</v>
      </c>
      <c r="C644" s="125">
        <v>42263.958333333336</v>
      </c>
      <c r="D644" s="32">
        <v>32</v>
      </c>
      <c r="E644" s="32">
        <v>-2E-3</v>
      </c>
      <c r="F644" s="125">
        <v>42264.435335648152</v>
      </c>
    </row>
    <row r="645" spans="1:6">
      <c r="A645" s="32">
        <v>2939</v>
      </c>
      <c r="B645" s="32" t="s">
        <v>539</v>
      </c>
      <c r="C645" s="125">
        <v>42263.958333333336</v>
      </c>
      <c r="D645" s="32">
        <v>32</v>
      </c>
      <c r="E645" s="32">
        <v>-2E-3</v>
      </c>
      <c r="F645" s="125">
        <v>42264.436053240737</v>
      </c>
    </row>
    <row r="646" spans="1:6">
      <c r="A646" s="32">
        <v>2940</v>
      </c>
      <c r="B646" s="32" t="s">
        <v>540</v>
      </c>
      <c r="C646" s="125">
        <v>42263.958333333336</v>
      </c>
      <c r="D646" s="32">
        <v>32</v>
      </c>
      <c r="E646" s="32">
        <v>-2E-3</v>
      </c>
      <c r="F646" s="125">
        <v>42332.204259259262</v>
      </c>
    </row>
    <row r="647" spans="1:6">
      <c r="A647" s="32">
        <v>2945</v>
      </c>
      <c r="B647" s="32" t="s">
        <v>633</v>
      </c>
      <c r="C647" s="125">
        <v>42262.958333333336</v>
      </c>
      <c r="D647" s="32">
        <v>40</v>
      </c>
      <c r="E647" s="32">
        <v>-3.4000000000000002E-2</v>
      </c>
      <c r="F647" s="125">
        <v>42310.379918981482</v>
      </c>
    </row>
    <row r="648" spans="1:6">
      <c r="A648" s="32">
        <v>2964</v>
      </c>
      <c r="B648" s="32" t="s">
        <v>634</v>
      </c>
      <c r="C648" s="125">
        <v>42258.958333333336</v>
      </c>
      <c r="D648" s="32">
        <v>43</v>
      </c>
      <c r="E648" s="32">
        <v>-2E-3</v>
      </c>
      <c r="F648" s="125">
        <v>42325.156099537038</v>
      </c>
    </row>
    <row r="649" spans="1:6">
      <c r="A649" s="32">
        <v>2952</v>
      </c>
      <c r="B649" s="32" t="s">
        <v>518</v>
      </c>
      <c r="C649" s="125">
        <v>42257.958333333336</v>
      </c>
      <c r="D649" s="32">
        <v>40</v>
      </c>
      <c r="E649" s="32">
        <v>-0.06</v>
      </c>
      <c r="F649" s="125">
        <v>42304.133692129632</v>
      </c>
    </row>
    <row r="650" spans="1:6">
      <c r="A650" s="32">
        <v>2947</v>
      </c>
      <c r="B650" s="32" t="s">
        <v>638</v>
      </c>
      <c r="C650" s="125">
        <v>42257.958333333336</v>
      </c>
      <c r="D650" s="32">
        <v>10</v>
      </c>
      <c r="E650" s="32">
        <v>-8.7200000000000003E-3</v>
      </c>
      <c r="F650" s="125">
        <v>42304.14912037037</v>
      </c>
    </row>
    <row r="651" spans="1:6">
      <c r="A651" s="32">
        <v>2929</v>
      </c>
      <c r="B651" s="32" t="s">
        <v>367</v>
      </c>
      <c r="C651" s="125">
        <v>42257.958333333336</v>
      </c>
      <c r="D651" s="32">
        <v>45</v>
      </c>
      <c r="E651" s="32">
        <v>-5.0000000000000001E-3</v>
      </c>
      <c r="F651" s="125">
        <v>42262.318032407406</v>
      </c>
    </row>
    <row r="652" spans="1:6">
      <c r="A652" s="32">
        <v>2965</v>
      </c>
      <c r="B652" s="32" t="s">
        <v>374</v>
      </c>
      <c r="C652" s="125">
        <v>42255.958333333336</v>
      </c>
      <c r="D652" s="32">
        <v>30</v>
      </c>
      <c r="E652" s="32">
        <v>-5.0000000000000001E-3</v>
      </c>
      <c r="F652" s="125">
        <v>42283.495729166665</v>
      </c>
    </row>
    <row r="653" spans="1:6">
      <c r="A653" s="32">
        <v>2924</v>
      </c>
      <c r="B653" s="32" t="s">
        <v>507</v>
      </c>
      <c r="C653" s="125">
        <v>42254.958333333336</v>
      </c>
      <c r="D653" s="32">
        <v>28.5</v>
      </c>
      <c r="E653" s="32">
        <v>-2E-3</v>
      </c>
      <c r="F653" s="125">
        <v>42377.356192129628</v>
      </c>
    </row>
    <row r="654" spans="1:6">
      <c r="A654" s="32">
        <v>2928</v>
      </c>
      <c r="B654" s="32" t="s">
        <v>362</v>
      </c>
      <c r="C654" s="125">
        <v>42254.958333333336</v>
      </c>
      <c r="D654" s="32">
        <v>45</v>
      </c>
      <c r="E654" s="32">
        <v>-5.0000000000000001E-3</v>
      </c>
      <c r="F654" s="125">
        <v>42262.290300925924</v>
      </c>
    </row>
    <row r="655" spans="1:6">
      <c r="A655" s="32">
        <v>2910</v>
      </c>
      <c r="B655" s="32" t="s">
        <v>539</v>
      </c>
      <c r="C655" s="125">
        <v>42254.958333333336</v>
      </c>
      <c r="D655" s="32">
        <v>30</v>
      </c>
      <c r="E655" s="32">
        <v>-2E-3</v>
      </c>
      <c r="F655" s="125">
        <v>42255.295949074076</v>
      </c>
    </row>
    <row r="656" spans="1:6">
      <c r="A656" s="32">
        <v>2913</v>
      </c>
      <c r="B656" s="32" t="s">
        <v>532</v>
      </c>
      <c r="C656" s="125">
        <v>42254.958333333336</v>
      </c>
      <c r="D656" s="32">
        <v>30</v>
      </c>
      <c r="E656" s="32">
        <v>-1.4999999999999999E-2</v>
      </c>
      <c r="F656" s="125">
        <v>42255.210902777777</v>
      </c>
    </row>
    <row r="657" spans="1:6">
      <c r="A657" s="32">
        <v>2917</v>
      </c>
      <c r="B657" s="32" t="s">
        <v>424</v>
      </c>
      <c r="C657" s="125">
        <v>42254.958333333336</v>
      </c>
      <c r="D657" s="32">
        <v>31</v>
      </c>
      <c r="E657" s="32">
        <v>-2.5000000000000001E-3</v>
      </c>
      <c r="F657" s="125">
        <v>42255.362013888887</v>
      </c>
    </row>
    <row r="658" spans="1:6">
      <c r="A658" s="32">
        <v>2918</v>
      </c>
      <c r="B658" s="32" t="s">
        <v>413</v>
      </c>
      <c r="C658" s="125">
        <v>42254.958333333336</v>
      </c>
      <c r="D658" s="32">
        <v>32</v>
      </c>
      <c r="E658" s="32">
        <v>-2E-3</v>
      </c>
      <c r="F658" s="125">
        <v>42486.067418981482</v>
      </c>
    </row>
    <row r="659" spans="1:6">
      <c r="A659" s="32">
        <v>2922</v>
      </c>
      <c r="B659" s="32" t="s">
        <v>574</v>
      </c>
      <c r="C659" s="125">
        <v>42254.958333333336</v>
      </c>
      <c r="D659" s="32">
        <v>45</v>
      </c>
      <c r="E659" s="32">
        <v>-2E-3</v>
      </c>
      <c r="F659" s="125">
        <v>42297.667824074073</v>
      </c>
    </row>
    <row r="660" spans="1:6">
      <c r="A660" s="32">
        <v>2911</v>
      </c>
      <c r="B660" s="32" t="s">
        <v>368</v>
      </c>
      <c r="C660" s="125">
        <v>42253.958333333336</v>
      </c>
      <c r="D660" s="32">
        <v>50</v>
      </c>
      <c r="E660" s="32">
        <v>-1.4E-2</v>
      </c>
      <c r="F660" s="125">
        <v>42255.188414351855</v>
      </c>
    </row>
    <row r="661" spans="1:6">
      <c r="A661" s="32">
        <v>2912</v>
      </c>
      <c r="B661" s="32" t="s">
        <v>367</v>
      </c>
      <c r="C661" s="125">
        <v>42253.958333333336</v>
      </c>
      <c r="D661" s="32">
        <v>45</v>
      </c>
      <c r="E661" s="32">
        <v>-0.01</v>
      </c>
      <c r="F661" s="125">
        <v>42261.078506944446</v>
      </c>
    </row>
    <row r="662" spans="1:6">
      <c r="A662" s="32">
        <v>2997</v>
      </c>
      <c r="B662" s="32" t="s">
        <v>351</v>
      </c>
      <c r="C662" s="125">
        <v>42253.958333333336</v>
      </c>
      <c r="D662" s="32">
        <v>28</v>
      </c>
      <c r="E662" s="32">
        <v>-1.1E-4</v>
      </c>
      <c r="F662" s="125">
        <v>42303.100694444445</v>
      </c>
    </row>
    <row r="663" spans="1:6">
      <c r="A663" s="32">
        <v>2995</v>
      </c>
      <c r="B663" s="32" t="s">
        <v>347</v>
      </c>
      <c r="C663" s="125">
        <v>42253.958333333336</v>
      </c>
      <c r="D663" s="32">
        <v>45</v>
      </c>
      <c r="E663" s="32">
        <v>-2E-3</v>
      </c>
      <c r="F663" s="125">
        <v>42298.048796296294</v>
      </c>
    </row>
    <row r="664" spans="1:6">
      <c r="A664" s="32">
        <v>2953</v>
      </c>
      <c r="B664" s="32" t="s">
        <v>571</v>
      </c>
      <c r="C664" s="125">
        <v>42252.958333333336</v>
      </c>
      <c r="D664" s="32">
        <v>34</v>
      </c>
      <c r="E664" s="32">
        <v>-2E-3</v>
      </c>
      <c r="F664" s="125">
        <v>42556.023425925923</v>
      </c>
    </row>
    <row r="665" spans="1:6">
      <c r="A665" s="32">
        <v>2908</v>
      </c>
      <c r="B665" s="32" t="s">
        <v>521</v>
      </c>
      <c r="C665" s="125">
        <v>42252.958333333336</v>
      </c>
      <c r="D665" s="32">
        <v>12</v>
      </c>
      <c r="E665" s="32">
        <v>-2.0000000000000001E-4</v>
      </c>
      <c r="F665" s="125">
        <v>42258.402233796296</v>
      </c>
    </row>
    <row r="666" spans="1:6">
      <c r="A666" s="32">
        <v>2923</v>
      </c>
      <c r="B666" s="32" t="s">
        <v>569</v>
      </c>
      <c r="C666" s="125">
        <v>42252.958333333336</v>
      </c>
      <c r="D666" s="32">
        <v>80</v>
      </c>
      <c r="E666" s="32">
        <v>-1.2999999999999999E-2</v>
      </c>
      <c r="F666" s="125">
        <v>42381.509837962964</v>
      </c>
    </row>
    <row r="667" spans="1:6">
      <c r="A667" s="32">
        <v>2452</v>
      </c>
      <c r="B667" s="32" t="s">
        <v>518</v>
      </c>
      <c r="C667" s="125">
        <v>42252.958333333336</v>
      </c>
      <c r="D667" s="32">
        <v>60</v>
      </c>
      <c r="E667" s="32">
        <v>-2E-3</v>
      </c>
      <c r="F667" s="125">
        <v>42255.135601851849</v>
      </c>
    </row>
    <row r="668" spans="1:6">
      <c r="A668" s="32">
        <v>2919</v>
      </c>
      <c r="B668" s="32" t="s">
        <v>495</v>
      </c>
      <c r="C668" s="125">
        <v>42251.958333333336</v>
      </c>
      <c r="D668" s="32">
        <v>30</v>
      </c>
      <c r="E668" s="32">
        <v>-2E-3</v>
      </c>
      <c r="F668" s="125">
        <v>42377.350069444445</v>
      </c>
    </row>
    <row r="669" spans="1:6">
      <c r="A669" s="32">
        <v>3081</v>
      </c>
      <c r="B669" s="32" t="s">
        <v>385</v>
      </c>
      <c r="C669" s="125">
        <v>42251.958333333336</v>
      </c>
      <c r="D669" s="32">
        <v>50</v>
      </c>
      <c r="E669" s="32">
        <v>-1.9300000000000001E-3</v>
      </c>
      <c r="F669" s="125">
        <v>42331.056817129633</v>
      </c>
    </row>
    <row r="670" spans="1:6">
      <c r="A670" s="32">
        <v>2915</v>
      </c>
      <c r="B670" s="32" t="s">
        <v>631</v>
      </c>
      <c r="C670" s="125">
        <v>42250.958333333336</v>
      </c>
      <c r="D670" s="32">
        <v>40</v>
      </c>
      <c r="E670" s="32">
        <v>-1.6299999999999999E-2</v>
      </c>
      <c r="F670" s="125">
        <v>42304.13417824074</v>
      </c>
    </row>
    <row r="671" spans="1:6">
      <c r="A671" s="32">
        <v>2921</v>
      </c>
      <c r="B671" s="32" t="s">
        <v>567</v>
      </c>
      <c r="C671" s="125">
        <v>42248.958333333336</v>
      </c>
      <c r="D671" s="32">
        <v>45</v>
      </c>
      <c r="E671" s="32">
        <v>-1.4E-3</v>
      </c>
      <c r="F671" s="125">
        <v>42325.488275462965</v>
      </c>
    </row>
    <row r="672" spans="1:6">
      <c r="A672" s="32">
        <v>2450</v>
      </c>
      <c r="B672" s="32" t="s">
        <v>516</v>
      </c>
      <c r="C672" s="125">
        <v>42247.958333333336</v>
      </c>
      <c r="D672" s="32">
        <v>30</v>
      </c>
      <c r="E672" s="32">
        <v>-5.0000000000000001E-3</v>
      </c>
      <c r="F672" s="125">
        <v>42284.311574074076</v>
      </c>
    </row>
    <row r="673" spans="1:6">
      <c r="A673" s="32">
        <v>2978</v>
      </c>
      <c r="B673" s="32" t="s">
        <v>644</v>
      </c>
      <c r="C673" s="125">
        <v>42247.958333333336</v>
      </c>
      <c r="D673" s="32">
        <v>45</v>
      </c>
      <c r="E673" s="32">
        <v>-0.01</v>
      </c>
      <c r="F673" s="125">
        <v>42437.170381944445</v>
      </c>
    </row>
    <row r="674" spans="1:6">
      <c r="A674" s="32">
        <v>3254</v>
      </c>
      <c r="B674" s="32" t="s">
        <v>465</v>
      </c>
      <c r="C674" s="125">
        <v>42247.958333333336</v>
      </c>
      <c r="D674" s="32">
        <v>45</v>
      </c>
      <c r="E674" s="32">
        <v>-2E-3</v>
      </c>
      <c r="F674" s="125">
        <v>42404.242488425924</v>
      </c>
    </row>
    <row r="675" spans="1:6">
      <c r="A675" s="32">
        <v>2914</v>
      </c>
      <c r="B675" s="32" t="s">
        <v>634</v>
      </c>
      <c r="C675" s="125">
        <v>42246.958333333336</v>
      </c>
      <c r="D675" s="32">
        <v>50</v>
      </c>
      <c r="E675" s="32">
        <v>-9.83675E-3</v>
      </c>
      <c r="F675" s="125">
        <v>42276.202743055554</v>
      </c>
    </row>
    <row r="676" spans="1:6">
      <c r="A676" s="32">
        <v>2813</v>
      </c>
      <c r="B676" s="32" t="s">
        <v>574</v>
      </c>
      <c r="C676" s="125">
        <v>42246.958333333336</v>
      </c>
      <c r="D676" s="32">
        <v>35</v>
      </c>
      <c r="E676" s="32">
        <v>-2E-3</v>
      </c>
      <c r="F676" s="125">
        <v>42262.136273148149</v>
      </c>
    </row>
    <row r="677" spans="1:6">
      <c r="A677" s="32">
        <v>2916</v>
      </c>
      <c r="B677" s="32" t="s">
        <v>633</v>
      </c>
      <c r="C677" s="125">
        <v>42245.958333333336</v>
      </c>
      <c r="D677" s="32">
        <v>40</v>
      </c>
      <c r="E677" s="32">
        <v>-9.4500000000000001E-3</v>
      </c>
      <c r="F677" s="125">
        <v>42269.268831018519</v>
      </c>
    </row>
    <row r="678" spans="1:6">
      <c r="A678" s="32">
        <v>2487</v>
      </c>
      <c r="B678" s="32" t="s">
        <v>569</v>
      </c>
      <c r="C678" s="125">
        <v>42245.958333333336</v>
      </c>
      <c r="D678" s="32">
        <v>32</v>
      </c>
      <c r="E678" s="32">
        <v>-1.8E-3</v>
      </c>
      <c r="F678" s="125">
        <v>42262.176053240742</v>
      </c>
    </row>
    <row r="679" spans="1:6">
      <c r="A679" s="32">
        <v>2652</v>
      </c>
      <c r="B679" s="32" t="s">
        <v>570</v>
      </c>
      <c r="C679" s="125">
        <v>42244.958333333336</v>
      </c>
      <c r="D679" s="32">
        <v>37</v>
      </c>
      <c r="E679" s="32">
        <v>-3.0000000000000001E-3</v>
      </c>
      <c r="F679" s="125">
        <v>42381.268333333333</v>
      </c>
    </row>
    <row r="680" spans="1:6">
      <c r="A680" s="32">
        <v>2899</v>
      </c>
      <c r="B680" s="32" t="s">
        <v>365</v>
      </c>
      <c r="C680" s="125">
        <v>42243.958333333336</v>
      </c>
      <c r="D680" s="32">
        <v>50</v>
      </c>
      <c r="E680" s="32">
        <v>-8.0000000000000002E-3</v>
      </c>
      <c r="F680" s="125">
        <v>42248.406666666669</v>
      </c>
    </row>
    <row r="681" spans="1:6">
      <c r="A681" s="32">
        <v>2895</v>
      </c>
      <c r="B681" s="32" t="s">
        <v>364</v>
      </c>
      <c r="C681" s="125">
        <v>42242.958333333336</v>
      </c>
      <c r="D681" s="32">
        <v>60</v>
      </c>
      <c r="E681" s="32">
        <v>-0.01</v>
      </c>
      <c r="F681" s="125">
        <v>42486.560902777775</v>
      </c>
    </row>
    <row r="682" spans="1:6">
      <c r="A682" s="32">
        <v>3102</v>
      </c>
      <c r="B682" s="32" t="s">
        <v>339</v>
      </c>
      <c r="C682" s="125">
        <v>42242.958333333336</v>
      </c>
      <c r="D682" s="32">
        <v>40</v>
      </c>
      <c r="E682" s="32">
        <v>-2E-3</v>
      </c>
      <c r="F682" s="125">
        <v>42333.137372685182</v>
      </c>
    </row>
    <row r="683" spans="1:6">
      <c r="A683" s="32">
        <v>2948</v>
      </c>
      <c r="B683" s="32" t="s">
        <v>491</v>
      </c>
      <c r="C683" s="125">
        <v>42241.958333333336</v>
      </c>
      <c r="D683" s="32">
        <v>30</v>
      </c>
      <c r="E683" s="32">
        <v>-5.9999999999999995E-4</v>
      </c>
      <c r="F683" s="125">
        <v>42499.142210648148</v>
      </c>
    </row>
    <row r="684" spans="1:6">
      <c r="A684" s="32">
        <v>2484</v>
      </c>
      <c r="B684" s="32" t="s">
        <v>566</v>
      </c>
      <c r="C684" s="125">
        <v>42241.958333333336</v>
      </c>
      <c r="D684" s="32">
        <v>31</v>
      </c>
      <c r="E684" s="32">
        <v>-4.0000000000000001E-3</v>
      </c>
      <c r="F684" s="125">
        <v>42276.476087962961</v>
      </c>
    </row>
    <row r="685" spans="1:6">
      <c r="A685" s="32">
        <v>2573</v>
      </c>
      <c r="B685" s="32" t="s">
        <v>419</v>
      </c>
      <c r="C685" s="125">
        <v>42241.958333333336</v>
      </c>
      <c r="D685" s="32">
        <v>33</v>
      </c>
      <c r="E685" s="32">
        <v>-5.0000000000000001E-3</v>
      </c>
      <c r="F685" s="125">
        <v>42556.120462962965</v>
      </c>
    </row>
    <row r="686" spans="1:6">
      <c r="A686" s="32">
        <v>2535</v>
      </c>
      <c r="B686" s="32" t="s">
        <v>638</v>
      </c>
      <c r="C686" s="125">
        <v>42238.958333333336</v>
      </c>
      <c r="D686" s="32">
        <v>35</v>
      </c>
      <c r="E686" s="32">
        <v>-8.6999999999999994E-3</v>
      </c>
      <c r="F686" s="125">
        <v>42269.27584490741</v>
      </c>
    </row>
    <row r="687" spans="1:6">
      <c r="A687" s="32">
        <v>2827</v>
      </c>
      <c r="B687" s="32" t="s">
        <v>623</v>
      </c>
      <c r="C687" s="125">
        <v>42238.958333333336</v>
      </c>
      <c r="D687" s="32">
        <v>35</v>
      </c>
      <c r="E687" s="32">
        <v>-7.0000000000000001E-3</v>
      </c>
      <c r="F687" s="125">
        <v>42388.168726851851</v>
      </c>
    </row>
    <row r="688" spans="1:6">
      <c r="A688" s="32">
        <v>2876</v>
      </c>
      <c r="B688" s="32" t="s">
        <v>469</v>
      </c>
      <c r="C688" s="125">
        <v>42238.958333333336</v>
      </c>
      <c r="D688" s="32">
        <v>10</v>
      </c>
      <c r="E688" s="32">
        <v>-4.3835100000000002E-3</v>
      </c>
      <c r="F688" s="125">
        <v>42242.525011574071</v>
      </c>
    </row>
    <row r="689" spans="1:6">
      <c r="A689" s="32">
        <v>2901</v>
      </c>
      <c r="B689" s="32" t="s">
        <v>860</v>
      </c>
      <c r="C689" s="125">
        <v>42235.958333333336</v>
      </c>
      <c r="D689" s="32">
        <v>45</v>
      </c>
      <c r="E689" s="32">
        <v>-2E-3</v>
      </c>
      <c r="F689" s="125">
        <v>42249.643009259256</v>
      </c>
    </row>
    <row r="690" spans="1:6">
      <c r="A690" s="32">
        <v>2893</v>
      </c>
      <c r="B690" s="32" t="s">
        <v>625</v>
      </c>
      <c r="C690" s="125">
        <v>42234.958333333336</v>
      </c>
      <c r="D690" s="32">
        <v>45</v>
      </c>
      <c r="E690" s="32">
        <v>-2E-3</v>
      </c>
      <c r="F690" s="125">
        <v>42422.205439814818</v>
      </c>
    </row>
    <row r="691" spans="1:6">
      <c r="A691" s="32">
        <v>2905</v>
      </c>
      <c r="B691" s="32" t="s">
        <v>507</v>
      </c>
      <c r="C691" s="125">
        <v>42234.958333333336</v>
      </c>
      <c r="D691" s="32">
        <v>28.5</v>
      </c>
      <c r="E691" s="32">
        <v>-2E-3</v>
      </c>
      <c r="F691" s="125">
        <v>42254.189131944448</v>
      </c>
    </row>
    <row r="692" spans="1:6">
      <c r="A692" s="32">
        <v>2900</v>
      </c>
      <c r="B692" s="32" t="s">
        <v>491</v>
      </c>
      <c r="C692" s="125">
        <v>42231.958333333336</v>
      </c>
      <c r="D692" s="32">
        <v>30</v>
      </c>
      <c r="E692" s="32">
        <v>-2E-3</v>
      </c>
      <c r="F692" s="125">
        <v>42249.263043981482</v>
      </c>
    </row>
    <row r="693" spans="1:6">
      <c r="A693" s="32">
        <v>2625</v>
      </c>
      <c r="B693" s="32" t="s">
        <v>523</v>
      </c>
      <c r="C693" s="125">
        <v>42231.958333333336</v>
      </c>
      <c r="D693" s="32">
        <v>45</v>
      </c>
      <c r="E693" s="32">
        <v>-0.01</v>
      </c>
      <c r="F693" s="125">
        <v>42416.106979166667</v>
      </c>
    </row>
    <row r="694" spans="1:6">
      <c r="A694" s="32">
        <v>2889</v>
      </c>
      <c r="B694" s="32" t="s">
        <v>373</v>
      </c>
      <c r="C694" s="125">
        <v>42230.958333333336</v>
      </c>
      <c r="D694" s="32">
        <v>26</v>
      </c>
      <c r="E694" s="32">
        <v>-2E-3</v>
      </c>
      <c r="F694" s="125">
        <v>42255.283958333333</v>
      </c>
    </row>
    <row r="695" spans="1:6">
      <c r="A695" s="32">
        <v>2523</v>
      </c>
      <c r="B695" s="32" t="s">
        <v>626</v>
      </c>
      <c r="C695" s="125">
        <v>42230.958333333336</v>
      </c>
      <c r="D695" s="32">
        <v>35</v>
      </c>
      <c r="E695" s="32">
        <v>-6.0000000000000001E-3</v>
      </c>
      <c r="F695" s="125">
        <v>42395.446226851855</v>
      </c>
    </row>
    <row r="696" spans="1:6">
      <c r="A696" s="32">
        <v>2385</v>
      </c>
      <c r="B696" s="32" t="s">
        <v>430</v>
      </c>
      <c r="C696" s="125">
        <v>42230.958333333336</v>
      </c>
      <c r="D696" s="32">
        <v>45</v>
      </c>
      <c r="E696" s="32">
        <v>-2E-3</v>
      </c>
      <c r="F696" s="125">
        <v>42254.475462962961</v>
      </c>
    </row>
    <row r="697" spans="1:6">
      <c r="A697" s="32">
        <v>2996</v>
      </c>
      <c r="B697" s="32" t="s">
        <v>350</v>
      </c>
      <c r="C697" s="125">
        <v>42230.958333333336</v>
      </c>
      <c r="D697" s="32">
        <v>28</v>
      </c>
      <c r="E697" s="32">
        <v>-5.4000000000000001E-4</v>
      </c>
      <c r="F697" s="125">
        <v>42298.063796296294</v>
      </c>
    </row>
    <row r="698" spans="1:6">
      <c r="A698" s="32">
        <v>2897</v>
      </c>
      <c r="B698" s="32" t="s">
        <v>526</v>
      </c>
      <c r="C698" s="125">
        <v>42229.958333333336</v>
      </c>
      <c r="D698" s="32">
        <v>60</v>
      </c>
      <c r="E698" s="32">
        <v>-0.01</v>
      </c>
      <c r="F698" s="125">
        <v>42317.412303240744</v>
      </c>
    </row>
    <row r="699" spans="1:6">
      <c r="A699" s="32">
        <v>2626</v>
      </c>
      <c r="B699" s="32" t="s">
        <v>525</v>
      </c>
      <c r="C699" s="125">
        <v>42229.958333333336</v>
      </c>
      <c r="D699" s="32">
        <v>60</v>
      </c>
      <c r="E699" s="32">
        <v>-2E-3</v>
      </c>
      <c r="F699" s="125">
        <v>42255.331261574072</v>
      </c>
    </row>
    <row r="700" spans="1:6">
      <c r="A700" s="32">
        <v>2898</v>
      </c>
      <c r="B700" s="32" t="s">
        <v>492</v>
      </c>
      <c r="C700" s="125">
        <v>42227.958333333336</v>
      </c>
      <c r="D700" s="32">
        <v>11</v>
      </c>
      <c r="E700" s="32">
        <v>-2E-3</v>
      </c>
      <c r="F700" s="125">
        <v>42255.116701388892</v>
      </c>
    </row>
    <row r="701" spans="1:6">
      <c r="A701" s="32">
        <v>2896</v>
      </c>
      <c r="B701" s="32" t="s">
        <v>368</v>
      </c>
      <c r="C701" s="125">
        <v>42227.958333333336</v>
      </c>
      <c r="D701" s="32">
        <v>50</v>
      </c>
      <c r="E701" s="32">
        <v>-2E-3</v>
      </c>
      <c r="F701" s="125">
        <v>42255.185833333337</v>
      </c>
    </row>
    <row r="702" spans="1:6">
      <c r="A702" s="32">
        <v>2920</v>
      </c>
      <c r="B702" s="32" t="s">
        <v>519</v>
      </c>
      <c r="C702" s="125">
        <v>42227.958333333336</v>
      </c>
      <c r="D702" s="32">
        <v>12</v>
      </c>
      <c r="E702" s="32">
        <v>-6.8999999999999997E-4</v>
      </c>
      <c r="F702" s="125">
        <v>42321.384351851855</v>
      </c>
    </row>
    <row r="703" spans="1:6">
      <c r="A703" s="32">
        <v>2892</v>
      </c>
      <c r="B703" s="32" t="s">
        <v>621</v>
      </c>
      <c r="C703" s="125">
        <v>42226.958333333336</v>
      </c>
      <c r="D703" s="32">
        <v>45</v>
      </c>
      <c r="E703" s="32">
        <v>-2E-3</v>
      </c>
      <c r="F703" s="125">
        <v>42374.406412037039</v>
      </c>
    </row>
    <row r="704" spans="1:6">
      <c r="A704" s="32">
        <v>2456</v>
      </c>
      <c r="B704" s="32" t="s">
        <v>524</v>
      </c>
      <c r="C704" s="125">
        <v>42226.958333333336</v>
      </c>
      <c r="D704" s="32">
        <v>80</v>
      </c>
      <c r="E704" s="32">
        <v>-8.6999999999999994E-3</v>
      </c>
      <c r="F704" s="125">
        <v>42317.411898148152</v>
      </c>
    </row>
    <row r="705" spans="1:6">
      <c r="A705" s="32">
        <v>3188</v>
      </c>
      <c r="B705" s="32" t="s">
        <v>560</v>
      </c>
      <c r="C705" s="125">
        <v>42217.958333333336</v>
      </c>
      <c r="D705" s="32">
        <v>35</v>
      </c>
      <c r="E705" s="32">
        <v>-2E-3</v>
      </c>
      <c r="F705" s="125">
        <v>42556.285763888889</v>
      </c>
    </row>
    <row r="706" spans="1:6">
      <c r="A706" s="32">
        <v>2457</v>
      </c>
      <c r="B706" s="32" t="s">
        <v>526</v>
      </c>
      <c r="C706" s="125">
        <v>42216.958333333336</v>
      </c>
      <c r="D706" s="32">
        <v>45</v>
      </c>
      <c r="E706" s="32">
        <v>-0.01</v>
      </c>
      <c r="F706" s="125">
        <v>42247.666608796295</v>
      </c>
    </row>
    <row r="707" spans="1:6">
      <c r="A707" s="32">
        <v>2458</v>
      </c>
      <c r="B707" s="32" t="s">
        <v>527</v>
      </c>
      <c r="C707" s="125">
        <v>42216.958333333336</v>
      </c>
      <c r="D707" s="32">
        <v>45</v>
      </c>
      <c r="E707" s="32">
        <v>-2E-3</v>
      </c>
      <c r="F707" s="125">
        <v>42409.260289351849</v>
      </c>
    </row>
    <row r="708" spans="1:6">
      <c r="A708" s="32">
        <v>2383</v>
      </c>
      <c r="B708" s="32" t="s">
        <v>427</v>
      </c>
      <c r="C708" s="125">
        <v>42216.958333333336</v>
      </c>
      <c r="D708" s="32">
        <v>35</v>
      </c>
      <c r="E708" s="32">
        <v>-5.0000000000000001E-4</v>
      </c>
      <c r="F708" s="125">
        <v>42262.266412037039</v>
      </c>
    </row>
    <row r="709" spans="1:6">
      <c r="A709" s="32">
        <v>2453</v>
      </c>
      <c r="B709" s="32" t="s">
        <v>520</v>
      </c>
      <c r="C709" s="125">
        <v>42216.958333333336</v>
      </c>
      <c r="D709" s="32">
        <v>30</v>
      </c>
      <c r="E709" s="32">
        <v>-2E-3</v>
      </c>
      <c r="F709" s="125">
        <v>42258.416747685187</v>
      </c>
    </row>
    <row r="710" spans="1:6">
      <c r="A710" s="32">
        <v>2454</v>
      </c>
      <c r="B710" s="32" t="s">
        <v>521</v>
      </c>
      <c r="C710" s="125">
        <v>42216.958333333336</v>
      </c>
      <c r="D710" s="32">
        <v>30</v>
      </c>
      <c r="E710" s="32">
        <v>-2E-3</v>
      </c>
      <c r="F710" s="125">
        <v>42255.366932870369</v>
      </c>
    </row>
    <row r="711" spans="1:6">
      <c r="A711" s="32">
        <v>2389</v>
      </c>
      <c r="B711" s="32" t="s">
        <v>860</v>
      </c>
      <c r="C711" s="125">
        <v>42216.958333333336</v>
      </c>
      <c r="D711" s="32">
        <v>61.6</v>
      </c>
      <c r="E711" s="32">
        <v>-2E-3</v>
      </c>
      <c r="F711" s="125">
        <v>42249.467013888891</v>
      </c>
    </row>
    <row r="712" spans="1:6">
      <c r="A712" s="32">
        <v>2393</v>
      </c>
      <c r="B712" s="32" t="s">
        <v>440</v>
      </c>
      <c r="C712" s="125">
        <v>42216.958333333336</v>
      </c>
      <c r="D712" s="32">
        <v>35</v>
      </c>
      <c r="E712" s="32">
        <v>-1E-4</v>
      </c>
      <c r="F712" s="125">
        <v>42577.13144675926</v>
      </c>
    </row>
    <row r="713" spans="1:6">
      <c r="A713" s="32">
        <v>2394</v>
      </c>
      <c r="B713" s="32" t="s">
        <v>441</v>
      </c>
      <c r="C713" s="125">
        <v>42216.958333333336</v>
      </c>
      <c r="D713" s="32">
        <v>32</v>
      </c>
      <c r="E713" s="32">
        <v>-5.5000000000000003E-4</v>
      </c>
      <c r="F713" s="125">
        <v>42331.274861111109</v>
      </c>
    </row>
    <row r="714" spans="1:6">
      <c r="A714" s="32">
        <v>2395</v>
      </c>
      <c r="B714" s="32" t="s">
        <v>443</v>
      </c>
      <c r="C714" s="125">
        <v>42216.958333333336</v>
      </c>
      <c r="D714" s="32">
        <v>35</v>
      </c>
      <c r="E714" s="32">
        <v>-2E-3</v>
      </c>
      <c r="F714" s="125">
        <v>42443.323125000003</v>
      </c>
    </row>
    <row r="715" spans="1:6">
      <c r="A715" s="32">
        <v>2396</v>
      </c>
      <c r="B715" s="32" t="s">
        <v>445</v>
      </c>
      <c r="C715" s="125">
        <v>42216.958333333336</v>
      </c>
      <c r="D715" s="32">
        <v>11</v>
      </c>
      <c r="E715" s="32">
        <v>-1.4E-3</v>
      </c>
      <c r="F715" s="125">
        <v>42283.4375</v>
      </c>
    </row>
    <row r="716" spans="1:6">
      <c r="A716" s="32">
        <v>2397</v>
      </c>
      <c r="B716" s="32" t="s">
        <v>446</v>
      </c>
      <c r="C716" s="125">
        <v>42216.958333333336</v>
      </c>
      <c r="D716" s="32">
        <v>34</v>
      </c>
      <c r="E716" s="32">
        <v>-2E-3</v>
      </c>
      <c r="F716" s="125">
        <v>42443.323020833333</v>
      </c>
    </row>
    <row r="717" spans="1:6">
      <c r="A717" s="32">
        <v>2398</v>
      </c>
      <c r="B717" s="32" t="s">
        <v>447</v>
      </c>
      <c r="C717" s="125">
        <v>42216.958333333336</v>
      </c>
      <c r="D717" s="32">
        <v>34</v>
      </c>
      <c r="E717" s="32">
        <v>-4.6000000000000001E-4</v>
      </c>
      <c r="F717" s="125">
        <v>42458.098275462966</v>
      </c>
    </row>
    <row r="718" spans="1:6">
      <c r="A718" s="32">
        <v>2399</v>
      </c>
      <c r="B718" s="32" t="s">
        <v>448</v>
      </c>
      <c r="C718" s="125">
        <v>42216.958333333336</v>
      </c>
      <c r="D718" s="32">
        <v>34</v>
      </c>
      <c r="E718" s="32">
        <v>-8.9999999999999998E-4</v>
      </c>
      <c r="F718" s="125">
        <v>42451.15519675926</v>
      </c>
    </row>
    <row r="719" spans="1:6">
      <c r="A719" s="32">
        <v>2405</v>
      </c>
      <c r="B719" s="32" t="s">
        <v>455</v>
      </c>
      <c r="C719" s="125">
        <v>42216.958333333336</v>
      </c>
      <c r="D719" s="32">
        <v>45</v>
      </c>
      <c r="E719" s="32">
        <v>-2E-3</v>
      </c>
      <c r="F719" s="125">
        <v>42248.522557870368</v>
      </c>
    </row>
    <row r="720" spans="1:6">
      <c r="A720" s="32">
        <v>2406</v>
      </c>
      <c r="B720" s="32" t="s">
        <v>457</v>
      </c>
      <c r="C720" s="125">
        <v>42216.958333333336</v>
      </c>
      <c r="D720" s="32">
        <v>45</v>
      </c>
      <c r="E720" s="32">
        <v>-0.01</v>
      </c>
      <c r="F720" s="125">
        <v>42248.533726851849</v>
      </c>
    </row>
    <row r="721" spans="1:6">
      <c r="A721" s="32">
        <v>2408</v>
      </c>
      <c r="B721" s="32" t="s">
        <v>459</v>
      </c>
      <c r="C721" s="125">
        <v>42216.958333333336</v>
      </c>
      <c r="D721" s="32">
        <v>10</v>
      </c>
      <c r="E721" s="32">
        <v>-1.055973E-2</v>
      </c>
      <c r="F721" s="125">
        <v>42423.125243055554</v>
      </c>
    </row>
    <row r="722" spans="1:6">
      <c r="A722" s="32">
        <v>2409</v>
      </c>
      <c r="B722" s="32" t="s">
        <v>460</v>
      </c>
      <c r="C722" s="125">
        <v>42216.958333333336</v>
      </c>
      <c r="D722" s="32">
        <v>29</v>
      </c>
      <c r="E722" s="32">
        <v>-2E-3</v>
      </c>
      <c r="F722" s="125">
        <v>42325.275590277779</v>
      </c>
    </row>
    <row r="723" spans="1:6">
      <c r="A723" s="32">
        <v>2410</v>
      </c>
      <c r="B723" s="32" t="s">
        <v>462</v>
      </c>
      <c r="C723" s="125">
        <v>42216.958333333336</v>
      </c>
      <c r="D723" s="32">
        <v>29</v>
      </c>
      <c r="E723" s="32">
        <v>-2E-3</v>
      </c>
      <c r="F723" s="125">
        <v>42304.069756944446</v>
      </c>
    </row>
    <row r="724" spans="1:6">
      <c r="A724" s="32">
        <v>2412</v>
      </c>
      <c r="B724" s="32" t="s">
        <v>466</v>
      </c>
      <c r="C724" s="125">
        <v>42216.958333333336</v>
      </c>
      <c r="D724" s="32">
        <v>12</v>
      </c>
      <c r="E724" s="32">
        <v>-1E-4</v>
      </c>
      <c r="F724" s="125">
        <v>42435.569456018522</v>
      </c>
    </row>
    <row r="725" spans="1:6">
      <c r="A725" s="32">
        <v>2414</v>
      </c>
      <c r="B725" s="32" t="s">
        <v>468</v>
      </c>
      <c r="C725" s="125">
        <v>42216.958333333336</v>
      </c>
      <c r="D725" s="32">
        <v>19.5</v>
      </c>
      <c r="E725" s="32">
        <v>-1E-4</v>
      </c>
      <c r="F725" s="125">
        <v>42297.32880787037</v>
      </c>
    </row>
    <row r="726" spans="1:6">
      <c r="A726" s="32">
        <v>2417</v>
      </c>
      <c r="B726" s="32" t="s">
        <v>472</v>
      </c>
      <c r="C726" s="125">
        <v>42216.958333333336</v>
      </c>
      <c r="D726" s="32">
        <v>30</v>
      </c>
      <c r="E726" s="32">
        <v>-2E-3</v>
      </c>
      <c r="F726" s="125">
        <v>42457.558935185189</v>
      </c>
    </row>
    <row r="727" spans="1:6">
      <c r="A727" s="32">
        <v>2418</v>
      </c>
      <c r="B727" s="32" t="s">
        <v>475</v>
      </c>
      <c r="C727" s="125">
        <v>42216.958333333336</v>
      </c>
      <c r="D727" s="32">
        <v>29</v>
      </c>
      <c r="E727" s="32">
        <v>-2E-3</v>
      </c>
      <c r="F727" s="125">
        <v>42242.272337962961</v>
      </c>
    </row>
    <row r="728" spans="1:6">
      <c r="A728" s="32">
        <v>2419</v>
      </c>
      <c r="B728" s="32" t="s">
        <v>477</v>
      </c>
      <c r="C728" s="125">
        <v>42216.958333333336</v>
      </c>
      <c r="D728" s="32">
        <v>35</v>
      </c>
      <c r="E728" s="32">
        <v>-2E-3</v>
      </c>
      <c r="F728" s="125">
        <v>42485.640196759261</v>
      </c>
    </row>
    <row r="729" spans="1:6">
      <c r="A729" s="32">
        <v>2420</v>
      </c>
      <c r="B729" s="32" t="s">
        <v>478</v>
      </c>
      <c r="C729" s="125">
        <v>42216.958333333336</v>
      </c>
      <c r="D729" s="32">
        <v>45</v>
      </c>
      <c r="E729" s="32">
        <v>-1.5E-3</v>
      </c>
      <c r="F729" s="125">
        <v>42276.474861111114</v>
      </c>
    </row>
    <row r="730" spans="1:6">
      <c r="A730" s="32">
        <v>2421</v>
      </c>
      <c r="B730" s="32" t="s">
        <v>479</v>
      </c>
      <c r="C730" s="125">
        <v>42216.958333333336</v>
      </c>
      <c r="D730" s="32">
        <v>41</v>
      </c>
      <c r="E730" s="32">
        <v>-0.01</v>
      </c>
      <c r="F730" s="125">
        <v>42318.438425925924</v>
      </c>
    </row>
    <row r="731" spans="1:6">
      <c r="A731" s="32">
        <v>2422</v>
      </c>
      <c r="B731" s="32" t="s">
        <v>480</v>
      </c>
      <c r="C731" s="125">
        <v>42216.958333333336</v>
      </c>
      <c r="D731" s="32">
        <v>36</v>
      </c>
      <c r="E731" s="32">
        <v>-4.0000000000000001E-3</v>
      </c>
      <c r="F731" s="125">
        <v>42318.35359953704</v>
      </c>
    </row>
    <row r="732" spans="1:6">
      <c r="A732" s="32">
        <v>2423</v>
      </c>
      <c r="B732" s="32" t="s">
        <v>481</v>
      </c>
      <c r="C732" s="125">
        <v>42216.958333333336</v>
      </c>
      <c r="D732" s="32">
        <v>33</v>
      </c>
      <c r="E732" s="32">
        <v>-5.9999999999999995E-4</v>
      </c>
      <c r="F732" s="125">
        <v>42268.30096064815</v>
      </c>
    </row>
    <row r="733" spans="1:6">
      <c r="A733" s="32">
        <v>2424</v>
      </c>
      <c r="B733" s="32" t="s">
        <v>482</v>
      </c>
      <c r="C733" s="125">
        <v>42216.958333333336</v>
      </c>
      <c r="D733" s="32">
        <v>35</v>
      </c>
      <c r="E733" s="32">
        <v>-2E-3</v>
      </c>
      <c r="F733" s="125">
        <v>42380.465092592596</v>
      </c>
    </row>
    <row r="734" spans="1:6">
      <c r="A734" s="32">
        <v>2425</v>
      </c>
      <c r="B734" s="32" t="s">
        <v>483</v>
      </c>
      <c r="C734" s="125">
        <v>42216.958333333336</v>
      </c>
      <c r="D734" s="32">
        <v>35</v>
      </c>
      <c r="E734" s="32">
        <v>-2.0000000000000002E-5</v>
      </c>
      <c r="F734" s="125">
        <v>42485.641817129632</v>
      </c>
    </row>
    <row r="735" spans="1:6">
      <c r="A735" s="32">
        <v>2426</v>
      </c>
      <c r="B735" s="32" t="s">
        <v>484</v>
      </c>
      <c r="C735" s="125">
        <v>42216.958333333336</v>
      </c>
      <c r="D735" s="32">
        <v>35</v>
      </c>
      <c r="E735" s="32">
        <v>-2E-3</v>
      </c>
      <c r="F735" s="125">
        <v>42458.187673611108</v>
      </c>
    </row>
    <row r="736" spans="1:6">
      <c r="A736" s="32">
        <v>2427</v>
      </c>
      <c r="B736" s="32" t="s">
        <v>485</v>
      </c>
      <c r="C736" s="125">
        <v>42216.958333333336</v>
      </c>
      <c r="D736" s="32">
        <v>38</v>
      </c>
      <c r="E736" s="32">
        <v>-2E-3</v>
      </c>
      <c r="F736" s="125">
        <v>42499.336851851855</v>
      </c>
    </row>
    <row r="737" spans="1:6">
      <c r="A737" s="32">
        <v>2428</v>
      </c>
      <c r="B737" s="32" t="s">
        <v>486</v>
      </c>
      <c r="C737" s="125">
        <v>42216.958333333336</v>
      </c>
      <c r="D737" s="32">
        <v>38</v>
      </c>
      <c r="E737" s="32">
        <v>-2E-3</v>
      </c>
      <c r="F737" s="125">
        <v>42332.273888888885</v>
      </c>
    </row>
    <row r="738" spans="1:6">
      <c r="A738" s="32">
        <v>2429</v>
      </c>
      <c r="B738" s="32" t="s">
        <v>487</v>
      </c>
      <c r="C738" s="125">
        <v>42216.958333333336</v>
      </c>
      <c r="D738" s="32">
        <v>35</v>
      </c>
      <c r="E738" s="32">
        <v>-2E-3</v>
      </c>
      <c r="F738" s="125">
        <v>42276.554074074076</v>
      </c>
    </row>
    <row r="739" spans="1:6">
      <c r="A739" s="32">
        <v>2430</v>
      </c>
      <c r="B739" s="32" t="s">
        <v>488</v>
      </c>
      <c r="C739" s="125">
        <v>42216.958333333336</v>
      </c>
      <c r="D739" s="32">
        <v>35</v>
      </c>
      <c r="E739" s="32">
        <v>-2E-3</v>
      </c>
      <c r="F739" s="125">
        <v>42471.143263888887</v>
      </c>
    </row>
    <row r="740" spans="1:6">
      <c r="A740" s="32">
        <v>2431</v>
      </c>
      <c r="B740" s="32" t="s">
        <v>489</v>
      </c>
      <c r="C740" s="125">
        <v>42216.958333333336</v>
      </c>
      <c r="D740" s="32">
        <v>35</v>
      </c>
      <c r="E740" s="32">
        <v>-2E-3</v>
      </c>
      <c r="F740" s="125">
        <v>42507.143773148149</v>
      </c>
    </row>
    <row r="741" spans="1:6">
      <c r="A741" s="32">
        <v>2432</v>
      </c>
      <c r="B741" s="32" t="s">
        <v>492</v>
      </c>
      <c r="C741" s="125">
        <v>42216.958333333336</v>
      </c>
      <c r="D741" s="32">
        <v>11</v>
      </c>
      <c r="E741" s="32">
        <v>-2.5000000000000001E-3</v>
      </c>
      <c r="F741" s="125">
        <v>42248.244826388887</v>
      </c>
    </row>
    <row r="742" spans="1:6">
      <c r="A742" s="32">
        <v>2435</v>
      </c>
      <c r="B742" s="32" t="s">
        <v>497</v>
      </c>
      <c r="C742" s="125">
        <v>42216.958333333336</v>
      </c>
      <c r="D742" s="32">
        <v>30</v>
      </c>
      <c r="E742" s="32">
        <v>-2E-3</v>
      </c>
      <c r="F742" s="125">
        <v>42377.351134259261</v>
      </c>
    </row>
    <row r="743" spans="1:6">
      <c r="A743" s="32">
        <v>2436</v>
      </c>
      <c r="B743" s="32" t="s">
        <v>498</v>
      </c>
      <c r="C743" s="125">
        <v>42216.958333333336</v>
      </c>
      <c r="D743" s="32">
        <v>30</v>
      </c>
      <c r="E743" s="32">
        <v>-4.0000000000000001E-3</v>
      </c>
      <c r="F743" s="125">
        <v>42569.284641203703</v>
      </c>
    </row>
    <row r="744" spans="1:6">
      <c r="A744" s="32">
        <v>2437</v>
      </c>
      <c r="B744" s="32" t="s">
        <v>499</v>
      </c>
      <c r="C744" s="125">
        <v>42216.958333333336</v>
      </c>
      <c r="D744" s="32">
        <v>10.6</v>
      </c>
      <c r="E744" s="32">
        <v>-6.9999999999999999E-4</v>
      </c>
      <c r="F744" s="125">
        <v>42377.351817129631</v>
      </c>
    </row>
    <row r="745" spans="1:6">
      <c r="A745" s="32">
        <v>2438</v>
      </c>
      <c r="B745" s="32" t="s">
        <v>500</v>
      </c>
      <c r="C745" s="125">
        <v>42216.958333333336</v>
      </c>
      <c r="D745" s="32">
        <v>30</v>
      </c>
      <c r="E745" s="32">
        <v>-2E-3</v>
      </c>
      <c r="F745" s="125">
        <v>42377.352337962962</v>
      </c>
    </row>
    <row r="746" spans="1:6">
      <c r="A746" s="32">
        <v>2439</v>
      </c>
      <c r="B746" s="32" t="s">
        <v>501</v>
      </c>
      <c r="C746" s="125">
        <v>42216.958333333336</v>
      </c>
      <c r="D746" s="32">
        <v>30</v>
      </c>
      <c r="E746" s="32">
        <v>-2E-3</v>
      </c>
      <c r="F746" s="125">
        <v>42377.352824074071</v>
      </c>
    </row>
    <row r="747" spans="1:6">
      <c r="A747" s="32">
        <v>2441</v>
      </c>
      <c r="B747" s="32" t="s">
        <v>503</v>
      </c>
      <c r="C747" s="125">
        <v>42216.958333333336</v>
      </c>
      <c r="D747" s="32">
        <v>11</v>
      </c>
      <c r="E747" s="32">
        <v>-2E-3</v>
      </c>
      <c r="F747" s="125">
        <v>42262.261180555557</v>
      </c>
    </row>
    <row r="748" spans="1:6">
      <c r="A748" s="32">
        <v>2442</v>
      </c>
      <c r="B748" s="32" t="s">
        <v>504</v>
      </c>
      <c r="C748" s="125">
        <v>42216.958333333336</v>
      </c>
      <c r="D748" s="32">
        <v>28.5</v>
      </c>
      <c r="E748" s="32">
        <v>-2E-3</v>
      </c>
      <c r="F748" s="125">
        <v>42377.354305555556</v>
      </c>
    </row>
    <row r="749" spans="1:6">
      <c r="A749" s="32">
        <v>2443</v>
      </c>
      <c r="B749" s="32" t="s">
        <v>505</v>
      </c>
      <c r="C749" s="125">
        <v>42216.958333333336</v>
      </c>
      <c r="D749" s="32">
        <v>28.5</v>
      </c>
      <c r="E749" s="32">
        <v>-2E-3</v>
      </c>
      <c r="F749" s="125">
        <v>42458.175844907404</v>
      </c>
    </row>
    <row r="750" spans="1:6">
      <c r="A750" s="32">
        <v>2444</v>
      </c>
      <c r="B750" s="32" t="s">
        <v>507</v>
      </c>
      <c r="C750" s="125">
        <v>42216.958333333336</v>
      </c>
      <c r="D750" s="32">
        <v>28.5</v>
      </c>
      <c r="E750" s="32">
        <v>-2E-3</v>
      </c>
      <c r="F750" s="125">
        <v>42248.359780092593</v>
      </c>
    </row>
    <row r="751" spans="1:6">
      <c r="A751" s="32">
        <v>2445</v>
      </c>
      <c r="B751" s="32" t="s">
        <v>508</v>
      </c>
      <c r="C751" s="125">
        <v>42216.958333333336</v>
      </c>
      <c r="D751" s="32">
        <v>45</v>
      </c>
      <c r="E751" s="32">
        <v>-2E-3</v>
      </c>
      <c r="F751" s="125">
        <v>42502.30841435185</v>
      </c>
    </row>
    <row r="752" spans="1:6">
      <c r="A752" s="32">
        <v>2525</v>
      </c>
      <c r="B752" s="32" t="s">
        <v>628</v>
      </c>
      <c r="C752" s="125">
        <v>42216.958333333336</v>
      </c>
      <c r="D752" s="32">
        <v>35</v>
      </c>
      <c r="E752" s="32">
        <v>-2E-3</v>
      </c>
      <c r="F752" s="125">
        <v>42423.126157407409</v>
      </c>
    </row>
    <row r="753" spans="1:6">
      <c r="A753" s="32">
        <v>2526</v>
      </c>
      <c r="B753" s="32" t="s">
        <v>629</v>
      </c>
      <c r="C753" s="125">
        <v>42216.958333333336</v>
      </c>
      <c r="D753" s="32">
        <v>35</v>
      </c>
      <c r="E753" s="32">
        <v>-2E-3</v>
      </c>
      <c r="F753" s="125">
        <v>42374.408715277779</v>
      </c>
    </row>
    <row r="754" spans="1:6">
      <c r="A754" s="32">
        <v>2527</v>
      </c>
      <c r="B754" s="32" t="s">
        <v>630</v>
      </c>
      <c r="C754" s="125">
        <v>42216.958333333336</v>
      </c>
      <c r="D754" s="32">
        <v>35</v>
      </c>
      <c r="E754" s="32">
        <v>-2E-3</v>
      </c>
      <c r="F754" s="125">
        <v>42242.523865740739</v>
      </c>
    </row>
    <row r="755" spans="1:6">
      <c r="A755" s="32">
        <v>2530</v>
      </c>
      <c r="B755" s="32" t="s">
        <v>632</v>
      </c>
      <c r="C755" s="125">
        <v>42216.958333333336</v>
      </c>
      <c r="D755" s="32">
        <v>40</v>
      </c>
      <c r="E755" s="32">
        <v>-2E-3</v>
      </c>
      <c r="F755" s="125">
        <v>42283.128194444442</v>
      </c>
    </row>
    <row r="756" spans="1:6">
      <c r="A756" s="32">
        <v>2531</v>
      </c>
      <c r="B756" s="32" t="s">
        <v>633</v>
      </c>
      <c r="C756" s="125">
        <v>42216.958333333336</v>
      </c>
      <c r="D756" s="32">
        <v>35</v>
      </c>
      <c r="E756" s="32">
        <v>-2E-3</v>
      </c>
      <c r="F756" s="125">
        <v>42262.527465277781</v>
      </c>
    </row>
    <row r="757" spans="1:6">
      <c r="A757" s="32">
        <v>2532</v>
      </c>
      <c r="B757" s="32" t="s">
        <v>635</v>
      </c>
      <c r="C757" s="125">
        <v>42216.958333333336</v>
      </c>
      <c r="D757" s="32">
        <v>39</v>
      </c>
      <c r="E757" s="32">
        <v>-2E-3</v>
      </c>
      <c r="F757" s="125">
        <v>42325.118668981479</v>
      </c>
    </row>
    <row r="758" spans="1:6">
      <c r="A758" s="32">
        <v>2533</v>
      </c>
      <c r="B758" s="32" t="s">
        <v>636</v>
      </c>
      <c r="C758" s="125">
        <v>42216.958333333336</v>
      </c>
      <c r="D758" s="32">
        <v>38</v>
      </c>
      <c r="E758" s="32">
        <v>-7.8899999999999994E-3</v>
      </c>
      <c r="F758" s="125">
        <v>42325.119317129633</v>
      </c>
    </row>
    <row r="759" spans="1:6">
      <c r="A759" s="32">
        <v>2471</v>
      </c>
      <c r="B759" s="32" t="s">
        <v>546</v>
      </c>
      <c r="C759" s="125">
        <v>42216.958333333336</v>
      </c>
      <c r="D759" s="32">
        <v>30</v>
      </c>
      <c r="E759" s="32">
        <v>-2E-3</v>
      </c>
      <c r="F759" s="125">
        <v>42528.050833333335</v>
      </c>
    </row>
    <row r="760" spans="1:6">
      <c r="A760" s="32">
        <v>2472</v>
      </c>
      <c r="B760" s="32" t="s">
        <v>547</v>
      </c>
      <c r="C760" s="125">
        <v>42216.958333333336</v>
      </c>
      <c r="D760" s="32">
        <v>45</v>
      </c>
      <c r="E760" s="32">
        <v>-2E-3</v>
      </c>
      <c r="F760" s="125">
        <v>42248.367060185185</v>
      </c>
    </row>
    <row r="761" spans="1:6">
      <c r="A761" s="32">
        <v>2473</v>
      </c>
      <c r="B761" s="32" t="s">
        <v>548</v>
      </c>
      <c r="C761" s="125">
        <v>42216.958333333336</v>
      </c>
      <c r="D761" s="32">
        <v>35</v>
      </c>
      <c r="E761" s="32">
        <v>-2E-3</v>
      </c>
      <c r="F761" s="125">
        <v>42402.355046296296</v>
      </c>
    </row>
    <row r="762" spans="1:6">
      <c r="A762" s="32">
        <v>2474</v>
      </c>
      <c r="B762" s="32" t="s">
        <v>551</v>
      </c>
      <c r="C762" s="125">
        <v>42216.958333333336</v>
      </c>
      <c r="D762" s="32">
        <v>35</v>
      </c>
      <c r="E762" s="32">
        <v>-2E-3</v>
      </c>
      <c r="F762" s="125">
        <v>42500.335729166669</v>
      </c>
    </row>
    <row r="763" spans="1:6">
      <c r="A763" s="32">
        <v>2475</v>
      </c>
      <c r="B763" s="32" t="s">
        <v>552</v>
      </c>
      <c r="C763" s="125">
        <v>42216.958333333336</v>
      </c>
      <c r="D763" s="32">
        <v>35</v>
      </c>
      <c r="E763" s="32">
        <v>-2E-3</v>
      </c>
      <c r="F763" s="125">
        <v>42242.502604166664</v>
      </c>
    </row>
    <row r="764" spans="1:6">
      <c r="A764" s="32">
        <v>2476</v>
      </c>
      <c r="B764" s="32" t="s">
        <v>553</v>
      </c>
      <c r="C764" s="125">
        <v>42216.958333333336</v>
      </c>
      <c r="D764" s="32">
        <v>35</v>
      </c>
      <c r="E764" s="32">
        <v>-6.0000000000000001E-3</v>
      </c>
      <c r="F764" s="125">
        <v>42493.36577546296</v>
      </c>
    </row>
    <row r="765" spans="1:6">
      <c r="A765" s="32">
        <v>2477</v>
      </c>
      <c r="B765" s="32" t="s">
        <v>555</v>
      </c>
      <c r="C765" s="125">
        <v>42216.958333333336</v>
      </c>
      <c r="D765" s="32">
        <v>35</v>
      </c>
      <c r="E765" s="32">
        <v>-2E-3</v>
      </c>
      <c r="F765" s="125">
        <v>42493.34033564815</v>
      </c>
    </row>
    <row r="766" spans="1:6">
      <c r="A766" s="32">
        <v>2478</v>
      </c>
      <c r="B766" s="32" t="s">
        <v>556</v>
      </c>
      <c r="C766" s="125">
        <v>42216.958333333336</v>
      </c>
      <c r="D766" s="32">
        <v>35</v>
      </c>
      <c r="E766" s="32">
        <v>-6.0000000000000001E-3</v>
      </c>
      <c r="F766" s="125">
        <v>42556.284722222219</v>
      </c>
    </row>
    <row r="767" spans="1:6">
      <c r="A767" s="32">
        <v>2479</v>
      </c>
      <c r="B767" s="32" t="s">
        <v>557</v>
      </c>
      <c r="C767" s="125">
        <v>42216.958333333336</v>
      </c>
      <c r="D767" s="32">
        <v>35</v>
      </c>
      <c r="E767" s="32">
        <v>-5.0000000000000001E-3</v>
      </c>
      <c r="F767" s="125">
        <v>42493.252083333333</v>
      </c>
    </row>
    <row r="768" spans="1:6">
      <c r="A768" s="32">
        <v>2481</v>
      </c>
      <c r="B768" s="32" t="s">
        <v>560</v>
      </c>
      <c r="C768" s="125">
        <v>42216.958333333336</v>
      </c>
      <c r="D768" s="32">
        <v>35</v>
      </c>
      <c r="E768" s="32">
        <v>-2E-3</v>
      </c>
      <c r="F768" s="125">
        <v>42242.5628125</v>
      </c>
    </row>
    <row r="769" spans="1:6">
      <c r="A769" s="32">
        <v>2482</v>
      </c>
      <c r="B769" s="32" t="s">
        <v>561</v>
      </c>
      <c r="C769" s="125">
        <v>42216.958333333336</v>
      </c>
      <c r="D769" s="32">
        <v>35</v>
      </c>
      <c r="E769" s="32">
        <v>-2E-3</v>
      </c>
      <c r="F769" s="125">
        <v>42514.494780092595</v>
      </c>
    </row>
    <row r="770" spans="1:6">
      <c r="A770" s="32">
        <v>2483</v>
      </c>
      <c r="B770" s="32" t="s">
        <v>564</v>
      </c>
      <c r="C770" s="125">
        <v>42216.958333333336</v>
      </c>
      <c r="D770" s="32">
        <v>34</v>
      </c>
      <c r="E770" s="32">
        <v>-2E-3</v>
      </c>
      <c r="F770" s="125">
        <v>42619.121215277781</v>
      </c>
    </row>
    <row r="771" spans="1:6">
      <c r="A771" s="32">
        <v>2490</v>
      </c>
      <c r="B771" s="32" t="s">
        <v>578</v>
      </c>
      <c r="C771" s="125">
        <v>42216.958333333336</v>
      </c>
      <c r="D771" s="32">
        <v>35</v>
      </c>
      <c r="E771" s="32">
        <v>-2.0000000000000001E-4</v>
      </c>
      <c r="F771" s="125">
        <v>42248.470243055555</v>
      </c>
    </row>
    <row r="772" spans="1:6">
      <c r="A772" s="32">
        <v>2492</v>
      </c>
      <c r="B772" s="32" t="s">
        <v>582</v>
      </c>
      <c r="C772" s="125">
        <v>42216.958333333336</v>
      </c>
      <c r="D772" s="32">
        <v>35</v>
      </c>
      <c r="E772" s="32">
        <v>-2E-3</v>
      </c>
      <c r="F772" s="125">
        <v>42451.308553240742</v>
      </c>
    </row>
    <row r="773" spans="1:6">
      <c r="A773" s="32">
        <v>2493</v>
      </c>
      <c r="B773" s="32" t="s">
        <v>583</v>
      </c>
      <c r="C773" s="125">
        <v>42216.958333333336</v>
      </c>
      <c r="D773" s="32">
        <v>35</v>
      </c>
      <c r="E773" s="32">
        <v>-2E-3</v>
      </c>
      <c r="F773" s="125">
        <v>42374.109525462962</v>
      </c>
    </row>
    <row r="774" spans="1:6">
      <c r="A774" s="32">
        <v>2494</v>
      </c>
      <c r="B774" s="32" t="s">
        <v>584</v>
      </c>
      <c r="C774" s="125">
        <v>42216.958333333336</v>
      </c>
      <c r="D774" s="32">
        <v>35</v>
      </c>
      <c r="E774" s="32">
        <v>-2E-3</v>
      </c>
      <c r="F774" s="125">
        <v>42380.149340277778</v>
      </c>
    </row>
    <row r="775" spans="1:6">
      <c r="A775" s="32">
        <v>2495</v>
      </c>
      <c r="B775" s="32" t="s">
        <v>586</v>
      </c>
      <c r="C775" s="125">
        <v>42216.958333333336</v>
      </c>
      <c r="D775" s="32">
        <v>33</v>
      </c>
      <c r="E775" s="32">
        <v>-2E-3</v>
      </c>
      <c r="F775" s="125">
        <v>42424.076412037037</v>
      </c>
    </row>
    <row r="776" spans="1:6">
      <c r="A776" s="32">
        <v>2496</v>
      </c>
      <c r="B776" s="32" t="s">
        <v>587</v>
      </c>
      <c r="C776" s="125">
        <v>42216.958333333336</v>
      </c>
      <c r="D776" s="32">
        <v>33</v>
      </c>
      <c r="E776" s="32">
        <v>-2E-3</v>
      </c>
      <c r="F776" s="125">
        <v>42437.260393518518</v>
      </c>
    </row>
    <row r="777" spans="1:6">
      <c r="A777" s="32">
        <v>2498</v>
      </c>
      <c r="B777" s="32" t="s">
        <v>589</v>
      </c>
      <c r="C777" s="125">
        <v>42216.958333333336</v>
      </c>
      <c r="D777" s="32">
        <v>33</v>
      </c>
      <c r="E777" s="32">
        <v>-2E-3</v>
      </c>
      <c r="F777" s="125">
        <v>42242.321030092593</v>
      </c>
    </row>
    <row r="778" spans="1:6">
      <c r="A778" s="32">
        <v>2499</v>
      </c>
      <c r="B778" s="32" t="s">
        <v>590</v>
      </c>
      <c r="C778" s="125">
        <v>42216.958333333336</v>
      </c>
      <c r="D778" s="32">
        <v>33</v>
      </c>
      <c r="E778" s="32">
        <v>-2E-3</v>
      </c>
      <c r="F778" s="125">
        <v>42549.394131944442</v>
      </c>
    </row>
    <row r="779" spans="1:6">
      <c r="A779" s="32">
        <v>2507</v>
      </c>
      <c r="B779" s="32" t="s">
        <v>603</v>
      </c>
      <c r="C779" s="125">
        <v>42216.958333333336</v>
      </c>
      <c r="D779" s="32">
        <v>10</v>
      </c>
      <c r="E779" s="32">
        <v>-3.0000000000000001E-3</v>
      </c>
      <c r="F779" s="125">
        <v>42380.153587962966</v>
      </c>
    </row>
    <row r="780" spans="1:6">
      <c r="A780" s="32">
        <v>2508</v>
      </c>
      <c r="B780" s="32" t="s">
        <v>604</v>
      </c>
      <c r="C780" s="125">
        <v>42216.958333333336</v>
      </c>
      <c r="D780" s="32">
        <v>10</v>
      </c>
      <c r="E780" s="32">
        <v>-3.0000000000000001E-3</v>
      </c>
      <c r="F780" s="125">
        <v>42304.171793981484</v>
      </c>
    </row>
    <row r="781" spans="1:6">
      <c r="A781" s="32">
        <v>2509</v>
      </c>
      <c r="B781" s="32" t="s">
        <v>605</v>
      </c>
      <c r="C781" s="125">
        <v>42216.958333333336</v>
      </c>
      <c r="D781" s="32">
        <v>32</v>
      </c>
      <c r="E781" s="32">
        <v>-2E-3</v>
      </c>
      <c r="F781" s="125">
        <v>42639.09611111111</v>
      </c>
    </row>
    <row r="782" spans="1:6">
      <c r="A782" s="32">
        <v>2510</v>
      </c>
      <c r="B782" s="32" t="s">
        <v>606</v>
      </c>
      <c r="C782" s="125">
        <v>42216.958333333336</v>
      </c>
      <c r="D782" s="32">
        <v>32</v>
      </c>
      <c r="E782" s="32">
        <v>-2E-3</v>
      </c>
      <c r="F782" s="125">
        <v>42625.173761574071</v>
      </c>
    </row>
    <row r="783" spans="1:6">
      <c r="A783" s="32">
        <v>2511</v>
      </c>
      <c r="B783" s="32" t="s">
        <v>607</v>
      </c>
      <c r="C783" s="125">
        <v>42216.958333333336</v>
      </c>
      <c r="D783" s="32">
        <v>32</v>
      </c>
      <c r="E783" s="32">
        <v>-2E-3</v>
      </c>
      <c r="F783" s="125">
        <v>42297.378113425926</v>
      </c>
    </row>
    <row r="784" spans="1:6">
      <c r="A784" s="32">
        <v>2512</v>
      </c>
      <c r="B784" s="32" t="s">
        <v>608</v>
      </c>
      <c r="C784" s="125">
        <v>42216.958333333336</v>
      </c>
      <c r="D784" s="32">
        <v>33</v>
      </c>
      <c r="E784" s="32">
        <v>-2E-3</v>
      </c>
      <c r="F784" s="125">
        <v>42417.512881944444</v>
      </c>
    </row>
    <row r="785" spans="1:6">
      <c r="A785" s="32">
        <v>2513</v>
      </c>
      <c r="B785" s="32" t="s">
        <v>609</v>
      </c>
      <c r="C785" s="125">
        <v>42216.958333333336</v>
      </c>
      <c r="D785" s="32">
        <v>33</v>
      </c>
      <c r="E785" s="32">
        <v>-2E-3</v>
      </c>
      <c r="F785" s="125">
        <v>42297.377604166664</v>
      </c>
    </row>
    <row r="786" spans="1:6">
      <c r="A786" s="32">
        <v>2515</v>
      </c>
      <c r="B786" s="32" t="s">
        <v>611</v>
      </c>
      <c r="C786" s="125">
        <v>42216.958333333336</v>
      </c>
      <c r="D786" s="32">
        <v>32</v>
      </c>
      <c r="E786" s="32">
        <v>-2E-3</v>
      </c>
      <c r="F786" s="125">
        <v>42291.286770833336</v>
      </c>
    </row>
    <row r="787" spans="1:6">
      <c r="A787" s="32">
        <v>2516</v>
      </c>
      <c r="B787" s="32" t="s">
        <v>613</v>
      </c>
      <c r="C787" s="125">
        <v>42216.958333333336</v>
      </c>
      <c r="D787" s="32">
        <v>11</v>
      </c>
      <c r="E787" s="32">
        <v>-2.1999999999999999E-2</v>
      </c>
      <c r="F787" s="125">
        <v>42250.212523148148</v>
      </c>
    </row>
    <row r="788" spans="1:6">
      <c r="A788" s="32">
        <v>2519</v>
      </c>
      <c r="B788" s="32" t="s">
        <v>617</v>
      </c>
      <c r="C788" s="125">
        <v>42216.958333333336</v>
      </c>
      <c r="D788" s="32">
        <v>11</v>
      </c>
      <c r="E788" s="32">
        <v>-2E-3</v>
      </c>
      <c r="F788" s="125">
        <v>42353.373078703706</v>
      </c>
    </row>
    <row r="789" spans="1:6">
      <c r="A789" s="32">
        <v>2520</v>
      </c>
      <c r="B789" s="32" t="s">
        <v>619</v>
      </c>
      <c r="C789" s="125">
        <v>42216.958333333336</v>
      </c>
      <c r="D789" s="32">
        <v>11</v>
      </c>
      <c r="E789" s="32">
        <v>-3.0000000000000001E-3</v>
      </c>
      <c r="F789" s="125">
        <v>42255.455891203703</v>
      </c>
    </row>
    <row r="790" spans="1:6">
      <c r="A790" s="32">
        <v>2521</v>
      </c>
      <c r="B790" s="32" t="s">
        <v>620</v>
      </c>
      <c r="C790" s="125">
        <v>42216.958333333336</v>
      </c>
      <c r="D790" s="32">
        <v>35</v>
      </c>
      <c r="E790" s="32">
        <v>-2.5000000000000001E-3</v>
      </c>
      <c r="F790" s="125">
        <v>42514.498888888891</v>
      </c>
    </row>
    <row r="791" spans="1:6">
      <c r="A791" s="32">
        <v>2522</v>
      </c>
      <c r="B791" s="32" t="s">
        <v>622</v>
      </c>
      <c r="C791" s="125">
        <v>42216.958333333336</v>
      </c>
      <c r="D791" s="32">
        <v>11</v>
      </c>
      <c r="E791" s="32">
        <v>-2E-3</v>
      </c>
      <c r="F791" s="125">
        <v>42242.494699074072</v>
      </c>
    </row>
    <row r="792" spans="1:6">
      <c r="A792" s="32">
        <v>2537</v>
      </c>
      <c r="B792" s="32" t="s">
        <v>640</v>
      </c>
      <c r="C792" s="125">
        <v>42216.958333333336</v>
      </c>
      <c r="D792" s="32">
        <v>37</v>
      </c>
      <c r="E792" s="32">
        <v>-2.0000000000000001E-4</v>
      </c>
      <c r="F792" s="125">
        <v>42402.378437500003</v>
      </c>
    </row>
    <row r="793" spans="1:6">
      <c r="A793" s="32">
        <v>2538</v>
      </c>
      <c r="B793" s="32" t="s">
        <v>642</v>
      </c>
      <c r="C793" s="125">
        <v>42216.958333333336</v>
      </c>
      <c r="D793" s="32">
        <v>35</v>
      </c>
      <c r="E793" s="32">
        <v>-2E-3</v>
      </c>
      <c r="F793" s="125">
        <v>42619.351643518516</v>
      </c>
    </row>
    <row r="794" spans="1:6">
      <c r="A794" s="32">
        <v>2540</v>
      </c>
      <c r="B794" s="32" t="s">
        <v>649</v>
      </c>
      <c r="C794" s="125">
        <v>42216.958333333336</v>
      </c>
      <c r="D794" s="32">
        <v>30</v>
      </c>
      <c r="E794" s="32">
        <v>-2E-3</v>
      </c>
      <c r="F794" s="125">
        <v>42402.086458333331</v>
      </c>
    </row>
    <row r="795" spans="1:6">
      <c r="A795" s="32">
        <v>2541</v>
      </c>
      <c r="B795" s="32" t="s">
        <v>652</v>
      </c>
      <c r="C795" s="125">
        <v>42216.958333333336</v>
      </c>
      <c r="D795" s="32">
        <v>100</v>
      </c>
      <c r="E795" s="32">
        <v>-2E-3</v>
      </c>
      <c r="F795" s="125">
        <v>42460.180949074071</v>
      </c>
    </row>
    <row r="796" spans="1:6">
      <c r="A796" s="32">
        <v>2542</v>
      </c>
      <c r="B796" s="32" t="s">
        <v>653</v>
      </c>
      <c r="C796" s="125">
        <v>42216.958333333336</v>
      </c>
      <c r="D796" s="32">
        <v>30</v>
      </c>
      <c r="E796" s="32">
        <v>-0.1</v>
      </c>
      <c r="F796" s="125">
        <v>42563.261620370373</v>
      </c>
    </row>
    <row r="797" spans="1:6">
      <c r="A797" s="32">
        <v>2543</v>
      </c>
      <c r="B797" s="32" t="s">
        <v>356</v>
      </c>
      <c r="C797" s="125">
        <v>42216.958333333336</v>
      </c>
      <c r="D797" s="32">
        <v>35</v>
      </c>
      <c r="E797" s="32">
        <v>-6.0000000000000001E-3</v>
      </c>
      <c r="F797" s="125">
        <v>42423.185069444444</v>
      </c>
    </row>
    <row r="798" spans="1:6">
      <c r="A798" s="32">
        <v>2544</v>
      </c>
      <c r="B798" s="32" t="s">
        <v>358</v>
      </c>
      <c r="C798" s="125">
        <v>42216.958333333336</v>
      </c>
      <c r="D798" s="32">
        <v>1</v>
      </c>
      <c r="E798" s="32">
        <v>-1.2E-2</v>
      </c>
      <c r="F798" s="125">
        <v>42317.416979166665</v>
      </c>
    </row>
    <row r="799" spans="1:6">
      <c r="A799" s="32">
        <v>2545</v>
      </c>
      <c r="B799" s="32" t="s">
        <v>359</v>
      </c>
      <c r="C799" s="125">
        <v>42216.958333333336</v>
      </c>
      <c r="D799" s="32">
        <v>29</v>
      </c>
      <c r="E799" s="32">
        <v>-6.0000000000000001E-3</v>
      </c>
      <c r="F799" s="125">
        <v>42381.360138888886</v>
      </c>
    </row>
    <row r="800" spans="1:6">
      <c r="A800" s="32">
        <v>2548</v>
      </c>
      <c r="B800" s="32" t="s">
        <v>373</v>
      </c>
      <c r="C800" s="125">
        <v>42216.958333333336</v>
      </c>
      <c r="D800" s="32">
        <v>45</v>
      </c>
      <c r="E800" s="32">
        <v>-2E-3</v>
      </c>
      <c r="F800" s="125">
        <v>42241.284166666665</v>
      </c>
    </row>
    <row r="801" spans="1:6">
      <c r="A801" s="32">
        <v>2549</v>
      </c>
      <c r="B801" s="32" t="s">
        <v>375</v>
      </c>
      <c r="C801" s="125">
        <v>42216.958333333336</v>
      </c>
      <c r="D801" s="32">
        <v>47</v>
      </c>
      <c r="E801" s="32">
        <v>-2E-3</v>
      </c>
      <c r="F801" s="125">
        <v>42243.568148148152</v>
      </c>
    </row>
    <row r="802" spans="1:6">
      <c r="A802" s="32">
        <v>2550</v>
      </c>
      <c r="B802" s="32" t="s">
        <v>376</v>
      </c>
      <c r="C802" s="125">
        <v>42216.958333333336</v>
      </c>
      <c r="D802" s="32">
        <v>45</v>
      </c>
      <c r="E802" s="32">
        <v>-2E-3</v>
      </c>
      <c r="F802" s="125">
        <v>42244.075740740744</v>
      </c>
    </row>
    <row r="803" spans="1:6">
      <c r="A803" s="32">
        <v>2551</v>
      </c>
      <c r="B803" s="32" t="s">
        <v>382</v>
      </c>
      <c r="C803" s="125">
        <v>42216.958333333336</v>
      </c>
      <c r="D803" s="32">
        <v>40</v>
      </c>
      <c r="E803" s="32">
        <v>-1.58E-3</v>
      </c>
      <c r="F803" s="125">
        <v>42647.096990740742</v>
      </c>
    </row>
    <row r="804" spans="1:6">
      <c r="A804" s="32">
        <v>2552</v>
      </c>
      <c r="B804" s="32" t="s">
        <v>383</v>
      </c>
      <c r="C804" s="125">
        <v>42216.958333333336</v>
      </c>
      <c r="D804" s="32">
        <v>30</v>
      </c>
      <c r="E804" s="32">
        <v>-1E-3</v>
      </c>
      <c r="F804" s="125">
        <v>42244.405706018515</v>
      </c>
    </row>
    <row r="805" spans="1:6">
      <c r="A805" s="32">
        <v>2554</v>
      </c>
      <c r="B805" s="32" t="s">
        <v>386</v>
      </c>
      <c r="C805" s="125">
        <v>42216.958333333336</v>
      </c>
      <c r="D805" s="32">
        <v>35</v>
      </c>
      <c r="E805" s="32">
        <v>-3.0000000000000001E-3</v>
      </c>
      <c r="F805" s="125">
        <v>42304.142094907409</v>
      </c>
    </row>
    <row r="806" spans="1:6">
      <c r="A806" s="32">
        <v>2556</v>
      </c>
      <c r="B806" s="32" t="s">
        <v>393</v>
      </c>
      <c r="C806" s="125">
        <v>42216.958333333336</v>
      </c>
      <c r="D806" s="32">
        <v>30</v>
      </c>
      <c r="E806" s="32">
        <v>-2E-3</v>
      </c>
      <c r="F806" s="125">
        <v>42325.428252314814</v>
      </c>
    </row>
    <row r="807" spans="1:6">
      <c r="A807" s="32">
        <v>2558</v>
      </c>
      <c r="B807" s="32" t="s">
        <v>396</v>
      </c>
      <c r="C807" s="125">
        <v>42216.958333333336</v>
      </c>
      <c r="D807" s="32">
        <v>10</v>
      </c>
      <c r="E807" s="32">
        <v>-9.9999999999999995E-7</v>
      </c>
      <c r="F807" s="125">
        <v>42326.158182870371</v>
      </c>
    </row>
    <row r="808" spans="1:6">
      <c r="A808" s="32">
        <v>2561</v>
      </c>
      <c r="B808" s="32" t="s">
        <v>399</v>
      </c>
      <c r="C808" s="125">
        <v>42216.958333333336</v>
      </c>
      <c r="D808" s="32">
        <v>10</v>
      </c>
      <c r="E808" s="32">
        <v>-5.0000000000000001E-3</v>
      </c>
      <c r="F808" s="125">
        <v>42298.286643518521</v>
      </c>
    </row>
    <row r="809" spans="1:6">
      <c r="A809" s="32">
        <v>2563</v>
      </c>
      <c r="B809" s="32" t="s">
        <v>405</v>
      </c>
      <c r="C809" s="125">
        <v>42216.958333333336</v>
      </c>
      <c r="D809" s="32">
        <v>30</v>
      </c>
      <c r="E809" s="32">
        <v>-2E-3</v>
      </c>
      <c r="F809" s="125">
        <v>42247.636446759258</v>
      </c>
    </row>
    <row r="810" spans="1:6">
      <c r="A810" s="32">
        <v>2564</v>
      </c>
      <c r="B810" s="32" t="s">
        <v>409</v>
      </c>
      <c r="C810" s="125">
        <v>42216.958333333336</v>
      </c>
      <c r="D810" s="32">
        <v>45</v>
      </c>
      <c r="E810" s="32">
        <v>-8.8000000000000003E-4</v>
      </c>
      <c r="F810" s="125">
        <v>42255.165706018517</v>
      </c>
    </row>
    <row r="811" spans="1:6">
      <c r="A811" s="32">
        <v>2565</v>
      </c>
      <c r="B811" s="32" t="s">
        <v>901</v>
      </c>
      <c r="C811" s="125">
        <v>42216.958333333336</v>
      </c>
      <c r="D811" s="32">
        <v>45</v>
      </c>
      <c r="E811" s="32">
        <v>-2E-3</v>
      </c>
      <c r="F811" s="125">
        <v>42290.098506944443</v>
      </c>
    </row>
    <row r="812" spans="1:6">
      <c r="A812" s="32">
        <v>2566</v>
      </c>
      <c r="B812" s="32" t="s">
        <v>410</v>
      </c>
      <c r="C812" s="125">
        <v>42216.958333333336</v>
      </c>
      <c r="D812" s="32">
        <v>40</v>
      </c>
      <c r="E812" s="32">
        <v>-1.1E-4</v>
      </c>
      <c r="F812" s="125">
        <v>42247.633518518516</v>
      </c>
    </row>
    <row r="813" spans="1:6">
      <c r="A813" s="32">
        <v>2567</v>
      </c>
      <c r="B813" s="32" t="s">
        <v>411</v>
      </c>
      <c r="C813" s="125">
        <v>42216.958333333336</v>
      </c>
      <c r="D813" s="32">
        <v>43</v>
      </c>
      <c r="E813" s="32">
        <v>-1E-3</v>
      </c>
      <c r="F813" s="125">
        <v>42284.122233796297</v>
      </c>
    </row>
    <row r="814" spans="1:6">
      <c r="A814" s="32">
        <v>2568</v>
      </c>
      <c r="B814" s="32" t="s">
        <v>412</v>
      </c>
      <c r="C814" s="125">
        <v>42216.958333333336</v>
      </c>
      <c r="D814" s="32">
        <v>30</v>
      </c>
      <c r="E814" s="32">
        <v>-5.0000000000000001E-4</v>
      </c>
      <c r="F814" s="125">
        <v>42346.380844907406</v>
      </c>
    </row>
    <row r="815" spans="1:6">
      <c r="A815" s="32">
        <v>2579</v>
      </c>
      <c r="B815" s="32" t="s">
        <v>858</v>
      </c>
      <c r="C815" s="125">
        <v>42216.958333333336</v>
      </c>
      <c r="D815" s="32">
        <v>12</v>
      </c>
      <c r="E815" s="32">
        <v>-1E-3</v>
      </c>
      <c r="F815" s="125">
        <v>42381.19767361111</v>
      </c>
    </row>
    <row r="816" spans="1:6">
      <c r="A816" s="32">
        <v>2580</v>
      </c>
      <c r="B816" s="32" t="s">
        <v>431</v>
      </c>
      <c r="C816" s="125">
        <v>42216.958333333336</v>
      </c>
      <c r="D816" s="32">
        <v>45</v>
      </c>
      <c r="E816" s="32">
        <v>-2.0000000000000001E-4</v>
      </c>
      <c r="F816" s="125">
        <v>42249.635347222225</v>
      </c>
    </row>
    <row r="817" spans="1:6">
      <c r="A817" s="32">
        <v>2586</v>
      </c>
      <c r="B817" s="32" t="s">
        <v>436</v>
      </c>
      <c r="C817" s="125">
        <v>42216.958333333336</v>
      </c>
      <c r="D817" s="32">
        <v>33</v>
      </c>
      <c r="E817" s="32">
        <v>-6.4999999999999997E-4</v>
      </c>
      <c r="F817" s="125">
        <v>42249.624166666668</v>
      </c>
    </row>
    <row r="818" spans="1:6">
      <c r="A818" s="32">
        <v>2590</v>
      </c>
      <c r="B818" s="32" t="s">
        <v>439</v>
      </c>
      <c r="C818" s="125">
        <v>42216.958333333336</v>
      </c>
      <c r="D818" s="32">
        <v>30</v>
      </c>
      <c r="E818" s="32">
        <v>-2E-3</v>
      </c>
      <c r="F818" s="125">
        <v>42249.667939814812</v>
      </c>
    </row>
    <row r="819" spans="1:6">
      <c r="A819" s="32">
        <v>2592</v>
      </c>
      <c r="B819" s="32" t="s">
        <v>442</v>
      </c>
      <c r="C819" s="125">
        <v>42216.958333333336</v>
      </c>
      <c r="D819" s="32">
        <v>32</v>
      </c>
      <c r="E819" s="32">
        <v>-2.5000000000000001E-4</v>
      </c>
      <c r="F819" s="125">
        <v>42331.274594907409</v>
      </c>
    </row>
    <row r="820" spans="1:6">
      <c r="A820" s="32">
        <v>2593</v>
      </c>
      <c r="B820" s="32" t="s">
        <v>444</v>
      </c>
      <c r="C820" s="125">
        <v>42216.958333333336</v>
      </c>
      <c r="D820" s="32">
        <v>31</v>
      </c>
      <c r="E820" s="32">
        <v>-3.2400000000000001E-4</v>
      </c>
      <c r="F820" s="125">
        <v>42443.327731481484</v>
      </c>
    </row>
    <row r="821" spans="1:6">
      <c r="A821" s="32">
        <v>2594</v>
      </c>
      <c r="B821" s="32" t="s">
        <v>449</v>
      </c>
      <c r="C821" s="125">
        <v>42216.958333333336</v>
      </c>
      <c r="D821" s="32">
        <v>35</v>
      </c>
      <c r="E821" s="32">
        <v>-1.2E-2</v>
      </c>
      <c r="F821" s="125">
        <v>42248.491967592592</v>
      </c>
    </row>
    <row r="822" spans="1:6">
      <c r="A822" s="32">
        <v>2602</v>
      </c>
      <c r="B822" s="32" t="s">
        <v>461</v>
      </c>
      <c r="C822" s="125">
        <v>42216.958333333336</v>
      </c>
      <c r="D822" s="32">
        <v>29</v>
      </c>
      <c r="E822" s="32">
        <v>-2E-3</v>
      </c>
      <c r="F822" s="125">
        <v>42468.142187500001</v>
      </c>
    </row>
    <row r="823" spans="1:6">
      <c r="A823" s="32">
        <v>2603</v>
      </c>
      <c r="B823" s="32" t="s">
        <v>464</v>
      </c>
      <c r="C823" s="125">
        <v>42216.958333333336</v>
      </c>
      <c r="D823" s="32">
        <v>45</v>
      </c>
      <c r="E823" s="32">
        <v>-2E-3</v>
      </c>
      <c r="F823" s="125">
        <v>42325.44195601852</v>
      </c>
    </row>
    <row r="824" spans="1:6">
      <c r="A824" s="32">
        <v>2607</v>
      </c>
      <c r="B824" s="32" t="s">
        <v>474</v>
      </c>
      <c r="C824" s="125">
        <v>42216.958333333336</v>
      </c>
      <c r="D824" s="32">
        <v>12</v>
      </c>
      <c r="E824" s="32">
        <v>-3.2107899999999998E-3</v>
      </c>
      <c r="F824" s="125">
        <v>42443.385162037041</v>
      </c>
    </row>
    <row r="825" spans="1:6">
      <c r="A825" s="32">
        <v>2609</v>
      </c>
      <c r="B825" s="32" t="s">
        <v>491</v>
      </c>
      <c r="C825" s="125">
        <v>42216.958333333336</v>
      </c>
      <c r="D825" s="32">
        <v>30</v>
      </c>
      <c r="E825" s="32">
        <v>-2E-3</v>
      </c>
      <c r="F825" s="125">
        <v>42269.301145833335</v>
      </c>
    </row>
    <row r="826" spans="1:6">
      <c r="A826" s="32">
        <v>2612</v>
      </c>
      <c r="B826" s="32" t="s">
        <v>495</v>
      </c>
      <c r="C826" s="125">
        <v>42216.958333333336</v>
      </c>
      <c r="D826" s="32">
        <v>30</v>
      </c>
      <c r="E826" s="32">
        <v>-2.0000000000000001E-4</v>
      </c>
      <c r="F826" s="125">
        <v>42262.204861111109</v>
      </c>
    </row>
    <row r="827" spans="1:6">
      <c r="A827" s="32">
        <v>2615</v>
      </c>
      <c r="B827" s="32" t="s">
        <v>506</v>
      </c>
      <c r="C827" s="125">
        <v>42216.958333333336</v>
      </c>
      <c r="D827" s="32">
        <v>28.5</v>
      </c>
      <c r="E827" s="32">
        <v>-2E-3</v>
      </c>
      <c r="F827" s="125">
        <v>42377.355439814812</v>
      </c>
    </row>
    <row r="828" spans="1:6">
      <c r="A828" s="32">
        <v>2619</v>
      </c>
      <c r="B828" s="32" t="s">
        <v>512</v>
      </c>
      <c r="C828" s="125">
        <v>42216.958333333336</v>
      </c>
      <c r="D828" s="32">
        <v>12</v>
      </c>
      <c r="E828" s="32">
        <v>-2E-3</v>
      </c>
      <c r="F828" s="125">
        <v>42381.182638888888</v>
      </c>
    </row>
    <row r="829" spans="1:6">
      <c r="A829" s="32">
        <v>2623</v>
      </c>
      <c r="B829" s="32" t="s">
        <v>519</v>
      </c>
      <c r="C829" s="125">
        <v>42216.958333333336</v>
      </c>
      <c r="D829" s="32">
        <v>30</v>
      </c>
      <c r="E829" s="32">
        <v>-2E-3</v>
      </c>
      <c r="F829" s="125">
        <v>42241.33797453704</v>
      </c>
    </row>
    <row r="830" spans="1:6">
      <c r="A830" s="32">
        <v>2654</v>
      </c>
      <c r="B830" s="32" t="s">
        <v>572</v>
      </c>
      <c r="C830" s="125">
        <v>42216.958333333336</v>
      </c>
      <c r="D830" s="32">
        <v>35</v>
      </c>
      <c r="E830" s="32">
        <v>-2E-3</v>
      </c>
      <c r="F830" s="125">
        <v>42451.047048611108</v>
      </c>
    </row>
    <row r="831" spans="1:6">
      <c r="A831" s="32">
        <v>2656</v>
      </c>
      <c r="B831" s="32" t="s">
        <v>577</v>
      </c>
      <c r="C831" s="125">
        <v>42216.958333333336</v>
      </c>
      <c r="D831" s="32">
        <v>36</v>
      </c>
      <c r="E831" s="32">
        <v>-2E-3</v>
      </c>
      <c r="F831" s="125">
        <v>42577.499178240738</v>
      </c>
    </row>
    <row r="832" spans="1:6">
      <c r="A832" s="32">
        <v>2659</v>
      </c>
      <c r="B832" s="32" t="s">
        <v>581</v>
      </c>
      <c r="C832" s="125">
        <v>42216.958333333336</v>
      </c>
      <c r="D832" s="32">
        <v>35</v>
      </c>
      <c r="E832" s="32">
        <v>-2E-3</v>
      </c>
      <c r="F832" s="125">
        <v>42242.666180555556</v>
      </c>
    </row>
    <row r="833" spans="1:6">
      <c r="A833" s="32">
        <v>2660</v>
      </c>
      <c r="B833" s="32" t="s">
        <v>585</v>
      </c>
      <c r="C833" s="125">
        <v>42216.958333333336</v>
      </c>
      <c r="D833" s="32">
        <v>35</v>
      </c>
      <c r="E833" s="32">
        <v>-2E-3</v>
      </c>
      <c r="F833" s="125">
        <v>42380.289375</v>
      </c>
    </row>
    <row r="834" spans="1:6">
      <c r="A834" s="32">
        <v>2664</v>
      </c>
      <c r="B834" s="32" t="s">
        <v>593</v>
      </c>
      <c r="C834" s="125">
        <v>42216.958333333336</v>
      </c>
      <c r="D834" s="32">
        <v>33</v>
      </c>
      <c r="E834" s="32">
        <v>-1E-3</v>
      </c>
      <c r="F834" s="125">
        <v>42326.087916666664</v>
      </c>
    </row>
    <row r="835" spans="1:6">
      <c r="A835" s="32">
        <v>2668</v>
      </c>
      <c r="B835" s="32" t="s">
        <v>597</v>
      </c>
      <c r="C835" s="125">
        <v>42216.958333333336</v>
      </c>
      <c r="D835" s="32">
        <v>34</v>
      </c>
      <c r="E835" s="32">
        <v>-2E-3</v>
      </c>
      <c r="F835" s="125">
        <v>42291.281504629631</v>
      </c>
    </row>
    <row r="836" spans="1:6">
      <c r="A836" s="32">
        <v>2669</v>
      </c>
      <c r="B836" s="32" t="s">
        <v>598</v>
      </c>
      <c r="C836" s="125">
        <v>42216.958333333336</v>
      </c>
      <c r="D836" s="32">
        <v>34</v>
      </c>
      <c r="E836" s="32">
        <v>-2E-3</v>
      </c>
      <c r="F836" s="125">
        <v>42291.281759259262</v>
      </c>
    </row>
    <row r="837" spans="1:6">
      <c r="A837" s="32">
        <v>2670</v>
      </c>
      <c r="B837" s="32" t="s">
        <v>599</v>
      </c>
      <c r="C837" s="125">
        <v>42216.958333333336</v>
      </c>
      <c r="D837" s="32">
        <v>34</v>
      </c>
      <c r="E837" s="32">
        <v>-2E-3</v>
      </c>
      <c r="F837" s="125">
        <v>42410.448449074072</v>
      </c>
    </row>
    <row r="838" spans="1:6">
      <c r="A838" s="32">
        <v>2675</v>
      </c>
      <c r="B838" s="32" t="s">
        <v>612</v>
      </c>
      <c r="C838" s="125">
        <v>42216.958333333336</v>
      </c>
      <c r="D838" s="32">
        <v>32</v>
      </c>
      <c r="E838" s="32">
        <v>-3.0000000000000001E-3</v>
      </c>
      <c r="F838" s="125">
        <v>42318.350300925929</v>
      </c>
    </row>
    <row r="839" spans="1:6">
      <c r="A839" s="32">
        <v>2680</v>
      </c>
      <c r="B839" s="32" t="s">
        <v>624</v>
      </c>
      <c r="C839" s="125">
        <v>42216.958333333336</v>
      </c>
      <c r="D839" s="32">
        <v>35</v>
      </c>
      <c r="E839" s="32">
        <v>-3.0000000000000001E-3</v>
      </c>
      <c r="F839" s="125">
        <v>42332.51935185185</v>
      </c>
    </row>
    <row r="840" spans="1:6">
      <c r="A840" s="32">
        <v>2682</v>
      </c>
      <c r="B840" s="32" t="s">
        <v>337</v>
      </c>
      <c r="C840" s="125">
        <v>42216.958333333336</v>
      </c>
      <c r="D840" s="32">
        <v>30</v>
      </c>
      <c r="E840" s="32">
        <v>-2E-3</v>
      </c>
      <c r="F840" s="125">
        <v>42346.127268518518</v>
      </c>
    </row>
    <row r="841" spans="1:6">
      <c r="A841" s="32">
        <v>2684</v>
      </c>
      <c r="B841" s="32" t="s">
        <v>339</v>
      </c>
      <c r="C841" s="125">
        <v>42216.958333333336</v>
      </c>
      <c r="D841" s="32">
        <v>30</v>
      </c>
      <c r="E841" s="32">
        <v>-2.5000000000000001E-3</v>
      </c>
      <c r="F841" s="125">
        <v>42242.725162037037</v>
      </c>
    </row>
    <row r="842" spans="1:6">
      <c r="A842" s="32">
        <v>2689</v>
      </c>
      <c r="B842" s="32" t="s">
        <v>842</v>
      </c>
      <c r="C842" s="125">
        <v>42216.958333333336</v>
      </c>
      <c r="D842" s="32">
        <v>45</v>
      </c>
      <c r="E842" s="32">
        <v>-2E-3</v>
      </c>
      <c r="F842" s="125">
        <v>42242.704004629632</v>
      </c>
    </row>
    <row r="843" spans="1:6">
      <c r="A843" s="32">
        <v>2691</v>
      </c>
      <c r="B843" s="32" t="s">
        <v>341</v>
      </c>
      <c r="C843" s="125">
        <v>42216.958333333336</v>
      </c>
      <c r="D843" s="32">
        <v>30</v>
      </c>
      <c r="E843" s="32">
        <v>-2E-3</v>
      </c>
      <c r="F843" s="125">
        <v>42325.111018518517</v>
      </c>
    </row>
    <row r="844" spans="1:6">
      <c r="A844" s="32">
        <v>2693</v>
      </c>
      <c r="B844" s="32" t="s">
        <v>845</v>
      </c>
      <c r="C844" s="125">
        <v>42216.958333333336</v>
      </c>
      <c r="D844" s="32">
        <v>30</v>
      </c>
      <c r="E844" s="32">
        <v>-2E-3</v>
      </c>
      <c r="F844" s="125">
        <v>42242.695775462962</v>
      </c>
    </row>
    <row r="845" spans="1:6">
      <c r="A845" s="32">
        <v>2697</v>
      </c>
      <c r="B845" s="32" t="s">
        <v>641</v>
      </c>
      <c r="C845" s="125">
        <v>42216.958333333336</v>
      </c>
      <c r="D845" s="32">
        <v>32</v>
      </c>
      <c r="E845" s="32">
        <v>-3.0000000000000001E-5</v>
      </c>
      <c r="F845" s="125">
        <v>42276.597187500003</v>
      </c>
    </row>
    <row r="846" spans="1:6">
      <c r="A846" s="32">
        <v>2698</v>
      </c>
      <c r="B846" s="32" t="s">
        <v>643</v>
      </c>
      <c r="C846" s="125">
        <v>42216.958333333336</v>
      </c>
      <c r="D846" s="32">
        <v>35</v>
      </c>
      <c r="E846" s="32">
        <v>-2.0000000000000001E-4</v>
      </c>
      <c r="F846" s="125">
        <v>42402.379594907405</v>
      </c>
    </row>
    <row r="847" spans="1:6">
      <c r="A847" s="32">
        <v>2703</v>
      </c>
      <c r="B847" s="32" t="s">
        <v>648</v>
      </c>
      <c r="C847" s="125">
        <v>42216.958333333336</v>
      </c>
      <c r="D847" s="32">
        <v>30</v>
      </c>
      <c r="E847" s="32">
        <v>-2E-3</v>
      </c>
      <c r="F847" s="125">
        <v>42640.278344907405</v>
      </c>
    </row>
    <row r="848" spans="1:6">
      <c r="A848" s="32">
        <v>2704</v>
      </c>
      <c r="B848" s="32" t="s">
        <v>651</v>
      </c>
      <c r="C848" s="125">
        <v>42216.958333333336</v>
      </c>
      <c r="D848" s="32">
        <v>30</v>
      </c>
      <c r="E848" s="32">
        <v>-2E-3</v>
      </c>
      <c r="F848" s="125">
        <v>42409.076307870368</v>
      </c>
    </row>
    <row r="849" spans="1:6">
      <c r="A849" s="32">
        <v>2705</v>
      </c>
      <c r="B849" s="32" t="s">
        <v>654</v>
      </c>
      <c r="C849" s="125">
        <v>42216.958333333336</v>
      </c>
      <c r="D849" s="32">
        <v>30</v>
      </c>
      <c r="E849" s="32">
        <v>-2E-3</v>
      </c>
      <c r="F849" s="125">
        <v>42346.074837962966</v>
      </c>
    </row>
    <row r="850" spans="1:6">
      <c r="A850" s="32">
        <v>2706</v>
      </c>
      <c r="B850" s="32" t="s">
        <v>343</v>
      </c>
      <c r="C850" s="125">
        <v>42216.958333333336</v>
      </c>
      <c r="D850" s="32">
        <v>28</v>
      </c>
      <c r="E850" s="32">
        <v>-3.3999999999999998E-3</v>
      </c>
      <c r="F850" s="125">
        <v>42243.563252314816</v>
      </c>
    </row>
    <row r="851" spans="1:6">
      <c r="A851" s="32">
        <v>2707</v>
      </c>
      <c r="B851" s="32" t="s">
        <v>344</v>
      </c>
      <c r="C851" s="125">
        <v>42216.958333333336</v>
      </c>
      <c r="D851" s="32">
        <v>40</v>
      </c>
      <c r="E851" s="32">
        <v>-1.389E-3</v>
      </c>
      <c r="F851" s="125">
        <v>42394.173483796294</v>
      </c>
    </row>
    <row r="852" spans="1:6">
      <c r="A852" s="32">
        <v>2708</v>
      </c>
      <c r="B852" s="32" t="s">
        <v>345</v>
      </c>
      <c r="C852" s="125">
        <v>42216.958333333336</v>
      </c>
      <c r="D852" s="32">
        <v>45</v>
      </c>
      <c r="E852" s="32">
        <v>-2E-3</v>
      </c>
      <c r="F852" s="125">
        <v>42346.366562499999</v>
      </c>
    </row>
    <row r="853" spans="1:6">
      <c r="A853" s="32">
        <v>2710</v>
      </c>
      <c r="B853" s="32" t="s">
        <v>347</v>
      </c>
      <c r="C853" s="125">
        <v>42216.958333333336</v>
      </c>
      <c r="D853" s="32">
        <v>28</v>
      </c>
      <c r="E853" s="32">
        <v>-0.09</v>
      </c>
      <c r="F853" s="125">
        <v>42283.099236111113</v>
      </c>
    </row>
    <row r="854" spans="1:6">
      <c r="A854" s="32">
        <v>2714</v>
      </c>
      <c r="B854" s="32" t="s">
        <v>351</v>
      </c>
      <c r="C854" s="125">
        <v>42216.958333333336</v>
      </c>
      <c r="D854" s="32">
        <v>38</v>
      </c>
      <c r="E854" s="32">
        <v>-1.1E-4</v>
      </c>
      <c r="F854" s="125">
        <v>42283.100057870368</v>
      </c>
    </row>
    <row r="855" spans="1:6">
      <c r="A855" s="32">
        <v>2715</v>
      </c>
      <c r="B855" s="32" t="s">
        <v>352</v>
      </c>
      <c r="C855" s="125">
        <v>42216.958333333336</v>
      </c>
      <c r="D855" s="32">
        <v>40</v>
      </c>
      <c r="E855" s="32">
        <v>-1E-4</v>
      </c>
      <c r="F855" s="125">
        <v>42318.297106481485</v>
      </c>
    </row>
    <row r="856" spans="1:6">
      <c r="A856" s="32">
        <v>2716</v>
      </c>
      <c r="B856" s="32" t="s">
        <v>353</v>
      </c>
      <c r="C856" s="125">
        <v>42216.958333333336</v>
      </c>
      <c r="D856" s="32">
        <v>28</v>
      </c>
      <c r="E856" s="32">
        <v>-2E-3</v>
      </c>
      <c r="F856" s="125">
        <v>42486.067986111113</v>
      </c>
    </row>
    <row r="857" spans="1:6">
      <c r="A857" s="32">
        <v>2717</v>
      </c>
      <c r="B857" s="32" t="s">
        <v>354</v>
      </c>
      <c r="C857" s="125">
        <v>42216.958333333336</v>
      </c>
      <c r="D857" s="32">
        <v>10</v>
      </c>
      <c r="E857" s="32">
        <v>-2E-3</v>
      </c>
      <c r="F857" s="125">
        <v>42416.200601851851</v>
      </c>
    </row>
    <row r="858" spans="1:6">
      <c r="A858" s="32">
        <v>2718</v>
      </c>
      <c r="B858" s="32" t="s">
        <v>355</v>
      </c>
      <c r="C858" s="125">
        <v>42216.958333333336</v>
      </c>
      <c r="D858" s="32">
        <v>30</v>
      </c>
      <c r="E858" s="32">
        <v>-4.1999999999999997E-3</v>
      </c>
      <c r="F858" s="125">
        <v>42319.206435185188</v>
      </c>
    </row>
    <row r="859" spans="1:6">
      <c r="A859" s="32">
        <v>2719</v>
      </c>
      <c r="B859" s="32" t="s">
        <v>357</v>
      </c>
      <c r="C859" s="125">
        <v>42216.958333333336</v>
      </c>
      <c r="D859" s="32">
        <v>35</v>
      </c>
      <c r="E859" s="32">
        <v>-2E-3</v>
      </c>
      <c r="F859" s="125">
        <v>42325.326620370368</v>
      </c>
    </row>
    <row r="860" spans="1:6">
      <c r="A860" s="32">
        <v>2720</v>
      </c>
      <c r="B860" s="32" t="s">
        <v>360</v>
      </c>
      <c r="C860" s="125">
        <v>42216.958333333336</v>
      </c>
      <c r="D860" s="32">
        <v>35</v>
      </c>
      <c r="E860" s="32">
        <v>-2E-3</v>
      </c>
      <c r="F860" s="125">
        <v>42283.484513888892</v>
      </c>
    </row>
    <row r="861" spans="1:6">
      <c r="A861" s="32">
        <v>2723</v>
      </c>
      <c r="B861" s="32" t="s">
        <v>363</v>
      </c>
      <c r="C861" s="125">
        <v>42216.958333333336</v>
      </c>
      <c r="D861" s="32">
        <v>30</v>
      </c>
      <c r="E861" s="32">
        <v>-2E-3</v>
      </c>
      <c r="F861" s="125">
        <v>42262.300335648149</v>
      </c>
    </row>
    <row r="862" spans="1:6">
      <c r="A862" s="32">
        <v>2724</v>
      </c>
      <c r="B862" s="32" t="s">
        <v>364</v>
      </c>
      <c r="C862" s="125">
        <v>42216.958333333336</v>
      </c>
      <c r="D862" s="32">
        <v>60</v>
      </c>
      <c r="E862" s="32">
        <v>-2.7699999999999999E-3</v>
      </c>
      <c r="F862" s="125">
        <v>42243.479814814818</v>
      </c>
    </row>
    <row r="863" spans="1:6">
      <c r="A863" s="32">
        <v>2726</v>
      </c>
      <c r="B863" s="32" t="s">
        <v>366</v>
      </c>
      <c r="C863" s="125">
        <v>42216.958333333336</v>
      </c>
      <c r="D863" s="32">
        <v>45</v>
      </c>
      <c r="E863" s="32">
        <v>-2E-3</v>
      </c>
      <c r="F863" s="125">
        <v>42243.049525462964</v>
      </c>
    </row>
    <row r="864" spans="1:6">
      <c r="A864" s="32">
        <v>2728</v>
      </c>
      <c r="B864" s="32" t="s">
        <v>368</v>
      </c>
      <c r="C864" s="125">
        <v>42216.958333333336</v>
      </c>
      <c r="D864" s="32">
        <v>50</v>
      </c>
      <c r="E864" s="32">
        <v>-2E-3</v>
      </c>
      <c r="F864" s="125">
        <v>42243.513692129629</v>
      </c>
    </row>
    <row r="865" spans="1:6">
      <c r="A865" s="32">
        <v>2729</v>
      </c>
      <c r="B865" s="32" t="s">
        <v>369</v>
      </c>
      <c r="C865" s="125">
        <v>42216.958333333336</v>
      </c>
      <c r="D865" s="32">
        <v>30</v>
      </c>
      <c r="E865" s="32">
        <v>-3.0000000000000001E-3</v>
      </c>
      <c r="F865" s="125">
        <v>42243.529861111114</v>
      </c>
    </row>
    <row r="866" spans="1:6">
      <c r="A866" s="32">
        <v>2731</v>
      </c>
      <c r="B866" s="32" t="s">
        <v>371</v>
      </c>
      <c r="C866" s="125">
        <v>42216.958333333336</v>
      </c>
      <c r="D866" s="32">
        <v>45</v>
      </c>
      <c r="E866" s="32">
        <v>-2.0000000000000001E-4</v>
      </c>
      <c r="F866" s="125">
        <v>42243.542615740742</v>
      </c>
    </row>
    <row r="867" spans="1:6">
      <c r="A867" s="32">
        <v>2732</v>
      </c>
      <c r="B867" s="32" t="s">
        <v>372</v>
      </c>
      <c r="C867" s="125">
        <v>42216.958333333336</v>
      </c>
      <c r="D867" s="32">
        <v>45</v>
      </c>
      <c r="E867" s="32">
        <v>-2E-3</v>
      </c>
      <c r="F867" s="125">
        <v>42243.547453703701</v>
      </c>
    </row>
    <row r="868" spans="1:6">
      <c r="A868" s="32">
        <v>2733</v>
      </c>
      <c r="B868" s="32" t="s">
        <v>374</v>
      </c>
      <c r="C868" s="125">
        <v>42216.958333333336</v>
      </c>
      <c r="D868" s="32">
        <v>30</v>
      </c>
      <c r="E868" s="32">
        <v>-2E-3</v>
      </c>
      <c r="F868" s="125">
        <v>42269.463252314818</v>
      </c>
    </row>
    <row r="869" spans="1:6">
      <c r="A869" s="32">
        <v>2734</v>
      </c>
      <c r="B869" s="32" t="s">
        <v>377</v>
      </c>
      <c r="C869" s="125">
        <v>42216.958333333336</v>
      </c>
      <c r="D869" s="32">
        <v>45</v>
      </c>
      <c r="E869" s="32">
        <v>-2E-3</v>
      </c>
      <c r="F869" s="125">
        <v>42243.97351851852</v>
      </c>
    </row>
    <row r="870" spans="1:6">
      <c r="A870" s="32">
        <v>2735</v>
      </c>
      <c r="B870" s="32" t="s">
        <v>378</v>
      </c>
      <c r="C870" s="125">
        <v>42216.958333333336</v>
      </c>
      <c r="D870" s="32">
        <v>35</v>
      </c>
      <c r="E870" s="32">
        <v>-2E-3</v>
      </c>
      <c r="F870" s="125">
        <v>42395.272557870368</v>
      </c>
    </row>
    <row r="871" spans="1:6">
      <c r="A871" s="32">
        <v>2736</v>
      </c>
      <c r="B871" s="32" t="s">
        <v>379</v>
      </c>
      <c r="C871" s="125">
        <v>42216.958333333336</v>
      </c>
      <c r="D871" s="32">
        <v>45</v>
      </c>
      <c r="E871" s="32">
        <v>-5.0000000000000001E-4</v>
      </c>
      <c r="F871" s="125">
        <v>42382.13013888889</v>
      </c>
    </row>
    <row r="872" spans="1:6">
      <c r="A872" s="32">
        <v>2739</v>
      </c>
      <c r="B872" s="32" t="s">
        <v>385</v>
      </c>
      <c r="C872" s="125">
        <v>42216.958333333336</v>
      </c>
      <c r="D872" s="32">
        <v>50</v>
      </c>
      <c r="E872" s="32">
        <v>-2E-3</v>
      </c>
      <c r="F872" s="125">
        <v>42312.447500000002</v>
      </c>
    </row>
    <row r="873" spans="1:6">
      <c r="A873" s="32">
        <v>2742</v>
      </c>
      <c r="B873" s="32" t="s">
        <v>389</v>
      </c>
      <c r="C873" s="125">
        <v>42216.958333333336</v>
      </c>
      <c r="D873" s="32">
        <v>28</v>
      </c>
      <c r="E873" s="32">
        <v>-5.6470000000000001E-4</v>
      </c>
      <c r="F873" s="125">
        <v>42248.544062499997</v>
      </c>
    </row>
    <row r="874" spans="1:6">
      <c r="A874" s="32">
        <v>2744</v>
      </c>
      <c r="B874" s="32" t="s">
        <v>391</v>
      </c>
      <c r="C874" s="125">
        <v>42216.958333333336</v>
      </c>
      <c r="D874" s="32">
        <v>28</v>
      </c>
      <c r="E874" s="32">
        <v>-3.8999999999999999E-4</v>
      </c>
      <c r="F874" s="125">
        <v>42468.15</v>
      </c>
    </row>
    <row r="875" spans="1:6">
      <c r="A875" s="32">
        <v>2745</v>
      </c>
      <c r="B875" s="32" t="s">
        <v>392</v>
      </c>
      <c r="C875" s="125">
        <v>42216.958333333336</v>
      </c>
      <c r="D875" s="32">
        <v>13</v>
      </c>
      <c r="E875" s="32">
        <v>-2E-3</v>
      </c>
      <c r="F875" s="125">
        <v>42242.766550925924</v>
      </c>
    </row>
    <row r="876" spans="1:6">
      <c r="A876" s="32">
        <v>2747</v>
      </c>
      <c r="B876" s="32" t="s">
        <v>395</v>
      </c>
      <c r="C876" s="125">
        <v>42216.958333333336</v>
      </c>
      <c r="D876" s="32">
        <v>29</v>
      </c>
      <c r="E876" s="32">
        <v>-2E-3</v>
      </c>
      <c r="F876" s="125">
        <v>42242.795266203706</v>
      </c>
    </row>
    <row r="877" spans="1:6">
      <c r="A877" s="32">
        <v>2750</v>
      </c>
      <c r="B877" s="32" t="s">
        <v>400</v>
      </c>
      <c r="C877" s="125">
        <v>42216.958333333336</v>
      </c>
      <c r="D877" s="32">
        <v>38</v>
      </c>
      <c r="E877" s="32">
        <v>-0.03</v>
      </c>
      <c r="F877" s="125">
        <v>42246.350254629629</v>
      </c>
    </row>
    <row r="878" spans="1:6">
      <c r="A878" s="32">
        <v>2751</v>
      </c>
      <c r="B878" s="32" t="s">
        <v>401</v>
      </c>
      <c r="C878" s="125">
        <v>42216.958333333336</v>
      </c>
      <c r="D878" s="32">
        <v>45</v>
      </c>
      <c r="E878" s="32">
        <v>-2E-3</v>
      </c>
      <c r="F878" s="125">
        <v>42290.098090277781</v>
      </c>
    </row>
    <row r="879" spans="1:6">
      <c r="A879" s="32">
        <v>2752</v>
      </c>
      <c r="B879" s="32" t="s">
        <v>402</v>
      </c>
      <c r="C879" s="125">
        <v>42216.958333333336</v>
      </c>
      <c r="D879" s="32">
        <v>45</v>
      </c>
      <c r="E879" s="32">
        <v>-2E-3</v>
      </c>
      <c r="F879" s="125">
        <v>42241.301388888889</v>
      </c>
    </row>
    <row r="880" spans="1:6">
      <c r="A880" s="32">
        <v>2753</v>
      </c>
      <c r="B880" s="32" t="s">
        <v>403</v>
      </c>
      <c r="C880" s="125">
        <v>42216.958333333336</v>
      </c>
      <c r="D880" s="32">
        <v>12</v>
      </c>
      <c r="E880" s="32">
        <v>-8.0000000000000004E-4</v>
      </c>
      <c r="F880" s="125">
        <v>42290.097905092596</v>
      </c>
    </row>
    <row r="881" spans="1:6">
      <c r="A881" s="32">
        <v>2754</v>
      </c>
      <c r="B881" s="32" t="s">
        <v>404</v>
      </c>
      <c r="C881" s="125">
        <v>42216.958333333336</v>
      </c>
      <c r="D881" s="32">
        <v>45</v>
      </c>
      <c r="E881" s="32">
        <v>-2E-3</v>
      </c>
      <c r="F881" s="125">
        <v>42290.098287037035</v>
      </c>
    </row>
    <row r="882" spans="1:6">
      <c r="A882" s="32">
        <v>2755</v>
      </c>
      <c r="B882" s="32" t="s">
        <v>902</v>
      </c>
      <c r="C882" s="125">
        <v>42216.958333333336</v>
      </c>
      <c r="D882" s="32">
        <v>32</v>
      </c>
      <c r="E882" s="32">
        <v>-2E-3</v>
      </c>
      <c r="F882" s="125">
        <v>42250.095173611109</v>
      </c>
    </row>
    <row r="883" spans="1:6">
      <c r="A883" s="32">
        <v>2757</v>
      </c>
      <c r="B883" s="32" t="s">
        <v>407</v>
      </c>
      <c r="C883" s="125">
        <v>42216.958333333336</v>
      </c>
      <c r="D883" s="32">
        <v>45</v>
      </c>
      <c r="E883" s="32">
        <v>-2E-3</v>
      </c>
      <c r="F883" s="125">
        <v>42388.134027777778</v>
      </c>
    </row>
    <row r="884" spans="1:6">
      <c r="A884" s="32">
        <v>2758</v>
      </c>
      <c r="B884" s="32" t="s">
        <v>408</v>
      </c>
      <c r="C884" s="125">
        <v>42216.958333333336</v>
      </c>
      <c r="D884" s="32">
        <v>30</v>
      </c>
      <c r="E884" s="32">
        <v>-8.9999999999999998E-4</v>
      </c>
      <c r="F884" s="125">
        <v>42251.287789351853</v>
      </c>
    </row>
    <row r="885" spans="1:6">
      <c r="A885" s="32">
        <v>2759</v>
      </c>
      <c r="B885" s="32" t="s">
        <v>903</v>
      </c>
      <c r="C885" s="125">
        <v>42216.958333333336</v>
      </c>
      <c r="D885" s="32">
        <v>45</v>
      </c>
      <c r="E885" s="32">
        <v>-2E-3</v>
      </c>
      <c r="F885" s="125">
        <v>42250.319641203707</v>
      </c>
    </row>
    <row r="886" spans="1:6">
      <c r="A886" s="32">
        <v>2902</v>
      </c>
      <c r="B886" s="32" t="s">
        <v>569</v>
      </c>
      <c r="C886" s="125">
        <v>42216.958333333336</v>
      </c>
      <c r="D886" s="32">
        <v>31</v>
      </c>
      <c r="E886" s="32">
        <v>-2E-3</v>
      </c>
      <c r="F886" s="125">
        <v>42252.722812499997</v>
      </c>
    </row>
    <row r="887" spans="1:6">
      <c r="A887" s="32">
        <v>2903</v>
      </c>
      <c r="B887" s="32" t="s">
        <v>570</v>
      </c>
      <c r="C887" s="125">
        <v>42216.958333333336</v>
      </c>
      <c r="D887" s="32">
        <v>35</v>
      </c>
      <c r="E887" s="32">
        <v>-2E-3</v>
      </c>
      <c r="F887" s="125">
        <v>42252.766250000001</v>
      </c>
    </row>
    <row r="888" spans="1:6">
      <c r="A888" s="32">
        <v>2904</v>
      </c>
      <c r="B888" s="32" t="s">
        <v>574</v>
      </c>
      <c r="C888" s="125">
        <v>42216.958333333336</v>
      </c>
      <c r="D888" s="32">
        <v>35</v>
      </c>
      <c r="E888" s="32">
        <v>-2E-3</v>
      </c>
      <c r="F888" s="125">
        <v>42252.770219907405</v>
      </c>
    </row>
    <row r="889" spans="1:6">
      <c r="A889" s="32">
        <v>2884</v>
      </c>
      <c r="B889" s="32" t="s">
        <v>904</v>
      </c>
      <c r="C889" s="125">
        <v>42216.958333333336</v>
      </c>
      <c r="D889" s="32">
        <v>45</v>
      </c>
      <c r="E889" s="32">
        <v>-2E-3</v>
      </c>
      <c r="F889" s="125">
        <v>42242.733634259261</v>
      </c>
    </row>
    <row r="890" spans="1:6">
      <c r="A890" s="32">
        <v>2885</v>
      </c>
      <c r="B890" s="32" t="s">
        <v>452</v>
      </c>
      <c r="C890" s="125">
        <v>42216.958333333336</v>
      </c>
      <c r="D890" s="32">
        <v>45</v>
      </c>
      <c r="E890" s="32">
        <v>-2E-3</v>
      </c>
      <c r="F890" s="125">
        <v>42243.065428240741</v>
      </c>
    </row>
    <row r="891" spans="1:6">
      <c r="A891" s="32">
        <v>2886</v>
      </c>
      <c r="B891" s="32" t="s">
        <v>454</v>
      </c>
      <c r="C891" s="125">
        <v>42216.958333333336</v>
      </c>
      <c r="D891" s="32">
        <v>45</v>
      </c>
      <c r="E891" s="32">
        <v>-2E-3</v>
      </c>
      <c r="F891" s="125">
        <v>42243.067430555559</v>
      </c>
    </row>
    <row r="892" spans="1:6">
      <c r="A892" s="32">
        <v>2887</v>
      </c>
      <c r="B892" s="32" t="s">
        <v>522</v>
      </c>
      <c r="C892" s="125">
        <v>42216.958333333336</v>
      </c>
      <c r="D892" s="32">
        <v>45</v>
      </c>
      <c r="E892" s="32">
        <v>-2E-3</v>
      </c>
      <c r="F892" s="125">
        <v>42243.078032407408</v>
      </c>
    </row>
    <row r="893" spans="1:6">
      <c r="A893" s="32">
        <v>2888</v>
      </c>
      <c r="B893" s="32" t="s">
        <v>550</v>
      </c>
      <c r="C893" s="125">
        <v>42216.958333333336</v>
      </c>
      <c r="D893" s="32">
        <v>34</v>
      </c>
      <c r="E893" s="32">
        <v>-2E-3</v>
      </c>
      <c r="F893" s="125">
        <v>42243.444212962961</v>
      </c>
    </row>
    <row r="894" spans="1:6">
      <c r="A894" s="32">
        <v>2868</v>
      </c>
      <c r="B894" s="32" t="s">
        <v>650</v>
      </c>
      <c r="C894" s="125">
        <v>42216.958333333336</v>
      </c>
      <c r="D894" s="32">
        <v>11</v>
      </c>
      <c r="E894" s="32">
        <v>-2E-3</v>
      </c>
      <c r="F894" s="125">
        <v>42437.109467592592</v>
      </c>
    </row>
    <row r="895" spans="1:6">
      <c r="A895" s="32">
        <v>2869</v>
      </c>
      <c r="B895" s="32" t="s">
        <v>865</v>
      </c>
      <c r="C895" s="125">
        <v>42216.958333333336</v>
      </c>
      <c r="D895" s="32">
        <v>45</v>
      </c>
      <c r="E895" s="32">
        <v>-1E-4</v>
      </c>
      <c r="F895" s="125">
        <v>42242.343842592592</v>
      </c>
    </row>
    <row r="896" spans="1:6">
      <c r="A896" s="32">
        <v>2870</v>
      </c>
      <c r="B896" s="32" t="s">
        <v>866</v>
      </c>
      <c r="C896" s="125">
        <v>42216.958333333336</v>
      </c>
      <c r="D896" s="32">
        <v>45</v>
      </c>
      <c r="E896" s="32">
        <v>-1E-4</v>
      </c>
      <c r="F896" s="125">
        <v>42242.350497685184</v>
      </c>
    </row>
    <row r="897" spans="1:6">
      <c r="A897" s="32">
        <v>2871</v>
      </c>
      <c r="B897" s="32" t="s">
        <v>510</v>
      </c>
      <c r="C897" s="125">
        <v>42216.958333333336</v>
      </c>
      <c r="D897" s="32">
        <v>45</v>
      </c>
      <c r="E897" s="32">
        <v>-1E-4</v>
      </c>
      <c r="F897" s="125">
        <v>42452.384074074071</v>
      </c>
    </row>
    <row r="898" spans="1:6">
      <c r="A898" s="32">
        <v>2872</v>
      </c>
      <c r="B898" s="32" t="s">
        <v>513</v>
      </c>
      <c r="C898" s="125">
        <v>42216.958333333336</v>
      </c>
      <c r="D898" s="32">
        <v>30</v>
      </c>
      <c r="E898" s="32">
        <v>-2.0000000000000001E-4</v>
      </c>
      <c r="F898" s="125">
        <v>42242.372731481482</v>
      </c>
    </row>
    <row r="899" spans="1:6">
      <c r="A899" s="32">
        <v>2873</v>
      </c>
      <c r="B899" s="32" t="s">
        <v>515</v>
      </c>
      <c r="C899" s="125">
        <v>42216.958333333336</v>
      </c>
      <c r="D899" s="32">
        <v>30</v>
      </c>
      <c r="E899" s="32">
        <v>-2E-3</v>
      </c>
      <c r="F899" s="125">
        <v>42258.403275462966</v>
      </c>
    </row>
    <row r="900" spans="1:6">
      <c r="A900" s="32">
        <v>2874</v>
      </c>
      <c r="B900" s="32" t="s">
        <v>517</v>
      </c>
      <c r="C900" s="125">
        <v>42216.958333333336</v>
      </c>
      <c r="D900" s="32">
        <v>45</v>
      </c>
      <c r="E900" s="32">
        <v>-2.0000000000000001E-4</v>
      </c>
      <c r="F900" s="125">
        <v>42258.400358796294</v>
      </c>
    </row>
    <row r="901" spans="1:6">
      <c r="A901" s="32">
        <v>2875</v>
      </c>
      <c r="B901" s="32" t="s">
        <v>406</v>
      </c>
      <c r="C901" s="125">
        <v>42216.958333333336</v>
      </c>
      <c r="D901" s="32">
        <v>33</v>
      </c>
      <c r="E901" s="32">
        <v>-2E-3</v>
      </c>
      <c r="F901" s="125">
        <v>42242.444780092592</v>
      </c>
    </row>
    <row r="902" spans="1:6">
      <c r="A902" s="32">
        <v>2906</v>
      </c>
      <c r="B902" s="32" t="s">
        <v>514</v>
      </c>
      <c r="C902" s="125">
        <v>42216.958333333336</v>
      </c>
      <c r="D902" s="32">
        <v>15</v>
      </c>
      <c r="E902" s="32">
        <v>-8.0000000000000004E-4</v>
      </c>
      <c r="F902" s="125">
        <v>42290.14739583333</v>
      </c>
    </row>
    <row r="903" spans="1:6">
      <c r="A903" s="32">
        <v>2909</v>
      </c>
      <c r="B903" s="32" t="s">
        <v>518</v>
      </c>
      <c r="C903" s="125">
        <v>42216.958333333336</v>
      </c>
      <c r="D903" s="32">
        <v>45</v>
      </c>
      <c r="E903" s="32">
        <v>-2E-3</v>
      </c>
      <c r="F903" s="125">
        <v>42255.164976851855</v>
      </c>
    </row>
    <row r="904" spans="1:6">
      <c r="A904" s="32">
        <v>2485</v>
      </c>
      <c r="B904" s="32" t="s">
        <v>567</v>
      </c>
      <c r="C904" s="125">
        <v>42216.958333333336</v>
      </c>
      <c r="D904" s="32">
        <v>34</v>
      </c>
      <c r="E904" s="32">
        <v>-2E-3</v>
      </c>
      <c r="F904" s="125">
        <v>42255.429560185185</v>
      </c>
    </row>
    <row r="905" spans="1:6">
      <c r="A905" s="32">
        <v>2486</v>
      </c>
      <c r="B905" s="32" t="s">
        <v>568</v>
      </c>
      <c r="C905" s="125">
        <v>42216.958333333336</v>
      </c>
      <c r="D905" s="32">
        <v>40</v>
      </c>
      <c r="E905" s="32">
        <v>-2E-3</v>
      </c>
      <c r="F905" s="125">
        <v>42486.341238425928</v>
      </c>
    </row>
    <row r="906" spans="1:6">
      <c r="A906" s="32">
        <v>2804</v>
      </c>
      <c r="B906" s="32" t="s">
        <v>528</v>
      </c>
      <c r="C906" s="125">
        <v>42216.958333333336</v>
      </c>
      <c r="D906" s="32">
        <v>45</v>
      </c>
      <c r="E906" s="32">
        <v>-2E-3</v>
      </c>
      <c r="F906" s="125">
        <v>42245.303842592592</v>
      </c>
    </row>
    <row r="907" spans="1:6">
      <c r="A907" s="32">
        <v>2805</v>
      </c>
      <c r="B907" s="32" t="s">
        <v>530</v>
      </c>
      <c r="C907" s="125">
        <v>42216.958333333336</v>
      </c>
      <c r="D907" s="32">
        <v>32</v>
      </c>
      <c r="E907" s="32">
        <v>-2E-3</v>
      </c>
      <c r="F907" s="125">
        <v>42248.464050925926</v>
      </c>
    </row>
    <row r="908" spans="1:6">
      <c r="A908" s="32">
        <v>2808</v>
      </c>
      <c r="B908" s="32" t="s">
        <v>549</v>
      </c>
      <c r="C908" s="125">
        <v>42216.958333333336</v>
      </c>
      <c r="D908" s="32">
        <v>45</v>
      </c>
      <c r="E908" s="32">
        <v>-2E-3</v>
      </c>
      <c r="F908" s="125">
        <v>42242.054942129631</v>
      </c>
    </row>
    <row r="909" spans="1:6">
      <c r="A909" s="32">
        <v>2809</v>
      </c>
      <c r="B909" s="32" t="s">
        <v>559</v>
      </c>
      <c r="C909" s="125">
        <v>42216.958333333336</v>
      </c>
      <c r="D909" s="32">
        <v>35</v>
      </c>
      <c r="E909" s="32">
        <v>-2E-3</v>
      </c>
      <c r="F909" s="125">
        <v>42248.40996527778</v>
      </c>
    </row>
    <row r="910" spans="1:6">
      <c r="A910" s="32">
        <v>2810</v>
      </c>
      <c r="B910" s="32" t="s">
        <v>571</v>
      </c>
      <c r="C910" s="125">
        <v>42216.958333333336</v>
      </c>
      <c r="D910" s="32">
        <v>32</v>
      </c>
      <c r="E910" s="32">
        <v>-2E-3</v>
      </c>
      <c r="F910" s="125">
        <v>42269.390567129631</v>
      </c>
    </row>
    <row r="911" spans="1:6">
      <c r="A911" s="32">
        <v>2811</v>
      </c>
      <c r="B911" s="32" t="s">
        <v>580</v>
      </c>
      <c r="C911" s="125">
        <v>42216.958333333336</v>
      </c>
      <c r="D911" s="32">
        <v>35</v>
      </c>
      <c r="E911" s="32">
        <v>-2E-3</v>
      </c>
      <c r="F911" s="125">
        <v>42367.083171296297</v>
      </c>
    </row>
    <row r="912" spans="1:6">
      <c r="A912" s="32">
        <v>2812</v>
      </c>
      <c r="B912" s="32" t="s">
        <v>588</v>
      </c>
      <c r="C912" s="125">
        <v>42216.958333333336</v>
      </c>
      <c r="D912" s="32">
        <v>33</v>
      </c>
      <c r="E912" s="32">
        <v>-2E-3</v>
      </c>
      <c r="F912" s="125">
        <v>42352.484803240739</v>
      </c>
    </row>
    <row r="913" spans="1:6">
      <c r="A913" s="32">
        <v>2636</v>
      </c>
      <c r="B913" s="32" t="s">
        <v>331</v>
      </c>
      <c r="C913" s="125">
        <v>42216.958333333336</v>
      </c>
      <c r="D913" s="32">
        <v>27</v>
      </c>
      <c r="E913" s="32">
        <v>-2E-3</v>
      </c>
      <c r="F913" s="125">
        <v>42531.354502314818</v>
      </c>
    </row>
    <row r="914" spans="1:6">
      <c r="A914" s="32">
        <v>2637</v>
      </c>
      <c r="B914" s="32" t="s">
        <v>332</v>
      </c>
      <c r="C914" s="125">
        <v>42216.958333333336</v>
      </c>
      <c r="D914" s="32">
        <v>27</v>
      </c>
      <c r="E914" s="32">
        <v>-2E-3</v>
      </c>
      <c r="F914" s="125">
        <v>42377.333379629628</v>
      </c>
    </row>
    <row r="915" spans="1:6">
      <c r="A915" s="32">
        <v>2640</v>
      </c>
      <c r="B915" s="32" t="s">
        <v>335</v>
      </c>
      <c r="C915" s="125">
        <v>42216.958333333336</v>
      </c>
      <c r="D915" s="32">
        <v>27</v>
      </c>
      <c r="E915" s="32">
        <v>-2E-3</v>
      </c>
      <c r="F915" s="125">
        <v>42249.127314814818</v>
      </c>
    </row>
    <row r="916" spans="1:6">
      <c r="A916" s="32">
        <v>2641</v>
      </c>
      <c r="B916" s="32" t="s">
        <v>336</v>
      </c>
      <c r="C916" s="125">
        <v>42216.958333333336</v>
      </c>
      <c r="D916" s="32">
        <v>27</v>
      </c>
      <c r="E916" s="32">
        <v>-2E-3</v>
      </c>
      <c r="F916" s="125">
        <v>42486.545717592591</v>
      </c>
    </row>
    <row r="917" spans="1:6">
      <c r="A917" s="32">
        <v>2646</v>
      </c>
      <c r="B917" s="32" t="s">
        <v>554</v>
      </c>
      <c r="C917" s="125">
        <v>42216.958333333336</v>
      </c>
      <c r="D917" s="32">
        <v>35</v>
      </c>
      <c r="E917" s="32">
        <v>-2E-3</v>
      </c>
      <c r="F917" s="125">
        <v>42242.546886574077</v>
      </c>
    </row>
    <row r="918" spans="1:6">
      <c r="A918" s="32">
        <v>2647</v>
      </c>
      <c r="B918" s="32" t="s">
        <v>558</v>
      </c>
      <c r="C918" s="125">
        <v>42216.958333333336</v>
      </c>
      <c r="D918" s="32">
        <v>35</v>
      </c>
      <c r="E918" s="32">
        <v>-3.0000000000000001E-3</v>
      </c>
      <c r="F918" s="125">
        <v>42514.496400462966</v>
      </c>
    </row>
    <row r="919" spans="1:6">
      <c r="A919" s="32">
        <v>2649</v>
      </c>
      <c r="B919" s="32" t="s">
        <v>562</v>
      </c>
      <c r="C919" s="125">
        <v>42216.958333333336</v>
      </c>
      <c r="D919" s="32">
        <v>35</v>
      </c>
      <c r="E919" s="32">
        <v>-2.0000000000000001E-4</v>
      </c>
      <c r="F919" s="125">
        <v>42394.267199074071</v>
      </c>
    </row>
    <row r="920" spans="1:6">
      <c r="A920" s="32">
        <v>2650</v>
      </c>
      <c r="B920" s="32" t="s">
        <v>563</v>
      </c>
      <c r="C920" s="125">
        <v>42216.958333333336</v>
      </c>
      <c r="D920" s="32">
        <v>35</v>
      </c>
      <c r="E920" s="32">
        <v>-2E-3</v>
      </c>
      <c r="F920" s="125">
        <v>42242.580034722225</v>
      </c>
    </row>
    <row r="921" spans="1:6">
      <c r="A921" s="32">
        <v>2651</v>
      </c>
      <c r="B921" s="32" t="s">
        <v>565</v>
      </c>
      <c r="C921" s="125">
        <v>42216.958333333336</v>
      </c>
      <c r="D921" s="32">
        <v>35</v>
      </c>
      <c r="E921" s="32">
        <v>-2E-3</v>
      </c>
      <c r="F921" s="125">
        <v>42289.154629629629</v>
      </c>
    </row>
    <row r="922" spans="1:6">
      <c r="A922" s="32">
        <v>2778</v>
      </c>
      <c r="B922" s="32" t="s">
        <v>333</v>
      </c>
      <c r="C922" s="125">
        <v>42216.958333333336</v>
      </c>
      <c r="D922" s="32">
        <v>28</v>
      </c>
      <c r="E922" s="32">
        <v>-3.5999999999999999E-3</v>
      </c>
      <c r="F922" s="125">
        <v>42515.1716087963</v>
      </c>
    </row>
    <row r="923" spans="1:6">
      <c r="A923" s="32">
        <v>2779</v>
      </c>
      <c r="B923" s="32" t="s">
        <v>334</v>
      </c>
      <c r="C923" s="125">
        <v>42216.958333333336</v>
      </c>
      <c r="D923" s="32">
        <v>27</v>
      </c>
      <c r="E923" s="32">
        <v>-2E-3</v>
      </c>
      <c r="F923" s="125">
        <v>42243.364224537036</v>
      </c>
    </row>
    <row r="924" spans="1:6">
      <c r="A924" s="32">
        <v>2780</v>
      </c>
      <c r="B924" s="32" t="s">
        <v>428</v>
      </c>
      <c r="C924" s="125">
        <v>42216.958333333336</v>
      </c>
      <c r="D924" s="32">
        <v>60</v>
      </c>
      <c r="E924" s="32">
        <v>-4.0000000000000001E-3</v>
      </c>
      <c r="F924" s="125">
        <v>42249.472511574073</v>
      </c>
    </row>
    <row r="925" spans="1:6">
      <c r="A925" s="32">
        <v>2781</v>
      </c>
      <c r="B925" s="32" t="s">
        <v>432</v>
      </c>
      <c r="C925" s="125">
        <v>42216.958333333336</v>
      </c>
      <c r="D925" s="32">
        <v>45</v>
      </c>
      <c r="E925" s="32">
        <v>-1E-3</v>
      </c>
      <c r="F925" s="125">
        <v>42269.296423611115</v>
      </c>
    </row>
    <row r="926" spans="1:6">
      <c r="A926" s="32">
        <v>2782</v>
      </c>
      <c r="B926" s="32" t="s">
        <v>433</v>
      </c>
      <c r="C926" s="125">
        <v>42216.958333333336</v>
      </c>
      <c r="D926" s="32">
        <v>45</v>
      </c>
      <c r="E926" s="32">
        <v>-2.0000000000000001E-4</v>
      </c>
      <c r="F926" s="125">
        <v>42255.277002314811</v>
      </c>
    </row>
    <row r="927" spans="1:6">
      <c r="A927" s="32">
        <v>2783</v>
      </c>
      <c r="B927" s="32" t="s">
        <v>429</v>
      </c>
      <c r="C927" s="125">
        <v>42216.958333333336</v>
      </c>
      <c r="D927" s="32">
        <v>33</v>
      </c>
      <c r="E927" s="32">
        <v>-4.0000000000000001E-3</v>
      </c>
      <c r="F927" s="125">
        <v>42346.347407407404</v>
      </c>
    </row>
    <row r="928" spans="1:6">
      <c r="A928" s="32">
        <v>2784</v>
      </c>
      <c r="B928" s="32" t="s">
        <v>861</v>
      </c>
      <c r="C928" s="125">
        <v>42216.958333333336</v>
      </c>
      <c r="D928" s="32">
        <v>33</v>
      </c>
      <c r="E928" s="32">
        <v>-2.0000000000000001E-4</v>
      </c>
      <c r="F928" s="125">
        <v>42242.033159722225</v>
      </c>
    </row>
    <row r="929" spans="1:6">
      <c r="A929" s="32">
        <v>2785</v>
      </c>
      <c r="B929" s="32" t="s">
        <v>437</v>
      </c>
      <c r="C929" s="125">
        <v>42216.958333333336</v>
      </c>
      <c r="D929" s="32">
        <v>33</v>
      </c>
      <c r="E929" s="32">
        <v>-2.0000000000000001E-4</v>
      </c>
      <c r="F929" s="125">
        <v>42249.629675925928</v>
      </c>
    </row>
    <row r="930" spans="1:6">
      <c r="A930" s="32">
        <v>2786</v>
      </c>
      <c r="B930" s="32" t="s">
        <v>438</v>
      </c>
      <c r="C930" s="125">
        <v>42216.958333333336</v>
      </c>
      <c r="D930" s="32">
        <v>45</v>
      </c>
      <c r="E930" s="32">
        <v>-2E-3</v>
      </c>
      <c r="F930" s="125">
        <v>42485.176550925928</v>
      </c>
    </row>
    <row r="931" spans="1:6">
      <c r="A931" s="32">
        <v>2787</v>
      </c>
      <c r="B931" s="32" t="s">
        <v>434</v>
      </c>
      <c r="C931" s="125">
        <v>42216.958333333336</v>
      </c>
      <c r="D931" s="32">
        <v>45</v>
      </c>
      <c r="E931" s="32">
        <v>-2E-3</v>
      </c>
      <c r="F931" s="125">
        <v>42258.411122685182</v>
      </c>
    </row>
    <row r="932" spans="1:6">
      <c r="A932" s="32">
        <v>2788</v>
      </c>
      <c r="B932" s="32" t="s">
        <v>435</v>
      </c>
      <c r="C932" s="125">
        <v>42216.958333333336</v>
      </c>
      <c r="D932" s="32">
        <v>45</v>
      </c>
      <c r="E932" s="32">
        <v>-8.0000000000000002E-3</v>
      </c>
      <c r="F932" s="125">
        <v>42255.341087962966</v>
      </c>
    </row>
    <row r="933" spans="1:6">
      <c r="A933" s="32">
        <v>2789</v>
      </c>
      <c r="B933" s="32" t="s">
        <v>450</v>
      </c>
      <c r="C933" s="125">
        <v>42216.958333333336</v>
      </c>
      <c r="D933" s="32">
        <v>45</v>
      </c>
      <c r="E933" s="32">
        <v>-0.01</v>
      </c>
      <c r="F933" s="125">
        <v>42248.486516203702</v>
      </c>
    </row>
    <row r="934" spans="1:6">
      <c r="A934" s="32">
        <v>2790</v>
      </c>
      <c r="B934" s="32" t="s">
        <v>451</v>
      </c>
      <c r="C934" s="125">
        <v>42216.958333333336</v>
      </c>
      <c r="D934" s="32">
        <v>28</v>
      </c>
      <c r="E934" s="32">
        <v>-2E-3</v>
      </c>
      <c r="F934" s="125">
        <v>42248.508136574077</v>
      </c>
    </row>
    <row r="935" spans="1:6">
      <c r="A935" s="32">
        <v>2791</v>
      </c>
      <c r="B935" s="32" t="s">
        <v>453</v>
      </c>
      <c r="C935" s="125">
        <v>42216.958333333336</v>
      </c>
      <c r="D935" s="32">
        <v>45</v>
      </c>
      <c r="E935" s="32">
        <v>-2E-3</v>
      </c>
      <c r="F935" s="125">
        <v>42248.520555555559</v>
      </c>
    </row>
    <row r="936" spans="1:6">
      <c r="A936" s="32">
        <v>2792</v>
      </c>
      <c r="B936" s="32" t="s">
        <v>456</v>
      </c>
      <c r="C936" s="125">
        <v>42216.958333333336</v>
      </c>
      <c r="D936" s="32">
        <v>45</v>
      </c>
      <c r="E936" s="32">
        <v>-0.01</v>
      </c>
      <c r="F936" s="125">
        <v>42283.415497685186</v>
      </c>
    </row>
    <row r="937" spans="1:6">
      <c r="A937" s="32">
        <v>2793</v>
      </c>
      <c r="B937" s="32" t="s">
        <v>458</v>
      </c>
      <c r="C937" s="125">
        <v>42216.958333333336</v>
      </c>
      <c r="D937" s="32">
        <v>45</v>
      </c>
      <c r="E937" s="32">
        <v>-1.4999999999999999E-2</v>
      </c>
      <c r="F937" s="125">
        <v>42283.458368055559</v>
      </c>
    </row>
    <row r="938" spans="1:6">
      <c r="A938" s="32">
        <v>2794</v>
      </c>
      <c r="B938" s="32" t="s">
        <v>467</v>
      </c>
      <c r="C938" s="125">
        <v>42216.958333333336</v>
      </c>
      <c r="D938" s="32">
        <v>29</v>
      </c>
      <c r="E938" s="32">
        <v>-2E-3</v>
      </c>
      <c r="F938" s="125">
        <v>42443.389768518522</v>
      </c>
    </row>
    <row r="939" spans="1:6">
      <c r="A939" s="32">
        <v>2795</v>
      </c>
      <c r="B939" s="32" t="s">
        <v>470</v>
      </c>
      <c r="C939" s="125">
        <v>42216.958333333336</v>
      </c>
      <c r="D939" s="32">
        <v>10</v>
      </c>
      <c r="E939" s="32">
        <v>-4.7137999999999998E-3</v>
      </c>
      <c r="F939" s="125">
        <v>42276.147453703707</v>
      </c>
    </row>
    <row r="940" spans="1:6">
      <c r="A940" s="32">
        <v>2796</v>
      </c>
      <c r="B940" s="32" t="s">
        <v>490</v>
      </c>
      <c r="C940" s="125">
        <v>42216.958333333336</v>
      </c>
      <c r="D940" s="32">
        <v>12</v>
      </c>
      <c r="E940" s="32">
        <v>-0.01</v>
      </c>
      <c r="F940" s="125">
        <v>42248.25271990741</v>
      </c>
    </row>
    <row r="941" spans="1:6">
      <c r="A941" s="32">
        <v>2797</v>
      </c>
      <c r="B941" s="32" t="s">
        <v>502</v>
      </c>
      <c r="C941" s="125">
        <v>42216.958333333336</v>
      </c>
      <c r="D941" s="32">
        <v>42</v>
      </c>
      <c r="E941" s="32">
        <v>-2E-3</v>
      </c>
      <c r="F941" s="125">
        <v>42377.353472222225</v>
      </c>
    </row>
    <row r="942" spans="1:6">
      <c r="A942" s="32">
        <v>2798</v>
      </c>
      <c r="B942" s="32" t="s">
        <v>493</v>
      </c>
      <c r="C942" s="125">
        <v>42216.958333333336</v>
      </c>
      <c r="D942" s="32">
        <v>30</v>
      </c>
      <c r="E942" s="32">
        <v>-2.0000000000000001E-4</v>
      </c>
      <c r="F942" s="125">
        <v>42377.348437499997</v>
      </c>
    </row>
    <row r="943" spans="1:6">
      <c r="A943" s="32">
        <v>2799</v>
      </c>
      <c r="B943" s="32" t="s">
        <v>494</v>
      </c>
      <c r="C943" s="125">
        <v>42216.958333333336</v>
      </c>
      <c r="D943" s="32">
        <v>30</v>
      </c>
      <c r="E943" s="32">
        <v>-2E-3</v>
      </c>
      <c r="F943" s="125">
        <v>42377.348969907405</v>
      </c>
    </row>
    <row r="944" spans="1:6">
      <c r="A944" s="32">
        <v>2800</v>
      </c>
      <c r="B944" s="32" t="s">
        <v>496</v>
      </c>
      <c r="C944" s="125">
        <v>42216.958333333336</v>
      </c>
      <c r="D944" s="32">
        <v>30</v>
      </c>
      <c r="E944" s="32">
        <v>-2E-3</v>
      </c>
      <c r="F944" s="125">
        <v>42377.350810185184</v>
      </c>
    </row>
    <row r="945" spans="1:6">
      <c r="A945" s="32">
        <v>2801</v>
      </c>
      <c r="B945" s="32" t="s">
        <v>509</v>
      </c>
      <c r="C945" s="125">
        <v>42216.958333333336</v>
      </c>
      <c r="D945" s="32">
        <v>28.5</v>
      </c>
      <c r="E945" s="32">
        <v>-0.1</v>
      </c>
      <c r="F945" s="125">
        <v>42377.357118055559</v>
      </c>
    </row>
    <row r="946" spans="1:6">
      <c r="A946" s="32">
        <v>2802</v>
      </c>
      <c r="B946" s="32" t="s">
        <v>511</v>
      </c>
      <c r="C946" s="125">
        <v>42216.958333333336</v>
      </c>
      <c r="D946" s="32">
        <v>45</v>
      </c>
      <c r="E946" s="32">
        <v>-2E-3</v>
      </c>
      <c r="F946" s="125">
        <v>42242.050949074073</v>
      </c>
    </row>
    <row r="947" spans="1:6">
      <c r="A947" s="32">
        <v>2828</v>
      </c>
      <c r="B947" s="32" t="s">
        <v>627</v>
      </c>
      <c r="C947" s="125">
        <v>42216.958333333336</v>
      </c>
      <c r="D947" s="32">
        <v>35</v>
      </c>
      <c r="E947" s="32">
        <v>-2E-3</v>
      </c>
      <c r="F947" s="125">
        <v>42382.129282407404</v>
      </c>
    </row>
    <row r="948" spans="1:6">
      <c r="A948" s="32">
        <v>2829</v>
      </c>
      <c r="B948" s="32" t="s">
        <v>338</v>
      </c>
      <c r="C948" s="125">
        <v>42216.958333333336</v>
      </c>
      <c r="D948" s="32">
        <v>30</v>
      </c>
      <c r="E948" s="32">
        <v>-2E-3</v>
      </c>
      <c r="F948" s="125">
        <v>42333.096261574072</v>
      </c>
    </row>
    <row r="949" spans="1:6">
      <c r="A949" s="32">
        <v>2830</v>
      </c>
      <c r="B949" s="32" t="s">
        <v>835</v>
      </c>
      <c r="C949" s="125">
        <v>42216.958333333336</v>
      </c>
      <c r="D949" s="32">
        <v>30</v>
      </c>
      <c r="E949" s="32">
        <v>0</v>
      </c>
      <c r="F949" s="125">
        <v>42255.372534722221</v>
      </c>
    </row>
    <row r="950" spans="1:6">
      <c r="A950" s="32">
        <v>2831</v>
      </c>
      <c r="B950" s="32" t="s">
        <v>837</v>
      </c>
      <c r="C950" s="125">
        <v>42216.958333333336</v>
      </c>
      <c r="D950" s="32">
        <v>30</v>
      </c>
      <c r="E950" s="32">
        <v>-2E-3</v>
      </c>
      <c r="F950" s="125">
        <v>42333.139189814814</v>
      </c>
    </row>
    <row r="951" spans="1:6">
      <c r="A951" s="32">
        <v>2832</v>
      </c>
      <c r="B951" s="32" t="s">
        <v>340</v>
      </c>
      <c r="C951" s="125">
        <v>42216.958333333336</v>
      </c>
      <c r="D951" s="32">
        <v>45</v>
      </c>
      <c r="E951" s="32">
        <v>-2E-3</v>
      </c>
      <c r="F951" s="125">
        <v>42242.073819444442</v>
      </c>
    </row>
    <row r="952" spans="1:6">
      <c r="A952" s="32">
        <v>2833</v>
      </c>
      <c r="B952" s="32" t="s">
        <v>843</v>
      </c>
      <c r="C952" s="125">
        <v>42216.958333333336</v>
      </c>
      <c r="D952" s="32">
        <v>30</v>
      </c>
      <c r="E952" s="32">
        <v>-2E-3</v>
      </c>
      <c r="F952" s="125">
        <v>42248.309502314813</v>
      </c>
    </row>
    <row r="953" spans="1:6">
      <c r="A953" s="32">
        <v>2834</v>
      </c>
      <c r="B953" s="32" t="s">
        <v>342</v>
      </c>
      <c r="C953" s="125">
        <v>42216.958333333336</v>
      </c>
      <c r="D953" s="32">
        <v>30</v>
      </c>
      <c r="E953" s="32">
        <v>-2E-3</v>
      </c>
      <c r="F953" s="125">
        <v>42248.317523148151</v>
      </c>
    </row>
    <row r="954" spans="1:6">
      <c r="A954" s="32">
        <v>2814</v>
      </c>
      <c r="B954" s="32" t="s">
        <v>579</v>
      </c>
      <c r="C954" s="125">
        <v>42216.958333333336</v>
      </c>
      <c r="D954" s="32">
        <v>35</v>
      </c>
      <c r="E954" s="32">
        <v>-2E-3</v>
      </c>
      <c r="F954" s="125">
        <v>42248.47284722222</v>
      </c>
    </row>
    <row r="955" spans="1:6">
      <c r="A955" s="32">
        <v>2815</v>
      </c>
      <c r="B955" s="32" t="s">
        <v>591</v>
      </c>
      <c r="C955" s="125">
        <v>42216.958333333336</v>
      </c>
      <c r="D955" s="32">
        <v>33</v>
      </c>
      <c r="E955" s="32">
        <v>-1.08E-3</v>
      </c>
      <c r="F955" s="125">
        <v>42433.078576388885</v>
      </c>
    </row>
    <row r="956" spans="1:6">
      <c r="A956" s="32">
        <v>2816</v>
      </c>
      <c r="B956" s="32" t="s">
        <v>592</v>
      </c>
      <c r="C956" s="125">
        <v>42216.958333333336</v>
      </c>
      <c r="D956" s="32">
        <v>33</v>
      </c>
      <c r="E956" s="32">
        <v>-1E-3</v>
      </c>
      <c r="F956" s="125">
        <v>42326.087650462963</v>
      </c>
    </row>
    <row r="957" spans="1:6">
      <c r="A957" s="32">
        <v>2817</v>
      </c>
      <c r="B957" s="32" t="s">
        <v>594</v>
      </c>
      <c r="C957" s="125">
        <v>42216.958333333336</v>
      </c>
      <c r="D957" s="32">
        <v>33</v>
      </c>
      <c r="E957" s="32">
        <v>-2E-3</v>
      </c>
      <c r="F957" s="125">
        <v>42242.369768518518</v>
      </c>
    </row>
    <row r="958" spans="1:6">
      <c r="A958" s="32">
        <v>2818</v>
      </c>
      <c r="B958" s="32" t="s">
        <v>601</v>
      </c>
      <c r="C958" s="125">
        <v>42216.958333333336</v>
      </c>
      <c r="D958" s="32">
        <v>45</v>
      </c>
      <c r="E958" s="32">
        <v>-2E-3</v>
      </c>
      <c r="F958" s="125">
        <v>42437.288391203707</v>
      </c>
    </row>
    <row r="959" spans="1:6">
      <c r="A959" s="32">
        <v>2819</v>
      </c>
      <c r="B959" s="32" t="s">
        <v>602</v>
      </c>
      <c r="C959" s="125">
        <v>42216.958333333336</v>
      </c>
      <c r="D959" s="32">
        <v>32</v>
      </c>
      <c r="E959" s="32">
        <v>-2E-3</v>
      </c>
      <c r="F959" s="125">
        <v>42584.092604166668</v>
      </c>
    </row>
    <row r="960" spans="1:6">
      <c r="A960" s="32">
        <v>2820</v>
      </c>
      <c r="B960" s="32" t="s">
        <v>595</v>
      </c>
      <c r="C960" s="125">
        <v>42216.958333333336</v>
      </c>
      <c r="D960" s="32">
        <v>34</v>
      </c>
      <c r="E960" s="32">
        <v>-2E-3</v>
      </c>
      <c r="F960" s="125">
        <v>42387.457511574074</v>
      </c>
    </row>
    <row r="961" spans="1:6">
      <c r="A961" s="32">
        <v>2821</v>
      </c>
      <c r="B961" s="32" t="s">
        <v>596</v>
      </c>
      <c r="C961" s="125">
        <v>42216.958333333336</v>
      </c>
      <c r="D961" s="32">
        <v>34</v>
      </c>
      <c r="E961" s="32">
        <v>-2E-3</v>
      </c>
      <c r="F961" s="125">
        <v>42437.2893287037</v>
      </c>
    </row>
    <row r="962" spans="1:6">
      <c r="A962" s="32">
        <v>2822</v>
      </c>
      <c r="B962" s="32" t="s">
        <v>600</v>
      </c>
      <c r="C962" s="125">
        <v>42216.958333333336</v>
      </c>
      <c r="D962" s="32">
        <v>34</v>
      </c>
      <c r="E962" s="32">
        <v>-2E-3</v>
      </c>
      <c r="F962" s="125">
        <v>42339.145567129628</v>
      </c>
    </row>
    <row r="963" spans="1:6">
      <c r="A963" s="32">
        <v>2823</v>
      </c>
      <c r="B963" s="32" t="s">
        <v>610</v>
      </c>
      <c r="C963" s="125">
        <v>42216.958333333336</v>
      </c>
      <c r="D963" s="32">
        <v>33</v>
      </c>
      <c r="E963" s="32">
        <v>-3.6099999999999999E-3</v>
      </c>
      <c r="F963" s="125">
        <v>42297.394930555558</v>
      </c>
    </row>
    <row r="964" spans="1:6">
      <c r="A964" s="32">
        <v>2824</v>
      </c>
      <c r="B964" s="32" t="s">
        <v>614</v>
      </c>
      <c r="C964" s="125">
        <v>42216.958333333336</v>
      </c>
      <c r="D964" s="32">
        <v>35</v>
      </c>
      <c r="E964" s="32">
        <v>-2.5000000000000001E-2</v>
      </c>
      <c r="F964" s="125">
        <v>42242.471134259256</v>
      </c>
    </row>
    <row r="965" spans="1:6">
      <c r="A965" s="32">
        <v>2825</v>
      </c>
      <c r="B965" s="32" t="s">
        <v>615</v>
      </c>
      <c r="C965" s="125">
        <v>42216.958333333336</v>
      </c>
      <c r="D965" s="32">
        <v>11</v>
      </c>
      <c r="E965" s="32">
        <v>-2.5000000000000001E-2</v>
      </c>
      <c r="F965" s="125">
        <v>42262.201747685183</v>
      </c>
    </row>
    <row r="966" spans="1:6">
      <c r="A966" s="32">
        <v>2826</v>
      </c>
      <c r="B966" s="32" t="s">
        <v>618</v>
      </c>
      <c r="C966" s="125">
        <v>42216.958333333336</v>
      </c>
      <c r="D966" s="32">
        <v>35</v>
      </c>
      <c r="E966" s="32">
        <v>-2E-3</v>
      </c>
      <c r="F966" s="125">
        <v>42619.453449074077</v>
      </c>
    </row>
    <row r="967" spans="1:6">
      <c r="A967" s="32">
        <v>2836</v>
      </c>
      <c r="B967" s="32" t="s">
        <v>840</v>
      </c>
      <c r="C967" s="125">
        <v>42216.958333333336</v>
      </c>
      <c r="D967" s="32">
        <v>45</v>
      </c>
      <c r="E967" s="32">
        <v>-2.0000000000000002E-5</v>
      </c>
      <c r="F967" s="125">
        <v>42242.707916666666</v>
      </c>
    </row>
    <row r="968" spans="1:6">
      <c r="A968" s="32">
        <v>2837</v>
      </c>
      <c r="B968" s="32" t="s">
        <v>637</v>
      </c>
      <c r="C968" s="125">
        <v>42216.958333333336</v>
      </c>
      <c r="D968" s="32">
        <v>27</v>
      </c>
      <c r="E968" s="32">
        <v>-2E-3</v>
      </c>
      <c r="F968" s="125">
        <v>42416.084780092591</v>
      </c>
    </row>
    <row r="969" spans="1:6">
      <c r="A969" s="32">
        <v>2838</v>
      </c>
      <c r="B969" s="32" t="s">
        <v>646</v>
      </c>
      <c r="C969" s="125">
        <v>42216.958333333336</v>
      </c>
      <c r="D969" s="32">
        <v>34</v>
      </c>
      <c r="E969" s="32">
        <v>-2.9999999999999997E-4</v>
      </c>
      <c r="F969" s="125">
        <v>42276.6016087963</v>
      </c>
    </row>
    <row r="970" spans="1:6">
      <c r="A970" s="32">
        <v>2839</v>
      </c>
      <c r="B970" s="32" t="s">
        <v>647</v>
      </c>
      <c r="C970" s="125">
        <v>42216.958333333336</v>
      </c>
      <c r="D970" s="32">
        <v>34</v>
      </c>
      <c r="E970" s="32">
        <v>-2E-3</v>
      </c>
      <c r="F970" s="125">
        <v>42395.063587962963</v>
      </c>
    </row>
    <row r="971" spans="1:6">
      <c r="A971" s="32">
        <v>2840</v>
      </c>
      <c r="B971" s="32" t="s">
        <v>346</v>
      </c>
      <c r="C971" s="125">
        <v>42216.958333333336</v>
      </c>
      <c r="D971" s="32">
        <v>28</v>
      </c>
      <c r="E971" s="32">
        <v>-2E-3</v>
      </c>
      <c r="F971" s="125">
        <v>42243.582592592589</v>
      </c>
    </row>
    <row r="972" spans="1:6">
      <c r="A972" s="32">
        <v>2841</v>
      </c>
      <c r="B972" s="32" t="s">
        <v>639</v>
      </c>
      <c r="C972" s="125">
        <v>42216.958333333336</v>
      </c>
      <c r="D972" s="32">
        <v>33</v>
      </c>
      <c r="E972" s="32">
        <v>-1E-3</v>
      </c>
      <c r="F972" s="125">
        <v>42275.468460648146</v>
      </c>
    </row>
    <row r="973" spans="1:6">
      <c r="A973" s="32">
        <v>2842</v>
      </c>
      <c r="B973" s="32" t="s">
        <v>644</v>
      </c>
      <c r="C973" s="125">
        <v>42216.958333333336</v>
      </c>
      <c r="D973" s="32">
        <v>33</v>
      </c>
      <c r="E973" s="32">
        <v>-2.0000000000000001E-4</v>
      </c>
      <c r="F973" s="125">
        <v>42289.159039351849</v>
      </c>
    </row>
    <row r="974" spans="1:6">
      <c r="A974" s="32">
        <v>2843</v>
      </c>
      <c r="B974" s="32" t="s">
        <v>645</v>
      </c>
      <c r="C974" s="125">
        <v>42216.958333333336</v>
      </c>
      <c r="D974" s="32">
        <v>38</v>
      </c>
      <c r="E974" s="32">
        <v>-2E-3</v>
      </c>
      <c r="F974" s="125">
        <v>42276.461886574078</v>
      </c>
    </row>
    <row r="975" spans="1:6">
      <c r="A975" s="32">
        <v>2844</v>
      </c>
      <c r="B975" s="32" t="s">
        <v>348</v>
      </c>
      <c r="C975" s="125">
        <v>42216.958333333336</v>
      </c>
      <c r="D975" s="32">
        <v>42</v>
      </c>
      <c r="E975" s="32">
        <v>-1.7600000000000001E-3</v>
      </c>
      <c r="F975" s="125">
        <v>42283.097870370373</v>
      </c>
    </row>
    <row r="976" spans="1:6">
      <c r="A976" s="32">
        <v>2845</v>
      </c>
      <c r="B976" s="32" t="s">
        <v>350</v>
      </c>
      <c r="C976" s="125">
        <v>42216.958333333336</v>
      </c>
      <c r="D976" s="32">
        <v>28</v>
      </c>
      <c r="E976" s="32">
        <v>-1.797E-2</v>
      </c>
      <c r="F976" s="125">
        <v>42276.194791666669</v>
      </c>
    </row>
    <row r="977" spans="1:6">
      <c r="A977" s="32">
        <v>2846</v>
      </c>
      <c r="B977" s="32" t="s">
        <v>367</v>
      </c>
      <c r="C977" s="125">
        <v>42216.958333333336</v>
      </c>
      <c r="D977" s="32">
        <v>45</v>
      </c>
      <c r="E977" s="32">
        <v>-2E-3</v>
      </c>
      <c r="F977" s="125">
        <v>42243.551898148151</v>
      </c>
    </row>
    <row r="978" spans="1:6">
      <c r="A978" s="32">
        <v>2847</v>
      </c>
      <c r="B978" s="32" t="s">
        <v>349</v>
      </c>
      <c r="C978" s="125">
        <v>42216.958333333336</v>
      </c>
      <c r="D978" s="32">
        <v>28</v>
      </c>
      <c r="E978" s="32">
        <v>-2E-3</v>
      </c>
      <c r="F978" s="125">
        <v>42394.323692129627</v>
      </c>
    </row>
    <row r="979" spans="1:6">
      <c r="A979" s="32">
        <v>2848</v>
      </c>
      <c r="B979" s="32" t="s">
        <v>361</v>
      </c>
      <c r="C979" s="125">
        <v>42216.958333333336</v>
      </c>
      <c r="D979" s="32">
        <v>30</v>
      </c>
      <c r="E979" s="32">
        <v>-2.0000000000000001E-4</v>
      </c>
      <c r="F979" s="125">
        <v>42243.476689814815</v>
      </c>
    </row>
    <row r="980" spans="1:6">
      <c r="A980" s="32">
        <v>2849</v>
      </c>
      <c r="B980" s="32" t="s">
        <v>362</v>
      </c>
      <c r="C980" s="125">
        <v>42216.958333333336</v>
      </c>
      <c r="D980" s="32">
        <v>30</v>
      </c>
      <c r="E980" s="32">
        <v>-2E-3</v>
      </c>
      <c r="F980" s="125">
        <v>42257.054629629631</v>
      </c>
    </row>
    <row r="981" spans="1:6">
      <c r="A981" s="32">
        <v>2850</v>
      </c>
      <c r="B981" s="32" t="s">
        <v>365</v>
      </c>
      <c r="C981" s="125">
        <v>42216.958333333336</v>
      </c>
      <c r="D981" s="32">
        <v>45</v>
      </c>
      <c r="E981" s="32">
        <v>-2E-3</v>
      </c>
      <c r="F981" s="125">
        <v>42243.472407407404</v>
      </c>
    </row>
    <row r="982" spans="1:6">
      <c r="A982" s="32">
        <v>2851</v>
      </c>
      <c r="B982" s="32" t="s">
        <v>370</v>
      </c>
      <c r="C982" s="125">
        <v>42216.958333333336</v>
      </c>
      <c r="D982" s="32">
        <v>45</v>
      </c>
      <c r="E982" s="32">
        <v>-2.0000000000000001E-4</v>
      </c>
      <c r="F982" s="125">
        <v>42242.086053240739</v>
      </c>
    </row>
    <row r="983" spans="1:6">
      <c r="A983" s="32">
        <v>2852</v>
      </c>
      <c r="B983" s="32" t="s">
        <v>381</v>
      </c>
      <c r="C983" s="125">
        <v>42216.958333333336</v>
      </c>
      <c r="D983" s="32">
        <v>45</v>
      </c>
      <c r="E983" s="32">
        <v>-2E-3</v>
      </c>
      <c r="F983" s="125">
        <v>42269.548958333333</v>
      </c>
    </row>
    <row r="984" spans="1:6">
      <c r="A984" s="32">
        <v>2853</v>
      </c>
      <c r="B984" s="32" t="s">
        <v>384</v>
      </c>
      <c r="C984" s="125">
        <v>42216.958333333336</v>
      </c>
      <c r="D984" s="32">
        <v>30</v>
      </c>
      <c r="E984" s="32">
        <v>-2E-3</v>
      </c>
      <c r="F984" s="125">
        <v>42409.270949074074</v>
      </c>
    </row>
    <row r="985" spans="1:6">
      <c r="A985" s="32">
        <v>2854</v>
      </c>
      <c r="B985" s="32" t="s">
        <v>388</v>
      </c>
      <c r="C985" s="125">
        <v>42216.958333333336</v>
      </c>
      <c r="D985" s="32">
        <v>12</v>
      </c>
      <c r="E985" s="32">
        <v>-5.92116E-3</v>
      </c>
      <c r="F985" s="125">
        <v>42248.567870370367</v>
      </c>
    </row>
    <row r="986" spans="1:6">
      <c r="A986" s="32">
        <v>2855</v>
      </c>
      <c r="B986" s="32" t="s">
        <v>390</v>
      </c>
      <c r="C986" s="125">
        <v>42216.958333333336</v>
      </c>
      <c r="D986" s="32">
        <v>28</v>
      </c>
      <c r="E986" s="32">
        <v>-2E-3</v>
      </c>
      <c r="F986" s="125">
        <v>42242.746180555558</v>
      </c>
    </row>
    <row r="987" spans="1:6">
      <c r="A987" s="32">
        <v>2856</v>
      </c>
      <c r="B987" s="32" t="s">
        <v>394</v>
      </c>
      <c r="C987" s="125">
        <v>42216.958333333336</v>
      </c>
      <c r="D987" s="32">
        <v>45</v>
      </c>
      <c r="E987" s="32">
        <v>-2E-3</v>
      </c>
      <c r="F987" s="125">
        <v>42242.783182870371</v>
      </c>
    </row>
    <row r="988" spans="1:6">
      <c r="A988" s="32">
        <v>2857</v>
      </c>
      <c r="B988" s="32" t="s">
        <v>387</v>
      </c>
      <c r="C988" s="125">
        <v>42216.958333333336</v>
      </c>
      <c r="D988" s="32">
        <v>26</v>
      </c>
      <c r="E988" s="32">
        <v>-2E-3</v>
      </c>
      <c r="F988" s="125">
        <v>42242.823657407411</v>
      </c>
    </row>
    <row r="989" spans="1:6">
      <c r="A989" s="32">
        <v>2858</v>
      </c>
      <c r="B989" s="32" t="s">
        <v>397</v>
      </c>
      <c r="C989" s="125">
        <v>42216.958333333336</v>
      </c>
      <c r="D989" s="32">
        <v>30</v>
      </c>
      <c r="E989" s="32">
        <v>-0.01</v>
      </c>
      <c r="F989" s="125">
        <v>42242.841435185182</v>
      </c>
    </row>
    <row r="990" spans="1:6">
      <c r="A990" s="32">
        <v>2859</v>
      </c>
      <c r="B990" s="32" t="s">
        <v>398</v>
      </c>
      <c r="C990" s="125">
        <v>42216.958333333336</v>
      </c>
      <c r="D990" s="32">
        <v>10</v>
      </c>
      <c r="E990" s="32">
        <v>-1.225E-3</v>
      </c>
      <c r="F990" s="125">
        <v>42248.54954861111</v>
      </c>
    </row>
    <row r="991" spans="1:6">
      <c r="A991" s="32">
        <v>2861</v>
      </c>
      <c r="B991" s="32" t="s">
        <v>895</v>
      </c>
      <c r="C991" s="125">
        <v>42216.958333333336</v>
      </c>
      <c r="D991" s="32">
        <v>30</v>
      </c>
      <c r="E991" s="32">
        <v>-2E-3</v>
      </c>
      <c r="F991" s="125">
        <v>42255.387881944444</v>
      </c>
    </row>
    <row r="992" spans="1:6">
      <c r="A992" s="32">
        <v>2864</v>
      </c>
      <c r="B992" s="32" t="s">
        <v>898</v>
      </c>
      <c r="C992" s="125">
        <v>42216.958333333336</v>
      </c>
      <c r="D992" s="32">
        <v>35</v>
      </c>
      <c r="E992" s="32">
        <v>-2E-3</v>
      </c>
      <c r="F992" s="125">
        <v>42255.38925925926</v>
      </c>
    </row>
    <row r="993" spans="1:6">
      <c r="A993" s="32">
        <v>2883</v>
      </c>
      <c r="B993" s="32" t="s">
        <v>616</v>
      </c>
      <c r="C993" s="125">
        <v>42184.958333333336</v>
      </c>
      <c r="D993" s="32">
        <v>35</v>
      </c>
      <c r="E993" s="32">
        <v>-2E-3</v>
      </c>
      <c r="F993" s="125">
        <v>42255.453819444447</v>
      </c>
    </row>
    <row r="994" spans="1:6">
      <c r="A994" s="32">
        <v>2882</v>
      </c>
      <c r="B994" s="32" t="s">
        <v>905</v>
      </c>
      <c r="C994" s="125">
        <v>42154.958333333336</v>
      </c>
      <c r="D994" s="32">
        <v>45</v>
      </c>
      <c r="E994" s="32">
        <v>-2E-3</v>
      </c>
      <c r="F994" s="125">
        <v>42242.700914351852</v>
      </c>
    </row>
    <row r="995" spans="1:6">
      <c r="A995" s="32">
        <v>2880</v>
      </c>
      <c r="B995" s="32" t="s">
        <v>535</v>
      </c>
      <c r="C995" s="125">
        <v>42116.958333333336</v>
      </c>
      <c r="D995" s="32">
        <v>18</v>
      </c>
      <c r="E995" s="32">
        <v>-5.0000000000000001E-3</v>
      </c>
      <c r="F995" s="125">
        <v>42502.310613425929</v>
      </c>
    </row>
    <row r="996" spans="1:6">
      <c r="A996" s="32">
        <v>2803</v>
      </c>
      <c r="B996" s="32" t="s">
        <v>529</v>
      </c>
      <c r="C996" s="125">
        <v>42115.958333333336</v>
      </c>
      <c r="D996" s="32">
        <v>11</v>
      </c>
      <c r="E996" s="32">
        <v>-2E-3</v>
      </c>
      <c r="F996" s="125">
        <v>42242.560532407406</v>
      </c>
    </row>
    <row r="997" spans="1:6">
      <c r="A997" s="32">
        <v>2881</v>
      </c>
      <c r="B997" s="32" t="s">
        <v>542</v>
      </c>
      <c r="C997" s="125">
        <v>42114.958333333336</v>
      </c>
      <c r="D997" s="32">
        <v>11</v>
      </c>
      <c r="E997" s="32">
        <v>-1.65E-3</v>
      </c>
      <c r="F997" s="125">
        <v>42291.265520833331</v>
      </c>
    </row>
    <row r="998" spans="1:6">
      <c r="A998" s="32">
        <v>2634</v>
      </c>
      <c r="B998" s="32" t="s">
        <v>536</v>
      </c>
      <c r="C998" s="125">
        <v>42114.958333333336</v>
      </c>
      <c r="D998" s="32">
        <v>35</v>
      </c>
      <c r="E998" s="32">
        <v>-2.15E-3</v>
      </c>
      <c r="F998" s="125">
        <v>42346.170543981483</v>
      </c>
    </row>
    <row r="999" spans="1:6">
      <c r="A999" s="32">
        <v>2631</v>
      </c>
      <c r="B999" s="32" t="s">
        <v>532</v>
      </c>
      <c r="C999" s="125">
        <v>42112.958333333336</v>
      </c>
      <c r="D999" s="32">
        <v>30</v>
      </c>
      <c r="E999" s="32">
        <v>-0.03</v>
      </c>
      <c r="F999" s="125">
        <v>42242.56459490741</v>
      </c>
    </row>
    <row r="1000" spans="1:6">
      <c r="A1000" s="32">
        <v>2835</v>
      </c>
      <c r="B1000" s="32" t="s">
        <v>631</v>
      </c>
      <c r="C1000" s="125">
        <v>42102.958333333336</v>
      </c>
      <c r="D1000" s="32">
        <v>35</v>
      </c>
      <c r="E1000" s="32">
        <v>-1.6830000000000001E-2</v>
      </c>
      <c r="F1000" s="125">
        <v>42255.306087962963</v>
      </c>
    </row>
    <row r="1001" spans="1:6">
      <c r="A1001" s="32">
        <v>2769</v>
      </c>
      <c r="B1001" s="32" t="s">
        <v>423</v>
      </c>
      <c r="C1001" s="125">
        <v>42096.958333333336</v>
      </c>
      <c r="D1001" s="32">
        <v>34</v>
      </c>
      <c r="E1001" s="32">
        <v>-2E-3</v>
      </c>
      <c r="F1001" s="125">
        <v>42255.389710648145</v>
      </c>
    </row>
    <row r="1002" spans="1:6">
      <c r="A1002" s="32">
        <v>2865</v>
      </c>
      <c r="B1002" s="32" t="s">
        <v>899</v>
      </c>
      <c r="C1002" s="125">
        <v>42095.958333333336</v>
      </c>
      <c r="D1002" s="32">
        <v>33</v>
      </c>
      <c r="E1002" s="32">
        <v>-2E-3</v>
      </c>
      <c r="F1002" s="125">
        <v>42255.390092592592</v>
      </c>
    </row>
    <row r="1003" spans="1:6">
      <c r="A1003" s="32">
        <v>2630</v>
      </c>
      <c r="B1003" s="32" t="s">
        <v>531</v>
      </c>
      <c r="C1003" s="125">
        <v>41874.958333333336</v>
      </c>
      <c r="D1003" s="32">
        <v>33</v>
      </c>
      <c r="E1003" s="32">
        <v>-2E-3</v>
      </c>
      <c r="F1003" s="125">
        <v>42514.155312499999</v>
      </c>
    </row>
    <row r="1004" spans="1:6">
      <c r="A1004" s="32">
        <v>2448</v>
      </c>
      <c r="B1004" s="32" t="s">
        <v>514</v>
      </c>
      <c r="C1004" s="125">
        <v>41820.958333333336</v>
      </c>
      <c r="D1004" s="32">
        <v>15</v>
      </c>
      <c r="E1004" s="32">
        <v>-2E-3</v>
      </c>
      <c r="F1004" s="125">
        <v>42254.960231481484</v>
      </c>
    </row>
    <row r="1005" spans="1:6">
      <c r="A1005" s="32">
        <v>2470</v>
      </c>
      <c r="B1005" s="32" t="s">
        <v>545</v>
      </c>
      <c r="C1005" s="125">
        <v>41703.958333333336</v>
      </c>
      <c r="D1005" s="32">
        <v>10</v>
      </c>
      <c r="E1005" s="32">
        <v>-8.9999999999999993E-3</v>
      </c>
      <c r="F1005" s="125">
        <v>42493.18209490741</v>
      </c>
    </row>
    <row r="1006" spans="1:6">
      <c r="A1006" s="32">
        <v>2468</v>
      </c>
      <c r="B1006" s="32" t="s">
        <v>543</v>
      </c>
      <c r="C1006" s="125">
        <v>41700.958333333336</v>
      </c>
      <c r="D1006" s="32">
        <v>11</v>
      </c>
      <c r="E1006" s="32">
        <v>-8.0000000000000004E-4</v>
      </c>
      <c r="F1006" s="125">
        <v>42360.106446759259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19442"/>
  <sheetViews>
    <sheetView workbookViewId="0">
      <selection activeCell="N38" sqref="N38"/>
    </sheetView>
  </sheetViews>
  <sheetFormatPr defaultColWidth="9.140625" defaultRowHeight="15"/>
  <cols>
    <col min="1" max="1" width="7.7109375" style="10" customWidth="1"/>
    <col min="2" max="2" width="15" style="10" customWidth="1"/>
    <col min="3" max="3" width="10.42578125" style="10" customWidth="1"/>
    <col min="4" max="5" width="9.140625" style="10"/>
    <col min="6" max="6" width="16.140625" style="10" customWidth="1"/>
    <col min="7" max="7" width="10.85546875" style="10" bestFit="1" customWidth="1"/>
    <col min="8" max="9" width="9.140625" style="10"/>
    <col min="10" max="10" width="9.140625" style="30"/>
    <col min="11" max="11" width="16.28515625" style="10" customWidth="1"/>
    <col min="12" max="14" width="12.85546875" style="10" customWidth="1"/>
    <col min="15" max="15" width="16.28515625" style="10" customWidth="1"/>
    <col min="16" max="16" width="12.140625" style="10" customWidth="1"/>
    <col min="17" max="16384" width="9.140625" style="10"/>
  </cols>
  <sheetData>
    <row r="1" spans="1:17">
      <c r="A1" s="29" t="s">
        <v>187</v>
      </c>
      <c r="B1" s="27" t="s">
        <v>188</v>
      </c>
      <c r="C1" s="27" t="s">
        <v>189</v>
      </c>
      <c r="D1" s="27" t="s">
        <v>190</v>
      </c>
      <c r="E1" s="27" t="s">
        <v>197</v>
      </c>
      <c r="F1" s="27" t="s">
        <v>196</v>
      </c>
      <c r="G1" s="27" t="s">
        <v>2</v>
      </c>
      <c r="H1" s="26" t="s">
        <v>191</v>
      </c>
      <c r="K1" s="27" t="s">
        <v>188</v>
      </c>
      <c r="L1" s="27" t="s">
        <v>189</v>
      </c>
      <c r="M1" s="27" t="s">
        <v>190</v>
      </c>
      <c r="N1" s="27" t="s">
        <v>197</v>
      </c>
      <c r="O1" s="27" t="s">
        <v>196</v>
      </c>
      <c r="P1" s="27" t="s">
        <v>2</v>
      </c>
      <c r="Q1" s="26" t="s">
        <v>191</v>
      </c>
    </row>
    <row r="2" spans="1:17">
      <c r="A2" s="29"/>
      <c r="B2" s="27" t="s">
        <v>192</v>
      </c>
      <c r="C2" s="27" t="s">
        <v>193</v>
      </c>
      <c r="D2" s="27" t="s">
        <v>194</v>
      </c>
      <c r="E2" s="27" t="s">
        <v>198</v>
      </c>
      <c r="F2" s="27" t="s">
        <v>195</v>
      </c>
      <c r="G2" s="27" t="s">
        <v>129</v>
      </c>
      <c r="H2" s="26" t="s">
        <v>7</v>
      </c>
      <c r="K2" s="27" t="s">
        <v>192</v>
      </c>
      <c r="L2" s="27" t="s">
        <v>193</v>
      </c>
      <c r="M2" s="27" t="s">
        <v>194</v>
      </c>
      <c r="N2" s="27" t="s">
        <v>198</v>
      </c>
      <c r="O2" s="27" t="s">
        <v>195</v>
      </c>
      <c r="P2" s="27" t="s">
        <v>129</v>
      </c>
      <c r="Q2" s="26" t="s">
        <v>7</v>
      </c>
    </row>
    <row r="3" spans="1:17">
      <c r="A3" s="23">
        <v>0</v>
      </c>
      <c r="B3" s="23">
        <v>700</v>
      </c>
      <c r="C3" s="23">
        <v>1</v>
      </c>
      <c r="D3" s="23">
        <v>10</v>
      </c>
      <c r="E3" s="23">
        <v>1</v>
      </c>
      <c r="F3" s="23">
        <v>0</v>
      </c>
      <c r="G3" s="23">
        <v>0</v>
      </c>
      <c r="H3" s="25">
        <v>0</v>
      </c>
      <c r="K3" s="10">
        <v>1555</v>
      </c>
      <c r="L3" s="28">
        <v>1</v>
      </c>
      <c r="M3" s="10">
        <v>300</v>
      </c>
      <c r="N3" s="10">
        <v>30</v>
      </c>
      <c r="O3" s="10">
        <v>0</v>
      </c>
      <c r="P3" s="10">
        <v>100</v>
      </c>
      <c r="Q3" s="10">
        <f>_xll.InterpNd(1.5,1,$B$3:$G$19442,$H$3:$H$19442,K3:P3,500)</f>
        <v>22.445734128990381</v>
      </c>
    </row>
    <row r="4" spans="1:17">
      <c r="A4" s="23">
        <v>1</v>
      </c>
      <c r="B4" s="23">
        <v>700</v>
      </c>
      <c r="C4" s="23">
        <v>1</v>
      </c>
      <c r="D4" s="23">
        <v>10</v>
      </c>
      <c r="E4" s="23">
        <v>1</v>
      </c>
      <c r="F4" s="23">
        <v>0</v>
      </c>
      <c r="G4" s="23">
        <v>5</v>
      </c>
      <c r="H4" s="25">
        <v>0</v>
      </c>
    </row>
    <row r="5" spans="1:17">
      <c r="A5" s="23">
        <v>2</v>
      </c>
      <c r="B5" s="23">
        <v>700</v>
      </c>
      <c r="C5" s="23">
        <v>1</v>
      </c>
      <c r="D5" s="23">
        <v>10</v>
      </c>
      <c r="E5" s="23">
        <v>1</v>
      </c>
      <c r="F5" s="23">
        <v>0</v>
      </c>
      <c r="G5" s="23">
        <v>10</v>
      </c>
      <c r="H5" s="25">
        <v>0</v>
      </c>
    </row>
    <row r="6" spans="1:17">
      <c r="A6" s="23">
        <v>3</v>
      </c>
      <c r="B6" s="23">
        <v>700</v>
      </c>
      <c r="C6" s="23">
        <v>1</v>
      </c>
      <c r="D6" s="23">
        <v>10</v>
      </c>
      <c r="E6" s="23">
        <v>1</v>
      </c>
      <c r="F6" s="23">
        <v>0</v>
      </c>
      <c r="G6" s="23">
        <v>40</v>
      </c>
      <c r="H6" s="25">
        <v>0</v>
      </c>
    </row>
    <row r="7" spans="1:17">
      <c r="A7" s="23">
        <v>4</v>
      </c>
      <c r="B7" s="23">
        <v>700</v>
      </c>
      <c r="C7" s="23">
        <v>1</v>
      </c>
      <c r="D7" s="23">
        <v>10</v>
      </c>
      <c r="E7" s="23">
        <v>1</v>
      </c>
      <c r="F7" s="23">
        <v>0</v>
      </c>
      <c r="G7" s="23">
        <v>70</v>
      </c>
      <c r="H7" s="25">
        <v>0</v>
      </c>
    </row>
    <row r="8" spans="1:17">
      <c r="A8" s="23">
        <v>5</v>
      </c>
      <c r="B8" s="23">
        <v>700</v>
      </c>
      <c r="C8" s="23">
        <v>1</v>
      </c>
      <c r="D8" s="23">
        <v>10</v>
      </c>
      <c r="E8" s="23">
        <v>1</v>
      </c>
      <c r="F8" s="23">
        <v>0</v>
      </c>
      <c r="G8" s="23">
        <v>100</v>
      </c>
      <c r="H8" s="25">
        <v>0</v>
      </c>
    </row>
    <row r="9" spans="1:17">
      <c r="A9" s="23">
        <v>6</v>
      </c>
      <c r="B9" s="23">
        <v>700</v>
      </c>
      <c r="C9" s="23">
        <v>1</v>
      </c>
      <c r="D9" s="23">
        <v>10</v>
      </c>
      <c r="E9" s="23">
        <v>1</v>
      </c>
      <c r="F9" s="23">
        <v>30</v>
      </c>
      <c r="G9" s="23">
        <v>0</v>
      </c>
      <c r="H9" s="25">
        <v>0</v>
      </c>
    </row>
    <row r="10" spans="1:17">
      <c r="A10" s="23">
        <v>7</v>
      </c>
      <c r="B10" s="23">
        <v>700</v>
      </c>
      <c r="C10" s="23">
        <v>1</v>
      </c>
      <c r="D10" s="23">
        <v>10</v>
      </c>
      <c r="E10" s="23">
        <v>1</v>
      </c>
      <c r="F10" s="23">
        <v>30</v>
      </c>
      <c r="G10" s="23">
        <v>5</v>
      </c>
      <c r="H10" s="25">
        <v>0</v>
      </c>
    </row>
    <row r="11" spans="1:17">
      <c r="A11" s="23">
        <v>8</v>
      </c>
      <c r="B11" s="23">
        <v>700</v>
      </c>
      <c r="C11" s="23">
        <v>1</v>
      </c>
      <c r="D11" s="23">
        <v>10</v>
      </c>
      <c r="E11" s="23">
        <v>1</v>
      </c>
      <c r="F11" s="23">
        <v>30</v>
      </c>
      <c r="G11" s="23">
        <v>10</v>
      </c>
      <c r="H11" s="25">
        <v>0</v>
      </c>
    </row>
    <row r="12" spans="1:17">
      <c r="A12" s="23">
        <v>9</v>
      </c>
      <c r="B12" s="23">
        <v>700</v>
      </c>
      <c r="C12" s="23">
        <v>1</v>
      </c>
      <c r="D12" s="23">
        <v>10</v>
      </c>
      <c r="E12" s="23">
        <v>1</v>
      </c>
      <c r="F12" s="23">
        <v>30</v>
      </c>
      <c r="G12" s="23">
        <v>40</v>
      </c>
      <c r="H12" s="25">
        <v>0</v>
      </c>
    </row>
    <row r="13" spans="1:17">
      <c r="A13" s="23">
        <v>10</v>
      </c>
      <c r="B13" s="23">
        <v>700</v>
      </c>
      <c r="C13" s="23">
        <v>1</v>
      </c>
      <c r="D13" s="23">
        <v>10</v>
      </c>
      <c r="E13" s="23">
        <v>1</v>
      </c>
      <c r="F13" s="23">
        <v>30</v>
      </c>
      <c r="G13" s="23">
        <v>70</v>
      </c>
      <c r="H13" s="25">
        <v>0</v>
      </c>
    </row>
    <row r="14" spans="1:17">
      <c r="A14" s="23">
        <v>11</v>
      </c>
      <c r="B14" s="23">
        <v>700</v>
      </c>
      <c r="C14" s="23">
        <v>1</v>
      </c>
      <c r="D14" s="23">
        <v>10</v>
      </c>
      <c r="E14" s="23">
        <v>1</v>
      </c>
      <c r="F14" s="23">
        <v>30</v>
      </c>
      <c r="G14" s="23">
        <v>100</v>
      </c>
      <c r="H14" s="25">
        <v>0</v>
      </c>
    </row>
    <row r="15" spans="1:17">
      <c r="A15" s="23">
        <v>12</v>
      </c>
      <c r="B15" s="23">
        <v>700</v>
      </c>
      <c r="C15" s="23">
        <v>1</v>
      </c>
      <c r="D15" s="23">
        <v>10</v>
      </c>
      <c r="E15" s="23">
        <v>1</v>
      </c>
      <c r="F15" s="23">
        <v>60</v>
      </c>
      <c r="G15" s="23">
        <v>0</v>
      </c>
      <c r="H15" s="25">
        <v>0</v>
      </c>
    </row>
    <row r="16" spans="1:17">
      <c r="A16" s="23">
        <v>13</v>
      </c>
      <c r="B16" s="23">
        <v>700</v>
      </c>
      <c r="C16" s="23">
        <v>1</v>
      </c>
      <c r="D16" s="23">
        <v>10</v>
      </c>
      <c r="E16" s="23">
        <v>1</v>
      </c>
      <c r="F16" s="23">
        <v>60</v>
      </c>
      <c r="G16" s="23">
        <v>5</v>
      </c>
      <c r="H16" s="25">
        <v>0</v>
      </c>
    </row>
    <row r="17" spans="1:8">
      <c r="A17" s="23">
        <v>14</v>
      </c>
      <c r="B17" s="23">
        <v>700</v>
      </c>
      <c r="C17" s="23">
        <v>1</v>
      </c>
      <c r="D17" s="23">
        <v>10</v>
      </c>
      <c r="E17" s="23">
        <v>1</v>
      </c>
      <c r="F17" s="23">
        <v>60</v>
      </c>
      <c r="G17" s="23">
        <v>10</v>
      </c>
      <c r="H17" s="25">
        <v>0</v>
      </c>
    </row>
    <row r="18" spans="1:8">
      <c r="A18" s="23">
        <v>15</v>
      </c>
      <c r="B18" s="23">
        <v>700</v>
      </c>
      <c r="C18" s="23">
        <v>1</v>
      </c>
      <c r="D18" s="23">
        <v>10</v>
      </c>
      <c r="E18" s="23">
        <v>1</v>
      </c>
      <c r="F18" s="23">
        <v>60</v>
      </c>
      <c r="G18" s="23">
        <v>40</v>
      </c>
      <c r="H18" s="25">
        <v>0</v>
      </c>
    </row>
    <row r="19" spans="1:8">
      <c r="A19" s="23">
        <v>16</v>
      </c>
      <c r="B19" s="23">
        <v>700</v>
      </c>
      <c r="C19" s="23">
        <v>1</v>
      </c>
      <c r="D19" s="23">
        <v>10</v>
      </c>
      <c r="E19" s="23">
        <v>1</v>
      </c>
      <c r="F19" s="23">
        <v>60</v>
      </c>
      <c r="G19" s="23">
        <v>70</v>
      </c>
      <c r="H19" s="25">
        <v>0</v>
      </c>
    </row>
    <row r="20" spans="1:8">
      <c r="A20" s="23">
        <v>17</v>
      </c>
      <c r="B20" s="23">
        <v>700</v>
      </c>
      <c r="C20" s="23">
        <v>1</v>
      </c>
      <c r="D20" s="23">
        <v>10</v>
      </c>
      <c r="E20" s="23">
        <v>1</v>
      </c>
      <c r="F20" s="23">
        <v>60</v>
      </c>
      <c r="G20" s="23">
        <v>100</v>
      </c>
      <c r="H20" s="25">
        <v>0</v>
      </c>
    </row>
    <row r="21" spans="1:8">
      <c r="A21" s="23">
        <v>18</v>
      </c>
      <c r="B21" s="23">
        <v>700</v>
      </c>
      <c r="C21" s="23">
        <v>1</v>
      </c>
      <c r="D21" s="23">
        <v>10</v>
      </c>
      <c r="E21" s="23">
        <v>5</v>
      </c>
      <c r="F21" s="23">
        <v>0</v>
      </c>
      <c r="G21" s="23">
        <v>0</v>
      </c>
      <c r="H21" s="25">
        <v>0.57399999999999995</v>
      </c>
    </row>
    <row r="22" spans="1:8">
      <c r="A22" s="23">
        <v>19</v>
      </c>
      <c r="B22" s="23">
        <v>700</v>
      </c>
      <c r="C22" s="23">
        <v>1</v>
      </c>
      <c r="D22" s="23">
        <v>10</v>
      </c>
      <c r="E22" s="23">
        <v>5</v>
      </c>
      <c r="F22" s="23">
        <v>0</v>
      </c>
      <c r="G22" s="23">
        <v>5</v>
      </c>
      <c r="H22" s="25">
        <v>0</v>
      </c>
    </row>
    <row r="23" spans="1:8">
      <c r="A23" s="23">
        <v>20</v>
      </c>
      <c r="B23" s="23">
        <v>700</v>
      </c>
      <c r="C23" s="23">
        <v>1</v>
      </c>
      <c r="D23" s="23">
        <v>10</v>
      </c>
      <c r="E23" s="23">
        <v>5</v>
      </c>
      <c r="F23" s="23">
        <v>0</v>
      </c>
      <c r="G23" s="23">
        <v>10</v>
      </c>
      <c r="H23" s="25">
        <v>0</v>
      </c>
    </row>
    <row r="24" spans="1:8">
      <c r="A24" s="23">
        <v>21</v>
      </c>
      <c r="B24" s="23">
        <v>700</v>
      </c>
      <c r="C24" s="23">
        <v>1</v>
      </c>
      <c r="D24" s="23">
        <v>10</v>
      </c>
      <c r="E24" s="23">
        <v>5</v>
      </c>
      <c r="F24" s="23">
        <v>0</v>
      </c>
      <c r="G24" s="23">
        <v>40</v>
      </c>
      <c r="H24" s="25">
        <v>0</v>
      </c>
    </row>
    <row r="25" spans="1:8">
      <c r="A25" s="23">
        <v>22</v>
      </c>
      <c r="B25" s="23">
        <v>700</v>
      </c>
      <c r="C25" s="23">
        <v>1</v>
      </c>
      <c r="D25" s="23">
        <v>10</v>
      </c>
      <c r="E25" s="23">
        <v>5</v>
      </c>
      <c r="F25" s="23">
        <v>0</v>
      </c>
      <c r="G25" s="23">
        <v>70</v>
      </c>
      <c r="H25" s="25">
        <v>0</v>
      </c>
    </row>
    <row r="26" spans="1:8">
      <c r="A26" s="23">
        <v>23</v>
      </c>
      <c r="B26" s="23">
        <v>700</v>
      </c>
      <c r="C26" s="23">
        <v>1</v>
      </c>
      <c r="D26" s="23">
        <v>10</v>
      </c>
      <c r="E26" s="23">
        <v>5</v>
      </c>
      <c r="F26" s="23">
        <v>0</v>
      </c>
      <c r="G26" s="23">
        <v>100</v>
      </c>
      <c r="H26" s="25">
        <v>0</v>
      </c>
    </row>
    <row r="27" spans="1:8">
      <c r="A27" s="23">
        <v>24</v>
      </c>
      <c r="B27" s="23">
        <v>700</v>
      </c>
      <c r="C27" s="23">
        <v>1</v>
      </c>
      <c r="D27" s="23">
        <v>10</v>
      </c>
      <c r="E27" s="23">
        <v>5</v>
      </c>
      <c r="F27" s="23">
        <v>30</v>
      </c>
      <c r="G27" s="23">
        <v>0</v>
      </c>
      <c r="H27" s="25">
        <v>0.57339715999999996</v>
      </c>
    </row>
    <row r="28" spans="1:8">
      <c r="A28" s="23">
        <v>25</v>
      </c>
      <c r="B28" s="23">
        <v>700</v>
      </c>
      <c r="C28" s="23">
        <v>1</v>
      </c>
      <c r="D28" s="23">
        <v>10</v>
      </c>
      <c r="E28" s="23">
        <v>5</v>
      </c>
      <c r="F28" s="23">
        <v>30</v>
      </c>
      <c r="G28" s="23">
        <v>5</v>
      </c>
      <c r="H28" s="25">
        <v>0</v>
      </c>
    </row>
    <row r="29" spans="1:8">
      <c r="A29" s="23">
        <v>26</v>
      </c>
      <c r="B29" s="23">
        <v>700</v>
      </c>
      <c r="C29" s="23">
        <v>1</v>
      </c>
      <c r="D29" s="23">
        <v>10</v>
      </c>
      <c r="E29" s="23">
        <v>5</v>
      </c>
      <c r="F29" s="23">
        <v>30</v>
      </c>
      <c r="G29" s="23">
        <v>10</v>
      </c>
      <c r="H29" s="25">
        <v>0</v>
      </c>
    </row>
    <row r="30" spans="1:8">
      <c r="A30" s="23">
        <v>27</v>
      </c>
      <c r="B30" s="23">
        <v>700</v>
      </c>
      <c r="C30" s="23">
        <v>1</v>
      </c>
      <c r="D30" s="23">
        <v>10</v>
      </c>
      <c r="E30" s="23">
        <v>5</v>
      </c>
      <c r="F30" s="23">
        <v>30</v>
      </c>
      <c r="G30" s="23">
        <v>40</v>
      </c>
      <c r="H30" s="25">
        <v>0</v>
      </c>
    </row>
    <row r="31" spans="1:8">
      <c r="A31" s="23">
        <v>28</v>
      </c>
      <c r="B31" s="23">
        <v>700</v>
      </c>
      <c r="C31" s="23">
        <v>1</v>
      </c>
      <c r="D31" s="23">
        <v>10</v>
      </c>
      <c r="E31" s="23">
        <v>5</v>
      </c>
      <c r="F31" s="23">
        <v>30</v>
      </c>
      <c r="G31" s="23">
        <v>70</v>
      </c>
      <c r="H31" s="25">
        <v>0</v>
      </c>
    </row>
    <row r="32" spans="1:8">
      <c r="A32" s="23">
        <v>29</v>
      </c>
      <c r="B32" s="23">
        <v>700</v>
      </c>
      <c r="C32" s="23">
        <v>1</v>
      </c>
      <c r="D32" s="23">
        <v>10</v>
      </c>
      <c r="E32" s="23">
        <v>5</v>
      </c>
      <c r="F32" s="23">
        <v>30</v>
      </c>
      <c r="G32" s="23">
        <v>100</v>
      </c>
      <c r="H32" s="25">
        <v>0</v>
      </c>
    </row>
    <row r="33" spans="1:8">
      <c r="A33" s="23">
        <v>30</v>
      </c>
      <c r="B33" s="23">
        <v>700</v>
      </c>
      <c r="C33" s="23">
        <v>1</v>
      </c>
      <c r="D33" s="23">
        <v>10</v>
      </c>
      <c r="E33" s="23">
        <v>5</v>
      </c>
      <c r="F33" s="23">
        <v>60</v>
      </c>
      <c r="G33" s="23">
        <v>0</v>
      </c>
      <c r="H33" s="25">
        <v>0.57299999999999995</v>
      </c>
    </row>
    <row r="34" spans="1:8">
      <c r="A34" s="23">
        <v>31</v>
      </c>
      <c r="B34" s="23">
        <v>700</v>
      </c>
      <c r="C34" s="23">
        <v>1</v>
      </c>
      <c r="D34" s="23">
        <v>10</v>
      </c>
      <c r="E34" s="23">
        <v>5</v>
      </c>
      <c r="F34" s="23">
        <v>60</v>
      </c>
      <c r="G34" s="23">
        <v>5</v>
      </c>
      <c r="H34" s="25">
        <v>0</v>
      </c>
    </row>
    <row r="35" spans="1:8">
      <c r="A35" s="23">
        <v>32</v>
      </c>
      <c r="B35" s="23">
        <v>700</v>
      </c>
      <c r="C35" s="23">
        <v>1</v>
      </c>
      <c r="D35" s="23">
        <v>10</v>
      </c>
      <c r="E35" s="23">
        <v>5</v>
      </c>
      <c r="F35" s="23">
        <v>60</v>
      </c>
      <c r="G35" s="23">
        <v>10</v>
      </c>
      <c r="H35" s="25">
        <v>0</v>
      </c>
    </row>
    <row r="36" spans="1:8">
      <c r="A36" s="23">
        <v>33</v>
      </c>
      <c r="B36" s="23">
        <v>700</v>
      </c>
      <c r="C36" s="23">
        <v>1</v>
      </c>
      <c r="D36" s="23">
        <v>10</v>
      </c>
      <c r="E36" s="23">
        <v>5</v>
      </c>
      <c r="F36" s="23">
        <v>60</v>
      </c>
      <c r="G36" s="23">
        <v>40</v>
      </c>
      <c r="H36" s="25">
        <v>0</v>
      </c>
    </row>
    <row r="37" spans="1:8">
      <c r="A37" s="23">
        <v>34</v>
      </c>
      <c r="B37" s="23">
        <v>700</v>
      </c>
      <c r="C37" s="23">
        <v>1</v>
      </c>
      <c r="D37" s="23">
        <v>10</v>
      </c>
      <c r="E37" s="23">
        <v>5</v>
      </c>
      <c r="F37" s="23">
        <v>60</v>
      </c>
      <c r="G37" s="23">
        <v>70</v>
      </c>
      <c r="H37" s="25">
        <v>0</v>
      </c>
    </row>
    <row r="38" spans="1:8">
      <c r="A38" s="23">
        <v>35</v>
      </c>
      <c r="B38" s="23">
        <v>700</v>
      </c>
      <c r="C38" s="23">
        <v>1</v>
      </c>
      <c r="D38" s="23">
        <v>10</v>
      </c>
      <c r="E38" s="23">
        <v>5</v>
      </c>
      <c r="F38" s="23">
        <v>60</v>
      </c>
      <c r="G38" s="23">
        <v>100</v>
      </c>
      <c r="H38" s="25">
        <v>0</v>
      </c>
    </row>
    <row r="39" spans="1:8">
      <c r="A39" s="23">
        <v>36</v>
      </c>
      <c r="B39" s="23">
        <v>700</v>
      </c>
      <c r="C39" s="23">
        <v>1</v>
      </c>
      <c r="D39" s="23">
        <v>10</v>
      </c>
      <c r="E39" s="23">
        <v>10</v>
      </c>
      <c r="F39" s="23">
        <v>0</v>
      </c>
      <c r="G39" s="23">
        <v>0</v>
      </c>
      <c r="H39" s="25">
        <v>1.1437966820000001</v>
      </c>
    </row>
    <row r="40" spans="1:8">
      <c r="A40" s="23">
        <v>37</v>
      </c>
      <c r="B40" s="23">
        <v>700</v>
      </c>
      <c r="C40" s="23">
        <v>1</v>
      </c>
      <c r="D40" s="23">
        <v>10</v>
      </c>
      <c r="E40" s="23">
        <v>10</v>
      </c>
      <c r="F40" s="23">
        <v>0</v>
      </c>
      <c r="G40" s="23">
        <v>5</v>
      </c>
      <c r="H40" s="25">
        <v>0</v>
      </c>
    </row>
    <row r="41" spans="1:8">
      <c r="A41" s="23">
        <v>38</v>
      </c>
      <c r="B41" s="23">
        <v>700</v>
      </c>
      <c r="C41" s="23">
        <v>1</v>
      </c>
      <c r="D41" s="23">
        <v>10</v>
      </c>
      <c r="E41" s="23">
        <v>10</v>
      </c>
      <c r="F41" s="23">
        <v>0</v>
      </c>
      <c r="G41" s="23">
        <v>10</v>
      </c>
      <c r="H41" s="25">
        <v>0</v>
      </c>
    </row>
    <row r="42" spans="1:8">
      <c r="A42" s="23">
        <v>39</v>
      </c>
      <c r="B42" s="23">
        <v>700</v>
      </c>
      <c r="C42" s="23">
        <v>1</v>
      </c>
      <c r="D42" s="23">
        <v>10</v>
      </c>
      <c r="E42" s="23">
        <v>10</v>
      </c>
      <c r="F42" s="23">
        <v>0</v>
      </c>
      <c r="G42" s="23">
        <v>40</v>
      </c>
      <c r="H42" s="25">
        <v>0</v>
      </c>
    </row>
    <row r="43" spans="1:8">
      <c r="A43" s="23">
        <v>40</v>
      </c>
      <c r="B43" s="23">
        <v>700</v>
      </c>
      <c r="C43" s="23">
        <v>1</v>
      </c>
      <c r="D43" s="23">
        <v>10</v>
      </c>
      <c r="E43" s="23">
        <v>10</v>
      </c>
      <c r="F43" s="23">
        <v>0</v>
      </c>
      <c r="G43" s="23">
        <v>70</v>
      </c>
      <c r="H43" s="25">
        <v>0</v>
      </c>
    </row>
    <row r="44" spans="1:8">
      <c r="A44" s="23">
        <v>41</v>
      </c>
      <c r="B44" s="23">
        <v>700</v>
      </c>
      <c r="C44" s="23">
        <v>1</v>
      </c>
      <c r="D44" s="23">
        <v>10</v>
      </c>
      <c r="E44" s="23">
        <v>10</v>
      </c>
      <c r="F44" s="23">
        <v>0</v>
      </c>
      <c r="G44" s="23">
        <v>100</v>
      </c>
      <c r="H44" s="25">
        <v>0</v>
      </c>
    </row>
    <row r="45" spans="1:8">
      <c r="A45" s="23">
        <v>42</v>
      </c>
      <c r="B45" s="23">
        <v>700</v>
      </c>
      <c r="C45" s="23">
        <v>1</v>
      </c>
      <c r="D45" s="23">
        <v>10</v>
      </c>
      <c r="E45" s="23">
        <v>10</v>
      </c>
      <c r="F45" s="23">
        <v>30</v>
      </c>
      <c r="G45" s="23">
        <v>0</v>
      </c>
      <c r="H45" s="25">
        <v>1.14301765</v>
      </c>
    </row>
    <row r="46" spans="1:8">
      <c r="A46" s="23">
        <v>43</v>
      </c>
      <c r="B46" s="23">
        <v>700</v>
      </c>
      <c r="C46" s="23">
        <v>1</v>
      </c>
      <c r="D46" s="23">
        <v>10</v>
      </c>
      <c r="E46" s="23">
        <v>10</v>
      </c>
      <c r="F46" s="23">
        <v>30</v>
      </c>
      <c r="G46" s="23">
        <v>5</v>
      </c>
      <c r="H46" s="25">
        <v>0</v>
      </c>
    </row>
    <row r="47" spans="1:8">
      <c r="A47" s="23">
        <v>44</v>
      </c>
      <c r="B47" s="23">
        <v>700</v>
      </c>
      <c r="C47" s="23">
        <v>1</v>
      </c>
      <c r="D47" s="23">
        <v>10</v>
      </c>
      <c r="E47" s="23">
        <v>10</v>
      </c>
      <c r="F47" s="23">
        <v>30</v>
      </c>
      <c r="G47" s="23">
        <v>10</v>
      </c>
      <c r="H47" s="25">
        <v>0</v>
      </c>
    </row>
    <row r="48" spans="1:8">
      <c r="A48" s="23">
        <v>45</v>
      </c>
      <c r="B48" s="23">
        <v>700</v>
      </c>
      <c r="C48" s="23">
        <v>1</v>
      </c>
      <c r="D48" s="23">
        <v>10</v>
      </c>
      <c r="E48" s="23">
        <v>10</v>
      </c>
      <c r="F48" s="23">
        <v>30</v>
      </c>
      <c r="G48" s="23">
        <v>40</v>
      </c>
      <c r="H48" s="25">
        <v>0</v>
      </c>
    </row>
    <row r="49" spans="1:8">
      <c r="A49" s="23">
        <v>46</v>
      </c>
      <c r="B49" s="23">
        <v>700</v>
      </c>
      <c r="C49" s="23">
        <v>1</v>
      </c>
      <c r="D49" s="23">
        <v>10</v>
      </c>
      <c r="E49" s="23">
        <v>10</v>
      </c>
      <c r="F49" s="23">
        <v>30</v>
      </c>
      <c r="G49" s="23">
        <v>70</v>
      </c>
      <c r="H49" s="25">
        <v>0</v>
      </c>
    </row>
    <row r="50" spans="1:8">
      <c r="A50" s="23">
        <v>47</v>
      </c>
      <c r="B50" s="23">
        <v>700</v>
      </c>
      <c r="C50" s="23">
        <v>1</v>
      </c>
      <c r="D50" s="23">
        <v>10</v>
      </c>
      <c r="E50" s="23">
        <v>10</v>
      </c>
      <c r="F50" s="23">
        <v>30</v>
      </c>
      <c r="G50" s="23">
        <v>100</v>
      </c>
      <c r="H50" s="25">
        <v>0</v>
      </c>
    </row>
    <row r="51" spans="1:8">
      <c r="A51" s="23">
        <v>48</v>
      </c>
      <c r="B51" s="23">
        <v>700</v>
      </c>
      <c r="C51" s="23">
        <v>1</v>
      </c>
      <c r="D51" s="23">
        <v>10</v>
      </c>
      <c r="E51" s="23">
        <v>10</v>
      </c>
      <c r="F51" s="23">
        <v>60</v>
      </c>
      <c r="G51" s="23">
        <v>0</v>
      </c>
      <c r="H51" s="25">
        <v>1.1389526130000001</v>
      </c>
    </row>
    <row r="52" spans="1:8">
      <c r="A52" s="23">
        <v>49</v>
      </c>
      <c r="B52" s="23">
        <v>700</v>
      </c>
      <c r="C52" s="23">
        <v>1</v>
      </c>
      <c r="D52" s="23">
        <v>10</v>
      </c>
      <c r="E52" s="23">
        <v>10</v>
      </c>
      <c r="F52" s="23">
        <v>60</v>
      </c>
      <c r="G52" s="23">
        <v>5</v>
      </c>
      <c r="H52" s="25">
        <v>0</v>
      </c>
    </row>
    <row r="53" spans="1:8">
      <c r="A53" s="23">
        <v>50</v>
      </c>
      <c r="B53" s="23">
        <v>700</v>
      </c>
      <c r="C53" s="23">
        <v>1</v>
      </c>
      <c r="D53" s="23">
        <v>10</v>
      </c>
      <c r="E53" s="23">
        <v>10</v>
      </c>
      <c r="F53" s="23">
        <v>60</v>
      </c>
      <c r="G53" s="23">
        <v>10</v>
      </c>
      <c r="H53" s="25">
        <v>0</v>
      </c>
    </row>
    <row r="54" spans="1:8">
      <c r="A54" s="23">
        <v>51</v>
      </c>
      <c r="B54" s="23">
        <v>700</v>
      </c>
      <c r="C54" s="23">
        <v>1</v>
      </c>
      <c r="D54" s="23">
        <v>10</v>
      </c>
      <c r="E54" s="23">
        <v>10</v>
      </c>
      <c r="F54" s="23">
        <v>60</v>
      </c>
      <c r="G54" s="23">
        <v>40</v>
      </c>
      <c r="H54" s="25">
        <v>0</v>
      </c>
    </row>
    <row r="55" spans="1:8">
      <c r="A55" s="23">
        <v>52</v>
      </c>
      <c r="B55" s="23">
        <v>700</v>
      </c>
      <c r="C55" s="23">
        <v>1</v>
      </c>
      <c r="D55" s="23">
        <v>10</v>
      </c>
      <c r="E55" s="23">
        <v>10</v>
      </c>
      <c r="F55" s="23">
        <v>60</v>
      </c>
      <c r="G55" s="23">
        <v>70</v>
      </c>
      <c r="H55" s="25">
        <v>0</v>
      </c>
    </row>
    <row r="56" spans="1:8">
      <c r="A56" s="23">
        <v>53</v>
      </c>
      <c r="B56" s="23">
        <v>700</v>
      </c>
      <c r="C56" s="23">
        <v>1</v>
      </c>
      <c r="D56" s="23">
        <v>10</v>
      </c>
      <c r="E56" s="23">
        <v>10</v>
      </c>
      <c r="F56" s="23">
        <v>60</v>
      </c>
      <c r="G56" s="23">
        <v>100</v>
      </c>
      <c r="H56" s="25">
        <v>0</v>
      </c>
    </row>
    <row r="57" spans="1:8">
      <c r="A57" s="23">
        <v>54</v>
      </c>
      <c r="B57" s="23">
        <v>700</v>
      </c>
      <c r="C57" s="23">
        <v>1</v>
      </c>
      <c r="D57" s="23">
        <v>10</v>
      </c>
      <c r="E57" s="23">
        <v>20</v>
      </c>
      <c r="F57" s="23">
        <v>0</v>
      </c>
      <c r="G57" s="23">
        <v>0</v>
      </c>
      <c r="H57" s="25">
        <v>2.2623414990000001</v>
      </c>
    </row>
    <row r="58" spans="1:8">
      <c r="A58" s="23">
        <v>55</v>
      </c>
      <c r="B58" s="23">
        <v>700</v>
      </c>
      <c r="C58" s="23">
        <v>1</v>
      </c>
      <c r="D58" s="23">
        <v>10</v>
      </c>
      <c r="E58" s="23">
        <v>20</v>
      </c>
      <c r="F58" s="23">
        <v>0</v>
      </c>
      <c r="G58" s="23">
        <v>5</v>
      </c>
      <c r="H58" s="25">
        <v>0</v>
      </c>
    </row>
    <row r="59" spans="1:8">
      <c r="A59" s="23">
        <v>56</v>
      </c>
      <c r="B59" s="23">
        <v>700</v>
      </c>
      <c r="C59" s="23">
        <v>1</v>
      </c>
      <c r="D59" s="23">
        <v>10</v>
      </c>
      <c r="E59" s="23">
        <v>20</v>
      </c>
      <c r="F59" s="23">
        <v>0</v>
      </c>
      <c r="G59" s="23">
        <v>10</v>
      </c>
      <c r="H59" s="25">
        <v>0</v>
      </c>
    </row>
    <row r="60" spans="1:8">
      <c r="A60" s="23">
        <v>57</v>
      </c>
      <c r="B60" s="23">
        <v>700</v>
      </c>
      <c r="C60" s="23">
        <v>1</v>
      </c>
      <c r="D60" s="23">
        <v>10</v>
      </c>
      <c r="E60" s="23">
        <v>20</v>
      </c>
      <c r="F60" s="23">
        <v>0</v>
      </c>
      <c r="G60" s="23">
        <v>40</v>
      </c>
      <c r="H60" s="25">
        <v>0</v>
      </c>
    </row>
    <row r="61" spans="1:8">
      <c r="A61" s="23">
        <v>58</v>
      </c>
      <c r="B61" s="23">
        <v>700</v>
      </c>
      <c r="C61" s="23">
        <v>1</v>
      </c>
      <c r="D61" s="23">
        <v>10</v>
      </c>
      <c r="E61" s="23">
        <v>20</v>
      </c>
      <c r="F61" s="23">
        <v>0</v>
      </c>
      <c r="G61" s="23">
        <v>70</v>
      </c>
      <c r="H61" s="25">
        <v>0</v>
      </c>
    </row>
    <row r="62" spans="1:8">
      <c r="A62" s="23">
        <v>59</v>
      </c>
      <c r="B62" s="23">
        <v>700</v>
      </c>
      <c r="C62" s="23">
        <v>1</v>
      </c>
      <c r="D62" s="23">
        <v>10</v>
      </c>
      <c r="E62" s="23">
        <v>20</v>
      </c>
      <c r="F62" s="23">
        <v>0</v>
      </c>
      <c r="G62" s="23">
        <v>100</v>
      </c>
      <c r="H62" s="25">
        <v>0</v>
      </c>
    </row>
    <row r="63" spans="1:8">
      <c r="A63" s="23">
        <v>60</v>
      </c>
      <c r="B63" s="23">
        <v>700</v>
      </c>
      <c r="C63" s="23">
        <v>1</v>
      </c>
      <c r="D63" s="23">
        <v>10</v>
      </c>
      <c r="E63" s="23">
        <v>20</v>
      </c>
      <c r="F63" s="23">
        <v>30</v>
      </c>
      <c r="G63" s="23">
        <v>0</v>
      </c>
      <c r="H63" s="25">
        <v>2.2568876740000001</v>
      </c>
    </row>
    <row r="64" spans="1:8">
      <c r="A64" s="23">
        <v>61</v>
      </c>
      <c r="B64" s="23">
        <v>700</v>
      </c>
      <c r="C64" s="23">
        <v>1</v>
      </c>
      <c r="D64" s="23">
        <v>10</v>
      </c>
      <c r="E64" s="23">
        <v>20</v>
      </c>
      <c r="F64" s="23">
        <v>30</v>
      </c>
      <c r="G64" s="23">
        <v>5</v>
      </c>
      <c r="H64" s="25">
        <v>0</v>
      </c>
    </row>
    <row r="65" spans="1:8">
      <c r="A65" s="23">
        <v>62</v>
      </c>
      <c r="B65" s="23">
        <v>700</v>
      </c>
      <c r="C65" s="23">
        <v>1</v>
      </c>
      <c r="D65" s="23">
        <v>10</v>
      </c>
      <c r="E65" s="23">
        <v>20</v>
      </c>
      <c r="F65" s="23">
        <v>30</v>
      </c>
      <c r="G65" s="23">
        <v>10</v>
      </c>
      <c r="H65" s="25">
        <v>0</v>
      </c>
    </row>
    <row r="66" spans="1:8">
      <c r="A66" s="23">
        <v>63</v>
      </c>
      <c r="B66" s="23">
        <v>700</v>
      </c>
      <c r="C66" s="23">
        <v>1</v>
      </c>
      <c r="D66" s="23">
        <v>10</v>
      </c>
      <c r="E66" s="23">
        <v>20</v>
      </c>
      <c r="F66" s="23">
        <v>30</v>
      </c>
      <c r="G66" s="23">
        <v>40</v>
      </c>
      <c r="H66" s="25">
        <v>0</v>
      </c>
    </row>
    <row r="67" spans="1:8">
      <c r="A67" s="23">
        <v>64</v>
      </c>
      <c r="B67" s="23">
        <v>700</v>
      </c>
      <c r="C67" s="23">
        <v>1</v>
      </c>
      <c r="D67" s="23">
        <v>10</v>
      </c>
      <c r="E67" s="23">
        <v>20</v>
      </c>
      <c r="F67" s="23">
        <v>30</v>
      </c>
      <c r="G67" s="23">
        <v>70</v>
      </c>
      <c r="H67" s="25">
        <v>0</v>
      </c>
    </row>
    <row r="68" spans="1:8">
      <c r="A68" s="23">
        <v>65</v>
      </c>
      <c r="B68" s="23">
        <v>700</v>
      </c>
      <c r="C68" s="23">
        <v>1</v>
      </c>
      <c r="D68" s="23">
        <v>10</v>
      </c>
      <c r="E68" s="23">
        <v>20</v>
      </c>
      <c r="F68" s="23">
        <v>30</v>
      </c>
      <c r="G68" s="23">
        <v>100</v>
      </c>
      <c r="H68" s="25">
        <v>0</v>
      </c>
    </row>
    <row r="69" spans="1:8">
      <c r="A69" s="23">
        <v>66</v>
      </c>
      <c r="B69" s="23">
        <v>700</v>
      </c>
      <c r="C69" s="23">
        <v>1</v>
      </c>
      <c r="D69" s="23">
        <v>10</v>
      </c>
      <c r="E69" s="23">
        <v>20</v>
      </c>
      <c r="F69" s="23">
        <v>60</v>
      </c>
      <c r="G69" s="23">
        <v>0</v>
      </c>
      <c r="H69" s="25">
        <v>2.2285423280000001</v>
      </c>
    </row>
    <row r="70" spans="1:8">
      <c r="A70" s="23">
        <v>67</v>
      </c>
      <c r="B70" s="23">
        <v>700</v>
      </c>
      <c r="C70" s="23">
        <v>1</v>
      </c>
      <c r="D70" s="23">
        <v>10</v>
      </c>
      <c r="E70" s="23">
        <v>20</v>
      </c>
      <c r="F70" s="23">
        <v>60</v>
      </c>
      <c r="G70" s="23">
        <v>5</v>
      </c>
      <c r="H70" s="25">
        <v>0</v>
      </c>
    </row>
    <row r="71" spans="1:8">
      <c r="A71" s="23">
        <v>68</v>
      </c>
      <c r="B71" s="23">
        <v>700</v>
      </c>
      <c r="C71" s="23">
        <v>1</v>
      </c>
      <c r="D71" s="23">
        <v>10</v>
      </c>
      <c r="E71" s="23">
        <v>20</v>
      </c>
      <c r="F71" s="23">
        <v>60</v>
      </c>
      <c r="G71" s="23">
        <v>10</v>
      </c>
      <c r="H71" s="25">
        <v>0</v>
      </c>
    </row>
    <row r="72" spans="1:8">
      <c r="A72" s="23">
        <v>69</v>
      </c>
      <c r="B72" s="23">
        <v>700</v>
      </c>
      <c r="C72" s="23">
        <v>1</v>
      </c>
      <c r="D72" s="23">
        <v>10</v>
      </c>
      <c r="E72" s="23">
        <v>20</v>
      </c>
      <c r="F72" s="23">
        <v>60</v>
      </c>
      <c r="G72" s="23">
        <v>40</v>
      </c>
      <c r="H72" s="25">
        <v>0</v>
      </c>
    </row>
    <row r="73" spans="1:8">
      <c r="A73" s="23">
        <v>70</v>
      </c>
      <c r="B73" s="23">
        <v>700</v>
      </c>
      <c r="C73" s="23">
        <v>1</v>
      </c>
      <c r="D73" s="23">
        <v>10</v>
      </c>
      <c r="E73" s="23">
        <v>20</v>
      </c>
      <c r="F73" s="23">
        <v>60</v>
      </c>
      <c r="G73" s="23">
        <v>70</v>
      </c>
      <c r="H73" s="25">
        <v>0</v>
      </c>
    </row>
    <row r="74" spans="1:8">
      <c r="A74" s="23">
        <v>71</v>
      </c>
      <c r="B74" s="23">
        <v>700</v>
      </c>
      <c r="C74" s="23">
        <v>1</v>
      </c>
      <c r="D74" s="23">
        <v>10</v>
      </c>
      <c r="E74" s="23">
        <v>20</v>
      </c>
      <c r="F74" s="23">
        <v>60</v>
      </c>
      <c r="G74" s="23">
        <v>100</v>
      </c>
      <c r="H74" s="25">
        <v>0</v>
      </c>
    </row>
    <row r="75" spans="1:8">
      <c r="A75" s="23">
        <v>72</v>
      </c>
      <c r="B75" s="23">
        <v>700</v>
      </c>
      <c r="C75" s="23">
        <v>1</v>
      </c>
      <c r="D75" s="23">
        <v>10</v>
      </c>
      <c r="E75" s="23">
        <v>50</v>
      </c>
      <c r="F75" s="23">
        <v>0</v>
      </c>
      <c r="G75" s="23">
        <v>0</v>
      </c>
      <c r="H75" s="25">
        <v>5.2730879780000004</v>
      </c>
    </row>
    <row r="76" spans="1:8">
      <c r="A76" s="23">
        <v>73</v>
      </c>
      <c r="B76" s="23">
        <v>700</v>
      </c>
      <c r="C76" s="23">
        <v>1</v>
      </c>
      <c r="D76" s="23">
        <v>10</v>
      </c>
      <c r="E76" s="23">
        <v>50</v>
      </c>
      <c r="F76" s="23">
        <v>0</v>
      </c>
      <c r="G76" s="23">
        <v>5</v>
      </c>
      <c r="H76" s="25">
        <v>0</v>
      </c>
    </row>
    <row r="77" spans="1:8">
      <c r="A77" s="23">
        <v>74</v>
      </c>
      <c r="B77" s="23">
        <v>700</v>
      </c>
      <c r="C77" s="23">
        <v>1</v>
      </c>
      <c r="D77" s="23">
        <v>10</v>
      </c>
      <c r="E77" s="23">
        <v>50</v>
      </c>
      <c r="F77" s="23">
        <v>0</v>
      </c>
      <c r="G77" s="23">
        <v>10</v>
      </c>
      <c r="H77" s="25">
        <v>0</v>
      </c>
    </row>
    <row r="78" spans="1:8">
      <c r="A78" s="23">
        <v>75</v>
      </c>
      <c r="B78" s="23">
        <v>700</v>
      </c>
      <c r="C78" s="23">
        <v>1</v>
      </c>
      <c r="D78" s="23">
        <v>10</v>
      </c>
      <c r="E78" s="23">
        <v>50</v>
      </c>
      <c r="F78" s="23">
        <v>0</v>
      </c>
      <c r="G78" s="23">
        <v>40</v>
      </c>
      <c r="H78" s="25">
        <v>0</v>
      </c>
    </row>
    <row r="79" spans="1:8">
      <c r="A79" s="23">
        <v>76</v>
      </c>
      <c r="B79" s="23">
        <v>700</v>
      </c>
      <c r="C79" s="23">
        <v>1</v>
      </c>
      <c r="D79" s="23">
        <v>10</v>
      </c>
      <c r="E79" s="23">
        <v>50</v>
      </c>
      <c r="F79" s="23">
        <v>0</v>
      </c>
      <c r="G79" s="23">
        <v>70</v>
      </c>
      <c r="H79" s="25">
        <v>0</v>
      </c>
    </row>
    <row r="80" spans="1:8">
      <c r="A80" s="23">
        <v>77</v>
      </c>
      <c r="B80" s="23">
        <v>700</v>
      </c>
      <c r="C80" s="23">
        <v>1</v>
      </c>
      <c r="D80" s="23">
        <v>10</v>
      </c>
      <c r="E80" s="23">
        <v>50</v>
      </c>
      <c r="F80" s="23">
        <v>0</v>
      </c>
      <c r="G80" s="23">
        <v>100</v>
      </c>
      <c r="H80" s="25">
        <v>0</v>
      </c>
    </row>
    <row r="81" spans="1:8">
      <c r="A81" s="23">
        <v>78</v>
      </c>
      <c r="B81" s="23">
        <v>700</v>
      </c>
      <c r="C81" s="23">
        <v>1</v>
      </c>
      <c r="D81" s="23">
        <v>10</v>
      </c>
      <c r="E81" s="23">
        <v>50</v>
      </c>
      <c r="F81" s="23">
        <v>30</v>
      </c>
      <c r="G81" s="23">
        <v>0</v>
      </c>
      <c r="H81" s="25">
        <v>5.211154938</v>
      </c>
    </row>
    <row r="82" spans="1:8">
      <c r="A82" s="23">
        <v>79</v>
      </c>
      <c r="B82" s="23">
        <v>700</v>
      </c>
      <c r="C82" s="23">
        <v>1</v>
      </c>
      <c r="D82" s="23">
        <v>10</v>
      </c>
      <c r="E82" s="23">
        <v>50</v>
      </c>
      <c r="F82" s="23">
        <v>30</v>
      </c>
      <c r="G82" s="23">
        <v>5</v>
      </c>
      <c r="H82" s="25">
        <v>0</v>
      </c>
    </row>
    <row r="83" spans="1:8">
      <c r="A83" s="23">
        <v>80</v>
      </c>
      <c r="B83" s="23">
        <v>700</v>
      </c>
      <c r="C83" s="23">
        <v>1</v>
      </c>
      <c r="D83" s="23">
        <v>10</v>
      </c>
      <c r="E83" s="23">
        <v>50</v>
      </c>
      <c r="F83" s="23">
        <v>30</v>
      </c>
      <c r="G83" s="23">
        <v>10</v>
      </c>
      <c r="H83" s="25">
        <v>0</v>
      </c>
    </row>
    <row r="84" spans="1:8">
      <c r="A84" s="23">
        <v>81</v>
      </c>
      <c r="B84" s="23">
        <v>700</v>
      </c>
      <c r="C84" s="23">
        <v>1</v>
      </c>
      <c r="D84" s="23">
        <v>10</v>
      </c>
      <c r="E84" s="23">
        <v>50</v>
      </c>
      <c r="F84" s="23">
        <v>30</v>
      </c>
      <c r="G84" s="23">
        <v>40</v>
      </c>
      <c r="H84" s="25">
        <v>0</v>
      </c>
    </row>
    <row r="85" spans="1:8">
      <c r="A85" s="23">
        <v>82</v>
      </c>
      <c r="B85" s="23">
        <v>700</v>
      </c>
      <c r="C85" s="23">
        <v>1</v>
      </c>
      <c r="D85" s="23">
        <v>10</v>
      </c>
      <c r="E85" s="23">
        <v>50</v>
      </c>
      <c r="F85" s="23">
        <v>30</v>
      </c>
      <c r="G85" s="23">
        <v>70</v>
      </c>
      <c r="H85" s="25">
        <v>0</v>
      </c>
    </row>
    <row r="86" spans="1:8">
      <c r="A86" s="23">
        <v>83</v>
      </c>
      <c r="B86" s="23">
        <v>700</v>
      </c>
      <c r="C86" s="23">
        <v>1</v>
      </c>
      <c r="D86" s="23">
        <v>10</v>
      </c>
      <c r="E86" s="23">
        <v>50</v>
      </c>
      <c r="F86" s="23">
        <v>30</v>
      </c>
      <c r="G86" s="23">
        <v>100</v>
      </c>
      <c r="H86" s="25">
        <v>0</v>
      </c>
    </row>
    <row r="87" spans="1:8">
      <c r="A87" s="23">
        <v>84</v>
      </c>
      <c r="B87" s="23">
        <v>700</v>
      </c>
      <c r="C87" s="23">
        <v>1</v>
      </c>
      <c r="D87" s="23">
        <v>10</v>
      </c>
      <c r="E87" s="23">
        <v>50</v>
      </c>
      <c r="F87" s="23">
        <v>60</v>
      </c>
      <c r="G87" s="23">
        <v>0</v>
      </c>
      <c r="H87" s="25">
        <v>4.9204530719999999</v>
      </c>
    </row>
    <row r="88" spans="1:8">
      <c r="A88" s="23">
        <v>85</v>
      </c>
      <c r="B88" s="23">
        <v>700</v>
      </c>
      <c r="C88" s="23">
        <v>1</v>
      </c>
      <c r="D88" s="23">
        <v>10</v>
      </c>
      <c r="E88" s="23">
        <v>50</v>
      </c>
      <c r="F88" s="23">
        <v>60</v>
      </c>
      <c r="G88" s="23">
        <v>5</v>
      </c>
      <c r="H88" s="25">
        <v>0</v>
      </c>
    </row>
    <row r="89" spans="1:8">
      <c r="A89" s="23">
        <v>86</v>
      </c>
      <c r="B89" s="23">
        <v>700</v>
      </c>
      <c r="C89" s="23">
        <v>1</v>
      </c>
      <c r="D89" s="23">
        <v>10</v>
      </c>
      <c r="E89" s="23">
        <v>50</v>
      </c>
      <c r="F89" s="23">
        <v>60</v>
      </c>
      <c r="G89" s="23">
        <v>10</v>
      </c>
      <c r="H89" s="25">
        <v>0</v>
      </c>
    </row>
    <row r="90" spans="1:8">
      <c r="A90" s="23">
        <v>87</v>
      </c>
      <c r="B90" s="23">
        <v>700</v>
      </c>
      <c r="C90" s="23">
        <v>1</v>
      </c>
      <c r="D90" s="23">
        <v>10</v>
      </c>
      <c r="E90" s="23">
        <v>50</v>
      </c>
      <c r="F90" s="23">
        <v>60</v>
      </c>
      <c r="G90" s="23">
        <v>40</v>
      </c>
      <c r="H90" s="25">
        <v>0</v>
      </c>
    </row>
    <row r="91" spans="1:8">
      <c r="A91" s="23">
        <v>88</v>
      </c>
      <c r="B91" s="23">
        <v>700</v>
      </c>
      <c r="C91" s="23">
        <v>1</v>
      </c>
      <c r="D91" s="23">
        <v>10</v>
      </c>
      <c r="E91" s="23">
        <v>50</v>
      </c>
      <c r="F91" s="23">
        <v>60</v>
      </c>
      <c r="G91" s="23">
        <v>70</v>
      </c>
      <c r="H91" s="25">
        <v>0</v>
      </c>
    </row>
    <row r="92" spans="1:8">
      <c r="A92" s="23">
        <v>89</v>
      </c>
      <c r="B92" s="23">
        <v>700</v>
      </c>
      <c r="C92" s="23">
        <v>1</v>
      </c>
      <c r="D92" s="23">
        <v>10</v>
      </c>
      <c r="E92" s="23">
        <v>50</v>
      </c>
      <c r="F92" s="23">
        <v>60</v>
      </c>
      <c r="G92" s="23">
        <v>100</v>
      </c>
      <c r="H92" s="25">
        <v>0</v>
      </c>
    </row>
    <row r="93" spans="1:8">
      <c r="A93" s="23">
        <v>90</v>
      </c>
      <c r="B93" s="23">
        <v>700</v>
      </c>
      <c r="C93" s="23">
        <v>1</v>
      </c>
      <c r="D93" s="23">
        <v>50</v>
      </c>
      <c r="E93" s="23">
        <v>1</v>
      </c>
      <c r="F93" s="23">
        <v>0</v>
      </c>
      <c r="G93" s="23">
        <v>0</v>
      </c>
      <c r="H93" s="25">
        <v>0.55100000000000005</v>
      </c>
    </row>
    <row r="94" spans="1:8">
      <c r="A94" s="23">
        <v>91</v>
      </c>
      <c r="B94" s="23">
        <v>700</v>
      </c>
      <c r="C94" s="23">
        <v>1</v>
      </c>
      <c r="D94" s="23">
        <v>50</v>
      </c>
      <c r="E94" s="23">
        <v>1</v>
      </c>
      <c r="F94" s="23">
        <v>0</v>
      </c>
      <c r="G94" s="23">
        <v>5</v>
      </c>
      <c r="H94" s="25">
        <v>0</v>
      </c>
    </row>
    <row r="95" spans="1:8">
      <c r="A95" s="23">
        <v>92</v>
      </c>
      <c r="B95" s="23">
        <v>700</v>
      </c>
      <c r="C95" s="23">
        <v>1</v>
      </c>
      <c r="D95" s="23">
        <v>50</v>
      </c>
      <c r="E95" s="23">
        <v>1</v>
      </c>
      <c r="F95" s="23">
        <v>0</v>
      </c>
      <c r="G95" s="23">
        <v>10</v>
      </c>
      <c r="H95" s="25">
        <v>0</v>
      </c>
    </row>
    <row r="96" spans="1:8">
      <c r="A96" s="23">
        <v>93</v>
      </c>
      <c r="B96" s="23">
        <v>700</v>
      </c>
      <c r="C96" s="23">
        <v>1</v>
      </c>
      <c r="D96" s="23">
        <v>50</v>
      </c>
      <c r="E96" s="23">
        <v>1</v>
      </c>
      <c r="F96" s="23">
        <v>0</v>
      </c>
      <c r="G96" s="23">
        <v>40</v>
      </c>
      <c r="H96" s="25">
        <v>0</v>
      </c>
    </row>
    <row r="97" spans="1:8">
      <c r="A97" s="23">
        <v>94</v>
      </c>
      <c r="B97" s="23">
        <v>700</v>
      </c>
      <c r="C97" s="23">
        <v>1</v>
      </c>
      <c r="D97" s="23">
        <v>50</v>
      </c>
      <c r="E97" s="23">
        <v>1</v>
      </c>
      <c r="F97" s="23">
        <v>0</v>
      </c>
      <c r="G97" s="23">
        <v>70</v>
      </c>
      <c r="H97" s="25">
        <v>0</v>
      </c>
    </row>
    <row r="98" spans="1:8">
      <c r="A98" s="23">
        <v>95</v>
      </c>
      <c r="B98" s="23">
        <v>700</v>
      </c>
      <c r="C98" s="23">
        <v>1</v>
      </c>
      <c r="D98" s="23">
        <v>50</v>
      </c>
      <c r="E98" s="23">
        <v>1</v>
      </c>
      <c r="F98" s="23">
        <v>0</v>
      </c>
      <c r="G98" s="23">
        <v>100</v>
      </c>
      <c r="H98" s="25">
        <v>0</v>
      </c>
    </row>
    <row r="99" spans="1:8">
      <c r="A99" s="23">
        <v>96</v>
      </c>
      <c r="B99" s="23">
        <v>700</v>
      </c>
      <c r="C99" s="23">
        <v>1</v>
      </c>
      <c r="D99" s="23">
        <v>50</v>
      </c>
      <c r="E99" s="23">
        <v>1</v>
      </c>
      <c r="F99" s="23">
        <v>30</v>
      </c>
      <c r="G99" s="23">
        <v>0</v>
      </c>
      <c r="H99" s="25">
        <v>0.55100000000000005</v>
      </c>
    </row>
    <row r="100" spans="1:8">
      <c r="A100" s="23">
        <v>97</v>
      </c>
      <c r="B100" s="23">
        <v>700</v>
      </c>
      <c r="C100" s="23">
        <v>1</v>
      </c>
      <c r="D100" s="23">
        <v>50</v>
      </c>
      <c r="E100" s="23">
        <v>1</v>
      </c>
      <c r="F100" s="23">
        <v>30</v>
      </c>
      <c r="G100" s="23">
        <v>5</v>
      </c>
      <c r="H100" s="25">
        <v>0</v>
      </c>
    </row>
    <row r="101" spans="1:8">
      <c r="A101" s="23">
        <v>98</v>
      </c>
      <c r="B101" s="23">
        <v>700</v>
      </c>
      <c r="C101" s="23">
        <v>1</v>
      </c>
      <c r="D101" s="23">
        <v>50</v>
      </c>
      <c r="E101" s="23">
        <v>1</v>
      </c>
      <c r="F101" s="23">
        <v>30</v>
      </c>
      <c r="G101" s="23">
        <v>10</v>
      </c>
      <c r="H101" s="25">
        <v>0</v>
      </c>
    </row>
    <row r="102" spans="1:8">
      <c r="A102" s="23">
        <v>99</v>
      </c>
      <c r="B102" s="23">
        <v>700</v>
      </c>
      <c r="C102" s="23">
        <v>1</v>
      </c>
      <c r="D102" s="23">
        <v>50</v>
      </c>
      <c r="E102" s="23">
        <v>1</v>
      </c>
      <c r="F102" s="23">
        <v>30</v>
      </c>
      <c r="G102" s="23">
        <v>40</v>
      </c>
      <c r="H102" s="25">
        <v>0</v>
      </c>
    </row>
    <row r="103" spans="1:8">
      <c r="A103" s="23">
        <v>100</v>
      </c>
      <c r="B103" s="23">
        <v>700</v>
      </c>
      <c r="C103" s="23">
        <v>1</v>
      </c>
      <c r="D103" s="23">
        <v>50</v>
      </c>
      <c r="E103" s="23">
        <v>1</v>
      </c>
      <c r="F103" s="23">
        <v>30</v>
      </c>
      <c r="G103" s="23">
        <v>70</v>
      </c>
      <c r="H103" s="25">
        <v>0</v>
      </c>
    </row>
    <row r="104" spans="1:8">
      <c r="A104" s="23">
        <v>101</v>
      </c>
      <c r="B104" s="23">
        <v>700</v>
      </c>
      <c r="C104" s="23">
        <v>1</v>
      </c>
      <c r="D104" s="23">
        <v>50</v>
      </c>
      <c r="E104" s="23">
        <v>1</v>
      </c>
      <c r="F104" s="23">
        <v>30</v>
      </c>
      <c r="G104" s="23">
        <v>100</v>
      </c>
      <c r="H104" s="25">
        <v>0</v>
      </c>
    </row>
    <row r="105" spans="1:8">
      <c r="A105" s="23">
        <v>102</v>
      </c>
      <c r="B105" s="23">
        <v>700</v>
      </c>
      <c r="C105" s="23">
        <v>1</v>
      </c>
      <c r="D105" s="23">
        <v>50</v>
      </c>
      <c r="E105" s="23">
        <v>1</v>
      </c>
      <c r="F105" s="23">
        <v>60</v>
      </c>
      <c r="G105" s="23">
        <v>0</v>
      </c>
      <c r="H105" s="25">
        <v>0.55100000000000005</v>
      </c>
    </row>
    <row r="106" spans="1:8">
      <c r="A106" s="23">
        <v>103</v>
      </c>
      <c r="B106" s="23">
        <v>700</v>
      </c>
      <c r="C106" s="23">
        <v>1</v>
      </c>
      <c r="D106" s="23">
        <v>50</v>
      </c>
      <c r="E106" s="23">
        <v>1</v>
      </c>
      <c r="F106" s="23">
        <v>60</v>
      </c>
      <c r="G106" s="23">
        <v>5</v>
      </c>
      <c r="H106" s="25">
        <v>0</v>
      </c>
    </row>
    <row r="107" spans="1:8">
      <c r="A107" s="23">
        <v>104</v>
      </c>
      <c r="B107" s="23">
        <v>700</v>
      </c>
      <c r="C107" s="23">
        <v>1</v>
      </c>
      <c r="D107" s="23">
        <v>50</v>
      </c>
      <c r="E107" s="23">
        <v>1</v>
      </c>
      <c r="F107" s="23">
        <v>60</v>
      </c>
      <c r="G107" s="23">
        <v>10</v>
      </c>
      <c r="H107" s="25">
        <v>0</v>
      </c>
    </row>
    <row r="108" spans="1:8">
      <c r="A108" s="23">
        <v>105</v>
      </c>
      <c r="B108" s="23">
        <v>700</v>
      </c>
      <c r="C108" s="23">
        <v>1</v>
      </c>
      <c r="D108" s="23">
        <v>50</v>
      </c>
      <c r="E108" s="23">
        <v>1</v>
      </c>
      <c r="F108" s="23">
        <v>60</v>
      </c>
      <c r="G108" s="23">
        <v>40</v>
      </c>
      <c r="H108" s="25">
        <v>0</v>
      </c>
    </row>
    <row r="109" spans="1:8">
      <c r="A109" s="23">
        <v>106</v>
      </c>
      <c r="B109" s="23">
        <v>700</v>
      </c>
      <c r="C109" s="23">
        <v>1</v>
      </c>
      <c r="D109" s="23">
        <v>50</v>
      </c>
      <c r="E109" s="23">
        <v>1</v>
      </c>
      <c r="F109" s="23">
        <v>60</v>
      </c>
      <c r="G109" s="23">
        <v>70</v>
      </c>
      <c r="H109" s="25">
        <v>0</v>
      </c>
    </row>
    <row r="110" spans="1:8">
      <c r="A110" s="23">
        <v>107</v>
      </c>
      <c r="B110" s="23">
        <v>700</v>
      </c>
      <c r="C110" s="23">
        <v>1</v>
      </c>
      <c r="D110" s="23">
        <v>50</v>
      </c>
      <c r="E110" s="23">
        <v>1</v>
      </c>
      <c r="F110" s="23">
        <v>60</v>
      </c>
      <c r="G110" s="23">
        <v>100</v>
      </c>
      <c r="H110" s="25">
        <v>0</v>
      </c>
    </row>
    <row r="111" spans="1:8">
      <c r="A111" s="23">
        <v>108</v>
      </c>
      <c r="B111" s="23">
        <v>700</v>
      </c>
      <c r="C111" s="23">
        <v>1</v>
      </c>
      <c r="D111" s="23">
        <v>50</v>
      </c>
      <c r="E111" s="23">
        <v>5</v>
      </c>
      <c r="F111" s="23">
        <v>0</v>
      </c>
      <c r="G111" s="23">
        <v>0</v>
      </c>
      <c r="H111" s="25">
        <v>2.7</v>
      </c>
    </row>
    <row r="112" spans="1:8">
      <c r="A112" s="23">
        <v>109</v>
      </c>
      <c r="B112" s="23">
        <v>700</v>
      </c>
      <c r="C112" s="23">
        <v>1</v>
      </c>
      <c r="D112" s="23">
        <v>50</v>
      </c>
      <c r="E112" s="23">
        <v>5</v>
      </c>
      <c r="F112" s="23">
        <v>0</v>
      </c>
      <c r="G112" s="23">
        <v>5</v>
      </c>
      <c r="H112" s="25">
        <v>0</v>
      </c>
    </row>
    <row r="113" spans="1:8">
      <c r="A113" s="23">
        <v>110</v>
      </c>
      <c r="B113" s="23">
        <v>700</v>
      </c>
      <c r="C113" s="23">
        <v>1</v>
      </c>
      <c r="D113" s="23">
        <v>50</v>
      </c>
      <c r="E113" s="23">
        <v>5</v>
      </c>
      <c r="F113" s="23">
        <v>0</v>
      </c>
      <c r="G113" s="23">
        <v>10</v>
      </c>
      <c r="H113" s="25">
        <v>0</v>
      </c>
    </row>
    <row r="114" spans="1:8">
      <c r="A114" s="23">
        <v>111</v>
      </c>
      <c r="B114" s="23">
        <v>700</v>
      </c>
      <c r="C114" s="23">
        <v>1</v>
      </c>
      <c r="D114" s="23">
        <v>50</v>
      </c>
      <c r="E114" s="23">
        <v>5</v>
      </c>
      <c r="F114" s="23">
        <v>0</v>
      </c>
      <c r="G114" s="23">
        <v>40</v>
      </c>
      <c r="H114" s="25">
        <v>0</v>
      </c>
    </row>
    <row r="115" spans="1:8">
      <c r="A115" s="23">
        <v>112</v>
      </c>
      <c r="B115" s="23">
        <v>700</v>
      </c>
      <c r="C115" s="23">
        <v>1</v>
      </c>
      <c r="D115" s="23">
        <v>50</v>
      </c>
      <c r="E115" s="23">
        <v>5</v>
      </c>
      <c r="F115" s="23">
        <v>0</v>
      </c>
      <c r="G115" s="23">
        <v>70</v>
      </c>
      <c r="H115" s="25">
        <v>0</v>
      </c>
    </row>
    <row r="116" spans="1:8">
      <c r="A116" s="23">
        <v>113</v>
      </c>
      <c r="B116" s="23">
        <v>700</v>
      </c>
      <c r="C116" s="23">
        <v>1</v>
      </c>
      <c r="D116" s="23">
        <v>50</v>
      </c>
      <c r="E116" s="23">
        <v>5</v>
      </c>
      <c r="F116" s="23">
        <v>0</v>
      </c>
      <c r="G116" s="23">
        <v>100</v>
      </c>
      <c r="H116" s="25">
        <v>0</v>
      </c>
    </row>
    <row r="117" spans="1:8">
      <c r="A117" s="23">
        <v>114</v>
      </c>
      <c r="B117" s="23">
        <v>700</v>
      </c>
      <c r="C117" s="23">
        <v>1</v>
      </c>
      <c r="D117" s="23">
        <v>50</v>
      </c>
      <c r="E117" s="23">
        <v>5</v>
      </c>
      <c r="F117" s="23">
        <v>30</v>
      </c>
      <c r="G117" s="23">
        <v>0</v>
      </c>
      <c r="H117" s="25">
        <v>2.69</v>
      </c>
    </row>
    <row r="118" spans="1:8">
      <c r="A118" s="23">
        <v>115</v>
      </c>
      <c r="B118" s="23">
        <v>700</v>
      </c>
      <c r="C118" s="23">
        <v>1</v>
      </c>
      <c r="D118" s="23">
        <v>50</v>
      </c>
      <c r="E118" s="23">
        <v>5</v>
      </c>
      <c r="F118" s="23">
        <v>30</v>
      </c>
      <c r="G118" s="23">
        <v>5</v>
      </c>
      <c r="H118" s="25">
        <v>0</v>
      </c>
    </row>
    <row r="119" spans="1:8">
      <c r="A119" s="23">
        <v>116</v>
      </c>
      <c r="B119" s="23">
        <v>700</v>
      </c>
      <c r="C119" s="23">
        <v>1</v>
      </c>
      <c r="D119" s="23">
        <v>50</v>
      </c>
      <c r="E119" s="23">
        <v>5</v>
      </c>
      <c r="F119" s="23">
        <v>30</v>
      </c>
      <c r="G119" s="23">
        <v>10</v>
      </c>
      <c r="H119" s="25">
        <v>0</v>
      </c>
    </row>
    <row r="120" spans="1:8">
      <c r="A120" s="23">
        <v>117</v>
      </c>
      <c r="B120" s="23">
        <v>700</v>
      </c>
      <c r="C120" s="23">
        <v>1</v>
      </c>
      <c r="D120" s="23">
        <v>50</v>
      </c>
      <c r="E120" s="23">
        <v>5</v>
      </c>
      <c r="F120" s="23">
        <v>30</v>
      </c>
      <c r="G120" s="23">
        <v>40</v>
      </c>
      <c r="H120" s="25">
        <v>0</v>
      </c>
    </row>
    <row r="121" spans="1:8">
      <c r="A121" s="23">
        <v>118</v>
      </c>
      <c r="B121" s="23">
        <v>700</v>
      </c>
      <c r="C121" s="23">
        <v>1</v>
      </c>
      <c r="D121" s="23">
        <v>50</v>
      </c>
      <c r="E121" s="23">
        <v>5</v>
      </c>
      <c r="F121" s="23">
        <v>30</v>
      </c>
      <c r="G121" s="23">
        <v>70</v>
      </c>
      <c r="H121" s="25">
        <v>0</v>
      </c>
    </row>
    <row r="122" spans="1:8">
      <c r="A122" s="23">
        <v>119</v>
      </c>
      <c r="B122" s="23">
        <v>700</v>
      </c>
      <c r="C122" s="23">
        <v>1</v>
      </c>
      <c r="D122" s="23">
        <v>50</v>
      </c>
      <c r="E122" s="23">
        <v>5</v>
      </c>
      <c r="F122" s="23">
        <v>30</v>
      </c>
      <c r="G122" s="23">
        <v>100</v>
      </c>
      <c r="H122" s="25">
        <v>0</v>
      </c>
    </row>
    <row r="123" spans="1:8">
      <c r="A123" s="23">
        <v>120</v>
      </c>
      <c r="B123" s="23">
        <v>700</v>
      </c>
      <c r="C123" s="23">
        <v>1</v>
      </c>
      <c r="D123" s="23">
        <v>50</v>
      </c>
      <c r="E123" s="23">
        <v>5</v>
      </c>
      <c r="F123" s="23">
        <v>60</v>
      </c>
      <c r="G123" s="23">
        <v>0</v>
      </c>
      <c r="H123" s="25">
        <v>2.65</v>
      </c>
    </row>
    <row r="124" spans="1:8">
      <c r="A124" s="23">
        <v>121</v>
      </c>
      <c r="B124" s="23">
        <v>700</v>
      </c>
      <c r="C124" s="23">
        <v>1</v>
      </c>
      <c r="D124" s="23">
        <v>50</v>
      </c>
      <c r="E124" s="23">
        <v>5</v>
      </c>
      <c r="F124" s="23">
        <v>60</v>
      </c>
      <c r="G124" s="23">
        <v>5</v>
      </c>
      <c r="H124" s="25">
        <v>0</v>
      </c>
    </row>
    <row r="125" spans="1:8">
      <c r="A125" s="23">
        <v>122</v>
      </c>
      <c r="B125" s="23">
        <v>700</v>
      </c>
      <c r="C125" s="23">
        <v>1</v>
      </c>
      <c r="D125" s="23">
        <v>50</v>
      </c>
      <c r="E125" s="23">
        <v>5</v>
      </c>
      <c r="F125" s="23">
        <v>60</v>
      </c>
      <c r="G125" s="23">
        <v>10</v>
      </c>
      <c r="H125" s="25">
        <v>0</v>
      </c>
    </row>
    <row r="126" spans="1:8">
      <c r="A126" s="23">
        <v>123</v>
      </c>
      <c r="B126" s="23">
        <v>700</v>
      </c>
      <c r="C126" s="23">
        <v>1</v>
      </c>
      <c r="D126" s="23">
        <v>50</v>
      </c>
      <c r="E126" s="23">
        <v>5</v>
      </c>
      <c r="F126" s="23">
        <v>60</v>
      </c>
      <c r="G126" s="23">
        <v>40</v>
      </c>
      <c r="H126" s="25">
        <v>0</v>
      </c>
    </row>
    <row r="127" spans="1:8">
      <c r="A127" s="23">
        <v>124</v>
      </c>
      <c r="B127" s="23">
        <v>700</v>
      </c>
      <c r="C127" s="23">
        <v>1</v>
      </c>
      <c r="D127" s="23">
        <v>50</v>
      </c>
      <c r="E127" s="23">
        <v>5</v>
      </c>
      <c r="F127" s="23">
        <v>60</v>
      </c>
      <c r="G127" s="23">
        <v>70</v>
      </c>
      <c r="H127" s="25">
        <v>0</v>
      </c>
    </row>
    <row r="128" spans="1:8">
      <c r="A128" s="23">
        <v>125</v>
      </c>
      <c r="B128" s="23">
        <v>700</v>
      </c>
      <c r="C128" s="23">
        <v>1</v>
      </c>
      <c r="D128" s="23">
        <v>50</v>
      </c>
      <c r="E128" s="23">
        <v>5</v>
      </c>
      <c r="F128" s="23">
        <v>60</v>
      </c>
      <c r="G128" s="23">
        <v>100</v>
      </c>
      <c r="H128" s="25">
        <v>0</v>
      </c>
    </row>
    <row r="129" spans="1:8">
      <c r="A129" s="23">
        <v>126</v>
      </c>
      <c r="B129" s="23">
        <v>700</v>
      </c>
      <c r="C129" s="23">
        <v>1</v>
      </c>
      <c r="D129" s="23">
        <v>50</v>
      </c>
      <c r="E129" s="23">
        <v>10</v>
      </c>
      <c r="F129" s="23">
        <v>0</v>
      </c>
      <c r="G129" s="23">
        <v>0</v>
      </c>
      <c r="H129" s="25">
        <v>5.1100000000000003</v>
      </c>
    </row>
    <row r="130" spans="1:8">
      <c r="A130" s="23">
        <v>127</v>
      </c>
      <c r="B130" s="23">
        <v>700</v>
      </c>
      <c r="C130" s="23">
        <v>1</v>
      </c>
      <c r="D130" s="23">
        <v>50</v>
      </c>
      <c r="E130" s="23">
        <v>10</v>
      </c>
      <c r="F130" s="23">
        <v>0</v>
      </c>
      <c r="G130" s="23">
        <v>5</v>
      </c>
      <c r="H130" s="25">
        <v>0</v>
      </c>
    </row>
    <row r="131" spans="1:8">
      <c r="A131" s="23">
        <v>128</v>
      </c>
      <c r="B131" s="23">
        <v>700</v>
      </c>
      <c r="C131" s="23">
        <v>1</v>
      </c>
      <c r="D131" s="23">
        <v>50</v>
      </c>
      <c r="E131" s="23">
        <v>10</v>
      </c>
      <c r="F131" s="23">
        <v>0</v>
      </c>
      <c r="G131" s="23">
        <v>10</v>
      </c>
      <c r="H131" s="25">
        <v>0</v>
      </c>
    </row>
    <row r="132" spans="1:8">
      <c r="A132" s="23">
        <v>129</v>
      </c>
      <c r="B132" s="23">
        <v>700</v>
      </c>
      <c r="C132" s="23">
        <v>1</v>
      </c>
      <c r="D132" s="23">
        <v>50</v>
      </c>
      <c r="E132" s="23">
        <v>10</v>
      </c>
      <c r="F132" s="23">
        <v>0</v>
      </c>
      <c r="G132" s="23">
        <v>40</v>
      </c>
      <c r="H132" s="25">
        <v>0</v>
      </c>
    </row>
    <row r="133" spans="1:8">
      <c r="A133" s="23">
        <v>130</v>
      </c>
      <c r="B133" s="23">
        <v>700</v>
      </c>
      <c r="C133" s="23">
        <v>1</v>
      </c>
      <c r="D133" s="23">
        <v>50</v>
      </c>
      <c r="E133" s="23">
        <v>10</v>
      </c>
      <c r="F133" s="23">
        <v>0</v>
      </c>
      <c r="G133" s="23">
        <v>70</v>
      </c>
      <c r="H133" s="25">
        <v>0</v>
      </c>
    </row>
    <row r="134" spans="1:8">
      <c r="A134" s="23">
        <v>131</v>
      </c>
      <c r="B134" s="23">
        <v>700</v>
      </c>
      <c r="C134" s="23">
        <v>1</v>
      </c>
      <c r="D134" s="23">
        <v>50</v>
      </c>
      <c r="E134" s="23">
        <v>10</v>
      </c>
      <c r="F134" s="23">
        <v>0</v>
      </c>
      <c r="G134" s="23">
        <v>100</v>
      </c>
      <c r="H134" s="25">
        <v>0</v>
      </c>
    </row>
    <row r="135" spans="1:8">
      <c r="A135" s="23">
        <v>132</v>
      </c>
      <c r="B135" s="23">
        <v>700</v>
      </c>
      <c r="C135" s="23">
        <v>1</v>
      </c>
      <c r="D135" s="23">
        <v>50</v>
      </c>
      <c r="E135" s="23">
        <v>10</v>
      </c>
      <c r="F135" s="23">
        <v>30</v>
      </c>
      <c r="G135" s="23">
        <v>0</v>
      </c>
      <c r="H135" s="25">
        <v>5.0571341509999996</v>
      </c>
    </row>
    <row r="136" spans="1:8">
      <c r="A136" s="23">
        <v>133</v>
      </c>
      <c r="B136" s="23">
        <v>700</v>
      </c>
      <c r="C136" s="23">
        <v>1</v>
      </c>
      <c r="D136" s="23">
        <v>50</v>
      </c>
      <c r="E136" s="23">
        <v>10</v>
      </c>
      <c r="F136" s="23">
        <v>30</v>
      </c>
      <c r="G136" s="23">
        <v>5</v>
      </c>
      <c r="H136" s="25">
        <v>0</v>
      </c>
    </row>
    <row r="137" spans="1:8">
      <c r="A137" s="23">
        <v>134</v>
      </c>
      <c r="B137" s="23">
        <v>700</v>
      </c>
      <c r="C137" s="23">
        <v>1</v>
      </c>
      <c r="D137" s="23">
        <v>50</v>
      </c>
      <c r="E137" s="23">
        <v>10</v>
      </c>
      <c r="F137" s="23">
        <v>30</v>
      </c>
      <c r="G137" s="23">
        <v>10</v>
      </c>
      <c r="H137" s="25">
        <v>0</v>
      </c>
    </row>
    <row r="138" spans="1:8">
      <c r="A138" s="23">
        <v>135</v>
      </c>
      <c r="B138" s="23">
        <v>700</v>
      </c>
      <c r="C138" s="23">
        <v>1</v>
      </c>
      <c r="D138" s="23">
        <v>50</v>
      </c>
      <c r="E138" s="23">
        <v>10</v>
      </c>
      <c r="F138" s="23">
        <v>30</v>
      </c>
      <c r="G138" s="23">
        <v>40</v>
      </c>
      <c r="H138" s="25">
        <v>0</v>
      </c>
    </row>
    <row r="139" spans="1:8">
      <c r="A139" s="23">
        <v>136</v>
      </c>
      <c r="B139" s="23">
        <v>700</v>
      </c>
      <c r="C139" s="23">
        <v>1</v>
      </c>
      <c r="D139" s="23">
        <v>50</v>
      </c>
      <c r="E139" s="23">
        <v>10</v>
      </c>
      <c r="F139" s="23">
        <v>30</v>
      </c>
      <c r="G139" s="23">
        <v>70</v>
      </c>
      <c r="H139" s="25">
        <v>0</v>
      </c>
    </row>
    <row r="140" spans="1:8">
      <c r="A140" s="23">
        <v>137</v>
      </c>
      <c r="B140" s="23">
        <v>700</v>
      </c>
      <c r="C140" s="23">
        <v>1</v>
      </c>
      <c r="D140" s="23">
        <v>50</v>
      </c>
      <c r="E140" s="23">
        <v>10</v>
      </c>
      <c r="F140" s="23">
        <v>30</v>
      </c>
      <c r="G140" s="23">
        <v>100</v>
      </c>
      <c r="H140" s="25">
        <v>0</v>
      </c>
    </row>
    <row r="141" spans="1:8">
      <c r="A141" s="23">
        <v>138</v>
      </c>
      <c r="B141" s="23">
        <v>700</v>
      </c>
      <c r="C141" s="23">
        <v>1</v>
      </c>
      <c r="D141" s="23">
        <v>50</v>
      </c>
      <c r="E141" s="23">
        <v>10</v>
      </c>
      <c r="F141" s="23">
        <v>60</v>
      </c>
      <c r="G141" s="23">
        <v>0</v>
      </c>
      <c r="H141" s="25">
        <v>4.79</v>
      </c>
    </row>
    <row r="142" spans="1:8">
      <c r="A142" s="23">
        <v>139</v>
      </c>
      <c r="B142" s="23">
        <v>700</v>
      </c>
      <c r="C142" s="23">
        <v>1</v>
      </c>
      <c r="D142" s="23">
        <v>50</v>
      </c>
      <c r="E142" s="23">
        <v>10</v>
      </c>
      <c r="F142" s="23">
        <v>60</v>
      </c>
      <c r="G142" s="23">
        <v>5</v>
      </c>
      <c r="H142" s="25">
        <v>0</v>
      </c>
    </row>
    <row r="143" spans="1:8">
      <c r="A143" s="23">
        <v>140</v>
      </c>
      <c r="B143" s="23">
        <v>700</v>
      </c>
      <c r="C143" s="23">
        <v>1</v>
      </c>
      <c r="D143" s="23">
        <v>50</v>
      </c>
      <c r="E143" s="23">
        <v>10</v>
      </c>
      <c r="F143" s="23">
        <v>60</v>
      </c>
      <c r="G143" s="23">
        <v>10</v>
      </c>
      <c r="H143" s="25">
        <v>0</v>
      </c>
    </row>
    <row r="144" spans="1:8">
      <c r="A144" s="23">
        <v>141</v>
      </c>
      <c r="B144" s="23">
        <v>700</v>
      </c>
      <c r="C144" s="23">
        <v>1</v>
      </c>
      <c r="D144" s="23">
        <v>50</v>
      </c>
      <c r="E144" s="23">
        <v>10</v>
      </c>
      <c r="F144" s="23">
        <v>60</v>
      </c>
      <c r="G144" s="23">
        <v>40</v>
      </c>
      <c r="H144" s="25">
        <v>0</v>
      </c>
    </row>
    <row r="145" spans="1:8">
      <c r="A145" s="23">
        <v>142</v>
      </c>
      <c r="B145" s="23">
        <v>700</v>
      </c>
      <c r="C145" s="23">
        <v>1</v>
      </c>
      <c r="D145" s="23">
        <v>50</v>
      </c>
      <c r="E145" s="23">
        <v>10</v>
      </c>
      <c r="F145" s="23">
        <v>60</v>
      </c>
      <c r="G145" s="23">
        <v>70</v>
      </c>
      <c r="H145" s="25">
        <v>0</v>
      </c>
    </row>
    <row r="146" spans="1:8">
      <c r="A146" s="23">
        <v>143</v>
      </c>
      <c r="B146" s="23">
        <v>700</v>
      </c>
      <c r="C146" s="23">
        <v>1</v>
      </c>
      <c r="D146" s="23">
        <v>50</v>
      </c>
      <c r="E146" s="23">
        <v>10</v>
      </c>
      <c r="F146" s="23">
        <v>60</v>
      </c>
      <c r="G146" s="23">
        <v>100</v>
      </c>
      <c r="H146" s="25">
        <v>0</v>
      </c>
    </row>
    <row r="147" spans="1:8">
      <c r="A147" s="23">
        <v>144</v>
      </c>
      <c r="B147" s="23">
        <v>700</v>
      </c>
      <c r="C147" s="23">
        <v>1</v>
      </c>
      <c r="D147" s="23">
        <v>50</v>
      </c>
      <c r="E147" s="23">
        <v>20</v>
      </c>
      <c r="F147" s="23">
        <v>0</v>
      </c>
      <c r="G147" s="23">
        <v>0</v>
      </c>
      <c r="H147" s="25">
        <v>8.6678028109999996</v>
      </c>
    </row>
    <row r="148" spans="1:8">
      <c r="A148" s="23">
        <v>145</v>
      </c>
      <c r="B148" s="23">
        <v>700</v>
      </c>
      <c r="C148" s="23">
        <v>1</v>
      </c>
      <c r="D148" s="23">
        <v>50</v>
      </c>
      <c r="E148" s="23">
        <v>20</v>
      </c>
      <c r="F148" s="23">
        <v>0</v>
      </c>
      <c r="G148" s="23">
        <v>5</v>
      </c>
      <c r="H148" s="25">
        <v>6.3718700410000002</v>
      </c>
    </row>
    <row r="149" spans="1:8">
      <c r="A149" s="23">
        <v>146</v>
      </c>
      <c r="B149" s="23">
        <v>700</v>
      </c>
      <c r="C149" s="23">
        <v>1</v>
      </c>
      <c r="D149" s="23">
        <v>50</v>
      </c>
      <c r="E149" s="23">
        <v>20</v>
      </c>
      <c r="F149" s="23">
        <v>0</v>
      </c>
      <c r="G149" s="23">
        <v>10</v>
      </c>
      <c r="H149" s="25">
        <v>6.14</v>
      </c>
    </row>
    <row r="150" spans="1:8">
      <c r="A150" s="23">
        <v>147</v>
      </c>
      <c r="B150" s="23">
        <v>700</v>
      </c>
      <c r="C150" s="23">
        <v>1</v>
      </c>
      <c r="D150" s="23">
        <v>50</v>
      </c>
      <c r="E150" s="23">
        <v>20</v>
      </c>
      <c r="F150" s="23">
        <v>0</v>
      </c>
      <c r="G150" s="23">
        <v>40</v>
      </c>
      <c r="H150" s="25">
        <v>5.7066564560000002</v>
      </c>
    </row>
    <row r="151" spans="1:8">
      <c r="A151" s="23">
        <v>148</v>
      </c>
      <c r="B151" s="23">
        <v>700</v>
      </c>
      <c r="C151" s="23">
        <v>1</v>
      </c>
      <c r="D151" s="23">
        <v>50</v>
      </c>
      <c r="E151" s="23">
        <v>20</v>
      </c>
      <c r="F151" s="23">
        <v>0</v>
      </c>
      <c r="G151" s="23">
        <v>70</v>
      </c>
      <c r="H151" s="25">
        <v>5.4525771140000003</v>
      </c>
    </row>
    <row r="152" spans="1:8">
      <c r="A152" s="23">
        <v>149</v>
      </c>
      <c r="B152" s="23">
        <v>700</v>
      </c>
      <c r="C152" s="23">
        <v>1</v>
      </c>
      <c r="D152" s="23">
        <v>50</v>
      </c>
      <c r="E152" s="23">
        <v>20</v>
      </c>
      <c r="F152" s="23">
        <v>0</v>
      </c>
      <c r="G152" s="23">
        <v>100</v>
      </c>
      <c r="H152" s="25">
        <v>5.24</v>
      </c>
    </row>
    <row r="153" spans="1:8">
      <c r="A153" s="23">
        <v>150</v>
      </c>
      <c r="B153" s="23">
        <v>700</v>
      </c>
      <c r="C153" s="23">
        <v>1</v>
      </c>
      <c r="D153" s="23">
        <v>50</v>
      </c>
      <c r="E153" s="23">
        <v>20</v>
      </c>
      <c r="F153" s="23">
        <v>30</v>
      </c>
      <c r="G153" s="23">
        <v>0</v>
      </c>
      <c r="H153" s="25">
        <v>8.43</v>
      </c>
    </row>
    <row r="154" spans="1:8">
      <c r="A154" s="23">
        <v>151</v>
      </c>
      <c r="B154" s="23">
        <v>700</v>
      </c>
      <c r="C154" s="23">
        <v>1</v>
      </c>
      <c r="D154" s="23">
        <v>50</v>
      </c>
      <c r="E154" s="23">
        <v>20</v>
      </c>
      <c r="F154" s="23">
        <v>30</v>
      </c>
      <c r="G154" s="23">
        <v>5</v>
      </c>
      <c r="H154" s="25">
        <v>6.12</v>
      </c>
    </row>
    <row r="155" spans="1:8">
      <c r="A155" s="23">
        <v>152</v>
      </c>
      <c r="B155" s="23">
        <v>700</v>
      </c>
      <c r="C155" s="23">
        <v>1</v>
      </c>
      <c r="D155" s="23">
        <v>50</v>
      </c>
      <c r="E155" s="23">
        <v>20</v>
      </c>
      <c r="F155" s="23">
        <v>30</v>
      </c>
      <c r="G155" s="23">
        <v>10</v>
      </c>
      <c r="H155" s="25">
        <v>5.87</v>
      </c>
    </row>
    <row r="156" spans="1:8">
      <c r="A156" s="23">
        <v>153</v>
      </c>
      <c r="B156" s="23">
        <v>700</v>
      </c>
      <c r="C156" s="23">
        <v>1</v>
      </c>
      <c r="D156" s="23">
        <v>50</v>
      </c>
      <c r="E156" s="23">
        <v>20</v>
      </c>
      <c r="F156" s="23">
        <v>30</v>
      </c>
      <c r="G156" s="23">
        <v>40</v>
      </c>
      <c r="H156" s="25">
        <v>5.4485406879999996</v>
      </c>
    </row>
    <row r="157" spans="1:8">
      <c r="A157" s="23">
        <v>154</v>
      </c>
      <c r="B157" s="23">
        <v>700</v>
      </c>
      <c r="C157" s="23">
        <v>1</v>
      </c>
      <c r="D157" s="23">
        <v>50</v>
      </c>
      <c r="E157" s="23">
        <v>20</v>
      </c>
      <c r="F157" s="23">
        <v>30</v>
      </c>
      <c r="G157" s="23">
        <v>70</v>
      </c>
      <c r="H157" s="25">
        <v>5.1989369390000002</v>
      </c>
    </row>
    <row r="158" spans="1:8">
      <c r="A158" s="23">
        <v>155</v>
      </c>
      <c r="B158" s="23">
        <v>700</v>
      </c>
      <c r="C158" s="23">
        <v>1</v>
      </c>
      <c r="D158" s="23">
        <v>50</v>
      </c>
      <c r="E158" s="23">
        <v>20</v>
      </c>
      <c r="F158" s="23">
        <v>30</v>
      </c>
      <c r="G158" s="23">
        <v>100</v>
      </c>
      <c r="H158" s="25">
        <v>4.9000000000000004</v>
      </c>
    </row>
    <row r="159" spans="1:8">
      <c r="A159" s="23">
        <v>156</v>
      </c>
      <c r="B159" s="23">
        <v>700</v>
      </c>
      <c r="C159" s="23">
        <v>1</v>
      </c>
      <c r="D159" s="23">
        <v>50</v>
      </c>
      <c r="E159" s="23">
        <v>20</v>
      </c>
      <c r="F159" s="23">
        <v>60</v>
      </c>
      <c r="G159" s="23">
        <v>0</v>
      </c>
      <c r="H159" s="25">
        <v>7.4881753919999996</v>
      </c>
    </row>
    <row r="160" spans="1:8">
      <c r="A160" s="23">
        <v>157</v>
      </c>
      <c r="B160" s="23">
        <v>700</v>
      </c>
      <c r="C160" s="23">
        <v>1</v>
      </c>
      <c r="D160" s="23">
        <v>50</v>
      </c>
      <c r="E160" s="23">
        <v>20</v>
      </c>
      <c r="F160" s="23">
        <v>60</v>
      </c>
      <c r="G160" s="23">
        <v>5</v>
      </c>
      <c r="H160" s="25">
        <v>5.1294636730000001</v>
      </c>
    </row>
    <row r="161" spans="1:8">
      <c r="A161" s="23">
        <v>158</v>
      </c>
      <c r="B161" s="23">
        <v>700</v>
      </c>
      <c r="C161" s="23">
        <v>1</v>
      </c>
      <c r="D161" s="23">
        <v>50</v>
      </c>
      <c r="E161" s="23">
        <v>20</v>
      </c>
      <c r="F161" s="23">
        <v>60</v>
      </c>
      <c r="G161" s="23">
        <v>10</v>
      </c>
      <c r="H161" s="25">
        <v>4.62</v>
      </c>
    </row>
    <row r="162" spans="1:8">
      <c r="A162" s="23">
        <v>159</v>
      </c>
      <c r="B162" s="23">
        <v>700</v>
      </c>
      <c r="C162" s="23">
        <v>1</v>
      </c>
      <c r="D162" s="23">
        <v>50</v>
      </c>
      <c r="E162" s="23">
        <v>20</v>
      </c>
      <c r="F162" s="23">
        <v>60</v>
      </c>
      <c r="G162" s="23">
        <v>40</v>
      </c>
      <c r="H162" s="25">
        <v>0</v>
      </c>
    </row>
    <row r="163" spans="1:8">
      <c r="A163" s="23">
        <v>160</v>
      </c>
      <c r="B163" s="23">
        <v>700</v>
      </c>
      <c r="C163" s="23">
        <v>1</v>
      </c>
      <c r="D163" s="23">
        <v>50</v>
      </c>
      <c r="E163" s="23">
        <v>20</v>
      </c>
      <c r="F163" s="23">
        <v>60</v>
      </c>
      <c r="G163" s="23">
        <v>70</v>
      </c>
      <c r="H163" s="25">
        <v>0</v>
      </c>
    </row>
    <row r="164" spans="1:8">
      <c r="A164" s="23">
        <v>161</v>
      </c>
      <c r="B164" s="23">
        <v>700</v>
      </c>
      <c r="C164" s="23">
        <v>1</v>
      </c>
      <c r="D164" s="23">
        <v>50</v>
      </c>
      <c r="E164" s="23">
        <v>20</v>
      </c>
      <c r="F164" s="23">
        <v>60</v>
      </c>
      <c r="G164" s="23">
        <v>100</v>
      </c>
      <c r="H164" s="25">
        <v>0</v>
      </c>
    </row>
    <row r="165" spans="1:8">
      <c r="A165" s="23">
        <v>162</v>
      </c>
      <c r="B165" s="23">
        <v>700</v>
      </c>
      <c r="C165" s="23">
        <v>1</v>
      </c>
      <c r="D165" s="23">
        <v>50</v>
      </c>
      <c r="E165" s="23">
        <v>50</v>
      </c>
      <c r="F165" s="23">
        <v>0</v>
      </c>
      <c r="G165" s="23">
        <v>0</v>
      </c>
      <c r="H165" s="25">
        <v>13.32128906</v>
      </c>
    </row>
    <row r="166" spans="1:8">
      <c r="A166" s="23">
        <v>163</v>
      </c>
      <c r="B166" s="23">
        <v>700</v>
      </c>
      <c r="C166" s="23">
        <v>1</v>
      </c>
      <c r="D166" s="23">
        <v>50</v>
      </c>
      <c r="E166" s="23">
        <v>50</v>
      </c>
      <c r="F166" s="23">
        <v>0</v>
      </c>
      <c r="G166" s="23">
        <v>5</v>
      </c>
      <c r="H166" s="25">
        <v>11.46284771</v>
      </c>
    </row>
    <row r="167" spans="1:8">
      <c r="A167" s="23">
        <v>164</v>
      </c>
      <c r="B167" s="23">
        <v>700</v>
      </c>
      <c r="C167" s="23">
        <v>1</v>
      </c>
      <c r="D167" s="23">
        <v>50</v>
      </c>
      <c r="E167" s="23">
        <v>50</v>
      </c>
      <c r="F167" s="23">
        <v>0</v>
      </c>
      <c r="G167" s="23">
        <v>10</v>
      </c>
      <c r="H167" s="25">
        <v>10.8</v>
      </c>
    </row>
    <row r="168" spans="1:8">
      <c r="A168" s="23">
        <v>165</v>
      </c>
      <c r="B168" s="23">
        <v>700</v>
      </c>
      <c r="C168" s="23">
        <v>1</v>
      </c>
      <c r="D168" s="23">
        <v>50</v>
      </c>
      <c r="E168" s="23">
        <v>50</v>
      </c>
      <c r="F168" s="23">
        <v>0</v>
      </c>
      <c r="G168" s="23">
        <v>40</v>
      </c>
      <c r="H168" s="25">
        <v>9.57</v>
      </c>
    </row>
    <row r="169" spans="1:8">
      <c r="A169" s="23">
        <v>166</v>
      </c>
      <c r="B169" s="23">
        <v>700</v>
      </c>
      <c r="C169" s="23">
        <v>1</v>
      </c>
      <c r="D169" s="23">
        <v>50</v>
      </c>
      <c r="E169" s="23">
        <v>50</v>
      </c>
      <c r="F169" s="23">
        <v>0</v>
      </c>
      <c r="G169" s="23">
        <v>70</v>
      </c>
      <c r="H169" s="25">
        <v>8.6999999999999993</v>
      </c>
    </row>
    <row r="170" spans="1:8">
      <c r="A170" s="23">
        <v>167</v>
      </c>
      <c r="B170" s="23">
        <v>700</v>
      </c>
      <c r="C170" s="23">
        <v>1</v>
      </c>
      <c r="D170" s="23">
        <v>50</v>
      </c>
      <c r="E170" s="23">
        <v>50</v>
      </c>
      <c r="F170" s="23">
        <v>0</v>
      </c>
      <c r="G170" s="23">
        <v>100</v>
      </c>
      <c r="H170" s="25">
        <v>8.0500000000000007</v>
      </c>
    </row>
    <row r="171" spans="1:8">
      <c r="A171" s="23">
        <v>168</v>
      </c>
      <c r="B171" s="23">
        <v>700</v>
      </c>
      <c r="C171" s="23">
        <v>1</v>
      </c>
      <c r="D171" s="23">
        <v>50</v>
      </c>
      <c r="E171" s="23">
        <v>50</v>
      </c>
      <c r="F171" s="23">
        <v>30</v>
      </c>
      <c r="G171" s="23">
        <v>0</v>
      </c>
      <c r="H171" s="25">
        <v>12.701102260000001</v>
      </c>
    </row>
    <row r="172" spans="1:8">
      <c r="A172" s="23">
        <v>169</v>
      </c>
      <c r="B172" s="23">
        <v>700</v>
      </c>
      <c r="C172" s="23">
        <v>1</v>
      </c>
      <c r="D172" s="23">
        <v>50</v>
      </c>
      <c r="E172" s="23">
        <v>50</v>
      </c>
      <c r="F172" s="23">
        <v>30</v>
      </c>
      <c r="G172" s="23">
        <v>5</v>
      </c>
      <c r="H172" s="25">
        <v>10.700173380000001</v>
      </c>
    </row>
    <row r="173" spans="1:8">
      <c r="A173" s="23">
        <v>170</v>
      </c>
      <c r="B173" s="23">
        <v>700</v>
      </c>
      <c r="C173" s="23">
        <v>1</v>
      </c>
      <c r="D173" s="23">
        <v>50</v>
      </c>
      <c r="E173" s="23">
        <v>50</v>
      </c>
      <c r="F173" s="23">
        <v>30</v>
      </c>
      <c r="G173" s="23">
        <v>10</v>
      </c>
      <c r="H173" s="25">
        <v>10</v>
      </c>
    </row>
    <row r="174" spans="1:8">
      <c r="A174" s="23">
        <v>171</v>
      </c>
      <c r="B174" s="23">
        <v>700</v>
      </c>
      <c r="C174" s="23">
        <v>1</v>
      </c>
      <c r="D174" s="23">
        <v>50</v>
      </c>
      <c r="E174" s="23">
        <v>50</v>
      </c>
      <c r="F174" s="23">
        <v>30</v>
      </c>
      <c r="G174" s="23">
        <v>40</v>
      </c>
      <c r="H174" s="25">
        <v>8.7336025240000001</v>
      </c>
    </row>
    <row r="175" spans="1:8">
      <c r="A175" s="23">
        <v>172</v>
      </c>
      <c r="B175" s="23">
        <v>700</v>
      </c>
      <c r="C175" s="23">
        <v>1</v>
      </c>
      <c r="D175" s="23">
        <v>50</v>
      </c>
      <c r="E175" s="23">
        <v>50</v>
      </c>
      <c r="F175" s="23">
        <v>30</v>
      </c>
      <c r="G175" s="23">
        <v>70</v>
      </c>
      <c r="H175" s="25">
        <v>7.9714889529999997</v>
      </c>
    </row>
    <row r="176" spans="1:8">
      <c r="A176" s="23">
        <v>173</v>
      </c>
      <c r="B176" s="23">
        <v>700</v>
      </c>
      <c r="C176" s="23">
        <v>1</v>
      </c>
      <c r="D176" s="23">
        <v>50</v>
      </c>
      <c r="E176" s="23">
        <v>50</v>
      </c>
      <c r="F176" s="23">
        <v>30</v>
      </c>
      <c r="G176" s="23">
        <v>100</v>
      </c>
      <c r="H176" s="25">
        <v>7.43</v>
      </c>
    </row>
    <row r="177" spans="1:8">
      <c r="A177" s="23">
        <v>174</v>
      </c>
      <c r="B177" s="23">
        <v>700</v>
      </c>
      <c r="C177" s="23">
        <v>1</v>
      </c>
      <c r="D177" s="23">
        <v>50</v>
      </c>
      <c r="E177" s="23">
        <v>50</v>
      </c>
      <c r="F177" s="23">
        <v>60</v>
      </c>
      <c r="G177" s="23">
        <v>0</v>
      </c>
      <c r="H177" s="25">
        <v>10.329635619999999</v>
      </c>
    </row>
    <row r="178" spans="1:8">
      <c r="A178" s="23">
        <v>175</v>
      </c>
      <c r="B178" s="23">
        <v>700</v>
      </c>
      <c r="C178" s="23">
        <v>1</v>
      </c>
      <c r="D178" s="23">
        <v>50</v>
      </c>
      <c r="E178" s="23">
        <v>50</v>
      </c>
      <c r="F178" s="23">
        <v>60</v>
      </c>
      <c r="G178" s="23">
        <v>5</v>
      </c>
      <c r="H178" s="25">
        <v>7.8688144680000001</v>
      </c>
    </row>
    <row r="179" spans="1:8">
      <c r="A179" s="23">
        <v>176</v>
      </c>
      <c r="B179" s="23">
        <v>700</v>
      </c>
      <c r="C179" s="23">
        <v>1</v>
      </c>
      <c r="D179" s="23">
        <v>50</v>
      </c>
      <c r="E179" s="23">
        <v>50</v>
      </c>
      <c r="F179" s="23">
        <v>60</v>
      </c>
      <c r="G179" s="23">
        <v>10</v>
      </c>
      <c r="H179" s="25">
        <v>7.3</v>
      </c>
    </row>
    <row r="180" spans="1:8">
      <c r="A180" s="23">
        <v>177</v>
      </c>
      <c r="B180" s="23">
        <v>700</v>
      </c>
      <c r="C180" s="23">
        <v>1</v>
      </c>
      <c r="D180" s="23">
        <v>50</v>
      </c>
      <c r="E180" s="23">
        <v>50</v>
      </c>
      <c r="F180" s="23">
        <v>60</v>
      </c>
      <c r="G180" s="23">
        <v>40</v>
      </c>
      <c r="H180" s="25">
        <v>6.4611005779999999</v>
      </c>
    </row>
    <row r="181" spans="1:8">
      <c r="A181" s="23">
        <v>178</v>
      </c>
      <c r="B181" s="23">
        <v>700</v>
      </c>
      <c r="C181" s="23">
        <v>1</v>
      </c>
      <c r="D181" s="23">
        <v>50</v>
      </c>
      <c r="E181" s="23">
        <v>50</v>
      </c>
      <c r="F181" s="23">
        <v>60</v>
      </c>
      <c r="G181" s="23">
        <v>70</v>
      </c>
      <c r="H181" s="25">
        <v>5.3202242850000001</v>
      </c>
    </row>
    <row r="182" spans="1:8">
      <c r="A182" s="23">
        <v>179</v>
      </c>
      <c r="B182" s="23">
        <v>700</v>
      </c>
      <c r="C182" s="23">
        <v>1</v>
      </c>
      <c r="D182" s="23">
        <v>50</v>
      </c>
      <c r="E182" s="23">
        <v>50</v>
      </c>
      <c r="F182" s="23">
        <v>60</v>
      </c>
      <c r="G182" s="23">
        <v>100</v>
      </c>
      <c r="H182" s="25">
        <v>4.55</v>
      </c>
    </row>
    <row r="183" spans="1:8">
      <c r="A183" s="23">
        <v>180</v>
      </c>
      <c r="B183" s="23">
        <v>700</v>
      </c>
      <c r="C183" s="23">
        <v>1</v>
      </c>
      <c r="D183" s="23">
        <v>100</v>
      </c>
      <c r="E183" s="23">
        <v>1</v>
      </c>
      <c r="F183" s="23">
        <v>0</v>
      </c>
      <c r="G183" s="23">
        <v>0</v>
      </c>
      <c r="H183" s="25">
        <v>1.06</v>
      </c>
    </row>
    <row r="184" spans="1:8">
      <c r="A184" s="23">
        <v>181</v>
      </c>
      <c r="B184" s="23">
        <v>700</v>
      </c>
      <c r="C184" s="23">
        <v>1</v>
      </c>
      <c r="D184" s="23">
        <v>100</v>
      </c>
      <c r="E184" s="23">
        <v>1</v>
      </c>
      <c r="F184" s="23">
        <v>0</v>
      </c>
      <c r="G184" s="23">
        <v>5</v>
      </c>
      <c r="H184" s="25">
        <v>0</v>
      </c>
    </row>
    <row r="185" spans="1:8">
      <c r="A185" s="23">
        <v>182</v>
      </c>
      <c r="B185" s="23">
        <v>700</v>
      </c>
      <c r="C185" s="23">
        <v>1</v>
      </c>
      <c r="D185" s="23">
        <v>100</v>
      </c>
      <c r="E185" s="23">
        <v>1</v>
      </c>
      <c r="F185" s="23">
        <v>0</v>
      </c>
      <c r="G185" s="23">
        <v>10</v>
      </c>
      <c r="H185" s="25">
        <v>0</v>
      </c>
    </row>
    <row r="186" spans="1:8">
      <c r="A186" s="23">
        <v>183</v>
      </c>
      <c r="B186" s="23">
        <v>700</v>
      </c>
      <c r="C186" s="23">
        <v>1</v>
      </c>
      <c r="D186" s="23">
        <v>100</v>
      </c>
      <c r="E186" s="23">
        <v>1</v>
      </c>
      <c r="F186" s="23">
        <v>0</v>
      </c>
      <c r="G186" s="23">
        <v>40</v>
      </c>
      <c r="H186" s="25">
        <v>0</v>
      </c>
    </row>
    <row r="187" spans="1:8">
      <c r="A187" s="23">
        <v>184</v>
      </c>
      <c r="B187" s="23">
        <v>700</v>
      </c>
      <c r="C187" s="23">
        <v>1</v>
      </c>
      <c r="D187" s="23">
        <v>100</v>
      </c>
      <c r="E187" s="23">
        <v>1</v>
      </c>
      <c r="F187" s="23">
        <v>0</v>
      </c>
      <c r="G187" s="23">
        <v>70</v>
      </c>
      <c r="H187" s="25">
        <v>0</v>
      </c>
    </row>
    <row r="188" spans="1:8">
      <c r="A188" s="23">
        <v>185</v>
      </c>
      <c r="B188" s="23">
        <v>700</v>
      </c>
      <c r="C188" s="23">
        <v>1</v>
      </c>
      <c r="D188" s="23">
        <v>100</v>
      </c>
      <c r="E188" s="23">
        <v>1</v>
      </c>
      <c r="F188" s="23">
        <v>0</v>
      </c>
      <c r="G188" s="23">
        <v>100</v>
      </c>
      <c r="H188" s="25">
        <v>0</v>
      </c>
    </row>
    <row r="189" spans="1:8">
      <c r="A189" s="23">
        <v>186</v>
      </c>
      <c r="B189" s="23">
        <v>700</v>
      </c>
      <c r="C189" s="23">
        <v>1</v>
      </c>
      <c r="D189" s="23">
        <v>100</v>
      </c>
      <c r="E189" s="23">
        <v>1</v>
      </c>
      <c r="F189" s="23">
        <v>30</v>
      </c>
      <c r="G189" s="23">
        <v>0</v>
      </c>
      <c r="H189" s="25">
        <v>1.06</v>
      </c>
    </row>
    <row r="190" spans="1:8">
      <c r="A190" s="23">
        <v>187</v>
      </c>
      <c r="B190" s="23">
        <v>700</v>
      </c>
      <c r="C190" s="23">
        <v>1</v>
      </c>
      <c r="D190" s="23">
        <v>100</v>
      </c>
      <c r="E190" s="23">
        <v>1</v>
      </c>
      <c r="F190" s="23">
        <v>30</v>
      </c>
      <c r="G190" s="23">
        <v>5</v>
      </c>
      <c r="H190" s="25">
        <v>0</v>
      </c>
    </row>
    <row r="191" spans="1:8">
      <c r="A191" s="23">
        <v>188</v>
      </c>
      <c r="B191" s="23">
        <v>700</v>
      </c>
      <c r="C191" s="23">
        <v>1</v>
      </c>
      <c r="D191" s="23">
        <v>100</v>
      </c>
      <c r="E191" s="23">
        <v>1</v>
      </c>
      <c r="F191" s="23">
        <v>30</v>
      </c>
      <c r="G191" s="23">
        <v>10</v>
      </c>
      <c r="H191" s="25">
        <v>0</v>
      </c>
    </row>
    <row r="192" spans="1:8">
      <c r="A192" s="23">
        <v>189</v>
      </c>
      <c r="B192" s="23">
        <v>700</v>
      </c>
      <c r="C192" s="23">
        <v>1</v>
      </c>
      <c r="D192" s="23">
        <v>100</v>
      </c>
      <c r="E192" s="23">
        <v>1</v>
      </c>
      <c r="F192" s="23">
        <v>30</v>
      </c>
      <c r="G192" s="23">
        <v>40</v>
      </c>
      <c r="H192" s="25">
        <v>0</v>
      </c>
    </row>
    <row r="193" spans="1:8">
      <c r="A193" s="23">
        <v>190</v>
      </c>
      <c r="B193" s="23">
        <v>700</v>
      </c>
      <c r="C193" s="23">
        <v>1</v>
      </c>
      <c r="D193" s="23">
        <v>100</v>
      </c>
      <c r="E193" s="23">
        <v>1</v>
      </c>
      <c r="F193" s="23">
        <v>30</v>
      </c>
      <c r="G193" s="23">
        <v>70</v>
      </c>
      <c r="H193" s="25">
        <v>0</v>
      </c>
    </row>
    <row r="194" spans="1:8">
      <c r="A194" s="23">
        <v>191</v>
      </c>
      <c r="B194" s="23">
        <v>700</v>
      </c>
      <c r="C194" s="23">
        <v>1</v>
      </c>
      <c r="D194" s="23">
        <v>100</v>
      </c>
      <c r="E194" s="23">
        <v>1</v>
      </c>
      <c r="F194" s="23">
        <v>30</v>
      </c>
      <c r="G194" s="23">
        <v>100</v>
      </c>
      <c r="H194" s="25">
        <v>0</v>
      </c>
    </row>
    <row r="195" spans="1:8">
      <c r="A195" s="23">
        <v>192</v>
      </c>
      <c r="B195" s="23">
        <v>700</v>
      </c>
      <c r="C195" s="23">
        <v>1</v>
      </c>
      <c r="D195" s="23">
        <v>100</v>
      </c>
      <c r="E195" s="23">
        <v>1</v>
      </c>
      <c r="F195" s="23">
        <v>60</v>
      </c>
      <c r="G195" s="23">
        <v>0</v>
      </c>
      <c r="H195" s="25">
        <v>1.06</v>
      </c>
    </row>
    <row r="196" spans="1:8">
      <c r="A196" s="23">
        <v>193</v>
      </c>
      <c r="B196" s="23">
        <v>700</v>
      </c>
      <c r="C196" s="23">
        <v>1</v>
      </c>
      <c r="D196" s="23">
        <v>100</v>
      </c>
      <c r="E196" s="23">
        <v>1</v>
      </c>
      <c r="F196" s="23">
        <v>60</v>
      </c>
      <c r="G196" s="23">
        <v>5</v>
      </c>
      <c r="H196" s="25">
        <v>0</v>
      </c>
    </row>
    <row r="197" spans="1:8">
      <c r="A197" s="23">
        <v>194</v>
      </c>
      <c r="B197" s="23">
        <v>700</v>
      </c>
      <c r="C197" s="23">
        <v>1</v>
      </c>
      <c r="D197" s="23">
        <v>100</v>
      </c>
      <c r="E197" s="23">
        <v>1</v>
      </c>
      <c r="F197" s="23">
        <v>60</v>
      </c>
      <c r="G197" s="23">
        <v>10</v>
      </c>
      <c r="H197" s="25">
        <v>0</v>
      </c>
    </row>
    <row r="198" spans="1:8">
      <c r="A198" s="23">
        <v>195</v>
      </c>
      <c r="B198" s="23">
        <v>700</v>
      </c>
      <c r="C198" s="23">
        <v>1</v>
      </c>
      <c r="D198" s="23">
        <v>100</v>
      </c>
      <c r="E198" s="23">
        <v>1</v>
      </c>
      <c r="F198" s="23">
        <v>60</v>
      </c>
      <c r="G198" s="23">
        <v>40</v>
      </c>
      <c r="H198" s="25">
        <v>0</v>
      </c>
    </row>
    <row r="199" spans="1:8">
      <c r="A199" s="23">
        <v>196</v>
      </c>
      <c r="B199" s="23">
        <v>700</v>
      </c>
      <c r="C199" s="23">
        <v>1</v>
      </c>
      <c r="D199" s="23">
        <v>100</v>
      </c>
      <c r="E199" s="23">
        <v>1</v>
      </c>
      <c r="F199" s="23">
        <v>60</v>
      </c>
      <c r="G199" s="23">
        <v>70</v>
      </c>
      <c r="H199" s="25">
        <v>0</v>
      </c>
    </row>
    <row r="200" spans="1:8">
      <c r="A200" s="23">
        <v>197</v>
      </c>
      <c r="B200" s="23">
        <v>700</v>
      </c>
      <c r="C200" s="23">
        <v>1</v>
      </c>
      <c r="D200" s="23">
        <v>100</v>
      </c>
      <c r="E200" s="23">
        <v>1</v>
      </c>
      <c r="F200" s="23">
        <v>60</v>
      </c>
      <c r="G200" s="23">
        <v>100</v>
      </c>
      <c r="H200" s="25">
        <v>0</v>
      </c>
    </row>
    <row r="201" spans="1:8">
      <c r="A201" s="23">
        <v>198</v>
      </c>
      <c r="B201" s="23">
        <v>700</v>
      </c>
      <c r="C201" s="23">
        <v>1</v>
      </c>
      <c r="D201" s="23">
        <v>100</v>
      </c>
      <c r="E201" s="23">
        <v>5</v>
      </c>
      <c r="F201" s="23">
        <v>0</v>
      </c>
      <c r="G201" s="23">
        <v>0</v>
      </c>
      <c r="H201" s="25">
        <v>4.96</v>
      </c>
    </row>
    <row r="202" spans="1:8">
      <c r="A202" s="23">
        <v>199</v>
      </c>
      <c r="B202" s="23">
        <v>700</v>
      </c>
      <c r="C202" s="23">
        <v>1</v>
      </c>
      <c r="D202" s="23">
        <v>100</v>
      </c>
      <c r="E202" s="23">
        <v>5</v>
      </c>
      <c r="F202" s="23">
        <v>0</v>
      </c>
      <c r="G202" s="23">
        <v>5</v>
      </c>
      <c r="H202" s="25">
        <v>0</v>
      </c>
    </row>
    <row r="203" spans="1:8">
      <c r="A203" s="23">
        <v>200</v>
      </c>
      <c r="B203" s="23">
        <v>700</v>
      </c>
      <c r="C203" s="23">
        <v>1</v>
      </c>
      <c r="D203" s="23">
        <v>100</v>
      </c>
      <c r="E203" s="23">
        <v>5</v>
      </c>
      <c r="F203" s="23">
        <v>0</v>
      </c>
      <c r="G203" s="23">
        <v>10</v>
      </c>
      <c r="H203" s="25">
        <v>0</v>
      </c>
    </row>
    <row r="204" spans="1:8">
      <c r="A204" s="23">
        <v>201</v>
      </c>
      <c r="B204" s="23">
        <v>700</v>
      </c>
      <c r="C204" s="23">
        <v>1</v>
      </c>
      <c r="D204" s="23">
        <v>100</v>
      </c>
      <c r="E204" s="23">
        <v>5</v>
      </c>
      <c r="F204" s="23">
        <v>0</v>
      </c>
      <c r="G204" s="23">
        <v>40</v>
      </c>
      <c r="H204" s="25">
        <v>0</v>
      </c>
    </row>
    <row r="205" spans="1:8">
      <c r="A205" s="23">
        <v>202</v>
      </c>
      <c r="B205" s="23">
        <v>700</v>
      </c>
      <c r="C205" s="23">
        <v>1</v>
      </c>
      <c r="D205" s="23">
        <v>100</v>
      </c>
      <c r="E205" s="23">
        <v>5</v>
      </c>
      <c r="F205" s="23">
        <v>0</v>
      </c>
      <c r="G205" s="23">
        <v>70</v>
      </c>
      <c r="H205" s="25">
        <v>0</v>
      </c>
    </row>
    <row r="206" spans="1:8">
      <c r="A206" s="23">
        <v>203</v>
      </c>
      <c r="B206" s="23">
        <v>700</v>
      </c>
      <c r="C206" s="23">
        <v>1</v>
      </c>
      <c r="D206" s="23">
        <v>100</v>
      </c>
      <c r="E206" s="23">
        <v>5</v>
      </c>
      <c r="F206" s="23">
        <v>0</v>
      </c>
      <c r="G206" s="23">
        <v>100</v>
      </c>
      <c r="H206" s="25">
        <v>0</v>
      </c>
    </row>
    <row r="207" spans="1:8">
      <c r="A207" s="23">
        <v>204</v>
      </c>
      <c r="B207" s="23">
        <v>700</v>
      </c>
      <c r="C207" s="23">
        <v>1</v>
      </c>
      <c r="D207" s="23">
        <v>100</v>
      </c>
      <c r="E207" s="23">
        <v>5</v>
      </c>
      <c r="F207" s="23">
        <v>30</v>
      </c>
      <c r="G207" s="23">
        <v>0</v>
      </c>
      <c r="H207" s="25">
        <v>4.91</v>
      </c>
    </row>
    <row r="208" spans="1:8">
      <c r="A208" s="23">
        <v>205</v>
      </c>
      <c r="B208" s="23">
        <v>700</v>
      </c>
      <c r="C208" s="23">
        <v>1</v>
      </c>
      <c r="D208" s="23">
        <v>100</v>
      </c>
      <c r="E208" s="23">
        <v>5</v>
      </c>
      <c r="F208" s="23">
        <v>30</v>
      </c>
      <c r="G208" s="23">
        <v>5</v>
      </c>
      <c r="H208" s="25">
        <v>0</v>
      </c>
    </row>
    <row r="209" spans="1:8">
      <c r="A209" s="23">
        <v>206</v>
      </c>
      <c r="B209" s="23">
        <v>700</v>
      </c>
      <c r="C209" s="23">
        <v>1</v>
      </c>
      <c r="D209" s="23">
        <v>100</v>
      </c>
      <c r="E209" s="23">
        <v>5</v>
      </c>
      <c r="F209" s="23">
        <v>30</v>
      </c>
      <c r="G209" s="23">
        <v>10</v>
      </c>
      <c r="H209" s="25">
        <v>0</v>
      </c>
    </row>
    <row r="210" spans="1:8">
      <c r="A210" s="23">
        <v>207</v>
      </c>
      <c r="B210" s="23">
        <v>700</v>
      </c>
      <c r="C210" s="23">
        <v>1</v>
      </c>
      <c r="D210" s="23">
        <v>100</v>
      </c>
      <c r="E210" s="23">
        <v>5</v>
      </c>
      <c r="F210" s="23">
        <v>30</v>
      </c>
      <c r="G210" s="23">
        <v>40</v>
      </c>
      <c r="H210" s="25">
        <v>0</v>
      </c>
    </row>
    <row r="211" spans="1:8">
      <c r="A211" s="23">
        <v>208</v>
      </c>
      <c r="B211" s="23">
        <v>700</v>
      </c>
      <c r="C211" s="23">
        <v>1</v>
      </c>
      <c r="D211" s="23">
        <v>100</v>
      </c>
      <c r="E211" s="23">
        <v>5</v>
      </c>
      <c r="F211" s="23">
        <v>30</v>
      </c>
      <c r="G211" s="23">
        <v>70</v>
      </c>
      <c r="H211" s="25">
        <v>0</v>
      </c>
    </row>
    <row r="212" spans="1:8">
      <c r="A212" s="23">
        <v>209</v>
      </c>
      <c r="B212" s="23">
        <v>700</v>
      </c>
      <c r="C212" s="23">
        <v>1</v>
      </c>
      <c r="D212" s="23">
        <v>100</v>
      </c>
      <c r="E212" s="23">
        <v>5</v>
      </c>
      <c r="F212" s="23">
        <v>30</v>
      </c>
      <c r="G212" s="23">
        <v>100</v>
      </c>
      <c r="H212" s="25">
        <v>0</v>
      </c>
    </row>
    <row r="213" spans="1:8">
      <c r="A213" s="23">
        <v>210</v>
      </c>
      <c r="B213" s="23">
        <v>700</v>
      </c>
      <c r="C213" s="23">
        <v>1</v>
      </c>
      <c r="D213" s="23">
        <v>100</v>
      </c>
      <c r="E213" s="23">
        <v>5</v>
      </c>
      <c r="F213" s="23">
        <v>60</v>
      </c>
      <c r="G213" s="23">
        <v>0</v>
      </c>
      <c r="H213" s="25">
        <v>4.67</v>
      </c>
    </row>
    <row r="214" spans="1:8">
      <c r="A214" s="23">
        <v>211</v>
      </c>
      <c r="B214" s="23">
        <v>700</v>
      </c>
      <c r="C214" s="23">
        <v>1</v>
      </c>
      <c r="D214" s="23">
        <v>100</v>
      </c>
      <c r="E214" s="23">
        <v>5</v>
      </c>
      <c r="F214" s="23">
        <v>60</v>
      </c>
      <c r="G214" s="23">
        <v>5</v>
      </c>
      <c r="H214" s="25">
        <v>0</v>
      </c>
    </row>
    <row r="215" spans="1:8">
      <c r="A215" s="23">
        <v>212</v>
      </c>
      <c r="B215" s="23">
        <v>700</v>
      </c>
      <c r="C215" s="23">
        <v>1</v>
      </c>
      <c r="D215" s="23">
        <v>100</v>
      </c>
      <c r="E215" s="23">
        <v>5</v>
      </c>
      <c r="F215" s="23">
        <v>60</v>
      </c>
      <c r="G215" s="23">
        <v>10</v>
      </c>
      <c r="H215" s="25">
        <v>0</v>
      </c>
    </row>
    <row r="216" spans="1:8">
      <c r="A216" s="23">
        <v>213</v>
      </c>
      <c r="B216" s="23">
        <v>700</v>
      </c>
      <c r="C216" s="23">
        <v>1</v>
      </c>
      <c r="D216" s="23">
        <v>100</v>
      </c>
      <c r="E216" s="23">
        <v>5</v>
      </c>
      <c r="F216" s="23">
        <v>60</v>
      </c>
      <c r="G216" s="23">
        <v>40</v>
      </c>
      <c r="H216" s="25">
        <v>0</v>
      </c>
    </row>
    <row r="217" spans="1:8">
      <c r="A217" s="23">
        <v>214</v>
      </c>
      <c r="B217" s="23">
        <v>700</v>
      </c>
      <c r="C217" s="23">
        <v>1</v>
      </c>
      <c r="D217" s="23">
        <v>100</v>
      </c>
      <c r="E217" s="23">
        <v>5</v>
      </c>
      <c r="F217" s="23">
        <v>60</v>
      </c>
      <c r="G217" s="23">
        <v>70</v>
      </c>
      <c r="H217" s="25">
        <v>0</v>
      </c>
    </row>
    <row r="218" spans="1:8">
      <c r="A218" s="23">
        <v>215</v>
      </c>
      <c r="B218" s="23">
        <v>700</v>
      </c>
      <c r="C218" s="23">
        <v>1</v>
      </c>
      <c r="D218" s="23">
        <v>100</v>
      </c>
      <c r="E218" s="23">
        <v>5</v>
      </c>
      <c r="F218" s="23">
        <v>60</v>
      </c>
      <c r="G218" s="23">
        <v>100</v>
      </c>
      <c r="H218" s="25">
        <v>0</v>
      </c>
    </row>
    <row r="219" spans="1:8">
      <c r="A219" s="23">
        <v>216</v>
      </c>
      <c r="B219" s="23">
        <v>700</v>
      </c>
      <c r="C219" s="23">
        <v>1</v>
      </c>
      <c r="D219" s="23">
        <v>100</v>
      </c>
      <c r="E219" s="23">
        <v>10</v>
      </c>
      <c r="F219" s="23">
        <v>0</v>
      </c>
      <c r="G219" s="23">
        <v>0</v>
      </c>
      <c r="H219" s="25">
        <v>8.5</v>
      </c>
    </row>
    <row r="220" spans="1:8">
      <c r="A220" s="23">
        <v>217</v>
      </c>
      <c r="B220" s="23">
        <v>700</v>
      </c>
      <c r="C220" s="23">
        <v>1</v>
      </c>
      <c r="D220" s="23">
        <v>100</v>
      </c>
      <c r="E220" s="23">
        <v>10</v>
      </c>
      <c r="F220" s="23">
        <v>0</v>
      </c>
      <c r="G220" s="23">
        <v>5</v>
      </c>
      <c r="H220" s="25">
        <v>6.26</v>
      </c>
    </row>
    <row r="221" spans="1:8">
      <c r="A221" s="23">
        <v>218</v>
      </c>
      <c r="B221" s="23">
        <v>700</v>
      </c>
      <c r="C221" s="23">
        <v>1</v>
      </c>
      <c r="D221" s="23">
        <v>100</v>
      </c>
      <c r="E221" s="23">
        <v>10</v>
      </c>
      <c r="F221" s="23">
        <v>0</v>
      </c>
      <c r="G221" s="23">
        <v>10</v>
      </c>
      <c r="H221" s="25">
        <v>6.06</v>
      </c>
    </row>
    <row r="222" spans="1:8">
      <c r="A222" s="23">
        <v>219</v>
      </c>
      <c r="B222" s="23">
        <v>700</v>
      </c>
      <c r="C222" s="23">
        <v>1</v>
      </c>
      <c r="D222" s="23">
        <v>100</v>
      </c>
      <c r="E222" s="23">
        <v>10</v>
      </c>
      <c r="F222" s="23">
        <v>0</v>
      </c>
      <c r="G222" s="23">
        <v>40</v>
      </c>
      <c r="H222" s="25">
        <v>5.63</v>
      </c>
    </row>
    <row r="223" spans="1:8">
      <c r="A223" s="23">
        <v>220</v>
      </c>
      <c r="B223" s="23">
        <v>700</v>
      </c>
      <c r="C223" s="23">
        <v>1</v>
      </c>
      <c r="D223" s="23">
        <v>100</v>
      </c>
      <c r="E223" s="23">
        <v>10</v>
      </c>
      <c r="F223" s="23">
        <v>0</v>
      </c>
      <c r="G223" s="23">
        <v>70</v>
      </c>
      <c r="H223" s="25">
        <v>5.34</v>
      </c>
    </row>
    <row r="224" spans="1:8">
      <c r="A224" s="23">
        <v>221</v>
      </c>
      <c r="B224" s="23">
        <v>700</v>
      </c>
      <c r="C224" s="23">
        <v>1</v>
      </c>
      <c r="D224" s="23">
        <v>100</v>
      </c>
      <c r="E224" s="23">
        <v>10</v>
      </c>
      <c r="F224" s="23">
        <v>0</v>
      </c>
      <c r="G224" s="23">
        <v>100</v>
      </c>
      <c r="H224" s="25">
        <v>5.1100000000000003</v>
      </c>
    </row>
    <row r="225" spans="1:8">
      <c r="A225" s="23">
        <v>222</v>
      </c>
      <c r="B225" s="23">
        <v>700</v>
      </c>
      <c r="C225" s="23">
        <v>1</v>
      </c>
      <c r="D225" s="23">
        <v>100</v>
      </c>
      <c r="E225" s="23">
        <v>10</v>
      </c>
      <c r="F225" s="23">
        <v>30</v>
      </c>
      <c r="G225" s="23">
        <v>0</v>
      </c>
      <c r="H225" s="25">
        <v>8.2899999999999991</v>
      </c>
    </row>
    <row r="226" spans="1:8">
      <c r="A226" s="23">
        <v>223</v>
      </c>
      <c r="B226" s="23">
        <v>700</v>
      </c>
      <c r="C226" s="23">
        <v>1</v>
      </c>
      <c r="D226" s="23">
        <v>100</v>
      </c>
      <c r="E226" s="23">
        <v>10</v>
      </c>
      <c r="F226" s="23">
        <v>30</v>
      </c>
      <c r="G226" s="23">
        <v>5</v>
      </c>
      <c r="H226" s="25">
        <v>6.04</v>
      </c>
    </row>
    <row r="227" spans="1:8">
      <c r="A227" s="23">
        <v>224</v>
      </c>
      <c r="B227" s="23">
        <v>700</v>
      </c>
      <c r="C227" s="23">
        <v>1</v>
      </c>
      <c r="D227" s="23">
        <v>100</v>
      </c>
      <c r="E227" s="23">
        <v>10</v>
      </c>
      <c r="F227" s="23">
        <v>30</v>
      </c>
      <c r="G227" s="23">
        <v>10</v>
      </c>
      <c r="H227" s="25">
        <v>5.83</v>
      </c>
    </row>
    <row r="228" spans="1:8">
      <c r="A228" s="23">
        <v>225</v>
      </c>
      <c r="B228" s="23">
        <v>700</v>
      </c>
      <c r="C228" s="23">
        <v>1</v>
      </c>
      <c r="D228" s="23">
        <v>100</v>
      </c>
      <c r="E228" s="23">
        <v>10</v>
      </c>
      <c r="F228" s="23">
        <v>30</v>
      </c>
      <c r="G228" s="23">
        <v>40</v>
      </c>
      <c r="H228" s="25">
        <v>5.34</v>
      </c>
    </row>
    <row r="229" spans="1:8">
      <c r="A229" s="23">
        <v>226</v>
      </c>
      <c r="B229" s="23">
        <v>700</v>
      </c>
      <c r="C229" s="23">
        <v>1</v>
      </c>
      <c r="D229" s="23">
        <v>100</v>
      </c>
      <c r="E229" s="23">
        <v>10</v>
      </c>
      <c r="F229" s="23">
        <v>30</v>
      </c>
      <c r="G229" s="23">
        <v>70</v>
      </c>
      <c r="H229" s="25">
        <v>5.0599999999999996</v>
      </c>
    </row>
    <row r="230" spans="1:8">
      <c r="A230" s="23">
        <v>227</v>
      </c>
      <c r="B230" s="23">
        <v>700</v>
      </c>
      <c r="C230" s="23">
        <v>1</v>
      </c>
      <c r="D230" s="23">
        <v>100</v>
      </c>
      <c r="E230" s="23">
        <v>10</v>
      </c>
      <c r="F230" s="23">
        <v>30</v>
      </c>
      <c r="G230" s="23">
        <v>100</v>
      </c>
      <c r="H230" s="25">
        <v>4.84</v>
      </c>
    </row>
    <row r="231" spans="1:8">
      <c r="A231" s="23">
        <v>228</v>
      </c>
      <c r="B231" s="23">
        <v>700</v>
      </c>
      <c r="C231" s="23">
        <v>1</v>
      </c>
      <c r="D231" s="23">
        <v>100</v>
      </c>
      <c r="E231" s="23">
        <v>10</v>
      </c>
      <c r="F231" s="23">
        <v>60</v>
      </c>
      <c r="G231" s="23">
        <v>0</v>
      </c>
      <c r="H231" s="25">
        <v>7.38</v>
      </c>
    </row>
    <row r="232" spans="1:8">
      <c r="A232" s="23">
        <v>229</v>
      </c>
      <c r="B232" s="23">
        <v>700</v>
      </c>
      <c r="C232" s="23">
        <v>1</v>
      </c>
      <c r="D232" s="23">
        <v>100</v>
      </c>
      <c r="E232" s="23">
        <v>10</v>
      </c>
      <c r="F232" s="23">
        <v>60</v>
      </c>
      <c r="G232" s="23">
        <v>5</v>
      </c>
      <c r="H232" s="25">
        <v>4.9800000000000004</v>
      </c>
    </row>
    <row r="233" spans="1:8">
      <c r="A233" s="23">
        <v>230</v>
      </c>
      <c r="B233" s="23">
        <v>700</v>
      </c>
      <c r="C233" s="23">
        <v>1</v>
      </c>
      <c r="D233" s="23">
        <v>100</v>
      </c>
      <c r="E233" s="23">
        <v>10</v>
      </c>
      <c r="F233" s="23">
        <v>60</v>
      </c>
      <c r="G233" s="23">
        <v>10</v>
      </c>
      <c r="H233" s="25">
        <v>4.7300000000000004</v>
      </c>
    </row>
    <row r="234" spans="1:8">
      <c r="A234" s="23">
        <v>231</v>
      </c>
      <c r="B234" s="23">
        <v>700</v>
      </c>
      <c r="C234" s="23">
        <v>1</v>
      </c>
      <c r="D234" s="23">
        <v>100</v>
      </c>
      <c r="E234" s="23">
        <v>10</v>
      </c>
      <c r="F234" s="23">
        <v>60</v>
      </c>
      <c r="G234" s="23">
        <v>40</v>
      </c>
      <c r="H234" s="25">
        <v>0</v>
      </c>
    </row>
    <row r="235" spans="1:8">
      <c r="A235" s="23">
        <v>232</v>
      </c>
      <c r="B235" s="23">
        <v>700</v>
      </c>
      <c r="C235" s="23">
        <v>1</v>
      </c>
      <c r="D235" s="23">
        <v>100</v>
      </c>
      <c r="E235" s="23">
        <v>10</v>
      </c>
      <c r="F235" s="23">
        <v>60</v>
      </c>
      <c r="G235" s="23">
        <v>70</v>
      </c>
      <c r="H235" s="25">
        <v>0</v>
      </c>
    </row>
    <row r="236" spans="1:8">
      <c r="A236" s="23">
        <v>233</v>
      </c>
      <c r="B236" s="23">
        <v>700</v>
      </c>
      <c r="C236" s="23">
        <v>1</v>
      </c>
      <c r="D236" s="23">
        <v>100</v>
      </c>
      <c r="E236" s="23">
        <v>10</v>
      </c>
      <c r="F236" s="23">
        <v>60</v>
      </c>
      <c r="G236" s="23">
        <v>100</v>
      </c>
      <c r="H236" s="25">
        <v>0</v>
      </c>
    </row>
    <row r="237" spans="1:8">
      <c r="A237" s="23">
        <v>234</v>
      </c>
      <c r="B237" s="23">
        <v>700</v>
      </c>
      <c r="C237" s="23">
        <v>1</v>
      </c>
      <c r="D237" s="23">
        <v>100</v>
      </c>
      <c r="E237" s="23">
        <v>20</v>
      </c>
      <c r="F237" s="23">
        <v>0</v>
      </c>
      <c r="G237" s="23">
        <v>0</v>
      </c>
      <c r="H237" s="25">
        <v>12.2</v>
      </c>
    </row>
    <row r="238" spans="1:8">
      <c r="A238" s="23">
        <v>235</v>
      </c>
      <c r="B238" s="23">
        <v>700</v>
      </c>
      <c r="C238" s="23">
        <v>1</v>
      </c>
      <c r="D238" s="23">
        <v>100</v>
      </c>
      <c r="E238" s="23">
        <v>20</v>
      </c>
      <c r="F238" s="23">
        <v>0</v>
      </c>
      <c r="G238" s="23">
        <v>5</v>
      </c>
      <c r="H238" s="25">
        <v>10.4</v>
      </c>
    </row>
    <row r="239" spans="1:8">
      <c r="A239" s="23">
        <v>236</v>
      </c>
      <c r="B239" s="23">
        <v>700</v>
      </c>
      <c r="C239" s="23">
        <v>1</v>
      </c>
      <c r="D239" s="23">
        <v>100</v>
      </c>
      <c r="E239" s="23">
        <v>20</v>
      </c>
      <c r="F239" s="23">
        <v>0</v>
      </c>
      <c r="G239" s="23">
        <v>10</v>
      </c>
      <c r="H239" s="25">
        <v>9.82</v>
      </c>
    </row>
    <row r="240" spans="1:8">
      <c r="A240" s="23">
        <v>237</v>
      </c>
      <c r="B240" s="23">
        <v>700</v>
      </c>
      <c r="C240" s="23">
        <v>1</v>
      </c>
      <c r="D240" s="23">
        <v>100</v>
      </c>
      <c r="E240" s="23">
        <v>20</v>
      </c>
      <c r="F240" s="23">
        <v>0</v>
      </c>
      <c r="G240" s="23">
        <v>40</v>
      </c>
      <c r="H240" s="25">
        <v>8.6300000000000008</v>
      </c>
    </row>
    <row r="241" spans="1:8">
      <c r="A241" s="23">
        <v>238</v>
      </c>
      <c r="B241" s="23">
        <v>700</v>
      </c>
      <c r="C241" s="23">
        <v>1</v>
      </c>
      <c r="D241" s="23">
        <v>100</v>
      </c>
      <c r="E241" s="23">
        <v>20</v>
      </c>
      <c r="F241" s="23">
        <v>0</v>
      </c>
      <c r="G241" s="23">
        <v>70</v>
      </c>
      <c r="H241" s="25">
        <v>7.96</v>
      </c>
    </row>
    <row r="242" spans="1:8">
      <c r="A242" s="23">
        <v>239</v>
      </c>
      <c r="B242" s="23">
        <v>700</v>
      </c>
      <c r="C242" s="23">
        <v>1</v>
      </c>
      <c r="D242" s="23">
        <v>100</v>
      </c>
      <c r="E242" s="23">
        <v>20</v>
      </c>
      <c r="F242" s="23">
        <v>0</v>
      </c>
      <c r="G242" s="23">
        <v>100</v>
      </c>
      <c r="H242" s="25">
        <v>7.48</v>
      </c>
    </row>
    <row r="243" spans="1:8">
      <c r="A243" s="23">
        <v>240</v>
      </c>
      <c r="B243" s="23">
        <v>700</v>
      </c>
      <c r="C243" s="23">
        <v>1</v>
      </c>
      <c r="D243" s="23">
        <v>100</v>
      </c>
      <c r="E243" s="23">
        <v>20</v>
      </c>
      <c r="F243" s="23">
        <v>30</v>
      </c>
      <c r="G243" s="23">
        <v>0</v>
      </c>
      <c r="H243" s="25">
        <v>11.7</v>
      </c>
    </row>
    <row r="244" spans="1:8">
      <c r="A244" s="23">
        <v>241</v>
      </c>
      <c r="B244" s="23">
        <v>700</v>
      </c>
      <c r="C244" s="23">
        <v>1</v>
      </c>
      <c r="D244" s="23">
        <v>100</v>
      </c>
      <c r="E244" s="23">
        <v>20</v>
      </c>
      <c r="F244" s="23">
        <v>30</v>
      </c>
      <c r="G244" s="23">
        <v>5</v>
      </c>
      <c r="H244" s="25">
        <v>9.7799999999999994</v>
      </c>
    </row>
    <row r="245" spans="1:8">
      <c r="A245" s="23">
        <v>242</v>
      </c>
      <c r="B245" s="23">
        <v>700</v>
      </c>
      <c r="C245" s="23">
        <v>1</v>
      </c>
      <c r="D245" s="23">
        <v>100</v>
      </c>
      <c r="E245" s="23">
        <v>20</v>
      </c>
      <c r="F245" s="23">
        <v>30</v>
      </c>
      <c r="G245" s="23">
        <v>10</v>
      </c>
      <c r="H245" s="25">
        <v>9.15</v>
      </c>
    </row>
    <row r="246" spans="1:8">
      <c r="A246" s="23">
        <v>243</v>
      </c>
      <c r="B246" s="23">
        <v>700</v>
      </c>
      <c r="C246" s="23">
        <v>1</v>
      </c>
      <c r="D246" s="23">
        <v>100</v>
      </c>
      <c r="E246" s="23">
        <v>20</v>
      </c>
      <c r="F246" s="23">
        <v>30</v>
      </c>
      <c r="G246" s="23">
        <v>40</v>
      </c>
      <c r="H246" s="25">
        <v>7.98</v>
      </c>
    </row>
    <row r="247" spans="1:8">
      <c r="A247" s="23">
        <v>244</v>
      </c>
      <c r="B247" s="23">
        <v>700</v>
      </c>
      <c r="C247" s="23">
        <v>1</v>
      </c>
      <c r="D247" s="23">
        <v>100</v>
      </c>
      <c r="E247" s="23">
        <v>20</v>
      </c>
      <c r="F247" s="23">
        <v>30</v>
      </c>
      <c r="G247" s="23">
        <v>70</v>
      </c>
      <c r="H247" s="25">
        <v>7.41</v>
      </c>
    </row>
    <row r="248" spans="1:8">
      <c r="A248" s="23">
        <v>245</v>
      </c>
      <c r="B248" s="23">
        <v>700</v>
      </c>
      <c r="C248" s="23">
        <v>1</v>
      </c>
      <c r="D248" s="23">
        <v>100</v>
      </c>
      <c r="E248" s="23">
        <v>20</v>
      </c>
      <c r="F248" s="23">
        <v>30</v>
      </c>
      <c r="G248" s="23">
        <v>100</v>
      </c>
      <c r="H248" s="25">
        <v>6.96</v>
      </c>
    </row>
    <row r="249" spans="1:8">
      <c r="A249" s="23">
        <v>246</v>
      </c>
      <c r="B249" s="23">
        <v>700</v>
      </c>
      <c r="C249" s="23">
        <v>1</v>
      </c>
      <c r="D249" s="23">
        <v>100</v>
      </c>
      <c r="E249" s="23">
        <v>20</v>
      </c>
      <c r="F249" s="23">
        <v>60</v>
      </c>
      <c r="G249" s="23">
        <v>0</v>
      </c>
      <c r="H249" s="25">
        <v>9.74</v>
      </c>
    </row>
    <row r="250" spans="1:8">
      <c r="A250" s="23">
        <v>247</v>
      </c>
      <c r="B250" s="23">
        <v>700</v>
      </c>
      <c r="C250" s="23">
        <v>1</v>
      </c>
      <c r="D250" s="23">
        <v>100</v>
      </c>
      <c r="E250" s="23">
        <v>20</v>
      </c>
      <c r="F250" s="23">
        <v>60</v>
      </c>
      <c r="G250" s="23">
        <v>5</v>
      </c>
      <c r="H250" s="25">
        <v>7.32</v>
      </c>
    </row>
    <row r="251" spans="1:8">
      <c r="A251" s="23">
        <v>248</v>
      </c>
      <c r="B251" s="23">
        <v>700</v>
      </c>
      <c r="C251" s="23">
        <v>1</v>
      </c>
      <c r="D251" s="23">
        <v>100</v>
      </c>
      <c r="E251" s="23">
        <v>20</v>
      </c>
      <c r="F251" s="23">
        <v>60</v>
      </c>
      <c r="G251" s="23">
        <v>10</v>
      </c>
      <c r="H251" s="25">
        <v>6.8</v>
      </c>
    </row>
    <row r="252" spans="1:8">
      <c r="A252" s="23">
        <v>249</v>
      </c>
      <c r="B252" s="23">
        <v>700</v>
      </c>
      <c r="C252" s="23">
        <v>1</v>
      </c>
      <c r="D252" s="23">
        <v>100</v>
      </c>
      <c r="E252" s="23">
        <v>20</v>
      </c>
      <c r="F252" s="23">
        <v>60</v>
      </c>
      <c r="G252" s="23">
        <v>40</v>
      </c>
      <c r="H252" s="25">
        <v>5.88</v>
      </c>
    </row>
    <row r="253" spans="1:8">
      <c r="A253" s="23">
        <v>250</v>
      </c>
      <c r="B253" s="23">
        <v>700</v>
      </c>
      <c r="C253" s="23">
        <v>1</v>
      </c>
      <c r="D253" s="23">
        <v>100</v>
      </c>
      <c r="E253" s="23">
        <v>20</v>
      </c>
      <c r="F253" s="23">
        <v>60</v>
      </c>
      <c r="G253" s="23">
        <v>70</v>
      </c>
      <c r="H253" s="25">
        <v>5.42</v>
      </c>
    </row>
    <row r="254" spans="1:8">
      <c r="A254" s="23">
        <v>251</v>
      </c>
      <c r="B254" s="23">
        <v>700</v>
      </c>
      <c r="C254" s="23">
        <v>1</v>
      </c>
      <c r="D254" s="23">
        <v>100</v>
      </c>
      <c r="E254" s="23">
        <v>20</v>
      </c>
      <c r="F254" s="23">
        <v>60</v>
      </c>
      <c r="G254" s="23">
        <v>100</v>
      </c>
      <c r="H254" s="25">
        <v>5.08</v>
      </c>
    </row>
    <row r="255" spans="1:8">
      <c r="A255" s="23">
        <v>252</v>
      </c>
      <c r="B255" s="23">
        <v>700</v>
      </c>
      <c r="C255" s="23">
        <v>1</v>
      </c>
      <c r="D255" s="23">
        <v>100</v>
      </c>
      <c r="E255" s="23">
        <v>50</v>
      </c>
      <c r="F255" s="23">
        <v>0</v>
      </c>
      <c r="G255" s="23">
        <v>0</v>
      </c>
      <c r="H255" s="25">
        <v>15.5</v>
      </c>
    </row>
    <row r="256" spans="1:8">
      <c r="A256" s="23">
        <v>253</v>
      </c>
      <c r="B256" s="23">
        <v>700</v>
      </c>
      <c r="C256" s="23">
        <v>1</v>
      </c>
      <c r="D256" s="23">
        <v>100</v>
      </c>
      <c r="E256" s="23">
        <v>50</v>
      </c>
      <c r="F256" s="23">
        <v>0</v>
      </c>
      <c r="G256" s="23">
        <v>5</v>
      </c>
      <c r="H256" s="25">
        <v>13.5</v>
      </c>
    </row>
    <row r="257" spans="1:8">
      <c r="A257" s="23">
        <v>254</v>
      </c>
      <c r="B257" s="23">
        <v>700</v>
      </c>
      <c r="C257" s="23">
        <v>1</v>
      </c>
      <c r="D257" s="23">
        <v>100</v>
      </c>
      <c r="E257" s="23">
        <v>50</v>
      </c>
      <c r="F257" s="23">
        <v>0</v>
      </c>
      <c r="G257" s="23">
        <v>10</v>
      </c>
      <c r="H257" s="25">
        <v>12.8</v>
      </c>
    </row>
    <row r="258" spans="1:8">
      <c r="A258" s="23">
        <v>255</v>
      </c>
      <c r="B258" s="23">
        <v>700</v>
      </c>
      <c r="C258" s="23">
        <v>1</v>
      </c>
      <c r="D258" s="23">
        <v>100</v>
      </c>
      <c r="E258" s="23">
        <v>50</v>
      </c>
      <c r="F258" s="23">
        <v>0</v>
      </c>
      <c r="G258" s="23">
        <v>40</v>
      </c>
      <c r="H258" s="25">
        <v>11</v>
      </c>
    </row>
    <row r="259" spans="1:8">
      <c r="A259" s="23">
        <v>256</v>
      </c>
      <c r="B259" s="23">
        <v>700</v>
      </c>
      <c r="C259" s="23">
        <v>1</v>
      </c>
      <c r="D259" s="23">
        <v>100</v>
      </c>
      <c r="E259" s="23">
        <v>50</v>
      </c>
      <c r="F259" s="23">
        <v>0</v>
      </c>
      <c r="G259" s="23">
        <v>70</v>
      </c>
      <c r="H259" s="25">
        <v>9.82</v>
      </c>
    </row>
    <row r="260" spans="1:8">
      <c r="A260" s="23">
        <v>257</v>
      </c>
      <c r="B260" s="23">
        <v>700</v>
      </c>
      <c r="C260" s="23">
        <v>1</v>
      </c>
      <c r="D260" s="23">
        <v>100</v>
      </c>
      <c r="E260" s="23">
        <v>50</v>
      </c>
      <c r="F260" s="23">
        <v>0</v>
      </c>
      <c r="G260" s="23">
        <v>100</v>
      </c>
      <c r="H260" s="25">
        <v>8.98</v>
      </c>
    </row>
    <row r="261" spans="1:8">
      <c r="A261" s="23">
        <v>258</v>
      </c>
      <c r="B261" s="23">
        <v>700</v>
      </c>
      <c r="C261" s="23">
        <v>1</v>
      </c>
      <c r="D261" s="23">
        <v>100</v>
      </c>
      <c r="E261" s="23">
        <v>50</v>
      </c>
      <c r="F261" s="23">
        <v>30</v>
      </c>
      <c r="G261" s="23">
        <v>0</v>
      </c>
      <c r="H261" s="25">
        <v>14.6</v>
      </c>
    </row>
    <row r="262" spans="1:8">
      <c r="A262" s="23">
        <v>259</v>
      </c>
      <c r="B262" s="23">
        <v>700</v>
      </c>
      <c r="C262" s="23">
        <v>1</v>
      </c>
      <c r="D262" s="23">
        <v>100</v>
      </c>
      <c r="E262" s="23">
        <v>50</v>
      </c>
      <c r="F262" s="23">
        <v>30</v>
      </c>
      <c r="G262" s="23">
        <v>5</v>
      </c>
      <c r="H262" s="25">
        <v>12.7</v>
      </c>
    </row>
    <row r="263" spans="1:8">
      <c r="A263" s="23">
        <v>260</v>
      </c>
      <c r="B263" s="23">
        <v>700</v>
      </c>
      <c r="C263" s="23">
        <v>1</v>
      </c>
      <c r="D263" s="23">
        <v>100</v>
      </c>
      <c r="E263" s="23">
        <v>50</v>
      </c>
      <c r="F263" s="23">
        <v>30</v>
      </c>
      <c r="G263" s="23">
        <v>10</v>
      </c>
      <c r="H263" s="25">
        <v>12</v>
      </c>
    </row>
    <row r="264" spans="1:8">
      <c r="A264" s="23">
        <v>261</v>
      </c>
      <c r="B264" s="23">
        <v>700</v>
      </c>
      <c r="C264" s="23">
        <v>1</v>
      </c>
      <c r="D264" s="23">
        <v>100</v>
      </c>
      <c r="E264" s="23">
        <v>50</v>
      </c>
      <c r="F264" s="23">
        <v>30</v>
      </c>
      <c r="G264" s="23">
        <v>40</v>
      </c>
      <c r="H264" s="25">
        <v>9.9</v>
      </c>
    </row>
    <row r="265" spans="1:8">
      <c r="A265" s="23">
        <v>262</v>
      </c>
      <c r="B265" s="23">
        <v>700</v>
      </c>
      <c r="C265" s="23">
        <v>1</v>
      </c>
      <c r="D265" s="23">
        <v>100</v>
      </c>
      <c r="E265" s="23">
        <v>50</v>
      </c>
      <c r="F265" s="23">
        <v>30</v>
      </c>
      <c r="G265" s="23">
        <v>70</v>
      </c>
      <c r="H265" s="25">
        <v>8.9</v>
      </c>
    </row>
    <row r="266" spans="1:8">
      <c r="A266" s="23">
        <v>263</v>
      </c>
      <c r="B266" s="23">
        <v>700</v>
      </c>
      <c r="C266" s="23">
        <v>1</v>
      </c>
      <c r="D266" s="23">
        <v>100</v>
      </c>
      <c r="E266" s="23">
        <v>50</v>
      </c>
      <c r="F266" s="23">
        <v>30</v>
      </c>
      <c r="G266" s="23">
        <v>100</v>
      </c>
      <c r="H266" s="25">
        <v>8.1999999999999993</v>
      </c>
    </row>
    <row r="267" spans="1:8">
      <c r="A267" s="23">
        <v>264</v>
      </c>
      <c r="B267" s="23">
        <v>700</v>
      </c>
      <c r="C267" s="23">
        <v>1</v>
      </c>
      <c r="D267" s="23">
        <v>100</v>
      </c>
      <c r="E267" s="23">
        <v>50</v>
      </c>
      <c r="F267" s="23">
        <v>60</v>
      </c>
      <c r="G267" s="23">
        <v>0</v>
      </c>
      <c r="H267" s="25">
        <v>11.6</v>
      </c>
    </row>
    <row r="268" spans="1:8">
      <c r="A268" s="23">
        <v>265</v>
      </c>
      <c r="B268" s="23">
        <v>700</v>
      </c>
      <c r="C268" s="23">
        <v>1</v>
      </c>
      <c r="D268" s="23">
        <v>100</v>
      </c>
      <c r="E268" s="23">
        <v>50</v>
      </c>
      <c r="F268" s="23">
        <v>60</v>
      </c>
      <c r="G268" s="23">
        <v>5</v>
      </c>
      <c r="H268" s="25">
        <v>8.83</v>
      </c>
    </row>
    <row r="269" spans="1:8">
      <c r="A269" s="23">
        <v>266</v>
      </c>
      <c r="B269" s="23">
        <v>700</v>
      </c>
      <c r="C269" s="23">
        <v>1</v>
      </c>
      <c r="D269" s="23">
        <v>100</v>
      </c>
      <c r="E269" s="23">
        <v>50</v>
      </c>
      <c r="F269" s="23">
        <v>60</v>
      </c>
      <c r="G269" s="23">
        <v>10</v>
      </c>
      <c r="H269" s="25">
        <v>8.11</v>
      </c>
    </row>
    <row r="270" spans="1:8">
      <c r="A270" s="23">
        <v>267</v>
      </c>
      <c r="B270" s="23">
        <v>700</v>
      </c>
      <c r="C270" s="23">
        <v>1</v>
      </c>
      <c r="D270" s="23">
        <v>100</v>
      </c>
      <c r="E270" s="23">
        <v>50</v>
      </c>
      <c r="F270" s="23">
        <v>60</v>
      </c>
      <c r="G270" s="23">
        <v>40</v>
      </c>
      <c r="H270" s="25">
        <v>7.04</v>
      </c>
    </row>
    <row r="271" spans="1:8">
      <c r="A271" s="23">
        <v>268</v>
      </c>
      <c r="B271" s="23">
        <v>700</v>
      </c>
      <c r="C271" s="23">
        <v>1</v>
      </c>
      <c r="D271" s="23">
        <v>100</v>
      </c>
      <c r="E271" s="23">
        <v>50</v>
      </c>
      <c r="F271" s="23">
        <v>60</v>
      </c>
      <c r="G271" s="23">
        <v>70</v>
      </c>
      <c r="H271" s="25">
        <v>6.52</v>
      </c>
    </row>
    <row r="272" spans="1:8">
      <c r="A272" s="23">
        <v>269</v>
      </c>
      <c r="B272" s="23">
        <v>700</v>
      </c>
      <c r="C272" s="23">
        <v>1</v>
      </c>
      <c r="D272" s="23">
        <v>100</v>
      </c>
      <c r="E272" s="23">
        <v>50</v>
      </c>
      <c r="F272" s="23">
        <v>60</v>
      </c>
      <c r="G272" s="23">
        <v>100</v>
      </c>
      <c r="H272" s="25">
        <v>6.14</v>
      </c>
    </row>
    <row r="273" spans="1:8">
      <c r="A273" s="23">
        <v>270</v>
      </c>
      <c r="B273" s="23">
        <v>700</v>
      </c>
      <c r="C273" s="23">
        <v>1</v>
      </c>
      <c r="D273" s="23">
        <v>500</v>
      </c>
      <c r="E273" s="23">
        <v>1</v>
      </c>
      <c r="F273" s="23">
        <v>0</v>
      </c>
      <c r="G273" s="23">
        <v>0</v>
      </c>
      <c r="H273" s="25">
        <v>4.29</v>
      </c>
    </row>
    <row r="274" spans="1:8">
      <c r="A274" s="23">
        <v>271</v>
      </c>
      <c r="B274" s="23">
        <v>700</v>
      </c>
      <c r="C274" s="23">
        <v>1</v>
      </c>
      <c r="D274" s="23">
        <v>500</v>
      </c>
      <c r="E274" s="23">
        <v>1</v>
      </c>
      <c r="F274" s="23">
        <v>0</v>
      </c>
      <c r="G274" s="23">
        <v>5</v>
      </c>
      <c r="H274" s="25">
        <v>0</v>
      </c>
    </row>
    <row r="275" spans="1:8">
      <c r="A275" s="23">
        <v>272</v>
      </c>
      <c r="B275" s="23">
        <v>700</v>
      </c>
      <c r="C275" s="23">
        <v>1</v>
      </c>
      <c r="D275" s="23">
        <v>500</v>
      </c>
      <c r="E275" s="23">
        <v>1</v>
      </c>
      <c r="F275" s="23">
        <v>0</v>
      </c>
      <c r="G275" s="23">
        <v>10</v>
      </c>
      <c r="H275" s="25">
        <v>0</v>
      </c>
    </row>
    <row r="276" spans="1:8">
      <c r="A276" s="23">
        <v>273</v>
      </c>
      <c r="B276" s="23">
        <v>700</v>
      </c>
      <c r="C276" s="23">
        <v>1</v>
      </c>
      <c r="D276" s="23">
        <v>500</v>
      </c>
      <c r="E276" s="23">
        <v>1</v>
      </c>
      <c r="F276" s="23">
        <v>0</v>
      </c>
      <c r="G276" s="23">
        <v>40</v>
      </c>
      <c r="H276" s="25">
        <v>0</v>
      </c>
    </row>
    <row r="277" spans="1:8">
      <c r="A277" s="23">
        <v>274</v>
      </c>
      <c r="B277" s="23">
        <v>700</v>
      </c>
      <c r="C277" s="23">
        <v>1</v>
      </c>
      <c r="D277" s="23">
        <v>500</v>
      </c>
      <c r="E277" s="23">
        <v>1</v>
      </c>
      <c r="F277" s="23">
        <v>0</v>
      </c>
      <c r="G277" s="23">
        <v>70</v>
      </c>
      <c r="H277" s="25">
        <v>0</v>
      </c>
    </row>
    <row r="278" spans="1:8">
      <c r="A278" s="23">
        <v>275</v>
      </c>
      <c r="B278" s="23">
        <v>700</v>
      </c>
      <c r="C278" s="23">
        <v>1</v>
      </c>
      <c r="D278" s="23">
        <v>500</v>
      </c>
      <c r="E278" s="23">
        <v>1</v>
      </c>
      <c r="F278" s="23">
        <v>0</v>
      </c>
      <c r="G278" s="23">
        <v>100</v>
      </c>
      <c r="H278" s="25">
        <v>0</v>
      </c>
    </row>
    <row r="279" spans="1:8">
      <c r="A279" s="23">
        <v>276</v>
      </c>
      <c r="B279" s="23">
        <v>700</v>
      </c>
      <c r="C279" s="23">
        <v>1</v>
      </c>
      <c r="D279" s="23">
        <v>500</v>
      </c>
      <c r="E279" s="23">
        <v>1</v>
      </c>
      <c r="F279" s="23">
        <v>30</v>
      </c>
      <c r="G279" s="23">
        <v>0</v>
      </c>
      <c r="H279" s="25">
        <v>4.26</v>
      </c>
    </row>
    <row r="280" spans="1:8">
      <c r="A280" s="23">
        <v>277</v>
      </c>
      <c r="B280" s="23">
        <v>700</v>
      </c>
      <c r="C280" s="23">
        <v>1</v>
      </c>
      <c r="D280" s="23">
        <v>500</v>
      </c>
      <c r="E280" s="23">
        <v>1</v>
      </c>
      <c r="F280" s="23">
        <v>30</v>
      </c>
      <c r="G280" s="23">
        <v>5</v>
      </c>
      <c r="H280" s="25">
        <v>0</v>
      </c>
    </row>
    <row r="281" spans="1:8">
      <c r="A281" s="23">
        <v>278</v>
      </c>
      <c r="B281" s="23">
        <v>700</v>
      </c>
      <c r="C281" s="23">
        <v>1</v>
      </c>
      <c r="D281" s="23">
        <v>500</v>
      </c>
      <c r="E281" s="23">
        <v>1</v>
      </c>
      <c r="F281" s="23">
        <v>30</v>
      </c>
      <c r="G281" s="23">
        <v>10</v>
      </c>
      <c r="H281" s="25">
        <v>0</v>
      </c>
    </row>
    <row r="282" spans="1:8">
      <c r="A282" s="23">
        <v>279</v>
      </c>
      <c r="B282" s="23">
        <v>700</v>
      </c>
      <c r="C282" s="23">
        <v>1</v>
      </c>
      <c r="D282" s="23">
        <v>500</v>
      </c>
      <c r="E282" s="23">
        <v>1</v>
      </c>
      <c r="F282" s="23">
        <v>30</v>
      </c>
      <c r="G282" s="23">
        <v>40</v>
      </c>
      <c r="H282" s="25">
        <v>0</v>
      </c>
    </row>
    <row r="283" spans="1:8">
      <c r="A283" s="23">
        <v>280</v>
      </c>
      <c r="B283" s="23">
        <v>700</v>
      </c>
      <c r="C283" s="23">
        <v>1</v>
      </c>
      <c r="D283" s="23">
        <v>500</v>
      </c>
      <c r="E283" s="23">
        <v>1</v>
      </c>
      <c r="F283" s="23">
        <v>30</v>
      </c>
      <c r="G283" s="23">
        <v>70</v>
      </c>
      <c r="H283" s="25">
        <v>0</v>
      </c>
    </row>
    <row r="284" spans="1:8">
      <c r="A284" s="23">
        <v>281</v>
      </c>
      <c r="B284" s="23">
        <v>700</v>
      </c>
      <c r="C284" s="23">
        <v>1</v>
      </c>
      <c r="D284" s="23">
        <v>500</v>
      </c>
      <c r="E284" s="23">
        <v>1</v>
      </c>
      <c r="F284" s="23">
        <v>30</v>
      </c>
      <c r="G284" s="23">
        <v>100</v>
      </c>
      <c r="H284" s="25">
        <v>0</v>
      </c>
    </row>
    <row r="285" spans="1:8">
      <c r="A285" s="23">
        <v>282</v>
      </c>
      <c r="B285" s="23">
        <v>700</v>
      </c>
      <c r="C285" s="23">
        <v>1</v>
      </c>
      <c r="D285" s="23">
        <v>500</v>
      </c>
      <c r="E285" s="23">
        <v>1</v>
      </c>
      <c r="F285" s="23">
        <v>60</v>
      </c>
      <c r="G285" s="23">
        <v>0</v>
      </c>
      <c r="H285" s="25">
        <v>4.12</v>
      </c>
    </row>
    <row r="286" spans="1:8">
      <c r="A286" s="23">
        <v>283</v>
      </c>
      <c r="B286" s="23">
        <v>700</v>
      </c>
      <c r="C286" s="23">
        <v>1</v>
      </c>
      <c r="D286" s="23">
        <v>500</v>
      </c>
      <c r="E286" s="23">
        <v>1</v>
      </c>
      <c r="F286" s="23">
        <v>60</v>
      </c>
      <c r="G286" s="23">
        <v>5</v>
      </c>
      <c r="H286" s="25">
        <v>0</v>
      </c>
    </row>
    <row r="287" spans="1:8">
      <c r="A287" s="23">
        <v>284</v>
      </c>
      <c r="B287" s="23">
        <v>700</v>
      </c>
      <c r="C287" s="23">
        <v>1</v>
      </c>
      <c r="D287" s="23">
        <v>500</v>
      </c>
      <c r="E287" s="23">
        <v>1</v>
      </c>
      <c r="F287" s="23">
        <v>60</v>
      </c>
      <c r="G287" s="23">
        <v>10</v>
      </c>
      <c r="H287" s="25">
        <v>0</v>
      </c>
    </row>
    <row r="288" spans="1:8">
      <c r="A288" s="23">
        <v>285</v>
      </c>
      <c r="B288" s="23">
        <v>700</v>
      </c>
      <c r="C288" s="23">
        <v>1</v>
      </c>
      <c r="D288" s="23">
        <v>500</v>
      </c>
      <c r="E288" s="23">
        <v>1</v>
      </c>
      <c r="F288" s="23">
        <v>60</v>
      </c>
      <c r="G288" s="23">
        <v>40</v>
      </c>
      <c r="H288" s="25">
        <v>0</v>
      </c>
    </row>
    <row r="289" spans="1:8">
      <c r="A289" s="23">
        <v>286</v>
      </c>
      <c r="B289" s="23">
        <v>700</v>
      </c>
      <c r="C289" s="23">
        <v>1</v>
      </c>
      <c r="D289" s="23">
        <v>500</v>
      </c>
      <c r="E289" s="23">
        <v>1</v>
      </c>
      <c r="F289" s="23">
        <v>60</v>
      </c>
      <c r="G289" s="23">
        <v>70</v>
      </c>
      <c r="H289" s="25">
        <v>0</v>
      </c>
    </row>
    <row r="290" spans="1:8">
      <c r="A290" s="23">
        <v>287</v>
      </c>
      <c r="B290" s="23">
        <v>700</v>
      </c>
      <c r="C290" s="23">
        <v>1</v>
      </c>
      <c r="D290" s="23">
        <v>500</v>
      </c>
      <c r="E290" s="23">
        <v>1</v>
      </c>
      <c r="F290" s="23">
        <v>60</v>
      </c>
      <c r="G290" s="23">
        <v>100</v>
      </c>
      <c r="H290" s="25">
        <v>0</v>
      </c>
    </row>
    <row r="291" spans="1:8">
      <c r="A291" s="23">
        <v>288</v>
      </c>
      <c r="B291" s="23">
        <v>700</v>
      </c>
      <c r="C291" s="23">
        <v>1</v>
      </c>
      <c r="D291" s="23">
        <v>500</v>
      </c>
      <c r="E291" s="23">
        <v>5</v>
      </c>
      <c r="F291" s="23">
        <v>0</v>
      </c>
      <c r="G291" s="23">
        <v>0</v>
      </c>
      <c r="H291" s="25">
        <v>12.8</v>
      </c>
    </row>
    <row r="292" spans="1:8">
      <c r="A292" s="23">
        <v>289</v>
      </c>
      <c r="B292" s="23">
        <v>700</v>
      </c>
      <c r="C292" s="23">
        <v>1</v>
      </c>
      <c r="D292" s="23">
        <v>500</v>
      </c>
      <c r="E292" s="23">
        <v>5</v>
      </c>
      <c r="F292" s="23">
        <v>0</v>
      </c>
      <c r="G292" s="23">
        <v>5</v>
      </c>
      <c r="H292" s="25">
        <v>11.2</v>
      </c>
    </row>
    <row r="293" spans="1:8">
      <c r="A293" s="23">
        <v>290</v>
      </c>
      <c r="B293" s="23">
        <v>700</v>
      </c>
      <c r="C293" s="23">
        <v>1</v>
      </c>
      <c r="D293" s="23">
        <v>500</v>
      </c>
      <c r="E293" s="23">
        <v>5</v>
      </c>
      <c r="F293" s="23">
        <v>0</v>
      </c>
      <c r="G293" s="23">
        <v>10</v>
      </c>
      <c r="H293" s="25">
        <v>10.4</v>
      </c>
    </row>
    <row r="294" spans="1:8">
      <c r="A294" s="23">
        <v>291</v>
      </c>
      <c r="B294" s="23">
        <v>700</v>
      </c>
      <c r="C294" s="23">
        <v>1</v>
      </c>
      <c r="D294" s="23">
        <v>500</v>
      </c>
      <c r="E294" s="23">
        <v>5</v>
      </c>
      <c r="F294" s="23">
        <v>0</v>
      </c>
      <c r="G294" s="23">
        <v>40</v>
      </c>
      <c r="H294" s="25">
        <v>9.2200000000000006</v>
      </c>
    </row>
    <row r="295" spans="1:8">
      <c r="A295" s="23">
        <v>292</v>
      </c>
      <c r="B295" s="23">
        <v>700</v>
      </c>
      <c r="C295" s="23">
        <v>1</v>
      </c>
      <c r="D295" s="23">
        <v>500</v>
      </c>
      <c r="E295" s="23">
        <v>5</v>
      </c>
      <c r="F295" s="23">
        <v>0</v>
      </c>
      <c r="G295" s="23">
        <v>70</v>
      </c>
      <c r="H295" s="25">
        <v>8.48</v>
      </c>
    </row>
    <row r="296" spans="1:8">
      <c r="A296" s="23">
        <v>293</v>
      </c>
      <c r="B296" s="23">
        <v>700</v>
      </c>
      <c r="C296" s="23">
        <v>1</v>
      </c>
      <c r="D296" s="23">
        <v>500</v>
      </c>
      <c r="E296" s="23">
        <v>5</v>
      </c>
      <c r="F296" s="23">
        <v>0</v>
      </c>
      <c r="G296" s="23">
        <v>100</v>
      </c>
      <c r="H296" s="25">
        <v>7.89</v>
      </c>
    </row>
    <row r="297" spans="1:8">
      <c r="A297" s="23">
        <v>294</v>
      </c>
      <c r="B297" s="23">
        <v>700</v>
      </c>
      <c r="C297" s="23">
        <v>1</v>
      </c>
      <c r="D297" s="23">
        <v>500</v>
      </c>
      <c r="E297" s="23">
        <v>5</v>
      </c>
      <c r="F297" s="23">
        <v>30</v>
      </c>
      <c r="G297" s="23">
        <v>0</v>
      </c>
      <c r="H297" s="25">
        <v>12.2</v>
      </c>
    </row>
    <row r="298" spans="1:8">
      <c r="A298" s="23">
        <v>295</v>
      </c>
      <c r="B298" s="23">
        <v>700</v>
      </c>
      <c r="C298" s="23">
        <v>1</v>
      </c>
      <c r="D298" s="23">
        <v>500</v>
      </c>
      <c r="E298" s="23">
        <v>5</v>
      </c>
      <c r="F298" s="23">
        <v>30</v>
      </c>
      <c r="G298" s="23">
        <v>5</v>
      </c>
      <c r="H298" s="25">
        <v>10.4</v>
      </c>
    </row>
    <row r="299" spans="1:8">
      <c r="A299" s="23">
        <v>296</v>
      </c>
      <c r="B299" s="23">
        <v>700</v>
      </c>
      <c r="C299" s="23">
        <v>1</v>
      </c>
      <c r="D299" s="23">
        <v>500</v>
      </c>
      <c r="E299" s="23">
        <v>5</v>
      </c>
      <c r="F299" s="23">
        <v>30</v>
      </c>
      <c r="G299" s="23">
        <v>10</v>
      </c>
      <c r="H299" s="25">
        <v>9.6999999999999993</v>
      </c>
    </row>
    <row r="300" spans="1:8">
      <c r="A300" s="23">
        <v>297</v>
      </c>
      <c r="B300" s="23">
        <v>700</v>
      </c>
      <c r="C300" s="23">
        <v>1</v>
      </c>
      <c r="D300" s="23">
        <v>500</v>
      </c>
      <c r="E300" s="23">
        <v>5</v>
      </c>
      <c r="F300" s="23">
        <v>30</v>
      </c>
      <c r="G300" s="23">
        <v>40</v>
      </c>
      <c r="H300" s="25">
        <v>8.51</v>
      </c>
    </row>
    <row r="301" spans="1:8">
      <c r="A301" s="23">
        <v>298</v>
      </c>
      <c r="B301" s="23">
        <v>700</v>
      </c>
      <c r="C301" s="23">
        <v>1</v>
      </c>
      <c r="D301" s="23">
        <v>500</v>
      </c>
      <c r="E301" s="23">
        <v>5</v>
      </c>
      <c r="F301" s="23">
        <v>30</v>
      </c>
      <c r="G301" s="23">
        <v>70</v>
      </c>
      <c r="H301" s="25">
        <v>7.82</v>
      </c>
    </row>
    <row r="302" spans="1:8">
      <c r="A302" s="23">
        <v>299</v>
      </c>
      <c r="B302" s="23">
        <v>700</v>
      </c>
      <c r="C302" s="23">
        <v>1</v>
      </c>
      <c r="D302" s="23">
        <v>500</v>
      </c>
      <c r="E302" s="23">
        <v>5</v>
      </c>
      <c r="F302" s="23">
        <v>30</v>
      </c>
      <c r="G302" s="23">
        <v>100</v>
      </c>
      <c r="H302" s="25">
        <v>7.32</v>
      </c>
    </row>
    <row r="303" spans="1:8">
      <c r="A303" s="23">
        <v>300</v>
      </c>
      <c r="B303" s="23">
        <v>700</v>
      </c>
      <c r="C303" s="23">
        <v>1</v>
      </c>
      <c r="D303" s="23">
        <v>500</v>
      </c>
      <c r="E303" s="23">
        <v>5</v>
      </c>
      <c r="F303" s="23">
        <v>60</v>
      </c>
      <c r="G303" s="23">
        <v>0</v>
      </c>
      <c r="H303" s="25">
        <v>10.1</v>
      </c>
    </row>
    <row r="304" spans="1:8">
      <c r="A304" s="23">
        <v>301</v>
      </c>
      <c r="B304" s="23">
        <v>700</v>
      </c>
      <c r="C304" s="23">
        <v>1</v>
      </c>
      <c r="D304" s="23">
        <v>500</v>
      </c>
      <c r="E304" s="23">
        <v>5</v>
      </c>
      <c r="F304" s="23">
        <v>60</v>
      </c>
      <c r="G304" s="23">
        <v>5</v>
      </c>
      <c r="H304" s="25">
        <v>7.71</v>
      </c>
    </row>
    <row r="305" spans="1:8">
      <c r="A305" s="23">
        <v>302</v>
      </c>
      <c r="B305" s="23">
        <v>700</v>
      </c>
      <c r="C305" s="23">
        <v>1</v>
      </c>
      <c r="D305" s="23">
        <v>500</v>
      </c>
      <c r="E305" s="23">
        <v>5</v>
      </c>
      <c r="F305" s="23">
        <v>60</v>
      </c>
      <c r="G305" s="23">
        <v>10</v>
      </c>
      <c r="H305" s="25">
        <v>7.19</v>
      </c>
    </row>
    <row r="306" spans="1:8">
      <c r="A306" s="23">
        <v>303</v>
      </c>
      <c r="B306" s="23">
        <v>700</v>
      </c>
      <c r="C306" s="23">
        <v>1</v>
      </c>
      <c r="D306" s="23">
        <v>500</v>
      </c>
      <c r="E306" s="23">
        <v>5</v>
      </c>
      <c r="F306" s="23">
        <v>60</v>
      </c>
      <c r="G306" s="23">
        <v>40</v>
      </c>
      <c r="H306" s="25">
        <v>6.23</v>
      </c>
    </row>
    <row r="307" spans="1:8">
      <c r="A307" s="23">
        <v>304</v>
      </c>
      <c r="B307" s="23">
        <v>700</v>
      </c>
      <c r="C307" s="23">
        <v>1</v>
      </c>
      <c r="D307" s="23">
        <v>500</v>
      </c>
      <c r="E307" s="23">
        <v>5</v>
      </c>
      <c r="F307" s="23">
        <v>60</v>
      </c>
      <c r="G307" s="23">
        <v>70</v>
      </c>
      <c r="H307" s="25">
        <v>5.66</v>
      </c>
    </row>
    <row r="308" spans="1:8">
      <c r="A308" s="23">
        <v>305</v>
      </c>
      <c r="B308" s="23">
        <v>700</v>
      </c>
      <c r="C308" s="23">
        <v>1</v>
      </c>
      <c r="D308" s="23">
        <v>500</v>
      </c>
      <c r="E308" s="23">
        <v>5</v>
      </c>
      <c r="F308" s="23">
        <v>60</v>
      </c>
      <c r="G308" s="23">
        <v>100</v>
      </c>
      <c r="H308" s="25">
        <v>5.25</v>
      </c>
    </row>
    <row r="309" spans="1:8">
      <c r="A309" s="23">
        <v>306</v>
      </c>
      <c r="B309" s="23">
        <v>700</v>
      </c>
      <c r="C309" s="23">
        <v>1</v>
      </c>
      <c r="D309" s="23">
        <v>500</v>
      </c>
      <c r="E309" s="23">
        <v>10</v>
      </c>
      <c r="F309" s="23">
        <v>0</v>
      </c>
      <c r="G309" s="23">
        <v>0</v>
      </c>
      <c r="H309" s="25">
        <v>15.4</v>
      </c>
    </row>
    <row r="310" spans="1:8">
      <c r="A310" s="23">
        <v>307</v>
      </c>
      <c r="B310" s="23">
        <v>700</v>
      </c>
      <c r="C310" s="23">
        <v>1</v>
      </c>
      <c r="D310" s="23">
        <v>500</v>
      </c>
      <c r="E310" s="23">
        <v>10</v>
      </c>
      <c r="F310" s="23">
        <v>0</v>
      </c>
      <c r="G310" s="23">
        <v>5</v>
      </c>
      <c r="H310" s="25">
        <v>13.6</v>
      </c>
    </row>
    <row r="311" spans="1:8">
      <c r="A311" s="23">
        <v>308</v>
      </c>
      <c r="B311" s="23">
        <v>700</v>
      </c>
      <c r="C311" s="23">
        <v>1</v>
      </c>
      <c r="D311" s="23">
        <v>500</v>
      </c>
      <c r="E311" s="23">
        <v>10</v>
      </c>
      <c r="F311" s="23">
        <v>0</v>
      </c>
      <c r="G311" s="23">
        <v>10</v>
      </c>
      <c r="H311" s="25">
        <v>12.5</v>
      </c>
    </row>
    <row r="312" spans="1:8">
      <c r="A312" s="23">
        <v>309</v>
      </c>
      <c r="B312" s="23">
        <v>700</v>
      </c>
      <c r="C312" s="23">
        <v>1</v>
      </c>
      <c r="D312" s="23">
        <v>500</v>
      </c>
      <c r="E312" s="23">
        <v>10</v>
      </c>
      <c r="F312" s="23">
        <v>0</v>
      </c>
      <c r="G312" s="23">
        <v>40</v>
      </c>
      <c r="H312" s="25">
        <v>10.8</v>
      </c>
    </row>
    <row r="313" spans="1:8">
      <c r="A313" s="23">
        <v>310</v>
      </c>
      <c r="B313" s="23">
        <v>700</v>
      </c>
      <c r="C313" s="23">
        <v>1</v>
      </c>
      <c r="D313" s="23">
        <v>500</v>
      </c>
      <c r="E313" s="23">
        <v>10</v>
      </c>
      <c r="F313" s="23">
        <v>0</v>
      </c>
      <c r="G313" s="23">
        <v>70</v>
      </c>
      <c r="H313" s="25">
        <v>9.99</v>
      </c>
    </row>
    <row r="314" spans="1:8">
      <c r="A314" s="23">
        <v>311</v>
      </c>
      <c r="B314" s="23">
        <v>700</v>
      </c>
      <c r="C314" s="23">
        <v>1</v>
      </c>
      <c r="D314" s="23">
        <v>500</v>
      </c>
      <c r="E314" s="23">
        <v>10</v>
      </c>
      <c r="F314" s="23">
        <v>0</v>
      </c>
      <c r="G314" s="23">
        <v>100</v>
      </c>
      <c r="H314" s="25">
        <v>9.36</v>
      </c>
    </row>
    <row r="315" spans="1:8">
      <c r="A315" s="23">
        <v>312</v>
      </c>
      <c r="B315" s="23">
        <v>700</v>
      </c>
      <c r="C315" s="23">
        <v>1</v>
      </c>
      <c r="D315" s="23">
        <v>500</v>
      </c>
      <c r="E315" s="23">
        <v>10</v>
      </c>
      <c r="F315" s="23">
        <v>30</v>
      </c>
      <c r="G315" s="23">
        <v>0</v>
      </c>
      <c r="H315" s="25">
        <v>14.5</v>
      </c>
    </row>
    <row r="316" spans="1:8">
      <c r="A316" s="23">
        <v>313</v>
      </c>
      <c r="B316" s="23">
        <v>700</v>
      </c>
      <c r="C316" s="23">
        <v>1</v>
      </c>
      <c r="D316" s="23">
        <v>500</v>
      </c>
      <c r="E316" s="23">
        <v>10</v>
      </c>
      <c r="F316" s="23">
        <v>30</v>
      </c>
      <c r="G316" s="23">
        <v>5</v>
      </c>
      <c r="H316" s="25">
        <v>12.5</v>
      </c>
    </row>
    <row r="317" spans="1:8">
      <c r="A317" s="23">
        <v>314</v>
      </c>
      <c r="B317" s="23">
        <v>700</v>
      </c>
      <c r="C317" s="23">
        <v>1</v>
      </c>
      <c r="D317" s="23">
        <v>500</v>
      </c>
      <c r="E317" s="23">
        <v>10</v>
      </c>
      <c r="F317" s="23">
        <v>30</v>
      </c>
      <c r="G317" s="23">
        <v>10</v>
      </c>
      <c r="H317" s="25">
        <v>11.5</v>
      </c>
    </row>
    <row r="318" spans="1:8">
      <c r="A318" s="23">
        <v>315</v>
      </c>
      <c r="B318" s="23">
        <v>700</v>
      </c>
      <c r="C318" s="23">
        <v>1</v>
      </c>
      <c r="D318" s="23">
        <v>500</v>
      </c>
      <c r="E318" s="23">
        <v>10</v>
      </c>
      <c r="F318" s="23">
        <v>30</v>
      </c>
      <c r="G318" s="23">
        <v>40</v>
      </c>
      <c r="H318" s="25">
        <v>10</v>
      </c>
    </row>
    <row r="319" spans="1:8">
      <c r="A319" s="23">
        <v>316</v>
      </c>
      <c r="B319" s="23">
        <v>700</v>
      </c>
      <c r="C319" s="23">
        <v>1</v>
      </c>
      <c r="D319" s="23">
        <v>500</v>
      </c>
      <c r="E319" s="23">
        <v>10</v>
      </c>
      <c r="F319" s="23">
        <v>30</v>
      </c>
      <c r="G319" s="23">
        <v>70</v>
      </c>
      <c r="H319" s="25">
        <v>9.2899999999999991</v>
      </c>
    </row>
    <row r="320" spans="1:8">
      <c r="A320" s="23">
        <v>317</v>
      </c>
      <c r="B320" s="23">
        <v>700</v>
      </c>
      <c r="C320" s="23">
        <v>1</v>
      </c>
      <c r="D320" s="23">
        <v>500</v>
      </c>
      <c r="E320" s="23">
        <v>10</v>
      </c>
      <c r="F320" s="23">
        <v>30</v>
      </c>
      <c r="G320" s="23">
        <v>100</v>
      </c>
      <c r="H320" s="25">
        <v>8.4700000000000006</v>
      </c>
    </row>
    <row r="321" spans="1:8">
      <c r="A321" s="23">
        <v>318</v>
      </c>
      <c r="B321" s="23">
        <v>700</v>
      </c>
      <c r="C321" s="23">
        <v>1</v>
      </c>
      <c r="D321" s="23">
        <v>500</v>
      </c>
      <c r="E321" s="23">
        <v>10</v>
      </c>
      <c r="F321" s="23">
        <v>60</v>
      </c>
      <c r="G321" s="23">
        <v>0</v>
      </c>
      <c r="H321" s="25">
        <v>11.4</v>
      </c>
    </row>
    <row r="322" spans="1:8">
      <c r="A322" s="23">
        <v>319</v>
      </c>
      <c r="B322" s="23">
        <v>700</v>
      </c>
      <c r="C322" s="23">
        <v>1</v>
      </c>
      <c r="D322" s="23">
        <v>500</v>
      </c>
      <c r="E322" s="23">
        <v>10</v>
      </c>
      <c r="F322" s="23">
        <v>60</v>
      </c>
      <c r="G322" s="23">
        <v>5</v>
      </c>
      <c r="H322" s="25">
        <v>9.1999999999999993</v>
      </c>
    </row>
    <row r="323" spans="1:8">
      <c r="A323" s="23">
        <v>320</v>
      </c>
      <c r="B323" s="23">
        <v>700</v>
      </c>
      <c r="C323" s="23">
        <v>1</v>
      </c>
      <c r="D323" s="23">
        <v>500</v>
      </c>
      <c r="E323" s="23">
        <v>10</v>
      </c>
      <c r="F323" s="23">
        <v>60</v>
      </c>
      <c r="G323" s="23">
        <v>10</v>
      </c>
      <c r="H323" s="25">
        <v>8.27</v>
      </c>
    </row>
    <row r="324" spans="1:8">
      <c r="A324" s="23">
        <v>321</v>
      </c>
      <c r="B324" s="23">
        <v>700</v>
      </c>
      <c r="C324" s="23">
        <v>1</v>
      </c>
      <c r="D324" s="23">
        <v>500</v>
      </c>
      <c r="E324" s="23">
        <v>10</v>
      </c>
      <c r="F324" s="23">
        <v>60</v>
      </c>
      <c r="G324" s="23">
        <v>40</v>
      </c>
      <c r="H324" s="25">
        <v>6.83</v>
      </c>
    </row>
    <row r="325" spans="1:8">
      <c r="A325" s="23">
        <v>322</v>
      </c>
      <c r="B325" s="23">
        <v>700</v>
      </c>
      <c r="C325" s="23">
        <v>1</v>
      </c>
      <c r="D325" s="23">
        <v>500</v>
      </c>
      <c r="E325" s="23">
        <v>10</v>
      </c>
      <c r="F325" s="23">
        <v>60</v>
      </c>
      <c r="G325" s="23">
        <v>70</v>
      </c>
      <c r="H325" s="25">
        <v>6.17</v>
      </c>
    </row>
    <row r="326" spans="1:8">
      <c r="A326" s="23">
        <v>323</v>
      </c>
      <c r="B326" s="23">
        <v>700</v>
      </c>
      <c r="C326" s="23">
        <v>1</v>
      </c>
      <c r="D326" s="23">
        <v>500</v>
      </c>
      <c r="E326" s="23">
        <v>10</v>
      </c>
      <c r="F326" s="23">
        <v>60</v>
      </c>
      <c r="G326" s="23">
        <v>100</v>
      </c>
      <c r="H326" s="25">
        <v>5.71</v>
      </c>
    </row>
    <row r="327" spans="1:8">
      <c r="A327" s="23">
        <v>324</v>
      </c>
      <c r="B327" s="23">
        <v>700</v>
      </c>
      <c r="C327" s="23">
        <v>1</v>
      </c>
      <c r="D327" s="23">
        <v>500</v>
      </c>
      <c r="E327" s="23">
        <v>20</v>
      </c>
      <c r="F327" s="23">
        <v>0</v>
      </c>
      <c r="G327" s="23">
        <v>0</v>
      </c>
      <c r="H327" s="25">
        <v>16.8</v>
      </c>
    </row>
    <row r="328" spans="1:8">
      <c r="A328" s="23">
        <v>325</v>
      </c>
      <c r="B328" s="23">
        <v>700</v>
      </c>
      <c r="C328" s="23">
        <v>1</v>
      </c>
      <c r="D328" s="23">
        <v>500</v>
      </c>
      <c r="E328" s="23">
        <v>20</v>
      </c>
      <c r="F328" s="23">
        <v>0</v>
      </c>
      <c r="G328" s="23">
        <v>5</v>
      </c>
      <c r="H328" s="25">
        <v>14.3</v>
      </c>
    </row>
    <row r="329" spans="1:8">
      <c r="A329" s="23">
        <v>326</v>
      </c>
      <c r="B329" s="23">
        <v>700</v>
      </c>
      <c r="C329" s="23">
        <v>1</v>
      </c>
      <c r="D329" s="23">
        <v>500</v>
      </c>
      <c r="E329" s="23">
        <v>20</v>
      </c>
      <c r="F329" s="23">
        <v>0</v>
      </c>
      <c r="G329" s="23">
        <v>10</v>
      </c>
      <c r="H329" s="25">
        <v>13.1</v>
      </c>
    </row>
    <row r="330" spans="1:8">
      <c r="A330" s="23">
        <v>327</v>
      </c>
      <c r="B330" s="23">
        <v>700</v>
      </c>
      <c r="C330" s="23">
        <v>1</v>
      </c>
      <c r="D330" s="23">
        <v>500</v>
      </c>
      <c r="E330" s="23">
        <v>20</v>
      </c>
      <c r="F330" s="23">
        <v>0</v>
      </c>
      <c r="G330" s="23">
        <v>40</v>
      </c>
      <c r="H330" s="25">
        <v>11.2</v>
      </c>
    </row>
    <row r="331" spans="1:8">
      <c r="A331" s="23">
        <v>328</v>
      </c>
      <c r="B331" s="23">
        <v>700</v>
      </c>
      <c r="C331" s="23">
        <v>1</v>
      </c>
      <c r="D331" s="23">
        <v>500</v>
      </c>
      <c r="E331" s="23">
        <v>20</v>
      </c>
      <c r="F331" s="23">
        <v>0</v>
      </c>
      <c r="G331" s="23">
        <v>70</v>
      </c>
      <c r="H331" s="25">
        <v>10.3</v>
      </c>
    </row>
    <row r="332" spans="1:8">
      <c r="A332" s="23">
        <v>329</v>
      </c>
      <c r="B332" s="23">
        <v>700</v>
      </c>
      <c r="C332" s="23">
        <v>1</v>
      </c>
      <c r="D332" s="23">
        <v>500</v>
      </c>
      <c r="E332" s="23">
        <v>20</v>
      </c>
      <c r="F332" s="23">
        <v>0</v>
      </c>
      <c r="G332" s="23">
        <v>100</v>
      </c>
      <c r="H332" s="25">
        <v>9.58</v>
      </c>
    </row>
    <row r="333" spans="1:8">
      <c r="A333" s="23">
        <v>330</v>
      </c>
      <c r="B333" s="23">
        <v>700</v>
      </c>
      <c r="C333" s="23">
        <v>1</v>
      </c>
      <c r="D333" s="23">
        <v>500</v>
      </c>
      <c r="E333" s="23">
        <v>20</v>
      </c>
      <c r="F333" s="23">
        <v>30</v>
      </c>
      <c r="G333" s="23">
        <v>0</v>
      </c>
      <c r="H333" s="25">
        <v>15.8</v>
      </c>
    </row>
    <row r="334" spans="1:8">
      <c r="A334" s="23">
        <v>331</v>
      </c>
      <c r="B334" s="23">
        <v>700</v>
      </c>
      <c r="C334" s="23">
        <v>1</v>
      </c>
      <c r="D334" s="23">
        <v>500</v>
      </c>
      <c r="E334" s="23">
        <v>20</v>
      </c>
      <c r="F334" s="23">
        <v>30</v>
      </c>
      <c r="G334" s="23">
        <v>5</v>
      </c>
      <c r="H334" s="25">
        <v>13</v>
      </c>
    </row>
    <row r="335" spans="1:8">
      <c r="A335" s="23">
        <v>332</v>
      </c>
      <c r="B335" s="23">
        <v>700</v>
      </c>
      <c r="C335" s="23">
        <v>1</v>
      </c>
      <c r="D335" s="23">
        <v>500</v>
      </c>
      <c r="E335" s="23">
        <v>20</v>
      </c>
      <c r="F335" s="23">
        <v>30</v>
      </c>
      <c r="G335" s="23">
        <v>10</v>
      </c>
      <c r="H335" s="25">
        <v>12</v>
      </c>
    </row>
    <row r="336" spans="1:8">
      <c r="A336" s="23">
        <v>333</v>
      </c>
      <c r="B336" s="23">
        <v>700</v>
      </c>
      <c r="C336" s="23">
        <v>1</v>
      </c>
      <c r="D336" s="23">
        <v>500</v>
      </c>
      <c r="E336" s="23">
        <v>20</v>
      </c>
      <c r="F336" s="23">
        <v>30</v>
      </c>
      <c r="G336" s="23">
        <v>40</v>
      </c>
      <c r="H336" s="25">
        <v>10.3</v>
      </c>
    </row>
    <row r="337" spans="1:8">
      <c r="A337" s="23">
        <v>334</v>
      </c>
      <c r="B337" s="23">
        <v>700</v>
      </c>
      <c r="C337" s="23">
        <v>1</v>
      </c>
      <c r="D337" s="23">
        <v>500</v>
      </c>
      <c r="E337" s="23">
        <v>20</v>
      </c>
      <c r="F337" s="23">
        <v>30</v>
      </c>
      <c r="G337" s="23">
        <v>70</v>
      </c>
      <c r="H337" s="25">
        <v>9.51</v>
      </c>
    </row>
    <row r="338" spans="1:8">
      <c r="A338" s="23">
        <v>335</v>
      </c>
      <c r="B338" s="23">
        <v>700</v>
      </c>
      <c r="C338" s="23">
        <v>1</v>
      </c>
      <c r="D338" s="23">
        <v>500</v>
      </c>
      <c r="E338" s="23">
        <v>20</v>
      </c>
      <c r="F338" s="23">
        <v>30</v>
      </c>
      <c r="G338" s="23">
        <v>100</v>
      </c>
      <c r="H338" s="25">
        <v>8.91</v>
      </c>
    </row>
    <row r="339" spans="1:8">
      <c r="A339" s="23">
        <v>336</v>
      </c>
      <c r="B339" s="23">
        <v>700</v>
      </c>
      <c r="C339" s="23">
        <v>1</v>
      </c>
      <c r="D339" s="23">
        <v>500</v>
      </c>
      <c r="E339" s="23">
        <v>20</v>
      </c>
      <c r="F339" s="23">
        <v>60</v>
      </c>
      <c r="G339" s="23">
        <v>0</v>
      </c>
      <c r="H339" s="25">
        <v>11.9</v>
      </c>
    </row>
    <row r="340" spans="1:8">
      <c r="A340" s="23">
        <v>337</v>
      </c>
      <c r="B340" s="23">
        <v>700</v>
      </c>
      <c r="C340" s="23">
        <v>1</v>
      </c>
      <c r="D340" s="23">
        <v>500</v>
      </c>
      <c r="E340" s="23">
        <v>20</v>
      </c>
      <c r="F340" s="23">
        <v>60</v>
      </c>
      <c r="G340" s="23">
        <v>5</v>
      </c>
      <c r="H340" s="25">
        <v>9.44</v>
      </c>
    </row>
    <row r="341" spans="1:8">
      <c r="A341" s="23">
        <v>338</v>
      </c>
      <c r="B341" s="23">
        <v>700</v>
      </c>
      <c r="C341" s="23">
        <v>1</v>
      </c>
      <c r="D341" s="23">
        <v>500</v>
      </c>
      <c r="E341" s="23">
        <v>20</v>
      </c>
      <c r="F341" s="23">
        <v>60</v>
      </c>
      <c r="G341" s="23">
        <v>10</v>
      </c>
      <c r="H341" s="25">
        <v>8.82</v>
      </c>
    </row>
    <row r="342" spans="1:8">
      <c r="A342" s="23">
        <v>339</v>
      </c>
      <c r="B342" s="23">
        <v>700</v>
      </c>
      <c r="C342" s="23">
        <v>1</v>
      </c>
      <c r="D342" s="23">
        <v>500</v>
      </c>
      <c r="E342" s="23">
        <v>20</v>
      </c>
      <c r="F342" s="23">
        <v>60</v>
      </c>
      <c r="G342" s="23">
        <v>40</v>
      </c>
      <c r="H342" s="25">
        <v>0</v>
      </c>
    </row>
    <row r="343" spans="1:8">
      <c r="A343" s="23">
        <v>340</v>
      </c>
      <c r="B343" s="23">
        <v>700</v>
      </c>
      <c r="C343" s="23">
        <v>1</v>
      </c>
      <c r="D343" s="23">
        <v>500</v>
      </c>
      <c r="E343" s="23">
        <v>20</v>
      </c>
      <c r="F343" s="23">
        <v>60</v>
      </c>
      <c r="G343" s="23">
        <v>70</v>
      </c>
      <c r="H343" s="25">
        <v>0</v>
      </c>
    </row>
    <row r="344" spans="1:8">
      <c r="A344" s="23">
        <v>341</v>
      </c>
      <c r="B344" s="23">
        <v>700</v>
      </c>
      <c r="C344" s="23">
        <v>1</v>
      </c>
      <c r="D344" s="23">
        <v>500</v>
      </c>
      <c r="E344" s="23">
        <v>20</v>
      </c>
      <c r="F344" s="23">
        <v>60</v>
      </c>
      <c r="G344" s="23">
        <v>100</v>
      </c>
      <c r="H344" s="25">
        <v>0</v>
      </c>
    </row>
    <row r="345" spans="1:8">
      <c r="A345" s="23">
        <v>342</v>
      </c>
      <c r="B345" s="23">
        <v>700</v>
      </c>
      <c r="C345" s="23">
        <v>1</v>
      </c>
      <c r="D345" s="23">
        <v>500</v>
      </c>
      <c r="E345" s="23">
        <v>50</v>
      </c>
      <c r="F345" s="23">
        <v>0</v>
      </c>
      <c r="G345" s="23">
        <v>0</v>
      </c>
      <c r="H345" s="25">
        <v>17.600000000000001</v>
      </c>
    </row>
    <row r="346" spans="1:8">
      <c r="A346" s="23">
        <v>343</v>
      </c>
      <c r="B346" s="23">
        <v>700</v>
      </c>
      <c r="C346" s="23">
        <v>1</v>
      </c>
      <c r="D346" s="23">
        <v>500</v>
      </c>
      <c r="E346" s="23">
        <v>50</v>
      </c>
      <c r="F346" s="23">
        <v>0</v>
      </c>
      <c r="G346" s="23">
        <v>5</v>
      </c>
      <c r="H346" s="25">
        <v>15.4</v>
      </c>
    </row>
    <row r="347" spans="1:8">
      <c r="A347" s="23">
        <v>344</v>
      </c>
      <c r="B347" s="23">
        <v>700</v>
      </c>
      <c r="C347" s="23">
        <v>1</v>
      </c>
      <c r="D347" s="23">
        <v>500</v>
      </c>
      <c r="E347" s="23">
        <v>50</v>
      </c>
      <c r="F347" s="23">
        <v>0</v>
      </c>
      <c r="G347" s="23">
        <v>10</v>
      </c>
      <c r="H347" s="25">
        <v>14</v>
      </c>
    </row>
    <row r="348" spans="1:8">
      <c r="A348" s="23">
        <v>345</v>
      </c>
      <c r="B348" s="23">
        <v>700</v>
      </c>
      <c r="C348" s="23">
        <v>1</v>
      </c>
      <c r="D348" s="23">
        <v>500</v>
      </c>
      <c r="E348" s="23">
        <v>50</v>
      </c>
      <c r="F348" s="23">
        <v>0</v>
      </c>
      <c r="G348" s="23">
        <v>40</v>
      </c>
      <c r="H348" s="25">
        <v>11.8</v>
      </c>
    </row>
    <row r="349" spans="1:8">
      <c r="A349" s="23">
        <v>346</v>
      </c>
      <c r="B349" s="23">
        <v>700</v>
      </c>
      <c r="C349" s="23">
        <v>1</v>
      </c>
      <c r="D349" s="23">
        <v>500</v>
      </c>
      <c r="E349" s="23">
        <v>50</v>
      </c>
      <c r="F349" s="23">
        <v>0</v>
      </c>
      <c r="G349" s="23">
        <v>70</v>
      </c>
      <c r="H349" s="25">
        <v>10.7</v>
      </c>
    </row>
    <row r="350" spans="1:8">
      <c r="A350" s="23">
        <v>347</v>
      </c>
      <c r="B350" s="23">
        <v>700</v>
      </c>
      <c r="C350" s="23">
        <v>1</v>
      </c>
      <c r="D350" s="23">
        <v>500</v>
      </c>
      <c r="E350" s="23">
        <v>50</v>
      </c>
      <c r="F350" s="23">
        <v>0</v>
      </c>
      <c r="G350" s="23">
        <v>100</v>
      </c>
      <c r="H350" s="25">
        <v>9.94</v>
      </c>
    </row>
    <row r="351" spans="1:8">
      <c r="A351" s="23">
        <v>348</v>
      </c>
      <c r="B351" s="23">
        <v>700</v>
      </c>
      <c r="C351" s="23">
        <v>1</v>
      </c>
      <c r="D351" s="23">
        <v>500</v>
      </c>
      <c r="E351" s="23">
        <v>50</v>
      </c>
      <c r="F351" s="23">
        <v>30</v>
      </c>
      <c r="G351" s="23">
        <v>0</v>
      </c>
      <c r="H351" s="25">
        <v>16.5</v>
      </c>
    </row>
    <row r="352" spans="1:8">
      <c r="A352" s="23">
        <v>349</v>
      </c>
      <c r="B352" s="23">
        <v>700</v>
      </c>
      <c r="C352" s="23">
        <v>1</v>
      </c>
      <c r="D352" s="23">
        <v>500</v>
      </c>
      <c r="E352" s="23">
        <v>50</v>
      </c>
      <c r="F352" s="23">
        <v>30</v>
      </c>
      <c r="G352" s="23">
        <v>5</v>
      </c>
      <c r="H352" s="25">
        <v>13.9</v>
      </c>
    </row>
    <row r="353" spans="1:8">
      <c r="A353" s="23">
        <v>350</v>
      </c>
      <c r="B353" s="23">
        <v>700</v>
      </c>
      <c r="C353" s="23">
        <v>1</v>
      </c>
      <c r="D353" s="23">
        <v>500</v>
      </c>
      <c r="E353" s="23">
        <v>50</v>
      </c>
      <c r="F353" s="23">
        <v>30</v>
      </c>
      <c r="G353" s="23">
        <v>10</v>
      </c>
      <c r="H353" s="25">
        <v>12.7</v>
      </c>
    </row>
    <row r="354" spans="1:8">
      <c r="A354" s="23">
        <v>351</v>
      </c>
      <c r="B354" s="23">
        <v>700</v>
      </c>
      <c r="C354" s="23">
        <v>1</v>
      </c>
      <c r="D354" s="23">
        <v>500</v>
      </c>
      <c r="E354" s="23">
        <v>50</v>
      </c>
      <c r="F354" s="23">
        <v>30</v>
      </c>
      <c r="G354" s="23">
        <v>40</v>
      </c>
      <c r="H354" s="25">
        <v>10.8</v>
      </c>
    </row>
    <row r="355" spans="1:8">
      <c r="A355" s="23">
        <v>352</v>
      </c>
      <c r="B355" s="23">
        <v>700</v>
      </c>
      <c r="C355" s="23">
        <v>1</v>
      </c>
      <c r="D355" s="23">
        <v>500</v>
      </c>
      <c r="E355" s="23">
        <v>50</v>
      </c>
      <c r="F355" s="23">
        <v>30</v>
      </c>
      <c r="G355" s="23">
        <v>70</v>
      </c>
      <c r="H355" s="25">
        <v>9.8699999999999992</v>
      </c>
    </row>
    <row r="356" spans="1:8">
      <c r="A356" s="23">
        <v>353</v>
      </c>
      <c r="B356" s="23">
        <v>700</v>
      </c>
      <c r="C356" s="23">
        <v>1</v>
      </c>
      <c r="D356" s="23">
        <v>500</v>
      </c>
      <c r="E356" s="23">
        <v>50</v>
      </c>
      <c r="F356" s="23">
        <v>30</v>
      </c>
      <c r="G356" s="23">
        <v>100</v>
      </c>
      <c r="H356" s="25">
        <v>9.2100000000000009</v>
      </c>
    </row>
    <row r="357" spans="1:8">
      <c r="A357" s="23">
        <v>354</v>
      </c>
      <c r="B357" s="23">
        <v>700</v>
      </c>
      <c r="C357" s="23">
        <v>1</v>
      </c>
      <c r="D357" s="23">
        <v>500</v>
      </c>
      <c r="E357" s="23">
        <v>50</v>
      </c>
      <c r="F357" s="23">
        <v>60</v>
      </c>
      <c r="G357" s="23">
        <v>0</v>
      </c>
      <c r="H357" s="25">
        <v>12.4</v>
      </c>
    </row>
    <row r="358" spans="1:8">
      <c r="A358" s="23">
        <v>355</v>
      </c>
      <c r="B358" s="23">
        <v>700</v>
      </c>
      <c r="C358" s="23">
        <v>1</v>
      </c>
      <c r="D358" s="23">
        <v>500</v>
      </c>
      <c r="E358" s="23">
        <v>50</v>
      </c>
      <c r="F358" s="23">
        <v>60</v>
      </c>
      <c r="G358" s="23">
        <v>5</v>
      </c>
      <c r="H358" s="25">
        <v>9.8000000000000007</v>
      </c>
    </row>
    <row r="359" spans="1:8">
      <c r="A359" s="23">
        <v>356</v>
      </c>
      <c r="B359" s="23">
        <v>700</v>
      </c>
      <c r="C359" s="23">
        <v>1</v>
      </c>
      <c r="D359" s="23">
        <v>500</v>
      </c>
      <c r="E359" s="23">
        <v>50</v>
      </c>
      <c r="F359" s="23">
        <v>60</v>
      </c>
      <c r="G359" s="23">
        <v>10</v>
      </c>
      <c r="H359" s="25">
        <v>9.1199999999999992</v>
      </c>
    </row>
    <row r="360" spans="1:8">
      <c r="A360" s="23">
        <v>357</v>
      </c>
      <c r="B360" s="23">
        <v>700</v>
      </c>
      <c r="C360" s="23">
        <v>1</v>
      </c>
      <c r="D360" s="23">
        <v>500</v>
      </c>
      <c r="E360" s="23">
        <v>50</v>
      </c>
      <c r="F360" s="23">
        <v>60</v>
      </c>
      <c r="G360" s="23">
        <v>40</v>
      </c>
      <c r="H360" s="25">
        <v>8.0399999999999991</v>
      </c>
    </row>
    <row r="361" spans="1:8">
      <c r="A361" s="23">
        <v>358</v>
      </c>
      <c r="B361" s="23">
        <v>700</v>
      </c>
      <c r="C361" s="23">
        <v>1</v>
      </c>
      <c r="D361" s="23">
        <v>500</v>
      </c>
      <c r="E361" s="23">
        <v>50</v>
      </c>
      <c r="F361" s="23">
        <v>60</v>
      </c>
      <c r="G361" s="23">
        <v>70</v>
      </c>
      <c r="H361" s="25">
        <v>0</v>
      </c>
    </row>
    <row r="362" spans="1:8">
      <c r="A362" s="23">
        <v>359</v>
      </c>
      <c r="B362" s="23">
        <v>700</v>
      </c>
      <c r="C362" s="23">
        <v>1</v>
      </c>
      <c r="D362" s="23">
        <v>500</v>
      </c>
      <c r="E362" s="23">
        <v>50</v>
      </c>
      <c r="F362" s="23">
        <v>60</v>
      </c>
      <c r="G362" s="23">
        <v>100</v>
      </c>
      <c r="H362" s="25">
        <v>0</v>
      </c>
    </row>
    <row r="363" spans="1:8">
      <c r="A363" s="23">
        <v>360</v>
      </c>
      <c r="B363" s="23">
        <v>700</v>
      </c>
      <c r="C363" s="23">
        <v>1</v>
      </c>
      <c r="D363" s="23">
        <v>1000</v>
      </c>
      <c r="E363" s="23">
        <v>1</v>
      </c>
      <c r="F363" s="23">
        <v>0</v>
      </c>
      <c r="G363" s="23">
        <v>0</v>
      </c>
      <c r="H363" s="25">
        <v>7.06</v>
      </c>
    </row>
    <row r="364" spans="1:8">
      <c r="A364" s="23">
        <v>361</v>
      </c>
      <c r="B364" s="23">
        <v>700</v>
      </c>
      <c r="C364" s="23">
        <v>1</v>
      </c>
      <c r="D364" s="23">
        <v>1000</v>
      </c>
      <c r="E364" s="23">
        <v>1</v>
      </c>
      <c r="F364" s="23">
        <v>0</v>
      </c>
      <c r="G364" s="23">
        <v>5</v>
      </c>
      <c r="H364" s="25">
        <v>5.13</v>
      </c>
    </row>
    <row r="365" spans="1:8">
      <c r="A365" s="23">
        <v>362</v>
      </c>
      <c r="B365" s="23">
        <v>700</v>
      </c>
      <c r="C365" s="23">
        <v>1</v>
      </c>
      <c r="D365" s="23">
        <v>1000</v>
      </c>
      <c r="E365" s="23">
        <v>1</v>
      </c>
      <c r="F365" s="23">
        <v>0</v>
      </c>
      <c r="G365" s="23">
        <v>10</v>
      </c>
      <c r="H365" s="25">
        <v>4.97</v>
      </c>
    </row>
    <row r="366" spans="1:8">
      <c r="A366" s="23">
        <v>363</v>
      </c>
      <c r="B366" s="23">
        <v>700</v>
      </c>
      <c r="C366" s="23">
        <v>1</v>
      </c>
      <c r="D366" s="23">
        <v>1000</v>
      </c>
      <c r="E366" s="23">
        <v>1</v>
      </c>
      <c r="F366" s="23">
        <v>0</v>
      </c>
      <c r="G366" s="23">
        <v>40</v>
      </c>
      <c r="H366" s="25">
        <v>4.68</v>
      </c>
    </row>
    <row r="367" spans="1:8">
      <c r="A367" s="23">
        <v>364</v>
      </c>
      <c r="B367" s="23">
        <v>700</v>
      </c>
      <c r="C367" s="23">
        <v>1</v>
      </c>
      <c r="D367" s="23">
        <v>1000</v>
      </c>
      <c r="E367" s="23">
        <v>1</v>
      </c>
      <c r="F367" s="23">
        <v>0</v>
      </c>
      <c r="G367" s="23">
        <v>70</v>
      </c>
      <c r="H367" s="25">
        <v>4.38</v>
      </c>
    </row>
    <row r="368" spans="1:8">
      <c r="A368" s="23">
        <v>365</v>
      </c>
      <c r="B368" s="23">
        <v>700</v>
      </c>
      <c r="C368" s="23">
        <v>1</v>
      </c>
      <c r="D368" s="23">
        <v>1000</v>
      </c>
      <c r="E368" s="23">
        <v>1</v>
      </c>
      <c r="F368" s="23">
        <v>0</v>
      </c>
      <c r="G368" s="23">
        <v>100</v>
      </c>
      <c r="H368" s="25">
        <v>4.0599999999999996</v>
      </c>
    </row>
    <row r="369" spans="1:8">
      <c r="A369" s="23">
        <v>366</v>
      </c>
      <c r="B369" s="23">
        <v>700</v>
      </c>
      <c r="C369" s="23">
        <v>1</v>
      </c>
      <c r="D369" s="23">
        <v>1000</v>
      </c>
      <c r="E369" s="23">
        <v>1</v>
      </c>
      <c r="F369" s="23">
        <v>30</v>
      </c>
      <c r="G369" s="23">
        <v>0</v>
      </c>
      <c r="H369" s="25">
        <v>6.95</v>
      </c>
    </row>
    <row r="370" spans="1:8">
      <c r="A370" s="23">
        <v>367</v>
      </c>
      <c r="B370" s="23">
        <v>700</v>
      </c>
      <c r="C370" s="23">
        <v>1</v>
      </c>
      <c r="D370" s="23">
        <v>1000</v>
      </c>
      <c r="E370" s="23">
        <v>1</v>
      </c>
      <c r="F370" s="23">
        <v>30</v>
      </c>
      <c r="G370" s="23">
        <v>5</v>
      </c>
      <c r="H370" s="25">
        <v>4.96</v>
      </c>
    </row>
    <row r="371" spans="1:8">
      <c r="A371" s="23">
        <v>368</v>
      </c>
      <c r="B371" s="23">
        <v>700</v>
      </c>
      <c r="C371" s="23">
        <v>1</v>
      </c>
      <c r="D371" s="23">
        <v>1000</v>
      </c>
      <c r="E371" s="23">
        <v>1</v>
      </c>
      <c r="F371" s="23">
        <v>30</v>
      </c>
      <c r="G371" s="23">
        <v>10</v>
      </c>
      <c r="H371" s="25">
        <v>4.79</v>
      </c>
    </row>
    <row r="372" spans="1:8">
      <c r="A372" s="23">
        <v>369</v>
      </c>
      <c r="B372" s="23">
        <v>700</v>
      </c>
      <c r="C372" s="23">
        <v>1</v>
      </c>
      <c r="D372" s="23">
        <v>1000</v>
      </c>
      <c r="E372" s="23">
        <v>1</v>
      </c>
      <c r="F372" s="23">
        <v>30</v>
      </c>
      <c r="G372" s="23">
        <v>40</v>
      </c>
      <c r="H372" s="25">
        <v>4.3499999999999996</v>
      </c>
    </row>
    <row r="373" spans="1:8">
      <c r="A373" s="23">
        <v>370</v>
      </c>
      <c r="B373" s="23">
        <v>700</v>
      </c>
      <c r="C373" s="23">
        <v>1</v>
      </c>
      <c r="D373" s="23">
        <v>1000</v>
      </c>
      <c r="E373" s="23">
        <v>1</v>
      </c>
      <c r="F373" s="23">
        <v>30</v>
      </c>
      <c r="G373" s="23">
        <v>70</v>
      </c>
      <c r="H373" s="25">
        <v>3.96</v>
      </c>
    </row>
    <row r="374" spans="1:8">
      <c r="A374" s="23">
        <v>371</v>
      </c>
      <c r="B374" s="23">
        <v>700</v>
      </c>
      <c r="C374" s="23">
        <v>1</v>
      </c>
      <c r="D374" s="23">
        <v>1000</v>
      </c>
      <c r="E374" s="23">
        <v>1</v>
      </c>
      <c r="F374" s="23">
        <v>30</v>
      </c>
      <c r="G374" s="23">
        <v>100</v>
      </c>
      <c r="H374" s="25">
        <v>0</v>
      </c>
    </row>
    <row r="375" spans="1:8">
      <c r="A375" s="23">
        <v>372</v>
      </c>
      <c r="B375" s="23">
        <v>700</v>
      </c>
      <c r="C375" s="23">
        <v>1</v>
      </c>
      <c r="D375" s="23">
        <v>1000</v>
      </c>
      <c r="E375" s="23">
        <v>1</v>
      </c>
      <c r="F375" s="23">
        <v>60</v>
      </c>
      <c r="G375" s="23">
        <v>0</v>
      </c>
      <c r="H375" s="25">
        <v>6.42</v>
      </c>
    </row>
    <row r="376" spans="1:8">
      <c r="A376" s="23">
        <v>373</v>
      </c>
      <c r="B376" s="23">
        <v>700</v>
      </c>
      <c r="C376" s="23">
        <v>1</v>
      </c>
      <c r="D376" s="23">
        <v>1000</v>
      </c>
      <c r="E376" s="23">
        <v>1</v>
      </c>
      <c r="F376" s="23">
        <v>60</v>
      </c>
      <c r="G376" s="23">
        <v>5</v>
      </c>
      <c r="H376" s="25">
        <v>0</v>
      </c>
    </row>
    <row r="377" spans="1:8">
      <c r="A377" s="23">
        <v>374</v>
      </c>
      <c r="B377" s="23">
        <v>700</v>
      </c>
      <c r="C377" s="23">
        <v>1</v>
      </c>
      <c r="D377" s="23">
        <v>1000</v>
      </c>
      <c r="E377" s="23">
        <v>1</v>
      </c>
      <c r="F377" s="23">
        <v>60</v>
      </c>
      <c r="G377" s="23">
        <v>10</v>
      </c>
      <c r="H377" s="25">
        <v>0</v>
      </c>
    </row>
    <row r="378" spans="1:8">
      <c r="A378" s="23">
        <v>375</v>
      </c>
      <c r="B378" s="23">
        <v>700</v>
      </c>
      <c r="C378" s="23">
        <v>1</v>
      </c>
      <c r="D378" s="23">
        <v>1000</v>
      </c>
      <c r="E378" s="23">
        <v>1</v>
      </c>
      <c r="F378" s="23">
        <v>60</v>
      </c>
      <c r="G378" s="23">
        <v>40</v>
      </c>
      <c r="H378" s="25">
        <v>0</v>
      </c>
    </row>
    <row r="379" spans="1:8">
      <c r="A379" s="23">
        <v>376</v>
      </c>
      <c r="B379" s="23">
        <v>700</v>
      </c>
      <c r="C379" s="23">
        <v>1</v>
      </c>
      <c r="D379" s="23">
        <v>1000</v>
      </c>
      <c r="E379" s="23">
        <v>1</v>
      </c>
      <c r="F379" s="23">
        <v>60</v>
      </c>
      <c r="G379" s="23">
        <v>70</v>
      </c>
      <c r="H379" s="25">
        <v>0</v>
      </c>
    </row>
    <row r="380" spans="1:8">
      <c r="A380" s="23">
        <v>377</v>
      </c>
      <c r="B380" s="23">
        <v>700</v>
      </c>
      <c r="C380" s="23">
        <v>1</v>
      </c>
      <c r="D380" s="23">
        <v>1000</v>
      </c>
      <c r="E380" s="23">
        <v>1</v>
      </c>
      <c r="F380" s="23">
        <v>60</v>
      </c>
      <c r="G380" s="23">
        <v>100</v>
      </c>
      <c r="H380" s="25">
        <v>0</v>
      </c>
    </row>
    <row r="381" spans="1:8">
      <c r="A381" s="23">
        <v>378</v>
      </c>
      <c r="B381" s="23">
        <v>700</v>
      </c>
      <c r="C381" s="23">
        <v>1</v>
      </c>
      <c r="D381" s="23">
        <v>1000</v>
      </c>
      <c r="E381" s="23">
        <v>5</v>
      </c>
      <c r="F381" s="23">
        <v>0</v>
      </c>
      <c r="G381" s="23">
        <v>0</v>
      </c>
      <c r="H381" s="25">
        <v>15.3</v>
      </c>
    </row>
    <row r="382" spans="1:8">
      <c r="A382" s="23">
        <v>379</v>
      </c>
      <c r="B382" s="23">
        <v>700</v>
      </c>
      <c r="C382" s="23">
        <v>1</v>
      </c>
      <c r="D382" s="23">
        <v>1000</v>
      </c>
      <c r="E382" s="23">
        <v>5</v>
      </c>
      <c r="F382" s="23">
        <v>0</v>
      </c>
      <c r="G382" s="23">
        <v>5</v>
      </c>
      <c r="H382" s="25">
        <v>13.3</v>
      </c>
    </row>
    <row r="383" spans="1:8">
      <c r="A383" s="23">
        <v>380</v>
      </c>
      <c r="B383" s="23">
        <v>700</v>
      </c>
      <c r="C383" s="23">
        <v>1</v>
      </c>
      <c r="D383" s="23">
        <v>1000</v>
      </c>
      <c r="E383" s="23">
        <v>5</v>
      </c>
      <c r="F383" s="23">
        <v>0</v>
      </c>
      <c r="G383" s="23">
        <v>10</v>
      </c>
      <c r="H383" s="25">
        <v>12.5</v>
      </c>
    </row>
    <row r="384" spans="1:8">
      <c r="A384" s="23">
        <v>381</v>
      </c>
      <c r="B384" s="23">
        <v>700</v>
      </c>
      <c r="C384" s="23">
        <v>1</v>
      </c>
      <c r="D384" s="23">
        <v>1000</v>
      </c>
      <c r="E384" s="23">
        <v>5</v>
      </c>
      <c r="F384" s="23">
        <v>0</v>
      </c>
      <c r="G384" s="23">
        <v>40</v>
      </c>
      <c r="H384" s="25">
        <v>11</v>
      </c>
    </row>
    <row r="385" spans="1:8">
      <c r="A385" s="23">
        <v>382</v>
      </c>
      <c r="B385" s="23">
        <v>700</v>
      </c>
      <c r="C385" s="23">
        <v>1</v>
      </c>
      <c r="D385" s="23">
        <v>1000</v>
      </c>
      <c r="E385" s="23">
        <v>5</v>
      </c>
      <c r="F385" s="23">
        <v>0</v>
      </c>
      <c r="G385" s="23">
        <v>70</v>
      </c>
      <c r="H385" s="25">
        <v>9.91</v>
      </c>
    </row>
    <row r="386" spans="1:8">
      <c r="A386" s="23">
        <v>383</v>
      </c>
      <c r="B386" s="23">
        <v>700</v>
      </c>
      <c r="C386" s="23">
        <v>1</v>
      </c>
      <c r="D386" s="23">
        <v>1000</v>
      </c>
      <c r="E386" s="23">
        <v>5</v>
      </c>
      <c r="F386" s="23">
        <v>0</v>
      </c>
      <c r="G386" s="23">
        <v>100</v>
      </c>
      <c r="H386" s="25">
        <v>9.15</v>
      </c>
    </row>
    <row r="387" spans="1:8">
      <c r="A387" s="23">
        <v>384</v>
      </c>
      <c r="B387" s="23">
        <v>700</v>
      </c>
      <c r="C387" s="23">
        <v>1</v>
      </c>
      <c r="D387" s="23">
        <v>1000</v>
      </c>
      <c r="E387" s="23">
        <v>5</v>
      </c>
      <c r="F387" s="23">
        <v>30</v>
      </c>
      <c r="G387" s="23">
        <v>0</v>
      </c>
      <c r="H387" s="25">
        <v>14.4</v>
      </c>
    </row>
    <row r="388" spans="1:8">
      <c r="A388" s="23">
        <v>385</v>
      </c>
      <c r="B388" s="23">
        <v>700</v>
      </c>
      <c r="C388" s="23">
        <v>1</v>
      </c>
      <c r="D388" s="23">
        <v>1000</v>
      </c>
      <c r="E388" s="23">
        <v>5</v>
      </c>
      <c r="F388" s="23">
        <v>30</v>
      </c>
      <c r="G388" s="23">
        <v>5</v>
      </c>
      <c r="H388" s="25">
        <v>12.5</v>
      </c>
    </row>
    <row r="389" spans="1:8">
      <c r="A389" s="23">
        <v>386</v>
      </c>
      <c r="B389" s="23">
        <v>700</v>
      </c>
      <c r="C389" s="23">
        <v>1</v>
      </c>
      <c r="D389" s="23">
        <v>1000</v>
      </c>
      <c r="E389" s="23">
        <v>5</v>
      </c>
      <c r="F389" s="23">
        <v>30</v>
      </c>
      <c r="G389" s="23">
        <v>10</v>
      </c>
      <c r="H389" s="25">
        <v>11.8</v>
      </c>
    </row>
    <row r="390" spans="1:8">
      <c r="A390" s="23">
        <v>387</v>
      </c>
      <c r="B390" s="23">
        <v>700</v>
      </c>
      <c r="C390" s="23">
        <v>1</v>
      </c>
      <c r="D390" s="23">
        <v>1000</v>
      </c>
      <c r="E390" s="23">
        <v>5</v>
      </c>
      <c r="F390" s="23">
        <v>30</v>
      </c>
      <c r="G390" s="23">
        <v>40</v>
      </c>
      <c r="H390" s="25">
        <v>9.98</v>
      </c>
    </row>
    <row r="391" spans="1:8">
      <c r="A391" s="23">
        <v>388</v>
      </c>
      <c r="B391" s="23">
        <v>700</v>
      </c>
      <c r="C391" s="23">
        <v>1</v>
      </c>
      <c r="D391" s="23">
        <v>1000</v>
      </c>
      <c r="E391" s="23">
        <v>5</v>
      </c>
      <c r="F391" s="23">
        <v>30</v>
      </c>
      <c r="G391" s="23">
        <v>70</v>
      </c>
      <c r="H391" s="25">
        <v>9.07</v>
      </c>
    </row>
    <row r="392" spans="1:8">
      <c r="A392" s="23">
        <v>389</v>
      </c>
      <c r="B392" s="23">
        <v>700</v>
      </c>
      <c r="C392" s="23">
        <v>1</v>
      </c>
      <c r="D392" s="23">
        <v>1000</v>
      </c>
      <c r="E392" s="23">
        <v>5</v>
      </c>
      <c r="F392" s="23">
        <v>30</v>
      </c>
      <c r="G392" s="23">
        <v>100</v>
      </c>
      <c r="H392" s="25">
        <v>8.43</v>
      </c>
    </row>
    <row r="393" spans="1:8">
      <c r="A393" s="23">
        <v>390</v>
      </c>
      <c r="B393" s="23">
        <v>700</v>
      </c>
      <c r="C393" s="23">
        <v>1</v>
      </c>
      <c r="D393" s="23">
        <v>1000</v>
      </c>
      <c r="E393" s="23">
        <v>5</v>
      </c>
      <c r="F393" s="23">
        <v>60</v>
      </c>
      <c r="G393" s="23">
        <v>0</v>
      </c>
      <c r="H393" s="25">
        <v>11.5</v>
      </c>
    </row>
    <row r="394" spans="1:8">
      <c r="A394" s="23">
        <v>391</v>
      </c>
      <c r="B394" s="23">
        <v>700</v>
      </c>
      <c r="C394" s="23">
        <v>1</v>
      </c>
      <c r="D394" s="23">
        <v>1000</v>
      </c>
      <c r="E394" s="23">
        <v>5</v>
      </c>
      <c r="F394" s="23">
        <v>60</v>
      </c>
      <c r="G394" s="23">
        <v>5</v>
      </c>
      <c r="H394" s="25">
        <v>8.98</v>
      </c>
    </row>
    <row r="395" spans="1:8">
      <c r="A395" s="23">
        <v>392</v>
      </c>
      <c r="B395" s="23">
        <v>700</v>
      </c>
      <c r="C395" s="23">
        <v>1</v>
      </c>
      <c r="D395" s="23">
        <v>1000</v>
      </c>
      <c r="E395" s="23">
        <v>5</v>
      </c>
      <c r="F395" s="23">
        <v>60</v>
      </c>
      <c r="G395" s="23">
        <v>10</v>
      </c>
      <c r="H395" s="25">
        <v>8.31</v>
      </c>
    </row>
    <row r="396" spans="1:8">
      <c r="A396" s="23">
        <v>393</v>
      </c>
      <c r="B396" s="23">
        <v>700</v>
      </c>
      <c r="C396" s="23">
        <v>1</v>
      </c>
      <c r="D396" s="23">
        <v>1000</v>
      </c>
      <c r="E396" s="23">
        <v>5</v>
      </c>
      <c r="F396" s="23">
        <v>60</v>
      </c>
      <c r="G396" s="23">
        <v>40</v>
      </c>
      <c r="H396" s="25">
        <v>6.92</v>
      </c>
    </row>
    <row r="397" spans="1:8">
      <c r="A397" s="23">
        <v>394</v>
      </c>
      <c r="B397" s="23">
        <v>700</v>
      </c>
      <c r="C397" s="23">
        <v>1</v>
      </c>
      <c r="D397" s="23">
        <v>1000</v>
      </c>
      <c r="E397" s="23">
        <v>5</v>
      </c>
      <c r="F397" s="23">
        <v>60</v>
      </c>
      <c r="G397" s="23">
        <v>70</v>
      </c>
      <c r="H397" s="25">
        <v>6.04</v>
      </c>
    </row>
    <row r="398" spans="1:8">
      <c r="A398" s="23">
        <v>395</v>
      </c>
      <c r="B398" s="23">
        <v>700</v>
      </c>
      <c r="C398" s="23">
        <v>1</v>
      </c>
      <c r="D398" s="23">
        <v>1000</v>
      </c>
      <c r="E398" s="23">
        <v>5</v>
      </c>
      <c r="F398" s="23">
        <v>60</v>
      </c>
      <c r="G398" s="23">
        <v>100</v>
      </c>
      <c r="H398" s="25">
        <v>5.47</v>
      </c>
    </row>
    <row r="399" spans="1:8">
      <c r="A399" s="23">
        <v>396</v>
      </c>
      <c r="B399" s="23">
        <v>700</v>
      </c>
      <c r="C399" s="23">
        <v>1</v>
      </c>
      <c r="D399" s="23">
        <v>1000</v>
      </c>
      <c r="E399" s="23">
        <v>10</v>
      </c>
      <c r="F399" s="23">
        <v>0</v>
      </c>
      <c r="G399" s="23">
        <v>0</v>
      </c>
      <c r="H399" s="25">
        <v>16.7</v>
      </c>
    </row>
    <row r="400" spans="1:8">
      <c r="A400" s="23">
        <v>397</v>
      </c>
      <c r="B400" s="23">
        <v>700</v>
      </c>
      <c r="C400" s="23">
        <v>1</v>
      </c>
      <c r="D400" s="23">
        <v>1000</v>
      </c>
      <c r="E400" s="23">
        <v>10</v>
      </c>
      <c r="F400" s="23">
        <v>0</v>
      </c>
      <c r="G400" s="23">
        <v>5</v>
      </c>
      <c r="H400" s="25">
        <v>14.4</v>
      </c>
    </row>
    <row r="401" spans="1:8">
      <c r="A401" s="23">
        <v>398</v>
      </c>
      <c r="B401" s="23">
        <v>700</v>
      </c>
      <c r="C401" s="23">
        <v>1</v>
      </c>
      <c r="D401" s="23">
        <v>1000</v>
      </c>
      <c r="E401" s="23">
        <v>10</v>
      </c>
      <c r="F401" s="23">
        <v>0</v>
      </c>
      <c r="G401" s="23">
        <v>10</v>
      </c>
      <c r="H401" s="25">
        <v>13.2</v>
      </c>
    </row>
    <row r="402" spans="1:8">
      <c r="A402" s="23">
        <v>399</v>
      </c>
      <c r="B402" s="23">
        <v>700</v>
      </c>
      <c r="C402" s="23">
        <v>1</v>
      </c>
      <c r="D402" s="23">
        <v>1000</v>
      </c>
      <c r="E402" s="23">
        <v>10</v>
      </c>
      <c r="F402" s="23">
        <v>0</v>
      </c>
      <c r="G402" s="23">
        <v>40</v>
      </c>
      <c r="H402" s="25">
        <v>11.2</v>
      </c>
    </row>
    <row r="403" spans="1:8">
      <c r="A403" s="23">
        <v>400</v>
      </c>
      <c r="B403" s="23">
        <v>700</v>
      </c>
      <c r="C403" s="23">
        <v>1</v>
      </c>
      <c r="D403" s="23">
        <v>1000</v>
      </c>
      <c r="E403" s="23">
        <v>10</v>
      </c>
      <c r="F403" s="23">
        <v>0</v>
      </c>
      <c r="G403" s="23">
        <v>70</v>
      </c>
      <c r="H403" s="25">
        <v>10.199999999999999</v>
      </c>
    </row>
    <row r="404" spans="1:8">
      <c r="A404" s="23">
        <v>401</v>
      </c>
      <c r="B404" s="23">
        <v>700</v>
      </c>
      <c r="C404" s="23">
        <v>1</v>
      </c>
      <c r="D404" s="23">
        <v>1000</v>
      </c>
      <c r="E404" s="23">
        <v>10</v>
      </c>
      <c r="F404" s="23">
        <v>0</v>
      </c>
      <c r="G404" s="23">
        <v>100</v>
      </c>
      <c r="H404" s="25">
        <v>9.52</v>
      </c>
    </row>
    <row r="405" spans="1:8">
      <c r="A405" s="23">
        <v>402</v>
      </c>
      <c r="B405" s="23">
        <v>700</v>
      </c>
      <c r="C405" s="23">
        <v>1</v>
      </c>
      <c r="D405" s="23">
        <v>1000</v>
      </c>
      <c r="E405" s="23">
        <v>10</v>
      </c>
      <c r="F405" s="23">
        <v>30</v>
      </c>
      <c r="G405" s="23">
        <v>0</v>
      </c>
      <c r="H405" s="25">
        <v>15.8</v>
      </c>
    </row>
    <row r="406" spans="1:8">
      <c r="A406" s="23">
        <v>403</v>
      </c>
      <c r="B406" s="23">
        <v>700</v>
      </c>
      <c r="C406" s="23">
        <v>1</v>
      </c>
      <c r="D406" s="23">
        <v>1000</v>
      </c>
      <c r="E406" s="23">
        <v>10</v>
      </c>
      <c r="F406" s="23">
        <v>30</v>
      </c>
      <c r="G406" s="23">
        <v>5</v>
      </c>
      <c r="H406" s="25">
        <v>13.1</v>
      </c>
    </row>
    <row r="407" spans="1:8">
      <c r="A407" s="23">
        <v>404</v>
      </c>
      <c r="B407" s="23">
        <v>700</v>
      </c>
      <c r="C407" s="23">
        <v>1</v>
      </c>
      <c r="D407" s="23">
        <v>1000</v>
      </c>
      <c r="E407" s="23">
        <v>10</v>
      </c>
      <c r="F407" s="23">
        <v>30</v>
      </c>
      <c r="G407" s="23">
        <v>10</v>
      </c>
      <c r="H407" s="25">
        <v>12</v>
      </c>
    </row>
    <row r="408" spans="1:8">
      <c r="A408" s="23">
        <v>405</v>
      </c>
      <c r="B408" s="23">
        <v>700</v>
      </c>
      <c r="C408" s="23">
        <v>1</v>
      </c>
      <c r="D408" s="23">
        <v>1000</v>
      </c>
      <c r="E408" s="23">
        <v>10</v>
      </c>
      <c r="F408" s="23">
        <v>30</v>
      </c>
      <c r="G408" s="23">
        <v>40</v>
      </c>
      <c r="H408" s="25">
        <v>10.3</v>
      </c>
    </row>
    <row r="409" spans="1:8">
      <c r="A409" s="23">
        <v>406</v>
      </c>
      <c r="B409" s="23">
        <v>700</v>
      </c>
      <c r="C409" s="23">
        <v>1</v>
      </c>
      <c r="D409" s="23">
        <v>1000</v>
      </c>
      <c r="E409" s="23">
        <v>10</v>
      </c>
      <c r="F409" s="23">
        <v>30</v>
      </c>
      <c r="G409" s="23">
        <v>70</v>
      </c>
      <c r="H409" s="25">
        <v>9.4499999999999993</v>
      </c>
    </row>
    <row r="410" spans="1:8">
      <c r="A410" s="23">
        <v>407</v>
      </c>
      <c r="B410" s="23">
        <v>700</v>
      </c>
      <c r="C410" s="23">
        <v>1</v>
      </c>
      <c r="D410" s="23">
        <v>1000</v>
      </c>
      <c r="E410" s="23">
        <v>10</v>
      </c>
      <c r="F410" s="23">
        <v>30</v>
      </c>
      <c r="G410" s="23">
        <v>100</v>
      </c>
      <c r="H410" s="25">
        <v>8.84</v>
      </c>
    </row>
    <row r="411" spans="1:8">
      <c r="A411" s="23">
        <v>408</v>
      </c>
      <c r="B411" s="23">
        <v>700</v>
      </c>
      <c r="C411" s="23">
        <v>1</v>
      </c>
      <c r="D411" s="23">
        <v>1000</v>
      </c>
      <c r="E411" s="23">
        <v>10</v>
      </c>
      <c r="F411" s="23">
        <v>60</v>
      </c>
      <c r="G411" s="23">
        <v>0</v>
      </c>
      <c r="H411" s="25">
        <v>11.9</v>
      </c>
    </row>
    <row r="412" spans="1:8">
      <c r="A412" s="23">
        <v>409</v>
      </c>
      <c r="B412" s="23">
        <v>700</v>
      </c>
      <c r="C412" s="23">
        <v>1</v>
      </c>
      <c r="D412" s="23">
        <v>1000</v>
      </c>
      <c r="E412" s="23">
        <v>10</v>
      </c>
      <c r="F412" s="23">
        <v>60</v>
      </c>
      <c r="G412" s="23">
        <v>5</v>
      </c>
      <c r="H412" s="25">
        <v>9.3800000000000008</v>
      </c>
    </row>
    <row r="413" spans="1:8">
      <c r="A413" s="23">
        <v>410</v>
      </c>
      <c r="B413" s="23">
        <v>700</v>
      </c>
      <c r="C413" s="23">
        <v>1</v>
      </c>
      <c r="D413" s="23">
        <v>1000</v>
      </c>
      <c r="E413" s="23">
        <v>10</v>
      </c>
      <c r="F413" s="23">
        <v>60</v>
      </c>
      <c r="G413" s="23">
        <v>10</v>
      </c>
      <c r="H413" s="25">
        <v>8.74</v>
      </c>
    </row>
    <row r="414" spans="1:8">
      <c r="A414" s="23">
        <v>411</v>
      </c>
      <c r="B414" s="23">
        <v>700</v>
      </c>
      <c r="C414" s="23">
        <v>1</v>
      </c>
      <c r="D414" s="23">
        <v>1000</v>
      </c>
      <c r="E414" s="23">
        <v>10</v>
      </c>
      <c r="F414" s="23">
        <v>60</v>
      </c>
      <c r="G414" s="23">
        <v>40</v>
      </c>
      <c r="H414" s="25">
        <v>0</v>
      </c>
    </row>
    <row r="415" spans="1:8">
      <c r="A415" s="23">
        <v>412</v>
      </c>
      <c r="B415" s="23">
        <v>700</v>
      </c>
      <c r="C415" s="23">
        <v>1</v>
      </c>
      <c r="D415" s="23">
        <v>1000</v>
      </c>
      <c r="E415" s="23">
        <v>10</v>
      </c>
      <c r="F415" s="23">
        <v>60</v>
      </c>
      <c r="G415" s="23">
        <v>70</v>
      </c>
      <c r="H415" s="25">
        <v>0</v>
      </c>
    </row>
    <row r="416" spans="1:8">
      <c r="A416" s="23">
        <v>413</v>
      </c>
      <c r="B416" s="23">
        <v>700</v>
      </c>
      <c r="C416" s="23">
        <v>1</v>
      </c>
      <c r="D416" s="23">
        <v>1000</v>
      </c>
      <c r="E416" s="23">
        <v>10</v>
      </c>
      <c r="F416" s="23">
        <v>60</v>
      </c>
      <c r="G416" s="23">
        <v>100</v>
      </c>
      <c r="H416" s="25">
        <v>0</v>
      </c>
    </row>
    <row r="417" spans="1:8">
      <c r="A417" s="23">
        <v>414</v>
      </c>
      <c r="B417" s="23">
        <v>700</v>
      </c>
      <c r="C417" s="23">
        <v>1</v>
      </c>
      <c r="D417" s="23">
        <v>1000</v>
      </c>
      <c r="E417" s="23">
        <v>20</v>
      </c>
      <c r="F417" s="23">
        <v>0</v>
      </c>
      <c r="G417" s="23">
        <v>0</v>
      </c>
      <c r="H417" s="25">
        <v>17.5</v>
      </c>
    </row>
    <row r="418" spans="1:8">
      <c r="A418" s="23">
        <v>415</v>
      </c>
      <c r="B418" s="23">
        <v>700</v>
      </c>
      <c r="C418" s="23">
        <v>1</v>
      </c>
      <c r="D418" s="23">
        <v>1000</v>
      </c>
      <c r="E418" s="23">
        <v>20</v>
      </c>
      <c r="F418" s="23">
        <v>0</v>
      </c>
      <c r="G418" s="23">
        <v>5</v>
      </c>
      <c r="H418" s="25">
        <v>15.2</v>
      </c>
    </row>
    <row r="419" spans="1:8">
      <c r="A419" s="23">
        <v>416</v>
      </c>
      <c r="B419" s="23">
        <v>700</v>
      </c>
      <c r="C419" s="23">
        <v>1</v>
      </c>
      <c r="D419" s="23">
        <v>1000</v>
      </c>
      <c r="E419" s="23">
        <v>20</v>
      </c>
      <c r="F419" s="23">
        <v>0</v>
      </c>
      <c r="G419" s="23">
        <v>10</v>
      </c>
      <c r="H419" s="25">
        <v>13.8</v>
      </c>
    </row>
    <row r="420" spans="1:8">
      <c r="A420" s="23">
        <v>417</v>
      </c>
      <c r="B420" s="23">
        <v>700</v>
      </c>
      <c r="C420" s="23">
        <v>1</v>
      </c>
      <c r="D420" s="23">
        <v>1000</v>
      </c>
      <c r="E420" s="23">
        <v>20</v>
      </c>
      <c r="F420" s="23">
        <v>0</v>
      </c>
      <c r="G420" s="23">
        <v>40</v>
      </c>
      <c r="H420" s="25">
        <v>11.7</v>
      </c>
    </row>
    <row r="421" spans="1:8">
      <c r="A421" s="23">
        <v>418</v>
      </c>
      <c r="B421" s="23">
        <v>700</v>
      </c>
      <c r="C421" s="23">
        <v>1</v>
      </c>
      <c r="D421" s="23">
        <v>1000</v>
      </c>
      <c r="E421" s="23">
        <v>20</v>
      </c>
      <c r="F421" s="23">
        <v>0</v>
      </c>
      <c r="G421" s="23">
        <v>70</v>
      </c>
      <c r="H421" s="25">
        <v>10.6</v>
      </c>
    </row>
    <row r="422" spans="1:8">
      <c r="A422" s="23">
        <v>419</v>
      </c>
      <c r="B422" s="23">
        <v>700</v>
      </c>
      <c r="C422" s="23">
        <v>1</v>
      </c>
      <c r="D422" s="23">
        <v>1000</v>
      </c>
      <c r="E422" s="23">
        <v>20</v>
      </c>
      <c r="F422" s="23">
        <v>0</v>
      </c>
      <c r="G422" s="23">
        <v>100</v>
      </c>
      <c r="H422" s="25">
        <v>9.8800000000000008</v>
      </c>
    </row>
    <row r="423" spans="1:8">
      <c r="A423" s="23">
        <v>420</v>
      </c>
      <c r="B423" s="23">
        <v>700</v>
      </c>
      <c r="C423" s="23">
        <v>1</v>
      </c>
      <c r="D423" s="23">
        <v>1000</v>
      </c>
      <c r="E423" s="23">
        <v>20</v>
      </c>
      <c r="F423" s="23">
        <v>30</v>
      </c>
      <c r="G423" s="23">
        <v>0</v>
      </c>
      <c r="H423" s="25">
        <v>16.399999999999999</v>
      </c>
    </row>
    <row r="424" spans="1:8">
      <c r="A424" s="23">
        <v>421</v>
      </c>
      <c r="B424" s="23">
        <v>700</v>
      </c>
      <c r="C424" s="23">
        <v>1</v>
      </c>
      <c r="D424" s="23">
        <v>1000</v>
      </c>
      <c r="E424" s="23">
        <v>20</v>
      </c>
      <c r="F424" s="23">
        <v>30</v>
      </c>
      <c r="G424" s="23">
        <v>5</v>
      </c>
      <c r="H424" s="25">
        <v>13.7</v>
      </c>
    </row>
    <row r="425" spans="1:8">
      <c r="A425" s="23">
        <v>422</v>
      </c>
      <c r="B425" s="23">
        <v>700</v>
      </c>
      <c r="C425" s="23">
        <v>1</v>
      </c>
      <c r="D425" s="23">
        <v>1000</v>
      </c>
      <c r="E425" s="23">
        <v>20</v>
      </c>
      <c r="F425" s="23">
        <v>30</v>
      </c>
      <c r="G425" s="23">
        <v>10</v>
      </c>
      <c r="H425" s="25">
        <v>12.5</v>
      </c>
    </row>
    <row r="426" spans="1:8">
      <c r="A426" s="23">
        <v>423</v>
      </c>
      <c r="B426" s="23">
        <v>700</v>
      </c>
      <c r="C426" s="23">
        <v>1</v>
      </c>
      <c r="D426" s="23">
        <v>1000</v>
      </c>
      <c r="E426" s="23">
        <v>20</v>
      </c>
      <c r="F426" s="23">
        <v>30</v>
      </c>
      <c r="G426" s="23">
        <v>40</v>
      </c>
      <c r="H426" s="25">
        <v>10.7</v>
      </c>
    </row>
    <row r="427" spans="1:8">
      <c r="A427" s="23">
        <v>424</v>
      </c>
      <c r="B427" s="23">
        <v>700</v>
      </c>
      <c r="C427" s="23">
        <v>1</v>
      </c>
      <c r="D427" s="23">
        <v>1000</v>
      </c>
      <c r="E427" s="23">
        <v>20</v>
      </c>
      <c r="F427" s="23">
        <v>30</v>
      </c>
      <c r="G427" s="23">
        <v>70</v>
      </c>
      <c r="H427" s="25">
        <v>9.8000000000000007</v>
      </c>
    </row>
    <row r="428" spans="1:8">
      <c r="A428" s="23">
        <v>425</v>
      </c>
      <c r="B428" s="23">
        <v>700</v>
      </c>
      <c r="C428" s="23">
        <v>1</v>
      </c>
      <c r="D428" s="23">
        <v>1000</v>
      </c>
      <c r="E428" s="23">
        <v>20</v>
      </c>
      <c r="F428" s="23">
        <v>30</v>
      </c>
      <c r="G428" s="23">
        <v>100</v>
      </c>
      <c r="H428" s="25">
        <v>9.15</v>
      </c>
    </row>
    <row r="429" spans="1:8">
      <c r="A429" s="23">
        <v>426</v>
      </c>
      <c r="B429" s="23">
        <v>700</v>
      </c>
      <c r="C429" s="23">
        <v>1</v>
      </c>
      <c r="D429" s="23">
        <v>1000</v>
      </c>
      <c r="E429" s="23">
        <v>20</v>
      </c>
      <c r="F429" s="23">
        <v>60</v>
      </c>
      <c r="G429" s="23">
        <v>0</v>
      </c>
      <c r="H429" s="25">
        <v>12.3</v>
      </c>
    </row>
    <row r="430" spans="1:8">
      <c r="A430" s="23">
        <v>427</v>
      </c>
      <c r="B430" s="23">
        <v>700</v>
      </c>
      <c r="C430" s="23">
        <v>1</v>
      </c>
      <c r="D430" s="23">
        <v>1000</v>
      </c>
      <c r="E430" s="23">
        <v>20</v>
      </c>
      <c r="F430" s="23">
        <v>60</v>
      </c>
      <c r="G430" s="23">
        <v>5</v>
      </c>
      <c r="H430" s="25">
        <v>9.74</v>
      </c>
    </row>
    <row r="431" spans="1:8">
      <c r="A431" s="23">
        <v>428</v>
      </c>
      <c r="B431" s="23">
        <v>700</v>
      </c>
      <c r="C431" s="23">
        <v>1</v>
      </c>
      <c r="D431" s="23">
        <v>1000</v>
      </c>
      <c r="E431" s="23">
        <v>20</v>
      </c>
      <c r="F431" s="23">
        <v>60</v>
      </c>
      <c r="G431" s="23">
        <v>10</v>
      </c>
      <c r="H431" s="25">
        <v>9.06</v>
      </c>
    </row>
    <row r="432" spans="1:8">
      <c r="A432" s="23">
        <v>429</v>
      </c>
      <c r="B432" s="23">
        <v>700</v>
      </c>
      <c r="C432" s="23">
        <v>1</v>
      </c>
      <c r="D432" s="23">
        <v>1000</v>
      </c>
      <c r="E432" s="23">
        <v>20</v>
      </c>
      <c r="F432" s="23">
        <v>60</v>
      </c>
      <c r="G432" s="23">
        <v>40</v>
      </c>
      <c r="H432" s="25">
        <v>0</v>
      </c>
    </row>
    <row r="433" spans="1:8">
      <c r="A433" s="23">
        <v>430</v>
      </c>
      <c r="B433" s="23">
        <v>700</v>
      </c>
      <c r="C433" s="23">
        <v>1</v>
      </c>
      <c r="D433" s="23">
        <v>1000</v>
      </c>
      <c r="E433" s="23">
        <v>20</v>
      </c>
      <c r="F433" s="23">
        <v>60</v>
      </c>
      <c r="G433" s="23">
        <v>70</v>
      </c>
      <c r="H433" s="25">
        <v>0</v>
      </c>
    </row>
    <row r="434" spans="1:8">
      <c r="A434" s="23">
        <v>431</v>
      </c>
      <c r="B434" s="23">
        <v>700</v>
      </c>
      <c r="C434" s="23">
        <v>1</v>
      </c>
      <c r="D434" s="23">
        <v>1000</v>
      </c>
      <c r="E434" s="23">
        <v>20</v>
      </c>
      <c r="F434" s="23">
        <v>60</v>
      </c>
      <c r="G434" s="23">
        <v>100</v>
      </c>
      <c r="H434" s="25">
        <v>0</v>
      </c>
    </row>
    <row r="435" spans="1:8">
      <c r="A435" s="23">
        <v>432</v>
      </c>
      <c r="B435" s="23">
        <v>700</v>
      </c>
      <c r="C435" s="23">
        <v>1</v>
      </c>
      <c r="D435" s="23">
        <v>1000</v>
      </c>
      <c r="E435" s="23">
        <v>50</v>
      </c>
      <c r="F435" s="23">
        <v>0</v>
      </c>
      <c r="G435" s="23">
        <v>0</v>
      </c>
      <c r="H435" s="25">
        <v>17.899999999999999</v>
      </c>
    </row>
    <row r="436" spans="1:8">
      <c r="A436" s="23">
        <v>433</v>
      </c>
      <c r="B436" s="23">
        <v>700</v>
      </c>
      <c r="C436" s="23">
        <v>1</v>
      </c>
      <c r="D436" s="23">
        <v>1000</v>
      </c>
      <c r="E436" s="23">
        <v>50</v>
      </c>
      <c r="F436" s="23">
        <v>0</v>
      </c>
      <c r="G436" s="23">
        <v>5</v>
      </c>
      <c r="H436" s="25">
        <v>15.8</v>
      </c>
    </row>
    <row r="437" spans="1:8">
      <c r="A437" s="23">
        <v>434</v>
      </c>
      <c r="B437" s="23">
        <v>700</v>
      </c>
      <c r="C437" s="23">
        <v>1</v>
      </c>
      <c r="D437" s="23">
        <v>1000</v>
      </c>
      <c r="E437" s="23">
        <v>50</v>
      </c>
      <c r="F437" s="23">
        <v>0</v>
      </c>
      <c r="G437" s="23">
        <v>10</v>
      </c>
      <c r="H437" s="25">
        <v>14.3</v>
      </c>
    </row>
    <row r="438" spans="1:8">
      <c r="A438" s="23">
        <v>435</v>
      </c>
      <c r="B438" s="23">
        <v>700</v>
      </c>
      <c r="C438" s="23">
        <v>1</v>
      </c>
      <c r="D438" s="23">
        <v>1000</v>
      </c>
      <c r="E438" s="23">
        <v>50</v>
      </c>
      <c r="F438" s="23">
        <v>0</v>
      </c>
      <c r="G438" s="23">
        <v>40</v>
      </c>
      <c r="H438" s="25">
        <v>11.9</v>
      </c>
    </row>
    <row r="439" spans="1:8">
      <c r="A439" s="23">
        <v>436</v>
      </c>
      <c r="B439" s="23">
        <v>700</v>
      </c>
      <c r="C439" s="23">
        <v>1</v>
      </c>
      <c r="D439" s="23">
        <v>1000</v>
      </c>
      <c r="E439" s="23">
        <v>50</v>
      </c>
      <c r="F439" s="23">
        <v>0</v>
      </c>
      <c r="G439" s="23">
        <v>70</v>
      </c>
      <c r="H439" s="25">
        <v>10.8</v>
      </c>
    </row>
    <row r="440" spans="1:8">
      <c r="A440" s="23">
        <v>437</v>
      </c>
      <c r="B440" s="23">
        <v>700</v>
      </c>
      <c r="C440" s="23">
        <v>1</v>
      </c>
      <c r="D440" s="23">
        <v>1000</v>
      </c>
      <c r="E440" s="23">
        <v>50</v>
      </c>
      <c r="F440" s="23">
        <v>0</v>
      </c>
      <c r="G440" s="23">
        <v>100</v>
      </c>
      <c r="H440" s="25">
        <v>10.1</v>
      </c>
    </row>
    <row r="441" spans="1:8">
      <c r="A441" s="23">
        <v>438</v>
      </c>
      <c r="B441" s="23">
        <v>700</v>
      </c>
      <c r="C441" s="23">
        <v>1</v>
      </c>
      <c r="D441" s="23">
        <v>1000</v>
      </c>
      <c r="E441" s="23">
        <v>50</v>
      </c>
      <c r="F441" s="23">
        <v>30</v>
      </c>
      <c r="G441" s="23">
        <v>0</v>
      </c>
      <c r="H441" s="25">
        <v>16.8</v>
      </c>
    </row>
    <row r="442" spans="1:8">
      <c r="A442" s="23">
        <v>439</v>
      </c>
      <c r="B442" s="23">
        <v>700</v>
      </c>
      <c r="C442" s="23">
        <v>1</v>
      </c>
      <c r="D442" s="23">
        <v>1000</v>
      </c>
      <c r="E442" s="23">
        <v>50</v>
      </c>
      <c r="F442" s="23">
        <v>30</v>
      </c>
      <c r="G442" s="23">
        <v>5</v>
      </c>
      <c r="H442" s="25">
        <v>14.2</v>
      </c>
    </row>
    <row r="443" spans="1:8">
      <c r="A443" s="23">
        <v>440</v>
      </c>
      <c r="B443" s="23">
        <v>700</v>
      </c>
      <c r="C443" s="23">
        <v>1</v>
      </c>
      <c r="D443" s="23">
        <v>1000</v>
      </c>
      <c r="E443" s="23">
        <v>50</v>
      </c>
      <c r="F443" s="23">
        <v>30</v>
      </c>
      <c r="G443" s="23">
        <v>10</v>
      </c>
      <c r="H443" s="25">
        <v>12.9</v>
      </c>
    </row>
    <row r="444" spans="1:8">
      <c r="A444" s="23">
        <v>441</v>
      </c>
      <c r="B444" s="23">
        <v>700</v>
      </c>
      <c r="C444" s="23">
        <v>1</v>
      </c>
      <c r="D444" s="23">
        <v>1000</v>
      </c>
      <c r="E444" s="23">
        <v>50</v>
      </c>
      <c r="F444" s="23">
        <v>30</v>
      </c>
      <c r="G444" s="23">
        <v>40</v>
      </c>
      <c r="H444" s="25">
        <v>10.9</v>
      </c>
    </row>
    <row r="445" spans="1:8">
      <c r="A445" s="23">
        <v>442</v>
      </c>
      <c r="B445" s="23">
        <v>700</v>
      </c>
      <c r="C445" s="23">
        <v>1</v>
      </c>
      <c r="D445" s="23">
        <v>1000</v>
      </c>
      <c r="E445" s="23">
        <v>50</v>
      </c>
      <c r="F445" s="23">
        <v>30</v>
      </c>
      <c r="G445" s="23">
        <v>70</v>
      </c>
      <c r="H445" s="25">
        <v>9.99</v>
      </c>
    </row>
    <row r="446" spans="1:8">
      <c r="A446" s="23">
        <v>443</v>
      </c>
      <c r="B446" s="23">
        <v>700</v>
      </c>
      <c r="C446" s="23">
        <v>1</v>
      </c>
      <c r="D446" s="23">
        <v>1000</v>
      </c>
      <c r="E446" s="23">
        <v>50</v>
      </c>
      <c r="F446" s="23">
        <v>30</v>
      </c>
      <c r="G446" s="23">
        <v>100</v>
      </c>
      <c r="H446" s="25">
        <v>9.31</v>
      </c>
    </row>
    <row r="447" spans="1:8">
      <c r="A447" s="23">
        <v>444</v>
      </c>
      <c r="B447" s="23">
        <v>700</v>
      </c>
      <c r="C447" s="23">
        <v>1</v>
      </c>
      <c r="D447" s="23">
        <v>1000</v>
      </c>
      <c r="E447" s="23">
        <v>50</v>
      </c>
      <c r="F447" s="23">
        <v>60</v>
      </c>
      <c r="G447" s="23">
        <v>0</v>
      </c>
      <c r="H447" s="25">
        <v>12.5</v>
      </c>
    </row>
    <row r="448" spans="1:8">
      <c r="A448" s="23">
        <v>445</v>
      </c>
      <c r="B448" s="23">
        <v>700</v>
      </c>
      <c r="C448" s="23">
        <v>1</v>
      </c>
      <c r="D448" s="23">
        <v>1000</v>
      </c>
      <c r="E448" s="23">
        <v>50</v>
      </c>
      <c r="F448" s="23">
        <v>60</v>
      </c>
      <c r="G448" s="23">
        <v>5</v>
      </c>
      <c r="H448" s="25">
        <v>9.93</v>
      </c>
    </row>
    <row r="449" spans="1:8">
      <c r="A449" s="23">
        <v>446</v>
      </c>
      <c r="B449" s="23">
        <v>700</v>
      </c>
      <c r="C449" s="23">
        <v>1</v>
      </c>
      <c r="D449" s="23">
        <v>1000</v>
      </c>
      <c r="E449" s="23">
        <v>50</v>
      </c>
      <c r="F449" s="23">
        <v>60</v>
      </c>
      <c r="G449" s="23">
        <v>10</v>
      </c>
      <c r="H449" s="25">
        <v>9.2200000000000006</v>
      </c>
    </row>
    <row r="450" spans="1:8">
      <c r="A450" s="23">
        <v>447</v>
      </c>
      <c r="B450" s="23">
        <v>700</v>
      </c>
      <c r="C450" s="23">
        <v>1</v>
      </c>
      <c r="D450" s="23">
        <v>1000</v>
      </c>
      <c r="E450" s="23">
        <v>50</v>
      </c>
      <c r="F450" s="23">
        <v>60</v>
      </c>
      <c r="G450" s="23">
        <v>40</v>
      </c>
      <c r="H450" s="25">
        <v>8.11</v>
      </c>
    </row>
    <row r="451" spans="1:8">
      <c r="A451" s="23">
        <v>448</v>
      </c>
      <c r="B451" s="23">
        <v>700</v>
      </c>
      <c r="C451" s="23">
        <v>1</v>
      </c>
      <c r="D451" s="23">
        <v>1000</v>
      </c>
      <c r="E451" s="23">
        <v>50</v>
      </c>
      <c r="F451" s="23">
        <v>60</v>
      </c>
      <c r="G451" s="23">
        <v>70</v>
      </c>
      <c r="H451" s="25">
        <v>0</v>
      </c>
    </row>
    <row r="452" spans="1:8">
      <c r="A452" s="23">
        <v>449</v>
      </c>
      <c r="B452" s="23">
        <v>700</v>
      </c>
      <c r="C452" s="23">
        <v>1</v>
      </c>
      <c r="D452" s="23">
        <v>1000</v>
      </c>
      <c r="E452" s="23">
        <v>50</v>
      </c>
      <c r="F452" s="23">
        <v>60</v>
      </c>
      <c r="G452" s="23">
        <v>100</v>
      </c>
      <c r="H452" s="25">
        <v>0</v>
      </c>
    </row>
    <row r="453" spans="1:8">
      <c r="A453" s="23">
        <v>450</v>
      </c>
      <c r="B453" s="23">
        <v>700</v>
      </c>
      <c r="C453" s="23">
        <v>1</v>
      </c>
      <c r="D453" s="23">
        <v>3000</v>
      </c>
      <c r="E453" s="23">
        <v>1</v>
      </c>
      <c r="F453" s="23">
        <v>0</v>
      </c>
      <c r="G453" s="23">
        <v>0</v>
      </c>
      <c r="H453" s="25">
        <v>12.3</v>
      </c>
    </row>
    <row r="454" spans="1:8">
      <c r="A454" s="23">
        <v>451</v>
      </c>
      <c r="B454" s="23">
        <v>700</v>
      </c>
      <c r="C454" s="23">
        <v>1</v>
      </c>
      <c r="D454" s="23">
        <v>3000</v>
      </c>
      <c r="E454" s="23">
        <v>1</v>
      </c>
      <c r="F454" s="23">
        <v>0</v>
      </c>
      <c r="G454" s="23">
        <v>5</v>
      </c>
      <c r="H454" s="25">
        <v>10.8</v>
      </c>
    </row>
    <row r="455" spans="1:8">
      <c r="A455" s="23">
        <v>452</v>
      </c>
      <c r="B455" s="23">
        <v>700</v>
      </c>
      <c r="C455" s="23">
        <v>1</v>
      </c>
      <c r="D455" s="23">
        <v>3000</v>
      </c>
      <c r="E455" s="23">
        <v>1</v>
      </c>
      <c r="F455" s="23">
        <v>0</v>
      </c>
      <c r="G455" s="23">
        <v>10</v>
      </c>
      <c r="H455" s="25">
        <v>10.199999999999999</v>
      </c>
    </row>
    <row r="456" spans="1:8">
      <c r="A456" s="23">
        <v>453</v>
      </c>
      <c r="B456" s="23">
        <v>700</v>
      </c>
      <c r="C456" s="23">
        <v>1</v>
      </c>
      <c r="D456" s="23">
        <v>3000</v>
      </c>
      <c r="E456" s="23">
        <v>1</v>
      </c>
      <c r="F456" s="23">
        <v>0</v>
      </c>
      <c r="G456" s="23">
        <v>40</v>
      </c>
      <c r="H456" s="25">
        <v>9.0299999999999994</v>
      </c>
    </row>
    <row r="457" spans="1:8">
      <c r="A457" s="23">
        <v>454</v>
      </c>
      <c r="B457" s="23">
        <v>700</v>
      </c>
      <c r="C457" s="23">
        <v>1</v>
      </c>
      <c r="D457" s="23">
        <v>3000</v>
      </c>
      <c r="E457" s="23">
        <v>1</v>
      </c>
      <c r="F457" s="23">
        <v>0</v>
      </c>
      <c r="G457" s="23">
        <v>70</v>
      </c>
      <c r="H457" s="25">
        <v>8.41</v>
      </c>
    </row>
    <row r="458" spans="1:8">
      <c r="A458" s="23">
        <v>455</v>
      </c>
      <c r="B458" s="23">
        <v>700</v>
      </c>
      <c r="C458" s="23">
        <v>1</v>
      </c>
      <c r="D458" s="23">
        <v>3000</v>
      </c>
      <c r="E458" s="23">
        <v>1</v>
      </c>
      <c r="F458" s="23">
        <v>0</v>
      </c>
      <c r="G458" s="23">
        <v>100</v>
      </c>
      <c r="H458" s="25">
        <v>7.85</v>
      </c>
    </row>
    <row r="459" spans="1:8">
      <c r="A459" s="23">
        <v>456</v>
      </c>
      <c r="B459" s="23">
        <v>700</v>
      </c>
      <c r="C459" s="23">
        <v>1</v>
      </c>
      <c r="D459" s="23">
        <v>3000</v>
      </c>
      <c r="E459" s="23">
        <v>1</v>
      </c>
      <c r="F459" s="23">
        <v>30</v>
      </c>
      <c r="G459" s="23">
        <v>0</v>
      </c>
      <c r="H459" s="25">
        <v>11.8</v>
      </c>
    </row>
    <row r="460" spans="1:8">
      <c r="A460" s="23">
        <v>457</v>
      </c>
      <c r="B460" s="23">
        <v>700</v>
      </c>
      <c r="C460" s="23">
        <v>1</v>
      </c>
      <c r="D460" s="23">
        <v>3000</v>
      </c>
      <c r="E460" s="23">
        <v>1</v>
      </c>
      <c r="F460" s="23">
        <v>30</v>
      </c>
      <c r="G460" s="23">
        <v>5</v>
      </c>
      <c r="H460" s="25">
        <v>10.199999999999999</v>
      </c>
    </row>
    <row r="461" spans="1:8">
      <c r="A461" s="23">
        <v>458</v>
      </c>
      <c r="B461" s="23">
        <v>700</v>
      </c>
      <c r="C461" s="23">
        <v>1</v>
      </c>
      <c r="D461" s="23">
        <v>3000</v>
      </c>
      <c r="E461" s="23">
        <v>1</v>
      </c>
      <c r="F461" s="23">
        <v>30</v>
      </c>
      <c r="G461" s="23">
        <v>10</v>
      </c>
      <c r="H461" s="25">
        <v>9.5</v>
      </c>
    </row>
    <row r="462" spans="1:8">
      <c r="A462" s="23">
        <v>459</v>
      </c>
      <c r="B462" s="23">
        <v>700</v>
      </c>
      <c r="C462" s="23">
        <v>1</v>
      </c>
      <c r="D462" s="23">
        <v>3000</v>
      </c>
      <c r="E462" s="23">
        <v>1</v>
      </c>
      <c r="F462" s="23">
        <v>30</v>
      </c>
      <c r="G462" s="23">
        <v>40</v>
      </c>
      <c r="H462" s="25">
        <v>8.43</v>
      </c>
    </row>
    <row r="463" spans="1:8">
      <c r="A463" s="23">
        <v>460</v>
      </c>
      <c r="B463" s="23">
        <v>700</v>
      </c>
      <c r="C463" s="23">
        <v>1</v>
      </c>
      <c r="D463" s="23">
        <v>3000</v>
      </c>
      <c r="E463" s="23">
        <v>1</v>
      </c>
      <c r="F463" s="23">
        <v>30</v>
      </c>
      <c r="G463" s="23">
        <v>70</v>
      </c>
      <c r="H463" s="25">
        <v>7.78</v>
      </c>
    </row>
    <row r="464" spans="1:8">
      <c r="A464" s="23">
        <v>461</v>
      </c>
      <c r="B464" s="23">
        <v>700</v>
      </c>
      <c r="C464" s="23">
        <v>1</v>
      </c>
      <c r="D464" s="23">
        <v>3000</v>
      </c>
      <c r="E464" s="23">
        <v>1</v>
      </c>
      <c r="F464" s="23">
        <v>30</v>
      </c>
      <c r="G464" s="23">
        <v>100</v>
      </c>
      <c r="H464" s="25">
        <v>7.3</v>
      </c>
    </row>
    <row r="465" spans="1:8">
      <c r="A465" s="23">
        <v>462</v>
      </c>
      <c r="B465" s="23">
        <v>700</v>
      </c>
      <c r="C465" s="23">
        <v>1</v>
      </c>
      <c r="D465" s="23">
        <v>3000</v>
      </c>
      <c r="E465" s="23">
        <v>1</v>
      </c>
      <c r="F465" s="23">
        <v>60</v>
      </c>
      <c r="G465" s="23">
        <v>0</v>
      </c>
      <c r="H465" s="25">
        <v>9.94</v>
      </c>
    </row>
    <row r="466" spans="1:8">
      <c r="A466" s="23">
        <v>463</v>
      </c>
      <c r="B466" s="23">
        <v>700</v>
      </c>
      <c r="C466" s="23">
        <v>1</v>
      </c>
      <c r="D466" s="23">
        <v>3000</v>
      </c>
      <c r="E466" s="23">
        <v>1</v>
      </c>
      <c r="F466" s="23">
        <v>60</v>
      </c>
      <c r="G466" s="23">
        <v>5</v>
      </c>
      <c r="H466" s="25">
        <v>7.67</v>
      </c>
    </row>
    <row r="467" spans="1:8">
      <c r="A467" s="23">
        <v>464</v>
      </c>
      <c r="B467" s="23">
        <v>700</v>
      </c>
      <c r="C467" s="23">
        <v>1</v>
      </c>
      <c r="D467" s="23">
        <v>3000</v>
      </c>
      <c r="E467" s="23">
        <v>1</v>
      </c>
      <c r="F467" s="23">
        <v>60</v>
      </c>
      <c r="G467" s="23">
        <v>10</v>
      </c>
      <c r="H467" s="25">
        <v>7.17</v>
      </c>
    </row>
    <row r="468" spans="1:8">
      <c r="A468" s="23">
        <v>465</v>
      </c>
      <c r="B468" s="23">
        <v>700</v>
      </c>
      <c r="C468" s="23">
        <v>1</v>
      </c>
      <c r="D468" s="23">
        <v>3000</v>
      </c>
      <c r="E468" s="23">
        <v>1</v>
      </c>
      <c r="F468" s="23">
        <v>60</v>
      </c>
      <c r="G468" s="23">
        <v>40</v>
      </c>
      <c r="H468" s="25">
        <v>6.32</v>
      </c>
    </row>
    <row r="469" spans="1:8">
      <c r="A469" s="23">
        <v>466</v>
      </c>
      <c r="B469" s="23">
        <v>700</v>
      </c>
      <c r="C469" s="23">
        <v>1</v>
      </c>
      <c r="D469" s="23">
        <v>3000</v>
      </c>
      <c r="E469" s="23">
        <v>1</v>
      </c>
      <c r="F469" s="23">
        <v>60</v>
      </c>
      <c r="G469" s="23">
        <v>70</v>
      </c>
      <c r="H469" s="25">
        <v>5.82</v>
      </c>
    </row>
    <row r="470" spans="1:8">
      <c r="A470" s="23">
        <v>467</v>
      </c>
      <c r="B470" s="23">
        <v>700</v>
      </c>
      <c r="C470" s="23">
        <v>1</v>
      </c>
      <c r="D470" s="23">
        <v>3000</v>
      </c>
      <c r="E470" s="23">
        <v>1</v>
      </c>
      <c r="F470" s="23">
        <v>60</v>
      </c>
      <c r="G470" s="23">
        <v>100</v>
      </c>
      <c r="H470" s="25">
        <v>5.45</v>
      </c>
    </row>
    <row r="471" spans="1:8">
      <c r="A471" s="23">
        <v>468</v>
      </c>
      <c r="B471" s="23">
        <v>700</v>
      </c>
      <c r="C471" s="23">
        <v>1</v>
      </c>
      <c r="D471" s="23">
        <v>3000</v>
      </c>
      <c r="E471" s="23">
        <v>5</v>
      </c>
      <c r="F471" s="23">
        <v>0</v>
      </c>
      <c r="G471" s="23">
        <v>0</v>
      </c>
      <c r="H471" s="25">
        <v>17.2</v>
      </c>
    </row>
    <row r="472" spans="1:8">
      <c r="A472" s="23">
        <v>469</v>
      </c>
      <c r="B472" s="23">
        <v>700</v>
      </c>
      <c r="C472" s="23">
        <v>1</v>
      </c>
      <c r="D472" s="23">
        <v>3000</v>
      </c>
      <c r="E472" s="23">
        <v>5</v>
      </c>
      <c r="F472" s="23">
        <v>0</v>
      </c>
      <c r="G472" s="23">
        <v>5</v>
      </c>
      <c r="H472" s="25">
        <v>14.8</v>
      </c>
    </row>
    <row r="473" spans="1:8">
      <c r="A473" s="23">
        <v>470</v>
      </c>
      <c r="B473" s="23">
        <v>700</v>
      </c>
      <c r="C473" s="23">
        <v>1</v>
      </c>
      <c r="D473" s="23">
        <v>3000</v>
      </c>
      <c r="E473" s="23">
        <v>5</v>
      </c>
      <c r="F473" s="23">
        <v>0</v>
      </c>
      <c r="G473" s="23">
        <v>10</v>
      </c>
      <c r="H473" s="25">
        <v>13.5</v>
      </c>
    </row>
    <row r="474" spans="1:8">
      <c r="A474" s="23">
        <v>471</v>
      </c>
      <c r="B474" s="23">
        <v>700</v>
      </c>
      <c r="C474" s="23">
        <v>1</v>
      </c>
      <c r="D474" s="23">
        <v>3000</v>
      </c>
      <c r="E474" s="23">
        <v>5</v>
      </c>
      <c r="F474" s="23">
        <v>0</v>
      </c>
      <c r="G474" s="23">
        <v>40</v>
      </c>
      <c r="H474" s="25">
        <v>11.5</v>
      </c>
    </row>
    <row r="475" spans="1:8">
      <c r="A475" s="23">
        <v>472</v>
      </c>
      <c r="B475" s="23">
        <v>700</v>
      </c>
      <c r="C475" s="23">
        <v>1</v>
      </c>
      <c r="D475" s="23">
        <v>3000</v>
      </c>
      <c r="E475" s="23">
        <v>5</v>
      </c>
      <c r="F475" s="23">
        <v>0</v>
      </c>
      <c r="G475" s="23">
        <v>70</v>
      </c>
      <c r="H475" s="25">
        <v>10.5</v>
      </c>
    </row>
    <row r="476" spans="1:8">
      <c r="A476" s="23">
        <v>473</v>
      </c>
      <c r="B476" s="23">
        <v>700</v>
      </c>
      <c r="C476" s="23">
        <v>1</v>
      </c>
      <c r="D476" s="23">
        <v>3000</v>
      </c>
      <c r="E476" s="23">
        <v>5</v>
      </c>
      <c r="F476" s="23">
        <v>0</v>
      </c>
      <c r="G476" s="23">
        <v>100</v>
      </c>
      <c r="H476" s="25">
        <v>9.75</v>
      </c>
    </row>
    <row r="477" spans="1:8">
      <c r="A477" s="23">
        <v>474</v>
      </c>
      <c r="B477" s="23">
        <v>700</v>
      </c>
      <c r="C477" s="23">
        <v>1</v>
      </c>
      <c r="D477" s="23">
        <v>3000</v>
      </c>
      <c r="E477" s="23">
        <v>5</v>
      </c>
      <c r="F477" s="23">
        <v>30</v>
      </c>
      <c r="G477" s="23">
        <v>0</v>
      </c>
      <c r="H477" s="25">
        <v>16.2</v>
      </c>
    </row>
    <row r="478" spans="1:8">
      <c r="A478" s="23">
        <v>475</v>
      </c>
      <c r="B478" s="23">
        <v>700</v>
      </c>
      <c r="C478" s="23">
        <v>1</v>
      </c>
      <c r="D478" s="23">
        <v>3000</v>
      </c>
      <c r="E478" s="23">
        <v>5</v>
      </c>
      <c r="F478" s="23">
        <v>30</v>
      </c>
      <c r="G478" s="23">
        <v>5</v>
      </c>
      <c r="H478" s="25">
        <v>13.4</v>
      </c>
    </row>
    <row r="479" spans="1:8">
      <c r="A479" s="23">
        <v>476</v>
      </c>
      <c r="B479" s="23">
        <v>700</v>
      </c>
      <c r="C479" s="23">
        <v>1</v>
      </c>
      <c r="D479" s="23">
        <v>3000</v>
      </c>
      <c r="E479" s="23">
        <v>5</v>
      </c>
      <c r="F479" s="23">
        <v>30</v>
      </c>
      <c r="G479" s="23">
        <v>10</v>
      </c>
      <c r="H479" s="25">
        <v>12.3</v>
      </c>
    </row>
    <row r="480" spans="1:8">
      <c r="A480" s="23">
        <v>477</v>
      </c>
      <c r="B480" s="23">
        <v>700</v>
      </c>
      <c r="C480" s="23">
        <v>1</v>
      </c>
      <c r="D480" s="23">
        <v>3000</v>
      </c>
      <c r="E480" s="23">
        <v>5</v>
      </c>
      <c r="F480" s="23">
        <v>30</v>
      </c>
      <c r="G480" s="23">
        <v>40</v>
      </c>
      <c r="H480" s="25">
        <v>10.5</v>
      </c>
    </row>
    <row r="481" spans="1:8">
      <c r="A481" s="23">
        <v>478</v>
      </c>
      <c r="B481" s="23">
        <v>700</v>
      </c>
      <c r="C481" s="23">
        <v>1</v>
      </c>
      <c r="D481" s="23">
        <v>3000</v>
      </c>
      <c r="E481" s="23">
        <v>5</v>
      </c>
      <c r="F481" s="23">
        <v>30</v>
      </c>
      <c r="G481" s="23">
        <v>70</v>
      </c>
      <c r="H481" s="25">
        <v>9.68</v>
      </c>
    </row>
    <row r="482" spans="1:8">
      <c r="A482" s="23">
        <v>479</v>
      </c>
      <c r="B482" s="23">
        <v>700</v>
      </c>
      <c r="C482" s="23">
        <v>1</v>
      </c>
      <c r="D482" s="23">
        <v>3000</v>
      </c>
      <c r="E482" s="23">
        <v>5</v>
      </c>
      <c r="F482" s="23">
        <v>30</v>
      </c>
      <c r="G482" s="23">
        <v>100</v>
      </c>
      <c r="H482" s="25">
        <v>9.0500000000000007</v>
      </c>
    </row>
    <row r="483" spans="1:8">
      <c r="A483" s="23">
        <v>480</v>
      </c>
      <c r="B483" s="23">
        <v>700</v>
      </c>
      <c r="C483" s="23">
        <v>1</v>
      </c>
      <c r="D483" s="23">
        <v>3000</v>
      </c>
      <c r="E483" s="23">
        <v>5</v>
      </c>
      <c r="F483" s="23">
        <v>60</v>
      </c>
      <c r="G483" s="23">
        <v>0</v>
      </c>
      <c r="H483" s="25">
        <v>12.1</v>
      </c>
    </row>
    <row r="484" spans="1:8">
      <c r="A484" s="23">
        <v>481</v>
      </c>
      <c r="B484" s="23">
        <v>700</v>
      </c>
      <c r="C484" s="23">
        <v>1</v>
      </c>
      <c r="D484" s="23">
        <v>3000</v>
      </c>
      <c r="E484" s="23">
        <v>5</v>
      </c>
      <c r="F484" s="23">
        <v>60</v>
      </c>
      <c r="G484" s="23">
        <v>5</v>
      </c>
      <c r="H484" s="25">
        <v>9.61</v>
      </c>
    </row>
    <row r="485" spans="1:8">
      <c r="A485" s="23">
        <v>482</v>
      </c>
      <c r="B485" s="23">
        <v>700</v>
      </c>
      <c r="C485" s="23">
        <v>1</v>
      </c>
      <c r="D485" s="23">
        <v>3000</v>
      </c>
      <c r="E485" s="23">
        <v>5</v>
      </c>
      <c r="F485" s="23">
        <v>60</v>
      </c>
      <c r="G485" s="23">
        <v>10</v>
      </c>
      <c r="H485" s="25">
        <v>8.9600000000000009</v>
      </c>
    </row>
    <row r="486" spans="1:8">
      <c r="A486" s="23">
        <v>483</v>
      </c>
      <c r="B486" s="23">
        <v>700</v>
      </c>
      <c r="C486" s="23">
        <v>1</v>
      </c>
      <c r="D486" s="23">
        <v>3000</v>
      </c>
      <c r="E486" s="23">
        <v>5</v>
      </c>
      <c r="F486" s="23">
        <v>60</v>
      </c>
      <c r="G486" s="23">
        <v>40</v>
      </c>
      <c r="H486" s="25">
        <v>0</v>
      </c>
    </row>
    <row r="487" spans="1:8">
      <c r="A487" s="23">
        <v>484</v>
      </c>
      <c r="B487" s="23">
        <v>700</v>
      </c>
      <c r="C487" s="23">
        <v>1</v>
      </c>
      <c r="D487" s="23">
        <v>3000</v>
      </c>
      <c r="E487" s="23">
        <v>5</v>
      </c>
      <c r="F487" s="23">
        <v>60</v>
      </c>
      <c r="G487" s="23">
        <v>70</v>
      </c>
      <c r="H487" s="25">
        <v>0</v>
      </c>
    </row>
    <row r="488" spans="1:8">
      <c r="A488" s="23">
        <v>485</v>
      </c>
      <c r="B488" s="23">
        <v>700</v>
      </c>
      <c r="C488" s="23">
        <v>1</v>
      </c>
      <c r="D488" s="23">
        <v>3000</v>
      </c>
      <c r="E488" s="23">
        <v>5</v>
      </c>
      <c r="F488" s="23">
        <v>60</v>
      </c>
      <c r="G488" s="23">
        <v>100</v>
      </c>
      <c r="H488" s="25">
        <v>0</v>
      </c>
    </row>
    <row r="489" spans="1:8">
      <c r="A489" s="23">
        <v>486</v>
      </c>
      <c r="B489" s="23">
        <v>700</v>
      </c>
      <c r="C489" s="23">
        <v>1</v>
      </c>
      <c r="D489" s="23">
        <v>3000</v>
      </c>
      <c r="E489" s="23">
        <v>10</v>
      </c>
      <c r="F489" s="23">
        <v>0</v>
      </c>
      <c r="G489" s="23">
        <v>0</v>
      </c>
      <c r="H489" s="25">
        <v>17.7</v>
      </c>
    </row>
    <row r="490" spans="1:8">
      <c r="A490" s="23">
        <v>487</v>
      </c>
      <c r="B490" s="23">
        <v>700</v>
      </c>
      <c r="C490" s="23">
        <v>1</v>
      </c>
      <c r="D490" s="23">
        <v>3000</v>
      </c>
      <c r="E490" s="23">
        <v>10</v>
      </c>
      <c r="F490" s="23">
        <v>0</v>
      </c>
      <c r="G490" s="23">
        <v>5</v>
      </c>
      <c r="H490" s="25">
        <v>15.5</v>
      </c>
    </row>
    <row r="491" spans="1:8">
      <c r="A491" s="23">
        <v>488</v>
      </c>
      <c r="B491" s="23">
        <v>700</v>
      </c>
      <c r="C491" s="23">
        <v>1</v>
      </c>
      <c r="D491" s="23">
        <v>3000</v>
      </c>
      <c r="E491" s="23">
        <v>10</v>
      </c>
      <c r="F491" s="23">
        <v>0</v>
      </c>
      <c r="G491" s="23">
        <v>10</v>
      </c>
      <c r="H491" s="25">
        <v>14.1</v>
      </c>
    </row>
    <row r="492" spans="1:8">
      <c r="A492" s="23">
        <v>489</v>
      </c>
      <c r="B492" s="23">
        <v>700</v>
      </c>
      <c r="C492" s="23">
        <v>1</v>
      </c>
      <c r="D492" s="23">
        <v>3000</v>
      </c>
      <c r="E492" s="23">
        <v>10</v>
      </c>
      <c r="F492" s="23">
        <v>0</v>
      </c>
      <c r="G492" s="23">
        <v>40</v>
      </c>
      <c r="H492" s="25">
        <v>11.8</v>
      </c>
    </row>
    <row r="493" spans="1:8">
      <c r="A493" s="23">
        <v>490</v>
      </c>
      <c r="B493" s="23">
        <v>700</v>
      </c>
      <c r="C493" s="23">
        <v>1</v>
      </c>
      <c r="D493" s="23">
        <v>3000</v>
      </c>
      <c r="E493" s="23">
        <v>10</v>
      </c>
      <c r="F493" s="23">
        <v>0</v>
      </c>
      <c r="G493" s="23">
        <v>70</v>
      </c>
      <c r="H493" s="25">
        <v>10.7</v>
      </c>
    </row>
    <row r="494" spans="1:8">
      <c r="A494" s="23">
        <v>491</v>
      </c>
      <c r="B494" s="23">
        <v>700</v>
      </c>
      <c r="C494" s="23">
        <v>1</v>
      </c>
      <c r="D494" s="23">
        <v>3000</v>
      </c>
      <c r="E494" s="23">
        <v>10</v>
      </c>
      <c r="F494" s="23">
        <v>0</v>
      </c>
      <c r="G494" s="23">
        <v>100</v>
      </c>
      <c r="H494" s="25">
        <v>9.9700000000000006</v>
      </c>
    </row>
    <row r="495" spans="1:8">
      <c r="A495" s="23">
        <v>492</v>
      </c>
      <c r="B495" s="23">
        <v>700</v>
      </c>
      <c r="C495" s="23">
        <v>1</v>
      </c>
      <c r="D495" s="23">
        <v>3000</v>
      </c>
      <c r="E495" s="23">
        <v>10</v>
      </c>
      <c r="F495" s="23">
        <v>30</v>
      </c>
      <c r="G495" s="23">
        <v>0</v>
      </c>
      <c r="H495" s="25">
        <v>16.600000000000001</v>
      </c>
    </row>
    <row r="496" spans="1:8">
      <c r="A496" s="23">
        <v>493</v>
      </c>
      <c r="B496" s="23">
        <v>700</v>
      </c>
      <c r="C496" s="23">
        <v>1</v>
      </c>
      <c r="D496" s="23">
        <v>3000</v>
      </c>
      <c r="E496" s="23">
        <v>10</v>
      </c>
      <c r="F496" s="23">
        <v>30</v>
      </c>
      <c r="G496" s="23">
        <v>5</v>
      </c>
      <c r="H496" s="25">
        <v>13.9</v>
      </c>
    </row>
    <row r="497" spans="1:8">
      <c r="A497" s="23">
        <v>494</v>
      </c>
      <c r="B497" s="23">
        <v>700</v>
      </c>
      <c r="C497" s="23">
        <v>1</v>
      </c>
      <c r="D497" s="23">
        <v>3000</v>
      </c>
      <c r="E497" s="23">
        <v>10</v>
      </c>
      <c r="F497" s="23">
        <v>30</v>
      </c>
      <c r="G497" s="23">
        <v>10</v>
      </c>
      <c r="H497" s="25">
        <v>12.7</v>
      </c>
    </row>
    <row r="498" spans="1:8">
      <c r="A498" s="23">
        <v>495</v>
      </c>
      <c r="B498" s="23">
        <v>700</v>
      </c>
      <c r="C498" s="23">
        <v>1</v>
      </c>
      <c r="D498" s="23">
        <v>3000</v>
      </c>
      <c r="E498" s="23">
        <v>10</v>
      </c>
      <c r="F498" s="23">
        <v>30</v>
      </c>
      <c r="G498" s="23">
        <v>40</v>
      </c>
      <c r="H498" s="25">
        <v>10.8</v>
      </c>
    </row>
    <row r="499" spans="1:8">
      <c r="A499" s="23">
        <v>496</v>
      </c>
      <c r="B499" s="23">
        <v>700</v>
      </c>
      <c r="C499" s="23">
        <v>1</v>
      </c>
      <c r="D499" s="23">
        <v>3000</v>
      </c>
      <c r="E499" s="23">
        <v>10</v>
      </c>
      <c r="F499" s="23">
        <v>30</v>
      </c>
      <c r="G499" s="23">
        <v>70</v>
      </c>
      <c r="H499" s="25">
        <v>9.9</v>
      </c>
    </row>
    <row r="500" spans="1:8">
      <c r="A500" s="23">
        <v>497</v>
      </c>
      <c r="B500" s="23">
        <v>700</v>
      </c>
      <c r="C500" s="23">
        <v>1</v>
      </c>
      <c r="D500" s="23">
        <v>3000</v>
      </c>
      <c r="E500" s="23">
        <v>10</v>
      </c>
      <c r="F500" s="23">
        <v>30</v>
      </c>
      <c r="G500" s="23">
        <v>100</v>
      </c>
      <c r="H500" s="25">
        <v>9.23</v>
      </c>
    </row>
    <row r="501" spans="1:8">
      <c r="A501" s="23">
        <v>498</v>
      </c>
      <c r="B501" s="23">
        <v>700</v>
      </c>
      <c r="C501" s="23">
        <v>1</v>
      </c>
      <c r="D501" s="23">
        <v>3000</v>
      </c>
      <c r="E501" s="23">
        <v>10</v>
      </c>
      <c r="F501" s="23">
        <v>60</v>
      </c>
      <c r="G501" s="23">
        <v>0</v>
      </c>
      <c r="H501" s="25">
        <v>12.4</v>
      </c>
    </row>
    <row r="502" spans="1:8">
      <c r="A502" s="23">
        <v>499</v>
      </c>
      <c r="B502" s="23">
        <v>700</v>
      </c>
      <c r="C502" s="23">
        <v>1</v>
      </c>
      <c r="D502" s="23">
        <v>3000</v>
      </c>
      <c r="E502" s="23">
        <v>10</v>
      </c>
      <c r="F502" s="23">
        <v>60</v>
      </c>
      <c r="G502" s="23">
        <v>5</v>
      </c>
      <c r="H502" s="25">
        <v>9.84</v>
      </c>
    </row>
    <row r="503" spans="1:8">
      <c r="A503" s="23">
        <v>500</v>
      </c>
      <c r="B503" s="23">
        <v>700</v>
      </c>
      <c r="C503" s="23">
        <v>1</v>
      </c>
      <c r="D503" s="23">
        <v>3000</v>
      </c>
      <c r="E503" s="23">
        <v>10</v>
      </c>
      <c r="F503" s="23">
        <v>60</v>
      </c>
      <c r="G503" s="23">
        <v>10</v>
      </c>
      <c r="H503" s="25">
        <v>9.15</v>
      </c>
    </row>
    <row r="504" spans="1:8">
      <c r="A504" s="23">
        <v>501</v>
      </c>
      <c r="B504" s="23">
        <v>700</v>
      </c>
      <c r="C504" s="23">
        <v>1</v>
      </c>
      <c r="D504" s="23">
        <v>3000</v>
      </c>
      <c r="E504" s="23">
        <v>10</v>
      </c>
      <c r="F504" s="23">
        <v>60</v>
      </c>
      <c r="G504" s="23">
        <v>40</v>
      </c>
      <c r="H504" s="25">
        <v>8.06</v>
      </c>
    </row>
    <row r="505" spans="1:8">
      <c r="A505" s="23">
        <v>502</v>
      </c>
      <c r="B505" s="23">
        <v>700</v>
      </c>
      <c r="C505" s="23">
        <v>1</v>
      </c>
      <c r="D505" s="23">
        <v>3000</v>
      </c>
      <c r="E505" s="23">
        <v>10</v>
      </c>
      <c r="F505" s="23">
        <v>60</v>
      </c>
      <c r="G505" s="23">
        <v>70</v>
      </c>
      <c r="H505" s="25">
        <v>0</v>
      </c>
    </row>
    <row r="506" spans="1:8">
      <c r="A506" s="23">
        <v>503</v>
      </c>
      <c r="B506" s="23">
        <v>700</v>
      </c>
      <c r="C506" s="23">
        <v>1</v>
      </c>
      <c r="D506" s="23">
        <v>3000</v>
      </c>
      <c r="E506" s="23">
        <v>10</v>
      </c>
      <c r="F506" s="23">
        <v>60</v>
      </c>
      <c r="G506" s="23">
        <v>100</v>
      </c>
      <c r="H506" s="25">
        <v>0</v>
      </c>
    </row>
    <row r="507" spans="1:8">
      <c r="A507" s="23">
        <v>504</v>
      </c>
      <c r="B507" s="23">
        <v>700</v>
      </c>
      <c r="C507" s="23">
        <v>1</v>
      </c>
      <c r="D507" s="23">
        <v>3000</v>
      </c>
      <c r="E507" s="23">
        <v>20</v>
      </c>
      <c r="F507" s="23">
        <v>0</v>
      </c>
      <c r="G507" s="23">
        <v>0</v>
      </c>
      <c r="H507" s="25">
        <v>18</v>
      </c>
    </row>
    <row r="508" spans="1:8">
      <c r="A508" s="23">
        <v>505</v>
      </c>
      <c r="B508" s="23">
        <v>700</v>
      </c>
      <c r="C508" s="23">
        <v>1</v>
      </c>
      <c r="D508" s="23">
        <v>3000</v>
      </c>
      <c r="E508" s="23">
        <v>20</v>
      </c>
      <c r="F508" s="23">
        <v>0</v>
      </c>
      <c r="G508" s="23">
        <v>5</v>
      </c>
      <c r="H508" s="25">
        <v>15.8</v>
      </c>
    </row>
    <row r="509" spans="1:8">
      <c r="A509" s="23">
        <v>506</v>
      </c>
      <c r="B509" s="23">
        <v>700</v>
      </c>
      <c r="C509" s="23">
        <v>1</v>
      </c>
      <c r="D509" s="23">
        <v>3000</v>
      </c>
      <c r="E509" s="23">
        <v>20</v>
      </c>
      <c r="F509" s="23">
        <v>0</v>
      </c>
      <c r="G509" s="23">
        <v>10</v>
      </c>
      <c r="H509" s="25">
        <v>14.3</v>
      </c>
    </row>
    <row r="510" spans="1:8">
      <c r="A510" s="23">
        <v>507</v>
      </c>
      <c r="B510" s="23">
        <v>700</v>
      </c>
      <c r="C510" s="23">
        <v>1</v>
      </c>
      <c r="D510" s="23">
        <v>3000</v>
      </c>
      <c r="E510" s="23">
        <v>20</v>
      </c>
      <c r="F510" s="23">
        <v>0</v>
      </c>
      <c r="G510" s="23">
        <v>40</v>
      </c>
      <c r="H510" s="25">
        <v>12</v>
      </c>
    </row>
    <row r="511" spans="1:8">
      <c r="A511" s="23">
        <v>508</v>
      </c>
      <c r="B511" s="23">
        <v>700</v>
      </c>
      <c r="C511" s="23">
        <v>1</v>
      </c>
      <c r="D511" s="23">
        <v>3000</v>
      </c>
      <c r="E511" s="23">
        <v>20</v>
      </c>
      <c r="F511" s="23">
        <v>0</v>
      </c>
      <c r="G511" s="23">
        <v>70</v>
      </c>
      <c r="H511" s="25">
        <v>10.9</v>
      </c>
    </row>
    <row r="512" spans="1:8">
      <c r="A512" s="23">
        <v>509</v>
      </c>
      <c r="B512" s="23">
        <v>700</v>
      </c>
      <c r="C512" s="23">
        <v>1</v>
      </c>
      <c r="D512" s="23">
        <v>3000</v>
      </c>
      <c r="E512" s="23">
        <v>20</v>
      </c>
      <c r="F512" s="23">
        <v>0</v>
      </c>
      <c r="G512" s="23">
        <v>100</v>
      </c>
      <c r="H512" s="25">
        <v>10.1</v>
      </c>
    </row>
    <row r="513" spans="1:8">
      <c r="A513" s="23">
        <v>510</v>
      </c>
      <c r="B513" s="23">
        <v>700</v>
      </c>
      <c r="C513" s="23">
        <v>1</v>
      </c>
      <c r="D513" s="23">
        <v>3000</v>
      </c>
      <c r="E513" s="23">
        <v>20</v>
      </c>
      <c r="F513" s="23">
        <v>30</v>
      </c>
      <c r="G513" s="23">
        <v>0</v>
      </c>
      <c r="H513" s="25">
        <v>16.8</v>
      </c>
    </row>
    <row r="514" spans="1:8">
      <c r="A514" s="23">
        <v>511</v>
      </c>
      <c r="B514" s="23">
        <v>700</v>
      </c>
      <c r="C514" s="23">
        <v>1</v>
      </c>
      <c r="D514" s="23">
        <v>3000</v>
      </c>
      <c r="E514" s="23">
        <v>20</v>
      </c>
      <c r="F514" s="23">
        <v>30</v>
      </c>
      <c r="G514" s="23">
        <v>5</v>
      </c>
      <c r="H514" s="25">
        <v>14.2</v>
      </c>
    </row>
    <row r="515" spans="1:8">
      <c r="A515" s="23">
        <v>512</v>
      </c>
      <c r="B515" s="23">
        <v>700</v>
      </c>
      <c r="C515" s="23">
        <v>1</v>
      </c>
      <c r="D515" s="23">
        <v>3000</v>
      </c>
      <c r="E515" s="23">
        <v>20</v>
      </c>
      <c r="F515" s="23">
        <v>30</v>
      </c>
      <c r="G515" s="23">
        <v>10</v>
      </c>
      <c r="H515" s="25">
        <v>12.9</v>
      </c>
    </row>
    <row r="516" spans="1:8">
      <c r="A516" s="23">
        <v>513</v>
      </c>
      <c r="B516" s="23">
        <v>700</v>
      </c>
      <c r="C516" s="23">
        <v>1</v>
      </c>
      <c r="D516" s="23">
        <v>3000</v>
      </c>
      <c r="E516" s="23">
        <v>20</v>
      </c>
      <c r="F516" s="23">
        <v>30</v>
      </c>
      <c r="G516" s="23">
        <v>40</v>
      </c>
      <c r="H516" s="25">
        <v>11</v>
      </c>
    </row>
    <row r="517" spans="1:8">
      <c r="A517" s="23">
        <v>514</v>
      </c>
      <c r="B517" s="23">
        <v>700</v>
      </c>
      <c r="C517" s="23">
        <v>1</v>
      </c>
      <c r="D517" s="23">
        <v>3000</v>
      </c>
      <c r="E517" s="23">
        <v>20</v>
      </c>
      <c r="F517" s="23">
        <v>30</v>
      </c>
      <c r="G517" s="23">
        <v>70</v>
      </c>
      <c r="H517" s="25">
        <v>10</v>
      </c>
    </row>
    <row r="518" spans="1:8">
      <c r="A518" s="23">
        <v>515</v>
      </c>
      <c r="B518" s="23">
        <v>700</v>
      </c>
      <c r="C518" s="23">
        <v>1</v>
      </c>
      <c r="D518" s="23">
        <v>3000</v>
      </c>
      <c r="E518" s="23">
        <v>20</v>
      </c>
      <c r="F518" s="23">
        <v>30</v>
      </c>
      <c r="G518" s="23">
        <v>100</v>
      </c>
      <c r="H518" s="25">
        <v>9.32</v>
      </c>
    </row>
    <row r="519" spans="1:8">
      <c r="A519" s="23">
        <v>516</v>
      </c>
      <c r="B519" s="23">
        <v>700</v>
      </c>
      <c r="C519" s="23">
        <v>1</v>
      </c>
      <c r="D519" s="23">
        <v>3000</v>
      </c>
      <c r="E519" s="23">
        <v>20</v>
      </c>
      <c r="F519" s="23">
        <v>60</v>
      </c>
      <c r="G519" s="23">
        <v>0</v>
      </c>
      <c r="H519" s="25">
        <v>12.6</v>
      </c>
    </row>
    <row r="520" spans="1:8">
      <c r="A520" s="23">
        <v>517</v>
      </c>
      <c r="B520" s="23">
        <v>700</v>
      </c>
      <c r="C520" s="23">
        <v>1</v>
      </c>
      <c r="D520" s="23">
        <v>3000</v>
      </c>
      <c r="E520" s="23">
        <v>20</v>
      </c>
      <c r="F520" s="23">
        <v>60</v>
      </c>
      <c r="G520" s="23">
        <v>5</v>
      </c>
      <c r="H520" s="25">
        <v>9.94</v>
      </c>
    </row>
    <row r="521" spans="1:8">
      <c r="A521" s="23">
        <v>518</v>
      </c>
      <c r="B521" s="23">
        <v>700</v>
      </c>
      <c r="C521" s="23">
        <v>1</v>
      </c>
      <c r="D521" s="23">
        <v>3000</v>
      </c>
      <c r="E521" s="23">
        <v>20</v>
      </c>
      <c r="F521" s="23">
        <v>60</v>
      </c>
      <c r="G521" s="23">
        <v>10</v>
      </c>
      <c r="H521" s="25">
        <v>9.23</v>
      </c>
    </row>
    <row r="522" spans="1:8">
      <c r="A522" s="23">
        <v>519</v>
      </c>
      <c r="B522" s="23">
        <v>700</v>
      </c>
      <c r="C522" s="23">
        <v>1</v>
      </c>
      <c r="D522" s="23">
        <v>3000</v>
      </c>
      <c r="E522" s="23">
        <v>20</v>
      </c>
      <c r="F522" s="23">
        <v>60</v>
      </c>
      <c r="G522" s="23">
        <v>40</v>
      </c>
      <c r="H522" s="25">
        <v>8.1199999999999992</v>
      </c>
    </row>
    <row r="523" spans="1:8">
      <c r="A523" s="23">
        <v>520</v>
      </c>
      <c r="B523" s="23">
        <v>700</v>
      </c>
      <c r="C523" s="23">
        <v>1</v>
      </c>
      <c r="D523" s="23">
        <v>3000</v>
      </c>
      <c r="E523" s="23">
        <v>20</v>
      </c>
      <c r="F523" s="23">
        <v>60</v>
      </c>
      <c r="G523" s="23">
        <v>70</v>
      </c>
      <c r="H523" s="25">
        <v>0</v>
      </c>
    </row>
    <row r="524" spans="1:8">
      <c r="A524" s="23">
        <v>521</v>
      </c>
      <c r="B524" s="23">
        <v>700</v>
      </c>
      <c r="C524" s="23">
        <v>1</v>
      </c>
      <c r="D524" s="23">
        <v>3000</v>
      </c>
      <c r="E524" s="23">
        <v>20</v>
      </c>
      <c r="F524" s="23">
        <v>60</v>
      </c>
      <c r="G524" s="23">
        <v>100</v>
      </c>
      <c r="H524" s="25">
        <v>0</v>
      </c>
    </row>
    <row r="525" spans="1:8">
      <c r="A525" s="23">
        <v>522</v>
      </c>
      <c r="B525" s="23">
        <v>700</v>
      </c>
      <c r="C525" s="23">
        <v>1</v>
      </c>
      <c r="D525" s="23">
        <v>3000</v>
      </c>
      <c r="E525" s="23">
        <v>50</v>
      </c>
      <c r="F525" s="23">
        <v>0</v>
      </c>
      <c r="G525" s="23">
        <v>0</v>
      </c>
      <c r="H525" s="25">
        <v>18.100000000000001</v>
      </c>
    </row>
    <row r="526" spans="1:8">
      <c r="A526" s="23">
        <v>523</v>
      </c>
      <c r="B526" s="23">
        <v>700</v>
      </c>
      <c r="C526" s="23">
        <v>1</v>
      </c>
      <c r="D526" s="23">
        <v>3000</v>
      </c>
      <c r="E526" s="23">
        <v>50</v>
      </c>
      <c r="F526" s="23">
        <v>0</v>
      </c>
      <c r="G526" s="23">
        <v>5</v>
      </c>
      <c r="H526" s="25">
        <v>16</v>
      </c>
    </row>
    <row r="527" spans="1:8">
      <c r="A527" s="23">
        <v>524</v>
      </c>
      <c r="B527" s="23">
        <v>700</v>
      </c>
      <c r="C527" s="23">
        <v>1</v>
      </c>
      <c r="D527" s="23">
        <v>3000</v>
      </c>
      <c r="E527" s="23">
        <v>50</v>
      </c>
      <c r="F527" s="23">
        <v>0</v>
      </c>
      <c r="G527" s="23">
        <v>10</v>
      </c>
      <c r="H527" s="25">
        <v>14.5</v>
      </c>
    </row>
    <row r="528" spans="1:8">
      <c r="A528" s="23">
        <v>525</v>
      </c>
      <c r="B528" s="23">
        <v>700</v>
      </c>
      <c r="C528" s="23">
        <v>1</v>
      </c>
      <c r="D528" s="23">
        <v>3000</v>
      </c>
      <c r="E528" s="23">
        <v>50</v>
      </c>
      <c r="F528" s="23">
        <v>0</v>
      </c>
      <c r="G528" s="23">
        <v>40</v>
      </c>
      <c r="H528" s="25">
        <v>12.1</v>
      </c>
    </row>
    <row r="529" spans="1:8">
      <c r="A529" s="23">
        <v>526</v>
      </c>
      <c r="B529" s="23">
        <v>700</v>
      </c>
      <c r="C529" s="23">
        <v>1</v>
      </c>
      <c r="D529" s="23">
        <v>3000</v>
      </c>
      <c r="E529" s="23">
        <v>50</v>
      </c>
      <c r="F529" s="23">
        <v>0</v>
      </c>
      <c r="G529" s="23">
        <v>70</v>
      </c>
      <c r="H529" s="25">
        <v>10.9</v>
      </c>
    </row>
    <row r="530" spans="1:8">
      <c r="A530" s="23">
        <v>527</v>
      </c>
      <c r="B530" s="23">
        <v>700</v>
      </c>
      <c r="C530" s="23">
        <v>1</v>
      </c>
      <c r="D530" s="23">
        <v>3000</v>
      </c>
      <c r="E530" s="23">
        <v>50</v>
      </c>
      <c r="F530" s="23">
        <v>0</v>
      </c>
      <c r="G530" s="23">
        <v>100</v>
      </c>
      <c r="H530" s="25">
        <v>10.1</v>
      </c>
    </row>
    <row r="531" spans="1:8">
      <c r="A531" s="23">
        <v>528</v>
      </c>
      <c r="B531" s="23">
        <v>700</v>
      </c>
      <c r="C531" s="23">
        <v>1</v>
      </c>
      <c r="D531" s="23">
        <v>3000</v>
      </c>
      <c r="E531" s="23">
        <v>50</v>
      </c>
      <c r="F531" s="23">
        <v>30</v>
      </c>
      <c r="G531" s="23">
        <v>0</v>
      </c>
      <c r="H531" s="25">
        <v>16.899999999999999</v>
      </c>
    </row>
    <row r="532" spans="1:8">
      <c r="A532" s="23">
        <v>529</v>
      </c>
      <c r="B532" s="23">
        <v>700</v>
      </c>
      <c r="C532" s="23">
        <v>1</v>
      </c>
      <c r="D532" s="23">
        <v>3000</v>
      </c>
      <c r="E532" s="23">
        <v>50</v>
      </c>
      <c r="F532" s="23">
        <v>30</v>
      </c>
      <c r="G532" s="23">
        <v>5</v>
      </c>
      <c r="H532" s="25">
        <v>14.4</v>
      </c>
    </row>
    <row r="533" spans="1:8">
      <c r="A533" s="23">
        <v>530</v>
      </c>
      <c r="B533" s="23">
        <v>700</v>
      </c>
      <c r="C533" s="23">
        <v>1</v>
      </c>
      <c r="D533" s="23">
        <v>3000</v>
      </c>
      <c r="E533" s="23">
        <v>50</v>
      </c>
      <c r="F533" s="23">
        <v>30</v>
      </c>
      <c r="G533" s="23">
        <v>10</v>
      </c>
      <c r="H533" s="25">
        <v>13.1</v>
      </c>
    </row>
    <row r="534" spans="1:8">
      <c r="A534" s="23">
        <v>531</v>
      </c>
      <c r="B534" s="23">
        <v>700</v>
      </c>
      <c r="C534" s="23">
        <v>1</v>
      </c>
      <c r="D534" s="23">
        <v>3000</v>
      </c>
      <c r="E534" s="23">
        <v>50</v>
      </c>
      <c r="F534" s="23">
        <v>30</v>
      </c>
      <c r="G534" s="23">
        <v>40</v>
      </c>
      <c r="H534" s="25">
        <v>11</v>
      </c>
    </row>
    <row r="535" spans="1:8">
      <c r="A535" s="23">
        <v>532</v>
      </c>
      <c r="B535" s="23">
        <v>700</v>
      </c>
      <c r="C535" s="23">
        <v>1</v>
      </c>
      <c r="D535" s="23">
        <v>3000</v>
      </c>
      <c r="E535" s="23">
        <v>50</v>
      </c>
      <c r="F535" s="23">
        <v>30</v>
      </c>
      <c r="G535" s="23">
        <v>70</v>
      </c>
      <c r="H535" s="25">
        <v>10.1</v>
      </c>
    </row>
    <row r="536" spans="1:8">
      <c r="A536" s="23">
        <v>533</v>
      </c>
      <c r="B536" s="23">
        <v>700</v>
      </c>
      <c r="C536" s="23">
        <v>1</v>
      </c>
      <c r="D536" s="23">
        <v>3000</v>
      </c>
      <c r="E536" s="23">
        <v>50</v>
      </c>
      <c r="F536" s="23">
        <v>30</v>
      </c>
      <c r="G536" s="23">
        <v>100</v>
      </c>
      <c r="H536" s="25">
        <v>9.3699999999999992</v>
      </c>
    </row>
    <row r="537" spans="1:8">
      <c r="A537" s="23">
        <v>534</v>
      </c>
      <c r="B537" s="23">
        <v>700</v>
      </c>
      <c r="C537" s="23">
        <v>1</v>
      </c>
      <c r="D537" s="23">
        <v>3000</v>
      </c>
      <c r="E537" s="23">
        <v>50</v>
      </c>
      <c r="F537" s="23">
        <v>60</v>
      </c>
      <c r="G537" s="23">
        <v>0</v>
      </c>
      <c r="H537" s="25">
        <v>12.6</v>
      </c>
    </row>
    <row r="538" spans="1:8">
      <c r="A538" s="23">
        <v>535</v>
      </c>
      <c r="B538" s="23">
        <v>700</v>
      </c>
      <c r="C538" s="23">
        <v>1</v>
      </c>
      <c r="D538" s="23">
        <v>3000</v>
      </c>
      <c r="E538" s="23">
        <v>50</v>
      </c>
      <c r="F538" s="23">
        <v>60</v>
      </c>
      <c r="G538" s="23">
        <v>5</v>
      </c>
      <c r="H538" s="25">
        <v>10</v>
      </c>
    </row>
    <row r="539" spans="1:8">
      <c r="A539" s="23">
        <v>536</v>
      </c>
      <c r="B539" s="23">
        <v>700</v>
      </c>
      <c r="C539" s="23">
        <v>1</v>
      </c>
      <c r="D539" s="23">
        <v>3000</v>
      </c>
      <c r="E539" s="23">
        <v>50</v>
      </c>
      <c r="F539" s="23">
        <v>60</v>
      </c>
      <c r="G539" s="23">
        <v>10</v>
      </c>
      <c r="H539" s="25">
        <v>9.2899999999999991</v>
      </c>
    </row>
    <row r="540" spans="1:8">
      <c r="A540" s="23">
        <v>537</v>
      </c>
      <c r="B540" s="23">
        <v>700</v>
      </c>
      <c r="C540" s="23">
        <v>1</v>
      </c>
      <c r="D540" s="23">
        <v>3000</v>
      </c>
      <c r="E540" s="23">
        <v>50</v>
      </c>
      <c r="F540" s="23">
        <v>60</v>
      </c>
      <c r="G540" s="23">
        <v>40</v>
      </c>
      <c r="H540" s="25">
        <v>8.15</v>
      </c>
    </row>
    <row r="541" spans="1:8">
      <c r="A541" s="23">
        <v>538</v>
      </c>
      <c r="B541" s="23">
        <v>700</v>
      </c>
      <c r="C541" s="23">
        <v>1</v>
      </c>
      <c r="D541" s="23">
        <v>3000</v>
      </c>
      <c r="E541" s="23">
        <v>50</v>
      </c>
      <c r="F541" s="23">
        <v>60</v>
      </c>
      <c r="G541" s="23">
        <v>70</v>
      </c>
      <c r="H541" s="25">
        <v>0</v>
      </c>
    </row>
    <row r="542" spans="1:8">
      <c r="A542" s="23">
        <v>539</v>
      </c>
      <c r="B542" s="23">
        <v>700</v>
      </c>
      <c r="C542" s="23">
        <v>1</v>
      </c>
      <c r="D542" s="23">
        <v>3000</v>
      </c>
      <c r="E542" s="23">
        <v>50</v>
      </c>
      <c r="F542" s="23">
        <v>60</v>
      </c>
      <c r="G542" s="23">
        <v>100</v>
      </c>
      <c r="H542" s="25">
        <v>0</v>
      </c>
    </row>
    <row r="543" spans="1:8">
      <c r="A543" s="23">
        <v>540</v>
      </c>
      <c r="B543" s="23">
        <v>700</v>
      </c>
      <c r="C543" s="23">
        <v>0.9</v>
      </c>
      <c r="D543" s="23">
        <v>10</v>
      </c>
      <c r="E543" s="23">
        <v>1</v>
      </c>
      <c r="F543" s="23">
        <v>0</v>
      </c>
      <c r="G543" s="23">
        <v>0</v>
      </c>
      <c r="H543" s="25">
        <v>0</v>
      </c>
    </row>
    <row r="544" spans="1:8">
      <c r="A544" s="23">
        <v>541</v>
      </c>
      <c r="B544" s="23">
        <v>700</v>
      </c>
      <c r="C544" s="23">
        <v>0.9</v>
      </c>
      <c r="D544" s="23">
        <v>10</v>
      </c>
      <c r="E544" s="23">
        <v>1</v>
      </c>
      <c r="F544" s="23">
        <v>0</v>
      </c>
      <c r="G544" s="23">
        <v>5</v>
      </c>
      <c r="H544" s="25">
        <v>0</v>
      </c>
    </row>
    <row r="545" spans="1:8">
      <c r="A545" s="23">
        <v>542</v>
      </c>
      <c r="B545" s="23">
        <v>700</v>
      </c>
      <c r="C545" s="23">
        <v>0.9</v>
      </c>
      <c r="D545" s="23">
        <v>10</v>
      </c>
      <c r="E545" s="23">
        <v>1</v>
      </c>
      <c r="F545" s="23">
        <v>0</v>
      </c>
      <c r="G545" s="23">
        <v>10</v>
      </c>
      <c r="H545" s="25">
        <v>0</v>
      </c>
    </row>
    <row r="546" spans="1:8">
      <c r="A546" s="23">
        <v>543</v>
      </c>
      <c r="B546" s="23">
        <v>700</v>
      </c>
      <c r="C546" s="23">
        <v>0.9</v>
      </c>
      <c r="D546" s="23">
        <v>10</v>
      </c>
      <c r="E546" s="23">
        <v>1</v>
      </c>
      <c r="F546" s="23">
        <v>0</v>
      </c>
      <c r="G546" s="23">
        <v>40</v>
      </c>
      <c r="H546" s="25">
        <v>0</v>
      </c>
    </row>
    <row r="547" spans="1:8">
      <c r="A547" s="23">
        <v>544</v>
      </c>
      <c r="B547" s="23">
        <v>700</v>
      </c>
      <c r="C547" s="23">
        <v>0.9</v>
      </c>
      <c r="D547" s="23">
        <v>10</v>
      </c>
      <c r="E547" s="23">
        <v>1</v>
      </c>
      <c r="F547" s="23">
        <v>0</v>
      </c>
      <c r="G547" s="23">
        <v>70</v>
      </c>
      <c r="H547" s="25">
        <v>0</v>
      </c>
    </row>
    <row r="548" spans="1:8">
      <c r="A548" s="23">
        <v>545</v>
      </c>
      <c r="B548" s="23">
        <v>700</v>
      </c>
      <c r="C548" s="23">
        <v>0.9</v>
      </c>
      <c r="D548" s="23">
        <v>10</v>
      </c>
      <c r="E548" s="23">
        <v>1</v>
      </c>
      <c r="F548" s="23">
        <v>0</v>
      </c>
      <c r="G548" s="23">
        <v>100</v>
      </c>
      <c r="H548" s="25">
        <v>0</v>
      </c>
    </row>
    <row r="549" spans="1:8">
      <c r="A549" s="23">
        <v>546</v>
      </c>
      <c r="B549" s="23">
        <v>700</v>
      </c>
      <c r="C549" s="23">
        <v>0.9</v>
      </c>
      <c r="D549" s="23">
        <v>10</v>
      </c>
      <c r="E549" s="23">
        <v>1</v>
      </c>
      <c r="F549" s="23">
        <v>30</v>
      </c>
      <c r="G549" s="23">
        <v>0</v>
      </c>
      <c r="H549" s="25">
        <v>0</v>
      </c>
    </row>
    <row r="550" spans="1:8">
      <c r="A550" s="23">
        <v>547</v>
      </c>
      <c r="B550" s="23">
        <v>700</v>
      </c>
      <c r="C550" s="23">
        <v>0.9</v>
      </c>
      <c r="D550" s="23">
        <v>10</v>
      </c>
      <c r="E550" s="23">
        <v>1</v>
      </c>
      <c r="F550" s="23">
        <v>30</v>
      </c>
      <c r="G550" s="23">
        <v>5</v>
      </c>
      <c r="H550" s="25">
        <v>0</v>
      </c>
    </row>
    <row r="551" spans="1:8">
      <c r="A551" s="23">
        <v>548</v>
      </c>
      <c r="B551" s="23">
        <v>700</v>
      </c>
      <c r="C551" s="23">
        <v>0.9</v>
      </c>
      <c r="D551" s="23">
        <v>10</v>
      </c>
      <c r="E551" s="23">
        <v>1</v>
      </c>
      <c r="F551" s="23">
        <v>30</v>
      </c>
      <c r="G551" s="23">
        <v>10</v>
      </c>
      <c r="H551" s="25">
        <v>0</v>
      </c>
    </row>
    <row r="552" spans="1:8">
      <c r="A552" s="23">
        <v>549</v>
      </c>
      <c r="B552" s="23">
        <v>700</v>
      </c>
      <c r="C552" s="23">
        <v>0.9</v>
      </c>
      <c r="D552" s="23">
        <v>10</v>
      </c>
      <c r="E552" s="23">
        <v>1</v>
      </c>
      <c r="F552" s="23">
        <v>30</v>
      </c>
      <c r="G552" s="23">
        <v>40</v>
      </c>
      <c r="H552" s="25">
        <v>0</v>
      </c>
    </row>
    <row r="553" spans="1:8">
      <c r="A553" s="23">
        <v>550</v>
      </c>
      <c r="B553" s="23">
        <v>700</v>
      </c>
      <c r="C553" s="23">
        <v>0.9</v>
      </c>
      <c r="D553" s="23">
        <v>10</v>
      </c>
      <c r="E553" s="23">
        <v>1</v>
      </c>
      <c r="F553" s="23">
        <v>30</v>
      </c>
      <c r="G553" s="23">
        <v>70</v>
      </c>
      <c r="H553" s="25">
        <v>0</v>
      </c>
    </row>
    <row r="554" spans="1:8">
      <c r="A554" s="23">
        <v>551</v>
      </c>
      <c r="B554" s="23">
        <v>700</v>
      </c>
      <c r="C554" s="23">
        <v>0.9</v>
      </c>
      <c r="D554" s="23">
        <v>10</v>
      </c>
      <c r="E554" s="23">
        <v>1</v>
      </c>
      <c r="F554" s="23">
        <v>30</v>
      </c>
      <c r="G554" s="23">
        <v>100</v>
      </c>
      <c r="H554" s="25">
        <v>0</v>
      </c>
    </row>
    <row r="555" spans="1:8">
      <c r="A555" s="23">
        <v>552</v>
      </c>
      <c r="B555" s="23">
        <v>700</v>
      </c>
      <c r="C555" s="23">
        <v>0.9</v>
      </c>
      <c r="D555" s="23">
        <v>10</v>
      </c>
      <c r="E555" s="23">
        <v>1</v>
      </c>
      <c r="F555" s="23">
        <v>60</v>
      </c>
      <c r="G555" s="23">
        <v>0</v>
      </c>
      <c r="H555" s="25">
        <v>0</v>
      </c>
    </row>
    <row r="556" spans="1:8">
      <c r="A556" s="23">
        <v>553</v>
      </c>
      <c r="B556" s="23">
        <v>700</v>
      </c>
      <c r="C556" s="23">
        <v>0.9</v>
      </c>
      <c r="D556" s="23">
        <v>10</v>
      </c>
      <c r="E556" s="23">
        <v>1</v>
      </c>
      <c r="F556" s="23">
        <v>60</v>
      </c>
      <c r="G556" s="23">
        <v>5</v>
      </c>
      <c r="H556" s="25">
        <v>0</v>
      </c>
    </row>
    <row r="557" spans="1:8">
      <c r="A557" s="23">
        <v>554</v>
      </c>
      <c r="B557" s="23">
        <v>700</v>
      </c>
      <c r="C557" s="23">
        <v>0.9</v>
      </c>
      <c r="D557" s="23">
        <v>10</v>
      </c>
      <c r="E557" s="23">
        <v>1</v>
      </c>
      <c r="F557" s="23">
        <v>60</v>
      </c>
      <c r="G557" s="23">
        <v>10</v>
      </c>
      <c r="H557" s="25">
        <v>0</v>
      </c>
    </row>
    <row r="558" spans="1:8">
      <c r="A558" s="23">
        <v>555</v>
      </c>
      <c r="B558" s="23">
        <v>700</v>
      </c>
      <c r="C558" s="23">
        <v>0.9</v>
      </c>
      <c r="D558" s="23">
        <v>10</v>
      </c>
      <c r="E558" s="23">
        <v>1</v>
      </c>
      <c r="F558" s="23">
        <v>60</v>
      </c>
      <c r="G558" s="23">
        <v>40</v>
      </c>
      <c r="H558" s="25">
        <v>0</v>
      </c>
    </row>
    <row r="559" spans="1:8">
      <c r="A559" s="23">
        <v>556</v>
      </c>
      <c r="B559" s="23">
        <v>700</v>
      </c>
      <c r="C559" s="23">
        <v>0.9</v>
      </c>
      <c r="D559" s="23">
        <v>10</v>
      </c>
      <c r="E559" s="23">
        <v>1</v>
      </c>
      <c r="F559" s="23">
        <v>60</v>
      </c>
      <c r="G559" s="23">
        <v>70</v>
      </c>
      <c r="H559" s="25">
        <v>0</v>
      </c>
    </row>
    <row r="560" spans="1:8">
      <c r="A560" s="23">
        <v>557</v>
      </c>
      <c r="B560" s="23">
        <v>700</v>
      </c>
      <c r="C560" s="23">
        <v>0.9</v>
      </c>
      <c r="D560" s="23">
        <v>10</v>
      </c>
      <c r="E560" s="23">
        <v>1</v>
      </c>
      <c r="F560" s="23">
        <v>60</v>
      </c>
      <c r="G560" s="23">
        <v>100</v>
      </c>
      <c r="H560" s="25">
        <v>0</v>
      </c>
    </row>
    <row r="561" spans="1:8">
      <c r="A561" s="23">
        <v>558</v>
      </c>
      <c r="B561" s="23">
        <v>700</v>
      </c>
      <c r="C561" s="23">
        <v>0.9</v>
      </c>
      <c r="D561" s="23">
        <v>10</v>
      </c>
      <c r="E561" s="23">
        <v>5</v>
      </c>
      <c r="F561" s="23">
        <v>0</v>
      </c>
      <c r="G561" s="23">
        <v>0</v>
      </c>
      <c r="H561" s="25">
        <v>0.32295244899999997</v>
      </c>
    </row>
    <row r="562" spans="1:8">
      <c r="A562" s="23">
        <v>559</v>
      </c>
      <c r="B562" s="23">
        <v>700</v>
      </c>
      <c r="C562" s="23">
        <v>0.9</v>
      </c>
      <c r="D562" s="23">
        <v>10</v>
      </c>
      <c r="E562" s="23">
        <v>5</v>
      </c>
      <c r="F562" s="23">
        <v>0</v>
      </c>
      <c r="G562" s="23">
        <v>5</v>
      </c>
      <c r="H562" s="25">
        <v>0</v>
      </c>
    </row>
    <row r="563" spans="1:8">
      <c r="A563" s="23">
        <v>560</v>
      </c>
      <c r="B563" s="23">
        <v>700</v>
      </c>
      <c r="C563" s="23">
        <v>0.9</v>
      </c>
      <c r="D563" s="23">
        <v>10</v>
      </c>
      <c r="E563" s="23">
        <v>5</v>
      </c>
      <c r="F563" s="23">
        <v>0</v>
      </c>
      <c r="G563" s="23">
        <v>10</v>
      </c>
      <c r="H563" s="25">
        <v>0</v>
      </c>
    </row>
    <row r="564" spans="1:8">
      <c r="A564" s="23">
        <v>561</v>
      </c>
      <c r="B564" s="23">
        <v>700</v>
      </c>
      <c r="C564" s="23">
        <v>0.9</v>
      </c>
      <c r="D564" s="23">
        <v>10</v>
      </c>
      <c r="E564" s="23">
        <v>5</v>
      </c>
      <c r="F564" s="23">
        <v>0</v>
      </c>
      <c r="G564" s="23">
        <v>40</v>
      </c>
      <c r="H564" s="25">
        <v>0</v>
      </c>
    </row>
    <row r="565" spans="1:8">
      <c r="A565" s="23">
        <v>562</v>
      </c>
      <c r="B565" s="23">
        <v>700</v>
      </c>
      <c r="C565" s="23">
        <v>0.9</v>
      </c>
      <c r="D565" s="23">
        <v>10</v>
      </c>
      <c r="E565" s="23">
        <v>5</v>
      </c>
      <c r="F565" s="23">
        <v>0</v>
      </c>
      <c r="G565" s="23">
        <v>70</v>
      </c>
      <c r="H565" s="25">
        <v>0</v>
      </c>
    </row>
    <row r="566" spans="1:8">
      <c r="A566" s="23">
        <v>563</v>
      </c>
      <c r="B566" s="23">
        <v>700</v>
      </c>
      <c r="C566" s="23">
        <v>0.9</v>
      </c>
      <c r="D566" s="23">
        <v>10</v>
      </c>
      <c r="E566" s="23">
        <v>5</v>
      </c>
      <c r="F566" s="23">
        <v>0</v>
      </c>
      <c r="G566" s="23">
        <v>100</v>
      </c>
      <c r="H566" s="25">
        <v>0</v>
      </c>
    </row>
    <row r="567" spans="1:8">
      <c r="A567" s="23">
        <v>564</v>
      </c>
      <c r="B567" s="23">
        <v>700</v>
      </c>
      <c r="C567" s="23">
        <v>0.9</v>
      </c>
      <c r="D567" s="23">
        <v>10</v>
      </c>
      <c r="E567" s="23">
        <v>5</v>
      </c>
      <c r="F567" s="23">
        <v>30</v>
      </c>
      <c r="G567" s="23">
        <v>0</v>
      </c>
      <c r="H567" s="25">
        <v>0.32290887800000001</v>
      </c>
    </row>
    <row r="568" spans="1:8">
      <c r="A568" s="23">
        <v>565</v>
      </c>
      <c r="B568" s="23">
        <v>700</v>
      </c>
      <c r="C568" s="23">
        <v>0.9</v>
      </c>
      <c r="D568" s="23">
        <v>10</v>
      </c>
      <c r="E568" s="23">
        <v>5</v>
      </c>
      <c r="F568" s="23">
        <v>30</v>
      </c>
      <c r="G568" s="23">
        <v>5</v>
      </c>
      <c r="H568" s="25">
        <v>0</v>
      </c>
    </row>
    <row r="569" spans="1:8">
      <c r="A569" s="23">
        <v>566</v>
      </c>
      <c r="B569" s="23">
        <v>700</v>
      </c>
      <c r="C569" s="23">
        <v>0.9</v>
      </c>
      <c r="D569" s="23">
        <v>10</v>
      </c>
      <c r="E569" s="23">
        <v>5</v>
      </c>
      <c r="F569" s="23">
        <v>30</v>
      </c>
      <c r="G569" s="23">
        <v>10</v>
      </c>
      <c r="H569" s="25">
        <v>0</v>
      </c>
    </row>
    <row r="570" spans="1:8">
      <c r="A570" s="23">
        <v>567</v>
      </c>
      <c r="B570" s="23">
        <v>700</v>
      </c>
      <c r="C570" s="23">
        <v>0.9</v>
      </c>
      <c r="D570" s="23">
        <v>10</v>
      </c>
      <c r="E570" s="23">
        <v>5</v>
      </c>
      <c r="F570" s="23">
        <v>30</v>
      </c>
      <c r="G570" s="23">
        <v>40</v>
      </c>
      <c r="H570" s="25">
        <v>0</v>
      </c>
    </row>
    <row r="571" spans="1:8">
      <c r="A571" s="23">
        <v>568</v>
      </c>
      <c r="B571" s="23">
        <v>700</v>
      </c>
      <c r="C571" s="23">
        <v>0.9</v>
      </c>
      <c r="D571" s="23">
        <v>10</v>
      </c>
      <c r="E571" s="23">
        <v>5</v>
      </c>
      <c r="F571" s="23">
        <v>30</v>
      </c>
      <c r="G571" s="23">
        <v>70</v>
      </c>
      <c r="H571" s="25">
        <v>0</v>
      </c>
    </row>
    <row r="572" spans="1:8">
      <c r="A572" s="23">
        <v>569</v>
      </c>
      <c r="B572" s="23">
        <v>700</v>
      </c>
      <c r="C572" s="23">
        <v>0.9</v>
      </c>
      <c r="D572" s="23">
        <v>10</v>
      </c>
      <c r="E572" s="23">
        <v>5</v>
      </c>
      <c r="F572" s="23">
        <v>30</v>
      </c>
      <c r="G572" s="23">
        <v>100</v>
      </c>
      <c r="H572" s="25">
        <v>0</v>
      </c>
    </row>
    <row r="573" spans="1:8">
      <c r="A573" s="23">
        <v>570</v>
      </c>
      <c r="B573" s="23">
        <v>700</v>
      </c>
      <c r="C573" s="23">
        <v>0.9</v>
      </c>
      <c r="D573" s="23">
        <v>10</v>
      </c>
      <c r="E573" s="23">
        <v>5</v>
      </c>
      <c r="F573" s="23">
        <v>60</v>
      </c>
      <c r="G573" s="23">
        <v>0</v>
      </c>
      <c r="H573" s="25">
        <v>0.32300000000000001</v>
      </c>
    </row>
    <row r="574" spans="1:8">
      <c r="A574" s="23">
        <v>571</v>
      </c>
      <c r="B574" s="23">
        <v>700</v>
      </c>
      <c r="C574" s="23">
        <v>0.9</v>
      </c>
      <c r="D574" s="23">
        <v>10</v>
      </c>
      <c r="E574" s="23">
        <v>5</v>
      </c>
      <c r="F574" s="23">
        <v>60</v>
      </c>
      <c r="G574" s="23">
        <v>5</v>
      </c>
      <c r="H574" s="25">
        <v>0</v>
      </c>
    </row>
    <row r="575" spans="1:8">
      <c r="A575" s="23">
        <v>572</v>
      </c>
      <c r="B575" s="23">
        <v>700</v>
      </c>
      <c r="C575" s="23">
        <v>0.9</v>
      </c>
      <c r="D575" s="23">
        <v>10</v>
      </c>
      <c r="E575" s="23">
        <v>5</v>
      </c>
      <c r="F575" s="23">
        <v>60</v>
      </c>
      <c r="G575" s="23">
        <v>10</v>
      </c>
      <c r="H575" s="25">
        <v>0</v>
      </c>
    </row>
    <row r="576" spans="1:8">
      <c r="A576" s="23">
        <v>573</v>
      </c>
      <c r="B576" s="23">
        <v>700</v>
      </c>
      <c r="C576" s="23">
        <v>0.9</v>
      </c>
      <c r="D576" s="23">
        <v>10</v>
      </c>
      <c r="E576" s="23">
        <v>5</v>
      </c>
      <c r="F576" s="23">
        <v>60</v>
      </c>
      <c r="G576" s="23">
        <v>40</v>
      </c>
      <c r="H576" s="25">
        <v>0</v>
      </c>
    </row>
    <row r="577" spans="1:8">
      <c r="A577" s="23">
        <v>574</v>
      </c>
      <c r="B577" s="23">
        <v>700</v>
      </c>
      <c r="C577" s="23">
        <v>0.9</v>
      </c>
      <c r="D577" s="23">
        <v>10</v>
      </c>
      <c r="E577" s="23">
        <v>5</v>
      </c>
      <c r="F577" s="23">
        <v>60</v>
      </c>
      <c r="G577" s="23">
        <v>70</v>
      </c>
      <c r="H577" s="25">
        <v>0</v>
      </c>
    </row>
    <row r="578" spans="1:8">
      <c r="A578" s="23">
        <v>575</v>
      </c>
      <c r="B578" s="23">
        <v>700</v>
      </c>
      <c r="C578" s="23">
        <v>0.9</v>
      </c>
      <c r="D578" s="23">
        <v>10</v>
      </c>
      <c r="E578" s="23">
        <v>5</v>
      </c>
      <c r="F578" s="23">
        <v>60</v>
      </c>
      <c r="G578" s="23">
        <v>100</v>
      </c>
      <c r="H578" s="25">
        <v>0</v>
      </c>
    </row>
    <row r="579" spans="1:8">
      <c r="A579" s="23">
        <v>576</v>
      </c>
      <c r="B579" s="23">
        <v>700</v>
      </c>
      <c r="C579" s="23">
        <v>0.9</v>
      </c>
      <c r="D579" s="23">
        <v>10</v>
      </c>
      <c r="E579" s="23">
        <v>10</v>
      </c>
      <c r="F579" s="23">
        <v>0</v>
      </c>
      <c r="G579" s="23">
        <v>0</v>
      </c>
      <c r="H579" s="25">
        <v>0.64486169800000004</v>
      </c>
    </row>
    <row r="580" spans="1:8">
      <c r="A580" s="23">
        <v>577</v>
      </c>
      <c r="B580" s="23">
        <v>700</v>
      </c>
      <c r="C580" s="23">
        <v>0.9</v>
      </c>
      <c r="D580" s="23">
        <v>10</v>
      </c>
      <c r="E580" s="23">
        <v>10</v>
      </c>
      <c r="F580" s="23">
        <v>0</v>
      </c>
      <c r="G580" s="23">
        <v>5</v>
      </c>
      <c r="H580" s="25">
        <v>0</v>
      </c>
    </row>
    <row r="581" spans="1:8">
      <c r="A581" s="23">
        <v>578</v>
      </c>
      <c r="B581" s="23">
        <v>700</v>
      </c>
      <c r="C581" s="23">
        <v>0.9</v>
      </c>
      <c r="D581" s="23">
        <v>10</v>
      </c>
      <c r="E581" s="23">
        <v>10</v>
      </c>
      <c r="F581" s="23">
        <v>0</v>
      </c>
      <c r="G581" s="23">
        <v>10</v>
      </c>
      <c r="H581" s="25">
        <v>0</v>
      </c>
    </row>
    <row r="582" spans="1:8">
      <c r="A582" s="23">
        <v>579</v>
      </c>
      <c r="B582" s="23">
        <v>700</v>
      </c>
      <c r="C582" s="23">
        <v>0.9</v>
      </c>
      <c r="D582" s="23">
        <v>10</v>
      </c>
      <c r="E582" s="23">
        <v>10</v>
      </c>
      <c r="F582" s="23">
        <v>0</v>
      </c>
      <c r="G582" s="23">
        <v>40</v>
      </c>
      <c r="H582" s="25">
        <v>0</v>
      </c>
    </row>
    <row r="583" spans="1:8">
      <c r="A583" s="23">
        <v>580</v>
      </c>
      <c r="B583" s="23">
        <v>700</v>
      </c>
      <c r="C583" s="23">
        <v>0.9</v>
      </c>
      <c r="D583" s="23">
        <v>10</v>
      </c>
      <c r="E583" s="23">
        <v>10</v>
      </c>
      <c r="F583" s="23">
        <v>0</v>
      </c>
      <c r="G583" s="23">
        <v>70</v>
      </c>
      <c r="H583" s="25">
        <v>0</v>
      </c>
    </row>
    <row r="584" spans="1:8">
      <c r="A584" s="23">
        <v>581</v>
      </c>
      <c r="B584" s="23">
        <v>700</v>
      </c>
      <c r="C584" s="23">
        <v>0.9</v>
      </c>
      <c r="D584" s="23">
        <v>10</v>
      </c>
      <c r="E584" s="23">
        <v>10</v>
      </c>
      <c r="F584" s="23">
        <v>0</v>
      </c>
      <c r="G584" s="23">
        <v>100</v>
      </c>
      <c r="H584" s="25">
        <v>0</v>
      </c>
    </row>
    <row r="585" spans="1:8">
      <c r="A585" s="23">
        <v>582</v>
      </c>
      <c r="B585" s="23">
        <v>700</v>
      </c>
      <c r="C585" s="23">
        <v>0.9</v>
      </c>
      <c r="D585" s="23">
        <v>10</v>
      </c>
      <c r="E585" s="23">
        <v>10</v>
      </c>
      <c r="F585" s="23">
        <v>30</v>
      </c>
      <c r="G585" s="23">
        <v>0</v>
      </c>
      <c r="H585" s="25">
        <v>0.64457529800000002</v>
      </c>
    </row>
    <row r="586" spans="1:8">
      <c r="A586" s="23">
        <v>583</v>
      </c>
      <c r="B586" s="23">
        <v>700</v>
      </c>
      <c r="C586" s="23">
        <v>0.9</v>
      </c>
      <c r="D586" s="23">
        <v>10</v>
      </c>
      <c r="E586" s="23">
        <v>10</v>
      </c>
      <c r="F586" s="23">
        <v>30</v>
      </c>
      <c r="G586" s="23">
        <v>5</v>
      </c>
      <c r="H586" s="25">
        <v>0</v>
      </c>
    </row>
    <row r="587" spans="1:8">
      <c r="A587" s="23">
        <v>584</v>
      </c>
      <c r="B587" s="23">
        <v>700</v>
      </c>
      <c r="C587" s="23">
        <v>0.9</v>
      </c>
      <c r="D587" s="23">
        <v>10</v>
      </c>
      <c r="E587" s="23">
        <v>10</v>
      </c>
      <c r="F587" s="23">
        <v>30</v>
      </c>
      <c r="G587" s="23">
        <v>10</v>
      </c>
      <c r="H587" s="25">
        <v>0</v>
      </c>
    </row>
    <row r="588" spans="1:8">
      <c r="A588" s="23">
        <v>585</v>
      </c>
      <c r="B588" s="23">
        <v>700</v>
      </c>
      <c r="C588" s="23">
        <v>0.9</v>
      </c>
      <c r="D588" s="23">
        <v>10</v>
      </c>
      <c r="E588" s="23">
        <v>10</v>
      </c>
      <c r="F588" s="23">
        <v>30</v>
      </c>
      <c r="G588" s="23">
        <v>40</v>
      </c>
      <c r="H588" s="25">
        <v>0</v>
      </c>
    </row>
    <row r="589" spans="1:8">
      <c r="A589" s="23">
        <v>586</v>
      </c>
      <c r="B589" s="23">
        <v>700</v>
      </c>
      <c r="C589" s="23">
        <v>0.9</v>
      </c>
      <c r="D589" s="23">
        <v>10</v>
      </c>
      <c r="E589" s="23">
        <v>10</v>
      </c>
      <c r="F589" s="23">
        <v>30</v>
      </c>
      <c r="G589" s="23">
        <v>70</v>
      </c>
      <c r="H589" s="25">
        <v>0</v>
      </c>
    </row>
    <row r="590" spans="1:8">
      <c r="A590" s="23">
        <v>587</v>
      </c>
      <c r="B590" s="23">
        <v>700</v>
      </c>
      <c r="C590" s="23">
        <v>0.9</v>
      </c>
      <c r="D590" s="23">
        <v>10</v>
      </c>
      <c r="E590" s="23">
        <v>10</v>
      </c>
      <c r="F590" s="23">
        <v>30</v>
      </c>
      <c r="G590" s="23">
        <v>100</v>
      </c>
      <c r="H590" s="25">
        <v>0</v>
      </c>
    </row>
    <row r="591" spans="1:8">
      <c r="A591" s="23">
        <v>588</v>
      </c>
      <c r="B591" s="23">
        <v>700</v>
      </c>
      <c r="C591" s="23">
        <v>0.9</v>
      </c>
      <c r="D591" s="23">
        <v>10</v>
      </c>
      <c r="E591" s="23">
        <v>10</v>
      </c>
      <c r="F591" s="23">
        <v>60</v>
      </c>
      <c r="G591" s="23">
        <v>0</v>
      </c>
      <c r="H591" s="25">
        <v>0.643117249</v>
      </c>
    </row>
    <row r="592" spans="1:8">
      <c r="A592" s="23">
        <v>589</v>
      </c>
      <c r="B592" s="23">
        <v>700</v>
      </c>
      <c r="C592" s="23">
        <v>0.9</v>
      </c>
      <c r="D592" s="23">
        <v>10</v>
      </c>
      <c r="E592" s="23">
        <v>10</v>
      </c>
      <c r="F592" s="23">
        <v>60</v>
      </c>
      <c r="G592" s="23">
        <v>5</v>
      </c>
      <c r="H592" s="25">
        <v>0</v>
      </c>
    </row>
    <row r="593" spans="1:8">
      <c r="A593" s="23">
        <v>590</v>
      </c>
      <c r="B593" s="23">
        <v>700</v>
      </c>
      <c r="C593" s="23">
        <v>0.9</v>
      </c>
      <c r="D593" s="23">
        <v>10</v>
      </c>
      <c r="E593" s="23">
        <v>10</v>
      </c>
      <c r="F593" s="23">
        <v>60</v>
      </c>
      <c r="G593" s="23">
        <v>10</v>
      </c>
      <c r="H593" s="25">
        <v>0</v>
      </c>
    </row>
    <row r="594" spans="1:8">
      <c r="A594" s="23">
        <v>591</v>
      </c>
      <c r="B594" s="23">
        <v>700</v>
      </c>
      <c r="C594" s="23">
        <v>0.9</v>
      </c>
      <c r="D594" s="23">
        <v>10</v>
      </c>
      <c r="E594" s="23">
        <v>10</v>
      </c>
      <c r="F594" s="23">
        <v>60</v>
      </c>
      <c r="G594" s="23">
        <v>40</v>
      </c>
      <c r="H594" s="25">
        <v>0</v>
      </c>
    </row>
    <row r="595" spans="1:8">
      <c r="A595" s="23">
        <v>592</v>
      </c>
      <c r="B595" s="23">
        <v>700</v>
      </c>
      <c r="C595" s="23">
        <v>0.9</v>
      </c>
      <c r="D595" s="23">
        <v>10</v>
      </c>
      <c r="E595" s="23">
        <v>10</v>
      </c>
      <c r="F595" s="23">
        <v>60</v>
      </c>
      <c r="G595" s="23">
        <v>70</v>
      </c>
      <c r="H595" s="25">
        <v>0</v>
      </c>
    </row>
    <row r="596" spans="1:8">
      <c r="A596" s="23">
        <v>593</v>
      </c>
      <c r="B596" s="23">
        <v>700</v>
      </c>
      <c r="C596" s="23">
        <v>0.9</v>
      </c>
      <c r="D596" s="23">
        <v>10</v>
      </c>
      <c r="E596" s="23">
        <v>10</v>
      </c>
      <c r="F596" s="23">
        <v>60</v>
      </c>
      <c r="G596" s="23">
        <v>100</v>
      </c>
      <c r="H596" s="25">
        <v>0</v>
      </c>
    </row>
    <row r="597" spans="1:8">
      <c r="A597" s="23">
        <v>594</v>
      </c>
      <c r="B597" s="23">
        <v>700</v>
      </c>
      <c r="C597" s="23">
        <v>0.9</v>
      </c>
      <c r="D597" s="23">
        <v>10</v>
      </c>
      <c r="E597" s="23">
        <v>20</v>
      </c>
      <c r="F597" s="23">
        <v>0</v>
      </c>
      <c r="G597" s="23">
        <v>0</v>
      </c>
      <c r="H597" s="25">
        <v>1.2813600300000001</v>
      </c>
    </row>
    <row r="598" spans="1:8">
      <c r="A598" s="23">
        <v>595</v>
      </c>
      <c r="B598" s="23">
        <v>700</v>
      </c>
      <c r="C598" s="23">
        <v>0.9</v>
      </c>
      <c r="D598" s="23">
        <v>10</v>
      </c>
      <c r="E598" s="23">
        <v>20</v>
      </c>
      <c r="F598" s="23">
        <v>0</v>
      </c>
      <c r="G598" s="23">
        <v>5</v>
      </c>
      <c r="H598" s="25">
        <v>0</v>
      </c>
    </row>
    <row r="599" spans="1:8">
      <c r="A599" s="23">
        <v>596</v>
      </c>
      <c r="B599" s="23">
        <v>700</v>
      </c>
      <c r="C599" s="23">
        <v>0.9</v>
      </c>
      <c r="D599" s="23">
        <v>10</v>
      </c>
      <c r="E599" s="23">
        <v>20</v>
      </c>
      <c r="F599" s="23">
        <v>0</v>
      </c>
      <c r="G599" s="23">
        <v>10</v>
      </c>
      <c r="H599" s="25">
        <v>0</v>
      </c>
    </row>
    <row r="600" spans="1:8">
      <c r="A600" s="23">
        <v>597</v>
      </c>
      <c r="B600" s="23">
        <v>700</v>
      </c>
      <c r="C600" s="23">
        <v>0.9</v>
      </c>
      <c r="D600" s="23">
        <v>10</v>
      </c>
      <c r="E600" s="23">
        <v>20</v>
      </c>
      <c r="F600" s="23">
        <v>0</v>
      </c>
      <c r="G600" s="23">
        <v>40</v>
      </c>
      <c r="H600" s="25">
        <v>0</v>
      </c>
    </row>
    <row r="601" spans="1:8">
      <c r="A601" s="23">
        <v>598</v>
      </c>
      <c r="B601" s="23">
        <v>700</v>
      </c>
      <c r="C601" s="23">
        <v>0.9</v>
      </c>
      <c r="D601" s="23">
        <v>10</v>
      </c>
      <c r="E601" s="23">
        <v>20</v>
      </c>
      <c r="F601" s="23">
        <v>0</v>
      </c>
      <c r="G601" s="23">
        <v>70</v>
      </c>
      <c r="H601" s="25">
        <v>0</v>
      </c>
    </row>
    <row r="602" spans="1:8">
      <c r="A602" s="23">
        <v>599</v>
      </c>
      <c r="B602" s="23">
        <v>700</v>
      </c>
      <c r="C602" s="23">
        <v>0.9</v>
      </c>
      <c r="D602" s="23">
        <v>10</v>
      </c>
      <c r="E602" s="23">
        <v>20</v>
      </c>
      <c r="F602" s="23">
        <v>0</v>
      </c>
      <c r="G602" s="23">
        <v>100</v>
      </c>
      <c r="H602" s="25">
        <v>0</v>
      </c>
    </row>
    <row r="603" spans="1:8">
      <c r="A603" s="23">
        <v>600</v>
      </c>
      <c r="B603" s="23">
        <v>700</v>
      </c>
      <c r="C603" s="23">
        <v>0.9</v>
      </c>
      <c r="D603" s="23">
        <v>10</v>
      </c>
      <c r="E603" s="23">
        <v>20</v>
      </c>
      <c r="F603" s="23">
        <v>30</v>
      </c>
      <c r="G603" s="23">
        <v>0</v>
      </c>
      <c r="H603" s="25">
        <v>1.279392004</v>
      </c>
    </row>
    <row r="604" spans="1:8">
      <c r="A604" s="23">
        <v>601</v>
      </c>
      <c r="B604" s="23">
        <v>700</v>
      </c>
      <c r="C604" s="23">
        <v>0.9</v>
      </c>
      <c r="D604" s="23">
        <v>10</v>
      </c>
      <c r="E604" s="23">
        <v>20</v>
      </c>
      <c r="F604" s="23">
        <v>30</v>
      </c>
      <c r="G604" s="23">
        <v>5</v>
      </c>
      <c r="H604" s="25">
        <v>0</v>
      </c>
    </row>
    <row r="605" spans="1:8">
      <c r="A605" s="23">
        <v>602</v>
      </c>
      <c r="B605" s="23">
        <v>700</v>
      </c>
      <c r="C605" s="23">
        <v>0.9</v>
      </c>
      <c r="D605" s="23">
        <v>10</v>
      </c>
      <c r="E605" s="23">
        <v>20</v>
      </c>
      <c r="F605" s="23">
        <v>30</v>
      </c>
      <c r="G605" s="23">
        <v>10</v>
      </c>
      <c r="H605" s="25">
        <v>0</v>
      </c>
    </row>
    <row r="606" spans="1:8">
      <c r="A606" s="23">
        <v>603</v>
      </c>
      <c r="B606" s="23">
        <v>700</v>
      </c>
      <c r="C606" s="23">
        <v>0.9</v>
      </c>
      <c r="D606" s="23">
        <v>10</v>
      </c>
      <c r="E606" s="23">
        <v>20</v>
      </c>
      <c r="F606" s="23">
        <v>30</v>
      </c>
      <c r="G606" s="23">
        <v>40</v>
      </c>
      <c r="H606" s="25">
        <v>0</v>
      </c>
    </row>
    <row r="607" spans="1:8">
      <c r="A607" s="23">
        <v>604</v>
      </c>
      <c r="B607" s="23">
        <v>700</v>
      </c>
      <c r="C607" s="23">
        <v>0.9</v>
      </c>
      <c r="D607" s="23">
        <v>10</v>
      </c>
      <c r="E607" s="23">
        <v>20</v>
      </c>
      <c r="F607" s="23">
        <v>30</v>
      </c>
      <c r="G607" s="23">
        <v>70</v>
      </c>
      <c r="H607" s="25">
        <v>0</v>
      </c>
    </row>
    <row r="608" spans="1:8">
      <c r="A608" s="23">
        <v>605</v>
      </c>
      <c r="B608" s="23">
        <v>700</v>
      </c>
      <c r="C608" s="23">
        <v>0.9</v>
      </c>
      <c r="D608" s="23">
        <v>10</v>
      </c>
      <c r="E608" s="23">
        <v>20</v>
      </c>
      <c r="F608" s="23">
        <v>30</v>
      </c>
      <c r="G608" s="23">
        <v>100</v>
      </c>
      <c r="H608" s="25">
        <v>0</v>
      </c>
    </row>
    <row r="609" spans="1:8">
      <c r="A609" s="23">
        <v>606</v>
      </c>
      <c r="B609" s="23">
        <v>700</v>
      </c>
      <c r="C609" s="23">
        <v>0.9</v>
      </c>
      <c r="D609" s="23">
        <v>10</v>
      </c>
      <c r="E609" s="23">
        <v>20</v>
      </c>
      <c r="F609" s="23">
        <v>60</v>
      </c>
      <c r="G609" s="23">
        <v>0</v>
      </c>
      <c r="H609" s="25">
        <v>1.2691818479999999</v>
      </c>
    </row>
    <row r="610" spans="1:8">
      <c r="A610" s="23">
        <v>607</v>
      </c>
      <c r="B610" s="23">
        <v>700</v>
      </c>
      <c r="C610" s="23">
        <v>0.9</v>
      </c>
      <c r="D610" s="23">
        <v>10</v>
      </c>
      <c r="E610" s="23">
        <v>20</v>
      </c>
      <c r="F610" s="23">
        <v>60</v>
      </c>
      <c r="G610" s="23">
        <v>5</v>
      </c>
      <c r="H610" s="25">
        <v>0</v>
      </c>
    </row>
    <row r="611" spans="1:8">
      <c r="A611" s="23">
        <v>608</v>
      </c>
      <c r="B611" s="23">
        <v>700</v>
      </c>
      <c r="C611" s="23">
        <v>0.9</v>
      </c>
      <c r="D611" s="23">
        <v>10</v>
      </c>
      <c r="E611" s="23">
        <v>20</v>
      </c>
      <c r="F611" s="23">
        <v>60</v>
      </c>
      <c r="G611" s="23">
        <v>10</v>
      </c>
      <c r="H611" s="25">
        <v>0</v>
      </c>
    </row>
    <row r="612" spans="1:8">
      <c r="A612" s="23">
        <v>609</v>
      </c>
      <c r="B612" s="23">
        <v>700</v>
      </c>
      <c r="C612" s="23">
        <v>0.9</v>
      </c>
      <c r="D612" s="23">
        <v>10</v>
      </c>
      <c r="E612" s="23">
        <v>20</v>
      </c>
      <c r="F612" s="23">
        <v>60</v>
      </c>
      <c r="G612" s="23">
        <v>40</v>
      </c>
      <c r="H612" s="25">
        <v>0</v>
      </c>
    </row>
    <row r="613" spans="1:8">
      <c r="A613" s="23">
        <v>610</v>
      </c>
      <c r="B613" s="23">
        <v>700</v>
      </c>
      <c r="C613" s="23">
        <v>0.9</v>
      </c>
      <c r="D613" s="23">
        <v>10</v>
      </c>
      <c r="E613" s="23">
        <v>20</v>
      </c>
      <c r="F613" s="23">
        <v>60</v>
      </c>
      <c r="G613" s="23">
        <v>70</v>
      </c>
      <c r="H613" s="25">
        <v>0</v>
      </c>
    </row>
    <row r="614" spans="1:8">
      <c r="A614" s="23">
        <v>611</v>
      </c>
      <c r="B614" s="23">
        <v>700</v>
      </c>
      <c r="C614" s="23">
        <v>0.9</v>
      </c>
      <c r="D614" s="23">
        <v>10</v>
      </c>
      <c r="E614" s="23">
        <v>20</v>
      </c>
      <c r="F614" s="23">
        <v>60</v>
      </c>
      <c r="G614" s="23">
        <v>100</v>
      </c>
      <c r="H614" s="25">
        <v>0</v>
      </c>
    </row>
    <row r="615" spans="1:8">
      <c r="A615" s="23">
        <v>612</v>
      </c>
      <c r="B615" s="23">
        <v>700</v>
      </c>
      <c r="C615" s="23">
        <v>0.9</v>
      </c>
      <c r="D615" s="23">
        <v>10</v>
      </c>
      <c r="E615" s="23">
        <v>50</v>
      </c>
      <c r="F615" s="23">
        <v>0</v>
      </c>
      <c r="G615" s="23">
        <v>0</v>
      </c>
      <c r="H615" s="25">
        <v>3.0696387289999998</v>
      </c>
    </row>
    <row r="616" spans="1:8">
      <c r="A616" s="23">
        <v>613</v>
      </c>
      <c r="B616" s="23">
        <v>700</v>
      </c>
      <c r="C616" s="23">
        <v>0.9</v>
      </c>
      <c r="D616" s="23">
        <v>10</v>
      </c>
      <c r="E616" s="23">
        <v>50</v>
      </c>
      <c r="F616" s="23">
        <v>0</v>
      </c>
      <c r="G616" s="23">
        <v>5</v>
      </c>
      <c r="H616" s="25">
        <v>0</v>
      </c>
    </row>
    <row r="617" spans="1:8">
      <c r="A617" s="23">
        <v>614</v>
      </c>
      <c r="B617" s="23">
        <v>700</v>
      </c>
      <c r="C617" s="23">
        <v>0.9</v>
      </c>
      <c r="D617" s="23">
        <v>10</v>
      </c>
      <c r="E617" s="23">
        <v>50</v>
      </c>
      <c r="F617" s="23">
        <v>0</v>
      </c>
      <c r="G617" s="23">
        <v>10</v>
      </c>
      <c r="H617" s="25">
        <v>0</v>
      </c>
    </row>
    <row r="618" spans="1:8">
      <c r="A618" s="23">
        <v>615</v>
      </c>
      <c r="B618" s="23">
        <v>700</v>
      </c>
      <c r="C618" s="23">
        <v>0.9</v>
      </c>
      <c r="D618" s="23">
        <v>10</v>
      </c>
      <c r="E618" s="23">
        <v>50</v>
      </c>
      <c r="F618" s="23">
        <v>0</v>
      </c>
      <c r="G618" s="23">
        <v>40</v>
      </c>
      <c r="H618" s="25">
        <v>0</v>
      </c>
    </row>
    <row r="619" spans="1:8">
      <c r="A619" s="23">
        <v>616</v>
      </c>
      <c r="B619" s="23">
        <v>700</v>
      </c>
      <c r="C619" s="23">
        <v>0.9</v>
      </c>
      <c r="D619" s="23">
        <v>10</v>
      </c>
      <c r="E619" s="23">
        <v>50</v>
      </c>
      <c r="F619" s="23">
        <v>0</v>
      </c>
      <c r="G619" s="23">
        <v>70</v>
      </c>
      <c r="H619" s="25">
        <v>0</v>
      </c>
    </row>
    <row r="620" spans="1:8">
      <c r="A620" s="23">
        <v>617</v>
      </c>
      <c r="B620" s="23">
        <v>700</v>
      </c>
      <c r="C620" s="23">
        <v>0.9</v>
      </c>
      <c r="D620" s="23">
        <v>10</v>
      </c>
      <c r="E620" s="23">
        <v>50</v>
      </c>
      <c r="F620" s="23">
        <v>0</v>
      </c>
      <c r="G620" s="23">
        <v>100</v>
      </c>
      <c r="H620" s="25">
        <v>0</v>
      </c>
    </row>
    <row r="621" spans="1:8">
      <c r="A621" s="23">
        <v>618</v>
      </c>
      <c r="B621" s="23">
        <v>700</v>
      </c>
      <c r="C621" s="23">
        <v>0.9</v>
      </c>
      <c r="D621" s="23">
        <v>10</v>
      </c>
      <c r="E621" s="23">
        <v>50</v>
      </c>
      <c r="F621" s="23">
        <v>30</v>
      </c>
      <c r="G621" s="23">
        <v>0</v>
      </c>
      <c r="H621" s="25">
        <v>3.0462822909999998</v>
      </c>
    </row>
    <row r="622" spans="1:8">
      <c r="A622" s="23">
        <v>619</v>
      </c>
      <c r="B622" s="23">
        <v>700</v>
      </c>
      <c r="C622" s="23">
        <v>0.9</v>
      </c>
      <c r="D622" s="23">
        <v>10</v>
      </c>
      <c r="E622" s="23">
        <v>50</v>
      </c>
      <c r="F622" s="23">
        <v>30</v>
      </c>
      <c r="G622" s="23">
        <v>5</v>
      </c>
      <c r="H622" s="25">
        <v>0</v>
      </c>
    </row>
    <row r="623" spans="1:8">
      <c r="A623" s="23">
        <v>620</v>
      </c>
      <c r="B623" s="23">
        <v>700</v>
      </c>
      <c r="C623" s="23">
        <v>0.9</v>
      </c>
      <c r="D623" s="23">
        <v>10</v>
      </c>
      <c r="E623" s="23">
        <v>50</v>
      </c>
      <c r="F623" s="23">
        <v>30</v>
      </c>
      <c r="G623" s="23">
        <v>10</v>
      </c>
      <c r="H623" s="25">
        <v>0</v>
      </c>
    </row>
    <row r="624" spans="1:8">
      <c r="A624" s="23">
        <v>621</v>
      </c>
      <c r="B624" s="23">
        <v>700</v>
      </c>
      <c r="C624" s="23">
        <v>0.9</v>
      </c>
      <c r="D624" s="23">
        <v>10</v>
      </c>
      <c r="E624" s="23">
        <v>50</v>
      </c>
      <c r="F624" s="23">
        <v>30</v>
      </c>
      <c r="G624" s="23">
        <v>40</v>
      </c>
      <c r="H624" s="25">
        <v>0</v>
      </c>
    </row>
    <row r="625" spans="1:8">
      <c r="A625" s="23">
        <v>622</v>
      </c>
      <c r="B625" s="23">
        <v>700</v>
      </c>
      <c r="C625" s="23">
        <v>0.9</v>
      </c>
      <c r="D625" s="23">
        <v>10</v>
      </c>
      <c r="E625" s="23">
        <v>50</v>
      </c>
      <c r="F625" s="23">
        <v>30</v>
      </c>
      <c r="G625" s="23">
        <v>70</v>
      </c>
      <c r="H625" s="25">
        <v>0</v>
      </c>
    </row>
    <row r="626" spans="1:8">
      <c r="A626" s="23">
        <v>623</v>
      </c>
      <c r="B626" s="23">
        <v>700</v>
      </c>
      <c r="C626" s="23">
        <v>0.9</v>
      </c>
      <c r="D626" s="23">
        <v>10</v>
      </c>
      <c r="E626" s="23">
        <v>50</v>
      </c>
      <c r="F626" s="23">
        <v>30</v>
      </c>
      <c r="G626" s="23">
        <v>100</v>
      </c>
      <c r="H626" s="25">
        <v>0</v>
      </c>
    </row>
    <row r="627" spans="1:8">
      <c r="A627" s="23">
        <v>624</v>
      </c>
      <c r="B627" s="23">
        <v>700</v>
      </c>
      <c r="C627" s="23">
        <v>0.9</v>
      </c>
      <c r="D627" s="23">
        <v>10</v>
      </c>
      <c r="E627" s="23">
        <v>50</v>
      </c>
      <c r="F627" s="23">
        <v>60</v>
      </c>
      <c r="G627" s="23">
        <v>0</v>
      </c>
      <c r="H627" s="25">
        <v>2.9315736289999998</v>
      </c>
    </row>
    <row r="628" spans="1:8">
      <c r="A628" s="23">
        <v>625</v>
      </c>
      <c r="B628" s="23">
        <v>700</v>
      </c>
      <c r="C628" s="23">
        <v>0.9</v>
      </c>
      <c r="D628" s="23">
        <v>10</v>
      </c>
      <c r="E628" s="23">
        <v>50</v>
      </c>
      <c r="F628" s="23">
        <v>60</v>
      </c>
      <c r="G628" s="23">
        <v>5</v>
      </c>
      <c r="H628" s="25">
        <v>0</v>
      </c>
    </row>
    <row r="629" spans="1:8">
      <c r="A629" s="23">
        <v>626</v>
      </c>
      <c r="B629" s="23">
        <v>700</v>
      </c>
      <c r="C629" s="23">
        <v>0.9</v>
      </c>
      <c r="D629" s="23">
        <v>10</v>
      </c>
      <c r="E629" s="23">
        <v>50</v>
      </c>
      <c r="F629" s="23">
        <v>60</v>
      </c>
      <c r="G629" s="23">
        <v>10</v>
      </c>
      <c r="H629" s="25">
        <v>0</v>
      </c>
    </row>
    <row r="630" spans="1:8">
      <c r="A630" s="23">
        <v>627</v>
      </c>
      <c r="B630" s="23">
        <v>700</v>
      </c>
      <c r="C630" s="23">
        <v>0.9</v>
      </c>
      <c r="D630" s="23">
        <v>10</v>
      </c>
      <c r="E630" s="23">
        <v>50</v>
      </c>
      <c r="F630" s="23">
        <v>60</v>
      </c>
      <c r="G630" s="23">
        <v>40</v>
      </c>
      <c r="H630" s="25">
        <v>0</v>
      </c>
    </row>
    <row r="631" spans="1:8">
      <c r="A631" s="23">
        <v>628</v>
      </c>
      <c r="B631" s="23">
        <v>700</v>
      </c>
      <c r="C631" s="23">
        <v>0.9</v>
      </c>
      <c r="D631" s="23">
        <v>10</v>
      </c>
      <c r="E631" s="23">
        <v>50</v>
      </c>
      <c r="F631" s="23">
        <v>60</v>
      </c>
      <c r="G631" s="23">
        <v>70</v>
      </c>
      <c r="H631" s="25">
        <v>0</v>
      </c>
    </row>
    <row r="632" spans="1:8">
      <c r="A632" s="23">
        <v>629</v>
      </c>
      <c r="B632" s="23">
        <v>700</v>
      </c>
      <c r="C632" s="23">
        <v>0.9</v>
      </c>
      <c r="D632" s="23">
        <v>10</v>
      </c>
      <c r="E632" s="23">
        <v>50</v>
      </c>
      <c r="F632" s="23">
        <v>60</v>
      </c>
      <c r="G632" s="23">
        <v>100</v>
      </c>
      <c r="H632" s="25">
        <v>0</v>
      </c>
    </row>
    <row r="633" spans="1:8">
      <c r="A633" s="23">
        <v>630</v>
      </c>
      <c r="B633" s="23">
        <v>700</v>
      </c>
      <c r="C633" s="23">
        <v>0.9</v>
      </c>
      <c r="D633" s="23">
        <v>50</v>
      </c>
      <c r="E633" s="23">
        <v>1</v>
      </c>
      <c r="F633" s="23">
        <v>0</v>
      </c>
      <c r="G633" s="23">
        <v>0</v>
      </c>
      <c r="H633" s="25">
        <v>0</v>
      </c>
    </row>
    <row r="634" spans="1:8">
      <c r="A634" s="23">
        <v>631</v>
      </c>
      <c r="B634" s="23">
        <v>700</v>
      </c>
      <c r="C634" s="23">
        <v>0.9</v>
      </c>
      <c r="D634" s="23">
        <v>50</v>
      </c>
      <c r="E634" s="23">
        <v>1</v>
      </c>
      <c r="F634" s="23">
        <v>0</v>
      </c>
      <c r="G634" s="23">
        <v>5</v>
      </c>
      <c r="H634" s="25">
        <v>0</v>
      </c>
    </row>
    <row r="635" spans="1:8">
      <c r="A635" s="23">
        <v>632</v>
      </c>
      <c r="B635" s="23">
        <v>700</v>
      </c>
      <c r="C635" s="23">
        <v>0.9</v>
      </c>
      <c r="D635" s="23">
        <v>50</v>
      </c>
      <c r="E635" s="23">
        <v>1</v>
      </c>
      <c r="F635" s="23">
        <v>0</v>
      </c>
      <c r="G635" s="23">
        <v>10</v>
      </c>
      <c r="H635" s="25">
        <v>0</v>
      </c>
    </row>
    <row r="636" spans="1:8">
      <c r="A636" s="23">
        <v>633</v>
      </c>
      <c r="B636" s="23">
        <v>700</v>
      </c>
      <c r="C636" s="23">
        <v>0.9</v>
      </c>
      <c r="D636" s="23">
        <v>50</v>
      </c>
      <c r="E636" s="23">
        <v>1</v>
      </c>
      <c r="F636" s="23">
        <v>0</v>
      </c>
      <c r="G636" s="23">
        <v>40</v>
      </c>
      <c r="H636" s="25">
        <v>0</v>
      </c>
    </row>
    <row r="637" spans="1:8">
      <c r="A637" s="23">
        <v>634</v>
      </c>
      <c r="B637" s="23">
        <v>700</v>
      </c>
      <c r="C637" s="23">
        <v>0.9</v>
      </c>
      <c r="D637" s="23">
        <v>50</v>
      </c>
      <c r="E637" s="23">
        <v>1</v>
      </c>
      <c r="F637" s="23">
        <v>0</v>
      </c>
      <c r="G637" s="23">
        <v>70</v>
      </c>
      <c r="H637" s="25">
        <v>0</v>
      </c>
    </row>
    <row r="638" spans="1:8">
      <c r="A638" s="23">
        <v>635</v>
      </c>
      <c r="B638" s="23">
        <v>700</v>
      </c>
      <c r="C638" s="23">
        <v>0.9</v>
      </c>
      <c r="D638" s="23">
        <v>50</v>
      </c>
      <c r="E638" s="23">
        <v>1</v>
      </c>
      <c r="F638" s="23">
        <v>0</v>
      </c>
      <c r="G638" s="23">
        <v>100</v>
      </c>
      <c r="H638" s="25">
        <v>0</v>
      </c>
    </row>
    <row r="639" spans="1:8">
      <c r="A639" s="23">
        <v>636</v>
      </c>
      <c r="B639" s="23">
        <v>700</v>
      </c>
      <c r="C639" s="23">
        <v>0.9</v>
      </c>
      <c r="D639" s="23">
        <v>50</v>
      </c>
      <c r="E639" s="23">
        <v>1</v>
      </c>
      <c r="F639" s="23">
        <v>30</v>
      </c>
      <c r="G639" s="23">
        <v>0</v>
      </c>
      <c r="H639" s="25">
        <v>0</v>
      </c>
    </row>
    <row r="640" spans="1:8">
      <c r="A640" s="23">
        <v>637</v>
      </c>
      <c r="B640" s="23">
        <v>700</v>
      </c>
      <c r="C640" s="23">
        <v>0.9</v>
      </c>
      <c r="D640" s="23">
        <v>50</v>
      </c>
      <c r="E640" s="23">
        <v>1</v>
      </c>
      <c r="F640" s="23">
        <v>30</v>
      </c>
      <c r="G640" s="23">
        <v>5</v>
      </c>
      <c r="H640" s="25">
        <v>0</v>
      </c>
    </row>
    <row r="641" spans="1:8">
      <c r="A641" s="23">
        <v>638</v>
      </c>
      <c r="B641" s="23">
        <v>700</v>
      </c>
      <c r="C641" s="23">
        <v>0.9</v>
      </c>
      <c r="D641" s="23">
        <v>50</v>
      </c>
      <c r="E641" s="23">
        <v>1</v>
      </c>
      <c r="F641" s="23">
        <v>30</v>
      </c>
      <c r="G641" s="23">
        <v>10</v>
      </c>
      <c r="H641" s="25">
        <v>0</v>
      </c>
    </row>
    <row r="642" spans="1:8">
      <c r="A642" s="23">
        <v>639</v>
      </c>
      <c r="B642" s="23">
        <v>700</v>
      </c>
      <c r="C642" s="23">
        <v>0.9</v>
      </c>
      <c r="D642" s="23">
        <v>50</v>
      </c>
      <c r="E642" s="23">
        <v>1</v>
      </c>
      <c r="F642" s="23">
        <v>30</v>
      </c>
      <c r="G642" s="23">
        <v>40</v>
      </c>
      <c r="H642" s="25">
        <v>0</v>
      </c>
    </row>
    <row r="643" spans="1:8">
      <c r="A643" s="23">
        <v>640</v>
      </c>
      <c r="B643" s="23">
        <v>700</v>
      </c>
      <c r="C643" s="23">
        <v>0.9</v>
      </c>
      <c r="D643" s="23">
        <v>50</v>
      </c>
      <c r="E643" s="23">
        <v>1</v>
      </c>
      <c r="F643" s="23">
        <v>30</v>
      </c>
      <c r="G643" s="23">
        <v>70</v>
      </c>
      <c r="H643" s="25">
        <v>0</v>
      </c>
    </row>
    <row r="644" spans="1:8">
      <c r="A644" s="23">
        <v>641</v>
      </c>
      <c r="B644" s="23">
        <v>700</v>
      </c>
      <c r="C644" s="23">
        <v>0.9</v>
      </c>
      <c r="D644" s="23">
        <v>50</v>
      </c>
      <c r="E644" s="23">
        <v>1</v>
      </c>
      <c r="F644" s="23">
        <v>30</v>
      </c>
      <c r="G644" s="23">
        <v>100</v>
      </c>
      <c r="H644" s="25">
        <v>0</v>
      </c>
    </row>
    <row r="645" spans="1:8">
      <c r="A645" s="23">
        <v>642</v>
      </c>
      <c r="B645" s="23">
        <v>700</v>
      </c>
      <c r="C645" s="23">
        <v>0.9</v>
      </c>
      <c r="D645" s="23">
        <v>50</v>
      </c>
      <c r="E645" s="23">
        <v>1</v>
      </c>
      <c r="F645" s="23">
        <v>60</v>
      </c>
      <c r="G645" s="23">
        <v>0</v>
      </c>
      <c r="H645" s="25">
        <v>0</v>
      </c>
    </row>
    <row r="646" spans="1:8">
      <c r="A646" s="23">
        <v>643</v>
      </c>
      <c r="B646" s="23">
        <v>700</v>
      </c>
      <c r="C646" s="23">
        <v>0.9</v>
      </c>
      <c r="D646" s="23">
        <v>50</v>
      </c>
      <c r="E646" s="23">
        <v>1</v>
      </c>
      <c r="F646" s="23">
        <v>60</v>
      </c>
      <c r="G646" s="23">
        <v>5</v>
      </c>
      <c r="H646" s="25">
        <v>0</v>
      </c>
    </row>
    <row r="647" spans="1:8">
      <c r="A647" s="23">
        <v>644</v>
      </c>
      <c r="B647" s="23">
        <v>700</v>
      </c>
      <c r="C647" s="23">
        <v>0.9</v>
      </c>
      <c r="D647" s="23">
        <v>50</v>
      </c>
      <c r="E647" s="23">
        <v>1</v>
      </c>
      <c r="F647" s="23">
        <v>60</v>
      </c>
      <c r="G647" s="23">
        <v>10</v>
      </c>
      <c r="H647" s="25">
        <v>0</v>
      </c>
    </row>
    <row r="648" spans="1:8">
      <c r="A648" s="23">
        <v>645</v>
      </c>
      <c r="B648" s="23">
        <v>700</v>
      </c>
      <c r="C648" s="23">
        <v>0.9</v>
      </c>
      <c r="D648" s="23">
        <v>50</v>
      </c>
      <c r="E648" s="23">
        <v>1</v>
      </c>
      <c r="F648" s="23">
        <v>60</v>
      </c>
      <c r="G648" s="23">
        <v>40</v>
      </c>
      <c r="H648" s="25">
        <v>0</v>
      </c>
    </row>
    <row r="649" spans="1:8">
      <c r="A649" s="23">
        <v>646</v>
      </c>
      <c r="B649" s="23">
        <v>700</v>
      </c>
      <c r="C649" s="23">
        <v>0.9</v>
      </c>
      <c r="D649" s="23">
        <v>50</v>
      </c>
      <c r="E649" s="23">
        <v>1</v>
      </c>
      <c r="F649" s="23">
        <v>60</v>
      </c>
      <c r="G649" s="23">
        <v>70</v>
      </c>
      <c r="H649" s="25">
        <v>0</v>
      </c>
    </row>
    <row r="650" spans="1:8">
      <c r="A650" s="23">
        <v>647</v>
      </c>
      <c r="B650" s="23">
        <v>700</v>
      </c>
      <c r="C650" s="23">
        <v>0.9</v>
      </c>
      <c r="D650" s="23">
        <v>50</v>
      </c>
      <c r="E650" s="23">
        <v>1</v>
      </c>
      <c r="F650" s="23">
        <v>60</v>
      </c>
      <c r="G650" s="23">
        <v>100</v>
      </c>
      <c r="H650" s="25">
        <v>0</v>
      </c>
    </row>
    <row r="651" spans="1:8">
      <c r="A651" s="23">
        <v>648</v>
      </c>
      <c r="B651" s="23">
        <v>700</v>
      </c>
      <c r="C651" s="23">
        <v>0.9</v>
      </c>
      <c r="D651" s="23">
        <v>50</v>
      </c>
      <c r="E651" s="23">
        <v>5</v>
      </c>
      <c r="F651" s="23">
        <v>0</v>
      </c>
      <c r="G651" s="23">
        <v>0</v>
      </c>
      <c r="H651" s="25">
        <v>1.5593127010000001</v>
      </c>
    </row>
    <row r="652" spans="1:8">
      <c r="A652" s="23">
        <v>649</v>
      </c>
      <c r="B652" s="23">
        <v>700</v>
      </c>
      <c r="C652" s="23">
        <v>0.9</v>
      </c>
      <c r="D652" s="23">
        <v>50</v>
      </c>
      <c r="E652" s="23">
        <v>5</v>
      </c>
      <c r="F652" s="23">
        <v>0</v>
      </c>
      <c r="G652" s="23">
        <v>5</v>
      </c>
      <c r="H652" s="25">
        <v>0</v>
      </c>
    </row>
    <row r="653" spans="1:8">
      <c r="A653" s="23">
        <v>650</v>
      </c>
      <c r="B653" s="23">
        <v>700</v>
      </c>
      <c r="C653" s="23">
        <v>0.9</v>
      </c>
      <c r="D653" s="23">
        <v>50</v>
      </c>
      <c r="E653" s="23">
        <v>5</v>
      </c>
      <c r="F653" s="23">
        <v>0</v>
      </c>
      <c r="G653" s="23">
        <v>10</v>
      </c>
      <c r="H653" s="25">
        <v>0</v>
      </c>
    </row>
    <row r="654" spans="1:8">
      <c r="A654" s="23">
        <v>651</v>
      </c>
      <c r="B654" s="23">
        <v>700</v>
      </c>
      <c r="C654" s="23">
        <v>0.9</v>
      </c>
      <c r="D654" s="23">
        <v>50</v>
      </c>
      <c r="E654" s="23">
        <v>5</v>
      </c>
      <c r="F654" s="23">
        <v>0</v>
      </c>
      <c r="G654" s="23">
        <v>40</v>
      </c>
      <c r="H654" s="25">
        <v>0</v>
      </c>
    </row>
    <row r="655" spans="1:8">
      <c r="A655" s="23">
        <v>652</v>
      </c>
      <c r="B655" s="23">
        <v>700</v>
      </c>
      <c r="C655" s="23">
        <v>0.9</v>
      </c>
      <c r="D655" s="23">
        <v>50</v>
      </c>
      <c r="E655" s="23">
        <v>5</v>
      </c>
      <c r="F655" s="23">
        <v>0</v>
      </c>
      <c r="G655" s="23">
        <v>70</v>
      </c>
      <c r="H655" s="25">
        <v>0</v>
      </c>
    </row>
    <row r="656" spans="1:8">
      <c r="A656" s="23">
        <v>653</v>
      </c>
      <c r="B656" s="23">
        <v>700</v>
      </c>
      <c r="C656" s="23">
        <v>0.9</v>
      </c>
      <c r="D656" s="23">
        <v>50</v>
      </c>
      <c r="E656" s="23">
        <v>5</v>
      </c>
      <c r="F656" s="23">
        <v>0</v>
      </c>
      <c r="G656" s="23">
        <v>100</v>
      </c>
      <c r="H656" s="25">
        <v>0</v>
      </c>
    </row>
    <row r="657" spans="1:8">
      <c r="A657" s="23">
        <v>654</v>
      </c>
      <c r="B657" s="23">
        <v>700</v>
      </c>
      <c r="C657" s="23">
        <v>0.9</v>
      </c>
      <c r="D657" s="23">
        <v>50</v>
      </c>
      <c r="E657" s="23">
        <v>5</v>
      </c>
      <c r="F657" s="23">
        <v>30</v>
      </c>
      <c r="G657" s="23">
        <v>0</v>
      </c>
      <c r="H657" s="25">
        <v>1.555974722</v>
      </c>
    </row>
    <row r="658" spans="1:8">
      <c r="A658" s="23">
        <v>655</v>
      </c>
      <c r="B658" s="23">
        <v>700</v>
      </c>
      <c r="C658" s="23">
        <v>0.9</v>
      </c>
      <c r="D658" s="23">
        <v>50</v>
      </c>
      <c r="E658" s="23">
        <v>5</v>
      </c>
      <c r="F658" s="23">
        <v>30</v>
      </c>
      <c r="G658" s="23">
        <v>5</v>
      </c>
      <c r="H658" s="25">
        <v>0</v>
      </c>
    </row>
    <row r="659" spans="1:8">
      <c r="A659" s="23">
        <v>656</v>
      </c>
      <c r="B659" s="23">
        <v>700</v>
      </c>
      <c r="C659" s="23">
        <v>0.9</v>
      </c>
      <c r="D659" s="23">
        <v>50</v>
      </c>
      <c r="E659" s="23">
        <v>5</v>
      </c>
      <c r="F659" s="23">
        <v>30</v>
      </c>
      <c r="G659" s="23">
        <v>10</v>
      </c>
      <c r="H659" s="25">
        <v>0</v>
      </c>
    </row>
    <row r="660" spans="1:8">
      <c r="A660" s="23">
        <v>657</v>
      </c>
      <c r="B660" s="23">
        <v>700</v>
      </c>
      <c r="C660" s="23">
        <v>0.9</v>
      </c>
      <c r="D660" s="23">
        <v>50</v>
      </c>
      <c r="E660" s="23">
        <v>5</v>
      </c>
      <c r="F660" s="23">
        <v>30</v>
      </c>
      <c r="G660" s="23">
        <v>40</v>
      </c>
      <c r="H660" s="25">
        <v>0</v>
      </c>
    </row>
    <row r="661" spans="1:8">
      <c r="A661" s="23">
        <v>658</v>
      </c>
      <c r="B661" s="23">
        <v>700</v>
      </c>
      <c r="C661" s="23">
        <v>0.9</v>
      </c>
      <c r="D661" s="23">
        <v>50</v>
      </c>
      <c r="E661" s="23">
        <v>5</v>
      </c>
      <c r="F661" s="23">
        <v>30</v>
      </c>
      <c r="G661" s="23">
        <v>70</v>
      </c>
      <c r="H661" s="25">
        <v>0</v>
      </c>
    </row>
    <row r="662" spans="1:8">
      <c r="A662" s="23">
        <v>659</v>
      </c>
      <c r="B662" s="23">
        <v>700</v>
      </c>
      <c r="C662" s="23">
        <v>0.9</v>
      </c>
      <c r="D662" s="23">
        <v>50</v>
      </c>
      <c r="E662" s="23">
        <v>5</v>
      </c>
      <c r="F662" s="23">
        <v>30</v>
      </c>
      <c r="G662" s="23">
        <v>100</v>
      </c>
      <c r="H662" s="25">
        <v>0</v>
      </c>
    </row>
    <row r="663" spans="1:8">
      <c r="A663" s="23">
        <v>660</v>
      </c>
      <c r="B663" s="23">
        <v>700</v>
      </c>
      <c r="C663" s="23">
        <v>0.9</v>
      </c>
      <c r="D663" s="23">
        <v>50</v>
      </c>
      <c r="E663" s="23">
        <v>5</v>
      </c>
      <c r="F663" s="23">
        <v>60</v>
      </c>
      <c r="G663" s="23">
        <v>0</v>
      </c>
      <c r="H663" s="25">
        <v>1.54</v>
      </c>
    </row>
    <row r="664" spans="1:8">
      <c r="A664" s="23">
        <v>661</v>
      </c>
      <c r="B664" s="23">
        <v>700</v>
      </c>
      <c r="C664" s="23">
        <v>0.9</v>
      </c>
      <c r="D664" s="23">
        <v>50</v>
      </c>
      <c r="E664" s="23">
        <v>5</v>
      </c>
      <c r="F664" s="23">
        <v>60</v>
      </c>
      <c r="G664" s="23">
        <v>5</v>
      </c>
      <c r="H664" s="25">
        <v>0</v>
      </c>
    </row>
    <row r="665" spans="1:8">
      <c r="A665" s="23">
        <v>662</v>
      </c>
      <c r="B665" s="23">
        <v>700</v>
      </c>
      <c r="C665" s="23">
        <v>0.9</v>
      </c>
      <c r="D665" s="23">
        <v>50</v>
      </c>
      <c r="E665" s="23">
        <v>5</v>
      </c>
      <c r="F665" s="23">
        <v>60</v>
      </c>
      <c r="G665" s="23">
        <v>10</v>
      </c>
      <c r="H665" s="25">
        <v>0</v>
      </c>
    </row>
    <row r="666" spans="1:8">
      <c r="A666" s="23">
        <v>663</v>
      </c>
      <c r="B666" s="23">
        <v>700</v>
      </c>
      <c r="C666" s="23">
        <v>0.9</v>
      </c>
      <c r="D666" s="23">
        <v>50</v>
      </c>
      <c r="E666" s="23">
        <v>5</v>
      </c>
      <c r="F666" s="23">
        <v>60</v>
      </c>
      <c r="G666" s="23">
        <v>40</v>
      </c>
      <c r="H666" s="25">
        <v>0</v>
      </c>
    </row>
    <row r="667" spans="1:8">
      <c r="A667" s="23">
        <v>664</v>
      </c>
      <c r="B667" s="23">
        <v>700</v>
      </c>
      <c r="C667" s="23">
        <v>0.9</v>
      </c>
      <c r="D667" s="23">
        <v>50</v>
      </c>
      <c r="E667" s="23">
        <v>5</v>
      </c>
      <c r="F667" s="23">
        <v>60</v>
      </c>
      <c r="G667" s="23">
        <v>70</v>
      </c>
      <c r="H667" s="25">
        <v>0</v>
      </c>
    </row>
    <row r="668" spans="1:8">
      <c r="A668" s="23">
        <v>665</v>
      </c>
      <c r="B668" s="23">
        <v>700</v>
      </c>
      <c r="C668" s="23">
        <v>0.9</v>
      </c>
      <c r="D668" s="23">
        <v>50</v>
      </c>
      <c r="E668" s="23">
        <v>5</v>
      </c>
      <c r="F668" s="23">
        <v>60</v>
      </c>
      <c r="G668" s="23">
        <v>100</v>
      </c>
      <c r="H668" s="25">
        <v>0</v>
      </c>
    </row>
    <row r="669" spans="1:8">
      <c r="A669" s="23">
        <v>666</v>
      </c>
      <c r="B669" s="23">
        <v>700</v>
      </c>
      <c r="C669" s="23">
        <v>0.9</v>
      </c>
      <c r="D669" s="23">
        <v>50</v>
      </c>
      <c r="E669" s="23">
        <v>10</v>
      </c>
      <c r="F669" s="23">
        <v>0</v>
      </c>
      <c r="G669" s="23">
        <v>0</v>
      </c>
      <c r="H669" s="25">
        <v>3.0086998939999998</v>
      </c>
    </row>
    <row r="670" spans="1:8">
      <c r="A670" s="23">
        <v>667</v>
      </c>
      <c r="B670" s="23">
        <v>700</v>
      </c>
      <c r="C670" s="23">
        <v>0.9</v>
      </c>
      <c r="D670" s="23">
        <v>50</v>
      </c>
      <c r="E670" s="23">
        <v>10</v>
      </c>
      <c r="F670" s="23">
        <v>0</v>
      </c>
      <c r="G670" s="23">
        <v>5</v>
      </c>
      <c r="H670" s="25">
        <v>0</v>
      </c>
    </row>
    <row r="671" spans="1:8">
      <c r="A671" s="23">
        <v>668</v>
      </c>
      <c r="B671" s="23">
        <v>700</v>
      </c>
      <c r="C671" s="23">
        <v>0.9</v>
      </c>
      <c r="D671" s="23">
        <v>50</v>
      </c>
      <c r="E671" s="23">
        <v>10</v>
      </c>
      <c r="F671" s="23">
        <v>0</v>
      </c>
      <c r="G671" s="23">
        <v>10</v>
      </c>
      <c r="H671" s="25">
        <v>0</v>
      </c>
    </row>
    <row r="672" spans="1:8">
      <c r="A672" s="23">
        <v>669</v>
      </c>
      <c r="B672" s="23">
        <v>700</v>
      </c>
      <c r="C672" s="23">
        <v>0.9</v>
      </c>
      <c r="D672" s="23">
        <v>50</v>
      </c>
      <c r="E672" s="23">
        <v>10</v>
      </c>
      <c r="F672" s="23">
        <v>0</v>
      </c>
      <c r="G672" s="23">
        <v>40</v>
      </c>
      <c r="H672" s="25">
        <v>0</v>
      </c>
    </row>
    <row r="673" spans="1:8">
      <c r="A673" s="23">
        <v>670</v>
      </c>
      <c r="B673" s="23">
        <v>700</v>
      </c>
      <c r="C673" s="23">
        <v>0.9</v>
      </c>
      <c r="D673" s="23">
        <v>50</v>
      </c>
      <c r="E673" s="23">
        <v>10</v>
      </c>
      <c r="F673" s="23">
        <v>0</v>
      </c>
      <c r="G673" s="23">
        <v>70</v>
      </c>
      <c r="H673" s="25">
        <v>0</v>
      </c>
    </row>
    <row r="674" spans="1:8">
      <c r="A674" s="23">
        <v>671</v>
      </c>
      <c r="B674" s="23">
        <v>700</v>
      </c>
      <c r="C674" s="23">
        <v>0.9</v>
      </c>
      <c r="D674" s="23">
        <v>50</v>
      </c>
      <c r="E674" s="23">
        <v>10</v>
      </c>
      <c r="F674" s="23">
        <v>0</v>
      </c>
      <c r="G674" s="23">
        <v>100</v>
      </c>
      <c r="H674" s="25">
        <v>0</v>
      </c>
    </row>
    <row r="675" spans="1:8">
      <c r="A675" s="23">
        <v>672</v>
      </c>
      <c r="B675" s="23">
        <v>700</v>
      </c>
      <c r="C675" s="23">
        <v>0.9</v>
      </c>
      <c r="D675" s="23">
        <v>50</v>
      </c>
      <c r="E675" s="23">
        <v>10</v>
      </c>
      <c r="F675" s="23">
        <v>30</v>
      </c>
      <c r="G675" s="23">
        <v>0</v>
      </c>
      <c r="H675" s="25">
        <v>2.9867672920000001</v>
      </c>
    </row>
    <row r="676" spans="1:8">
      <c r="A676" s="23">
        <v>673</v>
      </c>
      <c r="B676" s="23">
        <v>700</v>
      </c>
      <c r="C676" s="23">
        <v>0.9</v>
      </c>
      <c r="D676" s="23">
        <v>50</v>
      </c>
      <c r="E676" s="23">
        <v>10</v>
      </c>
      <c r="F676" s="23">
        <v>30</v>
      </c>
      <c r="G676" s="23">
        <v>5</v>
      </c>
      <c r="H676" s="25">
        <v>0</v>
      </c>
    </row>
    <row r="677" spans="1:8">
      <c r="A677" s="23">
        <v>674</v>
      </c>
      <c r="B677" s="23">
        <v>700</v>
      </c>
      <c r="C677" s="23">
        <v>0.9</v>
      </c>
      <c r="D677" s="23">
        <v>50</v>
      </c>
      <c r="E677" s="23">
        <v>10</v>
      </c>
      <c r="F677" s="23">
        <v>30</v>
      </c>
      <c r="G677" s="23">
        <v>10</v>
      </c>
      <c r="H677" s="25">
        <v>0</v>
      </c>
    </row>
    <row r="678" spans="1:8">
      <c r="A678" s="23">
        <v>675</v>
      </c>
      <c r="B678" s="23">
        <v>700</v>
      </c>
      <c r="C678" s="23">
        <v>0.9</v>
      </c>
      <c r="D678" s="23">
        <v>50</v>
      </c>
      <c r="E678" s="23">
        <v>10</v>
      </c>
      <c r="F678" s="23">
        <v>30</v>
      </c>
      <c r="G678" s="23">
        <v>40</v>
      </c>
      <c r="H678" s="25">
        <v>0</v>
      </c>
    </row>
    <row r="679" spans="1:8">
      <c r="A679" s="23">
        <v>676</v>
      </c>
      <c r="B679" s="23">
        <v>700</v>
      </c>
      <c r="C679" s="23">
        <v>0.9</v>
      </c>
      <c r="D679" s="23">
        <v>50</v>
      </c>
      <c r="E679" s="23">
        <v>10</v>
      </c>
      <c r="F679" s="23">
        <v>30</v>
      </c>
      <c r="G679" s="23">
        <v>70</v>
      </c>
      <c r="H679" s="25">
        <v>0</v>
      </c>
    </row>
    <row r="680" spans="1:8">
      <c r="A680" s="23">
        <v>677</v>
      </c>
      <c r="B680" s="23">
        <v>700</v>
      </c>
      <c r="C680" s="23">
        <v>0.9</v>
      </c>
      <c r="D680" s="23">
        <v>50</v>
      </c>
      <c r="E680" s="23">
        <v>10</v>
      </c>
      <c r="F680" s="23">
        <v>30</v>
      </c>
      <c r="G680" s="23">
        <v>100</v>
      </c>
      <c r="H680" s="25">
        <v>0</v>
      </c>
    </row>
    <row r="681" spans="1:8">
      <c r="A681" s="23">
        <v>678</v>
      </c>
      <c r="B681" s="23">
        <v>700</v>
      </c>
      <c r="C681" s="23">
        <v>0.9</v>
      </c>
      <c r="D681" s="23">
        <v>50</v>
      </c>
      <c r="E681" s="23">
        <v>10</v>
      </c>
      <c r="F681" s="23">
        <v>60</v>
      </c>
      <c r="G681" s="23">
        <v>0</v>
      </c>
      <c r="H681" s="25">
        <v>2.8782711029999999</v>
      </c>
    </row>
    <row r="682" spans="1:8">
      <c r="A682" s="23">
        <v>679</v>
      </c>
      <c r="B682" s="23">
        <v>700</v>
      </c>
      <c r="C682" s="23">
        <v>0.9</v>
      </c>
      <c r="D682" s="23">
        <v>50</v>
      </c>
      <c r="E682" s="23">
        <v>10</v>
      </c>
      <c r="F682" s="23">
        <v>60</v>
      </c>
      <c r="G682" s="23">
        <v>5</v>
      </c>
      <c r="H682" s="25">
        <v>0</v>
      </c>
    </row>
    <row r="683" spans="1:8">
      <c r="A683" s="23">
        <v>680</v>
      </c>
      <c r="B683" s="23">
        <v>700</v>
      </c>
      <c r="C683" s="23">
        <v>0.9</v>
      </c>
      <c r="D683" s="23">
        <v>50</v>
      </c>
      <c r="E683" s="23">
        <v>10</v>
      </c>
      <c r="F683" s="23">
        <v>60</v>
      </c>
      <c r="G683" s="23">
        <v>10</v>
      </c>
      <c r="H683" s="25">
        <v>0</v>
      </c>
    </row>
    <row r="684" spans="1:8">
      <c r="A684" s="23">
        <v>681</v>
      </c>
      <c r="B684" s="23">
        <v>700</v>
      </c>
      <c r="C684" s="23">
        <v>0.9</v>
      </c>
      <c r="D684" s="23">
        <v>50</v>
      </c>
      <c r="E684" s="23">
        <v>10</v>
      </c>
      <c r="F684" s="23">
        <v>60</v>
      </c>
      <c r="G684" s="23">
        <v>40</v>
      </c>
      <c r="H684" s="25">
        <v>0</v>
      </c>
    </row>
    <row r="685" spans="1:8">
      <c r="A685" s="23">
        <v>682</v>
      </c>
      <c r="B685" s="23">
        <v>700</v>
      </c>
      <c r="C685" s="23">
        <v>0.9</v>
      </c>
      <c r="D685" s="23">
        <v>50</v>
      </c>
      <c r="E685" s="23">
        <v>10</v>
      </c>
      <c r="F685" s="23">
        <v>60</v>
      </c>
      <c r="G685" s="23">
        <v>70</v>
      </c>
      <c r="H685" s="25">
        <v>0</v>
      </c>
    </row>
    <row r="686" spans="1:8">
      <c r="A686" s="23">
        <v>683</v>
      </c>
      <c r="B686" s="23">
        <v>700</v>
      </c>
      <c r="C686" s="23">
        <v>0.9</v>
      </c>
      <c r="D686" s="23">
        <v>50</v>
      </c>
      <c r="E686" s="23">
        <v>10</v>
      </c>
      <c r="F686" s="23">
        <v>60</v>
      </c>
      <c r="G686" s="23">
        <v>100</v>
      </c>
      <c r="H686" s="25">
        <v>0</v>
      </c>
    </row>
    <row r="687" spans="1:8">
      <c r="A687" s="23">
        <v>684</v>
      </c>
      <c r="B687" s="23">
        <v>700</v>
      </c>
      <c r="C687" s="23">
        <v>0.9</v>
      </c>
      <c r="D687" s="23">
        <v>50</v>
      </c>
      <c r="E687" s="23">
        <v>20</v>
      </c>
      <c r="F687" s="23">
        <v>0</v>
      </c>
      <c r="G687" s="23">
        <v>0</v>
      </c>
      <c r="H687" s="25">
        <v>5.3678994180000004</v>
      </c>
    </row>
    <row r="688" spans="1:8">
      <c r="A688" s="23">
        <v>685</v>
      </c>
      <c r="B688" s="23">
        <v>700</v>
      </c>
      <c r="C688" s="23">
        <v>0.9</v>
      </c>
      <c r="D688" s="23">
        <v>50</v>
      </c>
      <c r="E688" s="23">
        <v>20</v>
      </c>
      <c r="F688" s="23">
        <v>0</v>
      </c>
      <c r="G688" s="23">
        <v>5</v>
      </c>
      <c r="H688" s="25">
        <v>0</v>
      </c>
    </row>
    <row r="689" spans="1:8">
      <c r="A689" s="23">
        <v>686</v>
      </c>
      <c r="B689" s="23">
        <v>700</v>
      </c>
      <c r="C689" s="23">
        <v>0.9</v>
      </c>
      <c r="D689" s="23">
        <v>50</v>
      </c>
      <c r="E689" s="23">
        <v>20</v>
      </c>
      <c r="F689" s="23">
        <v>0</v>
      </c>
      <c r="G689" s="23">
        <v>10</v>
      </c>
      <c r="H689" s="25">
        <v>0</v>
      </c>
    </row>
    <row r="690" spans="1:8">
      <c r="A690" s="23">
        <v>687</v>
      </c>
      <c r="B690" s="23">
        <v>700</v>
      </c>
      <c r="C690" s="23">
        <v>0.9</v>
      </c>
      <c r="D690" s="23">
        <v>50</v>
      </c>
      <c r="E690" s="23">
        <v>20</v>
      </c>
      <c r="F690" s="23">
        <v>0</v>
      </c>
      <c r="G690" s="23">
        <v>40</v>
      </c>
      <c r="H690" s="25">
        <v>0</v>
      </c>
    </row>
    <row r="691" spans="1:8">
      <c r="A691" s="23">
        <v>688</v>
      </c>
      <c r="B691" s="23">
        <v>700</v>
      </c>
      <c r="C691" s="23">
        <v>0.9</v>
      </c>
      <c r="D691" s="23">
        <v>50</v>
      </c>
      <c r="E691" s="23">
        <v>20</v>
      </c>
      <c r="F691" s="23">
        <v>0</v>
      </c>
      <c r="G691" s="23">
        <v>70</v>
      </c>
      <c r="H691" s="25">
        <v>0</v>
      </c>
    </row>
    <row r="692" spans="1:8">
      <c r="A692" s="23">
        <v>689</v>
      </c>
      <c r="B692" s="23">
        <v>700</v>
      </c>
      <c r="C692" s="23">
        <v>0.9</v>
      </c>
      <c r="D692" s="23">
        <v>50</v>
      </c>
      <c r="E692" s="23">
        <v>20</v>
      </c>
      <c r="F692" s="23">
        <v>0</v>
      </c>
      <c r="G692" s="23">
        <v>100</v>
      </c>
      <c r="H692" s="25">
        <v>0</v>
      </c>
    </row>
    <row r="693" spans="1:8">
      <c r="A693" s="23">
        <v>690</v>
      </c>
      <c r="B693" s="23">
        <v>700</v>
      </c>
      <c r="C693" s="23">
        <v>0.9</v>
      </c>
      <c r="D693" s="23">
        <v>50</v>
      </c>
      <c r="E693" s="23">
        <v>20</v>
      </c>
      <c r="F693" s="23">
        <v>30</v>
      </c>
      <c r="G693" s="23">
        <v>0</v>
      </c>
      <c r="H693" s="25">
        <v>5.2647757530000003</v>
      </c>
    </row>
    <row r="694" spans="1:8">
      <c r="A694" s="23">
        <v>691</v>
      </c>
      <c r="B694" s="23">
        <v>700</v>
      </c>
      <c r="C694" s="23">
        <v>0.9</v>
      </c>
      <c r="D694" s="23">
        <v>50</v>
      </c>
      <c r="E694" s="23">
        <v>20</v>
      </c>
      <c r="F694" s="23">
        <v>30</v>
      </c>
      <c r="G694" s="23">
        <v>5</v>
      </c>
      <c r="H694" s="25">
        <v>0</v>
      </c>
    </row>
    <row r="695" spans="1:8">
      <c r="A695" s="23">
        <v>692</v>
      </c>
      <c r="B695" s="23">
        <v>700</v>
      </c>
      <c r="C695" s="23">
        <v>0.9</v>
      </c>
      <c r="D695" s="23">
        <v>50</v>
      </c>
      <c r="E695" s="23">
        <v>20</v>
      </c>
      <c r="F695" s="23">
        <v>30</v>
      </c>
      <c r="G695" s="23">
        <v>10</v>
      </c>
      <c r="H695" s="25">
        <v>0</v>
      </c>
    </row>
    <row r="696" spans="1:8">
      <c r="A696" s="23">
        <v>693</v>
      </c>
      <c r="B696" s="23">
        <v>700</v>
      </c>
      <c r="C696" s="23">
        <v>0.9</v>
      </c>
      <c r="D696" s="23">
        <v>50</v>
      </c>
      <c r="E696" s="23">
        <v>20</v>
      </c>
      <c r="F696" s="23">
        <v>30</v>
      </c>
      <c r="G696" s="23">
        <v>40</v>
      </c>
      <c r="H696" s="25">
        <v>0</v>
      </c>
    </row>
    <row r="697" spans="1:8">
      <c r="A697" s="23">
        <v>694</v>
      </c>
      <c r="B697" s="23">
        <v>700</v>
      </c>
      <c r="C697" s="23">
        <v>0.9</v>
      </c>
      <c r="D697" s="23">
        <v>50</v>
      </c>
      <c r="E697" s="23">
        <v>20</v>
      </c>
      <c r="F697" s="23">
        <v>30</v>
      </c>
      <c r="G697" s="23">
        <v>70</v>
      </c>
      <c r="H697" s="25">
        <v>0</v>
      </c>
    </row>
    <row r="698" spans="1:8">
      <c r="A698" s="23">
        <v>695</v>
      </c>
      <c r="B698" s="23">
        <v>700</v>
      </c>
      <c r="C698" s="23">
        <v>0.9</v>
      </c>
      <c r="D698" s="23">
        <v>50</v>
      </c>
      <c r="E698" s="23">
        <v>20</v>
      </c>
      <c r="F698" s="23">
        <v>30</v>
      </c>
      <c r="G698" s="23">
        <v>100</v>
      </c>
      <c r="H698" s="25">
        <v>0</v>
      </c>
    </row>
    <row r="699" spans="1:8">
      <c r="A699" s="23">
        <v>696</v>
      </c>
      <c r="B699" s="23">
        <v>700</v>
      </c>
      <c r="C699" s="23">
        <v>0.9</v>
      </c>
      <c r="D699" s="23">
        <v>50</v>
      </c>
      <c r="E699" s="23">
        <v>20</v>
      </c>
      <c r="F699" s="23">
        <v>60</v>
      </c>
      <c r="G699" s="23">
        <v>0</v>
      </c>
      <c r="H699" s="25">
        <v>4.7853212359999997</v>
      </c>
    </row>
    <row r="700" spans="1:8">
      <c r="A700" s="23">
        <v>697</v>
      </c>
      <c r="B700" s="23">
        <v>700</v>
      </c>
      <c r="C700" s="23">
        <v>0.9</v>
      </c>
      <c r="D700" s="23">
        <v>50</v>
      </c>
      <c r="E700" s="23">
        <v>20</v>
      </c>
      <c r="F700" s="23">
        <v>60</v>
      </c>
      <c r="G700" s="23">
        <v>5</v>
      </c>
      <c r="H700" s="25">
        <v>0</v>
      </c>
    </row>
    <row r="701" spans="1:8">
      <c r="A701" s="23">
        <v>698</v>
      </c>
      <c r="B701" s="23">
        <v>700</v>
      </c>
      <c r="C701" s="23">
        <v>0.9</v>
      </c>
      <c r="D701" s="23">
        <v>50</v>
      </c>
      <c r="E701" s="23">
        <v>20</v>
      </c>
      <c r="F701" s="23">
        <v>60</v>
      </c>
      <c r="G701" s="23">
        <v>10</v>
      </c>
      <c r="H701" s="25">
        <v>0</v>
      </c>
    </row>
    <row r="702" spans="1:8">
      <c r="A702" s="23">
        <v>699</v>
      </c>
      <c r="B702" s="23">
        <v>700</v>
      </c>
      <c r="C702" s="23">
        <v>0.9</v>
      </c>
      <c r="D702" s="23">
        <v>50</v>
      </c>
      <c r="E702" s="23">
        <v>20</v>
      </c>
      <c r="F702" s="23">
        <v>60</v>
      </c>
      <c r="G702" s="23">
        <v>40</v>
      </c>
      <c r="H702" s="25">
        <v>0</v>
      </c>
    </row>
    <row r="703" spans="1:8">
      <c r="A703" s="23">
        <v>700</v>
      </c>
      <c r="B703" s="23">
        <v>700</v>
      </c>
      <c r="C703" s="23">
        <v>0.9</v>
      </c>
      <c r="D703" s="23">
        <v>50</v>
      </c>
      <c r="E703" s="23">
        <v>20</v>
      </c>
      <c r="F703" s="23">
        <v>60</v>
      </c>
      <c r="G703" s="23">
        <v>70</v>
      </c>
      <c r="H703" s="25">
        <v>0</v>
      </c>
    </row>
    <row r="704" spans="1:8">
      <c r="A704" s="23">
        <v>701</v>
      </c>
      <c r="B704" s="23">
        <v>700</v>
      </c>
      <c r="C704" s="23">
        <v>0.9</v>
      </c>
      <c r="D704" s="23">
        <v>50</v>
      </c>
      <c r="E704" s="23">
        <v>20</v>
      </c>
      <c r="F704" s="23">
        <v>60</v>
      </c>
      <c r="G704" s="23">
        <v>100</v>
      </c>
      <c r="H704" s="25">
        <v>0</v>
      </c>
    </row>
    <row r="705" spans="1:8">
      <c r="A705" s="23">
        <v>702</v>
      </c>
      <c r="B705" s="23">
        <v>700</v>
      </c>
      <c r="C705" s="23">
        <v>0.9</v>
      </c>
      <c r="D705" s="23">
        <v>50</v>
      </c>
      <c r="E705" s="23">
        <v>50</v>
      </c>
      <c r="F705" s="23">
        <v>0</v>
      </c>
      <c r="G705" s="23">
        <v>0</v>
      </c>
      <c r="H705" s="25">
        <v>8.9920978550000008</v>
      </c>
    </row>
    <row r="706" spans="1:8">
      <c r="A706" s="23">
        <v>703</v>
      </c>
      <c r="B706" s="23">
        <v>700</v>
      </c>
      <c r="C706" s="23">
        <v>0.9</v>
      </c>
      <c r="D706" s="23">
        <v>50</v>
      </c>
      <c r="E706" s="23">
        <v>50</v>
      </c>
      <c r="F706" s="23">
        <v>0</v>
      </c>
      <c r="G706" s="23">
        <v>5</v>
      </c>
      <c r="H706" s="25">
        <v>0</v>
      </c>
    </row>
    <row r="707" spans="1:8">
      <c r="A707" s="23">
        <v>704</v>
      </c>
      <c r="B707" s="23">
        <v>700</v>
      </c>
      <c r="C707" s="23">
        <v>0.9</v>
      </c>
      <c r="D707" s="23">
        <v>50</v>
      </c>
      <c r="E707" s="23">
        <v>50</v>
      </c>
      <c r="F707" s="23">
        <v>0</v>
      </c>
      <c r="G707" s="23">
        <v>10</v>
      </c>
      <c r="H707" s="25">
        <v>0</v>
      </c>
    </row>
    <row r="708" spans="1:8">
      <c r="A708" s="23">
        <v>705</v>
      </c>
      <c r="B708" s="23">
        <v>700</v>
      </c>
      <c r="C708" s="23">
        <v>0.9</v>
      </c>
      <c r="D708" s="23">
        <v>50</v>
      </c>
      <c r="E708" s="23">
        <v>50</v>
      </c>
      <c r="F708" s="23">
        <v>0</v>
      </c>
      <c r="G708" s="23">
        <v>40</v>
      </c>
      <c r="H708" s="25">
        <v>0</v>
      </c>
    </row>
    <row r="709" spans="1:8">
      <c r="A709" s="23">
        <v>706</v>
      </c>
      <c r="B709" s="23">
        <v>700</v>
      </c>
      <c r="C709" s="23">
        <v>0.9</v>
      </c>
      <c r="D709" s="23">
        <v>50</v>
      </c>
      <c r="E709" s="23">
        <v>50</v>
      </c>
      <c r="F709" s="23">
        <v>0</v>
      </c>
      <c r="G709" s="23">
        <v>70</v>
      </c>
      <c r="H709" s="25">
        <v>0</v>
      </c>
    </row>
    <row r="710" spans="1:8">
      <c r="A710" s="23">
        <v>707</v>
      </c>
      <c r="B710" s="23">
        <v>700</v>
      </c>
      <c r="C710" s="23">
        <v>0.9</v>
      </c>
      <c r="D710" s="23">
        <v>50</v>
      </c>
      <c r="E710" s="23">
        <v>50</v>
      </c>
      <c r="F710" s="23">
        <v>0</v>
      </c>
      <c r="G710" s="23">
        <v>100</v>
      </c>
      <c r="H710" s="25">
        <v>0</v>
      </c>
    </row>
    <row r="711" spans="1:8">
      <c r="A711" s="23">
        <v>708</v>
      </c>
      <c r="B711" s="23">
        <v>700</v>
      </c>
      <c r="C711" s="23">
        <v>0.9</v>
      </c>
      <c r="D711" s="23">
        <v>50</v>
      </c>
      <c r="E711" s="23">
        <v>50</v>
      </c>
      <c r="F711" s="23">
        <v>30</v>
      </c>
      <c r="G711" s="23">
        <v>0</v>
      </c>
      <c r="H711" s="25">
        <v>8.6068048479999995</v>
      </c>
    </row>
    <row r="712" spans="1:8">
      <c r="A712" s="23">
        <v>709</v>
      </c>
      <c r="B712" s="23">
        <v>700</v>
      </c>
      <c r="C712" s="23">
        <v>0.9</v>
      </c>
      <c r="D712" s="23">
        <v>50</v>
      </c>
      <c r="E712" s="23">
        <v>50</v>
      </c>
      <c r="F712" s="23">
        <v>30</v>
      </c>
      <c r="G712" s="23">
        <v>5</v>
      </c>
      <c r="H712" s="25">
        <v>0</v>
      </c>
    </row>
    <row r="713" spans="1:8">
      <c r="A713" s="23">
        <v>710</v>
      </c>
      <c r="B713" s="23">
        <v>700</v>
      </c>
      <c r="C713" s="23">
        <v>0.9</v>
      </c>
      <c r="D713" s="23">
        <v>50</v>
      </c>
      <c r="E713" s="23">
        <v>50</v>
      </c>
      <c r="F713" s="23">
        <v>30</v>
      </c>
      <c r="G713" s="23">
        <v>10</v>
      </c>
      <c r="H713" s="25">
        <v>0</v>
      </c>
    </row>
    <row r="714" spans="1:8">
      <c r="A714" s="23">
        <v>711</v>
      </c>
      <c r="B714" s="23">
        <v>700</v>
      </c>
      <c r="C714" s="23">
        <v>0.9</v>
      </c>
      <c r="D714" s="23">
        <v>50</v>
      </c>
      <c r="E714" s="23">
        <v>50</v>
      </c>
      <c r="F714" s="23">
        <v>30</v>
      </c>
      <c r="G714" s="23">
        <v>40</v>
      </c>
      <c r="H714" s="25">
        <v>0</v>
      </c>
    </row>
    <row r="715" spans="1:8">
      <c r="A715" s="23">
        <v>712</v>
      </c>
      <c r="B715" s="23">
        <v>700</v>
      </c>
      <c r="C715" s="23">
        <v>0.9</v>
      </c>
      <c r="D715" s="23">
        <v>50</v>
      </c>
      <c r="E715" s="23">
        <v>50</v>
      </c>
      <c r="F715" s="23">
        <v>30</v>
      </c>
      <c r="G715" s="23">
        <v>70</v>
      </c>
      <c r="H715" s="25">
        <v>0</v>
      </c>
    </row>
    <row r="716" spans="1:8">
      <c r="A716" s="23">
        <v>713</v>
      </c>
      <c r="B716" s="23">
        <v>700</v>
      </c>
      <c r="C716" s="23">
        <v>0.9</v>
      </c>
      <c r="D716" s="23">
        <v>50</v>
      </c>
      <c r="E716" s="23">
        <v>50</v>
      </c>
      <c r="F716" s="23">
        <v>30</v>
      </c>
      <c r="G716" s="23">
        <v>100</v>
      </c>
      <c r="H716" s="25">
        <v>0</v>
      </c>
    </row>
    <row r="717" spans="1:8">
      <c r="A717" s="23">
        <v>714</v>
      </c>
      <c r="B717" s="23">
        <v>700</v>
      </c>
      <c r="C717" s="23">
        <v>0.9</v>
      </c>
      <c r="D717" s="23">
        <v>50</v>
      </c>
      <c r="E717" s="23">
        <v>50</v>
      </c>
      <c r="F717" s="23">
        <v>60</v>
      </c>
      <c r="G717" s="23">
        <v>0</v>
      </c>
      <c r="H717" s="25">
        <v>7.1476202009999996</v>
      </c>
    </row>
    <row r="718" spans="1:8">
      <c r="A718" s="23">
        <v>715</v>
      </c>
      <c r="B718" s="23">
        <v>700</v>
      </c>
      <c r="C718" s="23">
        <v>0.9</v>
      </c>
      <c r="D718" s="23">
        <v>50</v>
      </c>
      <c r="E718" s="23">
        <v>50</v>
      </c>
      <c r="F718" s="23">
        <v>60</v>
      </c>
      <c r="G718" s="23">
        <v>5</v>
      </c>
      <c r="H718" s="25">
        <v>0</v>
      </c>
    </row>
    <row r="719" spans="1:8">
      <c r="A719" s="23">
        <v>716</v>
      </c>
      <c r="B719" s="23">
        <v>700</v>
      </c>
      <c r="C719" s="23">
        <v>0.9</v>
      </c>
      <c r="D719" s="23">
        <v>50</v>
      </c>
      <c r="E719" s="23">
        <v>50</v>
      </c>
      <c r="F719" s="23">
        <v>60</v>
      </c>
      <c r="G719" s="23">
        <v>10</v>
      </c>
      <c r="H719" s="25">
        <v>0</v>
      </c>
    </row>
    <row r="720" spans="1:8">
      <c r="A720" s="23">
        <v>717</v>
      </c>
      <c r="B720" s="23">
        <v>700</v>
      </c>
      <c r="C720" s="23">
        <v>0.9</v>
      </c>
      <c r="D720" s="23">
        <v>50</v>
      </c>
      <c r="E720" s="23">
        <v>50</v>
      </c>
      <c r="F720" s="23">
        <v>60</v>
      </c>
      <c r="G720" s="23">
        <v>40</v>
      </c>
      <c r="H720" s="25">
        <v>0</v>
      </c>
    </row>
    <row r="721" spans="1:8">
      <c r="A721" s="23">
        <v>718</v>
      </c>
      <c r="B721" s="23">
        <v>700</v>
      </c>
      <c r="C721" s="23">
        <v>0.9</v>
      </c>
      <c r="D721" s="23">
        <v>50</v>
      </c>
      <c r="E721" s="23">
        <v>50</v>
      </c>
      <c r="F721" s="23">
        <v>60</v>
      </c>
      <c r="G721" s="23">
        <v>70</v>
      </c>
      <c r="H721" s="25">
        <v>0</v>
      </c>
    </row>
    <row r="722" spans="1:8">
      <c r="A722" s="23">
        <v>719</v>
      </c>
      <c r="B722" s="23">
        <v>700</v>
      </c>
      <c r="C722" s="23">
        <v>0.9</v>
      </c>
      <c r="D722" s="23">
        <v>50</v>
      </c>
      <c r="E722" s="23">
        <v>50</v>
      </c>
      <c r="F722" s="23">
        <v>60</v>
      </c>
      <c r="G722" s="23">
        <v>100</v>
      </c>
      <c r="H722" s="25">
        <v>0</v>
      </c>
    </row>
    <row r="723" spans="1:8">
      <c r="A723" s="23">
        <v>720</v>
      </c>
      <c r="B723" s="23">
        <v>700</v>
      </c>
      <c r="C723" s="23">
        <v>0.9</v>
      </c>
      <c r="D723" s="23">
        <v>100</v>
      </c>
      <c r="E723" s="23">
        <v>1</v>
      </c>
      <c r="F723" s="23">
        <v>0</v>
      </c>
      <c r="G723" s="23">
        <v>0</v>
      </c>
      <c r="H723" s="25">
        <v>0.61599999999999999</v>
      </c>
    </row>
    <row r="724" spans="1:8">
      <c r="A724" s="23">
        <v>721</v>
      </c>
      <c r="B724" s="23">
        <v>700</v>
      </c>
      <c r="C724" s="23">
        <v>0.9</v>
      </c>
      <c r="D724" s="23">
        <v>100</v>
      </c>
      <c r="E724" s="23">
        <v>1</v>
      </c>
      <c r="F724" s="23">
        <v>0</v>
      </c>
      <c r="G724" s="23">
        <v>5</v>
      </c>
      <c r="H724" s="25">
        <v>0</v>
      </c>
    </row>
    <row r="725" spans="1:8">
      <c r="A725" s="23">
        <v>722</v>
      </c>
      <c r="B725" s="23">
        <v>700</v>
      </c>
      <c r="C725" s="23">
        <v>0.9</v>
      </c>
      <c r="D725" s="23">
        <v>100</v>
      </c>
      <c r="E725" s="23">
        <v>1</v>
      </c>
      <c r="F725" s="23">
        <v>0</v>
      </c>
      <c r="G725" s="23">
        <v>10</v>
      </c>
      <c r="H725" s="25">
        <v>0</v>
      </c>
    </row>
    <row r="726" spans="1:8">
      <c r="A726" s="23">
        <v>723</v>
      </c>
      <c r="B726" s="23">
        <v>700</v>
      </c>
      <c r="C726" s="23">
        <v>0.9</v>
      </c>
      <c r="D726" s="23">
        <v>100</v>
      </c>
      <c r="E726" s="23">
        <v>1</v>
      </c>
      <c r="F726" s="23">
        <v>0</v>
      </c>
      <c r="G726" s="23">
        <v>40</v>
      </c>
      <c r="H726" s="25">
        <v>0</v>
      </c>
    </row>
    <row r="727" spans="1:8">
      <c r="A727" s="23">
        <v>724</v>
      </c>
      <c r="B727" s="23">
        <v>700</v>
      </c>
      <c r="C727" s="23">
        <v>0.9</v>
      </c>
      <c r="D727" s="23">
        <v>100</v>
      </c>
      <c r="E727" s="23">
        <v>1</v>
      </c>
      <c r="F727" s="23">
        <v>0</v>
      </c>
      <c r="G727" s="23">
        <v>70</v>
      </c>
      <c r="H727" s="25">
        <v>0</v>
      </c>
    </row>
    <row r="728" spans="1:8">
      <c r="A728" s="23">
        <v>725</v>
      </c>
      <c r="B728" s="23">
        <v>700</v>
      </c>
      <c r="C728" s="23">
        <v>0.9</v>
      </c>
      <c r="D728" s="23">
        <v>100</v>
      </c>
      <c r="E728" s="23">
        <v>1</v>
      </c>
      <c r="F728" s="23">
        <v>0</v>
      </c>
      <c r="G728" s="23">
        <v>100</v>
      </c>
      <c r="H728" s="25">
        <v>0</v>
      </c>
    </row>
    <row r="729" spans="1:8">
      <c r="A729" s="23">
        <v>726</v>
      </c>
      <c r="B729" s="23">
        <v>700</v>
      </c>
      <c r="C729" s="23">
        <v>0.9</v>
      </c>
      <c r="D729" s="23">
        <v>100</v>
      </c>
      <c r="E729" s="23">
        <v>1</v>
      </c>
      <c r="F729" s="23">
        <v>30</v>
      </c>
      <c r="G729" s="23">
        <v>0</v>
      </c>
      <c r="H729" s="25">
        <v>0.61599999999999999</v>
      </c>
    </row>
    <row r="730" spans="1:8">
      <c r="A730" s="23">
        <v>727</v>
      </c>
      <c r="B730" s="23">
        <v>700</v>
      </c>
      <c r="C730" s="23">
        <v>0.9</v>
      </c>
      <c r="D730" s="23">
        <v>100</v>
      </c>
      <c r="E730" s="23">
        <v>1</v>
      </c>
      <c r="F730" s="23">
        <v>30</v>
      </c>
      <c r="G730" s="23">
        <v>5</v>
      </c>
      <c r="H730" s="25">
        <v>0</v>
      </c>
    </row>
    <row r="731" spans="1:8">
      <c r="A731" s="23">
        <v>728</v>
      </c>
      <c r="B731" s="23">
        <v>700</v>
      </c>
      <c r="C731" s="23">
        <v>0.9</v>
      </c>
      <c r="D731" s="23">
        <v>100</v>
      </c>
      <c r="E731" s="23">
        <v>1</v>
      </c>
      <c r="F731" s="23">
        <v>30</v>
      </c>
      <c r="G731" s="23">
        <v>10</v>
      </c>
      <c r="H731" s="25">
        <v>0</v>
      </c>
    </row>
    <row r="732" spans="1:8">
      <c r="A732" s="23">
        <v>729</v>
      </c>
      <c r="B732" s="23">
        <v>700</v>
      </c>
      <c r="C732" s="23">
        <v>0.9</v>
      </c>
      <c r="D732" s="23">
        <v>100</v>
      </c>
      <c r="E732" s="23">
        <v>1</v>
      </c>
      <c r="F732" s="23">
        <v>30</v>
      </c>
      <c r="G732" s="23">
        <v>40</v>
      </c>
      <c r="H732" s="25">
        <v>0</v>
      </c>
    </row>
    <row r="733" spans="1:8">
      <c r="A733" s="23">
        <v>730</v>
      </c>
      <c r="B733" s="23">
        <v>700</v>
      </c>
      <c r="C733" s="23">
        <v>0.9</v>
      </c>
      <c r="D733" s="23">
        <v>100</v>
      </c>
      <c r="E733" s="23">
        <v>1</v>
      </c>
      <c r="F733" s="23">
        <v>30</v>
      </c>
      <c r="G733" s="23">
        <v>70</v>
      </c>
      <c r="H733" s="25">
        <v>0</v>
      </c>
    </row>
    <row r="734" spans="1:8">
      <c r="A734" s="23">
        <v>731</v>
      </c>
      <c r="B734" s="23">
        <v>700</v>
      </c>
      <c r="C734" s="23">
        <v>0.9</v>
      </c>
      <c r="D734" s="23">
        <v>100</v>
      </c>
      <c r="E734" s="23">
        <v>1</v>
      </c>
      <c r="F734" s="23">
        <v>30</v>
      </c>
      <c r="G734" s="23">
        <v>100</v>
      </c>
      <c r="H734" s="25">
        <v>0</v>
      </c>
    </row>
    <row r="735" spans="1:8">
      <c r="A735" s="23">
        <v>732</v>
      </c>
      <c r="B735" s="23">
        <v>700</v>
      </c>
      <c r="C735" s="23">
        <v>0.9</v>
      </c>
      <c r="D735" s="23">
        <v>100</v>
      </c>
      <c r="E735" s="23">
        <v>1</v>
      </c>
      <c r="F735" s="23">
        <v>60</v>
      </c>
      <c r="G735" s="23">
        <v>0</v>
      </c>
      <c r="H735" s="25">
        <v>0.61431193399999995</v>
      </c>
    </row>
    <row r="736" spans="1:8">
      <c r="A736" s="23">
        <v>733</v>
      </c>
      <c r="B736" s="23">
        <v>700</v>
      </c>
      <c r="C736" s="23">
        <v>0.9</v>
      </c>
      <c r="D736" s="23">
        <v>100</v>
      </c>
      <c r="E736" s="23">
        <v>1</v>
      </c>
      <c r="F736" s="23">
        <v>60</v>
      </c>
      <c r="G736" s="23">
        <v>5</v>
      </c>
      <c r="H736" s="25">
        <v>0</v>
      </c>
    </row>
    <row r="737" spans="1:8">
      <c r="A737" s="23">
        <v>734</v>
      </c>
      <c r="B737" s="23">
        <v>700</v>
      </c>
      <c r="C737" s="23">
        <v>0.9</v>
      </c>
      <c r="D737" s="23">
        <v>100</v>
      </c>
      <c r="E737" s="23">
        <v>1</v>
      </c>
      <c r="F737" s="23">
        <v>60</v>
      </c>
      <c r="G737" s="23">
        <v>10</v>
      </c>
      <c r="H737" s="25">
        <v>0</v>
      </c>
    </row>
    <row r="738" spans="1:8">
      <c r="A738" s="23">
        <v>735</v>
      </c>
      <c r="B738" s="23">
        <v>700</v>
      </c>
      <c r="C738" s="23">
        <v>0.9</v>
      </c>
      <c r="D738" s="23">
        <v>100</v>
      </c>
      <c r="E738" s="23">
        <v>1</v>
      </c>
      <c r="F738" s="23">
        <v>60</v>
      </c>
      <c r="G738" s="23">
        <v>40</v>
      </c>
      <c r="H738" s="25">
        <v>0</v>
      </c>
    </row>
    <row r="739" spans="1:8">
      <c r="A739" s="23">
        <v>736</v>
      </c>
      <c r="B739" s="23">
        <v>700</v>
      </c>
      <c r="C739" s="23">
        <v>0.9</v>
      </c>
      <c r="D739" s="23">
        <v>100</v>
      </c>
      <c r="E739" s="23">
        <v>1</v>
      </c>
      <c r="F739" s="23">
        <v>60</v>
      </c>
      <c r="G739" s="23">
        <v>70</v>
      </c>
      <c r="H739" s="25">
        <v>0</v>
      </c>
    </row>
    <row r="740" spans="1:8">
      <c r="A740" s="23">
        <v>737</v>
      </c>
      <c r="B740" s="23">
        <v>700</v>
      </c>
      <c r="C740" s="23">
        <v>0.9</v>
      </c>
      <c r="D740" s="23">
        <v>100</v>
      </c>
      <c r="E740" s="23">
        <v>1</v>
      </c>
      <c r="F740" s="23">
        <v>60</v>
      </c>
      <c r="G740" s="23">
        <v>100</v>
      </c>
      <c r="H740" s="25">
        <v>0</v>
      </c>
    </row>
    <row r="741" spans="1:8">
      <c r="A741" s="23">
        <v>738</v>
      </c>
      <c r="B741" s="23">
        <v>700</v>
      </c>
      <c r="C741" s="23">
        <v>0.9</v>
      </c>
      <c r="D741" s="23">
        <v>100</v>
      </c>
      <c r="E741" s="23">
        <v>5</v>
      </c>
      <c r="F741" s="23">
        <v>0</v>
      </c>
      <c r="G741" s="23">
        <v>0</v>
      </c>
      <c r="H741" s="25">
        <v>2.95</v>
      </c>
    </row>
    <row r="742" spans="1:8">
      <c r="A742" s="23">
        <v>739</v>
      </c>
      <c r="B742" s="23">
        <v>700</v>
      </c>
      <c r="C742" s="23">
        <v>0.9</v>
      </c>
      <c r="D742" s="23">
        <v>100</v>
      </c>
      <c r="E742" s="23">
        <v>5</v>
      </c>
      <c r="F742" s="23">
        <v>0</v>
      </c>
      <c r="G742" s="23">
        <v>5</v>
      </c>
      <c r="H742" s="25">
        <v>0</v>
      </c>
    </row>
    <row r="743" spans="1:8">
      <c r="A743" s="23">
        <v>740</v>
      </c>
      <c r="B743" s="23">
        <v>700</v>
      </c>
      <c r="C743" s="23">
        <v>0.9</v>
      </c>
      <c r="D743" s="23">
        <v>100</v>
      </c>
      <c r="E743" s="23">
        <v>5</v>
      </c>
      <c r="F743" s="23">
        <v>0</v>
      </c>
      <c r="G743" s="23">
        <v>10</v>
      </c>
      <c r="H743" s="25">
        <v>0</v>
      </c>
    </row>
    <row r="744" spans="1:8">
      <c r="A744" s="23">
        <v>741</v>
      </c>
      <c r="B744" s="23">
        <v>700</v>
      </c>
      <c r="C744" s="23">
        <v>0.9</v>
      </c>
      <c r="D744" s="23">
        <v>100</v>
      </c>
      <c r="E744" s="23">
        <v>5</v>
      </c>
      <c r="F744" s="23">
        <v>0</v>
      </c>
      <c r="G744" s="23">
        <v>40</v>
      </c>
      <c r="H744" s="25">
        <v>0</v>
      </c>
    </row>
    <row r="745" spans="1:8">
      <c r="A745" s="23">
        <v>742</v>
      </c>
      <c r="B745" s="23">
        <v>700</v>
      </c>
      <c r="C745" s="23">
        <v>0.9</v>
      </c>
      <c r="D745" s="23">
        <v>100</v>
      </c>
      <c r="E745" s="23">
        <v>5</v>
      </c>
      <c r="F745" s="23">
        <v>0</v>
      </c>
      <c r="G745" s="23">
        <v>70</v>
      </c>
      <c r="H745" s="25">
        <v>0</v>
      </c>
    </row>
    <row r="746" spans="1:8">
      <c r="A746" s="23">
        <v>743</v>
      </c>
      <c r="B746" s="23">
        <v>700</v>
      </c>
      <c r="C746" s="23">
        <v>0.9</v>
      </c>
      <c r="D746" s="23">
        <v>100</v>
      </c>
      <c r="E746" s="23">
        <v>5</v>
      </c>
      <c r="F746" s="23">
        <v>0</v>
      </c>
      <c r="G746" s="23">
        <v>100</v>
      </c>
      <c r="H746" s="25">
        <v>0</v>
      </c>
    </row>
    <row r="747" spans="1:8">
      <c r="A747" s="23">
        <v>744</v>
      </c>
      <c r="B747" s="23">
        <v>700</v>
      </c>
      <c r="C747" s="23">
        <v>0.9</v>
      </c>
      <c r="D747" s="23">
        <v>100</v>
      </c>
      <c r="E747" s="23">
        <v>5</v>
      </c>
      <c r="F747" s="23">
        <v>30</v>
      </c>
      <c r="G747" s="23">
        <v>0</v>
      </c>
      <c r="H747" s="25">
        <v>2.9321241379999998</v>
      </c>
    </row>
    <row r="748" spans="1:8">
      <c r="A748" s="23">
        <v>745</v>
      </c>
      <c r="B748" s="23">
        <v>700</v>
      </c>
      <c r="C748" s="23">
        <v>0.9</v>
      </c>
      <c r="D748" s="23">
        <v>100</v>
      </c>
      <c r="E748" s="23">
        <v>5</v>
      </c>
      <c r="F748" s="23">
        <v>30</v>
      </c>
      <c r="G748" s="23">
        <v>5</v>
      </c>
      <c r="H748" s="25">
        <v>0</v>
      </c>
    </row>
    <row r="749" spans="1:8">
      <c r="A749" s="23">
        <v>746</v>
      </c>
      <c r="B749" s="23">
        <v>700</v>
      </c>
      <c r="C749" s="23">
        <v>0.9</v>
      </c>
      <c r="D749" s="23">
        <v>100</v>
      </c>
      <c r="E749" s="23">
        <v>5</v>
      </c>
      <c r="F749" s="23">
        <v>30</v>
      </c>
      <c r="G749" s="23">
        <v>10</v>
      </c>
      <c r="H749" s="25">
        <v>0</v>
      </c>
    </row>
    <row r="750" spans="1:8">
      <c r="A750" s="23">
        <v>747</v>
      </c>
      <c r="B750" s="23">
        <v>700</v>
      </c>
      <c r="C750" s="23">
        <v>0.9</v>
      </c>
      <c r="D750" s="23">
        <v>100</v>
      </c>
      <c r="E750" s="23">
        <v>5</v>
      </c>
      <c r="F750" s="23">
        <v>30</v>
      </c>
      <c r="G750" s="23">
        <v>40</v>
      </c>
      <c r="H750" s="25">
        <v>0</v>
      </c>
    </row>
    <row r="751" spans="1:8">
      <c r="A751" s="23">
        <v>748</v>
      </c>
      <c r="B751" s="23">
        <v>700</v>
      </c>
      <c r="C751" s="23">
        <v>0.9</v>
      </c>
      <c r="D751" s="23">
        <v>100</v>
      </c>
      <c r="E751" s="23">
        <v>5</v>
      </c>
      <c r="F751" s="23">
        <v>30</v>
      </c>
      <c r="G751" s="23">
        <v>70</v>
      </c>
      <c r="H751" s="25">
        <v>0</v>
      </c>
    </row>
    <row r="752" spans="1:8">
      <c r="A752" s="23">
        <v>749</v>
      </c>
      <c r="B752" s="23">
        <v>700</v>
      </c>
      <c r="C752" s="23">
        <v>0.9</v>
      </c>
      <c r="D752" s="23">
        <v>100</v>
      </c>
      <c r="E752" s="23">
        <v>5</v>
      </c>
      <c r="F752" s="23">
        <v>30</v>
      </c>
      <c r="G752" s="23">
        <v>100</v>
      </c>
      <c r="H752" s="25">
        <v>0</v>
      </c>
    </row>
    <row r="753" spans="1:8">
      <c r="A753" s="23">
        <v>750</v>
      </c>
      <c r="B753" s="23">
        <v>700</v>
      </c>
      <c r="C753" s="23">
        <v>0.9</v>
      </c>
      <c r="D753" s="23">
        <v>100</v>
      </c>
      <c r="E753" s="23">
        <v>5</v>
      </c>
      <c r="F753" s="23">
        <v>60</v>
      </c>
      <c r="G753" s="23">
        <v>0</v>
      </c>
      <c r="H753" s="25">
        <v>2.83</v>
      </c>
    </row>
    <row r="754" spans="1:8">
      <c r="A754" s="23">
        <v>751</v>
      </c>
      <c r="B754" s="23">
        <v>700</v>
      </c>
      <c r="C754" s="23">
        <v>0.9</v>
      </c>
      <c r="D754" s="23">
        <v>100</v>
      </c>
      <c r="E754" s="23">
        <v>5</v>
      </c>
      <c r="F754" s="23">
        <v>60</v>
      </c>
      <c r="G754" s="23">
        <v>5</v>
      </c>
      <c r="H754" s="25">
        <v>0</v>
      </c>
    </row>
    <row r="755" spans="1:8">
      <c r="A755" s="23">
        <v>752</v>
      </c>
      <c r="B755" s="23">
        <v>700</v>
      </c>
      <c r="C755" s="23">
        <v>0.9</v>
      </c>
      <c r="D755" s="23">
        <v>100</v>
      </c>
      <c r="E755" s="23">
        <v>5</v>
      </c>
      <c r="F755" s="23">
        <v>60</v>
      </c>
      <c r="G755" s="23">
        <v>10</v>
      </c>
      <c r="H755" s="25">
        <v>0</v>
      </c>
    </row>
    <row r="756" spans="1:8">
      <c r="A756" s="23">
        <v>753</v>
      </c>
      <c r="B756" s="23">
        <v>700</v>
      </c>
      <c r="C756" s="23">
        <v>0.9</v>
      </c>
      <c r="D756" s="23">
        <v>100</v>
      </c>
      <c r="E756" s="23">
        <v>5</v>
      </c>
      <c r="F756" s="23">
        <v>60</v>
      </c>
      <c r="G756" s="23">
        <v>40</v>
      </c>
      <c r="H756" s="25">
        <v>0</v>
      </c>
    </row>
    <row r="757" spans="1:8">
      <c r="A757" s="23">
        <v>754</v>
      </c>
      <c r="B757" s="23">
        <v>700</v>
      </c>
      <c r="C757" s="23">
        <v>0.9</v>
      </c>
      <c r="D757" s="23">
        <v>100</v>
      </c>
      <c r="E757" s="23">
        <v>5</v>
      </c>
      <c r="F757" s="23">
        <v>60</v>
      </c>
      <c r="G757" s="23">
        <v>70</v>
      </c>
      <c r="H757" s="25">
        <v>0</v>
      </c>
    </row>
    <row r="758" spans="1:8">
      <c r="A758" s="23">
        <v>755</v>
      </c>
      <c r="B758" s="23">
        <v>700</v>
      </c>
      <c r="C758" s="23">
        <v>0.9</v>
      </c>
      <c r="D758" s="23">
        <v>100</v>
      </c>
      <c r="E758" s="23">
        <v>5</v>
      </c>
      <c r="F758" s="23">
        <v>60</v>
      </c>
      <c r="G758" s="23">
        <v>100</v>
      </c>
      <c r="H758" s="25">
        <v>0</v>
      </c>
    </row>
    <row r="759" spans="1:8">
      <c r="A759" s="23">
        <v>756</v>
      </c>
      <c r="B759" s="23">
        <v>700</v>
      </c>
      <c r="C759" s="23">
        <v>0.9</v>
      </c>
      <c r="D759" s="23">
        <v>100</v>
      </c>
      <c r="E759" s="23">
        <v>10</v>
      </c>
      <c r="F759" s="23">
        <v>0</v>
      </c>
      <c r="G759" s="23">
        <v>0</v>
      </c>
      <c r="H759" s="25">
        <v>5.2868413929999996</v>
      </c>
    </row>
    <row r="760" spans="1:8">
      <c r="A760" s="23">
        <v>757</v>
      </c>
      <c r="B760" s="23">
        <v>700</v>
      </c>
      <c r="C760" s="23">
        <v>0.9</v>
      </c>
      <c r="D760" s="23">
        <v>100</v>
      </c>
      <c r="E760" s="23">
        <v>10</v>
      </c>
      <c r="F760" s="23">
        <v>0</v>
      </c>
      <c r="G760" s="23">
        <v>5</v>
      </c>
      <c r="H760" s="25">
        <v>0</v>
      </c>
    </row>
    <row r="761" spans="1:8">
      <c r="A761" s="23">
        <v>758</v>
      </c>
      <c r="B761" s="23">
        <v>700</v>
      </c>
      <c r="C761" s="23">
        <v>0.9</v>
      </c>
      <c r="D761" s="23">
        <v>100</v>
      </c>
      <c r="E761" s="23">
        <v>10</v>
      </c>
      <c r="F761" s="23">
        <v>0</v>
      </c>
      <c r="G761" s="23">
        <v>10</v>
      </c>
      <c r="H761" s="25">
        <v>0</v>
      </c>
    </row>
    <row r="762" spans="1:8">
      <c r="A762" s="23">
        <v>759</v>
      </c>
      <c r="B762" s="23">
        <v>700</v>
      </c>
      <c r="C762" s="23">
        <v>0.9</v>
      </c>
      <c r="D762" s="23">
        <v>100</v>
      </c>
      <c r="E762" s="23">
        <v>10</v>
      </c>
      <c r="F762" s="23">
        <v>0</v>
      </c>
      <c r="G762" s="23">
        <v>40</v>
      </c>
      <c r="H762" s="25">
        <v>0</v>
      </c>
    </row>
    <row r="763" spans="1:8">
      <c r="A763" s="23">
        <v>760</v>
      </c>
      <c r="B763" s="23">
        <v>700</v>
      </c>
      <c r="C763" s="23">
        <v>0.9</v>
      </c>
      <c r="D763" s="23">
        <v>100</v>
      </c>
      <c r="E763" s="23">
        <v>10</v>
      </c>
      <c r="F763" s="23">
        <v>0</v>
      </c>
      <c r="G763" s="23">
        <v>70</v>
      </c>
      <c r="H763" s="25">
        <v>0</v>
      </c>
    </row>
    <row r="764" spans="1:8">
      <c r="A764" s="23">
        <v>761</v>
      </c>
      <c r="B764" s="23">
        <v>700</v>
      </c>
      <c r="C764" s="23">
        <v>0.9</v>
      </c>
      <c r="D764" s="23">
        <v>100</v>
      </c>
      <c r="E764" s="23">
        <v>10</v>
      </c>
      <c r="F764" s="23">
        <v>0</v>
      </c>
      <c r="G764" s="23">
        <v>100</v>
      </c>
      <c r="H764" s="25">
        <v>0</v>
      </c>
    </row>
    <row r="765" spans="1:8">
      <c r="A765" s="23">
        <v>762</v>
      </c>
      <c r="B765" s="23">
        <v>700</v>
      </c>
      <c r="C765" s="23">
        <v>0.9</v>
      </c>
      <c r="D765" s="23">
        <v>100</v>
      </c>
      <c r="E765" s="23">
        <v>10</v>
      </c>
      <c r="F765" s="23">
        <v>30</v>
      </c>
      <c r="G765" s="23">
        <v>0</v>
      </c>
      <c r="H765" s="25">
        <v>5.1868329050000002</v>
      </c>
    </row>
    <row r="766" spans="1:8">
      <c r="A766" s="23">
        <v>763</v>
      </c>
      <c r="B766" s="23">
        <v>700</v>
      </c>
      <c r="C766" s="23">
        <v>0.9</v>
      </c>
      <c r="D766" s="23">
        <v>100</v>
      </c>
      <c r="E766" s="23">
        <v>10</v>
      </c>
      <c r="F766" s="23">
        <v>30</v>
      </c>
      <c r="G766" s="23">
        <v>5</v>
      </c>
      <c r="H766" s="25">
        <v>0</v>
      </c>
    </row>
    <row r="767" spans="1:8">
      <c r="A767" s="23">
        <v>764</v>
      </c>
      <c r="B767" s="23">
        <v>700</v>
      </c>
      <c r="C767" s="23">
        <v>0.9</v>
      </c>
      <c r="D767" s="23">
        <v>100</v>
      </c>
      <c r="E767" s="23">
        <v>10</v>
      </c>
      <c r="F767" s="23">
        <v>30</v>
      </c>
      <c r="G767" s="23">
        <v>10</v>
      </c>
      <c r="H767" s="25">
        <v>0</v>
      </c>
    </row>
    <row r="768" spans="1:8">
      <c r="A768" s="23">
        <v>765</v>
      </c>
      <c r="B768" s="23">
        <v>700</v>
      </c>
      <c r="C768" s="23">
        <v>0.9</v>
      </c>
      <c r="D768" s="23">
        <v>100</v>
      </c>
      <c r="E768" s="23">
        <v>10</v>
      </c>
      <c r="F768" s="23">
        <v>30</v>
      </c>
      <c r="G768" s="23">
        <v>40</v>
      </c>
      <c r="H768" s="25">
        <v>0</v>
      </c>
    </row>
    <row r="769" spans="1:8">
      <c r="A769" s="23">
        <v>766</v>
      </c>
      <c r="B769" s="23">
        <v>700</v>
      </c>
      <c r="C769" s="23">
        <v>0.9</v>
      </c>
      <c r="D769" s="23">
        <v>100</v>
      </c>
      <c r="E769" s="23">
        <v>10</v>
      </c>
      <c r="F769" s="23">
        <v>30</v>
      </c>
      <c r="G769" s="23">
        <v>70</v>
      </c>
      <c r="H769" s="25">
        <v>0</v>
      </c>
    </row>
    <row r="770" spans="1:8">
      <c r="A770" s="23">
        <v>767</v>
      </c>
      <c r="B770" s="23">
        <v>700</v>
      </c>
      <c r="C770" s="23">
        <v>0.9</v>
      </c>
      <c r="D770" s="23">
        <v>100</v>
      </c>
      <c r="E770" s="23">
        <v>10</v>
      </c>
      <c r="F770" s="23">
        <v>30</v>
      </c>
      <c r="G770" s="23">
        <v>100</v>
      </c>
      <c r="H770" s="25">
        <v>0</v>
      </c>
    </row>
    <row r="771" spans="1:8">
      <c r="A771" s="23">
        <v>768</v>
      </c>
      <c r="B771" s="23">
        <v>700</v>
      </c>
      <c r="C771" s="23">
        <v>0.9</v>
      </c>
      <c r="D771" s="23">
        <v>100</v>
      </c>
      <c r="E771" s="23">
        <v>10</v>
      </c>
      <c r="F771" s="23">
        <v>60</v>
      </c>
      <c r="G771" s="23">
        <v>0</v>
      </c>
      <c r="H771" s="25">
        <v>4.7396755219999998</v>
      </c>
    </row>
    <row r="772" spans="1:8">
      <c r="A772" s="23">
        <v>769</v>
      </c>
      <c r="B772" s="23">
        <v>700</v>
      </c>
      <c r="C772" s="23">
        <v>0.9</v>
      </c>
      <c r="D772" s="23">
        <v>100</v>
      </c>
      <c r="E772" s="23">
        <v>10</v>
      </c>
      <c r="F772" s="23">
        <v>60</v>
      </c>
      <c r="G772" s="23">
        <v>5</v>
      </c>
      <c r="H772" s="25">
        <v>0</v>
      </c>
    </row>
    <row r="773" spans="1:8">
      <c r="A773" s="23">
        <v>770</v>
      </c>
      <c r="B773" s="23">
        <v>700</v>
      </c>
      <c r="C773" s="23">
        <v>0.9</v>
      </c>
      <c r="D773" s="23">
        <v>100</v>
      </c>
      <c r="E773" s="23">
        <v>10</v>
      </c>
      <c r="F773" s="23">
        <v>60</v>
      </c>
      <c r="G773" s="23">
        <v>10</v>
      </c>
      <c r="H773" s="25">
        <v>0</v>
      </c>
    </row>
    <row r="774" spans="1:8">
      <c r="A774" s="23">
        <v>771</v>
      </c>
      <c r="B774" s="23">
        <v>700</v>
      </c>
      <c r="C774" s="23">
        <v>0.9</v>
      </c>
      <c r="D774" s="23">
        <v>100</v>
      </c>
      <c r="E774" s="23">
        <v>10</v>
      </c>
      <c r="F774" s="23">
        <v>60</v>
      </c>
      <c r="G774" s="23">
        <v>40</v>
      </c>
      <c r="H774" s="25">
        <v>0</v>
      </c>
    </row>
    <row r="775" spans="1:8">
      <c r="A775" s="23">
        <v>772</v>
      </c>
      <c r="B775" s="23">
        <v>700</v>
      </c>
      <c r="C775" s="23">
        <v>0.9</v>
      </c>
      <c r="D775" s="23">
        <v>100</v>
      </c>
      <c r="E775" s="23">
        <v>10</v>
      </c>
      <c r="F775" s="23">
        <v>60</v>
      </c>
      <c r="G775" s="23">
        <v>70</v>
      </c>
      <c r="H775" s="25">
        <v>0</v>
      </c>
    </row>
    <row r="776" spans="1:8">
      <c r="A776" s="23">
        <v>773</v>
      </c>
      <c r="B776" s="23">
        <v>700</v>
      </c>
      <c r="C776" s="23">
        <v>0.9</v>
      </c>
      <c r="D776" s="23">
        <v>100</v>
      </c>
      <c r="E776" s="23">
        <v>10</v>
      </c>
      <c r="F776" s="23">
        <v>60</v>
      </c>
      <c r="G776" s="23">
        <v>100</v>
      </c>
      <c r="H776" s="25">
        <v>0</v>
      </c>
    </row>
    <row r="777" spans="1:8">
      <c r="A777" s="23">
        <v>774</v>
      </c>
      <c r="B777" s="23">
        <v>700</v>
      </c>
      <c r="C777" s="23">
        <v>0.9</v>
      </c>
      <c r="D777" s="23">
        <v>100</v>
      </c>
      <c r="E777" s="23">
        <v>20</v>
      </c>
      <c r="F777" s="23">
        <v>0</v>
      </c>
      <c r="G777" s="23">
        <v>0</v>
      </c>
      <c r="H777" s="25">
        <v>8.1276998519999992</v>
      </c>
    </row>
    <row r="778" spans="1:8">
      <c r="A778" s="23">
        <v>775</v>
      </c>
      <c r="B778" s="23">
        <v>700</v>
      </c>
      <c r="C778" s="23">
        <v>0.9</v>
      </c>
      <c r="D778" s="23">
        <v>100</v>
      </c>
      <c r="E778" s="23">
        <v>20</v>
      </c>
      <c r="F778" s="23">
        <v>0</v>
      </c>
      <c r="G778" s="23">
        <v>5</v>
      </c>
      <c r="H778" s="25">
        <v>0</v>
      </c>
    </row>
    <row r="779" spans="1:8">
      <c r="A779" s="23">
        <v>776</v>
      </c>
      <c r="B779" s="23">
        <v>700</v>
      </c>
      <c r="C779" s="23">
        <v>0.9</v>
      </c>
      <c r="D779" s="23">
        <v>100</v>
      </c>
      <c r="E779" s="23">
        <v>20</v>
      </c>
      <c r="F779" s="23">
        <v>0</v>
      </c>
      <c r="G779" s="23">
        <v>10</v>
      </c>
      <c r="H779" s="25">
        <v>0</v>
      </c>
    </row>
    <row r="780" spans="1:8">
      <c r="A780" s="23">
        <v>777</v>
      </c>
      <c r="B780" s="23">
        <v>700</v>
      </c>
      <c r="C780" s="23">
        <v>0.9</v>
      </c>
      <c r="D780" s="23">
        <v>100</v>
      </c>
      <c r="E780" s="23">
        <v>20</v>
      </c>
      <c r="F780" s="23">
        <v>0</v>
      </c>
      <c r="G780" s="23">
        <v>40</v>
      </c>
      <c r="H780" s="25">
        <v>0</v>
      </c>
    </row>
    <row r="781" spans="1:8">
      <c r="A781" s="23">
        <v>778</v>
      </c>
      <c r="B781" s="23">
        <v>700</v>
      </c>
      <c r="C781" s="23">
        <v>0.9</v>
      </c>
      <c r="D781" s="23">
        <v>100</v>
      </c>
      <c r="E781" s="23">
        <v>20</v>
      </c>
      <c r="F781" s="23">
        <v>0</v>
      </c>
      <c r="G781" s="23">
        <v>70</v>
      </c>
      <c r="H781" s="25">
        <v>0</v>
      </c>
    </row>
    <row r="782" spans="1:8">
      <c r="A782" s="23">
        <v>779</v>
      </c>
      <c r="B782" s="23">
        <v>700</v>
      </c>
      <c r="C782" s="23">
        <v>0.9</v>
      </c>
      <c r="D782" s="23">
        <v>100</v>
      </c>
      <c r="E782" s="23">
        <v>20</v>
      </c>
      <c r="F782" s="23">
        <v>0</v>
      </c>
      <c r="G782" s="23">
        <v>100</v>
      </c>
      <c r="H782" s="25">
        <v>0</v>
      </c>
    </row>
    <row r="783" spans="1:8">
      <c r="A783" s="23">
        <v>780</v>
      </c>
      <c r="B783" s="23">
        <v>700</v>
      </c>
      <c r="C783" s="23">
        <v>0.9</v>
      </c>
      <c r="D783" s="23">
        <v>100</v>
      </c>
      <c r="E783" s="23">
        <v>20</v>
      </c>
      <c r="F783" s="23">
        <v>30</v>
      </c>
      <c r="G783" s="23">
        <v>0</v>
      </c>
      <c r="H783" s="25">
        <v>7.8401041029999998</v>
      </c>
    </row>
    <row r="784" spans="1:8">
      <c r="A784" s="23">
        <v>781</v>
      </c>
      <c r="B784" s="23">
        <v>700</v>
      </c>
      <c r="C784" s="23">
        <v>0.9</v>
      </c>
      <c r="D784" s="23">
        <v>100</v>
      </c>
      <c r="E784" s="23">
        <v>20</v>
      </c>
      <c r="F784" s="23">
        <v>30</v>
      </c>
      <c r="G784" s="23">
        <v>5</v>
      </c>
      <c r="H784" s="25">
        <v>0</v>
      </c>
    </row>
    <row r="785" spans="1:8">
      <c r="A785" s="23">
        <v>782</v>
      </c>
      <c r="B785" s="23">
        <v>700</v>
      </c>
      <c r="C785" s="23">
        <v>0.9</v>
      </c>
      <c r="D785" s="23">
        <v>100</v>
      </c>
      <c r="E785" s="23">
        <v>20</v>
      </c>
      <c r="F785" s="23">
        <v>30</v>
      </c>
      <c r="G785" s="23">
        <v>10</v>
      </c>
      <c r="H785" s="25">
        <v>0</v>
      </c>
    </row>
    <row r="786" spans="1:8">
      <c r="A786" s="23">
        <v>783</v>
      </c>
      <c r="B786" s="23">
        <v>700</v>
      </c>
      <c r="C786" s="23">
        <v>0.9</v>
      </c>
      <c r="D786" s="23">
        <v>100</v>
      </c>
      <c r="E786" s="23">
        <v>20</v>
      </c>
      <c r="F786" s="23">
        <v>30</v>
      </c>
      <c r="G786" s="23">
        <v>40</v>
      </c>
      <c r="H786" s="25">
        <v>0</v>
      </c>
    </row>
    <row r="787" spans="1:8">
      <c r="A787" s="23">
        <v>784</v>
      </c>
      <c r="B787" s="23">
        <v>700</v>
      </c>
      <c r="C787" s="23">
        <v>0.9</v>
      </c>
      <c r="D787" s="23">
        <v>100</v>
      </c>
      <c r="E787" s="23">
        <v>20</v>
      </c>
      <c r="F787" s="23">
        <v>30</v>
      </c>
      <c r="G787" s="23">
        <v>70</v>
      </c>
      <c r="H787" s="25">
        <v>0</v>
      </c>
    </row>
    <row r="788" spans="1:8">
      <c r="A788" s="23">
        <v>785</v>
      </c>
      <c r="B788" s="23">
        <v>700</v>
      </c>
      <c r="C788" s="23">
        <v>0.9</v>
      </c>
      <c r="D788" s="23">
        <v>100</v>
      </c>
      <c r="E788" s="23">
        <v>20</v>
      </c>
      <c r="F788" s="23">
        <v>30</v>
      </c>
      <c r="G788" s="23">
        <v>100</v>
      </c>
      <c r="H788" s="25">
        <v>0</v>
      </c>
    </row>
    <row r="789" spans="1:8">
      <c r="A789" s="23">
        <v>786</v>
      </c>
      <c r="B789" s="23">
        <v>700</v>
      </c>
      <c r="C789" s="23">
        <v>0.9</v>
      </c>
      <c r="D789" s="23">
        <v>100</v>
      </c>
      <c r="E789" s="23">
        <v>20</v>
      </c>
      <c r="F789" s="23">
        <v>60</v>
      </c>
      <c r="G789" s="23">
        <v>0</v>
      </c>
      <c r="H789" s="25">
        <v>6.6297245030000003</v>
      </c>
    </row>
    <row r="790" spans="1:8">
      <c r="A790" s="23">
        <v>787</v>
      </c>
      <c r="B790" s="23">
        <v>700</v>
      </c>
      <c r="C790" s="23">
        <v>0.9</v>
      </c>
      <c r="D790" s="23">
        <v>100</v>
      </c>
      <c r="E790" s="23">
        <v>20</v>
      </c>
      <c r="F790" s="23">
        <v>60</v>
      </c>
      <c r="G790" s="23">
        <v>5</v>
      </c>
      <c r="H790" s="25">
        <v>0</v>
      </c>
    </row>
    <row r="791" spans="1:8">
      <c r="A791" s="23">
        <v>788</v>
      </c>
      <c r="B791" s="23">
        <v>700</v>
      </c>
      <c r="C791" s="23">
        <v>0.9</v>
      </c>
      <c r="D791" s="23">
        <v>100</v>
      </c>
      <c r="E791" s="23">
        <v>20</v>
      </c>
      <c r="F791" s="23">
        <v>60</v>
      </c>
      <c r="G791" s="23">
        <v>10</v>
      </c>
      <c r="H791" s="25">
        <v>0</v>
      </c>
    </row>
    <row r="792" spans="1:8">
      <c r="A792" s="23">
        <v>789</v>
      </c>
      <c r="B792" s="23">
        <v>700</v>
      </c>
      <c r="C792" s="23">
        <v>0.9</v>
      </c>
      <c r="D792" s="23">
        <v>100</v>
      </c>
      <c r="E792" s="23">
        <v>20</v>
      </c>
      <c r="F792" s="23">
        <v>60</v>
      </c>
      <c r="G792" s="23">
        <v>40</v>
      </c>
      <c r="H792" s="25">
        <v>0</v>
      </c>
    </row>
    <row r="793" spans="1:8">
      <c r="A793" s="23">
        <v>790</v>
      </c>
      <c r="B793" s="23">
        <v>700</v>
      </c>
      <c r="C793" s="23">
        <v>0.9</v>
      </c>
      <c r="D793" s="23">
        <v>100</v>
      </c>
      <c r="E793" s="23">
        <v>20</v>
      </c>
      <c r="F793" s="23">
        <v>60</v>
      </c>
      <c r="G793" s="23">
        <v>70</v>
      </c>
      <c r="H793" s="25">
        <v>0</v>
      </c>
    </row>
    <row r="794" spans="1:8">
      <c r="A794" s="23">
        <v>791</v>
      </c>
      <c r="B794" s="23">
        <v>700</v>
      </c>
      <c r="C794" s="23">
        <v>0.9</v>
      </c>
      <c r="D794" s="23">
        <v>100</v>
      </c>
      <c r="E794" s="23">
        <v>20</v>
      </c>
      <c r="F794" s="23">
        <v>60</v>
      </c>
      <c r="G794" s="23">
        <v>100</v>
      </c>
      <c r="H794" s="25">
        <v>0</v>
      </c>
    </row>
    <row r="795" spans="1:8">
      <c r="A795" s="23">
        <v>792</v>
      </c>
      <c r="B795" s="23">
        <v>700</v>
      </c>
      <c r="C795" s="23">
        <v>0.9</v>
      </c>
      <c r="D795" s="23">
        <v>100</v>
      </c>
      <c r="E795" s="23">
        <v>50</v>
      </c>
      <c r="F795" s="23">
        <v>0</v>
      </c>
      <c r="G795" s="23">
        <v>0</v>
      </c>
      <c r="H795" s="25">
        <v>10.96748638</v>
      </c>
    </row>
    <row r="796" spans="1:8">
      <c r="A796" s="23">
        <v>793</v>
      </c>
      <c r="B796" s="23">
        <v>700</v>
      </c>
      <c r="C796" s="23">
        <v>0.9</v>
      </c>
      <c r="D796" s="23">
        <v>100</v>
      </c>
      <c r="E796" s="23">
        <v>50</v>
      </c>
      <c r="F796" s="23">
        <v>0</v>
      </c>
      <c r="G796" s="23">
        <v>5</v>
      </c>
      <c r="H796" s="25">
        <v>6.319408417</v>
      </c>
    </row>
    <row r="797" spans="1:8">
      <c r="A797" s="23">
        <v>794</v>
      </c>
      <c r="B797" s="23">
        <v>700</v>
      </c>
      <c r="C797" s="23">
        <v>0.9</v>
      </c>
      <c r="D797" s="23">
        <v>100</v>
      </c>
      <c r="E797" s="23">
        <v>50</v>
      </c>
      <c r="F797" s="23">
        <v>0</v>
      </c>
      <c r="G797" s="23">
        <v>10</v>
      </c>
      <c r="H797" s="25">
        <v>5.6356978419999999</v>
      </c>
    </row>
    <row r="798" spans="1:8">
      <c r="A798" s="23">
        <v>795</v>
      </c>
      <c r="B798" s="23">
        <v>700</v>
      </c>
      <c r="C798" s="23">
        <v>0.9</v>
      </c>
      <c r="D798" s="23">
        <v>100</v>
      </c>
      <c r="E798" s="23">
        <v>50</v>
      </c>
      <c r="F798" s="23">
        <v>0</v>
      </c>
      <c r="G798" s="23">
        <v>40</v>
      </c>
      <c r="H798" s="25">
        <v>0</v>
      </c>
    </row>
    <row r="799" spans="1:8">
      <c r="A799" s="23">
        <v>796</v>
      </c>
      <c r="B799" s="23">
        <v>700</v>
      </c>
      <c r="C799" s="23">
        <v>0.9</v>
      </c>
      <c r="D799" s="23">
        <v>100</v>
      </c>
      <c r="E799" s="23">
        <v>50</v>
      </c>
      <c r="F799" s="23">
        <v>0</v>
      </c>
      <c r="G799" s="23">
        <v>70</v>
      </c>
      <c r="H799" s="25">
        <v>0</v>
      </c>
    </row>
    <row r="800" spans="1:8">
      <c r="A800" s="23">
        <v>797</v>
      </c>
      <c r="B800" s="23">
        <v>700</v>
      </c>
      <c r="C800" s="23">
        <v>0.9</v>
      </c>
      <c r="D800" s="23">
        <v>100</v>
      </c>
      <c r="E800" s="23">
        <v>50</v>
      </c>
      <c r="F800" s="23">
        <v>0</v>
      </c>
      <c r="G800" s="23">
        <v>100</v>
      </c>
      <c r="H800" s="25">
        <v>0</v>
      </c>
    </row>
    <row r="801" spans="1:8">
      <c r="A801" s="23">
        <v>798</v>
      </c>
      <c r="B801" s="23">
        <v>700</v>
      </c>
      <c r="C801" s="23">
        <v>0.9</v>
      </c>
      <c r="D801" s="23">
        <v>100</v>
      </c>
      <c r="E801" s="23">
        <v>50</v>
      </c>
      <c r="F801" s="23">
        <v>30</v>
      </c>
      <c r="G801" s="23">
        <v>0</v>
      </c>
      <c r="H801" s="25">
        <v>10.401592259999999</v>
      </c>
    </row>
    <row r="802" spans="1:8">
      <c r="A802" s="23">
        <v>799</v>
      </c>
      <c r="B802" s="23">
        <v>700</v>
      </c>
      <c r="C802" s="23">
        <v>0.9</v>
      </c>
      <c r="D802" s="23">
        <v>100</v>
      </c>
      <c r="E802" s="23">
        <v>50</v>
      </c>
      <c r="F802" s="23">
        <v>30</v>
      </c>
      <c r="G802" s="23">
        <v>5</v>
      </c>
      <c r="H802" s="25">
        <v>5.5833463669999999</v>
      </c>
    </row>
    <row r="803" spans="1:8">
      <c r="A803" s="23">
        <v>800</v>
      </c>
      <c r="B803" s="23">
        <v>700</v>
      </c>
      <c r="C803" s="23">
        <v>0.9</v>
      </c>
      <c r="D803" s="23">
        <v>100</v>
      </c>
      <c r="E803" s="23">
        <v>50</v>
      </c>
      <c r="F803" s="23">
        <v>30</v>
      </c>
      <c r="G803" s="23">
        <v>10</v>
      </c>
      <c r="H803" s="25">
        <v>5.0933156009999996</v>
      </c>
    </row>
    <row r="804" spans="1:8">
      <c r="A804" s="23">
        <v>801</v>
      </c>
      <c r="B804" s="23">
        <v>700</v>
      </c>
      <c r="C804" s="23">
        <v>0.9</v>
      </c>
      <c r="D804" s="23">
        <v>100</v>
      </c>
      <c r="E804" s="23">
        <v>50</v>
      </c>
      <c r="F804" s="23">
        <v>30</v>
      </c>
      <c r="G804" s="23">
        <v>40</v>
      </c>
      <c r="H804" s="25">
        <v>0</v>
      </c>
    </row>
    <row r="805" spans="1:8">
      <c r="A805" s="23">
        <v>802</v>
      </c>
      <c r="B805" s="23">
        <v>700</v>
      </c>
      <c r="C805" s="23">
        <v>0.9</v>
      </c>
      <c r="D805" s="23">
        <v>100</v>
      </c>
      <c r="E805" s="23">
        <v>50</v>
      </c>
      <c r="F805" s="23">
        <v>30</v>
      </c>
      <c r="G805" s="23">
        <v>70</v>
      </c>
      <c r="H805" s="25">
        <v>0</v>
      </c>
    </row>
    <row r="806" spans="1:8">
      <c r="A806" s="23">
        <v>803</v>
      </c>
      <c r="B806" s="23">
        <v>700</v>
      </c>
      <c r="C806" s="23">
        <v>0.9</v>
      </c>
      <c r="D806" s="23">
        <v>100</v>
      </c>
      <c r="E806" s="23">
        <v>50</v>
      </c>
      <c r="F806" s="23">
        <v>30</v>
      </c>
      <c r="G806" s="23">
        <v>100</v>
      </c>
      <c r="H806" s="25">
        <v>0</v>
      </c>
    </row>
    <row r="807" spans="1:8">
      <c r="A807" s="23">
        <v>804</v>
      </c>
      <c r="B807" s="23">
        <v>700</v>
      </c>
      <c r="C807" s="23">
        <v>0.9</v>
      </c>
      <c r="D807" s="23">
        <v>100</v>
      </c>
      <c r="E807" s="23">
        <v>50</v>
      </c>
      <c r="F807" s="23">
        <v>60</v>
      </c>
      <c r="G807" s="23">
        <v>0</v>
      </c>
      <c r="H807" s="25">
        <v>8.125</v>
      </c>
    </row>
    <row r="808" spans="1:8">
      <c r="A808" s="23">
        <v>805</v>
      </c>
      <c r="B808" s="23">
        <v>700</v>
      </c>
      <c r="C808" s="23">
        <v>0.9</v>
      </c>
      <c r="D808" s="23">
        <v>100</v>
      </c>
      <c r="E808" s="23">
        <v>50</v>
      </c>
      <c r="F808" s="23">
        <v>60</v>
      </c>
      <c r="G808" s="23">
        <v>5</v>
      </c>
      <c r="H808" s="25">
        <v>0</v>
      </c>
    </row>
    <row r="809" spans="1:8">
      <c r="A809" s="23">
        <v>806</v>
      </c>
      <c r="B809" s="23">
        <v>700</v>
      </c>
      <c r="C809" s="23">
        <v>0.9</v>
      </c>
      <c r="D809" s="23">
        <v>100</v>
      </c>
      <c r="E809" s="23">
        <v>50</v>
      </c>
      <c r="F809" s="23">
        <v>60</v>
      </c>
      <c r="G809" s="23">
        <v>10</v>
      </c>
      <c r="H809" s="25">
        <v>0</v>
      </c>
    </row>
    <row r="810" spans="1:8">
      <c r="A810" s="23">
        <v>807</v>
      </c>
      <c r="B810" s="23">
        <v>700</v>
      </c>
      <c r="C810" s="23">
        <v>0.9</v>
      </c>
      <c r="D810" s="23">
        <v>100</v>
      </c>
      <c r="E810" s="23">
        <v>50</v>
      </c>
      <c r="F810" s="23">
        <v>60</v>
      </c>
      <c r="G810" s="23">
        <v>40</v>
      </c>
      <c r="H810" s="25">
        <v>0</v>
      </c>
    </row>
    <row r="811" spans="1:8">
      <c r="A811" s="23">
        <v>808</v>
      </c>
      <c r="B811" s="23">
        <v>700</v>
      </c>
      <c r="C811" s="23">
        <v>0.9</v>
      </c>
      <c r="D811" s="23">
        <v>100</v>
      </c>
      <c r="E811" s="23">
        <v>50</v>
      </c>
      <c r="F811" s="23">
        <v>60</v>
      </c>
      <c r="G811" s="23">
        <v>70</v>
      </c>
      <c r="H811" s="25">
        <v>0</v>
      </c>
    </row>
    <row r="812" spans="1:8">
      <c r="A812" s="23">
        <v>809</v>
      </c>
      <c r="B812" s="23">
        <v>700</v>
      </c>
      <c r="C812" s="23">
        <v>0.9</v>
      </c>
      <c r="D812" s="23">
        <v>100</v>
      </c>
      <c r="E812" s="23">
        <v>50</v>
      </c>
      <c r="F812" s="23">
        <v>60</v>
      </c>
      <c r="G812" s="23">
        <v>100</v>
      </c>
      <c r="H812" s="25">
        <v>0</v>
      </c>
    </row>
    <row r="813" spans="1:8">
      <c r="A813" s="23">
        <v>810</v>
      </c>
      <c r="B813" s="23">
        <v>700</v>
      </c>
      <c r="C813" s="23">
        <v>0.9</v>
      </c>
      <c r="D813" s="23">
        <v>500</v>
      </c>
      <c r="E813" s="23">
        <v>1</v>
      </c>
      <c r="F813" s="23">
        <v>0</v>
      </c>
      <c r="G813" s="23">
        <v>0</v>
      </c>
      <c r="H813" s="25">
        <v>2.66</v>
      </c>
    </row>
    <row r="814" spans="1:8">
      <c r="A814" s="23">
        <v>811</v>
      </c>
      <c r="B814" s="23">
        <v>700</v>
      </c>
      <c r="C814" s="23">
        <v>0.9</v>
      </c>
      <c r="D814" s="23">
        <v>500</v>
      </c>
      <c r="E814" s="23">
        <v>1</v>
      </c>
      <c r="F814" s="23">
        <v>0</v>
      </c>
      <c r="G814" s="23">
        <v>5</v>
      </c>
      <c r="H814" s="25">
        <v>0</v>
      </c>
    </row>
    <row r="815" spans="1:8">
      <c r="A815" s="23">
        <v>812</v>
      </c>
      <c r="B815" s="23">
        <v>700</v>
      </c>
      <c r="C815" s="23">
        <v>0.9</v>
      </c>
      <c r="D815" s="23">
        <v>500</v>
      </c>
      <c r="E815" s="23">
        <v>1</v>
      </c>
      <c r="F815" s="23">
        <v>0</v>
      </c>
      <c r="G815" s="23">
        <v>10</v>
      </c>
      <c r="H815" s="25">
        <v>0</v>
      </c>
    </row>
    <row r="816" spans="1:8">
      <c r="A816" s="23">
        <v>813</v>
      </c>
      <c r="B816" s="23">
        <v>700</v>
      </c>
      <c r="C816" s="23">
        <v>0.9</v>
      </c>
      <c r="D816" s="23">
        <v>500</v>
      </c>
      <c r="E816" s="23">
        <v>1</v>
      </c>
      <c r="F816" s="23">
        <v>0</v>
      </c>
      <c r="G816" s="23">
        <v>40</v>
      </c>
      <c r="H816" s="25">
        <v>0</v>
      </c>
    </row>
    <row r="817" spans="1:8">
      <c r="A817" s="23">
        <v>814</v>
      </c>
      <c r="B817" s="23">
        <v>700</v>
      </c>
      <c r="C817" s="23">
        <v>0.9</v>
      </c>
      <c r="D817" s="23">
        <v>500</v>
      </c>
      <c r="E817" s="23">
        <v>1</v>
      </c>
      <c r="F817" s="23">
        <v>0</v>
      </c>
      <c r="G817" s="23">
        <v>70</v>
      </c>
      <c r="H817" s="25">
        <v>0</v>
      </c>
    </row>
    <row r="818" spans="1:8">
      <c r="A818" s="23">
        <v>815</v>
      </c>
      <c r="B818" s="23">
        <v>700</v>
      </c>
      <c r="C818" s="23">
        <v>0.9</v>
      </c>
      <c r="D818" s="23">
        <v>500</v>
      </c>
      <c r="E818" s="23">
        <v>1</v>
      </c>
      <c r="F818" s="23">
        <v>0</v>
      </c>
      <c r="G818" s="23">
        <v>100</v>
      </c>
      <c r="H818" s="25">
        <v>0</v>
      </c>
    </row>
    <row r="819" spans="1:8">
      <c r="A819" s="23">
        <v>816</v>
      </c>
      <c r="B819" s="23">
        <v>700</v>
      </c>
      <c r="C819" s="23">
        <v>0.9</v>
      </c>
      <c r="D819" s="23">
        <v>500</v>
      </c>
      <c r="E819" s="23">
        <v>1</v>
      </c>
      <c r="F819" s="23">
        <v>30</v>
      </c>
      <c r="G819" s="23">
        <v>0</v>
      </c>
      <c r="H819" s="25">
        <v>2.65</v>
      </c>
    </row>
    <row r="820" spans="1:8">
      <c r="A820" s="23">
        <v>817</v>
      </c>
      <c r="B820" s="23">
        <v>700</v>
      </c>
      <c r="C820" s="23">
        <v>0.9</v>
      </c>
      <c r="D820" s="23">
        <v>500</v>
      </c>
      <c r="E820" s="23">
        <v>1</v>
      </c>
      <c r="F820" s="23">
        <v>30</v>
      </c>
      <c r="G820" s="23">
        <v>5</v>
      </c>
      <c r="H820" s="25">
        <v>0</v>
      </c>
    </row>
    <row r="821" spans="1:8">
      <c r="A821" s="23">
        <v>818</v>
      </c>
      <c r="B821" s="23">
        <v>700</v>
      </c>
      <c r="C821" s="23">
        <v>0.9</v>
      </c>
      <c r="D821" s="23">
        <v>500</v>
      </c>
      <c r="E821" s="23">
        <v>1</v>
      </c>
      <c r="F821" s="23">
        <v>30</v>
      </c>
      <c r="G821" s="23">
        <v>10</v>
      </c>
      <c r="H821" s="25">
        <v>0</v>
      </c>
    </row>
    <row r="822" spans="1:8">
      <c r="A822" s="23">
        <v>819</v>
      </c>
      <c r="B822" s="23">
        <v>700</v>
      </c>
      <c r="C822" s="23">
        <v>0.9</v>
      </c>
      <c r="D822" s="23">
        <v>500</v>
      </c>
      <c r="E822" s="23">
        <v>1</v>
      </c>
      <c r="F822" s="23">
        <v>30</v>
      </c>
      <c r="G822" s="23">
        <v>40</v>
      </c>
      <c r="H822" s="25">
        <v>0</v>
      </c>
    </row>
    <row r="823" spans="1:8">
      <c r="A823" s="23">
        <v>820</v>
      </c>
      <c r="B823" s="23">
        <v>700</v>
      </c>
      <c r="C823" s="23">
        <v>0.9</v>
      </c>
      <c r="D823" s="23">
        <v>500</v>
      </c>
      <c r="E823" s="23">
        <v>1</v>
      </c>
      <c r="F823" s="23">
        <v>30</v>
      </c>
      <c r="G823" s="23">
        <v>70</v>
      </c>
      <c r="H823" s="25">
        <v>0</v>
      </c>
    </row>
    <row r="824" spans="1:8">
      <c r="A824" s="23">
        <v>821</v>
      </c>
      <c r="B824" s="23">
        <v>700</v>
      </c>
      <c r="C824" s="23">
        <v>0.9</v>
      </c>
      <c r="D824" s="23">
        <v>500</v>
      </c>
      <c r="E824" s="23">
        <v>1</v>
      </c>
      <c r="F824" s="23">
        <v>30</v>
      </c>
      <c r="G824" s="23">
        <v>100</v>
      </c>
      <c r="H824" s="25">
        <v>0</v>
      </c>
    </row>
    <row r="825" spans="1:8">
      <c r="A825" s="23">
        <v>822</v>
      </c>
      <c r="B825" s="23">
        <v>700</v>
      </c>
      <c r="C825" s="23">
        <v>0.9</v>
      </c>
      <c r="D825" s="23">
        <v>500</v>
      </c>
      <c r="E825" s="23">
        <v>1</v>
      </c>
      <c r="F825" s="23">
        <v>60</v>
      </c>
      <c r="G825" s="23">
        <v>0</v>
      </c>
      <c r="H825" s="25">
        <v>2.58</v>
      </c>
    </row>
    <row r="826" spans="1:8">
      <c r="A826" s="23">
        <v>823</v>
      </c>
      <c r="B826" s="23">
        <v>700</v>
      </c>
      <c r="C826" s="23">
        <v>0.9</v>
      </c>
      <c r="D826" s="23">
        <v>500</v>
      </c>
      <c r="E826" s="23">
        <v>1</v>
      </c>
      <c r="F826" s="23">
        <v>60</v>
      </c>
      <c r="G826" s="23">
        <v>5</v>
      </c>
      <c r="H826" s="25">
        <v>0</v>
      </c>
    </row>
    <row r="827" spans="1:8">
      <c r="A827" s="23">
        <v>824</v>
      </c>
      <c r="B827" s="23">
        <v>700</v>
      </c>
      <c r="C827" s="23">
        <v>0.9</v>
      </c>
      <c r="D827" s="23">
        <v>500</v>
      </c>
      <c r="E827" s="23">
        <v>1</v>
      </c>
      <c r="F827" s="23">
        <v>60</v>
      </c>
      <c r="G827" s="23">
        <v>10</v>
      </c>
      <c r="H827" s="25">
        <v>0</v>
      </c>
    </row>
    <row r="828" spans="1:8">
      <c r="A828" s="23">
        <v>825</v>
      </c>
      <c r="B828" s="23">
        <v>700</v>
      </c>
      <c r="C828" s="23">
        <v>0.9</v>
      </c>
      <c r="D828" s="23">
        <v>500</v>
      </c>
      <c r="E828" s="23">
        <v>1</v>
      </c>
      <c r="F828" s="23">
        <v>60</v>
      </c>
      <c r="G828" s="23">
        <v>40</v>
      </c>
      <c r="H828" s="25">
        <v>0</v>
      </c>
    </row>
    <row r="829" spans="1:8">
      <c r="A829" s="23">
        <v>826</v>
      </c>
      <c r="B829" s="23">
        <v>700</v>
      </c>
      <c r="C829" s="23">
        <v>0.9</v>
      </c>
      <c r="D829" s="23">
        <v>500</v>
      </c>
      <c r="E829" s="23">
        <v>1</v>
      </c>
      <c r="F829" s="23">
        <v>60</v>
      </c>
      <c r="G829" s="23">
        <v>70</v>
      </c>
      <c r="H829" s="25">
        <v>0</v>
      </c>
    </row>
    <row r="830" spans="1:8">
      <c r="A830" s="23">
        <v>827</v>
      </c>
      <c r="B830" s="23">
        <v>700</v>
      </c>
      <c r="C830" s="23">
        <v>0.9</v>
      </c>
      <c r="D830" s="23">
        <v>500</v>
      </c>
      <c r="E830" s="23">
        <v>1</v>
      </c>
      <c r="F830" s="23">
        <v>60</v>
      </c>
      <c r="G830" s="23">
        <v>100</v>
      </c>
      <c r="H830" s="25">
        <v>0</v>
      </c>
    </row>
    <row r="831" spans="1:8">
      <c r="A831" s="23">
        <v>828</v>
      </c>
      <c r="B831" s="23">
        <v>700</v>
      </c>
      <c r="C831" s="23">
        <v>0.9</v>
      </c>
      <c r="D831" s="23">
        <v>500</v>
      </c>
      <c r="E831" s="23">
        <v>5</v>
      </c>
      <c r="F831" s="23">
        <v>0</v>
      </c>
      <c r="G831" s="23">
        <v>0</v>
      </c>
      <c r="H831" s="25">
        <v>8.68</v>
      </c>
    </row>
    <row r="832" spans="1:8">
      <c r="A832" s="23">
        <v>829</v>
      </c>
      <c r="B832" s="23">
        <v>700</v>
      </c>
      <c r="C832" s="23">
        <v>0.9</v>
      </c>
      <c r="D832" s="23">
        <v>500</v>
      </c>
      <c r="E832" s="23">
        <v>5</v>
      </c>
      <c r="F832" s="23">
        <v>0</v>
      </c>
      <c r="G832" s="23">
        <v>5</v>
      </c>
      <c r="H832" s="25">
        <v>0</v>
      </c>
    </row>
    <row r="833" spans="1:8">
      <c r="A833" s="23">
        <v>830</v>
      </c>
      <c r="B833" s="23">
        <v>700</v>
      </c>
      <c r="C833" s="23">
        <v>0.9</v>
      </c>
      <c r="D833" s="23">
        <v>500</v>
      </c>
      <c r="E833" s="23">
        <v>5</v>
      </c>
      <c r="F833" s="23">
        <v>0</v>
      </c>
      <c r="G833" s="23">
        <v>10</v>
      </c>
      <c r="H833" s="25">
        <v>0</v>
      </c>
    </row>
    <row r="834" spans="1:8">
      <c r="A834" s="23">
        <v>831</v>
      </c>
      <c r="B834" s="23">
        <v>700</v>
      </c>
      <c r="C834" s="23">
        <v>0.9</v>
      </c>
      <c r="D834" s="23">
        <v>500</v>
      </c>
      <c r="E834" s="23">
        <v>5</v>
      </c>
      <c r="F834" s="23">
        <v>0</v>
      </c>
      <c r="G834" s="23">
        <v>40</v>
      </c>
      <c r="H834" s="25">
        <v>0</v>
      </c>
    </row>
    <row r="835" spans="1:8">
      <c r="A835" s="23">
        <v>832</v>
      </c>
      <c r="B835" s="23">
        <v>700</v>
      </c>
      <c r="C835" s="23">
        <v>0.9</v>
      </c>
      <c r="D835" s="23">
        <v>500</v>
      </c>
      <c r="E835" s="23">
        <v>5</v>
      </c>
      <c r="F835" s="23">
        <v>0</v>
      </c>
      <c r="G835" s="23">
        <v>70</v>
      </c>
      <c r="H835" s="25">
        <v>0</v>
      </c>
    </row>
    <row r="836" spans="1:8">
      <c r="A836" s="23">
        <v>833</v>
      </c>
      <c r="B836" s="23">
        <v>700</v>
      </c>
      <c r="C836" s="23">
        <v>0.9</v>
      </c>
      <c r="D836" s="23">
        <v>500</v>
      </c>
      <c r="E836" s="23">
        <v>5</v>
      </c>
      <c r="F836" s="23">
        <v>0</v>
      </c>
      <c r="G836" s="23">
        <v>100</v>
      </c>
      <c r="H836" s="25">
        <v>0</v>
      </c>
    </row>
    <row r="837" spans="1:8">
      <c r="A837" s="23">
        <v>834</v>
      </c>
      <c r="B837" s="23">
        <v>700</v>
      </c>
      <c r="C837" s="23">
        <v>0.9</v>
      </c>
      <c r="D837" s="23">
        <v>500</v>
      </c>
      <c r="E837" s="23">
        <v>5</v>
      </c>
      <c r="F837" s="23">
        <v>30</v>
      </c>
      <c r="G837" s="23">
        <v>0</v>
      </c>
      <c r="H837" s="25">
        <v>8.34</v>
      </c>
    </row>
    <row r="838" spans="1:8">
      <c r="A838" s="23">
        <v>835</v>
      </c>
      <c r="B838" s="23">
        <v>700</v>
      </c>
      <c r="C838" s="23">
        <v>0.9</v>
      </c>
      <c r="D838" s="23">
        <v>500</v>
      </c>
      <c r="E838" s="23">
        <v>5</v>
      </c>
      <c r="F838" s="23">
        <v>30</v>
      </c>
      <c r="G838" s="23">
        <v>5</v>
      </c>
      <c r="H838" s="25">
        <v>0</v>
      </c>
    </row>
    <row r="839" spans="1:8">
      <c r="A839" s="23">
        <v>836</v>
      </c>
      <c r="B839" s="23">
        <v>700</v>
      </c>
      <c r="C839" s="23">
        <v>0.9</v>
      </c>
      <c r="D839" s="23">
        <v>500</v>
      </c>
      <c r="E839" s="23">
        <v>5</v>
      </c>
      <c r="F839" s="23">
        <v>30</v>
      </c>
      <c r="G839" s="23">
        <v>10</v>
      </c>
      <c r="H839" s="25">
        <v>0</v>
      </c>
    </row>
    <row r="840" spans="1:8">
      <c r="A840" s="23">
        <v>837</v>
      </c>
      <c r="B840" s="23">
        <v>700</v>
      </c>
      <c r="C840" s="23">
        <v>0.9</v>
      </c>
      <c r="D840" s="23">
        <v>500</v>
      </c>
      <c r="E840" s="23">
        <v>5</v>
      </c>
      <c r="F840" s="23">
        <v>30</v>
      </c>
      <c r="G840" s="23">
        <v>40</v>
      </c>
      <c r="H840" s="25">
        <v>0</v>
      </c>
    </row>
    <row r="841" spans="1:8">
      <c r="A841" s="23">
        <v>838</v>
      </c>
      <c r="B841" s="23">
        <v>700</v>
      </c>
      <c r="C841" s="23">
        <v>0.9</v>
      </c>
      <c r="D841" s="23">
        <v>500</v>
      </c>
      <c r="E841" s="23">
        <v>5</v>
      </c>
      <c r="F841" s="23">
        <v>30</v>
      </c>
      <c r="G841" s="23">
        <v>70</v>
      </c>
      <c r="H841" s="25">
        <v>0</v>
      </c>
    </row>
    <row r="842" spans="1:8">
      <c r="A842" s="23">
        <v>839</v>
      </c>
      <c r="B842" s="23">
        <v>700</v>
      </c>
      <c r="C842" s="23">
        <v>0.9</v>
      </c>
      <c r="D842" s="23">
        <v>500</v>
      </c>
      <c r="E842" s="23">
        <v>5</v>
      </c>
      <c r="F842" s="23">
        <v>30</v>
      </c>
      <c r="G842" s="23">
        <v>100</v>
      </c>
      <c r="H842" s="25">
        <v>0</v>
      </c>
    </row>
    <row r="843" spans="1:8">
      <c r="A843" s="23">
        <v>840</v>
      </c>
      <c r="B843" s="23">
        <v>700</v>
      </c>
      <c r="C843" s="23">
        <v>0.9</v>
      </c>
      <c r="D843" s="23">
        <v>500</v>
      </c>
      <c r="E843" s="23">
        <v>5</v>
      </c>
      <c r="F843" s="23">
        <v>60</v>
      </c>
      <c r="G843" s="23">
        <v>0</v>
      </c>
      <c r="H843" s="25">
        <v>7.01</v>
      </c>
    </row>
    <row r="844" spans="1:8">
      <c r="A844" s="23">
        <v>841</v>
      </c>
      <c r="B844" s="23">
        <v>700</v>
      </c>
      <c r="C844" s="23">
        <v>0.9</v>
      </c>
      <c r="D844" s="23">
        <v>500</v>
      </c>
      <c r="E844" s="23">
        <v>5</v>
      </c>
      <c r="F844" s="23">
        <v>60</v>
      </c>
      <c r="G844" s="23">
        <v>5</v>
      </c>
      <c r="H844" s="25">
        <v>0</v>
      </c>
    </row>
    <row r="845" spans="1:8">
      <c r="A845" s="23">
        <v>842</v>
      </c>
      <c r="B845" s="23">
        <v>700</v>
      </c>
      <c r="C845" s="23">
        <v>0.9</v>
      </c>
      <c r="D845" s="23">
        <v>500</v>
      </c>
      <c r="E845" s="23">
        <v>5</v>
      </c>
      <c r="F845" s="23">
        <v>60</v>
      </c>
      <c r="G845" s="23">
        <v>10</v>
      </c>
      <c r="H845" s="25">
        <v>0</v>
      </c>
    </row>
    <row r="846" spans="1:8">
      <c r="A846" s="23">
        <v>843</v>
      </c>
      <c r="B846" s="23">
        <v>700</v>
      </c>
      <c r="C846" s="23">
        <v>0.9</v>
      </c>
      <c r="D846" s="23">
        <v>500</v>
      </c>
      <c r="E846" s="23">
        <v>5</v>
      </c>
      <c r="F846" s="23">
        <v>60</v>
      </c>
      <c r="G846" s="23">
        <v>40</v>
      </c>
      <c r="H846" s="25">
        <v>0</v>
      </c>
    </row>
    <row r="847" spans="1:8">
      <c r="A847" s="23">
        <v>844</v>
      </c>
      <c r="B847" s="23">
        <v>700</v>
      </c>
      <c r="C847" s="23">
        <v>0.9</v>
      </c>
      <c r="D847" s="23">
        <v>500</v>
      </c>
      <c r="E847" s="23">
        <v>5</v>
      </c>
      <c r="F847" s="23">
        <v>60</v>
      </c>
      <c r="G847" s="23">
        <v>70</v>
      </c>
      <c r="H847" s="25">
        <v>0</v>
      </c>
    </row>
    <row r="848" spans="1:8">
      <c r="A848" s="23">
        <v>845</v>
      </c>
      <c r="B848" s="23">
        <v>700</v>
      </c>
      <c r="C848" s="23">
        <v>0.9</v>
      </c>
      <c r="D848" s="23">
        <v>500</v>
      </c>
      <c r="E848" s="23">
        <v>5</v>
      </c>
      <c r="F848" s="23">
        <v>60</v>
      </c>
      <c r="G848" s="23">
        <v>100</v>
      </c>
      <c r="H848" s="25">
        <v>0</v>
      </c>
    </row>
    <row r="849" spans="1:8">
      <c r="A849" s="23">
        <v>846</v>
      </c>
      <c r="B849" s="23">
        <v>700</v>
      </c>
      <c r="C849" s="23">
        <v>0.9</v>
      </c>
      <c r="D849" s="23">
        <v>500</v>
      </c>
      <c r="E849" s="23">
        <v>10</v>
      </c>
      <c r="F849" s="23">
        <v>0</v>
      </c>
      <c r="G849" s="23">
        <v>0</v>
      </c>
      <c r="H849" s="25">
        <v>10.9</v>
      </c>
    </row>
    <row r="850" spans="1:8">
      <c r="A850" s="23">
        <v>847</v>
      </c>
      <c r="B850" s="23">
        <v>700</v>
      </c>
      <c r="C850" s="23">
        <v>0.9</v>
      </c>
      <c r="D850" s="23">
        <v>500</v>
      </c>
      <c r="E850" s="23">
        <v>10</v>
      </c>
      <c r="F850" s="23">
        <v>0</v>
      </c>
      <c r="G850" s="23">
        <v>5</v>
      </c>
      <c r="H850" s="25">
        <v>0</v>
      </c>
    </row>
    <row r="851" spans="1:8">
      <c r="A851" s="23">
        <v>848</v>
      </c>
      <c r="B851" s="23">
        <v>700</v>
      </c>
      <c r="C851" s="23">
        <v>0.9</v>
      </c>
      <c r="D851" s="23">
        <v>500</v>
      </c>
      <c r="E851" s="23">
        <v>10</v>
      </c>
      <c r="F851" s="23">
        <v>0</v>
      </c>
      <c r="G851" s="23">
        <v>10</v>
      </c>
      <c r="H851" s="25">
        <v>0</v>
      </c>
    </row>
    <row r="852" spans="1:8">
      <c r="A852" s="23">
        <v>849</v>
      </c>
      <c r="B852" s="23">
        <v>700</v>
      </c>
      <c r="C852" s="23">
        <v>0.9</v>
      </c>
      <c r="D852" s="23">
        <v>500</v>
      </c>
      <c r="E852" s="23">
        <v>10</v>
      </c>
      <c r="F852" s="23">
        <v>0</v>
      </c>
      <c r="G852" s="23">
        <v>40</v>
      </c>
      <c r="H852" s="25">
        <v>0</v>
      </c>
    </row>
    <row r="853" spans="1:8">
      <c r="A853" s="23">
        <v>850</v>
      </c>
      <c r="B853" s="23">
        <v>700</v>
      </c>
      <c r="C853" s="23">
        <v>0.9</v>
      </c>
      <c r="D853" s="23">
        <v>500</v>
      </c>
      <c r="E853" s="23">
        <v>10</v>
      </c>
      <c r="F853" s="23">
        <v>0</v>
      </c>
      <c r="G853" s="23">
        <v>70</v>
      </c>
      <c r="H853" s="25">
        <v>0</v>
      </c>
    </row>
    <row r="854" spans="1:8">
      <c r="A854" s="23">
        <v>851</v>
      </c>
      <c r="B854" s="23">
        <v>700</v>
      </c>
      <c r="C854" s="23">
        <v>0.9</v>
      </c>
      <c r="D854" s="23">
        <v>500</v>
      </c>
      <c r="E854" s="23">
        <v>10</v>
      </c>
      <c r="F854" s="23">
        <v>0</v>
      </c>
      <c r="G854" s="23">
        <v>100</v>
      </c>
      <c r="H854" s="25">
        <v>0</v>
      </c>
    </row>
    <row r="855" spans="1:8">
      <c r="A855" s="23">
        <v>852</v>
      </c>
      <c r="B855" s="23">
        <v>700</v>
      </c>
      <c r="C855" s="23">
        <v>0.9</v>
      </c>
      <c r="D855" s="23">
        <v>500</v>
      </c>
      <c r="E855" s="23">
        <v>10</v>
      </c>
      <c r="F855" s="23">
        <v>30</v>
      </c>
      <c r="G855" s="23">
        <v>0</v>
      </c>
      <c r="H855" s="25">
        <v>10.265064239999999</v>
      </c>
    </row>
    <row r="856" spans="1:8">
      <c r="A856" s="23">
        <v>853</v>
      </c>
      <c r="B856" s="23">
        <v>700</v>
      </c>
      <c r="C856" s="23">
        <v>0.9</v>
      </c>
      <c r="D856" s="23">
        <v>500</v>
      </c>
      <c r="E856" s="23">
        <v>10</v>
      </c>
      <c r="F856" s="23">
        <v>30</v>
      </c>
      <c r="G856" s="23">
        <v>5</v>
      </c>
      <c r="H856" s="25">
        <v>0</v>
      </c>
    </row>
    <row r="857" spans="1:8">
      <c r="A857" s="23">
        <v>854</v>
      </c>
      <c r="B857" s="23">
        <v>700</v>
      </c>
      <c r="C857" s="23">
        <v>0.9</v>
      </c>
      <c r="D857" s="23">
        <v>500</v>
      </c>
      <c r="E857" s="23">
        <v>10</v>
      </c>
      <c r="F857" s="23">
        <v>30</v>
      </c>
      <c r="G857" s="23">
        <v>10</v>
      </c>
      <c r="H857" s="25">
        <v>0</v>
      </c>
    </row>
    <row r="858" spans="1:8">
      <c r="A858" s="23">
        <v>855</v>
      </c>
      <c r="B858" s="23">
        <v>700</v>
      </c>
      <c r="C858" s="23">
        <v>0.9</v>
      </c>
      <c r="D858" s="23">
        <v>500</v>
      </c>
      <c r="E858" s="23">
        <v>10</v>
      </c>
      <c r="F858" s="23">
        <v>30</v>
      </c>
      <c r="G858" s="23">
        <v>40</v>
      </c>
      <c r="H858" s="25">
        <v>0</v>
      </c>
    </row>
    <row r="859" spans="1:8">
      <c r="A859" s="23">
        <v>856</v>
      </c>
      <c r="B859" s="23">
        <v>700</v>
      </c>
      <c r="C859" s="23">
        <v>0.9</v>
      </c>
      <c r="D859" s="23">
        <v>500</v>
      </c>
      <c r="E859" s="23">
        <v>10</v>
      </c>
      <c r="F859" s="23">
        <v>30</v>
      </c>
      <c r="G859" s="23">
        <v>70</v>
      </c>
      <c r="H859" s="25">
        <v>0</v>
      </c>
    </row>
    <row r="860" spans="1:8">
      <c r="A860" s="23">
        <v>857</v>
      </c>
      <c r="B860" s="23">
        <v>700</v>
      </c>
      <c r="C860" s="23">
        <v>0.9</v>
      </c>
      <c r="D860" s="23">
        <v>500</v>
      </c>
      <c r="E860" s="23">
        <v>10</v>
      </c>
      <c r="F860" s="23">
        <v>30</v>
      </c>
      <c r="G860" s="23">
        <v>100</v>
      </c>
      <c r="H860" s="25">
        <v>0</v>
      </c>
    </row>
    <row r="861" spans="1:8">
      <c r="A861" s="23">
        <v>858</v>
      </c>
      <c r="B861" s="23">
        <v>700</v>
      </c>
      <c r="C861" s="23">
        <v>0.9</v>
      </c>
      <c r="D861" s="23">
        <v>500</v>
      </c>
      <c r="E861" s="23">
        <v>10</v>
      </c>
      <c r="F861" s="23">
        <v>60</v>
      </c>
      <c r="G861" s="23">
        <v>0</v>
      </c>
      <c r="H861" s="25">
        <v>8.2381792069999999</v>
      </c>
    </row>
    <row r="862" spans="1:8">
      <c r="A862" s="23">
        <v>859</v>
      </c>
      <c r="B862" s="23">
        <v>700</v>
      </c>
      <c r="C862" s="23">
        <v>0.9</v>
      </c>
      <c r="D862" s="23">
        <v>500</v>
      </c>
      <c r="E862" s="23">
        <v>10</v>
      </c>
      <c r="F862" s="23">
        <v>60</v>
      </c>
      <c r="G862" s="23">
        <v>5</v>
      </c>
      <c r="H862" s="25">
        <v>0</v>
      </c>
    </row>
    <row r="863" spans="1:8">
      <c r="A863" s="23">
        <v>860</v>
      </c>
      <c r="B863" s="23">
        <v>700</v>
      </c>
      <c r="C863" s="23">
        <v>0.9</v>
      </c>
      <c r="D863" s="23">
        <v>500</v>
      </c>
      <c r="E863" s="23">
        <v>10</v>
      </c>
      <c r="F863" s="23">
        <v>60</v>
      </c>
      <c r="G863" s="23">
        <v>10</v>
      </c>
      <c r="H863" s="25">
        <v>0</v>
      </c>
    </row>
    <row r="864" spans="1:8">
      <c r="A864" s="23">
        <v>861</v>
      </c>
      <c r="B864" s="23">
        <v>700</v>
      </c>
      <c r="C864" s="23">
        <v>0.9</v>
      </c>
      <c r="D864" s="23">
        <v>500</v>
      </c>
      <c r="E864" s="23">
        <v>10</v>
      </c>
      <c r="F864" s="23">
        <v>60</v>
      </c>
      <c r="G864" s="23">
        <v>40</v>
      </c>
      <c r="H864" s="25">
        <v>0</v>
      </c>
    </row>
    <row r="865" spans="1:8">
      <c r="A865" s="23">
        <v>862</v>
      </c>
      <c r="B865" s="23">
        <v>700</v>
      </c>
      <c r="C865" s="23">
        <v>0.9</v>
      </c>
      <c r="D865" s="23">
        <v>500</v>
      </c>
      <c r="E865" s="23">
        <v>10</v>
      </c>
      <c r="F865" s="23">
        <v>60</v>
      </c>
      <c r="G865" s="23">
        <v>70</v>
      </c>
      <c r="H865" s="25">
        <v>0</v>
      </c>
    </row>
    <row r="866" spans="1:8">
      <c r="A866" s="23">
        <v>863</v>
      </c>
      <c r="B866" s="23">
        <v>700</v>
      </c>
      <c r="C866" s="23">
        <v>0.9</v>
      </c>
      <c r="D866" s="23">
        <v>500</v>
      </c>
      <c r="E866" s="23">
        <v>10</v>
      </c>
      <c r="F866" s="23">
        <v>60</v>
      </c>
      <c r="G866" s="23">
        <v>100</v>
      </c>
      <c r="H866" s="25">
        <v>0</v>
      </c>
    </row>
    <row r="867" spans="1:8">
      <c r="A867" s="23">
        <v>864</v>
      </c>
      <c r="B867" s="23">
        <v>700</v>
      </c>
      <c r="C867" s="23">
        <v>0.9</v>
      </c>
      <c r="D867" s="23">
        <v>500</v>
      </c>
      <c r="E867" s="23">
        <v>20</v>
      </c>
      <c r="F867" s="23">
        <v>0</v>
      </c>
      <c r="G867" s="23">
        <v>0</v>
      </c>
      <c r="H867" s="25">
        <v>11.88082504</v>
      </c>
    </row>
    <row r="868" spans="1:8">
      <c r="A868" s="23">
        <v>865</v>
      </c>
      <c r="B868" s="23">
        <v>700</v>
      </c>
      <c r="C868" s="23">
        <v>0.9</v>
      </c>
      <c r="D868" s="23">
        <v>500</v>
      </c>
      <c r="E868" s="23">
        <v>20</v>
      </c>
      <c r="F868" s="23">
        <v>0</v>
      </c>
      <c r="G868" s="23">
        <v>5</v>
      </c>
      <c r="H868" s="25">
        <v>8.3327770230000002</v>
      </c>
    </row>
    <row r="869" spans="1:8">
      <c r="A869" s="23">
        <v>866</v>
      </c>
      <c r="B869" s="23">
        <v>700</v>
      </c>
      <c r="C869" s="23">
        <v>0.9</v>
      </c>
      <c r="D869" s="23">
        <v>500</v>
      </c>
      <c r="E869" s="23">
        <v>20</v>
      </c>
      <c r="F869" s="23">
        <v>0</v>
      </c>
      <c r="G869" s="23">
        <v>10</v>
      </c>
      <c r="H869" s="25">
        <v>7.8</v>
      </c>
    </row>
    <row r="870" spans="1:8">
      <c r="A870" s="23">
        <v>867</v>
      </c>
      <c r="B870" s="23">
        <v>700</v>
      </c>
      <c r="C870" s="23">
        <v>0.9</v>
      </c>
      <c r="D870" s="23">
        <v>500</v>
      </c>
      <c r="E870" s="23">
        <v>20</v>
      </c>
      <c r="F870" s="23">
        <v>0</v>
      </c>
      <c r="G870" s="23">
        <v>40</v>
      </c>
      <c r="H870" s="25">
        <v>0</v>
      </c>
    </row>
    <row r="871" spans="1:8">
      <c r="A871" s="23">
        <v>868</v>
      </c>
      <c r="B871" s="23">
        <v>700</v>
      </c>
      <c r="C871" s="23">
        <v>0.9</v>
      </c>
      <c r="D871" s="23">
        <v>500</v>
      </c>
      <c r="E871" s="23">
        <v>20</v>
      </c>
      <c r="F871" s="23">
        <v>0</v>
      </c>
      <c r="G871" s="23">
        <v>70</v>
      </c>
      <c r="H871" s="25">
        <v>0</v>
      </c>
    </row>
    <row r="872" spans="1:8">
      <c r="A872" s="23">
        <v>869</v>
      </c>
      <c r="B872" s="23">
        <v>700</v>
      </c>
      <c r="C872" s="23">
        <v>0.9</v>
      </c>
      <c r="D872" s="23">
        <v>500</v>
      </c>
      <c r="E872" s="23">
        <v>20</v>
      </c>
      <c r="F872" s="23">
        <v>0</v>
      </c>
      <c r="G872" s="23">
        <v>100</v>
      </c>
      <c r="H872" s="25">
        <v>0</v>
      </c>
    </row>
    <row r="873" spans="1:8">
      <c r="A873" s="23">
        <v>870</v>
      </c>
      <c r="B873" s="23">
        <v>700</v>
      </c>
      <c r="C873" s="23">
        <v>0.9</v>
      </c>
      <c r="D873" s="23">
        <v>500</v>
      </c>
      <c r="E873" s="23">
        <v>20</v>
      </c>
      <c r="F873" s="23">
        <v>30</v>
      </c>
      <c r="G873" s="23">
        <v>0</v>
      </c>
      <c r="H873" s="25">
        <v>11.1</v>
      </c>
    </row>
    <row r="874" spans="1:8">
      <c r="A874" s="23">
        <v>871</v>
      </c>
      <c r="B874" s="23">
        <v>700</v>
      </c>
      <c r="C874" s="23">
        <v>0.9</v>
      </c>
      <c r="D874" s="23">
        <v>500</v>
      </c>
      <c r="E874" s="23">
        <v>20</v>
      </c>
      <c r="F874" s="23">
        <v>30</v>
      </c>
      <c r="G874" s="23">
        <v>5</v>
      </c>
      <c r="H874" s="25">
        <v>0</v>
      </c>
    </row>
    <row r="875" spans="1:8">
      <c r="A875" s="23">
        <v>872</v>
      </c>
      <c r="B875" s="23">
        <v>700</v>
      </c>
      <c r="C875" s="23">
        <v>0.9</v>
      </c>
      <c r="D875" s="23">
        <v>500</v>
      </c>
      <c r="E875" s="23">
        <v>20</v>
      </c>
      <c r="F875" s="23">
        <v>30</v>
      </c>
      <c r="G875" s="23">
        <v>10</v>
      </c>
      <c r="H875" s="25">
        <v>0</v>
      </c>
    </row>
    <row r="876" spans="1:8">
      <c r="A876" s="23">
        <v>873</v>
      </c>
      <c r="B876" s="23">
        <v>700</v>
      </c>
      <c r="C876" s="23">
        <v>0.9</v>
      </c>
      <c r="D876" s="23">
        <v>500</v>
      </c>
      <c r="E876" s="23">
        <v>20</v>
      </c>
      <c r="F876" s="23">
        <v>30</v>
      </c>
      <c r="G876" s="23">
        <v>40</v>
      </c>
      <c r="H876" s="25">
        <v>0</v>
      </c>
    </row>
    <row r="877" spans="1:8">
      <c r="A877" s="23">
        <v>874</v>
      </c>
      <c r="B877" s="23">
        <v>700</v>
      </c>
      <c r="C877" s="23">
        <v>0.9</v>
      </c>
      <c r="D877" s="23">
        <v>500</v>
      </c>
      <c r="E877" s="23">
        <v>20</v>
      </c>
      <c r="F877" s="23">
        <v>30</v>
      </c>
      <c r="G877" s="23">
        <v>70</v>
      </c>
      <c r="H877" s="25">
        <v>0</v>
      </c>
    </row>
    <row r="878" spans="1:8">
      <c r="A878" s="23">
        <v>875</v>
      </c>
      <c r="B878" s="23">
        <v>700</v>
      </c>
      <c r="C878" s="23">
        <v>0.9</v>
      </c>
      <c r="D878" s="23">
        <v>500</v>
      </c>
      <c r="E878" s="23">
        <v>20</v>
      </c>
      <c r="F878" s="23">
        <v>30</v>
      </c>
      <c r="G878" s="23">
        <v>100</v>
      </c>
      <c r="H878" s="25">
        <v>0</v>
      </c>
    </row>
    <row r="879" spans="1:8">
      <c r="A879" s="23">
        <v>876</v>
      </c>
      <c r="B879" s="23">
        <v>700</v>
      </c>
      <c r="C879" s="23">
        <v>0.9</v>
      </c>
      <c r="D879" s="23">
        <v>500</v>
      </c>
      <c r="E879" s="23">
        <v>20</v>
      </c>
      <c r="F879" s="23">
        <v>60</v>
      </c>
      <c r="G879" s="23">
        <v>0</v>
      </c>
      <c r="H879" s="25">
        <v>8.7826242449999992</v>
      </c>
    </row>
    <row r="880" spans="1:8">
      <c r="A880" s="23">
        <v>877</v>
      </c>
      <c r="B880" s="23">
        <v>700</v>
      </c>
      <c r="C880" s="23">
        <v>0.9</v>
      </c>
      <c r="D880" s="23">
        <v>500</v>
      </c>
      <c r="E880" s="23">
        <v>20</v>
      </c>
      <c r="F880" s="23">
        <v>60</v>
      </c>
      <c r="G880" s="23">
        <v>5</v>
      </c>
      <c r="H880" s="25">
        <v>0</v>
      </c>
    </row>
    <row r="881" spans="1:8">
      <c r="A881" s="23">
        <v>878</v>
      </c>
      <c r="B881" s="23">
        <v>700</v>
      </c>
      <c r="C881" s="23">
        <v>0.9</v>
      </c>
      <c r="D881" s="23">
        <v>500</v>
      </c>
      <c r="E881" s="23">
        <v>20</v>
      </c>
      <c r="F881" s="23">
        <v>60</v>
      </c>
      <c r="G881" s="23">
        <v>10</v>
      </c>
      <c r="H881" s="25">
        <v>0</v>
      </c>
    </row>
    <row r="882" spans="1:8">
      <c r="A882" s="23">
        <v>879</v>
      </c>
      <c r="B882" s="23">
        <v>700</v>
      </c>
      <c r="C882" s="23">
        <v>0.9</v>
      </c>
      <c r="D882" s="23">
        <v>500</v>
      </c>
      <c r="E882" s="23">
        <v>20</v>
      </c>
      <c r="F882" s="23">
        <v>60</v>
      </c>
      <c r="G882" s="23">
        <v>40</v>
      </c>
      <c r="H882" s="25">
        <v>0</v>
      </c>
    </row>
    <row r="883" spans="1:8">
      <c r="A883" s="23">
        <v>880</v>
      </c>
      <c r="B883" s="23">
        <v>700</v>
      </c>
      <c r="C883" s="23">
        <v>0.9</v>
      </c>
      <c r="D883" s="23">
        <v>500</v>
      </c>
      <c r="E883" s="23">
        <v>20</v>
      </c>
      <c r="F883" s="23">
        <v>60</v>
      </c>
      <c r="G883" s="23">
        <v>70</v>
      </c>
      <c r="H883" s="25">
        <v>0</v>
      </c>
    </row>
    <row r="884" spans="1:8">
      <c r="A884" s="23">
        <v>881</v>
      </c>
      <c r="B884" s="23">
        <v>700</v>
      </c>
      <c r="C884" s="23">
        <v>0.9</v>
      </c>
      <c r="D884" s="23">
        <v>500</v>
      </c>
      <c r="E884" s="23">
        <v>20</v>
      </c>
      <c r="F884" s="23">
        <v>60</v>
      </c>
      <c r="G884" s="23">
        <v>100</v>
      </c>
      <c r="H884" s="25">
        <v>0</v>
      </c>
    </row>
    <row r="885" spans="1:8">
      <c r="A885" s="23">
        <v>882</v>
      </c>
      <c r="B885" s="23">
        <v>700</v>
      </c>
      <c r="C885" s="23">
        <v>0.9</v>
      </c>
      <c r="D885" s="23">
        <v>500</v>
      </c>
      <c r="E885" s="23">
        <v>50</v>
      </c>
      <c r="F885" s="23">
        <v>0</v>
      </c>
      <c r="G885" s="23">
        <v>0</v>
      </c>
      <c r="H885" s="25">
        <v>12.723953249999999</v>
      </c>
    </row>
    <row r="886" spans="1:8">
      <c r="A886" s="23">
        <v>883</v>
      </c>
      <c r="B886" s="23">
        <v>700</v>
      </c>
      <c r="C886" s="23">
        <v>0.9</v>
      </c>
      <c r="D886" s="23">
        <v>500</v>
      </c>
      <c r="E886" s="23">
        <v>50</v>
      </c>
      <c r="F886" s="23">
        <v>0</v>
      </c>
      <c r="G886" s="23">
        <v>5</v>
      </c>
      <c r="H886" s="25">
        <v>9.1439800259999995</v>
      </c>
    </row>
    <row r="887" spans="1:8">
      <c r="A887" s="23">
        <v>884</v>
      </c>
      <c r="B887" s="23">
        <v>700</v>
      </c>
      <c r="C887" s="23">
        <v>0.9</v>
      </c>
      <c r="D887" s="23">
        <v>500</v>
      </c>
      <c r="E887" s="23">
        <v>50</v>
      </c>
      <c r="F887" s="23">
        <v>0</v>
      </c>
      <c r="G887" s="23">
        <v>10</v>
      </c>
      <c r="H887" s="25">
        <v>8.49</v>
      </c>
    </row>
    <row r="888" spans="1:8">
      <c r="A888" s="23">
        <v>885</v>
      </c>
      <c r="B888" s="23">
        <v>700</v>
      </c>
      <c r="C888" s="23">
        <v>0.9</v>
      </c>
      <c r="D888" s="23">
        <v>500</v>
      </c>
      <c r="E888" s="23">
        <v>50</v>
      </c>
      <c r="F888" s="23">
        <v>0</v>
      </c>
      <c r="G888" s="23">
        <v>40</v>
      </c>
      <c r="H888" s="25">
        <v>0</v>
      </c>
    </row>
    <row r="889" spans="1:8">
      <c r="A889" s="23">
        <v>886</v>
      </c>
      <c r="B889" s="23">
        <v>700</v>
      </c>
      <c r="C889" s="23">
        <v>0.9</v>
      </c>
      <c r="D889" s="23">
        <v>500</v>
      </c>
      <c r="E889" s="23">
        <v>50</v>
      </c>
      <c r="F889" s="23">
        <v>0</v>
      </c>
      <c r="G889" s="23">
        <v>70</v>
      </c>
      <c r="H889" s="25">
        <v>0</v>
      </c>
    </row>
    <row r="890" spans="1:8">
      <c r="A890" s="23">
        <v>887</v>
      </c>
      <c r="B890" s="23">
        <v>700</v>
      </c>
      <c r="C890" s="23">
        <v>0.9</v>
      </c>
      <c r="D890" s="23">
        <v>500</v>
      </c>
      <c r="E890" s="23">
        <v>50</v>
      </c>
      <c r="F890" s="23">
        <v>0</v>
      </c>
      <c r="G890" s="23">
        <v>100</v>
      </c>
      <c r="H890" s="25">
        <v>0</v>
      </c>
    </row>
    <row r="891" spans="1:8">
      <c r="A891" s="23">
        <v>888</v>
      </c>
      <c r="B891" s="23">
        <v>700</v>
      </c>
      <c r="C891" s="23">
        <v>0.9</v>
      </c>
      <c r="D891" s="23">
        <v>500</v>
      </c>
      <c r="E891" s="23">
        <v>50</v>
      </c>
      <c r="F891" s="23">
        <v>30</v>
      </c>
      <c r="G891" s="23">
        <v>0</v>
      </c>
      <c r="H891" s="25">
        <v>11.822799679999999</v>
      </c>
    </row>
    <row r="892" spans="1:8">
      <c r="A892" s="23">
        <v>889</v>
      </c>
      <c r="B892" s="23">
        <v>700</v>
      </c>
      <c r="C892" s="23">
        <v>0.9</v>
      </c>
      <c r="D892" s="23">
        <v>500</v>
      </c>
      <c r="E892" s="23">
        <v>50</v>
      </c>
      <c r="F892" s="23">
        <v>30</v>
      </c>
      <c r="G892" s="23">
        <v>5</v>
      </c>
      <c r="H892" s="25">
        <v>8.4478387829999999</v>
      </c>
    </row>
    <row r="893" spans="1:8">
      <c r="A893" s="23">
        <v>890</v>
      </c>
      <c r="B893" s="23">
        <v>700</v>
      </c>
      <c r="C893" s="23">
        <v>0.9</v>
      </c>
      <c r="D893" s="23">
        <v>500</v>
      </c>
      <c r="E893" s="23">
        <v>50</v>
      </c>
      <c r="F893" s="23">
        <v>30</v>
      </c>
      <c r="G893" s="23">
        <v>10</v>
      </c>
      <c r="H893" s="25">
        <v>0</v>
      </c>
    </row>
    <row r="894" spans="1:8">
      <c r="A894" s="23">
        <v>891</v>
      </c>
      <c r="B894" s="23">
        <v>700</v>
      </c>
      <c r="C894" s="23">
        <v>0.9</v>
      </c>
      <c r="D894" s="23">
        <v>500</v>
      </c>
      <c r="E894" s="23">
        <v>50</v>
      </c>
      <c r="F894" s="23">
        <v>30</v>
      </c>
      <c r="G894" s="23">
        <v>40</v>
      </c>
      <c r="H894" s="25">
        <v>0</v>
      </c>
    </row>
    <row r="895" spans="1:8">
      <c r="A895" s="23">
        <v>892</v>
      </c>
      <c r="B895" s="23">
        <v>700</v>
      </c>
      <c r="C895" s="23">
        <v>0.9</v>
      </c>
      <c r="D895" s="23">
        <v>500</v>
      </c>
      <c r="E895" s="23">
        <v>50</v>
      </c>
      <c r="F895" s="23">
        <v>30</v>
      </c>
      <c r="G895" s="23">
        <v>70</v>
      </c>
      <c r="H895" s="25">
        <v>0</v>
      </c>
    </row>
    <row r="896" spans="1:8">
      <c r="A896" s="23">
        <v>893</v>
      </c>
      <c r="B896" s="23">
        <v>700</v>
      </c>
      <c r="C896" s="23">
        <v>0.9</v>
      </c>
      <c r="D896" s="23">
        <v>500</v>
      </c>
      <c r="E896" s="23">
        <v>50</v>
      </c>
      <c r="F896" s="23">
        <v>30</v>
      </c>
      <c r="G896" s="23">
        <v>100</v>
      </c>
      <c r="H896" s="25">
        <v>0</v>
      </c>
    </row>
    <row r="897" spans="1:8">
      <c r="A897" s="23">
        <v>894</v>
      </c>
      <c r="B897" s="23">
        <v>700</v>
      </c>
      <c r="C897" s="23">
        <v>0.9</v>
      </c>
      <c r="D897" s="23">
        <v>500</v>
      </c>
      <c r="E897" s="23">
        <v>50</v>
      </c>
      <c r="F897" s="23">
        <v>60</v>
      </c>
      <c r="G897" s="23">
        <v>0</v>
      </c>
      <c r="H897" s="25">
        <v>9.1829013820000007</v>
      </c>
    </row>
    <row r="898" spans="1:8">
      <c r="A898" s="23">
        <v>895</v>
      </c>
      <c r="B898" s="23">
        <v>700</v>
      </c>
      <c r="C898" s="23">
        <v>0.9</v>
      </c>
      <c r="D898" s="23">
        <v>500</v>
      </c>
      <c r="E898" s="23">
        <v>50</v>
      </c>
      <c r="F898" s="23">
        <v>60</v>
      </c>
      <c r="G898" s="23">
        <v>5</v>
      </c>
      <c r="H898" s="25">
        <v>0</v>
      </c>
    </row>
    <row r="899" spans="1:8">
      <c r="A899" s="23">
        <v>896</v>
      </c>
      <c r="B899" s="23">
        <v>700</v>
      </c>
      <c r="C899" s="23">
        <v>0.9</v>
      </c>
      <c r="D899" s="23">
        <v>500</v>
      </c>
      <c r="E899" s="23">
        <v>50</v>
      </c>
      <c r="F899" s="23">
        <v>60</v>
      </c>
      <c r="G899" s="23">
        <v>10</v>
      </c>
      <c r="H899" s="25">
        <v>0</v>
      </c>
    </row>
    <row r="900" spans="1:8">
      <c r="A900" s="23">
        <v>897</v>
      </c>
      <c r="B900" s="23">
        <v>700</v>
      </c>
      <c r="C900" s="23">
        <v>0.9</v>
      </c>
      <c r="D900" s="23">
        <v>500</v>
      </c>
      <c r="E900" s="23">
        <v>50</v>
      </c>
      <c r="F900" s="23">
        <v>60</v>
      </c>
      <c r="G900" s="23">
        <v>40</v>
      </c>
      <c r="H900" s="25">
        <v>0</v>
      </c>
    </row>
    <row r="901" spans="1:8">
      <c r="A901" s="23">
        <v>898</v>
      </c>
      <c r="B901" s="23">
        <v>700</v>
      </c>
      <c r="C901" s="23">
        <v>0.9</v>
      </c>
      <c r="D901" s="23">
        <v>500</v>
      </c>
      <c r="E901" s="23">
        <v>50</v>
      </c>
      <c r="F901" s="23">
        <v>60</v>
      </c>
      <c r="G901" s="23">
        <v>70</v>
      </c>
      <c r="H901" s="25">
        <v>0</v>
      </c>
    </row>
    <row r="902" spans="1:8">
      <c r="A902" s="23">
        <v>899</v>
      </c>
      <c r="B902" s="23">
        <v>700</v>
      </c>
      <c r="C902" s="23">
        <v>0.9</v>
      </c>
      <c r="D902" s="23">
        <v>500</v>
      </c>
      <c r="E902" s="23">
        <v>50</v>
      </c>
      <c r="F902" s="23">
        <v>60</v>
      </c>
      <c r="G902" s="23">
        <v>100</v>
      </c>
      <c r="H902" s="25">
        <v>0</v>
      </c>
    </row>
    <row r="903" spans="1:8">
      <c r="A903" s="23">
        <v>900</v>
      </c>
      <c r="B903" s="23">
        <v>700</v>
      </c>
      <c r="C903" s="23">
        <v>0.9</v>
      </c>
      <c r="D903" s="23">
        <v>1000</v>
      </c>
      <c r="E903" s="23">
        <v>1</v>
      </c>
      <c r="F903" s="23">
        <v>0</v>
      </c>
      <c r="G903" s="23">
        <v>0</v>
      </c>
      <c r="H903" s="25">
        <v>4.58</v>
      </c>
    </row>
    <row r="904" spans="1:8">
      <c r="A904" s="23">
        <v>901</v>
      </c>
      <c r="B904" s="23">
        <v>700</v>
      </c>
      <c r="C904" s="23">
        <v>0.9</v>
      </c>
      <c r="D904" s="23">
        <v>1000</v>
      </c>
      <c r="E904" s="23">
        <v>1</v>
      </c>
      <c r="F904" s="23">
        <v>0</v>
      </c>
      <c r="G904" s="23">
        <v>5</v>
      </c>
      <c r="H904" s="25">
        <v>0</v>
      </c>
    </row>
    <row r="905" spans="1:8">
      <c r="A905" s="23">
        <v>902</v>
      </c>
      <c r="B905" s="23">
        <v>700</v>
      </c>
      <c r="C905" s="23">
        <v>0.9</v>
      </c>
      <c r="D905" s="23">
        <v>1000</v>
      </c>
      <c r="E905" s="23">
        <v>1</v>
      </c>
      <c r="F905" s="23">
        <v>0</v>
      </c>
      <c r="G905" s="23">
        <v>10</v>
      </c>
      <c r="H905" s="25">
        <v>0</v>
      </c>
    </row>
    <row r="906" spans="1:8">
      <c r="A906" s="23">
        <v>903</v>
      </c>
      <c r="B906" s="23">
        <v>700</v>
      </c>
      <c r="C906" s="23">
        <v>0.9</v>
      </c>
      <c r="D906" s="23">
        <v>1000</v>
      </c>
      <c r="E906" s="23">
        <v>1</v>
      </c>
      <c r="F906" s="23">
        <v>0</v>
      </c>
      <c r="G906" s="23">
        <v>40</v>
      </c>
      <c r="H906" s="25">
        <v>0</v>
      </c>
    </row>
    <row r="907" spans="1:8">
      <c r="A907" s="23">
        <v>904</v>
      </c>
      <c r="B907" s="23">
        <v>700</v>
      </c>
      <c r="C907" s="23">
        <v>0.9</v>
      </c>
      <c r="D907" s="23">
        <v>1000</v>
      </c>
      <c r="E907" s="23">
        <v>1</v>
      </c>
      <c r="F907" s="23">
        <v>0</v>
      </c>
      <c r="G907" s="23">
        <v>70</v>
      </c>
      <c r="H907" s="25">
        <v>0</v>
      </c>
    </row>
    <row r="908" spans="1:8">
      <c r="A908" s="23">
        <v>905</v>
      </c>
      <c r="B908" s="23">
        <v>700</v>
      </c>
      <c r="C908" s="23">
        <v>0.9</v>
      </c>
      <c r="D908" s="23">
        <v>1000</v>
      </c>
      <c r="E908" s="23">
        <v>1</v>
      </c>
      <c r="F908" s="23">
        <v>0</v>
      </c>
      <c r="G908" s="23">
        <v>100</v>
      </c>
      <c r="H908" s="25">
        <v>0</v>
      </c>
    </row>
    <row r="909" spans="1:8">
      <c r="A909" s="23">
        <v>906</v>
      </c>
      <c r="B909" s="23">
        <v>700</v>
      </c>
      <c r="C909" s="23">
        <v>0.9</v>
      </c>
      <c r="D909" s="23">
        <v>1000</v>
      </c>
      <c r="E909" s="23">
        <v>1</v>
      </c>
      <c r="F909" s="23">
        <v>30</v>
      </c>
      <c r="G909" s="23">
        <v>0</v>
      </c>
      <c r="H909" s="25">
        <v>4.5199999999999996</v>
      </c>
    </row>
    <row r="910" spans="1:8">
      <c r="A910" s="23">
        <v>907</v>
      </c>
      <c r="B910" s="23">
        <v>700</v>
      </c>
      <c r="C910" s="23">
        <v>0.9</v>
      </c>
      <c r="D910" s="23">
        <v>1000</v>
      </c>
      <c r="E910" s="23">
        <v>1</v>
      </c>
      <c r="F910" s="23">
        <v>30</v>
      </c>
      <c r="G910" s="23">
        <v>5</v>
      </c>
      <c r="H910" s="25">
        <v>0</v>
      </c>
    </row>
    <row r="911" spans="1:8">
      <c r="A911" s="23">
        <v>908</v>
      </c>
      <c r="B911" s="23">
        <v>700</v>
      </c>
      <c r="C911" s="23">
        <v>0.9</v>
      </c>
      <c r="D911" s="23">
        <v>1000</v>
      </c>
      <c r="E911" s="23">
        <v>1</v>
      </c>
      <c r="F911" s="23">
        <v>30</v>
      </c>
      <c r="G911" s="23">
        <v>10</v>
      </c>
      <c r="H911" s="25">
        <v>0</v>
      </c>
    </row>
    <row r="912" spans="1:8">
      <c r="A912" s="23">
        <v>909</v>
      </c>
      <c r="B912" s="23">
        <v>700</v>
      </c>
      <c r="C912" s="23">
        <v>0.9</v>
      </c>
      <c r="D912" s="23">
        <v>1000</v>
      </c>
      <c r="E912" s="23">
        <v>1</v>
      </c>
      <c r="F912" s="23">
        <v>30</v>
      </c>
      <c r="G912" s="23">
        <v>40</v>
      </c>
      <c r="H912" s="25">
        <v>0</v>
      </c>
    </row>
    <row r="913" spans="1:8">
      <c r="A913" s="23">
        <v>910</v>
      </c>
      <c r="B913" s="23">
        <v>700</v>
      </c>
      <c r="C913" s="23">
        <v>0.9</v>
      </c>
      <c r="D913" s="23">
        <v>1000</v>
      </c>
      <c r="E913" s="23">
        <v>1</v>
      </c>
      <c r="F913" s="23">
        <v>30</v>
      </c>
      <c r="G913" s="23">
        <v>70</v>
      </c>
      <c r="H913" s="25">
        <v>0</v>
      </c>
    </row>
    <row r="914" spans="1:8">
      <c r="A914" s="23">
        <v>911</v>
      </c>
      <c r="B914" s="23">
        <v>700</v>
      </c>
      <c r="C914" s="23">
        <v>0.9</v>
      </c>
      <c r="D914" s="23">
        <v>1000</v>
      </c>
      <c r="E914" s="23">
        <v>1</v>
      </c>
      <c r="F914" s="23">
        <v>30</v>
      </c>
      <c r="G914" s="23">
        <v>100</v>
      </c>
      <c r="H914" s="25">
        <v>0</v>
      </c>
    </row>
    <row r="915" spans="1:8">
      <c r="A915" s="23">
        <v>912</v>
      </c>
      <c r="B915" s="23">
        <v>700</v>
      </c>
      <c r="C915" s="23">
        <v>0.9</v>
      </c>
      <c r="D915" s="23">
        <v>1000</v>
      </c>
      <c r="E915" s="23">
        <v>1</v>
      </c>
      <c r="F915" s="23">
        <v>60</v>
      </c>
      <c r="G915" s="23">
        <v>0</v>
      </c>
      <c r="H915" s="25">
        <v>4.22</v>
      </c>
    </row>
    <row r="916" spans="1:8">
      <c r="A916" s="23">
        <v>913</v>
      </c>
      <c r="B916" s="23">
        <v>700</v>
      </c>
      <c r="C916" s="23">
        <v>0.9</v>
      </c>
      <c r="D916" s="23">
        <v>1000</v>
      </c>
      <c r="E916" s="23">
        <v>1</v>
      </c>
      <c r="F916" s="23">
        <v>60</v>
      </c>
      <c r="G916" s="23">
        <v>5</v>
      </c>
      <c r="H916" s="25">
        <v>0</v>
      </c>
    </row>
    <row r="917" spans="1:8">
      <c r="A917" s="23">
        <v>914</v>
      </c>
      <c r="B917" s="23">
        <v>700</v>
      </c>
      <c r="C917" s="23">
        <v>0.9</v>
      </c>
      <c r="D917" s="23">
        <v>1000</v>
      </c>
      <c r="E917" s="23">
        <v>1</v>
      </c>
      <c r="F917" s="23">
        <v>60</v>
      </c>
      <c r="G917" s="23">
        <v>10</v>
      </c>
      <c r="H917" s="25">
        <v>0</v>
      </c>
    </row>
    <row r="918" spans="1:8">
      <c r="A918" s="23">
        <v>915</v>
      </c>
      <c r="B918" s="23">
        <v>700</v>
      </c>
      <c r="C918" s="23">
        <v>0.9</v>
      </c>
      <c r="D918" s="23">
        <v>1000</v>
      </c>
      <c r="E918" s="23">
        <v>1</v>
      </c>
      <c r="F918" s="23">
        <v>60</v>
      </c>
      <c r="G918" s="23">
        <v>40</v>
      </c>
      <c r="H918" s="25">
        <v>0</v>
      </c>
    </row>
    <row r="919" spans="1:8">
      <c r="A919" s="23">
        <v>916</v>
      </c>
      <c r="B919" s="23">
        <v>700</v>
      </c>
      <c r="C919" s="23">
        <v>0.9</v>
      </c>
      <c r="D919" s="23">
        <v>1000</v>
      </c>
      <c r="E919" s="23">
        <v>1</v>
      </c>
      <c r="F919" s="23">
        <v>60</v>
      </c>
      <c r="G919" s="23">
        <v>70</v>
      </c>
      <c r="H919" s="25">
        <v>0</v>
      </c>
    </row>
    <row r="920" spans="1:8">
      <c r="A920" s="23">
        <v>917</v>
      </c>
      <c r="B920" s="23">
        <v>700</v>
      </c>
      <c r="C920" s="23">
        <v>0.9</v>
      </c>
      <c r="D920" s="23">
        <v>1000</v>
      </c>
      <c r="E920" s="23">
        <v>1</v>
      </c>
      <c r="F920" s="23">
        <v>60</v>
      </c>
      <c r="G920" s="23">
        <v>100</v>
      </c>
      <c r="H920" s="25">
        <v>0</v>
      </c>
    </row>
    <row r="921" spans="1:8">
      <c r="A921" s="23">
        <v>918</v>
      </c>
      <c r="B921" s="23">
        <v>700</v>
      </c>
      <c r="C921" s="23">
        <v>0.9</v>
      </c>
      <c r="D921" s="23">
        <v>1000</v>
      </c>
      <c r="E921" s="23">
        <v>5</v>
      </c>
      <c r="F921" s="23">
        <v>0</v>
      </c>
      <c r="G921" s="23">
        <v>0</v>
      </c>
      <c r="H921" s="25">
        <v>10.8</v>
      </c>
    </row>
    <row r="922" spans="1:8">
      <c r="A922" s="23">
        <v>919</v>
      </c>
      <c r="B922" s="23">
        <v>700</v>
      </c>
      <c r="C922" s="23">
        <v>0.9</v>
      </c>
      <c r="D922" s="23">
        <v>1000</v>
      </c>
      <c r="E922" s="23">
        <v>5</v>
      </c>
      <c r="F922" s="23">
        <v>0</v>
      </c>
      <c r="G922" s="23">
        <v>5</v>
      </c>
      <c r="H922" s="25">
        <v>0</v>
      </c>
    </row>
    <row r="923" spans="1:8">
      <c r="A923" s="23">
        <v>920</v>
      </c>
      <c r="B923" s="23">
        <v>700</v>
      </c>
      <c r="C923" s="23">
        <v>0.9</v>
      </c>
      <c r="D923" s="23">
        <v>1000</v>
      </c>
      <c r="E923" s="23">
        <v>5</v>
      </c>
      <c r="F923" s="23">
        <v>0</v>
      </c>
      <c r="G923" s="23">
        <v>10</v>
      </c>
      <c r="H923" s="25">
        <v>0</v>
      </c>
    </row>
    <row r="924" spans="1:8">
      <c r="A924" s="23">
        <v>921</v>
      </c>
      <c r="B924" s="23">
        <v>700</v>
      </c>
      <c r="C924" s="23">
        <v>0.9</v>
      </c>
      <c r="D924" s="23">
        <v>1000</v>
      </c>
      <c r="E924" s="23">
        <v>5</v>
      </c>
      <c r="F924" s="23">
        <v>0</v>
      </c>
      <c r="G924" s="23">
        <v>40</v>
      </c>
      <c r="H924" s="25">
        <v>0</v>
      </c>
    </row>
    <row r="925" spans="1:8">
      <c r="A925" s="23">
        <v>922</v>
      </c>
      <c r="B925" s="23">
        <v>700</v>
      </c>
      <c r="C925" s="23">
        <v>0.9</v>
      </c>
      <c r="D925" s="23">
        <v>1000</v>
      </c>
      <c r="E925" s="23">
        <v>5</v>
      </c>
      <c r="F925" s="23">
        <v>0</v>
      </c>
      <c r="G925" s="23">
        <v>70</v>
      </c>
      <c r="H925" s="25">
        <v>0</v>
      </c>
    </row>
    <row r="926" spans="1:8">
      <c r="A926" s="23">
        <v>923</v>
      </c>
      <c r="B926" s="23">
        <v>700</v>
      </c>
      <c r="C926" s="23">
        <v>0.9</v>
      </c>
      <c r="D926" s="23">
        <v>1000</v>
      </c>
      <c r="E926" s="23">
        <v>5</v>
      </c>
      <c r="F926" s="23">
        <v>0</v>
      </c>
      <c r="G926" s="23">
        <v>100</v>
      </c>
      <c r="H926" s="25">
        <v>0</v>
      </c>
    </row>
    <row r="927" spans="1:8">
      <c r="A927" s="23">
        <v>924</v>
      </c>
      <c r="B927" s="23">
        <v>700</v>
      </c>
      <c r="C927" s="23">
        <v>0.9</v>
      </c>
      <c r="D927" s="23">
        <v>1000</v>
      </c>
      <c r="E927" s="23">
        <v>5</v>
      </c>
      <c r="F927" s="23">
        <v>30</v>
      </c>
      <c r="G927" s="23">
        <v>0</v>
      </c>
      <c r="H927" s="25">
        <v>10.199999999999999</v>
      </c>
    </row>
    <row r="928" spans="1:8">
      <c r="A928" s="23">
        <v>925</v>
      </c>
      <c r="B928" s="23">
        <v>700</v>
      </c>
      <c r="C928" s="23">
        <v>0.9</v>
      </c>
      <c r="D928" s="23">
        <v>1000</v>
      </c>
      <c r="E928" s="23">
        <v>5</v>
      </c>
      <c r="F928" s="23">
        <v>30</v>
      </c>
      <c r="G928" s="23">
        <v>5</v>
      </c>
      <c r="H928" s="25">
        <v>0</v>
      </c>
    </row>
    <row r="929" spans="1:8">
      <c r="A929" s="23">
        <v>926</v>
      </c>
      <c r="B929" s="23">
        <v>700</v>
      </c>
      <c r="C929" s="23">
        <v>0.9</v>
      </c>
      <c r="D929" s="23">
        <v>1000</v>
      </c>
      <c r="E929" s="23">
        <v>5</v>
      </c>
      <c r="F929" s="23">
        <v>30</v>
      </c>
      <c r="G929" s="23">
        <v>10</v>
      </c>
      <c r="H929" s="25">
        <v>0</v>
      </c>
    </row>
    <row r="930" spans="1:8">
      <c r="A930" s="23">
        <v>927</v>
      </c>
      <c r="B930" s="23">
        <v>700</v>
      </c>
      <c r="C930" s="23">
        <v>0.9</v>
      </c>
      <c r="D930" s="23">
        <v>1000</v>
      </c>
      <c r="E930" s="23">
        <v>5</v>
      </c>
      <c r="F930" s="23">
        <v>30</v>
      </c>
      <c r="G930" s="23">
        <v>40</v>
      </c>
      <c r="H930" s="25">
        <v>0</v>
      </c>
    </row>
    <row r="931" spans="1:8">
      <c r="A931" s="23">
        <v>928</v>
      </c>
      <c r="B931" s="23">
        <v>700</v>
      </c>
      <c r="C931" s="23">
        <v>0.9</v>
      </c>
      <c r="D931" s="23">
        <v>1000</v>
      </c>
      <c r="E931" s="23">
        <v>5</v>
      </c>
      <c r="F931" s="23">
        <v>30</v>
      </c>
      <c r="G931" s="23">
        <v>70</v>
      </c>
      <c r="H931" s="25">
        <v>0</v>
      </c>
    </row>
    <row r="932" spans="1:8">
      <c r="A932" s="23">
        <v>929</v>
      </c>
      <c r="B932" s="23">
        <v>700</v>
      </c>
      <c r="C932" s="23">
        <v>0.9</v>
      </c>
      <c r="D932" s="23">
        <v>1000</v>
      </c>
      <c r="E932" s="23">
        <v>5</v>
      </c>
      <c r="F932" s="23">
        <v>30</v>
      </c>
      <c r="G932" s="23">
        <v>100</v>
      </c>
      <c r="H932" s="25">
        <v>0</v>
      </c>
    </row>
    <row r="933" spans="1:8">
      <c r="A933" s="23">
        <v>930</v>
      </c>
      <c r="B933" s="23">
        <v>700</v>
      </c>
      <c r="C933" s="23">
        <v>0.9</v>
      </c>
      <c r="D933" s="23">
        <v>1000</v>
      </c>
      <c r="E933" s="23">
        <v>5</v>
      </c>
      <c r="F933" s="23">
        <v>60</v>
      </c>
      <c r="G933" s="23">
        <v>0</v>
      </c>
      <c r="H933" s="25">
        <v>8.14</v>
      </c>
    </row>
    <row r="934" spans="1:8">
      <c r="A934" s="23">
        <v>931</v>
      </c>
      <c r="B934" s="23">
        <v>700</v>
      </c>
      <c r="C934" s="23">
        <v>0.9</v>
      </c>
      <c r="D934" s="23">
        <v>1000</v>
      </c>
      <c r="E934" s="23">
        <v>5</v>
      </c>
      <c r="F934" s="23">
        <v>60</v>
      </c>
      <c r="G934" s="23">
        <v>5</v>
      </c>
      <c r="H934" s="25">
        <v>0</v>
      </c>
    </row>
    <row r="935" spans="1:8">
      <c r="A935" s="23">
        <v>932</v>
      </c>
      <c r="B935" s="23">
        <v>700</v>
      </c>
      <c r="C935" s="23">
        <v>0.9</v>
      </c>
      <c r="D935" s="23">
        <v>1000</v>
      </c>
      <c r="E935" s="23">
        <v>5</v>
      </c>
      <c r="F935" s="23">
        <v>60</v>
      </c>
      <c r="G935" s="23">
        <v>10</v>
      </c>
      <c r="H935" s="25">
        <v>0</v>
      </c>
    </row>
    <row r="936" spans="1:8">
      <c r="A936" s="23">
        <v>933</v>
      </c>
      <c r="B936" s="23">
        <v>700</v>
      </c>
      <c r="C936" s="23">
        <v>0.9</v>
      </c>
      <c r="D936" s="23">
        <v>1000</v>
      </c>
      <c r="E936" s="23">
        <v>5</v>
      </c>
      <c r="F936" s="23">
        <v>60</v>
      </c>
      <c r="G936" s="23">
        <v>40</v>
      </c>
      <c r="H936" s="25">
        <v>0</v>
      </c>
    </row>
    <row r="937" spans="1:8">
      <c r="A937" s="23">
        <v>934</v>
      </c>
      <c r="B937" s="23">
        <v>700</v>
      </c>
      <c r="C937" s="23">
        <v>0.9</v>
      </c>
      <c r="D937" s="23">
        <v>1000</v>
      </c>
      <c r="E937" s="23">
        <v>5</v>
      </c>
      <c r="F937" s="23">
        <v>60</v>
      </c>
      <c r="G937" s="23">
        <v>70</v>
      </c>
      <c r="H937" s="25">
        <v>0</v>
      </c>
    </row>
    <row r="938" spans="1:8">
      <c r="A938" s="23">
        <v>935</v>
      </c>
      <c r="B938" s="23">
        <v>700</v>
      </c>
      <c r="C938" s="23">
        <v>0.9</v>
      </c>
      <c r="D938" s="23">
        <v>1000</v>
      </c>
      <c r="E938" s="23">
        <v>5</v>
      </c>
      <c r="F938" s="23">
        <v>60</v>
      </c>
      <c r="G938" s="23">
        <v>100</v>
      </c>
      <c r="H938" s="25">
        <v>0</v>
      </c>
    </row>
    <row r="939" spans="1:8">
      <c r="A939" s="23">
        <v>936</v>
      </c>
      <c r="B939" s="23">
        <v>700</v>
      </c>
      <c r="C939" s="23">
        <v>0.9</v>
      </c>
      <c r="D939" s="23">
        <v>1000</v>
      </c>
      <c r="E939" s="23">
        <v>10</v>
      </c>
      <c r="F939" s="23">
        <v>0</v>
      </c>
      <c r="G939" s="23">
        <v>0</v>
      </c>
      <c r="H939" s="25">
        <v>12.1</v>
      </c>
    </row>
    <row r="940" spans="1:8">
      <c r="A940" s="23">
        <v>937</v>
      </c>
      <c r="B940" s="23">
        <v>700</v>
      </c>
      <c r="C940" s="23">
        <v>0.9</v>
      </c>
      <c r="D940" s="23">
        <v>1000</v>
      </c>
      <c r="E940" s="23">
        <v>10</v>
      </c>
      <c r="F940" s="23">
        <v>0</v>
      </c>
      <c r="G940" s="23">
        <v>5</v>
      </c>
      <c r="H940" s="25">
        <v>7.84</v>
      </c>
    </row>
    <row r="941" spans="1:8">
      <c r="A941" s="23">
        <v>938</v>
      </c>
      <c r="B941" s="23">
        <v>700</v>
      </c>
      <c r="C941" s="23">
        <v>0.9</v>
      </c>
      <c r="D941" s="23">
        <v>1000</v>
      </c>
      <c r="E941" s="23">
        <v>10</v>
      </c>
      <c r="F941" s="23">
        <v>0</v>
      </c>
      <c r="G941" s="23">
        <v>10</v>
      </c>
      <c r="H941" s="25">
        <v>7.21</v>
      </c>
    </row>
    <row r="942" spans="1:8">
      <c r="A942" s="23">
        <v>939</v>
      </c>
      <c r="B942" s="23">
        <v>700</v>
      </c>
      <c r="C942" s="23">
        <v>0.9</v>
      </c>
      <c r="D942" s="23">
        <v>1000</v>
      </c>
      <c r="E942" s="23">
        <v>10</v>
      </c>
      <c r="F942" s="23">
        <v>0</v>
      </c>
      <c r="G942" s="23">
        <v>40</v>
      </c>
      <c r="H942" s="25">
        <v>0</v>
      </c>
    </row>
    <row r="943" spans="1:8">
      <c r="A943" s="23">
        <v>940</v>
      </c>
      <c r="B943" s="23">
        <v>700</v>
      </c>
      <c r="C943" s="23">
        <v>0.9</v>
      </c>
      <c r="D943" s="23">
        <v>1000</v>
      </c>
      <c r="E943" s="23">
        <v>10</v>
      </c>
      <c r="F943" s="23">
        <v>0</v>
      </c>
      <c r="G943" s="23">
        <v>70</v>
      </c>
      <c r="H943" s="25">
        <v>0</v>
      </c>
    </row>
    <row r="944" spans="1:8">
      <c r="A944" s="23">
        <v>941</v>
      </c>
      <c r="B944" s="23">
        <v>700</v>
      </c>
      <c r="C944" s="23">
        <v>0.9</v>
      </c>
      <c r="D944" s="23">
        <v>1000</v>
      </c>
      <c r="E944" s="23">
        <v>10</v>
      </c>
      <c r="F944" s="23">
        <v>0</v>
      </c>
      <c r="G944" s="23">
        <v>100</v>
      </c>
      <c r="H944" s="25">
        <v>0</v>
      </c>
    </row>
    <row r="945" spans="1:8">
      <c r="A945" s="23">
        <v>942</v>
      </c>
      <c r="B945" s="23">
        <v>700</v>
      </c>
      <c r="C945" s="23">
        <v>0.9</v>
      </c>
      <c r="D945" s="23">
        <v>1000</v>
      </c>
      <c r="E945" s="23">
        <v>10</v>
      </c>
      <c r="F945" s="23">
        <v>30</v>
      </c>
      <c r="G945" s="23">
        <v>0</v>
      </c>
      <c r="H945" s="25">
        <v>11.2</v>
      </c>
    </row>
    <row r="946" spans="1:8">
      <c r="A946" s="23">
        <v>943</v>
      </c>
      <c r="B946" s="23">
        <v>700</v>
      </c>
      <c r="C946" s="23">
        <v>0.9</v>
      </c>
      <c r="D946" s="23">
        <v>1000</v>
      </c>
      <c r="E946" s="23">
        <v>10</v>
      </c>
      <c r="F946" s="23">
        <v>30</v>
      </c>
      <c r="G946" s="23">
        <v>5</v>
      </c>
      <c r="H946" s="25">
        <v>7.17</v>
      </c>
    </row>
    <row r="947" spans="1:8">
      <c r="A947" s="23">
        <v>944</v>
      </c>
      <c r="B947" s="23">
        <v>700</v>
      </c>
      <c r="C947" s="23">
        <v>0.9</v>
      </c>
      <c r="D947" s="23">
        <v>1000</v>
      </c>
      <c r="E947" s="23">
        <v>10</v>
      </c>
      <c r="F947" s="23">
        <v>30</v>
      </c>
      <c r="G947" s="23">
        <v>10</v>
      </c>
      <c r="H947" s="25">
        <v>0</v>
      </c>
    </row>
    <row r="948" spans="1:8">
      <c r="A948" s="23">
        <v>945</v>
      </c>
      <c r="B948" s="23">
        <v>700</v>
      </c>
      <c r="C948" s="23">
        <v>0.9</v>
      </c>
      <c r="D948" s="23">
        <v>1000</v>
      </c>
      <c r="E948" s="23">
        <v>10</v>
      </c>
      <c r="F948" s="23">
        <v>30</v>
      </c>
      <c r="G948" s="23">
        <v>40</v>
      </c>
      <c r="H948" s="25">
        <v>0</v>
      </c>
    </row>
    <row r="949" spans="1:8">
      <c r="A949" s="23">
        <v>946</v>
      </c>
      <c r="B949" s="23">
        <v>700</v>
      </c>
      <c r="C949" s="23">
        <v>0.9</v>
      </c>
      <c r="D949" s="23">
        <v>1000</v>
      </c>
      <c r="E949" s="23">
        <v>10</v>
      </c>
      <c r="F949" s="23">
        <v>30</v>
      </c>
      <c r="G949" s="23">
        <v>70</v>
      </c>
      <c r="H949" s="25">
        <v>0</v>
      </c>
    </row>
    <row r="950" spans="1:8">
      <c r="A950" s="23">
        <v>947</v>
      </c>
      <c r="B950" s="23">
        <v>700</v>
      </c>
      <c r="C950" s="23">
        <v>0.9</v>
      </c>
      <c r="D950" s="23">
        <v>1000</v>
      </c>
      <c r="E950" s="23">
        <v>10</v>
      </c>
      <c r="F950" s="23">
        <v>30</v>
      </c>
      <c r="G950" s="23">
        <v>100</v>
      </c>
      <c r="H950" s="25">
        <v>0</v>
      </c>
    </row>
    <row r="951" spans="1:8">
      <c r="A951" s="23">
        <v>948</v>
      </c>
      <c r="B951" s="23">
        <v>700</v>
      </c>
      <c r="C951" s="23">
        <v>0.9</v>
      </c>
      <c r="D951" s="23">
        <v>1000</v>
      </c>
      <c r="E951" s="23">
        <v>10</v>
      </c>
      <c r="F951" s="23">
        <v>60</v>
      </c>
      <c r="G951" s="23">
        <v>0</v>
      </c>
      <c r="H951" s="25">
        <v>8.65</v>
      </c>
    </row>
    <row r="952" spans="1:8">
      <c r="A952" s="23">
        <v>949</v>
      </c>
      <c r="B952" s="23">
        <v>700</v>
      </c>
      <c r="C952" s="23">
        <v>0.9</v>
      </c>
      <c r="D952" s="23">
        <v>1000</v>
      </c>
      <c r="E952" s="23">
        <v>10</v>
      </c>
      <c r="F952" s="23">
        <v>60</v>
      </c>
      <c r="G952" s="23">
        <v>5</v>
      </c>
      <c r="H952" s="25">
        <v>0</v>
      </c>
    </row>
    <row r="953" spans="1:8">
      <c r="A953" s="23">
        <v>950</v>
      </c>
      <c r="B953" s="23">
        <v>700</v>
      </c>
      <c r="C953" s="23">
        <v>0.9</v>
      </c>
      <c r="D953" s="23">
        <v>1000</v>
      </c>
      <c r="E953" s="23">
        <v>10</v>
      </c>
      <c r="F953" s="23">
        <v>60</v>
      </c>
      <c r="G953" s="23">
        <v>10</v>
      </c>
      <c r="H953" s="25">
        <v>0</v>
      </c>
    </row>
    <row r="954" spans="1:8">
      <c r="A954" s="23">
        <v>951</v>
      </c>
      <c r="B954" s="23">
        <v>700</v>
      </c>
      <c r="C954" s="23">
        <v>0.9</v>
      </c>
      <c r="D954" s="23">
        <v>1000</v>
      </c>
      <c r="E954" s="23">
        <v>10</v>
      </c>
      <c r="F954" s="23">
        <v>60</v>
      </c>
      <c r="G954" s="23">
        <v>40</v>
      </c>
      <c r="H954" s="25">
        <v>0</v>
      </c>
    </row>
    <row r="955" spans="1:8">
      <c r="A955" s="23">
        <v>952</v>
      </c>
      <c r="B955" s="23">
        <v>700</v>
      </c>
      <c r="C955" s="23">
        <v>0.9</v>
      </c>
      <c r="D955" s="23">
        <v>1000</v>
      </c>
      <c r="E955" s="23">
        <v>10</v>
      </c>
      <c r="F955" s="23">
        <v>60</v>
      </c>
      <c r="G955" s="23">
        <v>70</v>
      </c>
      <c r="H955" s="25">
        <v>0</v>
      </c>
    </row>
    <row r="956" spans="1:8">
      <c r="A956" s="23">
        <v>953</v>
      </c>
      <c r="B956" s="23">
        <v>700</v>
      </c>
      <c r="C956" s="23">
        <v>0.9</v>
      </c>
      <c r="D956" s="23">
        <v>1000</v>
      </c>
      <c r="E956" s="23">
        <v>10</v>
      </c>
      <c r="F956" s="23">
        <v>60</v>
      </c>
      <c r="G956" s="23">
        <v>100</v>
      </c>
      <c r="H956" s="25">
        <v>0</v>
      </c>
    </row>
    <row r="957" spans="1:8">
      <c r="A957" s="23">
        <v>954</v>
      </c>
      <c r="B957" s="23">
        <v>700</v>
      </c>
      <c r="C957" s="23">
        <v>0.9</v>
      </c>
      <c r="D957" s="23">
        <v>1000</v>
      </c>
      <c r="E957" s="23">
        <v>20</v>
      </c>
      <c r="F957" s="23">
        <v>0</v>
      </c>
      <c r="G957" s="23">
        <v>0</v>
      </c>
      <c r="H957" s="25">
        <v>12.6</v>
      </c>
    </row>
    <row r="958" spans="1:8">
      <c r="A958" s="23">
        <v>955</v>
      </c>
      <c r="B958" s="23">
        <v>700</v>
      </c>
      <c r="C958" s="23">
        <v>0.9</v>
      </c>
      <c r="D958" s="23">
        <v>1000</v>
      </c>
      <c r="E958" s="23">
        <v>20</v>
      </c>
      <c r="F958" s="23">
        <v>0</v>
      </c>
      <c r="G958" s="23">
        <v>5</v>
      </c>
      <c r="H958" s="25">
        <v>9.02</v>
      </c>
    </row>
    <row r="959" spans="1:8">
      <c r="A959" s="23">
        <v>956</v>
      </c>
      <c r="B959" s="23">
        <v>700</v>
      </c>
      <c r="C959" s="23">
        <v>0.9</v>
      </c>
      <c r="D959" s="23">
        <v>1000</v>
      </c>
      <c r="E959" s="23">
        <v>20</v>
      </c>
      <c r="F959" s="23">
        <v>0</v>
      </c>
      <c r="G959" s="23">
        <v>10</v>
      </c>
      <c r="H959" s="25">
        <v>8.39</v>
      </c>
    </row>
    <row r="960" spans="1:8">
      <c r="A960" s="23">
        <v>957</v>
      </c>
      <c r="B960" s="23">
        <v>700</v>
      </c>
      <c r="C960" s="23">
        <v>0.9</v>
      </c>
      <c r="D960" s="23">
        <v>1000</v>
      </c>
      <c r="E960" s="23">
        <v>20</v>
      </c>
      <c r="F960" s="23">
        <v>0</v>
      </c>
      <c r="G960" s="23">
        <v>40</v>
      </c>
      <c r="H960" s="25">
        <v>0</v>
      </c>
    </row>
    <row r="961" spans="1:8">
      <c r="A961" s="23">
        <v>958</v>
      </c>
      <c r="B961" s="23">
        <v>700</v>
      </c>
      <c r="C961" s="23">
        <v>0.9</v>
      </c>
      <c r="D961" s="23">
        <v>1000</v>
      </c>
      <c r="E961" s="23">
        <v>20</v>
      </c>
      <c r="F961" s="23">
        <v>0</v>
      </c>
      <c r="G961" s="23">
        <v>70</v>
      </c>
      <c r="H961" s="25">
        <v>0</v>
      </c>
    </row>
    <row r="962" spans="1:8">
      <c r="A962" s="23">
        <v>959</v>
      </c>
      <c r="B962" s="23">
        <v>700</v>
      </c>
      <c r="C962" s="23">
        <v>0.9</v>
      </c>
      <c r="D962" s="23">
        <v>1000</v>
      </c>
      <c r="E962" s="23">
        <v>20</v>
      </c>
      <c r="F962" s="23">
        <v>0</v>
      </c>
      <c r="G962" s="23">
        <v>100</v>
      </c>
      <c r="H962" s="25">
        <v>0</v>
      </c>
    </row>
    <row r="963" spans="1:8">
      <c r="A963" s="23">
        <v>960</v>
      </c>
      <c r="B963" s="23">
        <v>700</v>
      </c>
      <c r="C963" s="23">
        <v>0.9</v>
      </c>
      <c r="D963" s="23">
        <v>1000</v>
      </c>
      <c r="E963" s="23">
        <v>20</v>
      </c>
      <c r="F963" s="23">
        <v>30</v>
      </c>
      <c r="G963" s="23">
        <v>0</v>
      </c>
      <c r="H963" s="25">
        <v>11.7</v>
      </c>
    </row>
    <row r="964" spans="1:8">
      <c r="A964" s="23">
        <v>961</v>
      </c>
      <c r="B964" s="23">
        <v>700</v>
      </c>
      <c r="C964" s="23">
        <v>0.9</v>
      </c>
      <c r="D964" s="23">
        <v>1000</v>
      </c>
      <c r="E964" s="23">
        <v>20</v>
      </c>
      <c r="F964" s="23">
        <v>30</v>
      </c>
      <c r="G964" s="23">
        <v>5</v>
      </c>
      <c r="H964" s="25">
        <v>8.35</v>
      </c>
    </row>
    <row r="965" spans="1:8">
      <c r="A965" s="23">
        <v>962</v>
      </c>
      <c r="B965" s="23">
        <v>700</v>
      </c>
      <c r="C965" s="23">
        <v>0.9</v>
      </c>
      <c r="D965" s="23">
        <v>1000</v>
      </c>
      <c r="E965" s="23">
        <v>20</v>
      </c>
      <c r="F965" s="23">
        <v>30</v>
      </c>
      <c r="G965" s="23">
        <v>10</v>
      </c>
      <c r="H965" s="25">
        <v>0</v>
      </c>
    </row>
    <row r="966" spans="1:8">
      <c r="A966" s="23">
        <v>963</v>
      </c>
      <c r="B966" s="23">
        <v>700</v>
      </c>
      <c r="C966" s="23">
        <v>0.9</v>
      </c>
      <c r="D966" s="23">
        <v>1000</v>
      </c>
      <c r="E966" s="23">
        <v>20</v>
      </c>
      <c r="F966" s="23">
        <v>30</v>
      </c>
      <c r="G966" s="23">
        <v>40</v>
      </c>
      <c r="H966" s="25">
        <v>0</v>
      </c>
    </row>
    <row r="967" spans="1:8">
      <c r="A967" s="23">
        <v>964</v>
      </c>
      <c r="B967" s="23">
        <v>700</v>
      </c>
      <c r="C967" s="23">
        <v>0.9</v>
      </c>
      <c r="D967" s="23">
        <v>1000</v>
      </c>
      <c r="E967" s="23">
        <v>20</v>
      </c>
      <c r="F967" s="23">
        <v>30</v>
      </c>
      <c r="G967" s="23">
        <v>70</v>
      </c>
      <c r="H967" s="25">
        <v>0</v>
      </c>
    </row>
    <row r="968" spans="1:8">
      <c r="A968" s="23">
        <v>965</v>
      </c>
      <c r="B968" s="23">
        <v>700</v>
      </c>
      <c r="C968" s="23">
        <v>0.9</v>
      </c>
      <c r="D968" s="23">
        <v>1000</v>
      </c>
      <c r="E968" s="23">
        <v>20</v>
      </c>
      <c r="F968" s="23">
        <v>30</v>
      </c>
      <c r="G968" s="23">
        <v>100</v>
      </c>
      <c r="H968" s="25">
        <v>0</v>
      </c>
    </row>
    <row r="969" spans="1:8">
      <c r="A969" s="23">
        <v>966</v>
      </c>
      <c r="B969" s="23">
        <v>700</v>
      </c>
      <c r="C969" s="23">
        <v>0.9</v>
      </c>
      <c r="D969" s="23">
        <v>1000</v>
      </c>
      <c r="E969" s="23">
        <v>20</v>
      </c>
      <c r="F969" s="23">
        <v>60</v>
      </c>
      <c r="G969" s="23">
        <v>0</v>
      </c>
      <c r="H969" s="25">
        <v>9.1199999999999992</v>
      </c>
    </row>
    <row r="970" spans="1:8">
      <c r="A970" s="23">
        <v>967</v>
      </c>
      <c r="B970" s="23">
        <v>700</v>
      </c>
      <c r="C970" s="23">
        <v>0.9</v>
      </c>
      <c r="D970" s="23">
        <v>1000</v>
      </c>
      <c r="E970" s="23">
        <v>20</v>
      </c>
      <c r="F970" s="23">
        <v>60</v>
      </c>
      <c r="G970" s="23">
        <v>5</v>
      </c>
      <c r="H970" s="25">
        <v>0</v>
      </c>
    </row>
    <row r="971" spans="1:8">
      <c r="A971" s="23">
        <v>968</v>
      </c>
      <c r="B971" s="23">
        <v>700</v>
      </c>
      <c r="C971" s="23">
        <v>0.9</v>
      </c>
      <c r="D971" s="23">
        <v>1000</v>
      </c>
      <c r="E971" s="23">
        <v>20</v>
      </c>
      <c r="F971" s="23">
        <v>60</v>
      </c>
      <c r="G971" s="23">
        <v>10</v>
      </c>
      <c r="H971" s="25">
        <v>0</v>
      </c>
    </row>
    <row r="972" spans="1:8">
      <c r="A972" s="23">
        <v>969</v>
      </c>
      <c r="B972" s="23">
        <v>700</v>
      </c>
      <c r="C972" s="23">
        <v>0.9</v>
      </c>
      <c r="D972" s="23">
        <v>1000</v>
      </c>
      <c r="E972" s="23">
        <v>20</v>
      </c>
      <c r="F972" s="23">
        <v>60</v>
      </c>
      <c r="G972" s="23">
        <v>40</v>
      </c>
      <c r="H972" s="25">
        <v>0</v>
      </c>
    </row>
    <row r="973" spans="1:8">
      <c r="A973" s="23">
        <v>970</v>
      </c>
      <c r="B973" s="23">
        <v>700</v>
      </c>
      <c r="C973" s="23">
        <v>0.9</v>
      </c>
      <c r="D973" s="23">
        <v>1000</v>
      </c>
      <c r="E973" s="23">
        <v>20</v>
      </c>
      <c r="F973" s="23">
        <v>60</v>
      </c>
      <c r="G973" s="23">
        <v>70</v>
      </c>
      <c r="H973" s="25">
        <v>0</v>
      </c>
    </row>
    <row r="974" spans="1:8">
      <c r="A974" s="23">
        <v>971</v>
      </c>
      <c r="B974" s="23">
        <v>700</v>
      </c>
      <c r="C974" s="23">
        <v>0.9</v>
      </c>
      <c r="D974" s="23">
        <v>1000</v>
      </c>
      <c r="E974" s="23">
        <v>20</v>
      </c>
      <c r="F974" s="23">
        <v>60</v>
      </c>
      <c r="G974" s="23">
        <v>100</v>
      </c>
      <c r="H974" s="25">
        <v>0</v>
      </c>
    </row>
    <row r="975" spans="1:8">
      <c r="A975" s="23">
        <v>972</v>
      </c>
      <c r="B975" s="23">
        <v>700</v>
      </c>
      <c r="C975" s="23">
        <v>0.9</v>
      </c>
      <c r="D975" s="23">
        <v>1000</v>
      </c>
      <c r="E975" s="23">
        <v>50</v>
      </c>
      <c r="F975" s="23">
        <v>0</v>
      </c>
      <c r="G975" s="23">
        <v>0</v>
      </c>
      <c r="H975" s="25">
        <v>13</v>
      </c>
    </row>
    <row r="976" spans="1:8">
      <c r="A976" s="23">
        <v>973</v>
      </c>
      <c r="B976" s="23">
        <v>700</v>
      </c>
      <c r="C976" s="23">
        <v>0.9</v>
      </c>
      <c r="D976" s="23">
        <v>1000</v>
      </c>
      <c r="E976" s="23">
        <v>50</v>
      </c>
      <c r="F976" s="23">
        <v>0</v>
      </c>
      <c r="G976" s="23">
        <v>5</v>
      </c>
      <c r="H976" s="25">
        <v>9.39</v>
      </c>
    </row>
    <row r="977" spans="1:8">
      <c r="A977" s="23">
        <v>974</v>
      </c>
      <c r="B977" s="23">
        <v>700</v>
      </c>
      <c r="C977" s="23">
        <v>0.9</v>
      </c>
      <c r="D977" s="23">
        <v>1000</v>
      </c>
      <c r="E977" s="23">
        <v>50</v>
      </c>
      <c r="F977" s="23">
        <v>0</v>
      </c>
      <c r="G977" s="23">
        <v>10</v>
      </c>
      <c r="H977" s="25">
        <v>8.69</v>
      </c>
    </row>
    <row r="978" spans="1:8">
      <c r="A978" s="23">
        <v>975</v>
      </c>
      <c r="B978" s="23">
        <v>700</v>
      </c>
      <c r="C978" s="23">
        <v>0.9</v>
      </c>
      <c r="D978" s="23">
        <v>1000</v>
      </c>
      <c r="E978" s="23">
        <v>50</v>
      </c>
      <c r="F978" s="23">
        <v>0</v>
      </c>
      <c r="G978" s="23">
        <v>40</v>
      </c>
      <c r="H978" s="25">
        <v>0</v>
      </c>
    </row>
    <row r="979" spans="1:8">
      <c r="A979" s="23">
        <v>976</v>
      </c>
      <c r="B979" s="23">
        <v>700</v>
      </c>
      <c r="C979" s="23">
        <v>0.9</v>
      </c>
      <c r="D979" s="23">
        <v>1000</v>
      </c>
      <c r="E979" s="23">
        <v>50</v>
      </c>
      <c r="F979" s="23">
        <v>0</v>
      </c>
      <c r="G979" s="23">
        <v>70</v>
      </c>
      <c r="H979" s="25">
        <v>0</v>
      </c>
    </row>
    <row r="980" spans="1:8">
      <c r="A980" s="23">
        <v>977</v>
      </c>
      <c r="B980" s="23">
        <v>700</v>
      </c>
      <c r="C980" s="23">
        <v>0.9</v>
      </c>
      <c r="D980" s="23">
        <v>1000</v>
      </c>
      <c r="E980" s="23">
        <v>50</v>
      </c>
      <c r="F980" s="23">
        <v>0</v>
      </c>
      <c r="G980" s="23">
        <v>100</v>
      </c>
      <c r="H980" s="25">
        <v>0</v>
      </c>
    </row>
    <row r="981" spans="1:8">
      <c r="A981" s="23">
        <v>978</v>
      </c>
      <c r="B981" s="23">
        <v>700</v>
      </c>
      <c r="C981" s="23">
        <v>0.9</v>
      </c>
      <c r="D981" s="23">
        <v>1000</v>
      </c>
      <c r="E981" s="23">
        <v>50</v>
      </c>
      <c r="F981" s="23">
        <v>30</v>
      </c>
      <c r="G981" s="23">
        <v>0</v>
      </c>
      <c r="H981" s="25">
        <v>12.1</v>
      </c>
    </row>
    <row r="982" spans="1:8">
      <c r="A982" s="23">
        <v>979</v>
      </c>
      <c r="B982" s="23">
        <v>700</v>
      </c>
      <c r="C982" s="23">
        <v>0.9</v>
      </c>
      <c r="D982" s="23">
        <v>1000</v>
      </c>
      <c r="E982" s="23">
        <v>50</v>
      </c>
      <c r="F982" s="23">
        <v>30</v>
      </c>
      <c r="G982" s="23">
        <v>5</v>
      </c>
      <c r="H982" s="25">
        <v>8.64</v>
      </c>
    </row>
    <row r="983" spans="1:8">
      <c r="A983" s="23">
        <v>980</v>
      </c>
      <c r="B983" s="23">
        <v>700</v>
      </c>
      <c r="C983" s="23">
        <v>0.9</v>
      </c>
      <c r="D983" s="23">
        <v>1000</v>
      </c>
      <c r="E983" s="23">
        <v>50</v>
      </c>
      <c r="F983" s="23">
        <v>30</v>
      </c>
      <c r="G983" s="23">
        <v>10</v>
      </c>
      <c r="H983" s="25">
        <v>8.0500000000000007</v>
      </c>
    </row>
    <row r="984" spans="1:8">
      <c r="A984" s="23">
        <v>981</v>
      </c>
      <c r="B984" s="23">
        <v>700</v>
      </c>
      <c r="C984" s="23">
        <v>0.9</v>
      </c>
      <c r="D984" s="23">
        <v>1000</v>
      </c>
      <c r="E984" s="23">
        <v>50</v>
      </c>
      <c r="F984" s="23">
        <v>30</v>
      </c>
      <c r="G984" s="23">
        <v>40</v>
      </c>
      <c r="H984" s="25">
        <v>0</v>
      </c>
    </row>
    <row r="985" spans="1:8">
      <c r="A985" s="23">
        <v>982</v>
      </c>
      <c r="B985" s="23">
        <v>700</v>
      </c>
      <c r="C985" s="23">
        <v>0.9</v>
      </c>
      <c r="D985" s="23">
        <v>1000</v>
      </c>
      <c r="E985" s="23">
        <v>50</v>
      </c>
      <c r="F985" s="23">
        <v>30</v>
      </c>
      <c r="G985" s="23">
        <v>70</v>
      </c>
      <c r="H985" s="25">
        <v>0</v>
      </c>
    </row>
    <row r="986" spans="1:8">
      <c r="A986" s="23">
        <v>983</v>
      </c>
      <c r="B986" s="23">
        <v>700</v>
      </c>
      <c r="C986" s="23">
        <v>0.9</v>
      </c>
      <c r="D986" s="23">
        <v>1000</v>
      </c>
      <c r="E986" s="23">
        <v>50</v>
      </c>
      <c r="F986" s="23">
        <v>30</v>
      </c>
      <c r="G986" s="23">
        <v>100</v>
      </c>
      <c r="H986" s="25">
        <v>0</v>
      </c>
    </row>
    <row r="987" spans="1:8">
      <c r="A987" s="23">
        <v>984</v>
      </c>
      <c r="B987" s="23">
        <v>700</v>
      </c>
      <c r="C987" s="23">
        <v>0.9</v>
      </c>
      <c r="D987" s="23">
        <v>1000</v>
      </c>
      <c r="E987" s="23">
        <v>50</v>
      </c>
      <c r="F987" s="23">
        <v>60</v>
      </c>
      <c r="G987" s="23">
        <v>0</v>
      </c>
      <c r="H987" s="25">
        <v>9.31</v>
      </c>
    </row>
    <row r="988" spans="1:8">
      <c r="A988" s="23">
        <v>985</v>
      </c>
      <c r="B988" s="23">
        <v>700</v>
      </c>
      <c r="C988" s="23">
        <v>0.9</v>
      </c>
      <c r="D988" s="23">
        <v>1000</v>
      </c>
      <c r="E988" s="23">
        <v>50</v>
      </c>
      <c r="F988" s="23">
        <v>60</v>
      </c>
      <c r="G988" s="23">
        <v>5</v>
      </c>
      <c r="H988" s="25">
        <v>0</v>
      </c>
    </row>
    <row r="989" spans="1:8">
      <c r="A989" s="23">
        <v>986</v>
      </c>
      <c r="B989" s="23">
        <v>700</v>
      </c>
      <c r="C989" s="23">
        <v>0.9</v>
      </c>
      <c r="D989" s="23">
        <v>1000</v>
      </c>
      <c r="E989" s="23">
        <v>50</v>
      </c>
      <c r="F989" s="23">
        <v>60</v>
      </c>
      <c r="G989" s="23">
        <v>10</v>
      </c>
      <c r="H989" s="25">
        <v>0</v>
      </c>
    </row>
    <row r="990" spans="1:8">
      <c r="A990" s="23">
        <v>987</v>
      </c>
      <c r="B990" s="23">
        <v>700</v>
      </c>
      <c r="C990" s="23">
        <v>0.9</v>
      </c>
      <c r="D990" s="23">
        <v>1000</v>
      </c>
      <c r="E990" s="23">
        <v>50</v>
      </c>
      <c r="F990" s="23">
        <v>60</v>
      </c>
      <c r="G990" s="23">
        <v>40</v>
      </c>
      <c r="H990" s="25">
        <v>0</v>
      </c>
    </row>
    <row r="991" spans="1:8">
      <c r="A991" s="23">
        <v>988</v>
      </c>
      <c r="B991" s="23">
        <v>700</v>
      </c>
      <c r="C991" s="23">
        <v>0.9</v>
      </c>
      <c r="D991" s="23">
        <v>1000</v>
      </c>
      <c r="E991" s="23">
        <v>50</v>
      </c>
      <c r="F991" s="23">
        <v>60</v>
      </c>
      <c r="G991" s="23">
        <v>70</v>
      </c>
      <c r="H991" s="25">
        <v>0</v>
      </c>
    </row>
    <row r="992" spans="1:8">
      <c r="A992" s="23">
        <v>989</v>
      </c>
      <c r="B992" s="23">
        <v>700</v>
      </c>
      <c r="C992" s="23">
        <v>0.9</v>
      </c>
      <c r="D992" s="23">
        <v>1000</v>
      </c>
      <c r="E992" s="23">
        <v>50</v>
      </c>
      <c r="F992" s="23">
        <v>60</v>
      </c>
      <c r="G992" s="23">
        <v>100</v>
      </c>
      <c r="H992" s="25">
        <v>0</v>
      </c>
    </row>
    <row r="993" spans="1:8">
      <c r="A993" s="23">
        <v>990</v>
      </c>
      <c r="B993" s="23">
        <v>700</v>
      </c>
      <c r="C993" s="23">
        <v>0.9</v>
      </c>
      <c r="D993" s="23">
        <v>3000</v>
      </c>
      <c r="E993" s="23">
        <v>1</v>
      </c>
      <c r="F993" s="23">
        <v>0</v>
      </c>
      <c r="G993" s="23">
        <v>0</v>
      </c>
      <c r="H993" s="25">
        <v>8.5399999999999991</v>
      </c>
    </row>
    <row r="994" spans="1:8">
      <c r="A994" s="23">
        <v>991</v>
      </c>
      <c r="B994" s="23">
        <v>700</v>
      </c>
      <c r="C994" s="23">
        <v>0.9</v>
      </c>
      <c r="D994" s="23">
        <v>3000</v>
      </c>
      <c r="E994" s="23">
        <v>1</v>
      </c>
      <c r="F994" s="23">
        <v>0</v>
      </c>
      <c r="G994" s="23">
        <v>5</v>
      </c>
      <c r="H994" s="25">
        <v>0</v>
      </c>
    </row>
    <row r="995" spans="1:8">
      <c r="A995" s="23">
        <v>992</v>
      </c>
      <c r="B995" s="23">
        <v>700</v>
      </c>
      <c r="C995" s="23">
        <v>0.9</v>
      </c>
      <c r="D995" s="23">
        <v>3000</v>
      </c>
      <c r="E995" s="23">
        <v>1</v>
      </c>
      <c r="F995" s="23">
        <v>0</v>
      </c>
      <c r="G995" s="23">
        <v>10</v>
      </c>
      <c r="H995" s="25">
        <v>0</v>
      </c>
    </row>
    <row r="996" spans="1:8">
      <c r="A996" s="23">
        <v>993</v>
      </c>
      <c r="B996" s="23">
        <v>700</v>
      </c>
      <c r="C996" s="23">
        <v>0.9</v>
      </c>
      <c r="D996" s="23">
        <v>3000</v>
      </c>
      <c r="E996" s="23">
        <v>1</v>
      </c>
      <c r="F996" s="23">
        <v>0</v>
      </c>
      <c r="G996" s="23">
        <v>40</v>
      </c>
      <c r="H996" s="25">
        <v>0</v>
      </c>
    </row>
    <row r="997" spans="1:8">
      <c r="A997" s="23">
        <v>994</v>
      </c>
      <c r="B997" s="23">
        <v>700</v>
      </c>
      <c r="C997" s="23">
        <v>0.9</v>
      </c>
      <c r="D997" s="23">
        <v>3000</v>
      </c>
      <c r="E997" s="23">
        <v>1</v>
      </c>
      <c r="F997" s="23">
        <v>0</v>
      </c>
      <c r="G997" s="23">
        <v>70</v>
      </c>
      <c r="H997" s="25">
        <v>0</v>
      </c>
    </row>
    <row r="998" spans="1:8">
      <c r="A998" s="23">
        <v>995</v>
      </c>
      <c r="B998" s="23">
        <v>700</v>
      </c>
      <c r="C998" s="23">
        <v>0.9</v>
      </c>
      <c r="D998" s="23">
        <v>3000</v>
      </c>
      <c r="E998" s="23">
        <v>1</v>
      </c>
      <c r="F998" s="23">
        <v>0</v>
      </c>
      <c r="G998" s="23">
        <v>100</v>
      </c>
      <c r="H998" s="25">
        <v>0</v>
      </c>
    </row>
    <row r="999" spans="1:8">
      <c r="A999" s="23">
        <v>996</v>
      </c>
      <c r="B999" s="23">
        <v>700</v>
      </c>
      <c r="C999" s="23">
        <v>0.9</v>
      </c>
      <c r="D999" s="23">
        <v>3000</v>
      </c>
      <c r="E999" s="23">
        <v>1</v>
      </c>
      <c r="F999" s="23">
        <v>30</v>
      </c>
      <c r="G999" s="23">
        <v>0</v>
      </c>
      <c r="H999" s="25">
        <v>8.2200000000000006</v>
      </c>
    </row>
    <row r="1000" spans="1:8">
      <c r="A1000" s="23">
        <v>997</v>
      </c>
      <c r="B1000" s="23">
        <v>700</v>
      </c>
      <c r="C1000" s="23">
        <v>0.9</v>
      </c>
      <c r="D1000" s="23">
        <v>3000</v>
      </c>
      <c r="E1000" s="23">
        <v>1</v>
      </c>
      <c r="F1000" s="23">
        <v>30</v>
      </c>
      <c r="G1000" s="23">
        <v>5</v>
      </c>
      <c r="H1000" s="25">
        <v>0</v>
      </c>
    </row>
    <row r="1001" spans="1:8">
      <c r="A1001" s="23">
        <v>998</v>
      </c>
      <c r="B1001" s="23">
        <v>700</v>
      </c>
      <c r="C1001" s="23">
        <v>0.9</v>
      </c>
      <c r="D1001" s="23">
        <v>3000</v>
      </c>
      <c r="E1001" s="23">
        <v>1</v>
      </c>
      <c r="F1001" s="23">
        <v>30</v>
      </c>
      <c r="G1001" s="23">
        <v>10</v>
      </c>
      <c r="H1001" s="25">
        <v>0</v>
      </c>
    </row>
    <row r="1002" spans="1:8">
      <c r="A1002" s="23">
        <v>999</v>
      </c>
      <c r="B1002" s="23">
        <v>700</v>
      </c>
      <c r="C1002" s="23">
        <v>0.9</v>
      </c>
      <c r="D1002" s="23">
        <v>3000</v>
      </c>
      <c r="E1002" s="23">
        <v>1</v>
      </c>
      <c r="F1002" s="23">
        <v>30</v>
      </c>
      <c r="G1002" s="23">
        <v>40</v>
      </c>
      <c r="H1002" s="25">
        <v>0</v>
      </c>
    </row>
    <row r="1003" spans="1:8">
      <c r="A1003" s="23">
        <v>1000</v>
      </c>
      <c r="B1003" s="23">
        <v>700</v>
      </c>
      <c r="C1003" s="23">
        <v>0.9</v>
      </c>
      <c r="D1003" s="23">
        <v>3000</v>
      </c>
      <c r="E1003" s="23">
        <v>1</v>
      </c>
      <c r="F1003" s="23">
        <v>30</v>
      </c>
      <c r="G1003" s="23">
        <v>70</v>
      </c>
      <c r="H1003" s="25">
        <v>0</v>
      </c>
    </row>
    <row r="1004" spans="1:8">
      <c r="A1004" s="23">
        <v>1001</v>
      </c>
      <c r="B1004" s="23">
        <v>700</v>
      </c>
      <c r="C1004" s="23">
        <v>0.9</v>
      </c>
      <c r="D1004" s="23">
        <v>3000</v>
      </c>
      <c r="E1004" s="23">
        <v>1</v>
      </c>
      <c r="F1004" s="23">
        <v>30</v>
      </c>
      <c r="G1004" s="23">
        <v>100</v>
      </c>
      <c r="H1004" s="25">
        <v>0</v>
      </c>
    </row>
    <row r="1005" spans="1:8">
      <c r="A1005" s="23">
        <v>1002</v>
      </c>
      <c r="B1005" s="23">
        <v>700</v>
      </c>
      <c r="C1005" s="23">
        <v>0.9</v>
      </c>
      <c r="D1005" s="23">
        <v>3000</v>
      </c>
      <c r="E1005" s="23">
        <v>1</v>
      </c>
      <c r="F1005" s="23">
        <v>60</v>
      </c>
      <c r="G1005" s="23">
        <v>0</v>
      </c>
      <c r="H1005" s="25">
        <v>7</v>
      </c>
    </row>
    <row r="1006" spans="1:8">
      <c r="A1006" s="23">
        <v>1003</v>
      </c>
      <c r="B1006" s="23">
        <v>700</v>
      </c>
      <c r="C1006" s="23">
        <v>0.9</v>
      </c>
      <c r="D1006" s="23">
        <v>3000</v>
      </c>
      <c r="E1006" s="23">
        <v>1</v>
      </c>
      <c r="F1006" s="23">
        <v>60</v>
      </c>
      <c r="G1006" s="23">
        <v>5</v>
      </c>
      <c r="H1006" s="25">
        <v>0</v>
      </c>
    </row>
    <row r="1007" spans="1:8">
      <c r="A1007" s="23">
        <v>1004</v>
      </c>
      <c r="B1007" s="23">
        <v>700</v>
      </c>
      <c r="C1007" s="23">
        <v>0.9</v>
      </c>
      <c r="D1007" s="23">
        <v>3000</v>
      </c>
      <c r="E1007" s="23">
        <v>1</v>
      </c>
      <c r="F1007" s="23">
        <v>60</v>
      </c>
      <c r="G1007" s="23">
        <v>10</v>
      </c>
      <c r="H1007" s="25">
        <v>0</v>
      </c>
    </row>
    <row r="1008" spans="1:8">
      <c r="A1008" s="23">
        <v>1005</v>
      </c>
      <c r="B1008" s="23">
        <v>700</v>
      </c>
      <c r="C1008" s="23">
        <v>0.9</v>
      </c>
      <c r="D1008" s="23">
        <v>3000</v>
      </c>
      <c r="E1008" s="23">
        <v>1</v>
      </c>
      <c r="F1008" s="23">
        <v>60</v>
      </c>
      <c r="G1008" s="23">
        <v>40</v>
      </c>
      <c r="H1008" s="25">
        <v>0</v>
      </c>
    </row>
    <row r="1009" spans="1:8">
      <c r="A1009" s="23">
        <v>1006</v>
      </c>
      <c r="B1009" s="23">
        <v>700</v>
      </c>
      <c r="C1009" s="23">
        <v>0.9</v>
      </c>
      <c r="D1009" s="23">
        <v>3000</v>
      </c>
      <c r="E1009" s="23">
        <v>1</v>
      </c>
      <c r="F1009" s="23">
        <v>60</v>
      </c>
      <c r="G1009" s="23">
        <v>70</v>
      </c>
      <c r="H1009" s="25">
        <v>0</v>
      </c>
    </row>
    <row r="1010" spans="1:8">
      <c r="A1010" s="23">
        <v>1007</v>
      </c>
      <c r="B1010" s="23">
        <v>700</v>
      </c>
      <c r="C1010" s="23">
        <v>0.9</v>
      </c>
      <c r="D1010" s="23">
        <v>3000</v>
      </c>
      <c r="E1010" s="23">
        <v>1</v>
      </c>
      <c r="F1010" s="23">
        <v>60</v>
      </c>
      <c r="G1010" s="23">
        <v>100</v>
      </c>
      <c r="H1010" s="25">
        <v>0</v>
      </c>
    </row>
    <row r="1011" spans="1:8">
      <c r="A1011" s="23">
        <v>1008</v>
      </c>
      <c r="B1011" s="23">
        <v>700</v>
      </c>
      <c r="C1011" s="23">
        <v>0.9</v>
      </c>
      <c r="D1011" s="23">
        <v>3000</v>
      </c>
      <c r="E1011" s="23">
        <v>5</v>
      </c>
      <c r="F1011" s="23">
        <v>0</v>
      </c>
      <c r="G1011" s="23">
        <v>0</v>
      </c>
      <c r="H1011" s="25">
        <v>12.3</v>
      </c>
    </row>
    <row r="1012" spans="1:8">
      <c r="A1012" s="23">
        <v>1009</v>
      </c>
      <c r="B1012" s="23">
        <v>700</v>
      </c>
      <c r="C1012" s="23">
        <v>0.9</v>
      </c>
      <c r="D1012" s="23">
        <v>3000</v>
      </c>
      <c r="E1012" s="23">
        <v>5</v>
      </c>
      <c r="F1012" s="23">
        <v>0</v>
      </c>
      <c r="G1012" s="23">
        <v>5</v>
      </c>
      <c r="H1012" s="25">
        <v>8.52</v>
      </c>
    </row>
    <row r="1013" spans="1:8">
      <c r="A1013" s="23">
        <v>1010</v>
      </c>
      <c r="B1013" s="23">
        <v>700</v>
      </c>
      <c r="C1013" s="23">
        <v>0.9</v>
      </c>
      <c r="D1013" s="23">
        <v>3000</v>
      </c>
      <c r="E1013" s="23">
        <v>5</v>
      </c>
      <c r="F1013" s="23">
        <v>0</v>
      </c>
      <c r="G1013" s="23">
        <v>10</v>
      </c>
      <c r="H1013" s="25">
        <v>7.91</v>
      </c>
    </row>
    <row r="1014" spans="1:8">
      <c r="A1014" s="23">
        <v>1011</v>
      </c>
      <c r="B1014" s="23">
        <v>700</v>
      </c>
      <c r="C1014" s="23">
        <v>0.9</v>
      </c>
      <c r="D1014" s="23">
        <v>3000</v>
      </c>
      <c r="E1014" s="23">
        <v>5</v>
      </c>
      <c r="F1014" s="23">
        <v>0</v>
      </c>
      <c r="G1014" s="23">
        <v>40</v>
      </c>
      <c r="H1014" s="25">
        <v>0</v>
      </c>
    </row>
    <row r="1015" spans="1:8">
      <c r="A1015" s="23">
        <v>1012</v>
      </c>
      <c r="B1015" s="23">
        <v>700</v>
      </c>
      <c r="C1015" s="23">
        <v>0.9</v>
      </c>
      <c r="D1015" s="23">
        <v>3000</v>
      </c>
      <c r="E1015" s="23">
        <v>5</v>
      </c>
      <c r="F1015" s="23">
        <v>0</v>
      </c>
      <c r="G1015" s="23">
        <v>70</v>
      </c>
      <c r="H1015" s="25">
        <v>0</v>
      </c>
    </row>
    <row r="1016" spans="1:8">
      <c r="A1016" s="23">
        <v>1013</v>
      </c>
      <c r="B1016" s="23">
        <v>700</v>
      </c>
      <c r="C1016" s="23">
        <v>0.9</v>
      </c>
      <c r="D1016" s="23">
        <v>3000</v>
      </c>
      <c r="E1016" s="23">
        <v>5</v>
      </c>
      <c r="F1016" s="23">
        <v>0</v>
      </c>
      <c r="G1016" s="23">
        <v>100</v>
      </c>
      <c r="H1016" s="25">
        <v>0</v>
      </c>
    </row>
    <row r="1017" spans="1:8">
      <c r="A1017" s="23">
        <v>1014</v>
      </c>
      <c r="B1017" s="23">
        <v>700</v>
      </c>
      <c r="C1017" s="23">
        <v>0.9</v>
      </c>
      <c r="D1017" s="23">
        <v>3000</v>
      </c>
      <c r="E1017" s="23">
        <v>5</v>
      </c>
      <c r="F1017" s="23">
        <v>30</v>
      </c>
      <c r="G1017" s="23">
        <v>0</v>
      </c>
      <c r="H1017" s="25">
        <v>11.5</v>
      </c>
    </row>
    <row r="1018" spans="1:8">
      <c r="A1018" s="23">
        <v>1015</v>
      </c>
      <c r="B1018" s="23">
        <v>700</v>
      </c>
      <c r="C1018" s="23">
        <v>0.9</v>
      </c>
      <c r="D1018" s="23">
        <v>3000</v>
      </c>
      <c r="E1018" s="23">
        <v>5</v>
      </c>
      <c r="F1018" s="23">
        <v>30</v>
      </c>
      <c r="G1018" s="23">
        <v>5</v>
      </c>
      <c r="H1018" s="25">
        <v>7.86</v>
      </c>
    </row>
    <row r="1019" spans="1:8">
      <c r="A1019" s="23">
        <v>1016</v>
      </c>
      <c r="B1019" s="23">
        <v>700</v>
      </c>
      <c r="C1019" s="23">
        <v>0.9</v>
      </c>
      <c r="D1019" s="23">
        <v>3000</v>
      </c>
      <c r="E1019" s="23">
        <v>5</v>
      </c>
      <c r="F1019" s="23">
        <v>30</v>
      </c>
      <c r="G1019" s="23">
        <v>10</v>
      </c>
      <c r="H1019" s="25">
        <v>0</v>
      </c>
    </row>
    <row r="1020" spans="1:8">
      <c r="A1020" s="23">
        <v>1017</v>
      </c>
      <c r="B1020" s="23">
        <v>700</v>
      </c>
      <c r="C1020" s="23">
        <v>0.9</v>
      </c>
      <c r="D1020" s="23">
        <v>3000</v>
      </c>
      <c r="E1020" s="23">
        <v>5</v>
      </c>
      <c r="F1020" s="23">
        <v>30</v>
      </c>
      <c r="G1020" s="23">
        <v>40</v>
      </c>
      <c r="H1020" s="25">
        <v>0</v>
      </c>
    </row>
    <row r="1021" spans="1:8">
      <c r="A1021" s="23">
        <v>1018</v>
      </c>
      <c r="B1021" s="23">
        <v>700</v>
      </c>
      <c r="C1021" s="23">
        <v>0.9</v>
      </c>
      <c r="D1021" s="23">
        <v>3000</v>
      </c>
      <c r="E1021" s="23">
        <v>5</v>
      </c>
      <c r="F1021" s="23">
        <v>30</v>
      </c>
      <c r="G1021" s="23">
        <v>70</v>
      </c>
      <c r="H1021" s="25">
        <v>0</v>
      </c>
    </row>
    <row r="1022" spans="1:8">
      <c r="A1022" s="23">
        <v>1019</v>
      </c>
      <c r="B1022" s="23">
        <v>700</v>
      </c>
      <c r="C1022" s="23">
        <v>0.9</v>
      </c>
      <c r="D1022" s="23">
        <v>3000</v>
      </c>
      <c r="E1022" s="23">
        <v>5</v>
      </c>
      <c r="F1022" s="23">
        <v>30</v>
      </c>
      <c r="G1022" s="23">
        <v>100</v>
      </c>
      <c r="H1022" s="25">
        <v>0</v>
      </c>
    </row>
    <row r="1023" spans="1:8">
      <c r="A1023" s="23">
        <v>1020</v>
      </c>
      <c r="B1023" s="23">
        <v>700</v>
      </c>
      <c r="C1023" s="23">
        <v>0.9</v>
      </c>
      <c r="D1023" s="23">
        <v>3000</v>
      </c>
      <c r="E1023" s="23">
        <v>5</v>
      </c>
      <c r="F1023" s="23">
        <v>60</v>
      </c>
      <c r="G1023" s="23">
        <v>0</v>
      </c>
      <c r="H1023" s="25">
        <v>8.92</v>
      </c>
    </row>
    <row r="1024" spans="1:8">
      <c r="A1024" s="23">
        <v>1021</v>
      </c>
      <c r="B1024" s="23">
        <v>700</v>
      </c>
      <c r="C1024" s="23">
        <v>0.9</v>
      </c>
      <c r="D1024" s="23">
        <v>3000</v>
      </c>
      <c r="E1024" s="23">
        <v>5</v>
      </c>
      <c r="F1024" s="23">
        <v>60</v>
      </c>
      <c r="G1024" s="23">
        <v>5</v>
      </c>
      <c r="H1024" s="25">
        <v>0</v>
      </c>
    </row>
    <row r="1025" spans="1:8">
      <c r="A1025" s="23">
        <v>1022</v>
      </c>
      <c r="B1025" s="23">
        <v>700</v>
      </c>
      <c r="C1025" s="23">
        <v>0.9</v>
      </c>
      <c r="D1025" s="23">
        <v>3000</v>
      </c>
      <c r="E1025" s="23">
        <v>5</v>
      </c>
      <c r="F1025" s="23">
        <v>60</v>
      </c>
      <c r="G1025" s="23">
        <v>10</v>
      </c>
      <c r="H1025" s="25">
        <v>0</v>
      </c>
    </row>
    <row r="1026" spans="1:8">
      <c r="A1026" s="23">
        <v>1023</v>
      </c>
      <c r="B1026" s="23">
        <v>700</v>
      </c>
      <c r="C1026" s="23">
        <v>0.9</v>
      </c>
      <c r="D1026" s="23">
        <v>3000</v>
      </c>
      <c r="E1026" s="23">
        <v>5</v>
      </c>
      <c r="F1026" s="23">
        <v>60</v>
      </c>
      <c r="G1026" s="23">
        <v>40</v>
      </c>
      <c r="H1026" s="25">
        <v>0</v>
      </c>
    </row>
    <row r="1027" spans="1:8">
      <c r="A1027" s="23">
        <v>1024</v>
      </c>
      <c r="B1027" s="23">
        <v>700</v>
      </c>
      <c r="C1027" s="23">
        <v>0.9</v>
      </c>
      <c r="D1027" s="23">
        <v>3000</v>
      </c>
      <c r="E1027" s="23">
        <v>5</v>
      </c>
      <c r="F1027" s="23">
        <v>60</v>
      </c>
      <c r="G1027" s="23">
        <v>70</v>
      </c>
      <c r="H1027" s="25">
        <v>0</v>
      </c>
    </row>
    <row r="1028" spans="1:8">
      <c r="A1028" s="23">
        <v>1025</v>
      </c>
      <c r="B1028" s="23">
        <v>700</v>
      </c>
      <c r="C1028" s="23">
        <v>0.9</v>
      </c>
      <c r="D1028" s="23">
        <v>3000</v>
      </c>
      <c r="E1028" s="23">
        <v>5</v>
      </c>
      <c r="F1028" s="23">
        <v>60</v>
      </c>
      <c r="G1028" s="23">
        <v>100</v>
      </c>
      <c r="H1028" s="25">
        <v>0</v>
      </c>
    </row>
    <row r="1029" spans="1:8">
      <c r="A1029" s="23">
        <v>1026</v>
      </c>
      <c r="B1029" s="23">
        <v>700</v>
      </c>
      <c r="C1029" s="23">
        <v>0.9</v>
      </c>
      <c r="D1029" s="23">
        <v>3000</v>
      </c>
      <c r="E1029" s="23">
        <v>10</v>
      </c>
      <c r="F1029" s="23">
        <v>0</v>
      </c>
      <c r="G1029" s="23">
        <v>0</v>
      </c>
      <c r="H1029" s="25">
        <v>12.8</v>
      </c>
    </row>
    <row r="1030" spans="1:8">
      <c r="A1030" s="23">
        <v>1027</v>
      </c>
      <c r="B1030" s="23">
        <v>700</v>
      </c>
      <c r="C1030" s="23">
        <v>0.9</v>
      </c>
      <c r="D1030" s="23">
        <v>3000</v>
      </c>
      <c r="E1030" s="23">
        <v>10</v>
      </c>
      <c r="F1030" s="23">
        <v>0</v>
      </c>
      <c r="G1030" s="23">
        <v>5</v>
      </c>
      <c r="H1030" s="25">
        <v>9.2100000000000009</v>
      </c>
    </row>
    <row r="1031" spans="1:8">
      <c r="A1031" s="23">
        <v>1028</v>
      </c>
      <c r="B1031" s="23">
        <v>700</v>
      </c>
      <c r="C1031" s="23">
        <v>0.9</v>
      </c>
      <c r="D1031" s="23">
        <v>3000</v>
      </c>
      <c r="E1031" s="23">
        <v>10</v>
      </c>
      <c r="F1031" s="23">
        <v>0</v>
      </c>
      <c r="G1031" s="23">
        <v>10</v>
      </c>
      <c r="H1031" s="25">
        <v>8.5500000000000007</v>
      </c>
    </row>
    <row r="1032" spans="1:8">
      <c r="A1032" s="23">
        <v>1029</v>
      </c>
      <c r="B1032" s="23">
        <v>700</v>
      </c>
      <c r="C1032" s="23">
        <v>0.9</v>
      </c>
      <c r="D1032" s="23">
        <v>3000</v>
      </c>
      <c r="E1032" s="23">
        <v>10</v>
      </c>
      <c r="F1032" s="23">
        <v>0</v>
      </c>
      <c r="G1032" s="23">
        <v>40</v>
      </c>
      <c r="H1032" s="25">
        <v>0</v>
      </c>
    </row>
    <row r="1033" spans="1:8">
      <c r="A1033" s="23">
        <v>1030</v>
      </c>
      <c r="B1033" s="23">
        <v>700</v>
      </c>
      <c r="C1033" s="23">
        <v>0.9</v>
      </c>
      <c r="D1033" s="23">
        <v>3000</v>
      </c>
      <c r="E1033" s="23">
        <v>10</v>
      </c>
      <c r="F1033" s="23">
        <v>0</v>
      </c>
      <c r="G1033" s="23">
        <v>70</v>
      </c>
      <c r="H1033" s="25">
        <v>0</v>
      </c>
    </row>
    <row r="1034" spans="1:8">
      <c r="A1034" s="23">
        <v>1031</v>
      </c>
      <c r="B1034" s="23">
        <v>700</v>
      </c>
      <c r="C1034" s="23">
        <v>0.9</v>
      </c>
      <c r="D1034" s="23">
        <v>3000</v>
      </c>
      <c r="E1034" s="23">
        <v>10</v>
      </c>
      <c r="F1034" s="23">
        <v>0</v>
      </c>
      <c r="G1034" s="23">
        <v>100</v>
      </c>
      <c r="H1034" s="25">
        <v>0</v>
      </c>
    </row>
    <row r="1035" spans="1:8">
      <c r="A1035" s="23">
        <v>1032</v>
      </c>
      <c r="B1035" s="23">
        <v>700</v>
      </c>
      <c r="C1035" s="23">
        <v>0.9</v>
      </c>
      <c r="D1035" s="23">
        <v>3000</v>
      </c>
      <c r="E1035" s="23">
        <v>10</v>
      </c>
      <c r="F1035" s="23">
        <v>30</v>
      </c>
      <c r="G1035" s="23">
        <v>0</v>
      </c>
      <c r="H1035" s="25">
        <v>11.9</v>
      </c>
    </row>
    <row r="1036" spans="1:8">
      <c r="A1036" s="23">
        <v>1033</v>
      </c>
      <c r="B1036" s="23">
        <v>700</v>
      </c>
      <c r="C1036" s="23">
        <v>0.9</v>
      </c>
      <c r="D1036" s="23">
        <v>3000</v>
      </c>
      <c r="E1036" s="23">
        <v>10</v>
      </c>
      <c r="F1036" s="23">
        <v>30</v>
      </c>
      <c r="G1036" s="23">
        <v>5</v>
      </c>
      <c r="H1036" s="25">
        <v>8.5</v>
      </c>
    </row>
    <row r="1037" spans="1:8">
      <c r="A1037" s="23">
        <v>1034</v>
      </c>
      <c r="B1037" s="23">
        <v>700</v>
      </c>
      <c r="C1037" s="23">
        <v>0.9</v>
      </c>
      <c r="D1037" s="23">
        <v>3000</v>
      </c>
      <c r="E1037" s="23">
        <v>10</v>
      </c>
      <c r="F1037" s="23">
        <v>30</v>
      </c>
      <c r="G1037" s="23">
        <v>10</v>
      </c>
      <c r="H1037" s="25">
        <v>0</v>
      </c>
    </row>
    <row r="1038" spans="1:8">
      <c r="A1038" s="23">
        <v>1035</v>
      </c>
      <c r="B1038" s="23">
        <v>700</v>
      </c>
      <c r="C1038" s="23">
        <v>0.9</v>
      </c>
      <c r="D1038" s="23">
        <v>3000</v>
      </c>
      <c r="E1038" s="23">
        <v>10</v>
      </c>
      <c r="F1038" s="23">
        <v>30</v>
      </c>
      <c r="G1038" s="23">
        <v>40</v>
      </c>
      <c r="H1038" s="25">
        <v>0</v>
      </c>
    </row>
    <row r="1039" spans="1:8">
      <c r="A1039" s="23">
        <v>1036</v>
      </c>
      <c r="B1039" s="23">
        <v>700</v>
      </c>
      <c r="C1039" s="23">
        <v>0.9</v>
      </c>
      <c r="D1039" s="23">
        <v>3000</v>
      </c>
      <c r="E1039" s="23">
        <v>10</v>
      </c>
      <c r="F1039" s="23">
        <v>30</v>
      </c>
      <c r="G1039" s="23">
        <v>70</v>
      </c>
      <c r="H1039" s="25">
        <v>0</v>
      </c>
    </row>
    <row r="1040" spans="1:8">
      <c r="A1040" s="23">
        <v>1037</v>
      </c>
      <c r="B1040" s="23">
        <v>700</v>
      </c>
      <c r="C1040" s="23">
        <v>0.9</v>
      </c>
      <c r="D1040" s="23">
        <v>3000</v>
      </c>
      <c r="E1040" s="23">
        <v>10</v>
      </c>
      <c r="F1040" s="23">
        <v>30</v>
      </c>
      <c r="G1040" s="23">
        <v>100</v>
      </c>
      <c r="H1040" s="25">
        <v>0</v>
      </c>
    </row>
    <row r="1041" spans="1:8">
      <c r="A1041" s="23">
        <v>1038</v>
      </c>
      <c r="B1041" s="23">
        <v>700</v>
      </c>
      <c r="C1041" s="23">
        <v>0.9</v>
      </c>
      <c r="D1041" s="23">
        <v>3000</v>
      </c>
      <c r="E1041" s="23">
        <v>10</v>
      </c>
      <c r="F1041" s="23">
        <v>60</v>
      </c>
      <c r="G1041" s="23">
        <v>0</v>
      </c>
      <c r="H1041" s="25">
        <v>9.2200000000000006</v>
      </c>
    </row>
    <row r="1042" spans="1:8">
      <c r="A1042" s="23">
        <v>1039</v>
      </c>
      <c r="B1042" s="23">
        <v>700</v>
      </c>
      <c r="C1042" s="23">
        <v>0.9</v>
      </c>
      <c r="D1042" s="23">
        <v>3000</v>
      </c>
      <c r="E1042" s="23">
        <v>10</v>
      </c>
      <c r="F1042" s="23">
        <v>60</v>
      </c>
      <c r="G1042" s="23">
        <v>5</v>
      </c>
      <c r="H1042" s="25">
        <v>0</v>
      </c>
    </row>
    <row r="1043" spans="1:8">
      <c r="A1043" s="23">
        <v>1040</v>
      </c>
      <c r="B1043" s="23">
        <v>700</v>
      </c>
      <c r="C1043" s="23">
        <v>0.9</v>
      </c>
      <c r="D1043" s="23">
        <v>3000</v>
      </c>
      <c r="E1043" s="23">
        <v>10</v>
      </c>
      <c r="F1043" s="23">
        <v>60</v>
      </c>
      <c r="G1043" s="23">
        <v>10</v>
      </c>
      <c r="H1043" s="25">
        <v>0</v>
      </c>
    </row>
    <row r="1044" spans="1:8">
      <c r="A1044" s="23">
        <v>1041</v>
      </c>
      <c r="B1044" s="23">
        <v>700</v>
      </c>
      <c r="C1044" s="23">
        <v>0.9</v>
      </c>
      <c r="D1044" s="23">
        <v>3000</v>
      </c>
      <c r="E1044" s="23">
        <v>10</v>
      </c>
      <c r="F1044" s="23">
        <v>60</v>
      </c>
      <c r="G1044" s="23">
        <v>40</v>
      </c>
      <c r="H1044" s="25">
        <v>0</v>
      </c>
    </row>
    <row r="1045" spans="1:8">
      <c r="A1045" s="23">
        <v>1042</v>
      </c>
      <c r="B1045" s="23">
        <v>700</v>
      </c>
      <c r="C1045" s="23">
        <v>0.9</v>
      </c>
      <c r="D1045" s="23">
        <v>3000</v>
      </c>
      <c r="E1045" s="23">
        <v>10</v>
      </c>
      <c r="F1045" s="23">
        <v>60</v>
      </c>
      <c r="G1045" s="23">
        <v>70</v>
      </c>
      <c r="H1045" s="25">
        <v>0</v>
      </c>
    </row>
    <row r="1046" spans="1:8">
      <c r="A1046" s="23">
        <v>1043</v>
      </c>
      <c r="B1046" s="23">
        <v>700</v>
      </c>
      <c r="C1046" s="23">
        <v>0.9</v>
      </c>
      <c r="D1046" s="23">
        <v>3000</v>
      </c>
      <c r="E1046" s="23">
        <v>10</v>
      </c>
      <c r="F1046" s="23">
        <v>60</v>
      </c>
      <c r="G1046" s="23">
        <v>100</v>
      </c>
      <c r="H1046" s="25">
        <v>0</v>
      </c>
    </row>
    <row r="1047" spans="1:8">
      <c r="A1047" s="23">
        <v>1044</v>
      </c>
      <c r="B1047" s="23">
        <v>700</v>
      </c>
      <c r="C1047" s="23">
        <v>0.9</v>
      </c>
      <c r="D1047" s="23">
        <v>3000</v>
      </c>
      <c r="E1047" s="23">
        <v>20</v>
      </c>
      <c r="F1047" s="23">
        <v>0</v>
      </c>
      <c r="G1047" s="23">
        <v>0</v>
      </c>
      <c r="H1047" s="25">
        <v>13.1</v>
      </c>
    </row>
    <row r="1048" spans="1:8">
      <c r="A1048" s="23">
        <v>1045</v>
      </c>
      <c r="B1048" s="23">
        <v>700</v>
      </c>
      <c r="C1048" s="23">
        <v>0.9</v>
      </c>
      <c r="D1048" s="23">
        <v>3000</v>
      </c>
      <c r="E1048" s="23">
        <v>20</v>
      </c>
      <c r="F1048" s="23">
        <v>0</v>
      </c>
      <c r="G1048" s="23">
        <v>5</v>
      </c>
      <c r="H1048" s="25">
        <v>9.43</v>
      </c>
    </row>
    <row r="1049" spans="1:8">
      <c r="A1049" s="23">
        <v>1046</v>
      </c>
      <c r="B1049" s="23">
        <v>700</v>
      </c>
      <c r="C1049" s="23">
        <v>0.9</v>
      </c>
      <c r="D1049" s="23">
        <v>3000</v>
      </c>
      <c r="E1049" s="23">
        <v>20</v>
      </c>
      <c r="F1049" s="23">
        <v>0</v>
      </c>
      <c r="G1049" s="23">
        <v>10</v>
      </c>
      <c r="H1049" s="25">
        <v>8.7200000000000006</v>
      </c>
    </row>
    <row r="1050" spans="1:8">
      <c r="A1050" s="23">
        <v>1047</v>
      </c>
      <c r="B1050" s="23">
        <v>700</v>
      </c>
      <c r="C1050" s="23">
        <v>0.9</v>
      </c>
      <c r="D1050" s="23">
        <v>3000</v>
      </c>
      <c r="E1050" s="23">
        <v>20</v>
      </c>
      <c r="F1050" s="23">
        <v>0</v>
      </c>
      <c r="G1050" s="23">
        <v>40</v>
      </c>
      <c r="H1050" s="25">
        <v>0</v>
      </c>
    </row>
    <row r="1051" spans="1:8">
      <c r="A1051" s="23">
        <v>1048</v>
      </c>
      <c r="B1051" s="23">
        <v>700</v>
      </c>
      <c r="C1051" s="23">
        <v>0.9</v>
      </c>
      <c r="D1051" s="23">
        <v>3000</v>
      </c>
      <c r="E1051" s="23">
        <v>20</v>
      </c>
      <c r="F1051" s="23">
        <v>0</v>
      </c>
      <c r="G1051" s="23">
        <v>70</v>
      </c>
      <c r="H1051" s="25">
        <v>0</v>
      </c>
    </row>
    <row r="1052" spans="1:8">
      <c r="A1052" s="23">
        <v>1049</v>
      </c>
      <c r="B1052" s="23">
        <v>700</v>
      </c>
      <c r="C1052" s="23">
        <v>0.9</v>
      </c>
      <c r="D1052" s="23">
        <v>3000</v>
      </c>
      <c r="E1052" s="23">
        <v>20</v>
      </c>
      <c r="F1052" s="23">
        <v>0</v>
      </c>
      <c r="G1052" s="23">
        <v>100</v>
      </c>
      <c r="H1052" s="25">
        <v>0</v>
      </c>
    </row>
    <row r="1053" spans="1:8">
      <c r="A1053" s="23">
        <v>1050</v>
      </c>
      <c r="B1053" s="23">
        <v>700</v>
      </c>
      <c r="C1053" s="23">
        <v>0.9</v>
      </c>
      <c r="D1053" s="23">
        <v>3000</v>
      </c>
      <c r="E1053" s="23">
        <v>20</v>
      </c>
      <c r="F1053" s="23">
        <v>30</v>
      </c>
      <c r="G1053" s="23">
        <v>0</v>
      </c>
      <c r="H1053" s="25">
        <v>12.1</v>
      </c>
    </row>
    <row r="1054" spans="1:8">
      <c r="A1054" s="23">
        <v>1051</v>
      </c>
      <c r="B1054" s="23">
        <v>700</v>
      </c>
      <c r="C1054" s="23">
        <v>0.9</v>
      </c>
      <c r="D1054" s="23">
        <v>3000</v>
      </c>
      <c r="E1054" s="23">
        <v>20</v>
      </c>
      <c r="F1054" s="23">
        <v>30</v>
      </c>
      <c r="G1054" s="23">
        <v>5</v>
      </c>
      <c r="H1054" s="25">
        <v>8.67</v>
      </c>
    </row>
    <row r="1055" spans="1:8">
      <c r="A1055" s="23">
        <v>1052</v>
      </c>
      <c r="B1055" s="23">
        <v>700</v>
      </c>
      <c r="C1055" s="23">
        <v>0.9</v>
      </c>
      <c r="D1055" s="23">
        <v>3000</v>
      </c>
      <c r="E1055" s="23">
        <v>20</v>
      </c>
      <c r="F1055" s="23">
        <v>30</v>
      </c>
      <c r="G1055" s="23">
        <v>10</v>
      </c>
      <c r="H1055" s="25">
        <v>8.07</v>
      </c>
    </row>
    <row r="1056" spans="1:8">
      <c r="A1056" s="23">
        <v>1053</v>
      </c>
      <c r="B1056" s="23">
        <v>700</v>
      </c>
      <c r="C1056" s="23">
        <v>0.9</v>
      </c>
      <c r="D1056" s="23">
        <v>3000</v>
      </c>
      <c r="E1056" s="23">
        <v>20</v>
      </c>
      <c r="F1056" s="23">
        <v>30</v>
      </c>
      <c r="G1056" s="23">
        <v>40</v>
      </c>
      <c r="H1056" s="25">
        <v>0</v>
      </c>
    </row>
    <row r="1057" spans="1:8">
      <c r="A1057" s="23">
        <v>1054</v>
      </c>
      <c r="B1057" s="23">
        <v>700</v>
      </c>
      <c r="C1057" s="23">
        <v>0.9</v>
      </c>
      <c r="D1057" s="23">
        <v>3000</v>
      </c>
      <c r="E1057" s="23">
        <v>20</v>
      </c>
      <c r="F1057" s="23">
        <v>30</v>
      </c>
      <c r="G1057" s="23">
        <v>70</v>
      </c>
      <c r="H1057" s="25">
        <v>0</v>
      </c>
    </row>
    <row r="1058" spans="1:8">
      <c r="A1058" s="23">
        <v>1055</v>
      </c>
      <c r="B1058" s="23">
        <v>700</v>
      </c>
      <c r="C1058" s="23">
        <v>0.9</v>
      </c>
      <c r="D1058" s="23">
        <v>3000</v>
      </c>
      <c r="E1058" s="23">
        <v>20</v>
      </c>
      <c r="F1058" s="23">
        <v>30</v>
      </c>
      <c r="G1058" s="23">
        <v>100</v>
      </c>
      <c r="H1058" s="25">
        <v>0</v>
      </c>
    </row>
    <row r="1059" spans="1:8">
      <c r="A1059" s="23">
        <v>1056</v>
      </c>
      <c r="B1059" s="23">
        <v>700</v>
      </c>
      <c r="C1059" s="23">
        <v>0.9</v>
      </c>
      <c r="D1059" s="23">
        <v>3000</v>
      </c>
      <c r="E1059" s="23">
        <v>20</v>
      </c>
      <c r="F1059" s="23">
        <v>60</v>
      </c>
      <c r="G1059" s="23">
        <v>0</v>
      </c>
      <c r="H1059" s="25">
        <v>9.33</v>
      </c>
    </row>
    <row r="1060" spans="1:8">
      <c r="A1060" s="23">
        <v>1057</v>
      </c>
      <c r="B1060" s="23">
        <v>700</v>
      </c>
      <c r="C1060" s="23">
        <v>0.9</v>
      </c>
      <c r="D1060" s="23">
        <v>3000</v>
      </c>
      <c r="E1060" s="23">
        <v>20</v>
      </c>
      <c r="F1060" s="23">
        <v>60</v>
      </c>
      <c r="G1060" s="23">
        <v>5</v>
      </c>
      <c r="H1060" s="25">
        <v>0</v>
      </c>
    </row>
    <row r="1061" spans="1:8">
      <c r="A1061" s="23">
        <v>1058</v>
      </c>
      <c r="B1061" s="23">
        <v>700</v>
      </c>
      <c r="C1061" s="23">
        <v>0.9</v>
      </c>
      <c r="D1061" s="23">
        <v>3000</v>
      </c>
      <c r="E1061" s="23">
        <v>20</v>
      </c>
      <c r="F1061" s="23">
        <v>60</v>
      </c>
      <c r="G1061" s="23">
        <v>10</v>
      </c>
      <c r="H1061" s="25">
        <v>0</v>
      </c>
    </row>
    <row r="1062" spans="1:8">
      <c r="A1062" s="23">
        <v>1059</v>
      </c>
      <c r="B1062" s="23">
        <v>700</v>
      </c>
      <c r="C1062" s="23">
        <v>0.9</v>
      </c>
      <c r="D1062" s="23">
        <v>3000</v>
      </c>
      <c r="E1062" s="23">
        <v>20</v>
      </c>
      <c r="F1062" s="23">
        <v>60</v>
      </c>
      <c r="G1062" s="23">
        <v>40</v>
      </c>
      <c r="H1062" s="25">
        <v>0</v>
      </c>
    </row>
    <row r="1063" spans="1:8">
      <c r="A1063" s="23">
        <v>1060</v>
      </c>
      <c r="B1063" s="23">
        <v>700</v>
      </c>
      <c r="C1063" s="23">
        <v>0.9</v>
      </c>
      <c r="D1063" s="23">
        <v>3000</v>
      </c>
      <c r="E1063" s="23">
        <v>20</v>
      </c>
      <c r="F1063" s="23">
        <v>60</v>
      </c>
      <c r="G1063" s="23">
        <v>70</v>
      </c>
      <c r="H1063" s="25">
        <v>0</v>
      </c>
    </row>
    <row r="1064" spans="1:8">
      <c r="A1064" s="23">
        <v>1061</v>
      </c>
      <c r="B1064" s="23">
        <v>700</v>
      </c>
      <c r="C1064" s="23">
        <v>0.9</v>
      </c>
      <c r="D1064" s="23">
        <v>3000</v>
      </c>
      <c r="E1064" s="23">
        <v>20</v>
      </c>
      <c r="F1064" s="23">
        <v>60</v>
      </c>
      <c r="G1064" s="23">
        <v>100</v>
      </c>
      <c r="H1064" s="25">
        <v>0</v>
      </c>
    </row>
    <row r="1065" spans="1:8">
      <c r="A1065" s="23">
        <v>1062</v>
      </c>
      <c r="B1065" s="23">
        <v>700</v>
      </c>
      <c r="C1065" s="23">
        <v>0.9</v>
      </c>
      <c r="D1065" s="23">
        <v>3000</v>
      </c>
      <c r="E1065" s="23">
        <v>50</v>
      </c>
      <c r="F1065" s="23">
        <v>0</v>
      </c>
      <c r="G1065" s="23">
        <v>0</v>
      </c>
      <c r="H1065" s="25">
        <v>13.2</v>
      </c>
    </row>
    <row r="1066" spans="1:8">
      <c r="A1066" s="23">
        <v>1063</v>
      </c>
      <c r="B1066" s="23">
        <v>700</v>
      </c>
      <c r="C1066" s="23">
        <v>0.9</v>
      </c>
      <c r="D1066" s="23">
        <v>3000</v>
      </c>
      <c r="E1066" s="23">
        <v>50</v>
      </c>
      <c r="F1066" s="23">
        <v>0</v>
      </c>
      <c r="G1066" s="23">
        <v>5</v>
      </c>
      <c r="H1066" s="25">
        <v>9.5500000000000007</v>
      </c>
    </row>
    <row r="1067" spans="1:8">
      <c r="A1067" s="23">
        <v>1064</v>
      </c>
      <c r="B1067" s="23">
        <v>700</v>
      </c>
      <c r="C1067" s="23">
        <v>0.9</v>
      </c>
      <c r="D1067" s="23">
        <v>3000</v>
      </c>
      <c r="E1067" s="23">
        <v>50</v>
      </c>
      <c r="F1067" s="23">
        <v>0</v>
      </c>
      <c r="G1067" s="23">
        <v>10</v>
      </c>
      <c r="H1067" s="25">
        <v>8.83</v>
      </c>
    </row>
    <row r="1068" spans="1:8">
      <c r="A1068" s="23">
        <v>1065</v>
      </c>
      <c r="B1068" s="23">
        <v>700</v>
      </c>
      <c r="C1068" s="23">
        <v>0.9</v>
      </c>
      <c r="D1068" s="23">
        <v>3000</v>
      </c>
      <c r="E1068" s="23">
        <v>50</v>
      </c>
      <c r="F1068" s="23">
        <v>0</v>
      </c>
      <c r="G1068" s="23">
        <v>40</v>
      </c>
      <c r="H1068" s="25">
        <v>0</v>
      </c>
    </row>
    <row r="1069" spans="1:8">
      <c r="A1069" s="23">
        <v>1066</v>
      </c>
      <c r="B1069" s="23">
        <v>700</v>
      </c>
      <c r="C1069" s="23">
        <v>0.9</v>
      </c>
      <c r="D1069" s="23">
        <v>3000</v>
      </c>
      <c r="E1069" s="23">
        <v>50</v>
      </c>
      <c r="F1069" s="23">
        <v>0</v>
      </c>
      <c r="G1069" s="23">
        <v>70</v>
      </c>
      <c r="H1069" s="25">
        <v>0</v>
      </c>
    </row>
    <row r="1070" spans="1:8">
      <c r="A1070" s="23">
        <v>1067</v>
      </c>
      <c r="B1070" s="23">
        <v>700</v>
      </c>
      <c r="C1070" s="23">
        <v>0.9</v>
      </c>
      <c r="D1070" s="23">
        <v>3000</v>
      </c>
      <c r="E1070" s="23">
        <v>50</v>
      </c>
      <c r="F1070" s="23">
        <v>0</v>
      </c>
      <c r="G1070" s="23">
        <v>100</v>
      </c>
      <c r="H1070" s="25">
        <v>0</v>
      </c>
    </row>
    <row r="1071" spans="1:8">
      <c r="A1071" s="23">
        <v>1068</v>
      </c>
      <c r="B1071" s="23">
        <v>700</v>
      </c>
      <c r="C1071" s="23">
        <v>0.9</v>
      </c>
      <c r="D1071" s="23">
        <v>3000</v>
      </c>
      <c r="E1071" s="23">
        <v>50</v>
      </c>
      <c r="F1071" s="23">
        <v>30</v>
      </c>
      <c r="G1071" s="23">
        <v>0</v>
      </c>
      <c r="H1071" s="25">
        <v>12.2</v>
      </c>
    </row>
    <row r="1072" spans="1:8">
      <c r="A1072" s="23">
        <v>1069</v>
      </c>
      <c r="B1072" s="23">
        <v>700</v>
      </c>
      <c r="C1072" s="23">
        <v>0.9</v>
      </c>
      <c r="D1072" s="23">
        <v>3000</v>
      </c>
      <c r="E1072" s="23">
        <v>50</v>
      </c>
      <c r="F1072" s="23">
        <v>30</v>
      </c>
      <c r="G1072" s="23">
        <v>5</v>
      </c>
      <c r="H1072" s="25">
        <v>8.77</v>
      </c>
    </row>
    <row r="1073" spans="1:8">
      <c r="A1073" s="23">
        <v>1070</v>
      </c>
      <c r="B1073" s="23">
        <v>700</v>
      </c>
      <c r="C1073" s="23">
        <v>0.9</v>
      </c>
      <c r="D1073" s="23">
        <v>3000</v>
      </c>
      <c r="E1073" s="23">
        <v>50</v>
      </c>
      <c r="F1073" s="23">
        <v>30</v>
      </c>
      <c r="G1073" s="23">
        <v>10</v>
      </c>
      <c r="H1073" s="25">
        <v>8.16</v>
      </c>
    </row>
    <row r="1074" spans="1:8">
      <c r="A1074" s="23">
        <v>1071</v>
      </c>
      <c r="B1074" s="23">
        <v>700</v>
      </c>
      <c r="C1074" s="23">
        <v>0.9</v>
      </c>
      <c r="D1074" s="23">
        <v>3000</v>
      </c>
      <c r="E1074" s="23">
        <v>50</v>
      </c>
      <c r="F1074" s="23">
        <v>30</v>
      </c>
      <c r="G1074" s="23">
        <v>40</v>
      </c>
      <c r="H1074" s="25">
        <v>0</v>
      </c>
    </row>
    <row r="1075" spans="1:8">
      <c r="A1075" s="23">
        <v>1072</v>
      </c>
      <c r="B1075" s="23">
        <v>700</v>
      </c>
      <c r="C1075" s="23">
        <v>0.9</v>
      </c>
      <c r="D1075" s="23">
        <v>3000</v>
      </c>
      <c r="E1075" s="23">
        <v>50</v>
      </c>
      <c r="F1075" s="23">
        <v>30</v>
      </c>
      <c r="G1075" s="23">
        <v>70</v>
      </c>
      <c r="H1075" s="25">
        <v>0</v>
      </c>
    </row>
    <row r="1076" spans="1:8">
      <c r="A1076" s="23">
        <v>1073</v>
      </c>
      <c r="B1076" s="23">
        <v>700</v>
      </c>
      <c r="C1076" s="23">
        <v>0.9</v>
      </c>
      <c r="D1076" s="23">
        <v>3000</v>
      </c>
      <c r="E1076" s="23">
        <v>50</v>
      </c>
      <c r="F1076" s="23">
        <v>30</v>
      </c>
      <c r="G1076" s="23">
        <v>100</v>
      </c>
      <c r="H1076" s="25">
        <v>0</v>
      </c>
    </row>
    <row r="1077" spans="1:8">
      <c r="A1077" s="23">
        <v>1074</v>
      </c>
      <c r="B1077" s="23">
        <v>700</v>
      </c>
      <c r="C1077" s="23">
        <v>0.9</v>
      </c>
      <c r="D1077" s="23">
        <v>3000</v>
      </c>
      <c r="E1077" s="23">
        <v>50</v>
      </c>
      <c r="F1077" s="23">
        <v>60</v>
      </c>
      <c r="G1077" s="23">
        <v>0</v>
      </c>
      <c r="H1077" s="25">
        <v>9.39</v>
      </c>
    </row>
    <row r="1078" spans="1:8">
      <c r="A1078" s="23">
        <v>1075</v>
      </c>
      <c r="B1078" s="23">
        <v>700</v>
      </c>
      <c r="C1078" s="23">
        <v>0.9</v>
      </c>
      <c r="D1078" s="23">
        <v>3000</v>
      </c>
      <c r="E1078" s="23">
        <v>50</v>
      </c>
      <c r="F1078" s="23">
        <v>60</v>
      </c>
      <c r="G1078" s="23">
        <v>5</v>
      </c>
      <c r="H1078" s="25">
        <v>0</v>
      </c>
    </row>
    <row r="1079" spans="1:8">
      <c r="A1079" s="23">
        <v>1076</v>
      </c>
      <c r="B1079" s="23">
        <v>700</v>
      </c>
      <c r="C1079" s="23">
        <v>0.9</v>
      </c>
      <c r="D1079" s="23">
        <v>3000</v>
      </c>
      <c r="E1079" s="23">
        <v>50</v>
      </c>
      <c r="F1079" s="23">
        <v>60</v>
      </c>
      <c r="G1079" s="23">
        <v>10</v>
      </c>
      <c r="H1079" s="25">
        <v>0</v>
      </c>
    </row>
    <row r="1080" spans="1:8">
      <c r="A1080" s="23">
        <v>1077</v>
      </c>
      <c r="B1080" s="23">
        <v>700</v>
      </c>
      <c r="C1080" s="23">
        <v>0.9</v>
      </c>
      <c r="D1080" s="23">
        <v>3000</v>
      </c>
      <c r="E1080" s="23">
        <v>50</v>
      </c>
      <c r="F1080" s="23">
        <v>60</v>
      </c>
      <c r="G1080" s="23">
        <v>40</v>
      </c>
      <c r="H1080" s="25">
        <v>0</v>
      </c>
    </row>
    <row r="1081" spans="1:8">
      <c r="A1081" s="23">
        <v>1078</v>
      </c>
      <c r="B1081" s="23">
        <v>700</v>
      </c>
      <c r="C1081" s="23">
        <v>0.9</v>
      </c>
      <c r="D1081" s="23">
        <v>3000</v>
      </c>
      <c r="E1081" s="23">
        <v>50</v>
      </c>
      <c r="F1081" s="23">
        <v>60</v>
      </c>
      <c r="G1081" s="23">
        <v>70</v>
      </c>
      <c r="H1081" s="25">
        <v>0</v>
      </c>
    </row>
    <row r="1082" spans="1:8">
      <c r="A1082" s="23">
        <v>1079</v>
      </c>
      <c r="B1082" s="23">
        <v>700</v>
      </c>
      <c r="C1082" s="23">
        <v>0.9</v>
      </c>
      <c r="D1082" s="23">
        <v>3000</v>
      </c>
      <c r="E1082" s="23">
        <v>50</v>
      </c>
      <c r="F1082" s="23">
        <v>60</v>
      </c>
      <c r="G1082" s="23">
        <v>100</v>
      </c>
      <c r="H1082" s="25">
        <v>0</v>
      </c>
    </row>
    <row r="1083" spans="1:8">
      <c r="A1083" s="23">
        <v>1080</v>
      </c>
      <c r="B1083" s="23">
        <v>700</v>
      </c>
      <c r="C1083" s="23">
        <v>0.8</v>
      </c>
      <c r="D1083" s="23">
        <v>10</v>
      </c>
      <c r="E1083" s="23">
        <v>1</v>
      </c>
      <c r="F1083" s="23">
        <v>0</v>
      </c>
      <c r="G1083" s="23">
        <v>0</v>
      </c>
      <c r="H1083" s="25">
        <v>0</v>
      </c>
    </row>
    <row r="1084" spans="1:8">
      <c r="A1084" s="23">
        <v>1081</v>
      </c>
      <c r="B1084" s="23">
        <v>700</v>
      </c>
      <c r="C1084" s="23">
        <v>0.8</v>
      </c>
      <c r="D1084" s="23">
        <v>10</v>
      </c>
      <c r="E1084" s="23">
        <v>1</v>
      </c>
      <c r="F1084" s="23">
        <v>0</v>
      </c>
      <c r="G1084" s="23">
        <v>5</v>
      </c>
      <c r="H1084" s="25">
        <v>0</v>
      </c>
    </row>
    <row r="1085" spans="1:8">
      <c r="A1085" s="23">
        <v>1082</v>
      </c>
      <c r="B1085" s="23">
        <v>700</v>
      </c>
      <c r="C1085" s="23">
        <v>0.8</v>
      </c>
      <c r="D1085" s="23">
        <v>10</v>
      </c>
      <c r="E1085" s="23">
        <v>1</v>
      </c>
      <c r="F1085" s="23">
        <v>0</v>
      </c>
      <c r="G1085" s="23">
        <v>10</v>
      </c>
      <c r="H1085" s="25">
        <v>0</v>
      </c>
    </row>
    <row r="1086" spans="1:8">
      <c r="A1086" s="23">
        <v>1083</v>
      </c>
      <c r="B1086" s="23">
        <v>700</v>
      </c>
      <c r="C1086" s="23">
        <v>0.8</v>
      </c>
      <c r="D1086" s="23">
        <v>10</v>
      </c>
      <c r="E1086" s="23">
        <v>1</v>
      </c>
      <c r="F1086" s="23">
        <v>0</v>
      </c>
      <c r="G1086" s="23">
        <v>40</v>
      </c>
      <c r="H1086" s="25">
        <v>0</v>
      </c>
    </row>
    <row r="1087" spans="1:8">
      <c r="A1087" s="23">
        <v>1084</v>
      </c>
      <c r="B1087" s="23">
        <v>700</v>
      </c>
      <c r="C1087" s="23">
        <v>0.8</v>
      </c>
      <c r="D1087" s="23">
        <v>10</v>
      </c>
      <c r="E1087" s="23">
        <v>1</v>
      </c>
      <c r="F1087" s="23">
        <v>0</v>
      </c>
      <c r="G1087" s="23">
        <v>70</v>
      </c>
      <c r="H1087" s="25">
        <v>0</v>
      </c>
    </row>
    <row r="1088" spans="1:8">
      <c r="A1088" s="23">
        <v>1085</v>
      </c>
      <c r="B1088" s="23">
        <v>700</v>
      </c>
      <c r="C1088" s="23">
        <v>0.8</v>
      </c>
      <c r="D1088" s="23">
        <v>10</v>
      </c>
      <c r="E1088" s="23">
        <v>1</v>
      </c>
      <c r="F1088" s="23">
        <v>0</v>
      </c>
      <c r="G1088" s="23">
        <v>100</v>
      </c>
      <c r="H1088" s="25">
        <v>0</v>
      </c>
    </row>
    <row r="1089" spans="1:8">
      <c r="A1089" s="23">
        <v>1086</v>
      </c>
      <c r="B1089" s="23">
        <v>700</v>
      </c>
      <c r="C1089" s="23">
        <v>0.8</v>
      </c>
      <c r="D1089" s="23">
        <v>10</v>
      </c>
      <c r="E1089" s="23">
        <v>1</v>
      </c>
      <c r="F1089" s="23">
        <v>30</v>
      </c>
      <c r="G1089" s="23">
        <v>0</v>
      </c>
      <c r="H1089" s="25">
        <v>0</v>
      </c>
    </row>
    <row r="1090" spans="1:8">
      <c r="A1090" s="23">
        <v>1087</v>
      </c>
      <c r="B1090" s="23">
        <v>700</v>
      </c>
      <c r="C1090" s="23">
        <v>0.8</v>
      </c>
      <c r="D1090" s="23">
        <v>10</v>
      </c>
      <c r="E1090" s="23">
        <v>1</v>
      </c>
      <c r="F1090" s="23">
        <v>30</v>
      </c>
      <c r="G1090" s="23">
        <v>5</v>
      </c>
      <c r="H1090" s="25">
        <v>0</v>
      </c>
    </row>
    <row r="1091" spans="1:8">
      <c r="A1091" s="23">
        <v>1088</v>
      </c>
      <c r="B1091" s="23">
        <v>700</v>
      </c>
      <c r="C1091" s="23">
        <v>0.8</v>
      </c>
      <c r="D1091" s="23">
        <v>10</v>
      </c>
      <c r="E1091" s="23">
        <v>1</v>
      </c>
      <c r="F1091" s="23">
        <v>30</v>
      </c>
      <c r="G1091" s="23">
        <v>10</v>
      </c>
      <c r="H1091" s="25">
        <v>0</v>
      </c>
    </row>
    <row r="1092" spans="1:8">
      <c r="A1092" s="23">
        <v>1089</v>
      </c>
      <c r="B1092" s="23">
        <v>700</v>
      </c>
      <c r="C1092" s="23">
        <v>0.8</v>
      </c>
      <c r="D1092" s="23">
        <v>10</v>
      </c>
      <c r="E1092" s="23">
        <v>1</v>
      </c>
      <c r="F1092" s="23">
        <v>30</v>
      </c>
      <c r="G1092" s="23">
        <v>40</v>
      </c>
      <c r="H1092" s="25">
        <v>0</v>
      </c>
    </row>
    <row r="1093" spans="1:8">
      <c r="A1093" s="23">
        <v>1090</v>
      </c>
      <c r="B1093" s="23">
        <v>700</v>
      </c>
      <c r="C1093" s="23">
        <v>0.8</v>
      </c>
      <c r="D1093" s="23">
        <v>10</v>
      </c>
      <c r="E1093" s="23">
        <v>1</v>
      </c>
      <c r="F1093" s="23">
        <v>30</v>
      </c>
      <c r="G1093" s="23">
        <v>70</v>
      </c>
      <c r="H1093" s="25">
        <v>0</v>
      </c>
    </row>
    <row r="1094" spans="1:8">
      <c r="A1094" s="23">
        <v>1091</v>
      </c>
      <c r="B1094" s="23">
        <v>700</v>
      </c>
      <c r="C1094" s="23">
        <v>0.8</v>
      </c>
      <c r="D1094" s="23">
        <v>10</v>
      </c>
      <c r="E1094" s="23">
        <v>1</v>
      </c>
      <c r="F1094" s="23">
        <v>30</v>
      </c>
      <c r="G1094" s="23">
        <v>100</v>
      </c>
      <c r="H1094" s="25">
        <v>0</v>
      </c>
    </row>
    <row r="1095" spans="1:8">
      <c r="A1095" s="23">
        <v>1092</v>
      </c>
      <c r="B1095" s="23">
        <v>700</v>
      </c>
      <c r="C1095" s="23">
        <v>0.8</v>
      </c>
      <c r="D1095" s="23">
        <v>10</v>
      </c>
      <c r="E1095" s="23">
        <v>1</v>
      </c>
      <c r="F1095" s="23">
        <v>60</v>
      </c>
      <c r="G1095" s="23">
        <v>0</v>
      </c>
      <c r="H1095" s="25">
        <v>0</v>
      </c>
    </row>
    <row r="1096" spans="1:8">
      <c r="A1096" s="23">
        <v>1093</v>
      </c>
      <c r="B1096" s="23">
        <v>700</v>
      </c>
      <c r="C1096" s="23">
        <v>0.8</v>
      </c>
      <c r="D1096" s="23">
        <v>10</v>
      </c>
      <c r="E1096" s="23">
        <v>1</v>
      </c>
      <c r="F1096" s="23">
        <v>60</v>
      </c>
      <c r="G1096" s="23">
        <v>5</v>
      </c>
      <c r="H1096" s="25">
        <v>0</v>
      </c>
    </row>
    <row r="1097" spans="1:8">
      <c r="A1097" s="23">
        <v>1094</v>
      </c>
      <c r="B1097" s="23">
        <v>700</v>
      </c>
      <c r="C1097" s="23">
        <v>0.8</v>
      </c>
      <c r="D1097" s="23">
        <v>10</v>
      </c>
      <c r="E1097" s="23">
        <v>1</v>
      </c>
      <c r="F1097" s="23">
        <v>60</v>
      </c>
      <c r="G1097" s="23">
        <v>10</v>
      </c>
      <c r="H1097" s="25">
        <v>0</v>
      </c>
    </row>
    <row r="1098" spans="1:8">
      <c r="A1098" s="23">
        <v>1095</v>
      </c>
      <c r="B1098" s="23">
        <v>700</v>
      </c>
      <c r="C1098" s="23">
        <v>0.8</v>
      </c>
      <c r="D1098" s="23">
        <v>10</v>
      </c>
      <c r="E1098" s="23">
        <v>1</v>
      </c>
      <c r="F1098" s="23">
        <v>60</v>
      </c>
      <c r="G1098" s="23">
        <v>40</v>
      </c>
      <c r="H1098" s="25">
        <v>0</v>
      </c>
    </row>
    <row r="1099" spans="1:8">
      <c r="A1099" s="23">
        <v>1096</v>
      </c>
      <c r="B1099" s="23">
        <v>700</v>
      </c>
      <c r="C1099" s="23">
        <v>0.8</v>
      </c>
      <c r="D1099" s="23">
        <v>10</v>
      </c>
      <c r="E1099" s="23">
        <v>1</v>
      </c>
      <c r="F1099" s="23">
        <v>60</v>
      </c>
      <c r="G1099" s="23">
        <v>70</v>
      </c>
      <c r="H1099" s="25">
        <v>0</v>
      </c>
    </row>
    <row r="1100" spans="1:8">
      <c r="A1100" s="23">
        <v>1097</v>
      </c>
      <c r="B1100" s="23">
        <v>700</v>
      </c>
      <c r="C1100" s="23">
        <v>0.8</v>
      </c>
      <c r="D1100" s="23">
        <v>10</v>
      </c>
      <c r="E1100" s="23">
        <v>1</v>
      </c>
      <c r="F1100" s="23">
        <v>60</v>
      </c>
      <c r="G1100" s="23">
        <v>100</v>
      </c>
      <c r="H1100" s="25">
        <v>0</v>
      </c>
    </row>
    <row r="1101" spans="1:8">
      <c r="A1101" s="23">
        <v>1098</v>
      </c>
      <c r="B1101" s="23">
        <v>700</v>
      </c>
      <c r="C1101" s="23">
        <v>0.8</v>
      </c>
      <c r="D1101" s="23">
        <v>10</v>
      </c>
      <c r="E1101" s="23">
        <v>5</v>
      </c>
      <c r="F1101" s="23">
        <v>0</v>
      </c>
      <c r="G1101" s="23">
        <v>0</v>
      </c>
      <c r="H1101" s="25">
        <v>0</v>
      </c>
    </row>
    <row r="1102" spans="1:8">
      <c r="A1102" s="23">
        <v>1099</v>
      </c>
      <c r="B1102" s="23">
        <v>700</v>
      </c>
      <c r="C1102" s="23">
        <v>0.8</v>
      </c>
      <c r="D1102" s="23">
        <v>10</v>
      </c>
      <c r="E1102" s="23">
        <v>5</v>
      </c>
      <c r="F1102" s="23">
        <v>0</v>
      </c>
      <c r="G1102" s="23">
        <v>5</v>
      </c>
      <c r="H1102" s="25">
        <v>0</v>
      </c>
    </row>
    <row r="1103" spans="1:8">
      <c r="A1103" s="23">
        <v>1100</v>
      </c>
      <c r="B1103" s="23">
        <v>700</v>
      </c>
      <c r="C1103" s="23">
        <v>0.8</v>
      </c>
      <c r="D1103" s="23">
        <v>10</v>
      </c>
      <c r="E1103" s="23">
        <v>5</v>
      </c>
      <c r="F1103" s="23">
        <v>0</v>
      </c>
      <c r="G1103" s="23">
        <v>10</v>
      </c>
      <c r="H1103" s="25">
        <v>0</v>
      </c>
    </row>
    <row r="1104" spans="1:8">
      <c r="A1104" s="23">
        <v>1101</v>
      </c>
      <c r="B1104" s="23">
        <v>700</v>
      </c>
      <c r="C1104" s="23">
        <v>0.8</v>
      </c>
      <c r="D1104" s="23">
        <v>10</v>
      </c>
      <c r="E1104" s="23">
        <v>5</v>
      </c>
      <c r="F1104" s="23">
        <v>0</v>
      </c>
      <c r="G1104" s="23">
        <v>40</v>
      </c>
      <c r="H1104" s="25">
        <v>0</v>
      </c>
    </row>
    <row r="1105" spans="1:8">
      <c r="A1105" s="23">
        <v>1102</v>
      </c>
      <c r="B1105" s="23">
        <v>700</v>
      </c>
      <c r="C1105" s="23">
        <v>0.8</v>
      </c>
      <c r="D1105" s="23">
        <v>10</v>
      </c>
      <c r="E1105" s="23">
        <v>5</v>
      </c>
      <c r="F1105" s="23">
        <v>0</v>
      </c>
      <c r="G1105" s="23">
        <v>70</v>
      </c>
      <c r="H1105" s="25">
        <v>0</v>
      </c>
    </row>
    <row r="1106" spans="1:8">
      <c r="A1106" s="23">
        <v>1103</v>
      </c>
      <c r="B1106" s="23">
        <v>700</v>
      </c>
      <c r="C1106" s="23">
        <v>0.8</v>
      </c>
      <c r="D1106" s="23">
        <v>10</v>
      </c>
      <c r="E1106" s="23">
        <v>5</v>
      </c>
      <c r="F1106" s="23">
        <v>0</v>
      </c>
      <c r="G1106" s="23">
        <v>100</v>
      </c>
      <c r="H1106" s="25">
        <v>0</v>
      </c>
    </row>
    <row r="1107" spans="1:8">
      <c r="A1107" s="23">
        <v>1104</v>
      </c>
      <c r="B1107" s="23">
        <v>700</v>
      </c>
      <c r="C1107" s="23">
        <v>0.8</v>
      </c>
      <c r="D1107" s="23">
        <v>10</v>
      </c>
      <c r="E1107" s="23">
        <v>5</v>
      </c>
      <c r="F1107" s="23">
        <v>30</v>
      </c>
      <c r="G1107" s="23">
        <v>0</v>
      </c>
      <c r="H1107" s="25">
        <v>0</v>
      </c>
    </row>
    <row r="1108" spans="1:8">
      <c r="A1108" s="23">
        <v>1105</v>
      </c>
      <c r="B1108" s="23">
        <v>700</v>
      </c>
      <c r="C1108" s="23">
        <v>0.8</v>
      </c>
      <c r="D1108" s="23">
        <v>10</v>
      </c>
      <c r="E1108" s="23">
        <v>5</v>
      </c>
      <c r="F1108" s="23">
        <v>30</v>
      </c>
      <c r="G1108" s="23">
        <v>5</v>
      </c>
      <c r="H1108" s="25">
        <v>0</v>
      </c>
    </row>
    <row r="1109" spans="1:8">
      <c r="A1109" s="23">
        <v>1106</v>
      </c>
      <c r="B1109" s="23">
        <v>700</v>
      </c>
      <c r="C1109" s="23">
        <v>0.8</v>
      </c>
      <c r="D1109" s="23">
        <v>10</v>
      </c>
      <c r="E1109" s="23">
        <v>5</v>
      </c>
      <c r="F1109" s="23">
        <v>30</v>
      </c>
      <c r="G1109" s="23">
        <v>10</v>
      </c>
      <c r="H1109" s="25">
        <v>0</v>
      </c>
    </row>
    <row r="1110" spans="1:8">
      <c r="A1110" s="23">
        <v>1107</v>
      </c>
      <c r="B1110" s="23">
        <v>700</v>
      </c>
      <c r="C1110" s="23">
        <v>0.8</v>
      </c>
      <c r="D1110" s="23">
        <v>10</v>
      </c>
      <c r="E1110" s="23">
        <v>5</v>
      </c>
      <c r="F1110" s="23">
        <v>30</v>
      </c>
      <c r="G1110" s="23">
        <v>40</v>
      </c>
      <c r="H1110" s="25">
        <v>0</v>
      </c>
    </row>
    <row r="1111" spans="1:8">
      <c r="A1111" s="23">
        <v>1108</v>
      </c>
      <c r="B1111" s="23">
        <v>700</v>
      </c>
      <c r="C1111" s="23">
        <v>0.8</v>
      </c>
      <c r="D1111" s="23">
        <v>10</v>
      </c>
      <c r="E1111" s="23">
        <v>5</v>
      </c>
      <c r="F1111" s="23">
        <v>30</v>
      </c>
      <c r="G1111" s="23">
        <v>70</v>
      </c>
      <c r="H1111" s="25">
        <v>0</v>
      </c>
    </row>
    <row r="1112" spans="1:8">
      <c r="A1112" s="23">
        <v>1109</v>
      </c>
      <c r="B1112" s="23">
        <v>700</v>
      </c>
      <c r="C1112" s="23">
        <v>0.8</v>
      </c>
      <c r="D1112" s="23">
        <v>10</v>
      </c>
      <c r="E1112" s="23">
        <v>5</v>
      </c>
      <c r="F1112" s="23">
        <v>30</v>
      </c>
      <c r="G1112" s="23">
        <v>100</v>
      </c>
      <c r="H1112" s="25">
        <v>0</v>
      </c>
    </row>
    <row r="1113" spans="1:8">
      <c r="A1113" s="23">
        <v>1110</v>
      </c>
      <c r="B1113" s="23">
        <v>700</v>
      </c>
      <c r="C1113" s="23">
        <v>0.8</v>
      </c>
      <c r="D1113" s="23">
        <v>10</v>
      </c>
      <c r="E1113" s="23">
        <v>5</v>
      </c>
      <c r="F1113" s="23">
        <v>60</v>
      </c>
      <c r="G1113" s="23">
        <v>0</v>
      </c>
      <c r="H1113" s="25">
        <v>0</v>
      </c>
    </row>
    <row r="1114" spans="1:8">
      <c r="A1114" s="23">
        <v>1111</v>
      </c>
      <c r="B1114" s="23">
        <v>700</v>
      </c>
      <c r="C1114" s="23">
        <v>0.8</v>
      </c>
      <c r="D1114" s="23">
        <v>10</v>
      </c>
      <c r="E1114" s="23">
        <v>5</v>
      </c>
      <c r="F1114" s="23">
        <v>60</v>
      </c>
      <c r="G1114" s="23">
        <v>5</v>
      </c>
      <c r="H1114" s="25">
        <v>0</v>
      </c>
    </row>
    <row r="1115" spans="1:8">
      <c r="A1115" s="23">
        <v>1112</v>
      </c>
      <c r="B1115" s="23">
        <v>700</v>
      </c>
      <c r="C1115" s="23">
        <v>0.8</v>
      </c>
      <c r="D1115" s="23">
        <v>10</v>
      </c>
      <c r="E1115" s="23">
        <v>5</v>
      </c>
      <c r="F1115" s="23">
        <v>60</v>
      </c>
      <c r="G1115" s="23">
        <v>10</v>
      </c>
      <c r="H1115" s="25">
        <v>0</v>
      </c>
    </row>
    <row r="1116" spans="1:8">
      <c r="A1116" s="23">
        <v>1113</v>
      </c>
      <c r="B1116" s="23">
        <v>700</v>
      </c>
      <c r="C1116" s="23">
        <v>0.8</v>
      </c>
      <c r="D1116" s="23">
        <v>10</v>
      </c>
      <c r="E1116" s="23">
        <v>5</v>
      </c>
      <c r="F1116" s="23">
        <v>60</v>
      </c>
      <c r="G1116" s="23">
        <v>40</v>
      </c>
      <c r="H1116" s="25">
        <v>0</v>
      </c>
    </row>
    <row r="1117" spans="1:8">
      <c r="A1117" s="23">
        <v>1114</v>
      </c>
      <c r="B1117" s="23">
        <v>700</v>
      </c>
      <c r="C1117" s="23">
        <v>0.8</v>
      </c>
      <c r="D1117" s="23">
        <v>10</v>
      </c>
      <c r="E1117" s="23">
        <v>5</v>
      </c>
      <c r="F1117" s="23">
        <v>60</v>
      </c>
      <c r="G1117" s="23">
        <v>70</v>
      </c>
      <c r="H1117" s="25">
        <v>0</v>
      </c>
    </row>
    <row r="1118" spans="1:8">
      <c r="A1118" s="23">
        <v>1115</v>
      </c>
      <c r="B1118" s="23">
        <v>700</v>
      </c>
      <c r="C1118" s="23">
        <v>0.8</v>
      </c>
      <c r="D1118" s="23">
        <v>10</v>
      </c>
      <c r="E1118" s="23">
        <v>5</v>
      </c>
      <c r="F1118" s="23">
        <v>60</v>
      </c>
      <c r="G1118" s="23">
        <v>100</v>
      </c>
      <c r="H1118" s="25">
        <v>0</v>
      </c>
    </row>
    <row r="1119" spans="1:8">
      <c r="A1119" s="23">
        <v>1116</v>
      </c>
      <c r="B1119" s="23">
        <v>700</v>
      </c>
      <c r="C1119" s="23">
        <v>0.8</v>
      </c>
      <c r="D1119" s="23">
        <v>10</v>
      </c>
      <c r="E1119" s="23">
        <v>10</v>
      </c>
      <c r="F1119" s="23">
        <v>0</v>
      </c>
      <c r="G1119" s="23">
        <v>0</v>
      </c>
      <c r="H1119" s="25">
        <v>0.189516395</v>
      </c>
    </row>
    <row r="1120" spans="1:8">
      <c r="A1120" s="23">
        <v>1117</v>
      </c>
      <c r="B1120" s="23">
        <v>700</v>
      </c>
      <c r="C1120" s="23">
        <v>0.8</v>
      </c>
      <c r="D1120" s="23">
        <v>10</v>
      </c>
      <c r="E1120" s="23">
        <v>10</v>
      </c>
      <c r="F1120" s="23">
        <v>0</v>
      </c>
      <c r="G1120" s="23">
        <v>5</v>
      </c>
      <c r="H1120" s="25">
        <v>0</v>
      </c>
    </row>
    <row r="1121" spans="1:8">
      <c r="A1121" s="23">
        <v>1118</v>
      </c>
      <c r="B1121" s="23">
        <v>700</v>
      </c>
      <c r="C1121" s="23">
        <v>0.8</v>
      </c>
      <c r="D1121" s="23">
        <v>10</v>
      </c>
      <c r="E1121" s="23">
        <v>10</v>
      </c>
      <c r="F1121" s="23">
        <v>0</v>
      </c>
      <c r="G1121" s="23">
        <v>10</v>
      </c>
      <c r="H1121" s="25">
        <v>0</v>
      </c>
    </row>
    <row r="1122" spans="1:8">
      <c r="A1122" s="23">
        <v>1119</v>
      </c>
      <c r="B1122" s="23">
        <v>700</v>
      </c>
      <c r="C1122" s="23">
        <v>0.8</v>
      </c>
      <c r="D1122" s="23">
        <v>10</v>
      </c>
      <c r="E1122" s="23">
        <v>10</v>
      </c>
      <c r="F1122" s="23">
        <v>0</v>
      </c>
      <c r="G1122" s="23">
        <v>40</v>
      </c>
      <c r="H1122" s="25">
        <v>0</v>
      </c>
    </row>
    <row r="1123" spans="1:8">
      <c r="A1123" s="23">
        <v>1120</v>
      </c>
      <c r="B1123" s="23">
        <v>700</v>
      </c>
      <c r="C1123" s="23">
        <v>0.8</v>
      </c>
      <c r="D1123" s="23">
        <v>10</v>
      </c>
      <c r="E1123" s="23">
        <v>10</v>
      </c>
      <c r="F1123" s="23">
        <v>0</v>
      </c>
      <c r="G1123" s="23">
        <v>70</v>
      </c>
      <c r="H1123" s="25">
        <v>0</v>
      </c>
    </row>
    <row r="1124" spans="1:8">
      <c r="A1124" s="23">
        <v>1121</v>
      </c>
      <c r="B1124" s="23">
        <v>700</v>
      </c>
      <c r="C1124" s="23">
        <v>0.8</v>
      </c>
      <c r="D1124" s="23">
        <v>10</v>
      </c>
      <c r="E1124" s="23">
        <v>10</v>
      </c>
      <c r="F1124" s="23">
        <v>0</v>
      </c>
      <c r="G1124" s="23">
        <v>100</v>
      </c>
      <c r="H1124" s="25">
        <v>0</v>
      </c>
    </row>
    <row r="1125" spans="1:8">
      <c r="A1125" s="23">
        <v>1122</v>
      </c>
      <c r="B1125" s="23">
        <v>700</v>
      </c>
      <c r="C1125" s="23">
        <v>0.8</v>
      </c>
      <c r="D1125" s="23">
        <v>10</v>
      </c>
      <c r="E1125" s="23">
        <v>10</v>
      </c>
      <c r="F1125" s="23">
        <v>30</v>
      </c>
      <c r="G1125" s="23">
        <v>0</v>
      </c>
      <c r="H1125" s="25">
        <v>0.189479858</v>
      </c>
    </row>
    <row r="1126" spans="1:8">
      <c r="A1126" s="23">
        <v>1123</v>
      </c>
      <c r="B1126" s="23">
        <v>700</v>
      </c>
      <c r="C1126" s="23">
        <v>0.8</v>
      </c>
      <c r="D1126" s="23">
        <v>10</v>
      </c>
      <c r="E1126" s="23">
        <v>10</v>
      </c>
      <c r="F1126" s="23">
        <v>30</v>
      </c>
      <c r="G1126" s="23">
        <v>5</v>
      </c>
      <c r="H1126" s="25">
        <v>0</v>
      </c>
    </row>
    <row r="1127" spans="1:8">
      <c r="A1127" s="23">
        <v>1124</v>
      </c>
      <c r="B1127" s="23">
        <v>700</v>
      </c>
      <c r="C1127" s="23">
        <v>0.8</v>
      </c>
      <c r="D1127" s="23">
        <v>10</v>
      </c>
      <c r="E1127" s="23">
        <v>10</v>
      </c>
      <c r="F1127" s="23">
        <v>30</v>
      </c>
      <c r="G1127" s="23">
        <v>10</v>
      </c>
      <c r="H1127" s="25">
        <v>0</v>
      </c>
    </row>
    <row r="1128" spans="1:8">
      <c r="A1128" s="23">
        <v>1125</v>
      </c>
      <c r="B1128" s="23">
        <v>700</v>
      </c>
      <c r="C1128" s="23">
        <v>0.8</v>
      </c>
      <c r="D1128" s="23">
        <v>10</v>
      </c>
      <c r="E1128" s="23">
        <v>10</v>
      </c>
      <c r="F1128" s="23">
        <v>30</v>
      </c>
      <c r="G1128" s="23">
        <v>40</v>
      </c>
      <c r="H1128" s="25">
        <v>0</v>
      </c>
    </row>
    <row r="1129" spans="1:8">
      <c r="A1129" s="23">
        <v>1126</v>
      </c>
      <c r="B1129" s="23">
        <v>700</v>
      </c>
      <c r="C1129" s="23">
        <v>0.8</v>
      </c>
      <c r="D1129" s="23">
        <v>10</v>
      </c>
      <c r="E1129" s="23">
        <v>10</v>
      </c>
      <c r="F1129" s="23">
        <v>30</v>
      </c>
      <c r="G1129" s="23">
        <v>70</v>
      </c>
      <c r="H1129" s="25">
        <v>0</v>
      </c>
    </row>
    <row r="1130" spans="1:8">
      <c r="A1130" s="23">
        <v>1127</v>
      </c>
      <c r="B1130" s="23">
        <v>700</v>
      </c>
      <c r="C1130" s="23">
        <v>0.8</v>
      </c>
      <c r="D1130" s="23">
        <v>10</v>
      </c>
      <c r="E1130" s="23">
        <v>10</v>
      </c>
      <c r="F1130" s="23">
        <v>30</v>
      </c>
      <c r="G1130" s="23">
        <v>100</v>
      </c>
      <c r="H1130" s="25">
        <v>0</v>
      </c>
    </row>
    <row r="1131" spans="1:8">
      <c r="A1131" s="23">
        <v>1128</v>
      </c>
      <c r="B1131" s="23">
        <v>700</v>
      </c>
      <c r="C1131" s="23">
        <v>0.8</v>
      </c>
      <c r="D1131" s="23">
        <v>10</v>
      </c>
      <c r="E1131" s="23">
        <v>10</v>
      </c>
      <c r="F1131" s="23">
        <v>60</v>
      </c>
      <c r="G1131" s="23">
        <v>0</v>
      </c>
      <c r="H1131" s="25">
        <v>0.18930941800000001</v>
      </c>
    </row>
    <row r="1132" spans="1:8">
      <c r="A1132" s="23">
        <v>1129</v>
      </c>
      <c r="B1132" s="23">
        <v>700</v>
      </c>
      <c r="C1132" s="23">
        <v>0.8</v>
      </c>
      <c r="D1132" s="23">
        <v>10</v>
      </c>
      <c r="E1132" s="23">
        <v>10</v>
      </c>
      <c r="F1132" s="23">
        <v>60</v>
      </c>
      <c r="G1132" s="23">
        <v>5</v>
      </c>
      <c r="H1132" s="25">
        <v>0</v>
      </c>
    </row>
    <row r="1133" spans="1:8">
      <c r="A1133" s="23">
        <v>1130</v>
      </c>
      <c r="B1133" s="23">
        <v>700</v>
      </c>
      <c r="C1133" s="23">
        <v>0.8</v>
      </c>
      <c r="D1133" s="23">
        <v>10</v>
      </c>
      <c r="E1133" s="23">
        <v>10</v>
      </c>
      <c r="F1133" s="23">
        <v>60</v>
      </c>
      <c r="G1133" s="23">
        <v>10</v>
      </c>
      <c r="H1133" s="25">
        <v>0</v>
      </c>
    </row>
    <row r="1134" spans="1:8">
      <c r="A1134" s="23">
        <v>1131</v>
      </c>
      <c r="B1134" s="23">
        <v>700</v>
      </c>
      <c r="C1134" s="23">
        <v>0.8</v>
      </c>
      <c r="D1134" s="23">
        <v>10</v>
      </c>
      <c r="E1134" s="23">
        <v>10</v>
      </c>
      <c r="F1134" s="23">
        <v>60</v>
      </c>
      <c r="G1134" s="23">
        <v>40</v>
      </c>
      <c r="H1134" s="25">
        <v>0</v>
      </c>
    </row>
    <row r="1135" spans="1:8">
      <c r="A1135" s="23">
        <v>1132</v>
      </c>
      <c r="B1135" s="23">
        <v>700</v>
      </c>
      <c r="C1135" s="23">
        <v>0.8</v>
      </c>
      <c r="D1135" s="23">
        <v>10</v>
      </c>
      <c r="E1135" s="23">
        <v>10</v>
      </c>
      <c r="F1135" s="23">
        <v>60</v>
      </c>
      <c r="G1135" s="23">
        <v>70</v>
      </c>
      <c r="H1135" s="25">
        <v>0</v>
      </c>
    </row>
    <row r="1136" spans="1:8">
      <c r="A1136" s="23">
        <v>1133</v>
      </c>
      <c r="B1136" s="23">
        <v>700</v>
      </c>
      <c r="C1136" s="23">
        <v>0.8</v>
      </c>
      <c r="D1136" s="23">
        <v>10</v>
      </c>
      <c r="E1136" s="23">
        <v>10</v>
      </c>
      <c r="F1136" s="23">
        <v>60</v>
      </c>
      <c r="G1136" s="23">
        <v>100</v>
      </c>
      <c r="H1136" s="25">
        <v>0</v>
      </c>
    </row>
    <row r="1137" spans="1:8">
      <c r="A1137" s="23">
        <v>1134</v>
      </c>
      <c r="B1137" s="23">
        <v>700</v>
      </c>
      <c r="C1137" s="23">
        <v>0.8</v>
      </c>
      <c r="D1137" s="23">
        <v>10</v>
      </c>
      <c r="E1137" s="23">
        <v>20</v>
      </c>
      <c r="F1137" s="23">
        <v>0</v>
      </c>
      <c r="G1137" s="23">
        <v>0</v>
      </c>
      <c r="H1137" s="25">
        <v>0.37833535699999998</v>
      </c>
    </row>
    <row r="1138" spans="1:8">
      <c r="A1138" s="23">
        <v>1135</v>
      </c>
      <c r="B1138" s="23">
        <v>700</v>
      </c>
      <c r="C1138" s="23">
        <v>0.8</v>
      </c>
      <c r="D1138" s="23">
        <v>10</v>
      </c>
      <c r="E1138" s="23">
        <v>20</v>
      </c>
      <c r="F1138" s="23">
        <v>0</v>
      </c>
      <c r="G1138" s="23">
        <v>5</v>
      </c>
      <c r="H1138" s="25">
        <v>0</v>
      </c>
    </row>
    <row r="1139" spans="1:8">
      <c r="A1139" s="23">
        <v>1136</v>
      </c>
      <c r="B1139" s="23">
        <v>700</v>
      </c>
      <c r="C1139" s="23">
        <v>0.8</v>
      </c>
      <c r="D1139" s="23">
        <v>10</v>
      </c>
      <c r="E1139" s="23">
        <v>20</v>
      </c>
      <c r="F1139" s="23">
        <v>0</v>
      </c>
      <c r="G1139" s="23">
        <v>10</v>
      </c>
      <c r="H1139" s="25">
        <v>0</v>
      </c>
    </row>
    <row r="1140" spans="1:8">
      <c r="A1140" s="23">
        <v>1137</v>
      </c>
      <c r="B1140" s="23">
        <v>700</v>
      </c>
      <c r="C1140" s="23">
        <v>0.8</v>
      </c>
      <c r="D1140" s="23">
        <v>10</v>
      </c>
      <c r="E1140" s="23">
        <v>20</v>
      </c>
      <c r="F1140" s="23">
        <v>0</v>
      </c>
      <c r="G1140" s="23">
        <v>40</v>
      </c>
      <c r="H1140" s="25">
        <v>0</v>
      </c>
    </row>
    <row r="1141" spans="1:8">
      <c r="A1141" s="23">
        <v>1138</v>
      </c>
      <c r="B1141" s="23">
        <v>700</v>
      </c>
      <c r="C1141" s="23">
        <v>0.8</v>
      </c>
      <c r="D1141" s="23">
        <v>10</v>
      </c>
      <c r="E1141" s="23">
        <v>20</v>
      </c>
      <c r="F1141" s="23">
        <v>0</v>
      </c>
      <c r="G1141" s="23">
        <v>70</v>
      </c>
      <c r="H1141" s="25">
        <v>0</v>
      </c>
    </row>
    <row r="1142" spans="1:8">
      <c r="A1142" s="23">
        <v>1139</v>
      </c>
      <c r="B1142" s="23">
        <v>700</v>
      </c>
      <c r="C1142" s="23">
        <v>0.8</v>
      </c>
      <c r="D1142" s="23">
        <v>10</v>
      </c>
      <c r="E1142" s="23">
        <v>20</v>
      </c>
      <c r="F1142" s="23">
        <v>0</v>
      </c>
      <c r="G1142" s="23">
        <v>100</v>
      </c>
      <c r="H1142" s="25">
        <v>0</v>
      </c>
    </row>
    <row r="1143" spans="1:8">
      <c r="A1143" s="23">
        <v>1140</v>
      </c>
      <c r="B1143" s="23">
        <v>700</v>
      </c>
      <c r="C1143" s="23">
        <v>0.8</v>
      </c>
      <c r="D1143" s="23">
        <v>10</v>
      </c>
      <c r="E1143" s="23">
        <v>20</v>
      </c>
      <c r="F1143" s="23">
        <v>30</v>
      </c>
      <c r="G1143" s="23">
        <v>0</v>
      </c>
      <c r="H1143" s="25">
        <v>0.37810832300000002</v>
      </c>
    </row>
    <row r="1144" spans="1:8">
      <c r="A1144" s="23">
        <v>1141</v>
      </c>
      <c r="B1144" s="23">
        <v>700</v>
      </c>
      <c r="C1144" s="23">
        <v>0.8</v>
      </c>
      <c r="D1144" s="23">
        <v>10</v>
      </c>
      <c r="E1144" s="23">
        <v>20</v>
      </c>
      <c r="F1144" s="23">
        <v>30</v>
      </c>
      <c r="G1144" s="23">
        <v>5</v>
      </c>
      <c r="H1144" s="25">
        <v>0</v>
      </c>
    </row>
    <row r="1145" spans="1:8">
      <c r="A1145" s="23">
        <v>1142</v>
      </c>
      <c r="B1145" s="23">
        <v>700</v>
      </c>
      <c r="C1145" s="23">
        <v>0.8</v>
      </c>
      <c r="D1145" s="23">
        <v>10</v>
      </c>
      <c r="E1145" s="23">
        <v>20</v>
      </c>
      <c r="F1145" s="23">
        <v>30</v>
      </c>
      <c r="G1145" s="23">
        <v>10</v>
      </c>
      <c r="H1145" s="25">
        <v>0</v>
      </c>
    </row>
    <row r="1146" spans="1:8">
      <c r="A1146" s="23">
        <v>1143</v>
      </c>
      <c r="B1146" s="23">
        <v>700</v>
      </c>
      <c r="C1146" s="23">
        <v>0.8</v>
      </c>
      <c r="D1146" s="23">
        <v>10</v>
      </c>
      <c r="E1146" s="23">
        <v>20</v>
      </c>
      <c r="F1146" s="23">
        <v>30</v>
      </c>
      <c r="G1146" s="23">
        <v>40</v>
      </c>
      <c r="H1146" s="25">
        <v>0</v>
      </c>
    </row>
    <row r="1147" spans="1:8">
      <c r="A1147" s="23">
        <v>1144</v>
      </c>
      <c r="B1147" s="23">
        <v>700</v>
      </c>
      <c r="C1147" s="23">
        <v>0.8</v>
      </c>
      <c r="D1147" s="23">
        <v>10</v>
      </c>
      <c r="E1147" s="23">
        <v>20</v>
      </c>
      <c r="F1147" s="23">
        <v>30</v>
      </c>
      <c r="G1147" s="23">
        <v>70</v>
      </c>
      <c r="H1147" s="25">
        <v>0</v>
      </c>
    </row>
    <row r="1148" spans="1:8">
      <c r="A1148" s="23">
        <v>1145</v>
      </c>
      <c r="B1148" s="23">
        <v>700</v>
      </c>
      <c r="C1148" s="23">
        <v>0.8</v>
      </c>
      <c r="D1148" s="23">
        <v>10</v>
      </c>
      <c r="E1148" s="23">
        <v>20</v>
      </c>
      <c r="F1148" s="23">
        <v>30</v>
      </c>
      <c r="G1148" s="23">
        <v>100</v>
      </c>
      <c r="H1148" s="25">
        <v>0</v>
      </c>
    </row>
    <row r="1149" spans="1:8">
      <c r="A1149" s="23">
        <v>1146</v>
      </c>
      <c r="B1149" s="23">
        <v>700</v>
      </c>
      <c r="C1149" s="23">
        <v>0.8</v>
      </c>
      <c r="D1149" s="23">
        <v>10</v>
      </c>
      <c r="E1149" s="23">
        <v>20</v>
      </c>
      <c r="F1149" s="23">
        <v>60</v>
      </c>
      <c r="G1149" s="23">
        <v>0</v>
      </c>
      <c r="H1149" s="25">
        <v>0.376994312</v>
      </c>
    </row>
    <row r="1150" spans="1:8">
      <c r="A1150" s="23">
        <v>1147</v>
      </c>
      <c r="B1150" s="23">
        <v>700</v>
      </c>
      <c r="C1150" s="23">
        <v>0.8</v>
      </c>
      <c r="D1150" s="23">
        <v>10</v>
      </c>
      <c r="E1150" s="23">
        <v>20</v>
      </c>
      <c r="F1150" s="23">
        <v>60</v>
      </c>
      <c r="G1150" s="23">
        <v>5</v>
      </c>
      <c r="H1150" s="25">
        <v>0</v>
      </c>
    </row>
    <row r="1151" spans="1:8">
      <c r="A1151" s="23">
        <v>1148</v>
      </c>
      <c r="B1151" s="23">
        <v>700</v>
      </c>
      <c r="C1151" s="23">
        <v>0.8</v>
      </c>
      <c r="D1151" s="23">
        <v>10</v>
      </c>
      <c r="E1151" s="23">
        <v>20</v>
      </c>
      <c r="F1151" s="23">
        <v>60</v>
      </c>
      <c r="G1151" s="23">
        <v>10</v>
      </c>
      <c r="H1151" s="25">
        <v>0</v>
      </c>
    </row>
    <row r="1152" spans="1:8">
      <c r="A1152" s="23">
        <v>1149</v>
      </c>
      <c r="B1152" s="23">
        <v>700</v>
      </c>
      <c r="C1152" s="23">
        <v>0.8</v>
      </c>
      <c r="D1152" s="23">
        <v>10</v>
      </c>
      <c r="E1152" s="23">
        <v>20</v>
      </c>
      <c r="F1152" s="23">
        <v>60</v>
      </c>
      <c r="G1152" s="23">
        <v>40</v>
      </c>
      <c r="H1152" s="25">
        <v>0</v>
      </c>
    </row>
    <row r="1153" spans="1:8">
      <c r="A1153" s="23">
        <v>1150</v>
      </c>
      <c r="B1153" s="23">
        <v>700</v>
      </c>
      <c r="C1153" s="23">
        <v>0.8</v>
      </c>
      <c r="D1153" s="23">
        <v>10</v>
      </c>
      <c r="E1153" s="23">
        <v>20</v>
      </c>
      <c r="F1153" s="23">
        <v>60</v>
      </c>
      <c r="G1153" s="23">
        <v>70</v>
      </c>
      <c r="H1153" s="25">
        <v>0</v>
      </c>
    </row>
    <row r="1154" spans="1:8">
      <c r="A1154" s="23">
        <v>1151</v>
      </c>
      <c r="B1154" s="23">
        <v>700</v>
      </c>
      <c r="C1154" s="23">
        <v>0.8</v>
      </c>
      <c r="D1154" s="23">
        <v>10</v>
      </c>
      <c r="E1154" s="23">
        <v>20</v>
      </c>
      <c r="F1154" s="23">
        <v>60</v>
      </c>
      <c r="G1154" s="23">
        <v>100</v>
      </c>
      <c r="H1154" s="25">
        <v>0</v>
      </c>
    </row>
    <row r="1155" spans="1:8">
      <c r="A1155" s="23">
        <v>1152</v>
      </c>
      <c r="B1155" s="23">
        <v>700</v>
      </c>
      <c r="C1155" s="23">
        <v>0.8</v>
      </c>
      <c r="D1155" s="23">
        <v>10</v>
      </c>
      <c r="E1155" s="23">
        <v>50</v>
      </c>
      <c r="F1155" s="23">
        <v>0</v>
      </c>
      <c r="G1155" s="23">
        <v>0</v>
      </c>
      <c r="H1155" s="25">
        <v>0.93347310999999999</v>
      </c>
    </row>
    <row r="1156" spans="1:8">
      <c r="A1156" s="23">
        <v>1153</v>
      </c>
      <c r="B1156" s="23">
        <v>700</v>
      </c>
      <c r="C1156" s="23">
        <v>0.8</v>
      </c>
      <c r="D1156" s="23">
        <v>10</v>
      </c>
      <c r="E1156" s="23">
        <v>50</v>
      </c>
      <c r="F1156" s="23">
        <v>0</v>
      </c>
      <c r="G1156" s="23">
        <v>5</v>
      </c>
      <c r="H1156" s="25">
        <v>0</v>
      </c>
    </row>
    <row r="1157" spans="1:8">
      <c r="A1157" s="23">
        <v>1154</v>
      </c>
      <c r="B1157" s="23">
        <v>700</v>
      </c>
      <c r="C1157" s="23">
        <v>0.8</v>
      </c>
      <c r="D1157" s="23">
        <v>10</v>
      </c>
      <c r="E1157" s="23">
        <v>50</v>
      </c>
      <c r="F1157" s="23">
        <v>0</v>
      </c>
      <c r="G1157" s="23">
        <v>10</v>
      </c>
      <c r="H1157" s="25">
        <v>0</v>
      </c>
    </row>
    <row r="1158" spans="1:8">
      <c r="A1158" s="23">
        <v>1155</v>
      </c>
      <c r="B1158" s="23">
        <v>700</v>
      </c>
      <c r="C1158" s="23">
        <v>0.8</v>
      </c>
      <c r="D1158" s="23">
        <v>10</v>
      </c>
      <c r="E1158" s="23">
        <v>50</v>
      </c>
      <c r="F1158" s="23">
        <v>0</v>
      </c>
      <c r="G1158" s="23">
        <v>40</v>
      </c>
      <c r="H1158" s="25">
        <v>0</v>
      </c>
    </row>
    <row r="1159" spans="1:8">
      <c r="A1159" s="23">
        <v>1156</v>
      </c>
      <c r="B1159" s="23">
        <v>700</v>
      </c>
      <c r="C1159" s="23">
        <v>0.8</v>
      </c>
      <c r="D1159" s="23">
        <v>10</v>
      </c>
      <c r="E1159" s="23">
        <v>50</v>
      </c>
      <c r="F1159" s="23">
        <v>0</v>
      </c>
      <c r="G1159" s="23">
        <v>70</v>
      </c>
      <c r="H1159" s="25">
        <v>0</v>
      </c>
    </row>
    <row r="1160" spans="1:8">
      <c r="A1160" s="23">
        <v>1157</v>
      </c>
      <c r="B1160" s="23">
        <v>700</v>
      </c>
      <c r="C1160" s="23">
        <v>0.8</v>
      </c>
      <c r="D1160" s="23">
        <v>10</v>
      </c>
      <c r="E1160" s="23">
        <v>50</v>
      </c>
      <c r="F1160" s="23">
        <v>0</v>
      </c>
      <c r="G1160" s="23">
        <v>100</v>
      </c>
      <c r="H1160" s="25">
        <v>0</v>
      </c>
    </row>
    <row r="1161" spans="1:8">
      <c r="A1161" s="23">
        <v>1158</v>
      </c>
      <c r="B1161" s="23">
        <v>700</v>
      </c>
      <c r="C1161" s="23">
        <v>0.8</v>
      </c>
      <c r="D1161" s="23">
        <v>10</v>
      </c>
      <c r="E1161" s="23">
        <v>50</v>
      </c>
      <c r="F1161" s="23">
        <v>30</v>
      </c>
      <c r="G1161" s="23">
        <v>0</v>
      </c>
      <c r="H1161" s="25">
        <v>0.93078440399999995</v>
      </c>
    </row>
    <row r="1162" spans="1:8">
      <c r="A1162" s="23">
        <v>1159</v>
      </c>
      <c r="B1162" s="23">
        <v>700</v>
      </c>
      <c r="C1162" s="23">
        <v>0.8</v>
      </c>
      <c r="D1162" s="23">
        <v>10</v>
      </c>
      <c r="E1162" s="23">
        <v>50</v>
      </c>
      <c r="F1162" s="23">
        <v>30</v>
      </c>
      <c r="G1162" s="23">
        <v>5</v>
      </c>
      <c r="H1162" s="25">
        <v>0</v>
      </c>
    </row>
    <row r="1163" spans="1:8">
      <c r="A1163" s="23">
        <v>1160</v>
      </c>
      <c r="B1163" s="23">
        <v>700</v>
      </c>
      <c r="C1163" s="23">
        <v>0.8</v>
      </c>
      <c r="D1163" s="23">
        <v>10</v>
      </c>
      <c r="E1163" s="23">
        <v>50</v>
      </c>
      <c r="F1163" s="23">
        <v>30</v>
      </c>
      <c r="G1163" s="23">
        <v>10</v>
      </c>
      <c r="H1163" s="25">
        <v>0</v>
      </c>
    </row>
    <row r="1164" spans="1:8">
      <c r="A1164" s="23">
        <v>1161</v>
      </c>
      <c r="B1164" s="23">
        <v>700</v>
      </c>
      <c r="C1164" s="23">
        <v>0.8</v>
      </c>
      <c r="D1164" s="23">
        <v>10</v>
      </c>
      <c r="E1164" s="23">
        <v>50</v>
      </c>
      <c r="F1164" s="23">
        <v>30</v>
      </c>
      <c r="G1164" s="23">
        <v>40</v>
      </c>
      <c r="H1164" s="25">
        <v>0</v>
      </c>
    </row>
    <row r="1165" spans="1:8">
      <c r="A1165" s="23">
        <v>1162</v>
      </c>
      <c r="B1165" s="23">
        <v>700</v>
      </c>
      <c r="C1165" s="23">
        <v>0.8</v>
      </c>
      <c r="D1165" s="23">
        <v>10</v>
      </c>
      <c r="E1165" s="23">
        <v>50</v>
      </c>
      <c r="F1165" s="23">
        <v>30</v>
      </c>
      <c r="G1165" s="23">
        <v>70</v>
      </c>
      <c r="H1165" s="25">
        <v>0</v>
      </c>
    </row>
    <row r="1166" spans="1:8">
      <c r="A1166" s="23">
        <v>1163</v>
      </c>
      <c r="B1166" s="23">
        <v>700</v>
      </c>
      <c r="C1166" s="23">
        <v>0.8</v>
      </c>
      <c r="D1166" s="23">
        <v>10</v>
      </c>
      <c r="E1166" s="23">
        <v>50</v>
      </c>
      <c r="F1166" s="23">
        <v>30</v>
      </c>
      <c r="G1166" s="23">
        <v>100</v>
      </c>
      <c r="H1166" s="25">
        <v>0</v>
      </c>
    </row>
    <row r="1167" spans="1:8">
      <c r="A1167" s="23">
        <v>1164</v>
      </c>
      <c r="B1167" s="23">
        <v>700</v>
      </c>
      <c r="C1167" s="23">
        <v>0.8</v>
      </c>
      <c r="D1167" s="23">
        <v>10</v>
      </c>
      <c r="E1167" s="23">
        <v>50</v>
      </c>
      <c r="F1167" s="23">
        <v>60</v>
      </c>
      <c r="G1167" s="23">
        <v>0</v>
      </c>
      <c r="H1167" s="25">
        <v>0.917290092</v>
      </c>
    </row>
    <row r="1168" spans="1:8">
      <c r="A1168" s="23">
        <v>1165</v>
      </c>
      <c r="B1168" s="23">
        <v>700</v>
      </c>
      <c r="C1168" s="23">
        <v>0.8</v>
      </c>
      <c r="D1168" s="23">
        <v>10</v>
      </c>
      <c r="E1168" s="23">
        <v>50</v>
      </c>
      <c r="F1168" s="23">
        <v>60</v>
      </c>
      <c r="G1168" s="23">
        <v>5</v>
      </c>
      <c r="H1168" s="25">
        <v>0</v>
      </c>
    </row>
    <row r="1169" spans="1:8">
      <c r="A1169" s="23">
        <v>1166</v>
      </c>
      <c r="B1169" s="23">
        <v>700</v>
      </c>
      <c r="C1169" s="23">
        <v>0.8</v>
      </c>
      <c r="D1169" s="23">
        <v>10</v>
      </c>
      <c r="E1169" s="23">
        <v>50</v>
      </c>
      <c r="F1169" s="23">
        <v>60</v>
      </c>
      <c r="G1169" s="23">
        <v>10</v>
      </c>
      <c r="H1169" s="25">
        <v>0</v>
      </c>
    </row>
    <row r="1170" spans="1:8">
      <c r="A1170" s="23">
        <v>1167</v>
      </c>
      <c r="B1170" s="23">
        <v>700</v>
      </c>
      <c r="C1170" s="23">
        <v>0.8</v>
      </c>
      <c r="D1170" s="23">
        <v>10</v>
      </c>
      <c r="E1170" s="23">
        <v>50</v>
      </c>
      <c r="F1170" s="23">
        <v>60</v>
      </c>
      <c r="G1170" s="23">
        <v>40</v>
      </c>
      <c r="H1170" s="25">
        <v>0</v>
      </c>
    </row>
    <row r="1171" spans="1:8">
      <c r="A1171" s="23">
        <v>1168</v>
      </c>
      <c r="B1171" s="23">
        <v>700</v>
      </c>
      <c r="C1171" s="23">
        <v>0.8</v>
      </c>
      <c r="D1171" s="23">
        <v>10</v>
      </c>
      <c r="E1171" s="23">
        <v>50</v>
      </c>
      <c r="F1171" s="23">
        <v>60</v>
      </c>
      <c r="G1171" s="23">
        <v>70</v>
      </c>
      <c r="H1171" s="25">
        <v>0</v>
      </c>
    </row>
    <row r="1172" spans="1:8">
      <c r="A1172" s="23">
        <v>1169</v>
      </c>
      <c r="B1172" s="23">
        <v>700</v>
      </c>
      <c r="C1172" s="23">
        <v>0.8</v>
      </c>
      <c r="D1172" s="23">
        <v>10</v>
      </c>
      <c r="E1172" s="23">
        <v>50</v>
      </c>
      <c r="F1172" s="23">
        <v>60</v>
      </c>
      <c r="G1172" s="23">
        <v>100</v>
      </c>
      <c r="H1172" s="25">
        <v>0</v>
      </c>
    </row>
    <row r="1173" spans="1:8">
      <c r="A1173" s="23">
        <v>1170</v>
      </c>
      <c r="B1173" s="23">
        <v>700</v>
      </c>
      <c r="C1173" s="23">
        <v>0.8</v>
      </c>
      <c r="D1173" s="23">
        <v>50</v>
      </c>
      <c r="E1173" s="23">
        <v>1</v>
      </c>
      <c r="F1173" s="23">
        <v>0</v>
      </c>
      <c r="G1173" s="23">
        <v>0</v>
      </c>
      <c r="H1173" s="25">
        <v>0</v>
      </c>
    </row>
    <row r="1174" spans="1:8">
      <c r="A1174" s="23">
        <v>1171</v>
      </c>
      <c r="B1174" s="23">
        <v>700</v>
      </c>
      <c r="C1174" s="23">
        <v>0.8</v>
      </c>
      <c r="D1174" s="23">
        <v>50</v>
      </c>
      <c r="E1174" s="23">
        <v>1</v>
      </c>
      <c r="F1174" s="23">
        <v>0</v>
      </c>
      <c r="G1174" s="23">
        <v>5</v>
      </c>
      <c r="H1174" s="25">
        <v>0</v>
      </c>
    </row>
    <row r="1175" spans="1:8">
      <c r="A1175" s="23">
        <v>1172</v>
      </c>
      <c r="B1175" s="23">
        <v>700</v>
      </c>
      <c r="C1175" s="23">
        <v>0.8</v>
      </c>
      <c r="D1175" s="23">
        <v>50</v>
      </c>
      <c r="E1175" s="23">
        <v>1</v>
      </c>
      <c r="F1175" s="23">
        <v>0</v>
      </c>
      <c r="G1175" s="23">
        <v>10</v>
      </c>
      <c r="H1175" s="25">
        <v>0</v>
      </c>
    </row>
    <row r="1176" spans="1:8">
      <c r="A1176" s="23">
        <v>1173</v>
      </c>
      <c r="B1176" s="23">
        <v>700</v>
      </c>
      <c r="C1176" s="23">
        <v>0.8</v>
      </c>
      <c r="D1176" s="23">
        <v>50</v>
      </c>
      <c r="E1176" s="23">
        <v>1</v>
      </c>
      <c r="F1176" s="23">
        <v>0</v>
      </c>
      <c r="G1176" s="23">
        <v>40</v>
      </c>
      <c r="H1176" s="25">
        <v>0</v>
      </c>
    </row>
    <row r="1177" spans="1:8">
      <c r="A1177" s="23">
        <v>1174</v>
      </c>
      <c r="B1177" s="23">
        <v>700</v>
      </c>
      <c r="C1177" s="23">
        <v>0.8</v>
      </c>
      <c r="D1177" s="23">
        <v>50</v>
      </c>
      <c r="E1177" s="23">
        <v>1</v>
      </c>
      <c r="F1177" s="23">
        <v>0</v>
      </c>
      <c r="G1177" s="23">
        <v>70</v>
      </c>
      <c r="H1177" s="25">
        <v>0</v>
      </c>
    </row>
    <row r="1178" spans="1:8">
      <c r="A1178" s="23">
        <v>1175</v>
      </c>
      <c r="B1178" s="23">
        <v>700</v>
      </c>
      <c r="C1178" s="23">
        <v>0.8</v>
      </c>
      <c r="D1178" s="23">
        <v>50</v>
      </c>
      <c r="E1178" s="23">
        <v>1</v>
      </c>
      <c r="F1178" s="23">
        <v>0</v>
      </c>
      <c r="G1178" s="23">
        <v>100</v>
      </c>
      <c r="H1178" s="25">
        <v>0</v>
      </c>
    </row>
    <row r="1179" spans="1:8">
      <c r="A1179" s="23">
        <v>1176</v>
      </c>
      <c r="B1179" s="23">
        <v>700</v>
      </c>
      <c r="C1179" s="23">
        <v>0.8</v>
      </c>
      <c r="D1179" s="23">
        <v>50</v>
      </c>
      <c r="E1179" s="23">
        <v>1</v>
      </c>
      <c r="F1179" s="23">
        <v>30</v>
      </c>
      <c r="G1179" s="23">
        <v>0</v>
      </c>
      <c r="H1179" s="25">
        <v>0</v>
      </c>
    </row>
    <row r="1180" spans="1:8">
      <c r="A1180" s="23">
        <v>1177</v>
      </c>
      <c r="B1180" s="23">
        <v>700</v>
      </c>
      <c r="C1180" s="23">
        <v>0.8</v>
      </c>
      <c r="D1180" s="23">
        <v>50</v>
      </c>
      <c r="E1180" s="23">
        <v>1</v>
      </c>
      <c r="F1180" s="23">
        <v>30</v>
      </c>
      <c r="G1180" s="23">
        <v>5</v>
      </c>
      <c r="H1180" s="25">
        <v>0</v>
      </c>
    </row>
    <row r="1181" spans="1:8">
      <c r="A1181" s="23">
        <v>1178</v>
      </c>
      <c r="B1181" s="23">
        <v>700</v>
      </c>
      <c r="C1181" s="23">
        <v>0.8</v>
      </c>
      <c r="D1181" s="23">
        <v>50</v>
      </c>
      <c r="E1181" s="23">
        <v>1</v>
      </c>
      <c r="F1181" s="23">
        <v>30</v>
      </c>
      <c r="G1181" s="23">
        <v>10</v>
      </c>
      <c r="H1181" s="25">
        <v>0</v>
      </c>
    </row>
    <row r="1182" spans="1:8">
      <c r="A1182" s="23">
        <v>1179</v>
      </c>
      <c r="B1182" s="23">
        <v>700</v>
      </c>
      <c r="C1182" s="23">
        <v>0.8</v>
      </c>
      <c r="D1182" s="23">
        <v>50</v>
      </c>
      <c r="E1182" s="23">
        <v>1</v>
      </c>
      <c r="F1182" s="23">
        <v>30</v>
      </c>
      <c r="G1182" s="23">
        <v>40</v>
      </c>
      <c r="H1182" s="25">
        <v>0</v>
      </c>
    </row>
    <row r="1183" spans="1:8">
      <c r="A1183" s="23">
        <v>1180</v>
      </c>
      <c r="B1183" s="23">
        <v>700</v>
      </c>
      <c r="C1183" s="23">
        <v>0.8</v>
      </c>
      <c r="D1183" s="23">
        <v>50</v>
      </c>
      <c r="E1183" s="23">
        <v>1</v>
      </c>
      <c r="F1183" s="23">
        <v>30</v>
      </c>
      <c r="G1183" s="23">
        <v>70</v>
      </c>
      <c r="H1183" s="25">
        <v>0</v>
      </c>
    </row>
    <row r="1184" spans="1:8">
      <c r="A1184" s="23">
        <v>1181</v>
      </c>
      <c r="B1184" s="23">
        <v>700</v>
      </c>
      <c r="C1184" s="23">
        <v>0.8</v>
      </c>
      <c r="D1184" s="23">
        <v>50</v>
      </c>
      <c r="E1184" s="23">
        <v>1</v>
      </c>
      <c r="F1184" s="23">
        <v>30</v>
      </c>
      <c r="G1184" s="23">
        <v>100</v>
      </c>
      <c r="H1184" s="25">
        <v>0</v>
      </c>
    </row>
    <row r="1185" spans="1:8">
      <c r="A1185" s="23">
        <v>1182</v>
      </c>
      <c r="B1185" s="23">
        <v>700</v>
      </c>
      <c r="C1185" s="23">
        <v>0.8</v>
      </c>
      <c r="D1185" s="23">
        <v>50</v>
      </c>
      <c r="E1185" s="23">
        <v>1</v>
      </c>
      <c r="F1185" s="23">
        <v>60</v>
      </c>
      <c r="G1185" s="23">
        <v>0</v>
      </c>
      <c r="H1185" s="25">
        <v>0</v>
      </c>
    </row>
    <row r="1186" spans="1:8">
      <c r="A1186" s="23">
        <v>1183</v>
      </c>
      <c r="B1186" s="23">
        <v>700</v>
      </c>
      <c r="C1186" s="23">
        <v>0.8</v>
      </c>
      <c r="D1186" s="23">
        <v>50</v>
      </c>
      <c r="E1186" s="23">
        <v>1</v>
      </c>
      <c r="F1186" s="23">
        <v>60</v>
      </c>
      <c r="G1186" s="23">
        <v>5</v>
      </c>
      <c r="H1186" s="25">
        <v>0</v>
      </c>
    </row>
    <row r="1187" spans="1:8">
      <c r="A1187" s="23">
        <v>1184</v>
      </c>
      <c r="B1187" s="23">
        <v>700</v>
      </c>
      <c r="C1187" s="23">
        <v>0.8</v>
      </c>
      <c r="D1187" s="23">
        <v>50</v>
      </c>
      <c r="E1187" s="23">
        <v>1</v>
      </c>
      <c r="F1187" s="23">
        <v>60</v>
      </c>
      <c r="G1187" s="23">
        <v>10</v>
      </c>
      <c r="H1187" s="25">
        <v>0</v>
      </c>
    </row>
    <row r="1188" spans="1:8">
      <c r="A1188" s="23">
        <v>1185</v>
      </c>
      <c r="B1188" s="23">
        <v>700</v>
      </c>
      <c r="C1188" s="23">
        <v>0.8</v>
      </c>
      <c r="D1188" s="23">
        <v>50</v>
      </c>
      <c r="E1188" s="23">
        <v>1</v>
      </c>
      <c r="F1188" s="23">
        <v>60</v>
      </c>
      <c r="G1188" s="23">
        <v>40</v>
      </c>
      <c r="H1188" s="25">
        <v>0</v>
      </c>
    </row>
    <row r="1189" spans="1:8">
      <c r="A1189" s="23">
        <v>1186</v>
      </c>
      <c r="B1189" s="23">
        <v>700</v>
      </c>
      <c r="C1189" s="23">
        <v>0.8</v>
      </c>
      <c r="D1189" s="23">
        <v>50</v>
      </c>
      <c r="E1189" s="23">
        <v>1</v>
      </c>
      <c r="F1189" s="23">
        <v>60</v>
      </c>
      <c r="G1189" s="23">
        <v>70</v>
      </c>
      <c r="H1189" s="25">
        <v>0</v>
      </c>
    </row>
    <row r="1190" spans="1:8">
      <c r="A1190" s="23">
        <v>1187</v>
      </c>
      <c r="B1190" s="23">
        <v>700</v>
      </c>
      <c r="C1190" s="23">
        <v>0.8</v>
      </c>
      <c r="D1190" s="23">
        <v>50</v>
      </c>
      <c r="E1190" s="23">
        <v>1</v>
      </c>
      <c r="F1190" s="23">
        <v>60</v>
      </c>
      <c r="G1190" s="23">
        <v>100</v>
      </c>
      <c r="H1190" s="25">
        <v>0</v>
      </c>
    </row>
    <row r="1191" spans="1:8">
      <c r="A1191" s="23">
        <v>1188</v>
      </c>
      <c r="B1191" s="23">
        <v>700</v>
      </c>
      <c r="C1191" s="23">
        <v>0.8</v>
      </c>
      <c r="D1191" s="23">
        <v>50</v>
      </c>
      <c r="E1191" s="23">
        <v>5</v>
      </c>
      <c r="F1191" s="23">
        <v>0</v>
      </c>
      <c r="G1191" s="23">
        <v>0</v>
      </c>
      <c r="H1191" s="25">
        <v>0.46855384100000003</v>
      </c>
    </row>
    <row r="1192" spans="1:8">
      <c r="A1192" s="23">
        <v>1189</v>
      </c>
      <c r="B1192" s="23">
        <v>700</v>
      </c>
      <c r="C1192" s="23">
        <v>0.8</v>
      </c>
      <c r="D1192" s="23">
        <v>50</v>
      </c>
      <c r="E1192" s="23">
        <v>5</v>
      </c>
      <c r="F1192" s="23">
        <v>0</v>
      </c>
      <c r="G1192" s="23">
        <v>5</v>
      </c>
      <c r="H1192" s="25">
        <v>0</v>
      </c>
    </row>
    <row r="1193" spans="1:8">
      <c r="A1193" s="23">
        <v>1190</v>
      </c>
      <c r="B1193" s="23">
        <v>700</v>
      </c>
      <c r="C1193" s="23">
        <v>0.8</v>
      </c>
      <c r="D1193" s="23">
        <v>50</v>
      </c>
      <c r="E1193" s="23">
        <v>5</v>
      </c>
      <c r="F1193" s="23">
        <v>0</v>
      </c>
      <c r="G1193" s="23">
        <v>10</v>
      </c>
      <c r="H1193" s="25">
        <v>0</v>
      </c>
    </row>
    <row r="1194" spans="1:8">
      <c r="A1194" s="23">
        <v>1191</v>
      </c>
      <c r="B1194" s="23">
        <v>700</v>
      </c>
      <c r="C1194" s="23">
        <v>0.8</v>
      </c>
      <c r="D1194" s="23">
        <v>50</v>
      </c>
      <c r="E1194" s="23">
        <v>5</v>
      </c>
      <c r="F1194" s="23">
        <v>0</v>
      </c>
      <c r="G1194" s="23">
        <v>40</v>
      </c>
      <c r="H1194" s="25">
        <v>0</v>
      </c>
    </row>
    <row r="1195" spans="1:8">
      <c r="A1195" s="23">
        <v>1192</v>
      </c>
      <c r="B1195" s="23">
        <v>700</v>
      </c>
      <c r="C1195" s="23">
        <v>0.8</v>
      </c>
      <c r="D1195" s="23">
        <v>50</v>
      </c>
      <c r="E1195" s="23">
        <v>5</v>
      </c>
      <c r="F1195" s="23">
        <v>0</v>
      </c>
      <c r="G1195" s="23">
        <v>70</v>
      </c>
      <c r="H1195" s="25">
        <v>0</v>
      </c>
    </row>
    <row r="1196" spans="1:8">
      <c r="A1196" s="23">
        <v>1193</v>
      </c>
      <c r="B1196" s="23">
        <v>700</v>
      </c>
      <c r="C1196" s="23">
        <v>0.8</v>
      </c>
      <c r="D1196" s="23">
        <v>50</v>
      </c>
      <c r="E1196" s="23">
        <v>5</v>
      </c>
      <c r="F1196" s="23">
        <v>0</v>
      </c>
      <c r="G1196" s="23">
        <v>100</v>
      </c>
      <c r="H1196" s="25">
        <v>0</v>
      </c>
    </row>
    <row r="1197" spans="1:8">
      <c r="A1197" s="23">
        <v>1194</v>
      </c>
      <c r="B1197" s="23">
        <v>700</v>
      </c>
      <c r="C1197" s="23">
        <v>0.8</v>
      </c>
      <c r="D1197" s="23">
        <v>50</v>
      </c>
      <c r="E1197" s="23">
        <v>5</v>
      </c>
      <c r="F1197" s="23">
        <v>30</v>
      </c>
      <c r="G1197" s="23">
        <v>0</v>
      </c>
      <c r="H1197" s="25">
        <v>0.46814674099999998</v>
      </c>
    </row>
    <row r="1198" spans="1:8">
      <c r="A1198" s="23">
        <v>1195</v>
      </c>
      <c r="B1198" s="23">
        <v>700</v>
      </c>
      <c r="C1198" s="23">
        <v>0.8</v>
      </c>
      <c r="D1198" s="23">
        <v>50</v>
      </c>
      <c r="E1198" s="23">
        <v>5</v>
      </c>
      <c r="F1198" s="23">
        <v>30</v>
      </c>
      <c r="G1198" s="23">
        <v>5</v>
      </c>
      <c r="H1198" s="25">
        <v>0</v>
      </c>
    </row>
    <row r="1199" spans="1:8">
      <c r="A1199" s="23">
        <v>1196</v>
      </c>
      <c r="B1199" s="23">
        <v>700</v>
      </c>
      <c r="C1199" s="23">
        <v>0.8</v>
      </c>
      <c r="D1199" s="23">
        <v>50</v>
      </c>
      <c r="E1199" s="23">
        <v>5</v>
      </c>
      <c r="F1199" s="23">
        <v>30</v>
      </c>
      <c r="G1199" s="23">
        <v>10</v>
      </c>
      <c r="H1199" s="25">
        <v>0</v>
      </c>
    </row>
    <row r="1200" spans="1:8">
      <c r="A1200" s="23">
        <v>1197</v>
      </c>
      <c r="B1200" s="23">
        <v>700</v>
      </c>
      <c r="C1200" s="23">
        <v>0.8</v>
      </c>
      <c r="D1200" s="23">
        <v>50</v>
      </c>
      <c r="E1200" s="23">
        <v>5</v>
      </c>
      <c r="F1200" s="23">
        <v>30</v>
      </c>
      <c r="G1200" s="23">
        <v>40</v>
      </c>
      <c r="H1200" s="25">
        <v>0</v>
      </c>
    </row>
    <row r="1201" spans="1:8">
      <c r="A1201" s="23">
        <v>1198</v>
      </c>
      <c r="B1201" s="23">
        <v>700</v>
      </c>
      <c r="C1201" s="23">
        <v>0.8</v>
      </c>
      <c r="D1201" s="23">
        <v>50</v>
      </c>
      <c r="E1201" s="23">
        <v>5</v>
      </c>
      <c r="F1201" s="23">
        <v>30</v>
      </c>
      <c r="G1201" s="23">
        <v>70</v>
      </c>
      <c r="H1201" s="25">
        <v>0</v>
      </c>
    </row>
    <row r="1202" spans="1:8">
      <c r="A1202" s="23">
        <v>1199</v>
      </c>
      <c r="B1202" s="23">
        <v>700</v>
      </c>
      <c r="C1202" s="23">
        <v>0.8</v>
      </c>
      <c r="D1202" s="23">
        <v>50</v>
      </c>
      <c r="E1202" s="23">
        <v>5</v>
      </c>
      <c r="F1202" s="23">
        <v>30</v>
      </c>
      <c r="G1202" s="23">
        <v>100</v>
      </c>
      <c r="H1202" s="25">
        <v>0</v>
      </c>
    </row>
    <row r="1203" spans="1:8">
      <c r="A1203" s="23">
        <v>1200</v>
      </c>
      <c r="B1203" s="23">
        <v>700</v>
      </c>
      <c r="C1203" s="23">
        <v>0.8</v>
      </c>
      <c r="D1203" s="23">
        <v>50</v>
      </c>
      <c r="E1203" s="23">
        <v>5</v>
      </c>
      <c r="F1203" s="23">
        <v>60</v>
      </c>
      <c r="G1203" s="23">
        <v>0</v>
      </c>
      <c r="H1203" s="25">
        <v>0.46612536900000001</v>
      </c>
    </row>
    <row r="1204" spans="1:8">
      <c r="A1204" s="23">
        <v>1201</v>
      </c>
      <c r="B1204" s="23">
        <v>700</v>
      </c>
      <c r="C1204" s="23">
        <v>0.8</v>
      </c>
      <c r="D1204" s="23">
        <v>50</v>
      </c>
      <c r="E1204" s="23">
        <v>5</v>
      </c>
      <c r="F1204" s="23">
        <v>60</v>
      </c>
      <c r="G1204" s="23">
        <v>5</v>
      </c>
      <c r="H1204" s="25">
        <v>0</v>
      </c>
    </row>
    <row r="1205" spans="1:8">
      <c r="A1205" s="23">
        <v>1202</v>
      </c>
      <c r="B1205" s="23">
        <v>700</v>
      </c>
      <c r="C1205" s="23">
        <v>0.8</v>
      </c>
      <c r="D1205" s="23">
        <v>50</v>
      </c>
      <c r="E1205" s="23">
        <v>5</v>
      </c>
      <c r="F1205" s="23">
        <v>60</v>
      </c>
      <c r="G1205" s="23">
        <v>10</v>
      </c>
      <c r="H1205" s="25">
        <v>0</v>
      </c>
    </row>
    <row r="1206" spans="1:8">
      <c r="A1206" s="23">
        <v>1203</v>
      </c>
      <c r="B1206" s="23">
        <v>700</v>
      </c>
      <c r="C1206" s="23">
        <v>0.8</v>
      </c>
      <c r="D1206" s="23">
        <v>50</v>
      </c>
      <c r="E1206" s="23">
        <v>5</v>
      </c>
      <c r="F1206" s="23">
        <v>60</v>
      </c>
      <c r="G1206" s="23">
        <v>40</v>
      </c>
      <c r="H1206" s="25">
        <v>0</v>
      </c>
    </row>
    <row r="1207" spans="1:8">
      <c r="A1207" s="23">
        <v>1204</v>
      </c>
      <c r="B1207" s="23">
        <v>700</v>
      </c>
      <c r="C1207" s="23">
        <v>0.8</v>
      </c>
      <c r="D1207" s="23">
        <v>50</v>
      </c>
      <c r="E1207" s="23">
        <v>5</v>
      </c>
      <c r="F1207" s="23">
        <v>60</v>
      </c>
      <c r="G1207" s="23">
        <v>70</v>
      </c>
      <c r="H1207" s="25">
        <v>0</v>
      </c>
    </row>
    <row r="1208" spans="1:8">
      <c r="A1208" s="23">
        <v>1205</v>
      </c>
      <c r="B1208" s="23">
        <v>700</v>
      </c>
      <c r="C1208" s="23">
        <v>0.8</v>
      </c>
      <c r="D1208" s="23">
        <v>50</v>
      </c>
      <c r="E1208" s="23">
        <v>5</v>
      </c>
      <c r="F1208" s="23">
        <v>60</v>
      </c>
      <c r="G1208" s="23">
        <v>100</v>
      </c>
      <c r="H1208" s="25">
        <v>0</v>
      </c>
    </row>
    <row r="1209" spans="1:8">
      <c r="A1209" s="23">
        <v>1206</v>
      </c>
      <c r="B1209" s="23">
        <v>700</v>
      </c>
      <c r="C1209" s="23">
        <v>0.8</v>
      </c>
      <c r="D1209" s="23">
        <v>50</v>
      </c>
      <c r="E1209" s="23">
        <v>10</v>
      </c>
      <c r="F1209" s="23">
        <v>0</v>
      </c>
      <c r="G1209" s="23">
        <v>0</v>
      </c>
      <c r="H1209" s="25">
        <v>0.92623978900000004</v>
      </c>
    </row>
    <row r="1210" spans="1:8">
      <c r="A1210" s="23">
        <v>1207</v>
      </c>
      <c r="B1210" s="23">
        <v>700</v>
      </c>
      <c r="C1210" s="23">
        <v>0.8</v>
      </c>
      <c r="D1210" s="23">
        <v>50</v>
      </c>
      <c r="E1210" s="23">
        <v>10</v>
      </c>
      <c r="F1210" s="23">
        <v>0</v>
      </c>
      <c r="G1210" s="23">
        <v>5</v>
      </c>
      <c r="H1210" s="25">
        <v>0</v>
      </c>
    </row>
    <row r="1211" spans="1:8">
      <c r="A1211" s="23">
        <v>1208</v>
      </c>
      <c r="B1211" s="23">
        <v>700</v>
      </c>
      <c r="C1211" s="23">
        <v>0.8</v>
      </c>
      <c r="D1211" s="23">
        <v>50</v>
      </c>
      <c r="E1211" s="23">
        <v>10</v>
      </c>
      <c r="F1211" s="23">
        <v>0</v>
      </c>
      <c r="G1211" s="23">
        <v>10</v>
      </c>
      <c r="H1211" s="25">
        <v>0</v>
      </c>
    </row>
    <row r="1212" spans="1:8">
      <c r="A1212" s="23">
        <v>1209</v>
      </c>
      <c r="B1212" s="23">
        <v>700</v>
      </c>
      <c r="C1212" s="23">
        <v>0.8</v>
      </c>
      <c r="D1212" s="23">
        <v>50</v>
      </c>
      <c r="E1212" s="23">
        <v>10</v>
      </c>
      <c r="F1212" s="23">
        <v>0</v>
      </c>
      <c r="G1212" s="23">
        <v>40</v>
      </c>
      <c r="H1212" s="25">
        <v>0</v>
      </c>
    </row>
    <row r="1213" spans="1:8">
      <c r="A1213" s="23">
        <v>1210</v>
      </c>
      <c r="B1213" s="23">
        <v>700</v>
      </c>
      <c r="C1213" s="23">
        <v>0.8</v>
      </c>
      <c r="D1213" s="23">
        <v>50</v>
      </c>
      <c r="E1213" s="23">
        <v>10</v>
      </c>
      <c r="F1213" s="23">
        <v>0</v>
      </c>
      <c r="G1213" s="23">
        <v>70</v>
      </c>
      <c r="H1213" s="25">
        <v>0</v>
      </c>
    </row>
    <row r="1214" spans="1:8">
      <c r="A1214" s="23">
        <v>1211</v>
      </c>
      <c r="B1214" s="23">
        <v>700</v>
      </c>
      <c r="C1214" s="23">
        <v>0.8</v>
      </c>
      <c r="D1214" s="23">
        <v>50</v>
      </c>
      <c r="E1214" s="23">
        <v>10</v>
      </c>
      <c r="F1214" s="23">
        <v>0</v>
      </c>
      <c r="G1214" s="23">
        <v>100</v>
      </c>
      <c r="H1214" s="25">
        <v>0</v>
      </c>
    </row>
    <row r="1215" spans="1:8">
      <c r="A1215" s="23">
        <v>1212</v>
      </c>
      <c r="B1215" s="23">
        <v>700</v>
      </c>
      <c r="C1215" s="23">
        <v>0.8</v>
      </c>
      <c r="D1215" s="23">
        <v>50</v>
      </c>
      <c r="E1215" s="23">
        <v>10</v>
      </c>
      <c r="F1215" s="23">
        <v>30</v>
      </c>
      <c r="G1215" s="23">
        <v>0</v>
      </c>
      <c r="H1215" s="25">
        <v>0.92358654699999998</v>
      </c>
    </row>
    <row r="1216" spans="1:8">
      <c r="A1216" s="23">
        <v>1213</v>
      </c>
      <c r="B1216" s="23">
        <v>700</v>
      </c>
      <c r="C1216" s="23">
        <v>0.8</v>
      </c>
      <c r="D1216" s="23">
        <v>50</v>
      </c>
      <c r="E1216" s="23">
        <v>10</v>
      </c>
      <c r="F1216" s="23">
        <v>30</v>
      </c>
      <c r="G1216" s="23">
        <v>5</v>
      </c>
      <c r="H1216" s="25">
        <v>0</v>
      </c>
    </row>
    <row r="1217" spans="1:8">
      <c r="A1217" s="23">
        <v>1214</v>
      </c>
      <c r="B1217" s="23">
        <v>700</v>
      </c>
      <c r="C1217" s="23">
        <v>0.8</v>
      </c>
      <c r="D1217" s="23">
        <v>50</v>
      </c>
      <c r="E1217" s="23">
        <v>10</v>
      </c>
      <c r="F1217" s="23">
        <v>30</v>
      </c>
      <c r="G1217" s="23">
        <v>10</v>
      </c>
      <c r="H1217" s="25">
        <v>0</v>
      </c>
    </row>
    <row r="1218" spans="1:8">
      <c r="A1218" s="23">
        <v>1215</v>
      </c>
      <c r="B1218" s="23">
        <v>700</v>
      </c>
      <c r="C1218" s="23">
        <v>0.8</v>
      </c>
      <c r="D1218" s="23">
        <v>50</v>
      </c>
      <c r="E1218" s="23">
        <v>10</v>
      </c>
      <c r="F1218" s="23">
        <v>30</v>
      </c>
      <c r="G1218" s="23">
        <v>40</v>
      </c>
      <c r="H1218" s="25">
        <v>0</v>
      </c>
    </row>
    <row r="1219" spans="1:8">
      <c r="A1219" s="23">
        <v>1216</v>
      </c>
      <c r="B1219" s="23">
        <v>700</v>
      </c>
      <c r="C1219" s="23">
        <v>0.8</v>
      </c>
      <c r="D1219" s="23">
        <v>50</v>
      </c>
      <c r="E1219" s="23">
        <v>10</v>
      </c>
      <c r="F1219" s="23">
        <v>30</v>
      </c>
      <c r="G1219" s="23">
        <v>70</v>
      </c>
      <c r="H1219" s="25">
        <v>0</v>
      </c>
    </row>
    <row r="1220" spans="1:8">
      <c r="A1220" s="23">
        <v>1217</v>
      </c>
      <c r="B1220" s="23">
        <v>700</v>
      </c>
      <c r="C1220" s="23">
        <v>0.8</v>
      </c>
      <c r="D1220" s="23">
        <v>50</v>
      </c>
      <c r="E1220" s="23">
        <v>10</v>
      </c>
      <c r="F1220" s="23">
        <v>30</v>
      </c>
      <c r="G1220" s="23">
        <v>100</v>
      </c>
      <c r="H1220" s="25">
        <v>0</v>
      </c>
    </row>
    <row r="1221" spans="1:8">
      <c r="A1221" s="23">
        <v>1218</v>
      </c>
      <c r="B1221" s="23">
        <v>700</v>
      </c>
      <c r="C1221" s="23">
        <v>0.8</v>
      </c>
      <c r="D1221" s="23">
        <v>50</v>
      </c>
      <c r="E1221" s="23">
        <v>10</v>
      </c>
      <c r="F1221" s="23">
        <v>60</v>
      </c>
      <c r="G1221" s="23">
        <v>0</v>
      </c>
      <c r="H1221" s="25">
        <v>0.91022956399999999</v>
      </c>
    </row>
    <row r="1222" spans="1:8">
      <c r="A1222" s="23">
        <v>1219</v>
      </c>
      <c r="B1222" s="23">
        <v>700</v>
      </c>
      <c r="C1222" s="23">
        <v>0.8</v>
      </c>
      <c r="D1222" s="23">
        <v>50</v>
      </c>
      <c r="E1222" s="23">
        <v>10</v>
      </c>
      <c r="F1222" s="23">
        <v>60</v>
      </c>
      <c r="G1222" s="23">
        <v>5</v>
      </c>
      <c r="H1222" s="25">
        <v>0</v>
      </c>
    </row>
    <row r="1223" spans="1:8">
      <c r="A1223" s="23">
        <v>1220</v>
      </c>
      <c r="B1223" s="23">
        <v>700</v>
      </c>
      <c r="C1223" s="23">
        <v>0.8</v>
      </c>
      <c r="D1223" s="23">
        <v>50</v>
      </c>
      <c r="E1223" s="23">
        <v>10</v>
      </c>
      <c r="F1223" s="23">
        <v>60</v>
      </c>
      <c r="G1223" s="23">
        <v>10</v>
      </c>
      <c r="H1223" s="25">
        <v>0</v>
      </c>
    </row>
    <row r="1224" spans="1:8">
      <c r="A1224" s="23">
        <v>1221</v>
      </c>
      <c r="B1224" s="23">
        <v>700</v>
      </c>
      <c r="C1224" s="23">
        <v>0.8</v>
      </c>
      <c r="D1224" s="23">
        <v>50</v>
      </c>
      <c r="E1224" s="23">
        <v>10</v>
      </c>
      <c r="F1224" s="23">
        <v>60</v>
      </c>
      <c r="G1224" s="23">
        <v>40</v>
      </c>
      <c r="H1224" s="25">
        <v>0</v>
      </c>
    </row>
    <row r="1225" spans="1:8">
      <c r="A1225" s="23">
        <v>1222</v>
      </c>
      <c r="B1225" s="23">
        <v>700</v>
      </c>
      <c r="C1225" s="23">
        <v>0.8</v>
      </c>
      <c r="D1225" s="23">
        <v>50</v>
      </c>
      <c r="E1225" s="23">
        <v>10</v>
      </c>
      <c r="F1225" s="23">
        <v>60</v>
      </c>
      <c r="G1225" s="23">
        <v>70</v>
      </c>
      <c r="H1225" s="25">
        <v>0</v>
      </c>
    </row>
    <row r="1226" spans="1:8">
      <c r="A1226" s="23">
        <v>1223</v>
      </c>
      <c r="B1226" s="23">
        <v>700</v>
      </c>
      <c r="C1226" s="23">
        <v>0.8</v>
      </c>
      <c r="D1226" s="23">
        <v>50</v>
      </c>
      <c r="E1226" s="23">
        <v>10</v>
      </c>
      <c r="F1226" s="23">
        <v>60</v>
      </c>
      <c r="G1226" s="23">
        <v>100</v>
      </c>
      <c r="H1226" s="25">
        <v>0</v>
      </c>
    </row>
    <row r="1227" spans="1:8">
      <c r="A1227" s="23">
        <v>1224</v>
      </c>
      <c r="B1227" s="23">
        <v>700</v>
      </c>
      <c r="C1227" s="23">
        <v>0.8</v>
      </c>
      <c r="D1227" s="23">
        <v>50</v>
      </c>
      <c r="E1227" s="23">
        <v>20</v>
      </c>
      <c r="F1227" s="23">
        <v>0</v>
      </c>
      <c r="G1227" s="23">
        <v>0</v>
      </c>
      <c r="H1227" s="25">
        <v>1.774745464</v>
      </c>
    </row>
    <row r="1228" spans="1:8">
      <c r="A1228" s="23">
        <v>1225</v>
      </c>
      <c r="B1228" s="23">
        <v>700</v>
      </c>
      <c r="C1228" s="23">
        <v>0.8</v>
      </c>
      <c r="D1228" s="23">
        <v>50</v>
      </c>
      <c r="E1228" s="23">
        <v>20</v>
      </c>
      <c r="F1228" s="23">
        <v>0</v>
      </c>
      <c r="G1228" s="23">
        <v>5</v>
      </c>
      <c r="H1228" s="25">
        <v>0</v>
      </c>
    </row>
    <row r="1229" spans="1:8">
      <c r="A1229" s="23">
        <v>1226</v>
      </c>
      <c r="B1229" s="23">
        <v>700</v>
      </c>
      <c r="C1229" s="23">
        <v>0.8</v>
      </c>
      <c r="D1229" s="23">
        <v>50</v>
      </c>
      <c r="E1229" s="23">
        <v>20</v>
      </c>
      <c r="F1229" s="23">
        <v>0</v>
      </c>
      <c r="G1229" s="23">
        <v>10</v>
      </c>
      <c r="H1229" s="25">
        <v>0</v>
      </c>
    </row>
    <row r="1230" spans="1:8">
      <c r="A1230" s="23">
        <v>1227</v>
      </c>
      <c r="B1230" s="23">
        <v>700</v>
      </c>
      <c r="C1230" s="23">
        <v>0.8</v>
      </c>
      <c r="D1230" s="23">
        <v>50</v>
      </c>
      <c r="E1230" s="23">
        <v>20</v>
      </c>
      <c r="F1230" s="23">
        <v>0</v>
      </c>
      <c r="G1230" s="23">
        <v>40</v>
      </c>
      <c r="H1230" s="25">
        <v>0</v>
      </c>
    </row>
    <row r="1231" spans="1:8">
      <c r="A1231" s="23">
        <v>1228</v>
      </c>
      <c r="B1231" s="23">
        <v>700</v>
      </c>
      <c r="C1231" s="23">
        <v>0.8</v>
      </c>
      <c r="D1231" s="23">
        <v>50</v>
      </c>
      <c r="E1231" s="23">
        <v>20</v>
      </c>
      <c r="F1231" s="23">
        <v>0</v>
      </c>
      <c r="G1231" s="23">
        <v>70</v>
      </c>
      <c r="H1231" s="25">
        <v>0</v>
      </c>
    </row>
    <row r="1232" spans="1:8">
      <c r="A1232" s="23">
        <v>1229</v>
      </c>
      <c r="B1232" s="23">
        <v>700</v>
      </c>
      <c r="C1232" s="23">
        <v>0.8</v>
      </c>
      <c r="D1232" s="23">
        <v>50</v>
      </c>
      <c r="E1232" s="23">
        <v>20</v>
      </c>
      <c r="F1232" s="23">
        <v>0</v>
      </c>
      <c r="G1232" s="23">
        <v>100</v>
      </c>
      <c r="H1232" s="25">
        <v>0</v>
      </c>
    </row>
    <row r="1233" spans="1:8">
      <c r="A1233" s="23">
        <v>1230</v>
      </c>
      <c r="B1233" s="23">
        <v>700</v>
      </c>
      <c r="C1233" s="23">
        <v>0.8</v>
      </c>
      <c r="D1233" s="23">
        <v>50</v>
      </c>
      <c r="E1233" s="23">
        <v>20</v>
      </c>
      <c r="F1233" s="23">
        <v>30</v>
      </c>
      <c r="G1233" s="23">
        <v>0</v>
      </c>
      <c r="H1233" s="25">
        <v>1.7589818239999999</v>
      </c>
    </row>
    <row r="1234" spans="1:8">
      <c r="A1234" s="23">
        <v>1231</v>
      </c>
      <c r="B1234" s="23">
        <v>700</v>
      </c>
      <c r="C1234" s="23">
        <v>0.8</v>
      </c>
      <c r="D1234" s="23">
        <v>50</v>
      </c>
      <c r="E1234" s="23">
        <v>20</v>
      </c>
      <c r="F1234" s="23">
        <v>30</v>
      </c>
      <c r="G1234" s="23">
        <v>5</v>
      </c>
      <c r="H1234" s="25">
        <v>0</v>
      </c>
    </row>
    <row r="1235" spans="1:8">
      <c r="A1235" s="23">
        <v>1232</v>
      </c>
      <c r="B1235" s="23">
        <v>700</v>
      </c>
      <c r="C1235" s="23">
        <v>0.8</v>
      </c>
      <c r="D1235" s="23">
        <v>50</v>
      </c>
      <c r="E1235" s="23">
        <v>20</v>
      </c>
      <c r="F1235" s="23">
        <v>30</v>
      </c>
      <c r="G1235" s="23">
        <v>10</v>
      </c>
      <c r="H1235" s="25">
        <v>0</v>
      </c>
    </row>
    <row r="1236" spans="1:8">
      <c r="A1236" s="23">
        <v>1233</v>
      </c>
      <c r="B1236" s="23">
        <v>700</v>
      </c>
      <c r="C1236" s="23">
        <v>0.8</v>
      </c>
      <c r="D1236" s="23">
        <v>50</v>
      </c>
      <c r="E1236" s="23">
        <v>20</v>
      </c>
      <c r="F1236" s="23">
        <v>30</v>
      </c>
      <c r="G1236" s="23">
        <v>40</v>
      </c>
      <c r="H1236" s="25">
        <v>0</v>
      </c>
    </row>
    <row r="1237" spans="1:8">
      <c r="A1237" s="23">
        <v>1234</v>
      </c>
      <c r="B1237" s="23">
        <v>700</v>
      </c>
      <c r="C1237" s="23">
        <v>0.8</v>
      </c>
      <c r="D1237" s="23">
        <v>50</v>
      </c>
      <c r="E1237" s="23">
        <v>20</v>
      </c>
      <c r="F1237" s="23">
        <v>30</v>
      </c>
      <c r="G1237" s="23">
        <v>70</v>
      </c>
      <c r="H1237" s="25">
        <v>0</v>
      </c>
    </row>
    <row r="1238" spans="1:8">
      <c r="A1238" s="23">
        <v>1235</v>
      </c>
      <c r="B1238" s="23">
        <v>700</v>
      </c>
      <c r="C1238" s="23">
        <v>0.8</v>
      </c>
      <c r="D1238" s="23">
        <v>50</v>
      </c>
      <c r="E1238" s="23">
        <v>20</v>
      </c>
      <c r="F1238" s="23">
        <v>30</v>
      </c>
      <c r="G1238" s="23">
        <v>100</v>
      </c>
      <c r="H1238" s="25">
        <v>0</v>
      </c>
    </row>
    <row r="1239" spans="1:8">
      <c r="A1239" s="23">
        <v>1236</v>
      </c>
      <c r="B1239" s="23">
        <v>700</v>
      </c>
      <c r="C1239" s="23">
        <v>0.8</v>
      </c>
      <c r="D1239" s="23">
        <v>50</v>
      </c>
      <c r="E1239" s="23">
        <v>20</v>
      </c>
      <c r="F1239" s="23">
        <v>60</v>
      </c>
      <c r="G1239" s="23">
        <v>0</v>
      </c>
      <c r="H1239" s="25">
        <v>1.6843283179999999</v>
      </c>
    </row>
    <row r="1240" spans="1:8">
      <c r="A1240" s="23">
        <v>1237</v>
      </c>
      <c r="B1240" s="23">
        <v>700</v>
      </c>
      <c r="C1240" s="23">
        <v>0.8</v>
      </c>
      <c r="D1240" s="23">
        <v>50</v>
      </c>
      <c r="E1240" s="23">
        <v>20</v>
      </c>
      <c r="F1240" s="23">
        <v>60</v>
      </c>
      <c r="G1240" s="23">
        <v>5</v>
      </c>
      <c r="H1240" s="25">
        <v>0</v>
      </c>
    </row>
    <row r="1241" spans="1:8">
      <c r="A1241" s="23">
        <v>1238</v>
      </c>
      <c r="B1241" s="23">
        <v>700</v>
      </c>
      <c r="C1241" s="23">
        <v>0.8</v>
      </c>
      <c r="D1241" s="23">
        <v>50</v>
      </c>
      <c r="E1241" s="23">
        <v>20</v>
      </c>
      <c r="F1241" s="23">
        <v>60</v>
      </c>
      <c r="G1241" s="23">
        <v>10</v>
      </c>
      <c r="H1241" s="25">
        <v>0</v>
      </c>
    </row>
    <row r="1242" spans="1:8">
      <c r="A1242" s="23">
        <v>1239</v>
      </c>
      <c r="B1242" s="23">
        <v>700</v>
      </c>
      <c r="C1242" s="23">
        <v>0.8</v>
      </c>
      <c r="D1242" s="23">
        <v>50</v>
      </c>
      <c r="E1242" s="23">
        <v>20</v>
      </c>
      <c r="F1242" s="23">
        <v>60</v>
      </c>
      <c r="G1242" s="23">
        <v>40</v>
      </c>
      <c r="H1242" s="25">
        <v>0</v>
      </c>
    </row>
    <row r="1243" spans="1:8">
      <c r="A1243" s="23">
        <v>1240</v>
      </c>
      <c r="B1243" s="23">
        <v>700</v>
      </c>
      <c r="C1243" s="23">
        <v>0.8</v>
      </c>
      <c r="D1243" s="23">
        <v>50</v>
      </c>
      <c r="E1243" s="23">
        <v>20</v>
      </c>
      <c r="F1243" s="23">
        <v>60</v>
      </c>
      <c r="G1243" s="23">
        <v>70</v>
      </c>
      <c r="H1243" s="25">
        <v>0</v>
      </c>
    </row>
    <row r="1244" spans="1:8">
      <c r="A1244" s="23">
        <v>1241</v>
      </c>
      <c r="B1244" s="23">
        <v>700</v>
      </c>
      <c r="C1244" s="23">
        <v>0.8</v>
      </c>
      <c r="D1244" s="23">
        <v>50</v>
      </c>
      <c r="E1244" s="23">
        <v>20</v>
      </c>
      <c r="F1244" s="23">
        <v>60</v>
      </c>
      <c r="G1244" s="23">
        <v>100</v>
      </c>
      <c r="H1244" s="25">
        <v>0</v>
      </c>
    </row>
    <row r="1245" spans="1:8">
      <c r="A1245" s="23">
        <v>1242</v>
      </c>
      <c r="B1245" s="23">
        <v>700</v>
      </c>
      <c r="C1245" s="23">
        <v>0.8</v>
      </c>
      <c r="D1245" s="23">
        <v>50</v>
      </c>
      <c r="E1245" s="23">
        <v>50</v>
      </c>
      <c r="F1245" s="23">
        <v>0</v>
      </c>
      <c r="G1245" s="23">
        <v>0</v>
      </c>
      <c r="H1245" s="25">
        <v>3.5548839569999999</v>
      </c>
    </row>
    <row r="1246" spans="1:8">
      <c r="A1246" s="23">
        <v>1243</v>
      </c>
      <c r="B1246" s="23">
        <v>700</v>
      </c>
      <c r="C1246" s="23">
        <v>0.8</v>
      </c>
      <c r="D1246" s="23">
        <v>50</v>
      </c>
      <c r="E1246" s="23">
        <v>50</v>
      </c>
      <c r="F1246" s="23">
        <v>0</v>
      </c>
      <c r="G1246" s="23">
        <v>5</v>
      </c>
      <c r="H1246" s="25">
        <v>0</v>
      </c>
    </row>
    <row r="1247" spans="1:8">
      <c r="A1247" s="23">
        <v>1244</v>
      </c>
      <c r="B1247" s="23">
        <v>700</v>
      </c>
      <c r="C1247" s="23">
        <v>0.8</v>
      </c>
      <c r="D1247" s="23">
        <v>50</v>
      </c>
      <c r="E1247" s="23">
        <v>50</v>
      </c>
      <c r="F1247" s="23">
        <v>0</v>
      </c>
      <c r="G1247" s="23">
        <v>10</v>
      </c>
      <c r="H1247" s="25">
        <v>0</v>
      </c>
    </row>
    <row r="1248" spans="1:8">
      <c r="A1248" s="23">
        <v>1245</v>
      </c>
      <c r="B1248" s="23">
        <v>700</v>
      </c>
      <c r="C1248" s="23">
        <v>0.8</v>
      </c>
      <c r="D1248" s="23">
        <v>50</v>
      </c>
      <c r="E1248" s="23">
        <v>50</v>
      </c>
      <c r="F1248" s="23">
        <v>0</v>
      </c>
      <c r="G1248" s="23">
        <v>40</v>
      </c>
      <c r="H1248" s="25">
        <v>0</v>
      </c>
    </row>
    <row r="1249" spans="1:8">
      <c r="A1249" s="23">
        <v>1246</v>
      </c>
      <c r="B1249" s="23">
        <v>700</v>
      </c>
      <c r="C1249" s="23">
        <v>0.8</v>
      </c>
      <c r="D1249" s="23">
        <v>50</v>
      </c>
      <c r="E1249" s="23">
        <v>50</v>
      </c>
      <c r="F1249" s="23">
        <v>0</v>
      </c>
      <c r="G1249" s="23">
        <v>70</v>
      </c>
      <c r="H1249" s="25">
        <v>0</v>
      </c>
    </row>
    <row r="1250" spans="1:8">
      <c r="A1250" s="23">
        <v>1247</v>
      </c>
      <c r="B1250" s="23">
        <v>700</v>
      </c>
      <c r="C1250" s="23">
        <v>0.8</v>
      </c>
      <c r="D1250" s="23">
        <v>50</v>
      </c>
      <c r="E1250" s="23">
        <v>50</v>
      </c>
      <c r="F1250" s="23">
        <v>0</v>
      </c>
      <c r="G1250" s="23">
        <v>100</v>
      </c>
      <c r="H1250" s="25">
        <v>0</v>
      </c>
    </row>
    <row r="1251" spans="1:8">
      <c r="A1251" s="23">
        <v>1248</v>
      </c>
      <c r="B1251" s="23">
        <v>700</v>
      </c>
      <c r="C1251" s="23">
        <v>0.8</v>
      </c>
      <c r="D1251" s="23">
        <v>50</v>
      </c>
      <c r="E1251" s="23">
        <v>50</v>
      </c>
      <c r="F1251" s="23">
        <v>30</v>
      </c>
      <c r="G1251" s="23">
        <v>0</v>
      </c>
      <c r="H1251" s="25">
        <v>3.4409079550000001</v>
      </c>
    </row>
    <row r="1252" spans="1:8">
      <c r="A1252" s="23">
        <v>1249</v>
      </c>
      <c r="B1252" s="23">
        <v>700</v>
      </c>
      <c r="C1252" s="23">
        <v>0.8</v>
      </c>
      <c r="D1252" s="23">
        <v>50</v>
      </c>
      <c r="E1252" s="23">
        <v>50</v>
      </c>
      <c r="F1252" s="23">
        <v>30</v>
      </c>
      <c r="G1252" s="23">
        <v>5</v>
      </c>
      <c r="H1252" s="25">
        <v>0</v>
      </c>
    </row>
    <row r="1253" spans="1:8">
      <c r="A1253" s="23">
        <v>1250</v>
      </c>
      <c r="B1253" s="23">
        <v>700</v>
      </c>
      <c r="C1253" s="23">
        <v>0.8</v>
      </c>
      <c r="D1253" s="23">
        <v>50</v>
      </c>
      <c r="E1253" s="23">
        <v>50</v>
      </c>
      <c r="F1253" s="23">
        <v>30</v>
      </c>
      <c r="G1253" s="23">
        <v>10</v>
      </c>
      <c r="H1253" s="25">
        <v>0</v>
      </c>
    </row>
    <row r="1254" spans="1:8">
      <c r="A1254" s="23">
        <v>1251</v>
      </c>
      <c r="B1254" s="23">
        <v>700</v>
      </c>
      <c r="C1254" s="23">
        <v>0.8</v>
      </c>
      <c r="D1254" s="23">
        <v>50</v>
      </c>
      <c r="E1254" s="23">
        <v>50</v>
      </c>
      <c r="F1254" s="23">
        <v>30</v>
      </c>
      <c r="G1254" s="23">
        <v>40</v>
      </c>
      <c r="H1254" s="25">
        <v>0</v>
      </c>
    </row>
    <row r="1255" spans="1:8">
      <c r="A1255" s="23">
        <v>1252</v>
      </c>
      <c r="B1255" s="23">
        <v>700</v>
      </c>
      <c r="C1255" s="23">
        <v>0.8</v>
      </c>
      <c r="D1255" s="23">
        <v>50</v>
      </c>
      <c r="E1255" s="23">
        <v>50</v>
      </c>
      <c r="F1255" s="23">
        <v>30</v>
      </c>
      <c r="G1255" s="23">
        <v>70</v>
      </c>
      <c r="H1255" s="25">
        <v>0</v>
      </c>
    </row>
    <row r="1256" spans="1:8">
      <c r="A1256" s="23">
        <v>1253</v>
      </c>
      <c r="B1256" s="23">
        <v>700</v>
      </c>
      <c r="C1256" s="23">
        <v>0.8</v>
      </c>
      <c r="D1256" s="23">
        <v>50</v>
      </c>
      <c r="E1256" s="23">
        <v>50</v>
      </c>
      <c r="F1256" s="23">
        <v>30</v>
      </c>
      <c r="G1256" s="23">
        <v>100</v>
      </c>
      <c r="H1256" s="25">
        <v>0</v>
      </c>
    </row>
    <row r="1257" spans="1:8">
      <c r="A1257" s="23">
        <v>1254</v>
      </c>
      <c r="B1257" s="23">
        <v>700</v>
      </c>
      <c r="C1257" s="23">
        <v>0.8</v>
      </c>
      <c r="D1257" s="23">
        <v>50</v>
      </c>
      <c r="E1257" s="23">
        <v>50</v>
      </c>
      <c r="F1257" s="23">
        <v>60</v>
      </c>
      <c r="G1257" s="23">
        <v>0</v>
      </c>
      <c r="H1257" s="25">
        <v>2.986677647</v>
      </c>
    </row>
    <row r="1258" spans="1:8">
      <c r="A1258" s="23">
        <v>1255</v>
      </c>
      <c r="B1258" s="23">
        <v>700</v>
      </c>
      <c r="C1258" s="23">
        <v>0.8</v>
      </c>
      <c r="D1258" s="23">
        <v>50</v>
      </c>
      <c r="E1258" s="23">
        <v>50</v>
      </c>
      <c r="F1258" s="23">
        <v>60</v>
      </c>
      <c r="G1258" s="23">
        <v>5</v>
      </c>
      <c r="H1258" s="25">
        <v>0</v>
      </c>
    </row>
    <row r="1259" spans="1:8">
      <c r="A1259" s="23">
        <v>1256</v>
      </c>
      <c r="B1259" s="23">
        <v>700</v>
      </c>
      <c r="C1259" s="23">
        <v>0.8</v>
      </c>
      <c r="D1259" s="23">
        <v>50</v>
      </c>
      <c r="E1259" s="23">
        <v>50</v>
      </c>
      <c r="F1259" s="23">
        <v>60</v>
      </c>
      <c r="G1259" s="23">
        <v>10</v>
      </c>
      <c r="H1259" s="25">
        <v>0</v>
      </c>
    </row>
    <row r="1260" spans="1:8">
      <c r="A1260" s="23">
        <v>1257</v>
      </c>
      <c r="B1260" s="23">
        <v>700</v>
      </c>
      <c r="C1260" s="23">
        <v>0.8</v>
      </c>
      <c r="D1260" s="23">
        <v>50</v>
      </c>
      <c r="E1260" s="23">
        <v>50</v>
      </c>
      <c r="F1260" s="23">
        <v>60</v>
      </c>
      <c r="G1260" s="23">
        <v>40</v>
      </c>
      <c r="H1260" s="25">
        <v>0</v>
      </c>
    </row>
    <row r="1261" spans="1:8">
      <c r="A1261" s="23">
        <v>1258</v>
      </c>
      <c r="B1261" s="23">
        <v>700</v>
      </c>
      <c r="C1261" s="23">
        <v>0.8</v>
      </c>
      <c r="D1261" s="23">
        <v>50</v>
      </c>
      <c r="E1261" s="23">
        <v>50</v>
      </c>
      <c r="F1261" s="23">
        <v>60</v>
      </c>
      <c r="G1261" s="23">
        <v>70</v>
      </c>
      <c r="H1261" s="25">
        <v>0</v>
      </c>
    </row>
    <row r="1262" spans="1:8">
      <c r="A1262" s="23">
        <v>1259</v>
      </c>
      <c r="B1262" s="23">
        <v>700</v>
      </c>
      <c r="C1262" s="23">
        <v>0.8</v>
      </c>
      <c r="D1262" s="23">
        <v>50</v>
      </c>
      <c r="E1262" s="23">
        <v>50</v>
      </c>
      <c r="F1262" s="23">
        <v>60</v>
      </c>
      <c r="G1262" s="23">
        <v>100</v>
      </c>
      <c r="H1262" s="25">
        <v>0</v>
      </c>
    </row>
    <row r="1263" spans="1:8">
      <c r="A1263" s="23">
        <v>1260</v>
      </c>
      <c r="B1263" s="23">
        <v>700</v>
      </c>
      <c r="C1263" s="23">
        <v>0.8</v>
      </c>
      <c r="D1263" s="23">
        <v>100</v>
      </c>
      <c r="E1263" s="23">
        <v>1</v>
      </c>
      <c r="F1263" s="23">
        <v>0</v>
      </c>
      <c r="G1263" s="23">
        <v>0</v>
      </c>
      <c r="H1263" s="25">
        <v>0.187</v>
      </c>
    </row>
    <row r="1264" spans="1:8">
      <c r="A1264" s="23">
        <v>1261</v>
      </c>
      <c r="B1264" s="23">
        <v>700</v>
      </c>
      <c r="C1264" s="23">
        <v>0.8</v>
      </c>
      <c r="D1264" s="23">
        <v>100</v>
      </c>
      <c r="E1264" s="23">
        <v>1</v>
      </c>
      <c r="F1264" s="23">
        <v>0</v>
      </c>
      <c r="G1264" s="23">
        <v>5</v>
      </c>
      <c r="H1264" s="25">
        <v>0</v>
      </c>
    </row>
    <row r="1265" spans="1:8">
      <c r="A1265" s="23">
        <v>1262</v>
      </c>
      <c r="B1265" s="23">
        <v>700</v>
      </c>
      <c r="C1265" s="23">
        <v>0.8</v>
      </c>
      <c r="D1265" s="23">
        <v>100</v>
      </c>
      <c r="E1265" s="23">
        <v>1</v>
      </c>
      <c r="F1265" s="23">
        <v>0</v>
      </c>
      <c r="G1265" s="23">
        <v>10</v>
      </c>
      <c r="H1265" s="25">
        <v>0</v>
      </c>
    </row>
    <row r="1266" spans="1:8">
      <c r="A1266" s="23">
        <v>1263</v>
      </c>
      <c r="B1266" s="23">
        <v>700</v>
      </c>
      <c r="C1266" s="23">
        <v>0.8</v>
      </c>
      <c r="D1266" s="23">
        <v>100</v>
      </c>
      <c r="E1266" s="23">
        <v>1</v>
      </c>
      <c r="F1266" s="23">
        <v>0</v>
      </c>
      <c r="G1266" s="23">
        <v>40</v>
      </c>
      <c r="H1266" s="25">
        <v>0</v>
      </c>
    </row>
    <row r="1267" spans="1:8">
      <c r="A1267" s="23">
        <v>1264</v>
      </c>
      <c r="B1267" s="23">
        <v>700</v>
      </c>
      <c r="C1267" s="23">
        <v>0.8</v>
      </c>
      <c r="D1267" s="23">
        <v>100</v>
      </c>
      <c r="E1267" s="23">
        <v>1</v>
      </c>
      <c r="F1267" s="23">
        <v>0</v>
      </c>
      <c r="G1267" s="23">
        <v>70</v>
      </c>
      <c r="H1267" s="25">
        <v>0</v>
      </c>
    </row>
    <row r="1268" spans="1:8">
      <c r="A1268" s="23">
        <v>1265</v>
      </c>
      <c r="B1268" s="23">
        <v>700</v>
      </c>
      <c r="C1268" s="23">
        <v>0.8</v>
      </c>
      <c r="D1268" s="23">
        <v>100</v>
      </c>
      <c r="E1268" s="23">
        <v>1</v>
      </c>
      <c r="F1268" s="23">
        <v>0</v>
      </c>
      <c r="G1268" s="23">
        <v>100</v>
      </c>
      <c r="H1268" s="25">
        <v>0</v>
      </c>
    </row>
    <row r="1269" spans="1:8">
      <c r="A1269" s="23">
        <v>1266</v>
      </c>
      <c r="B1269" s="23">
        <v>700</v>
      </c>
      <c r="C1269" s="23">
        <v>0.8</v>
      </c>
      <c r="D1269" s="23">
        <v>100</v>
      </c>
      <c r="E1269" s="23">
        <v>1</v>
      </c>
      <c r="F1269" s="23">
        <v>30</v>
      </c>
      <c r="G1269" s="23">
        <v>0</v>
      </c>
      <c r="H1269" s="25">
        <v>0.18654948499999999</v>
      </c>
    </row>
    <row r="1270" spans="1:8">
      <c r="A1270" s="23">
        <v>1267</v>
      </c>
      <c r="B1270" s="23">
        <v>700</v>
      </c>
      <c r="C1270" s="23">
        <v>0.8</v>
      </c>
      <c r="D1270" s="23">
        <v>100</v>
      </c>
      <c r="E1270" s="23">
        <v>1</v>
      </c>
      <c r="F1270" s="23">
        <v>30</v>
      </c>
      <c r="G1270" s="23">
        <v>5</v>
      </c>
      <c r="H1270" s="25">
        <v>0</v>
      </c>
    </row>
    <row r="1271" spans="1:8">
      <c r="A1271" s="23">
        <v>1268</v>
      </c>
      <c r="B1271" s="23">
        <v>700</v>
      </c>
      <c r="C1271" s="23">
        <v>0.8</v>
      </c>
      <c r="D1271" s="23">
        <v>100</v>
      </c>
      <c r="E1271" s="23">
        <v>1</v>
      </c>
      <c r="F1271" s="23">
        <v>30</v>
      </c>
      <c r="G1271" s="23">
        <v>10</v>
      </c>
      <c r="H1271" s="25">
        <v>0</v>
      </c>
    </row>
    <row r="1272" spans="1:8">
      <c r="A1272" s="23">
        <v>1269</v>
      </c>
      <c r="B1272" s="23">
        <v>700</v>
      </c>
      <c r="C1272" s="23">
        <v>0.8</v>
      </c>
      <c r="D1272" s="23">
        <v>100</v>
      </c>
      <c r="E1272" s="23">
        <v>1</v>
      </c>
      <c r="F1272" s="23">
        <v>30</v>
      </c>
      <c r="G1272" s="23">
        <v>40</v>
      </c>
      <c r="H1272" s="25">
        <v>0</v>
      </c>
    </row>
    <row r="1273" spans="1:8">
      <c r="A1273" s="23">
        <v>1270</v>
      </c>
      <c r="B1273" s="23">
        <v>700</v>
      </c>
      <c r="C1273" s="23">
        <v>0.8</v>
      </c>
      <c r="D1273" s="23">
        <v>100</v>
      </c>
      <c r="E1273" s="23">
        <v>1</v>
      </c>
      <c r="F1273" s="23">
        <v>30</v>
      </c>
      <c r="G1273" s="23">
        <v>70</v>
      </c>
      <c r="H1273" s="25">
        <v>0</v>
      </c>
    </row>
    <row r="1274" spans="1:8">
      <c r="A1274" s="23">
        <v>1271</v>
      </c>
      <c r="B1274" s="23">
        <v>700</v>
      </c>
      <c r="C1274" s="23">
        <v>0.8</v>
      </c>
      <c r="D1274" s="23">
        <v>100</v>
      </c>
      <c r="E1274" s="23">
        <v>1</v>
      </c>
      <c r="F1274" s="23">
        <v>30</v>
      </c>
      <c r="G1274" s="23">
        <v>100</v>
      </c>
      <c r="H1274" s="25">
        <v>0</v>
      </c>
    </row>
    <row r="1275" spans="1:8">
      <c r="A1275" s="23">
        <v>1272</v>
      </c>
      <c r="B1275" s="23">
        <v>700</v>
      </c>
      <c r="C1275" s="23">
        <v>0.8</v>
      </c>
      <c r="D1275" s="23">
        <v>100</v>
      </c>
      <c r="E1275" s="23">
        <v>1</v>
      </c>
      <c r="F1275" s="23">
        <v>60</v>
      </c>
      <c r="G1275" s="23">
        <v>0</v>
      </c>
      <c r="H1275" s="25">
        <v>0.18638601900000001</v>
      </c>
    </row>
    <row r="1276" spans="1:8">
      <c r="A1276" s="23">
        <v>1273</v>
      </c>
      <c r="B1276" s="23">
        <v>700</v>
      </c>
      <c r="C1276" s="23">
        <v>0.8</v>
      </c>
      <c r="D1276" s="23">
        <v>100</v>
      </c>
      <c r="E1276" s="23">
        <v>1</v>
      </c>
      <c r="F1276" s="23">
        <v>60</v>
      </c>
      <c r="G1276" s="23">
        <v>5</v>
      </c>
      <c r="H1276" s="25">
        <v>0</v>
      </c>
    </row>
    <row r="1277" spans="1:8">
      <c r="A1277" s="23">
        <v>1274</v>
      </c>
      <c r="B1277" s="23">
        <v>700</v>
      </c>
      <c r="C1277" s="23">
        <v>0.8</v>
      </c>
      <c r="D1277" s="23">
        <v>100</v>
      </c>
      <c r="E1277" s="23">
        <v>1</v>
      </c>
      <c r="F1277" s="23">
        <v>60</v>
      </c>
      <c r="G1277" s="23">
        <v>10</v>
      </c>
      <c r="H1277" s="25">
        <v>0</v>
      </c>
    </row>
    <row r="1278" spans="1:8">
      <c r="A1278" s="23">
        <v>1275</v>
      </c>
      <c r="B1278" s="23">
        <v>700</v>
      </c>
      <c r="C1278" s="23">
        <v>0.8</v>
      </c>
      <c r="D1278" s="23">
        <v>100</v>
      </c>
      <c r="E1278" s="23">
        <v>1</v>
      </c>
      <c r="F1278" s="23">
        <v>60</v>
      </c>
      <c r="G1278" s="23">
        <v>40</v>
      </c>
      <c r="H1278" s="25">
        <v>0</v>
      </c>
    </row>
    <row r="1279" spans="1:8">
      <c r="A1279" s="23">
        <v>1276</v>
      </c>
      <c r="B1279" s="23">
        <v>700</v>
      </c>
      <c r="C1279" s="23">
        <v>0.8</v>
      </c>
      <c r="D1279" s="23">
        <v>100</v>
      </c>
      <c r="E1279" s="23">
        <v>1</v>
      </c>
      <c r="F1279" s="23">
        <v>60</v>
      </c>
      <c r="G1279" s="23">
        <v>70</v>
      </c>
      <c r="H1279" s="25">
        <v>0</v>
      </c>
    </row>
    <row r="1280" spans="1:8">
      <c r="A1280" s="23">
        <v>1277</v>
      </c>
      <c r="B1280" s="23">
        <v>700</v>
      </c>
      <c r="C1280" s="23">
        <v>0.8</v>
      </c>
      <c r="D1280" s="23">
        <v>100</v>
      </c>
      <c r="E1280" s="23">
        <v>1</v>
      </c>
      <c r="F1280" s="23">
        <v>60</v>
      </c>
      <c r="G1280" s="23">
        <v>100</v>
      </c>
      <c r="H1280" s="25">
        <v>0</v>
      </c>
    </row>
    <row r="1281" spans="1:8">
      <c r="A1281" s="23">
        <v>1278</v>
      </c>
      <c r="B1281" s="23">
        <v>700</v>
      </c>
      <c r="C1281" s="23">
        <v>0.8</v>
      </c>
      <c r="D1281" s="23">
        <v>100</v>
      </c>
      <c r="E1281" s="23">
        <v>5</v>
      </c>
      <c r="F1281" s="23">
        <v>0</v>
      </c>
      <c r="G1281" s="23">
        <v>0</v>
      </c>
      <c r="H1281" s="25">
        <v>0.91930437099999995</v>
      </c>
    </row>
    <row r="1282" spans="1:8">
      <c r="A1282" s="23">
        <v>1279</v>
      </c>
      <c r="B1282" s="23">
        <v>700</v>
      </c>
      <c r="C1282" s="23">
        <v>0.8</v>
      </c>
      <c r="D1282" s="23">
        <v>100</v>
      </c>
      <c r="E1282" s="23">
        <v>5</v>
      </c>
      <c r="F1282" s="23">
        <v>0</v>
      </c>
      <c r="G1282" s="23">
        <v>5</v>
      </c>
      <c r="H1282" s="25">
        <v>0</v>
      </c>
    </row>
    <row r="1283" spans="1:8">
      <c r="A1283" s="23">
        <v>1280</v>
      </c>
      <c r="B1283" s="23">
        <v>700</v>
      </c>
      <c r="C1283" s="23">
        <v>0.8</v>
      </c>
      <c r="D1283" s="23">
        <v>100</v>
      </c>
      <c r="E1283" s="23">
        <v>5</v>
      </c>
      <c r="F1283" s="23">
        <v>0</v>
      </c>
      <c r="G1283" s="23">
        <v>10</v>
      </c>
      <c r="H1283" s="25">
        <v>0</v>
      </c>
    </row>
    <row r="1284" spans="1:8">
      <c r="A1284" s="23">
        <v>1281</v>
      </c>
      <c r="B1284" s="23">
        <v>700</v>
      </c>
      <c r="C1284" s="23">
        <v>0.8</v>
      </c>
      <c r="D1284" s="23">
        <v>100</v>
      </c>
      <c r="E1284" s="23">
        <v>5</v>
      </c>
      <c r="F1284" s="23">
        <v>0</v>
      </c>
      <c r="G1284" s="23">
        <v>40</v>
      </c>
      <c r="H1284" s="25">
        <v>0</v>
      </c>
    </row>
    <row r="1285" spans="1:8">
      <c r="A1285" s="23">
        <v>1282</v>
      </c>
      <c r="B1285" s="23">
        <v>700</v>
      </c>
      <c r="C1285" s="23">
        <v>0.8</v>
      </c>
      <c r="D1285" s="23">
        <v>100</v>
      </c>
      <c r="E1285" s="23">
        <v>5</v>
      </c>
      <c r="F1285" s="23">
        <v>0</v>
      </c>
      <c r="G1285" s="23">
        <v>70</v>
      </c>
      <c r="H1285" s="25">
        <v>0</v>
      </c>
    </row>
    <row r="1286" spans="1:8">
      <c r="A1286" s="23">
        <v>1283</v>
      </c>
      <c r="B1286" s="23">
        <v>700</v>
      </c>
      <c r="C1286" s="23">
        <v>0.8</v>
      </c>
      <c r="D1286" s="23">
        <v>100</v>
      </c>
      <c r="E1286" s="23">
        <v>5</v>
      </c>
      <c r="F1286" s="23">
        <v>0</v>
      </c>
      <c r="G1286" s="23">
        <v>100</v>
      </c>
      <c r="H1286" s="25">
        <v>0</v>
      </c>
    </row>
    <row r="1287" spans="1:8">
      <c r="A1287" s="23">
        <v>1284</v>
      </c>
      <c r="B1287" s="23">
        <v>700</v>
      </c>
      <c r="C1287" s="23">
        <v>0.8</v>
      </c>
      <c r="D1287" s="23">
        <v>100</v>
      </c>
      <c r="E1287" s="23">
        <v>5</v>
      </c>
      <c r="F1287" s="23">
        <v>30</v>
      </c>
      <c r="G1287" s="23">
        <v>0</v>
      </c>
      <c r="H1287" s="25">
        <v>0.91669845599999999</v>
      </c>
    </row>
    <row r="1288" spans="1:8">
      <c r="A1288" s="23">
        <v>1285</v>
      </c>
      <c r="B1288" s="23">
        <v>700</v>
      </c>
      <c r="C1288" s="23">
        <v>0.8</v>
      </c>
      <c r="D1288" s="23">
        <v>100</v>
      </c>
      <c r="E1288" s="23">
        <v>5</v>
      </c>
      <c r="F1288" s="23">
        <v>30</v>
      </c>
      <c r="G1288" s="23">
        <v>5</v>
      </c>
      <c r="H1288" s="25">
        <v>0</v>
      </c>
    </row>
    <row r="1289" spans="1:8">
      <c r="A1289" s="23">
        <v>1286</v>
      </c>
      <c r="B1289" s="23">
        <v>700</v>
      </c>
      <c r="C1289" s="23">
        <v>0.8</v>
      </c>
      <c r="D1289" s="23">
        <v>100</v>
      </c>
      <c r="E1289" s="23">
        <v>5</v>
      </c>
      <c r="F1289" s="23">
        <v>30</v>
      </c>
      <c r="G1289" s="23">
        <v>10</v>
      </c>
      <c r="H1289" s="25">
        <v>0</v>
      </c>
    </row>
    <row r="1290" spans="1:8">
      <c r="A1290" s="23">
        <v>1287</v>
      </c>
      <c r="B1290" s="23">
        <v>700</v>
      </c>
      <c r="C1290" s="23">
        <v>0.8</v>
      </c>
      <c r="D1290" s="23">
        <v>100</v>
      </c>
      <c r="E1290" s="23">
        <v>5</v>
      </c>
      <c r="F1290" s="23">
        <v>30</v>
      </c>
      <c r="G1290" s="23">
        <v>40</v>
      </c>
      <c r="H1290" s="25">
        <v>0</v>
      </c>
    </row>
    <row r="1291" spans="1:8">
      <c r="A1291" s="23">
        <v>1288</v>
      </c>
      <c r="B1291" s="23">
        <v>700</v>
      </c>
      <c r="C1291" s="23">
        <v>0.8</v>
      </c>
      <c r="D1291" s="23">
        <v>100</v>
      </c>
      <c r="E1291" s="23">
        <v>5</v>
      </c>
      <c r="F1291" s="23">
        <v>30</v>
      </c>
      <c r="G1291" s="23">
        <v>70</v>
      </c>
      <c r="H1291" s="25">
        <v>0</v>
      </c>
    </row>
    <row r="1292" spans="1:8">
      <c r="A1292" s="23">
        <v>1289</v>
      </c>
      <c r="B1292" s="23">
        <v>700</v>
      </c>
      <c r="C1292" s="23">
        <v>0.8</v>
      </c>
      <c r="D1292" s="23">
        <v>100</v>
      </c>
      <c r="E1292" s="23">
        <v>5</v>
      </c>
      <c r="F1292" s="23">
        <v>30</v>
      </c>
      <c r="G1292" s="23">
        <v>100</v>
      </c>
      <c r="H1292" s="25">
        <v>0</v>
      </c>
    </row>
    <row r="1293" spans="1:8">
      <c r="A1293" s="23">
        <v>1290</v>
      </c>
      <c r="B1293" s="23">
        <v>700</v>
      </c>
      <c r="C1293" s="23">
        <v>0.8</v>
      </c>
      <c r="D1293" s="23">
        <v>100</v>
      </c>
      <c r="E1293" s="23">
        <v>5</v>
      </c>
      <c r="F1293" s="23">
        <v>60</v>
      </c>
      <c r="G1293" s="23">
        <v>0</v>
      </c>
      <c r="H1293" s="25">
        <v>0.90400000000000003</v>
      </c>
    </row>
    <row r="1294" spans="1:8">
      <c r="A1294" s="23">
        <v>1291</v>
      </c>
      <c r="B1294" s="23">
        <v>700</v>
      </c>
      <c r="C1294" s="23">
        <v>0.8</v>
      </c>
      <c r="D1294" s="23">
        <v>100</v>
      </c>
      <c r="E1294" s="23">
        <v>5</v>
      </c>
      <c r="F1294" s="23">
        <v>60</v>
      </c>
      <c r="G1294" s="23">
        <v>5</v>
      </c>
      <c r="H1294" s="25">
        <v>0</v>
      </c>
    </row>
    <row r="1295" spans="1:8">
      <c r="A1295" s="23">
        <v>1292</v>
      </c>
      <c r="B1295" s="23">
        <v>700</v>
      </c>
      <c r="C1295" s="23">
        <v>0.8</v>
      </c>
      <c r="D1295" s="23">
        <v>100</v>
      </c>
      <c r="E1295" s="23">
        <v>5</v>
      </c>
      <c r="F1295" s="23">
        <v>60</v>
      </c>
      <c r="G1295" s="23">
        <v>10</v>
      </c>
      <c r="H1295" s="25">
        <v>0</v>
      </c>
    </row>
    <row r="1296" spans="1:8">
      <c r="A1296" s="23">
        <v>1293</v>
      </c>
      <c r="B1296" s="23">
        <v>700</v>
      </c>
      <c r="C1296" s="23">
        <v>0.8</v>
      </c>
      <c r="D1296" s="23">
        <v>100</v>
      </c>
      <c r="E1296" s="23">
        <v>5</v>
      </c>
      <c r="F1296" s="23">
        <v>60</v>
      </c>
      <c r="G1296" s="23">
        <v>40</v>
      </c>
      <c r="H1296" s="25">
        <v>0</v>
      </c>
    </row>
    <row r="1297" spans="1:8">
      <c r="A1297" s="23">
        <v>1294</v>
      </c>
      <c r="B1297" s="23">
        <v>700</v>
      </c>
      <c r="C1297" s="23">
        <v>0.8</v>
      </c>
      <c r="D1297" s="23">
        <v>100</v>
      </c>
      <c r="E1297" s="23">
        <v>5</v>
      </c>
      <c r="F1297" s="23">
        <v>60</v>
      </c>
      <c r="G1297" s="23">
        <v>70</v>
      </c>
      <c r="H1297" s="25">
        <v>0</v>
      </c>
    </row>
    <row r="1298" spans="1:8">
      <c r="A1298" s="23">
        <v>1295</v>
      </c>
      <c r="B1298" s="23">
        <v>700</v>
      </c>
      <c r="C1298" s="23">
        <v>0.8</v>
      </c>
      <c r="D1298" s="23">
        <v>100</v>
      </c>
      <c r="E1298" s="23">
        <v>5</v>
      </c>
      <c r="F1298" s="23">
        <v>60</v>
      </c>
      <c r="G1298" s="23">
        <v>100</v>
      </c>
      <c r="H1298" s="25">
        <v>0</v>
      </c>
    </row>
    <row r="1299" spans="1:8">
      <c r="A1299" s="23">
        <v>1296</v>
      </c>
      <c r="B1299" s="23">
        <v>700</v>
      </c>
      <c r="C1299" s="23">
        <v>0.8</v>
      </c>
      <c r="D1299" s="23">
        <v>100</v>
      </c>
      <c r="E1299" s="23">
        <v>10</v>
      </c>
      <c r="F1299" s="23">
        <v>0</v>
      </c>
      <c r="G1299" s="23">
        <v>0</v>
      </c>
      <c r="H1299" s="25">
        <v>1.761893511</v>
      </c>
    </row>
    <row r="1300" spans="1:8">
      <c r="A1300" s="23">
        <v>1297</v>
      </c>
      <c r="B1300" s="23">
        <v>700</v>
      </c>
      <c r="C1300" s="23">
        <v>0.8</v>
      </c>
      <c r="D1300" s="23">
        <v>100</v>
      </c>
      <c r="E1300" s="23">
        <v>10</v>
      </c>
      <c r="F1300" s="23">
        <v>0</v>
      </c>
      <c r="G1300" s="23">
        <v>5</v>
      </c>
      <c r="H1300" s="25">
        <v>0</v>
      </c>
    </row>
    <row r="1301" spans="1:8">
      <c r="A1301" s="23">
        <v>1298</v>
      </c>
      <c r="B1301" s="23">
        <v>700</v>
      </c>
      <c r="C1301" s="23">
        <v>0.8</v>
      </c>
      <c r="D1301" s="23">
        <v>100</v>
      </c>
      <c r="E1301" s="23">
        <v>10</v>
      </c>
      <c r="F1301" s="23">
        <v>0</v>
      </c>
      <c r="G1301" s="23">
        <v>10</v>
      </c>
      <c r="H1301" s="25">
        <v>0</v>
      </c>
    </row>
    <row r="1302" spans="1:8">
      <c r="A1302" s="23">
        <v>1299</v>
      </c>
      <c r="B1302" s="23">
        <v>700</v>
      </c>
      <c r="C1302" s="23">
        <v>0.8</v>
      </c>
      <c r="D1302" s="23">
        <v>100</v>
      </c>
      <c r="E1302" s="23">
        <v>10</v>
      </c>
      <c r="F1302" s="23">
        <v>0</v>
      </c>
      <c r="G1302" s="23">
        <v>40</v>
      </c>
      <c r="H1302" s="25">
        <v>0</v>
      </c>
    </row>
    <row r="1303" spans="1:8">
      <c r="A1303" s="23">
        <v>1300</v>
      </c>
      <c r="B1303" s="23">
        <v>700</v>
      </c>
      <c r="C1303" s="23">
        <v>0.8</v>
      </c>
      <c r="D1303" s="23">
        <v>100</v>
      </c>
      <c r="E1303" s="23">
        <v>10</v>
      </c>
      <c r="F1303" s="23">
        <v>0</v>
      </c>
      <c r="G1303" s="23">
        <v>70</v>
      </c>
      <c r="H1303" s="25">
        <v>0</v>
      </c>
    </row>
    <row r="1304" spans="1:8">
      <c r="A1304" s="23">
        <v>1301</v>
      </c>
      <c r="B1304" s="23">
        <v>700</v>
      </c>
      <c r="C1304" s="23">
        <v>0.8</v>
      </c>
      <c r="D1304" s="23">
        <v>100</v>
      </c>
      <c r="E1304" s="23">
        <v>10</v>
      </c>
      <c r="F1304" s="23">
        <v>0</v>
      </c>
      <c r="G1304" s="23">
        <v>100</v>
      </c>
      <c r="H1304" s="25">
        <v>0</v>
      </c>
    </row>
    <row r="1305" spans="1:8">
      <c r="A1305" s="23">
        <v>1302</v>
      </c>
      <c r="B1305" s="23">
        <v>700</v>
      </c>
      <c r="C1305" s="23">
        <v>0.8</v>
      </c>
      <c r="D1305" s="23">
        <v>100</v>
      </c>
      <c r="E1305" s="23">
        <v>10</v>
      </c>
      <c r="F1305" s="23">
        <v>30</v>
      </c>
      <c r="G1305" s="23">
        <v>0</v>
      </c>
      <c r="H1305" s="25">
        <v>1.746248722</v>
      </c>
    </row>
    <row r="1306" spans="1:8">
      <c r="A1306" s="23">
        <v>1303</v>
      </c>
      <c r="B1306" s="23">
        <v>700</v>
      </c>
      <c r="C1306" s="23">
        <v>0.8</v>
      </c>
      <c r="D1306" s="23">
        <v>100</v>
      </c>
      <c r="E1306" s="23">
        <v>10</v>
      </c>
      <c r="F1306" s="23">
        <v>30</v>
      </c>
      <c r="G1306" s="23">
        <v>5</v>
      </c>
      <c r="H1306" s="25">
        <v>0</v>
      </c>
    </row>
    <row r="1307" spans="1:8">
      <c r="A1307" s="23">
        <v>1304</v>
      </c>
      <c r="B1307" s="23">
        <v>700</v>
      </c>
      <c r="C1307" s="23">
        <v>0.8</v>
      </c>
      <c r="D1307" s="23">
        <v>100</v>
      </c>
      <c r="E1307" s="23">
        <v>10</v>
      </c>
      <c r="F1307" s="23">
        <v>30</v>
      </c>
      <c r="G1307" s="23">
        <v>10</v>
      </c>
      <c r="H1307" s="25">
        <v>0</v>
      </c>
    </row>
    <row r="1308" spans="1:8">
      <c r="A1308" s="23">
        <v>1305</v>
      </c>
      <c r="B1308" s="23">
        <v>700</v>
      </c>
      <c r="C1308" s="23">
        <v>0.8</v>
      </c>
      <c r="D1308" s="23">
        <v>100</v>
      </c>
      <c r="E1308" s="23">
        <v>10</v>
      </c>
      <c r="F1308" s="23">
        <v>30</v>
      </c>
      <c r="G1308" s="23">
        <v>40</v>
      </c>
      <c r="H1308" s="25">
        <v>0</v>
      </c>
    </row>
    <row r="1309" spans="1:8">
      <c r="A1309" s="23">
        <v>1306</v>
      </c>
      <c r="B1309" s="23">
        <v>700</v>
      </c>
      <c r="C1309" s="23">
        <v>0.8</v>
      </c>
      <c r="D1309" s="23">
        <v>100</v>
      </c>
      <c r="E1309" s="23">
        <v>10</v>
      </c>
      <c r="F1309" s="23">
        <v>30</v>
      </c>
      <c r="G1309" s="23">
        <v>70</v>
      </c>
      <c r="H1309" s="25">
        <v>0</v>
      </c>
    </row>
    <row r="1310" spans="1:8">
      <c r="A1310" s="23">
        <v>1307</v>
      </c>
      <c r="B1310" s="23">
        <v>700</v>
      </c>
      <c r="C1310" s="23">
        <v>0.8</v>
      </c>
      <c r="D1310" s="23">
        <v>100</v>
      </c>
      <c r="E1310" s="23">
        <v>10</v>
      </c>
      <c r="F1310" s="23">
        <v>30</v>
      </c>
      <c r="G1310" s="23">
        <v>100</v>
      </c>
      <c r="H1310" s="25">
        <v>0</v>
      </c>
    </row>
    <row r="1311" spans="1:8">
      <c r="A1311" s="23">
        <v>1308</v>
      </c>
      <c r="B1311" s="23">
        <v>700</v>
      </c>
      <c r="C1311" s="23">
        <v>0.8</v>
      </c>
      <c r="D1311" s="23">
        <v>100</v>
      </c>
      <c r="E1311" s="23">
        <v>10</v>
      </c>
      <c r="F1311" s="23">
        <v>60</v>
      </c>
      <c r="G1311" s="23">
        <v>0</v>
      </c>
      <c r="H1311" s="25">
        <v>1.6717295649999999</v>
      </c>
    </row>
    <row r="1312" spans="1:8">
      <c r="A1312" s="23">
        <v>1309</v>
      </c>
      <c r="B1312" s="23">
        <v>700</v>
      </c>
      <c r="C1312" s="23">
        <v>0.8</v>
      </c>
      <c r="D1312" s="23">
        <v>100</v>
      </c>
      <c r="E1312" s="23">
        <v>10</v>
      </c>
      <c r="F1312" s="23">
        <v>60</v>
      </c>
      <c r="G1312" s="23">
        <v>5</v>
      </c>
      <c r="H1312" s="25">
        <v>0</v>
      </c>
    </row>
    <row r="1313" spans="1:8">
      <c r="A1313" s="23">
        <v>1310</v>
      </c>
      <c r="B1313" s="23">
        <v>700</v>
      </c>
      <c r="C1313" s="23">
        <v>0.8</v>
      </c>
      <c r="D1313" s="23">
        <v>100</v>
      </c>
      <c r="E1313" s="23">
        <v>10</v>
      </c>
      <c r="F1313" s="23">
        <v>60</v>
      </c>
      <c r="G1313" s="23">
        <v>10</v>
      </c>
      <c r="H1313" s="25">
        <v>0</v>
      </c>
    </row>
    <row r="1314" spans="1:8">
      <c r="A1314" s="23">
        <v>1311</v>
      </c>
      <c r="B1314" s="23">
        <v>700</v>
      </c>
      <c r="C1314" s="23">
        <v>0.8</v>
      </c>
      <c r="D1314" s="23">
        <v>100</v>
      </c>
      <c r="E1314" s="23">
        <v>10</v>
      </c>
      <c r="F1314" s="23">
        <v>60</v>
      </c>
      <c r="G1314" s="23">
        <v>40</v>
      </c>
      <c r="H1314" s="25">
        <v>0</v>
      </c>
    </row>
    <row r="1315" spans="1:8">
      <c r="A1315" s="23">
        <v>1312</v>
      </c>
      <c r="B1315" s="23">
        <v>700</v>
      </c>
      <c r="C1315" s="23">
        <v>0.8</v>
      </c>
      <c r="D1315" s="23">
        <v>100</v>
      </c>
      <c r="E1315" s="23">
        <v>10</v>
      </c>
      <c r="F1315" s="23">
        <v>60</v>
      </c>
      <c r="G1315" s="23">
        <v>70</v>
      </c>
      <c r="H1315" s="25">
        <v>0</v>
      </c>
    </row>
    <row r="1316" spans="1:8">
      <c r="A1316" s="23">
        <v>1313</v>
      </c>
      <c r="B1316" s="23">
        <v>700</v>
      </c>
      <c r="C1316" s="23">
        <v>0.8</v>
      </c>
      <c r="D1316" s="23">
        <v>100</v>
      </c>
      <c r="E1316" s="23">
        <v>10</v>
      </c>
      <c r="F1316" s="23">
        <v>60</v>
      </c>
      <c r="G1316" s="23">
        <v>100</v>
      </c>
      <c r="H1316" s="25">
        <v>0</v>
      </c>
    </row>
    <row r="1317" spans="1:8">
      <c r="A1317" s="23">
        <v>1314</v>
      </c>
      <c r="B1317" s="23">
        <v>700</v>
      </c>
      <c r="C1317" s="23">
        <v>0.8</v>
      </c>
      <c r="D1317" s="23">
        <v>100</v>
      </c>
      <c r="E1317" s="23">
        <v>20</v>
      </c>
      <c r="F1317" s="23">
        <v>0</v>
      </c>
      <c r="G1317" s="23">
        <v>0</v>
      </c>
      <c r="H1317" s="25">
        <v>3.0918159479999998</v>
      </c>
    </row>
    <row r="1318" spans="1:8">
      <c r="A1318" s="23">
        <v>1315</v>
      </c>
      <c r="B1318" s="23">
        <v>700</v>
      </c>
      <c r="C1318" s="23">
        <v>0.8</v>
      </c>
      <c r="D1318" s="23">
        <v>100</v>
      </c>
      <c r="E1318" s="23">
        <v>20</v>
      </c>
      <c r="F1318" s="23">
        <v>0</v>
      </c>
      <c r="G1318" s="23">
        <v>5</v>
      </c>
      <c r="H1318" s="25">
        <v>0</v>
      </c>
    </row>
    <row r="1319" spans="1:8">
      <c r="A1319" s="23">
        <v>1316</v>
      </c>
      <c r="B1319" s="23">
        <v>700</v>
      </c>
      <c r="C1319" s="23">
        <v>0.8</v>
      </c>
      <c r="D1319" s="23">
        <v>100</v>
      </c>
      <c r="E1319" s="23">
        <v>20</v>
      </c>
      <c r="F1319" s="23">
        <v>0</v>
      </c>
      <c r="G1319" s="23">
        <v>10</v>
      </c>
      <c r="H1319" s="25">
        <v>0</v>
      </c>
    </row>
    <row r="1320" spans="1:8">
      <c r="A1320" s="23">
        <v>1317</v>
      </c>
      <c r="B1320" s="23">
        <v>700</v>
      </c>
      <c r="C1320" s="23">
        <v>0.8</v>
      </c>
      <c r="D1320" s="23">
        <v>100</v>
      </c>
      <c r="E1320" s="23">
        <v>20</v>
      </c>
      <c r="F1320" s="23">
        <v>0</v>
      </c>
      <c r="G1320" s="23">
        <v>40</v>
      </c>
      <c r="H1320" s="25">
        <v>0</v>
      </c>
    </row>
    <row r="1321" spans="1:8">
      <c r="A1321" s="23">
        <v>1318</v>
      </c>
      <c r="B1321" s="23">
        <v>700</v>
      </c>
      <c r="C1321" s="23">
        <v>0.8</v>
      </c>
      <c r="D1321" s="23">
        <v>100</v>
      </c>
      <c r="E1321" s="23">
        <v>20</v>
      </c>
      <c r="F1321" s="23">
        <v>0</v>
      </c>
      <c r="G1321" s="23">
        <v>70</v>
      </c>
      <c r="H1321" s="25">
        <v>0</v>
      </c>
    </row>
    <row r="1322" spans="1:8">
      <c r="A1322" s="23">
        <v>1319</v>
      </c>
      <c r="B1322" s="23">
        <v>700</v>
      </c>
      <c r="C1322" s="23">
        <v>0.8</v>
      </c>
      <c r="D1322" s="23">
        <v>100</v>
      </c>
      <c r="E1322" s="23">
        <v>20</v>
      </c>
      <c r="F1322" s="23">
        <v>0</v>
      </c>
      <c r="G1322" s="23">
        <v>100</v>
      </c>
      <c r="H1322" s="25">
        <v>0</v>
      </c>
    </row>
    <row r="1323" spans="1:8">
      <c r="A1323" s="23">
        <v>1320</v>
      </c>
      <c r="B1323" s="23">
        <v>700</v>
      </c>
      <c r="C1323" s="23">
        <v>0.8</v>
      </c>
      <c r="D1323" s="23">
        <v>100</v>
      </c>
      <c r="E1323" s="23">
        <v>20</v>
      </c>
      <c r="F1323" s="23">
        <v>30</v>
      </c>
      <c r="G1323" s="23">
        <v>0</v>
      </c>
      <c r="H1323" s="25">
        <v>3.0139756200000001</v>
      </c>
    </row>
    <row r="1324" spans="1:8">
      <c r="A1324" s="23">
        <v>1321</v>
      </c>
      <c r="B1324" s="23">
        <v>700</v>
      </c>
      <c r="C1324" s="23">
        <v>0.8</v>
      </c>
      <c r="D1324" s="23">
        <v>100</v>
      </c>
      <c r="E1324" s="23">
        <v>20</v>
      </c>
      <c r="F1324" s="23">
        <v>30</v>
      </c>
      <c r="G1324" s="23">
        <v>5</v>
      </c>
      <c r="H1324" s="25">
        <v>0</v>
      </c>
    </row>
    <row r="1325" spans="1:8">
      <c r="A1325" s="23">
        <v>1322</v>
      </c>
      <c r="B1325" s="23">
        <v>700</v>
      </c>
      <c r="C1325" s="23">
        <v>0.8</v>
      </c>
      <c r="D1325" s="23">
        <v>100</v>
      </c>
      <c r="E1325" s="23">
        <v>20</v>
      </c>
      <c r="F1325" s="23">
        <v>30</v>
      </c>
      <c r="G1325" s="23">
        <v>10</v>
      </c>
      <c r="H1325" s="25">
        <v>0</v>
      </c>
    </row>
    <row r="1326" spans="1:8">
      <c r="A1326" s="23">
        <v>1323</v>
      </c>
      <c r="B1326" s="23">
        <v>700</v>
      </c>
      <c r="C1326" s="23">
        <v>0.8</v>
      </c>
      <c r="D1326" s="23">
        <v>100</v>
      </c>
      <c r="E1326" s="23">
        <v>20</v>
      </c>
      <c r="F1326" s="23">
        <v>30</v>
      </c>
      <c r="G1326" s="23">
        <v>40</v>
      </c>
      <c r="H1326" s="25">
        <v>0</v>
      </c>
    </row>
    <row r="1327" spans="1:8">
      <c r="A1327" s="23">
        <v>1324</v>
      </c>
      <c r="B1327" s="23">
        <v>700</v>
      </c>
      <c r="C1327" s="23">
        <v>0.8</v>
      </c>
      <c r="D1327" s="23">
        <v>100</v>
      </c>
      <c r="E1327" s="23">
        <v>20</v>
      </c>
      <c r="F1327" s="23">
        <v>30</v>
      </c>
      <c r="G1327" s="23">
        <v>70</v>
      </c>
      <c r="H1327" s="25">
        <v>0</v>
      </c>
    </row>
    <row r="1328" spans="1:8">
      <c r="A1328" s="23">
        <v>1325</v>
      </c>
      <c r="B1328" s="23">
        <v>700</v>
      </c>
      <c r="C1328" s="23">
        <v>0.8</v>
      </c>
      <c r="D1328" s="23">
        <v>100</v>
      </c>
      <c r="E1328" s="23">
        <v>20</v>
      </c>
      <c r="F1328" s="23">
        <v>30</v>
      </c>
      <c r="G1328" s="23">
        <v>100</v>
      </c>
      <c r="H1328" s="25">
        <v>0</v>
      </c>
    </row>
    <row r="1329" spans="1:8">
      <c r="A1329" s="23">
        <v>1326</v>
      </c>
      <c r="B1329" s="23">
        <v>700</v>
      </c>
      <c r="C1329" s="23">
        <v>0.8</v>
      </c>
      <c r="D1329" s="23">
        <v>100</v>
      </c>
      <c r="E1329" s="23">
        <v>20</v>
      </c>
      <c r="F1329" s="23">
        <v>60</v>
      </c>
      <c r="G1329" s="23">
        <v>0</v>
      </c>
      <c r="H1329" s="25">
        <v>2.6793293949999999</v>
      </c>
    </row>
    <row r="1330" spans="1:8">
      <c r="A1330" s="23">
        <v>1327</v>
      </c>
      <c r="B1330" s="23">
        <v>700</v>
      </c>
      <c r="C1330" s="23">
        <v>0.8</v>
      </c>
      <c r="D1330" s="23">
        <v>100</v>
      </c>
      <c r="E1330" s="23">
        <v>20</v>
      </c>
      <c r="F1330" s="23">
        <v>60</v>
      </c>
      <c r="G1330" s="23">
        <v>5</v>
      </c>
      <c r="H1330" s="25">
        <v>0</v>
      </c>
    </row>
    <row r="1331" spans="1:8">
      <c r="A1331" s="23">
        <v>1328</v>
      </c>
      <c r="B1331" s="23">
        <v>700</v>
      </c>
      <c r="C1331" s="23">
        <v>0.8</v>
      </c>
      <c r="D1331" s="23">
        <v>100</v>
      </c>
      <c r="E1331" s="23">
        <v>20</v>
      </c>
      <c r="F1331" s="23">
        <v>60</v>
      </c>
      <c r="G1331" s="23">
        <v>10</v>
      </c>
      <c r="H1331" s="25">
        <v>0</v>
      </c>
    </row>
    <row r="1332" spans="1:8">
      <c r="A1332" s="23">
        <v>1329</v>
      </c>
      <c r="B1332" s="23">
        <v>700</v>
      </c>
      <c r="C1332" s="23">
        <v>0.8</v>
      </c>
      <c r="D1332" s="23">
        <v>100</v>
      </c>
      <c r="E1332" s="23">
        <v>20</v>
      </c>
      <c r="F1332" s="23">
        <v>60</v>
      </c>
      <c r="G1332" s="23">
        <v>40</v>
      </c>
      <c r="H1332" s="25">
        <v>0</v>
      </c>
    </row>
    <row r="1333" spans="1:8">
      <c r="A1333" s="23">
        <v>1330</v>
      </c>
      <c r="B1333" s="23">
        <v>700</v>
      </c>
      <c r="C1333" s="23">
        <v>0.8</v>
      </c>
      <c r="D1333" s="23">
        <v>100</v>
      </c>
      <c r="E1333" s="23">
        <v>20</v>
      </c>
      <c r="F1333" s="23">
        <v>60</v>
      </c>
      <c r="G1333" s="23">
        <v>70</v>
      </c>
      <c r="H1333" s="25">
        <v>0</v>
      </c>
    </row>
    <row r="1334" spans="1:8">
      <c r="A1334" s="23">
        <v>1331</v>
      </c>
      <c r="B1334" s="23">
        <v>700</v>
      </c>
      <c r="C1334" s="23">
        <v>0.8</v>
      </c>
      <c r="D1334" s="23">
        <v>100</v>
      </c>
      <c r="E1334" s="23">
        <v>20</v>
      </c>
      <c r="F1334" s="23">
        <v>60</v>
      </c>
      <c r="G1334" s="23">
        <v>100</v>
      </c>
      <c r="H1334" s="25">
        <v>0</v>
      </c>
    </row>
    <row r="1335" spans="1:8">
      <c r="A1335" s="23">
        <v>1332</v>
      </c>
      <c r="B1335" s="23">
        <v>700</v>
      </c>
      <c r="C1335" s="23">
        <v>0.8</v>
      </c>
      <c r="D1335" s="23">
        <v>100</v>
      </c>
      <c r="E1335" s="23">
        <v>50</v>
      </c>
      <c r="F1335" s="23">
        <v>0</v>
      </c>
      <c r="G1335" s="23">
        <v>0</v>
      </c>
      <c r="H1335" s="25">
        <v>4.8897509570000004</v>
      </c>
    </row>
    <row r="1336" spans="1:8">
      <c r="A1336" s="23">
        <v>1333</v>
      </c>
      <c r="B1336" s="23">
        <v>700</v>
      </c>
      <c r="C1336" s="23">
        <v>0.8</v>
      </c>
      <c r="D1336" s="23">
        <v>100</v>
      </c>
      <c r="E1336" s="23">
        <v>50</v>
      </c>
      <c r="F1336" s="23">
        <v>0</v>
      </c>
      <c r="G1336" s="23">
        <v>5</v>
      </c>
      <c r="H1336" s="25">
        <v>0</v>
      </c>
    </row>
    <row r="1337" spans="1:8">
      <c r="A1337" s="23">
        <v>1334</v>
      </c>
      <c r="B1337" s="23">
        <v>700</v>
      </c>
      <c r="C1337" s="23">
        <v>0.8</v>
      </c>
      <c r="D1337" s="23">
        <v>100</v>
      </c>
      <c r="E1337" s="23">
        <v>50</v>
      </c>
      <c r="F1337" s="23">
        <v>0</v>
      </c>
      <c r="G1337" s="23">
        <v>10</v>
      </c>
      <c r="H1337" s="25">
        <v>0</v>
      </c>
    </row>
    <row r="1338" spans="1:8">
      <c r="A1338" s="23">
        <v>1335</v>
      </c>
      <c r="B1338" s="23">
        <v>700</v>
      </c>
      <c r="C1338" s="23">
        <v>0.8</v>
      </c>
      <c r="D1338" s="23">
        <v>100</v>
      </c>
      <c r="E1338" s="23">
        <v>50</v>
      </c>
      <c r="F1338" s="23">
        <v>0</v>
      </c>
      <c r="G1338" s="23">
        <v>40</v>
      </c>
      <c r="H1338" s="25">
        <v>0</v>
      </c>
    </row>
    <row r="1339" spans="1:8">
      <c r="A1339" s="23">
        <v>1336</v>
      </c>
      <c r="B1339" s="23">
        <v>700</v>
      </c>
      <c r="C1339" s="23">
        <v>0.8</v>
      </c>
      <c r="D1339" s="23">
        <v>100</v>
      </c>
      <c r="E1339" s="23">
        <v>50</v>
      </c>
      <c r="F1339" s="23">
        <v>0</v>
      </c>
      <c r="G1339" s="23">
        <v>70</v>
      </c>
      <c r="H1339" s="25">
        <v>0</v>
      </c>
    </row>
    <row r="1340" spans="1:8">
      <c r="A1340" s="23">
        <v>1337</v>
      </c>
      <c r="B1340" s="23">
        <v>700</v>
      </c>
      <c r="C1340" s="23">
        <v>0.8</v>
      </c>
      <c r="D1340" s="23">
        <v>100</v>
      </c>
      <c r="E1340" s="23">
        <v>50</v>
      </c>
      <c r="F1340" s="23">
        <v>0</v>
      </c>
      <c r="G1340" s="23">
        <v>100</v>
      </c>
      <c r="H1340" s="25">
        <v>0</v>
      </c>
    </row>
    <row r="1341" spans="1:8">
      <c r="A1341" s="23">
        <v>1338</v>
      </c>
      <c r="B1341" s="23">
        <v>700</v>
      </c>
      <c r="C1341" s="23">
        <v>0.8</v>
      </c>
      <c r="D1341" s="23">
        <v>100</v>
      </c>
      <c r="E1341" s="23">
        <v>50</v>
      </c>
      <c r="F1341" s="23">
        <v>30</v>
      </c>
      <c r="G1341" s="23">
        <v>0</v>
      </c>
      <c r="H1341" s="25">
        <v>4.6794214250000001</v>
      </c>
    </row>
    <row r="1342" spans="1:8">
      <c r="A1342" s="23">
        <v>1339</v>
      </c>
      <c r="B1342" s="23">
        <v>700</v>
      </c>
      <c r="C1342" s="23">
        <v>0.8</v>
      </c>
      <c r="D1342" s="23">
        <v>100</v>
      </c>
      <c r="E1342" s="23">
        <v>50</v>
      </c>
      <c r="F1342" s="23">
        <v>30</v>
      </c>
      <c r="G1342" s="23">
        <v>5</v>
      </c>
      <c r="H1342" s="25">
        <v>0</v>
      </c>
    </row>
    <row r="1343" spans="1:8">
      <c r="A1343" s="23">
        <v>1340</v>
      </c>
      <c r="B1343" s="23">
        <v>700</v>
      </c>
      <c r="C1343" s="23">
        <v>0.8</v>
      </c>
      <c r="D1343" s="23">
        <v>100</v>
      </c>
      <c r="E1343" s="23">
        <v>50</v>
      </c>
      <c r="F1343" s="23">
        <v>30</v>
      </c>
      <c r="G1343" s="23">
        <v>10</v>
      </c>
      <c r="H1343" s="25">
        <v>0</v>
      </c>
    </row>
    <row r="1344" spans="1:8">
      <c r="A1344" s="23">
        <v>1341</v>
      </c>
      <c r="B1344" s="23">
        <v>700</v>
      </c>
      <c r="C1344" s="23">
        <v>0.8</v>
      </c>
      <c r="D1344" s="23">
        <v>100</v>
      </c>
      <c r="E1344" s="23">
        <v>50</v>
      </c>
      <c r="F1344" s="23">
        <v>30</v>
      </c>
      <c r="G1344" s="23">
        <v>40</v>
      </c>
      <c r="H1344" s="25">
        <v>0</v>
      </c>
    </row>
    <row r="1345" spans="1:8">
      <c r="A1345" s="23">
        <v>1342</v>
      </c>
      <c r="B1345" s="23">
        <v>700</v>
      </c>
      <c r="C1345" s="23">
        <v>0.8</v>
      </c>
      <c r="D1345" s="23">
        <v>100</v>
      </c>
      <c r="E1345" s="23">
        <v>50</v>
      </c>
      <c r="F1345" s="23">
        <v>30</v>
      </c>
      <c r="G1345" s="23">
        <v>70</v>
      </c>
      <c r="H1345" s="25">
        <v>0</v>
      </c>
    </row>
    <row r="1346" spans="1:8">
      <c r="A1346" s="23">
        <v>1343</v>
      </c>
      <c r="B1346" s="23">
        <v>700</v>
      </c>
      <c r="C1346" s="23">
        <v>0.8</v>
      </c>
      <c r="D1346" s="23">
        <v>100</v>
      </c>
      <c r="E1346" s="23">
        <v>50</v>
      </c>
      <c r="F1346" s="23">
        <v>30</v>
      </c>
      <c r="G1346" s="23">
        <v>100</v>
      </c>
      <c r="H1346" s="25">
        <v>0</v>
      </c>
    </row>
    <row r="1347" spans="1:8">
      <c r="A1347" s="23">
        <v>1344</v>
      </c>
      <c r="B1347" s="23">
        <v>700</v>
      </c>
      <c r="C1347" s="23">
        <v>0.8</v>
      </c>
      <c r="D1347" s="23">
        <v>100</v>
      </c>
      <c r="E1347" s="23">
        <v>50</v>
      </c>
      <c r="F1347" s="23">
        <v>60</v>
      </c>
      <c r="G1347" s="23">
        <v>0</v>
      </c>
      <c r="H1347" s="25">
        <v>3.9405908580000002</v>
      </c>
    </row>
    <row r="1348" spans="1:8">
      <c r="A1348" s="23">
        <v>1345</v>
      </c>
      <c r="B1348" s="23">
        <v>700</v>
      </c>
      <c r="C1348" s="23">
        <v>0.8</v>
      </c>
      <c r="D1348" s="23">
        <v>100</v>
      </c>
      <c r="E1348" s="23">
        <v>50</v>
      </c>
      <c r="F1348" s="23">
        <v>60</v>
      </c>
      <c r="G1348" s="23">
        <v>5</v>
      </c>
      <c r="H1348" s="25">
        <v>0</v>
      </c>
    </row>
    <row r="1349" spans="1:8">
      <c r="A1349" s="23">
        <v>1346</v>
      </c>
      <c r="B1349" s="23">
        <v>700</v>
      </c>
      <c r="C1349" s="23">
        <v>0.8</v>
      </c>
      <c r="D1349" s="23">
        <v>100</v>
      </c>
      <c r="E1349" s="23">
        <v>50</v>
      </c>
      <c r="F1349" s="23">
        <v>60</v>
      </c>
      <c r="G1349" s="23">
        <v>10</v>
      </c>
      <c r="H1349" s="25">
        <v>0</v>
      </c>
    </row>
    <row r="1350" spans="1:8">
      <c r="A1350" s="23">
        <v>1347</v>
      </c>
      <c r="B1350" s="23">
        <v>700</v>
      </c>
      <c r="C1350" s="23">
        <v>0.8</v>
      </c>
      <c r="D1350" s="23">
        <v>100</v>
      </c>
      <c r="E1350" s="23">
        <v>50</v>
      </c>
      <c r="F1350" s="23">
        <v>60</v>
      </c>
      <c r="G1350" s="23">
        <v>40</v>
      </c>
      <c r="H1350" s="25">
        <v>0</v>
      </c>
    </row>
    <row r="1351" spans="1:8">
      <c r="A1351" s="23">
        <v>1348</v>
      </c>
      <c r="B1351" s="23">
        <v>700</v>
      </c>
      <c r="C1351" s="23">
        <v>0.8</v>
      </c>
      <c r="D1351" s="23">
        <v>100</v>
      </c>
      <c r="E1351" s="23">
        <v>50</v>
      </c>
      <c r="F1351" s="23">
        <v>60</v>
      </c>
      <c r="G1351" s="23">
        <v>70</v>
      </c>
      <c r="H1351" s="25">
        <v>0</v>
      </c>
    </row>
    <row r="1352" spans="1:8">
      <c r="A1352" s="23">
        <v>1349</v>
      </c>
      <c r="B1352" s="23">
        <v>700</v>
      </c>
      <c r="C1352" s="23">
        <v>0.8</v>
      </c>
      <c r="D1352" s="23">
        <v>100</v>
      </c>
      <c r="E1352" s="23">
        <v>50</v>
      </c>
      <c r="F1352" s="23">
        <v>60</v>
      </c>
      <c r="G1352" s="23">
        <v>100</v>
      </c>
      <c r="H1352" s="25">
        <v>0</v>
      </c>
    </row>
    <row r="1353" spans="1:8">
      <c r="A1353" s="23">
        <v>1350</v>
      </c>
      <c r="B1353" s="23">
        <v>700</v>
      </c>
      <c r="C1353" s="23">
        <v>0.8</v>
      </c>
      <c r="D1353" s="23">
        <v>500</v>
      </c>
      <c r="E1353" s="23">
        <v>1</v>
      </c>
      <c r="F1353" s="23">
        <v>0</v>
      </c>
      <c r="G1353" s="23">
        <v>0</v>
      </c>
      <c r="H1353" s="25">
        <v>0.88400000000000001</v>
      </c>
    </row>
    <row r="1354" spans="1:8">
      <c r="A1354" s="23">
        <v>1351</v>
      </c>
      <c r="B1354" s="23">
        <v>700</v>
      </c>
      <c r="C1354" s="23">
        <v>0.8</v>
      </c>
      <c r="D1354" s="23">
        <v>500</v>
      </c>
      <c r="E1354" s="23">
        <v>1</v>
      </c>
      <c r="F1354" s="23">
        <v>0</v>
      </c>
      <c r="G1354" s="23">
        <v>5</v>
      </c>
      <c r="H1354" s="25">
        <v>0</v>
      </c>
    </row>
    <row r="1355" spans="1:8">
      <c r="A1355" s="23">
        <v>1352</v>
      </c>
      <c r="B1355" s="23">
        <v>700</v>
      </c>
      <c r="C1355" s="23">
        <v>0.8</v>
      </c>
      <c r="D1355" s="23">
        <v>500</v>
      </c>
      <c r="E1355" s="23">
        <v>1</v>
      </c>
      <c r="F1355" s="23">
        <v>0</v>
      </c>
      <c r="G1355" s="23">
        <v>10</v>
      </c>
      <c r="H1355" s="25">
        <v>0</v>
      </c>
    </row>
    <row r="1356" spans="1:8">
      <c r="A1356" s="23">
        <v>1353</v>
      </c>
      <c r="B1356" s="23">
        <v>700</v>
      </c>
      <c r="C1356" s="23">
        <v>0.8</v>
      </c>
      <c r="D1356" s="23">
        <v>500</v>
      </c>
      <c r="E1356" s="23">
        <v>1</v>
      </c>
      <c r="F1356" s="23">
        <v>0</v>
      </c>
      <c r="G1356" s="23">
        <v>40</v>
      </c>
      <c r="H1356" s="25">
        <v>0</v>
      </c>
    </row>
    <row r="1357" spans="1:8">
      <c r="A1357" s="23">
        <v>1354</v>
      </c>
      <c r="B1357" s="23">
        <v>700</v>
      </c>
      <c r="C1357" s="23">
        <v>0.8</v>
      </c>
      <c r="D1357" s="23">
        <v>500</v>
      </c>
      <c r="E1357" s="23">
        <v>1</v>
      </c>
      <c r="F1357" s="23">
        <v>0</v>
      </c>
      <c r="G1357" s="23">
        <v>70</v>
      </c>
      <c r="H1357" s="25">
        <v>0</v>
      </c>
    </row>
    <row r="1358" spans="1:8">
      <c r="A1358" s="23">
        <v>1355</v>
      </c>
      <c r="B1358" s="23">
        <v>700</v>
      </c>
      <c r="C1358" s="23">
        <v>0.8</v>
      </c>
      <c r="D1358" s="23">
        <v>500</v>
      </c>
      <c r="E1358" s="23">
        <v>1</v>
      </c>
      <c r="F1358" s="23">
        <v>0</v>
      </c>
      <c r="G1358" s="23">
        <v>100</v>
      </c>
      <c r="H1358" s="25">
        <v>0</v>
      </c>
    </row>
    <row r="1359" spans="1:8">
      <c r="A1359" s="23">
        <v>1356</v>
      </c>
      <c r="B1359" s="23">
        <v>700</v>
      </c>
      <c r="C1359" s="23">
        <v>0.8</v>
      </c>
      <c r="D1359" s="23">
        <v>500</v>
      </c>
      <c r="E1359" s="23">
        <v>1</v>
      </c>
      <c r="F1359" s="23">
        <v>30</v>
      </c>
      <c r="G1359" s="23">
        <v>0</v>
      </c>
      <c r="H1359" s="25">
        <v>0.88100000000000001</v>
      </c>
    </row>
    <row r="1360" spans="1:8">
      <c r="A1360" s="23">
        <v>1357</v>
      </c>
      <c r="B1360" s="23">
        <v>700</v>
      </c>
      <c r="C1360" s="23">
        <v>0.8</v>
      </c>
      <c r="D1360" s="23">
        <v>500</v>
      </c>
      <c r="E1360" s="23">
        <v>1</v>
      </c>
      <c r="F1360" s="23">
        <v>30</v>
      </c>
      <c r="G1360" s="23">
        <v>5</v>
      </c>
      <c r="H1360" s="25">
        <v>0</v>
      </c>
    </row>
    <row r="1361" spans="1:8">
      <c r="A1361" s="23">
        <v>1358</v>
      </c>
      <c r="B1361" s="23">
        <v>700</v>
      </c>
      <c r="C1361" s="23">
        <v>0.8</v>
      </c>
      <c r="D1361" s="23">
        <v>500</v>
      </c>
      <c r="E1361" s="23">
        <v>1</v>
      </c>
      <c r="F1361" s="23">
        <v>30</v>
      </c>
      <c r="G1361" s="23">
        <v>10</v>
      </c>
      <c r="H1361" s="25">
        <v>0</v>
      </c>
    </row>
    <row r="1362" spans="1:8">
      <c r="A1362" s="23">
        <v>1359</v>
      </c>
      <c r="B1362" s="23">
        <v>700</v>
      </c>
      <c r="C1362" s="23">
        <v>0.8</v>
      </c>
      <c r="D1362" s="23">
        <v>500</v>
      </c>
      <c r="E1362" s="23">
        <v>1</v>
      </c>
      <c r="F1362" s="23">
        <v>30</v>
      </c>
      <c r="G1362" s="23">
        <v>40</v>
      </c>
      <c r="H1362" s="25">
        <v>0</v>
      </c>
    </row>
    <row r="1363" spans="1:8">
      <c r="A1363" s="23">
        <v>1360</v>
      </c>
      <c r="B1363" s="23">
        <v>700</v>
      </c>
      <c r="C1363" s="23">
        <v>0.8</v>
      </c>
      <c r="D1363" s="23">
        <v>500</v>
      </c>
      <c r="E1363" s="23">
        <v>1</v>
      </c>
      <c r="F1363" s="23">
        <v>30</v>
      </c>
      <c r="G1363" s="23">
        <v>70</v>
      </c>
      <c r="H1363" s="25">
        <v>0</v>
      </c>
    </row>
    <row r="1364" spans="1:8">
      <c r="A1364" s="23">
        <v>1361</v>
      </c>
      <c r="B1364" s="23">
        <v>700</v>
      </c>
      <c r="C1364" s="23">
        <v>0.8</v>
      </c>
      <c r="D1364" s="23">
        <v>500</v>
      </c>
      <c r="E1364" s="23">
        <v>1</v>
      </c>
      <c r="F1364" s="23">
        <v>30</v>
      </c>
      <c r="G1364" s="23">
        <v>100</v>
      </c>
      <c r="H1364" s="25">
        <v>0</v>
      </c>
    </row>
    <row r="1365" spans="1:8">
      <c r="A1365" s="23">
        <v>1362</v>
      </c>
      <c r="B1365" s="23">
        <v>700</v>
      </c>
      <c r="C1365" s="23">
        <v>0.8</v>
      </c>
      <c r="D1365" s="23">
        <v>500</v>
      </c>
      <c r="E1365" s="23">
        <v>1</v>
      </c>
      <c r="F1365" s="23">
        <v>60</v>
      </c>
      <c r="G1365" s="23">
        <v>0</v>
      </c>
      <c r="H1365" s="25">
        <v>0.86965000599999998</v>
      </c>
    </row>
    <row r="1366" spans="1:8">
      <c r="A1366" s="23">
        <v>1363</v>
      </c>
      <c r="B1366" s="23">
        <v>700</v>
      </c>
      <c r="C1366" s="23">
        <v>0.8</v>
      </c>
      <c r="D1366" s="23">
        <v>500</v>
      </c>
      <c r="E1366" s="23">
        <v>1</v>
      </c>
      <c r="F1366" s="23">
        <v>60</v>
      </c>
      <c r="G1366" s="23">
        <v>5</v>
      </c>
      <c r="H1366" s="25">
        <v>0</v>
      </c>
    </row>
    <row r="1367" spans="1:8">
      <c r="A1367" s="23">
        <v>1364</v>
      </c>
      <c r="B1367" s="23">
        <v>700</v>
      </c>
      <c r="C1367" s="23">
        <v>0.8</v>
      </c>
      <c r="D1367" s="23">
        <v>500</v>
      </c>
      <c r="E1367" s="23">
        <v>1</v>
      </c>
      <c r="F1367" s="23">
        <v>60</v>
      </c>
      <c r="G1367" s="23">
        <v>10</v>
      </c>
      <c r="H1367" s="25">
        <v>0</v>
      </c>
    </row>
    <row r="1368" spans="1:8">
      <c r="A1368" s="23">
        <v>1365</v>
      </c>
      <c r="B1368" s="23">
        <v>700</v>
      </c>
      <c r="C1368" s="23">
        <v>0.8</v>
      </c>
      <c r="D1368" s="23">
        <v>500</v>
      </c>
      <c r="E1368" s="23">
        <v>1</v>
      </c>
      <c r="F1368" s="23">
        <v>60</v>
      </c>
      <c r="G1368" s="23">
        <v>40</v>
      </c>
      <c r="H1368" s="25">
        <v>0</v>
      </c>
    </row>
    <row r="1369" spans="1:8">
      <c r="A1369" s="23">
        <v>1366</v>
      </c>
      <c r="B1369" s="23">
        <v>700</v>
      </c>
      <c r="C1369" s="23">
        <v>0.8</v>
      </c>
      <c r="D1369" s="23">
        <v>500</v>
      </c>
      <c r="E1369" s="23">
        <v>1</v>
      </c>
      <c r="F1369" s="23">
        <v>60</v>
      </c>
      <c r="G1369" s="23">
        <v>70</v>
      </c>
      <c r="H1369" s="25">
        <v>0</v>
      </c>
    </row>
    <row r="1370" spans="1:8">
      <c r="A1370" s="23">
        <v>1367</v>
      </c>
      <c r="B1370" s="23">
        <v>700</v>
      </c>
      <c r="C1370" s="23">
        <v>0.8</v>
      </c>
      <c r="D1370" s="23">
        <v>500</v>
      </c>
      <c r="E1370" s="23">
        <v>1</v>
      </c>
      <c r="F1370" s="23">
        <v>60</v>
      </c>
      <c r="G1370" s="23">
        <v>100</v>
      </c>
      <c r="H1370" s="25">
        <v>0</v>
      </c>
    </row>
    <row r="1371" spans="1:8">
      <c r="A1371" s="23">
        <v>1368</v>
      </c>
      <c r="B1371" s="23">
        <v>700</v>
      </c>
      <c r="C1371" s="23">
        <v>0.8</v>
      </c>
      <c r="D1371" s="23">
        <v>500</v>
      </c>
      <c r="E1371" s="23">
        <v>5</v>
      </c>
      <c r="F1371" s="23">
        <v>0</v>
      </c>
      <c r="G1371" s="23">
        <v>0</v>
      </c>
      <c r="H1371" s="25">
        <v>3.498248577</v>
      </c>
    </row>
    <row r="1372" spans="1:8">
      <c r="A1372" s="23">
        <v>1369</v>
      </c>
      <c r="B1372" s="23">
        <v>700</v>
      </c>
      <c r="C1372" s="23">
        <v>0.8</v>
      </c>
      <c r="D1372" s="23">
        <v>500</v>
      </c>
      <c r="E1372" s="23">
        <v>5</v>
      </c>
      <c r="F1372" s="23">
        <v>0</v>
      </c>
      <c r="G1372" s="23">
        <v>5</v>
      </c>
      <c r="H1372" s="25">
        <v>0</v>
      </c>
    </row>
    <row r="1373" spans="1:8">
      <c r="A1373" s="23">
        <v>1370</v>
      </c>
      <c r="B1373" s="23">
        <v>700</v>
      </c>
      <c r="C1373" s="23">
        <v>0.8</v>
      </c>
      <c r="D1373" s="23">
        <v>500</v>
      </c>
      <c r="E1373" s="23">
        <v>5</v>
      </c>
      <c r="F1373" s="23">
        <v>0</v>
      </c>
      <c r="G1373" s="23">
        <v>10</v>
      </c>
      <c r="H1373" s="25">
        <v>0</v>
      </c>
    </row>
    <row r="1374" spans="1:8">
      <c r="A1374" s="23">
        <v>1371</v>
      </c>
      <c r="B1374" s="23">
        <v>700</v>
      </c>
      <c r="C1374" s="23">
        <v>0.8</v>
      </c>
      <c r="D1374" s="23">
        <v>500</v>
      </c>
      <c r="E1374" s="23">
        <v>5</v>
      </c>
      <c r="F1374" s="23">
        <v>0</v>
      </c>
      <c r="G1374" s="23">
        <v>40</v>
      </c>
      <c r="H1374" s="25">
        <v>0</v>
      </c>
    </row>
    <row r="1375" spans="1:8">
      <c r="A1375" s="23">
        <v>1372</v>
      </c>
      <c r="B1375" s="23">
        <v>700</v>
      </c>
      <c r="C1375" s="23">
        <v>0.8</v>
      </c>
      <c r="D1375" s="23">
        <v>500</v>
      </c>
      <c r="E1375" s="23">
        <v>5</v>
      </c>
      <c r="F1375" s="23">
        <v>0</v>
      </c>
      <c r="G1375" s="23">
        <v>70</v>
      </c>
      <c r="H1375" s="25">
        <v>0</v>
      </c>
    </row>
    <row r="1376" spans="1:8">
      <c r="A1376" s="23">
        <v>1373</v>
      </c>
      <c r="B1376" s="23">
        <v>700</v>
      </c>
      <c r="C1376" s="23">
        <v>0.8</v>
      </c>
      <c r="D1376" s="23">
        <v>500</v>
      </c>
      <c r="E1376" s="23">
        <v>5</v>
      </c>
      <c r="F1376" s="23">
        <v>0</v>
      </c>
      <c r="G1376" s="23">
        <v>100</v>
      </c>
      <c r="H1376" s="25">
        <v>0</v>
      </c>
    </row>
    <row r="1377" spans="1:8">
      <c r="A1377" s="23">
        <v>1374</v>
      </c>
      <c r="B1377" s="23">
        <v>700</v>
      </c>
      <c r="C1377" s="23">
        <v>0.8</v>
      </c>
      <c r="D1377" s="23">
        <v>500</v>
      </c>
      <c r="E1377" s="23">
        <v>5</v>
      </c>
      <c r="F1377" s="23">
        <v>30</v>
      </c>
      <c r="G1377" s="23">
        <v>0</v>
      </c>
      <c r="H1377" s="25">
        <v>3.4069204329999998</v>
      </c>
    </row>
    <row r="1378" spans="1:8">
      <c r="A1378" s="23">
        <v>1375</v>
      </c>
      <c r="B1378" s="23">
        <v>700</v>
      </c>
      <c r="C1378" s="23">
        <v>0.8</v>
      </c>
      <c r="D1378" s="23">
        <v>500</v>
      </c>
      <c r="E1378" s="23">
        <v>5</v>
      </c>
      <c r="F1378" s="23">
        <v>30</v>
      </c>
      <c r="G1378" s="23">
        <v>5</v>
      </c>
      <c r="H1378" s="25">
        <v>0</v>
      </c>
    </row>
    <row r="1379" spans="1:8">
      <c r="A1379" s="23">
        <v>1376</v>
      </c>
      <c r="B1379" s="23">
        <v>700</v>
      </c>
      <c r="C1379" s="23">
        <v>0.8</v>
      </c>
      <c r="D1379" s="23">
        <v>500</v>
      </c>
      <c r="E1379" s="23">
        <v>5</v>
      </c>
      <c r="F1379" s="23">
        <v>30</v>
      </c>
      <c r="G1379" s="23">
        <v>10</v>
      </c>
      <c r="H1379" s="25">
        <v>0</v>
      </c>
    </row>
    <row r="1380" spans="1:8">
      <c r="A1380" s="23">
        <v>1377</v>
      </c>
      <c r="B1380" s="23">
        <v>700</v>
      </c>
      <c r="C1380" s="23">
        <v>0.8</v>
      </c>
      <c r="D1380" s="23">
        <v>500</v>
      </c>
      <c r="E1380" s="23">
        <v>5</v>
      </c>
      <c r="F1380" s="23">
        <v>30</v>
      </c>
      <c r="G1380" s="23">
        <v>40</v>
      </c>
      <c r="H1380" s="25">
        <v>0</v>
      </c>
    </row>
    <row r="1381" spans="1:8">
      <c r="A1381" s="23">
        <v>1378</v>
      </c>
      <c r="B1381" s="23">
        <v>700</v>
      </c>
      <c r="C1381" s="23">
        <v>0.8</v>
      </c>
      <c r="D1381" s="23">
        <v>500</v>
      </c>
      <c r="E1381" s="23">
        <v>5</v>
      </c>
      <c r="F1381" s="23">
        <v>30</v>
      </c>
      <c r="G1381" s="23">
        <v>70</v>
      </c>
      <c r="H1381" s="25">
        <v>0</v>
      </c>
    </row>
    <row r="1382" spans="1:8">
      <c r="A1382" s="23">
        <v>1379</v>
      </c>
      <c r="B1382" s="23">
        <v>700</v>
      </c>
      <c r="C1382" s="23">
        <v>0.8</v>
      </c>
      <c r="D1382" s="23">
        <v>500</v>
      </c>
      <c r="E1382" s="23">
        <v>5</v>
      </c>
      <c r="F1382" s="23">
        <v>30</v>
      </c>
      <c r="G1382" s="23">
        <v>100</v>
      </c>
      <c r="H1382" s="25">
        <v>0</v>
      </c>
    </row>
    <row r="1383" spans="1:8">
      <c r="A1383" s="23">
        <v>1380</v>
      </c>
      <c r="B1383" s="23">
        <v>700</v>
      </c>
      <c r="C1383" s="23">
        <v>0.8</v>
      </c>
      <c r="D1383" s="23">
        <v>500</v>
      </c>
      <c r="E1383" s="23">
        <v>5</v>
      </c>
      <c r="F1383" s="23">
        <v>60</v>
      </c>
      <c r="G1383" s="23">
        <v>0</v>
      </c>
      <c r="H1383" s="25">
        <v>3</v>
      </c>
    </row>
    <row r="1384" spans="1:8">
      <c r="A1384" s="23">
        <v>1381</v>
      </c>
      <c r="B1384" s="23">
        <v>700</v>
      </c>
      <c r="C1384" s="23">
        <v>0.8</v>
      </c>
      <c r="D1384" s="23">
        <v>500</v>
      </c>
      <c r="E1384" s="23">
        <v>5</v>
      </c>
      <c r="F1384" s="23">
        <v>60</v>
      </c>
      <c r="G1384" s="23">
        <v>5</v>
      </c>
      <c r="H1384" s="25">
        <v>0</v>
      </c>
    </row>
    <row r="1385" spans="1:8">
      <c r="A1385" s="23">
        <v>1382</v>
      </c>
      <c r="B1385" s="23">
        <v>700</v>
      </c>
      <c r="C1385" s="23">
        <v>0.8</v>
      </c>
      <c r="D1385" s="23">
        <v>500</v>
      </c>
      <c r="E1385" s="23">
        <v>5</v>
      </c>
      <c r="F1385" s="23">
        <v>60</v>
      </c>
      <c r="G1385" s="23">
        <v>10</v>
      </c>
      <c r="H1385" s="25">
        <v>0</v>
      </c>
    </row>
    <row r="1386" spans="1:8">
      <c r="A1386" s="23">
        <v>1383</v>
      </c>
      <c r="B1386" s="23">
        <v>700</v>
      </c>
      <c r="C1386" s="23">
        <v>0.8</v>
      </c>
      <c r="D1386" s="23">
        <v>500</v>
      </c>
      <c r="E1386" s="23">
        <v>5</v>
      </c>
      <c r="F1386" s="23">
        <v>60</v>
      </c>
      <c r="G1386" s="23">
        <v>40</v>
      </c>
      <c r="H1386" s="25">
        <v>0</v>
      </c>
    </row>
    <row r="1387" spans="1:8">
      <c r="A1387" s="23">
        <v>1384</v>
      </c>
      <c r="B1387" s="23">
        <v>700</v>
      </c>
      <c r="C1387" s="23">
        <v>0.8</v>
      </c>
      <c r="D1387" s="23">
        <v>500</v>
      </c>
      <c r="E1387" s="23">
        <v>5</v>
      </c>
      <c r="F1387" s="23">
        <v>60</v>
      </c>
      <c r="G1387" s="23">
        <v>70</v>
      </c>
      <c r="H1387" s="25">
        <v>0</v>
      </c>
    </row>
    <row r="1388" spans="1:8">
      <c r="A1388" s="23">
        <v>1385</v>
      </c>
      <c r="B1388" s="23">
        <v>700</v>
      </c>
      <c r="C1388" s="23">
        <v>0.8</v>
      </c>
      <c r="D1388" s="23">
        <v>500</v>
      </c>
      <c r="E1388" s="23">
        <v>5</v>
      </c>
      <c r="F1388" s="23">
        <v>60</v>
      </c>
      <c r="G1388" s="23">
        <v>100</v>
      </c>
      <c r="H1388" s="25">
        <v>0</v>
      </c>
    </row>
    <row r="1389" spans="1:8">
      <c r="A1389" s="23">
        <v>1386</v>
      </c>
      <c r="B1389" s="23">
        <v>700</v>
      </c>
      <c r="C1389" s="23">
        <v>0.8</v>
      </c>
      <c r="D1389" s="23">
        <v>500</v>
      </c>
      <c r="E1389" s="23">
        <v>10</v>
      </c>
      <c r="F1389" s="23">
        <v>0</v>
      </c>
      <c r="G1389" s="23">
        <v>0</v>
      </c>
      <c r="H1389" s="25">
        <v>4.8471412660000004</v>
      </c>
    </row>
    <row r="1390" spans="1:8">
      <c r="A1390" s="23">
        <v>1387</v>
      </c>
      <c r="B1390" s="23">
        <v>700</v>
      </c>
      <c r="C1390" s="23">
        <v>0.8</v>
      </c>
      <c r="D1390" s="23">
        <v>500</v>
      </c>
      <c r="E1390" s="23">
        <v>10</v>
      </c>
      <c r="F1390" s="23">
        <v>0</v>
      </c>
      <c r="G1390" s="23">
        <v>5</v>
      </c>
      <c r="H1390" s="25">
        <v>0</v>
      </c>
    </row>
    <row r="1391" spans="1:8">
      <c r="A1391" s="23">
        <v>1388</v>
      </c>
      <c r="B1391" s="23">
        <v>700</v>
      </c>
      <c r="C1391" s="23">
        <v>0.8</v>
      </c>
      <c r="D1391" s="23">
        <v>500</v>
      </c>
      <c r="E1391" s="23">
        <v>10</v>
      </c>
      <c r="F1391" s="23">
        <v>0</v>
      </c>
      <c r="G1391" s="23">
        <v>10</v>
      </c>
      <c r="H1391" s="25">
        <v>0</v>
      </c>
    </row>
    <row r="1392" spans="1:8">
      <c r="A1392" s="23">
        <v>1389</v>
      </c>
      <c r="B1392" s="23">
        <v>700</v>
      </c>
      <c r="C1392" s="23">
        <v>0.8</v>
      </c>
      <c r="D1392" s="23">
        <v>500</v>
      </c>
      <c r="E1392" s="23">
        <v>10</v>
      </c>
      <c r="F1392" s="23">
        <v>0</v>
      </c>
      <c r="G1392" s="23">
        <v>40</v>
      </c>
      <c r="H1392" s="25">
        <v>0</v>
      </c>
    </row>
    <row r="1393" spans="1:8">
      <c r="A1393" s="23">
        <v>1390</v>
      </c>
      <c r="B1393" s="23">
        <v>700</v>
      </c>
      <c r="C1393" s="23">
        <v>0.8</v>
      </c>
      <c r="D1393" s="23">
        <v>500</v>
      </c>
      <c r="E1393" s="23">
        <v>10</v>
      </c>
      <c r="F1393" s="23">
        <v>0</v>
      </c>
      <c r="G1393" s="23">
        <v>70</v>
      </c>
      <c r="H1393" s="25">
        <v>0</v>
      </c>
    </row>
    <row r="1394" spans="1:8">
      <c r="A1394" s="23">
        <v>1391</v>
      </c>
      <c r="B1394" s="23">
        <v>700</v>
      </c>
      <c r="C1394" s="23">
        <v>0.8</v>
      </c>
      <c r="D1394" s="23">
        <v>500</v>
      </c>
      <c r="E1394" s="23">
        <v>10</v>
      </c>
      <c r="F1394" s="23">
        <v>0</v>
      </c>
      <c r="G1394" s="23">
        <v>100</v>
      </c>
      <c r="H1394" s="25">
        <v>0</v>
      </c>
    </row>
    <row r="1395" spans="1:8">
      <c r="A1395" s="23">
        <v>1392</v>
      </c>
      <c r="B1395" s="23">
        <v>700</v>
      </c>
      <c r="C1395" s="23">
        <v>0.8</v>
      </c>
      <c r="D1395" s="23">
        <v>500</v>
      </c>
      <c r="E1395" s="23">
        <v>10</v>
      </c>
      <c r="F1395" s="23">
        <v>30</v>
      </c>
      <c r="G1395" s="23">
        <v>0</v>
      </c>
      <c r="H1395" s="25">
        <v>4.6129298209999998</v>
      </c>
    </row>
    <row r="1396" spans="1:8">
      <c r="A1396" s="23">
        <v>1393</v>
      </c>
      <c r="B1396" s="23">
        <v>700</v>
      </c>
      <c r="C1396" s="23">
        <v>0.8</v>
      </c>
      <c r="D1396" s="23">
        <v>500</v>
      </c>
      <c r="E1396" s="23">
        <v>10</v>
      </c>
      <c r="F1396" s="23">
        <v>30</v>
      </c>
      <c r="G1396" s="23">
        <v>5</v>
      </c>
      <c r="H1396" s="25">
        <v>0</v>
      </c>
    </row>
    <row r="1397" spans="1:8">
      <c r="A1397" s="23">
        <v>1394</v>
      </c>
      <c r="B1397" s="23">
        <v>700</v>
      </c>
      <c r="C1397" s="23">
        <v>0.8</v>
      </c>
      <c r="D1397" s="23">
        <v>500</v>
      </c>
      <c r="E1397" s="23">
        <v>10</v>
      </c>
      <c r="F1397" s="23">
        <v>30</v>
      </c>
      <c r="G1397" s="23">
        <v>10</v>
      </c>
      <c r="H1397" s="25">
        <v>0</v>
      </c>
    </row>
    <row r="1398" spans="1:8">
      <c r="A1398" s="23">
        <v>1395</v>
      </c>
      <c r="B1398" s="23">
        <v>700</v>
      </c>
      <c r="C1398" s="23">
        <v>0.8</v>
      </c>
      <c r="D1398" s="23">
        <v>500</v>
      </c>
      <c r="E1398" s="23">
        <v>10</v>
      </c>
      <c r="F1398" s="23">
        <v>30</v>
      </c>
      <c r="G1398" s="23">
        <v>40</v>
      </c>
      <c r="H1398" s="25">
        <v>0</v>
      </c>
    </row>
    <row r="1399" spans="1:8">
      <c r="A1399" s="23">
        <v>1396</v>
      </c>
      <c r="B1399" s="23">
        <v>700</v>
      </c>
      <c r="C1399" s="23">
        <v>0.8</v>
      </c>
      <c r="D1399" s="23">
        <v>500</v>
      </c>
      <c r="E1399" s="23">
        <v>10</v>
      </c>
      <c r="F1399" s="23">
        <v>30</v>
      </c>
      <c r="G1399" s="23">
        <v>70</v>
      </c>
      <c r="H1399" s="25">
        <v>0</v>
      </c>
    </row>
    <row r="1400" spans="1:8">
      <c r="A1400" s="23">
        <v>1397</v>
      </c>
      <c r="B1400" s="23">
        <v>700</v>
      </c>
      <c r="C1400" s="23">
        <v>0.8</v>
      </c>
      <c r="D1400" s="23">
        <v>500</v>
      </c>
      <c r="E1400" s="23">
        <v>10</v>
      </c>
      <c r="F1400" s="23">
        <v>30</v>
      </c>
      <c r="G1400" s="23">
        <v>100</v>
      </c>
      <c r="H1400" s="25">
        <v>0</v>
      </c>
    </row>
    <row r="1401" spans="1:8">
      <c r="A1401" s="23">
        <v>1398</v>
      </c>
      <c r="B1401" s="23">
        <v>700</v>
      </c>
      <c r="C1401" s="23">
        <v>0.8</v>
      </c>
      <c r="D1401" s="23">
        <v>500</v>
      </c>
      <c r="E1401" s="23">
        <v>10</v>
      </c>
      <c r="F1401" s="23">
        <v>60</v>
      </c>
      <c r="G1401" s="23">
        <v>0</v>
      </c>
      <c r="H1401" s="25">
        <v>3.8203353880000002</v>
      </c>
    </row>
    <row r="1402" spans="1:8">
      <c r="A1402" s="23">
        <v>1399</v>
      </c>
      <c r="B1402" s="23">
        <v>700</v>
      </c>
      <c r="C1402" s="23">
        <v>0.8</v>
      </c>
      <c r="D1402" s="23">
        <v>500</v>
      </c>
      <c r="E1402" s="23">
        <v>10</v>
      </c>
      <c r="F1402" s="23">
        <v>60</v>
      </c>
      <c r="G1402" s="23">
        <v>5</v>
      </c>
      <c r="H1402" s="25">
        <v>0</v>
      </c>
    </row>
    <row r="1403" spans="1:8">
      <c r="A1403" s="23">
        <v>1400</v>
      </c>
      <c r="B1403" s="23">
        <v>700</v>
      </c>
      <c r="C1403" s="23">
        <v>0.8</v>
      </c>
      <c r="D1403" s="23">
        <v>500</v>
      </c>
      <c r="E1403" s="23">
        <v>10</v>
      </c>
      <c r="F1403" s="23">
        <v>60</v>
      </c>
      <c r="G1403" s="23">
        <v>10</v>
      </c>
      <c r="H1403" s="25">
        <v>0</v>
      </c>
    </row>
    <row r="1404" spans="1:8">
      <c r="A1404" s="23">
        <v>1401</v>
      </c>
      <c r="B1404" s="23">
        <v>700</v>
      </c>
      <c r="C1404" s="23">
        <v>0.8</v>
      </c>
      <c r="D1404" s="23">
        <v>500</v>
      </c>
      <c r="E1404" s="23">
        <v>10</v>
      </c>
      <c r="F1404" s="23">
        <v>60</v>
      </c>
      <c r="G1404" s="23">
        <v>40</v>
      </c>
      <c r="H1404" s="25">
        <v>0</v>
      </c>
    </row>
    <row r="1405" spans="1:8">
      <c r="A1405" s="23">
        <v>1402</v>
      </c>
      <c r="B1405" s="23">
        <v>700</v>
      </c>
      <c r="C1405" s="23">
        <v>0.8</v>
      </c>
      <c r="D1405" s="23">
        <v>500</v>
      </c>
      <c r="E1405" s="23">
        <v>10</v>
      </c>
      <c r="F1405" s="23">
        <v>60</v>
      </c>
      <c r="G1405" s="23">
        <v>70</v>
      </c>
      <c r="H1405" s="25">
        <v>0</v>
      </c>
    </row>
    <row r="1406" spans="1:8">
      <c r="A1406" s="23">
        <v>1403</v>
      </c>
      <c r="B1406" s="23">
        <v>700</v>
      </c>
      <c r="C1406" s="23">
        <v>0.8</v>
      </c>
      <c r="D1406" s="23">
        <v>500</v>
      </c>
      <c r="E1406" s="23">
        <v>10</v>
      </c>
      <c r="F1406" s="23">
        <v>60</v>
      </c>
      <c r="G1406" s="23">
        <v>100</v>
      </c>
      <c r="H1406" s="25">
        <v>0</v>
      </c>
    </row>
    <row r="1407" spans="1:8">
      <c r="A1407" s="23">
        <v>1404</v>
      </c>
      <c r="B1407" s="23">
        <v>700</v>
      </c>
      <c r="C1407" s="23">
        <v>0.8</v>
      </c>
      <c r="D1407" s="23">
        <v>500</v>
      </c>
      <c r="E1407" s="23">
        <v>20</v>
      </c>
      <c r="F1407" s="23">
        <v>0</v>
      </c>
      <c r="G1407" s="23">
        <v>0</v>
      </c>
      <c r="H1407" s="25">
        <v>5.8359031679999998</v>
      </c>
    </row>
    <row r="1408" spans="1:8">
      <c r="A1408" s="23">
        <v>1405</v>
      </c>
      <c r="B1408" s="23">
        <v>700</v>
      </c>
      <c r="C1408" s="23">
        <v>0.8</v>
      </c>
      <c r="D1408" s="23">
        <v>500</v>
      </c>
      <c r="E1408" s="23">
        <v>20</v>
      </c>
      <c r="F1408" s="23">
        <v>0</v>
      </c>
      <c r="G1408" s="23">
        <v>5</v>
      </c>
      <c r="H1408" s="25">
        <v>0</v>
      </c>
    </row>
    <row r="1409" spans="1:8">
      <c r="A1409" s="23">
        <v>1406</v>
      </c>
      <c r="B1409" s="23">
        <v>700</v>
      </c>
      <c r="C1409" s="23">
        <v>0.8</v>
      </c>
      <c r="D1409" s="23">
        <v>500</v>
      </c>
      <c r="E1409" s="23">
        <v>20</v>
      </c>
      <c r="F1409" s="23">
        <v>0</v>
      </c>
      <c r="G1409" s="23">
        <v>10</v>
      </c>
      <c r="H1409" s="25">
        <v>0</v>
      </c>
    </row>
    <row r="1410" spans="1:8">
      <c r="A1410" s="23">
        <v>1407</v>
      </c>
      <c r="B1410" s="23">
        <v>700</v>
      </c>
      <c r="C1410" s="23">
        <v>0.8</v>
      </c>
      <c r="D1410" s="23">
        <v>500</v>
      </c>
      <c r="E1410" s="23">
        <v>20</v>
      </c>
      <c r="F1410" s="23">
        <v>0</v>
      </c>
      <c r="G1410" s="23">
        <v>40</v>
      </c>
      <c r="H1410" s="25">
        <v>0</v>
      </c>
    </row>
    <row r="1411" spans="1:8">
      <c r="A1411" s="23">
        <v>1408</v>
      </c>
      <c r="B1411" s="23">
        <v>700</v>
      </c>
      <c r="C1411" s="23">
        <v>0.8</v>
      </c>
      <c r="D1411" s="23">
        <v>500</v>
      </c>
      <c r="E1411" s="23">
        <v>20</v>
      </c>
      <c r="F1411" s="23">
        <v>0</v>
      </c>
      <c r="G1411" s="23">
        <v>70</v>
      </c>
      <c r="H1411" s="25">
        <v>0</v>
      </c>
    </row>
    <row r="1412" spans="1:8">
      <c r="A1412" s="23">
        <v>1409</v>
      </c>
      <c r="B1412" s="23">
        <v>700</v>
      </c>
      <c r="C1412" s="23">
        <v>0.8</v>
      </c>
      <c r="D1412" s="23">
        <v>500</v>
      </c>
      <c r="E1412" s="23">
        <v>20</v>
      </c>
      <c r="F1412" s="23">
        <v>0</v>
      </c>
      <c r="G1412" s="23">
        <v>100</v>
      </c>
      <c r="H1412" s="25">
        <v>0</v>
      </c>
    </row>
    <row r="1413" spans="1:8">
      <c r="A1413" s="23">
        <v>1410</v>
      </c>
      <c r="B1413" s="23">
        <v>700</v>
      </c>
      <c r="C1413" s="23">
        <v>0.8</v>
      </c>
      <c r="D1413" s="23">
        <v>500</v>
      </c>
      <c r="E1413" s="23">
        <v>20</v>
      </c>
      <c r="F1413" s="23">
        <v>30</v>
      </c>
      <c r="G1413" s="23">
        <v>0</v>
      </c>
      <c r="H1413" s="25">
        <v>5.2871613499999999</v>
      </c>
    </row>
    <row r="1414" spans="1:8">
      <c r="A1414" s="23">
        <v>1411</v>
      </c>
      <c r="B1414" s="23">
        <v>700</v>
      </c>
      <c r="C1414" s="23">
        <v>0.8</v>
      </c>
      <c r="D1414" s="23">
        <v>500</v>
      </c>
      <c r="E1414" s="23">
        <v>20</v>
      </c>
      <c r="F1414" s="23">
        <v>30</v>
      </c>
      <c r="G1414" s="23">
        <v>5</v>
      </c>
      <c r="H1414" s="25">
        <v>0</v>
      </c>
    </row>
    <row r="1415" spans="1:8">
      <c r="A1415" s="23">
        <v>1412</v>
      </c>
      <c r="B1415" s="23">
        <v>700</v>
      </c>
      <c r="C1415" s="23">
        <v>0.8</v>
      </c>
      <c r="D1415" s="23">
        <v>500</v>
      </c>
      <c r="E1415" s="23">
        <v>20</v>
      </c>
      <c r="F1415" s="23">
        <v>30</v>
      </c>
      <c r="G1415" s="23">
        <v>10</v>
      </c>
      <c r="H1415" s="25">
        <v>0</v>
      </c>
    </row>
    <row r="1416" spans="1:8">
      <c r="A1416" s="23">
        <v>1413</v>
      </c>
      <c r="B1416" s="23">
        <v>700</v>
      </c>
      <c r="C1416" s="23">
        <v>0.8</v>
      </c>
      <c r="D1416" s="23">
        <v>500</v>
      </c>
      <c r="E1416" s="23">
        <v>20</v>
      </c>
      <c r="F1416" s="23">
        <v>30</v>
      </c>
      <c r="G1416" s="23">
        <v>40</v>
      </c>
      <c r="H1416" s="25">
        <v>0</v>
      </c>
    </row>
    <row r="1417" spans="1:8">
      <c r="A1417" s="23">
        <v>1414</v>
      </c>
      <c r="B1417" s="23">
        <v>700</v>
      </c>
      <c r="C1417" s="23">
        <v>0.8</v>
      </c>
      <c r="D1417" s="23">
        <v>500</v>
      </c>
      <c r="E1417" s="23">
        <v>20</v>
      </c>
      <c r="F1417" s="23">
        <v>30</v>
      </c>
      <c r="G1417" s="23">
        <v>70</v>
      </c>
      <c r="H1417" s="25">
        <v>0</v>
      </c>
    </row>
    <row r="1418" spans="1:8">
      <c r="A1418" s="23">
        <v>1415</v>
      </c>
      <c r="B1418" s="23">
        <v>700</v>
      </c>
      <c r="C1418" s="23">
        <v>0.8</v>
      </c>
      <c r="D1418" s="23">
        <v>500</v>
      </c>
      <c r="E1418" s="23">
        <v>20</v>
      </c>
      <c r="F1418" s="23">
        <v>30</v>
      </c>
      <c r="G1418" s="23">
        <v>100</v>
      </c>
      <c r="H1418" s="25">
        <v>0</v>
      </c>
    </row>
    <row r="1419" spans="1:8">
      <c r="A1419" s="23">
        <v>1416</v>
      </c>
      <c r="B1419" s="23">
        <v>700</v>
      </c>
      <c r="C1419" s="23">
        <v>0.8</v>
      </c>
      <c r="D1419" s="23">
        <v>500</v>
      </c>
      <c r="E1419" s="23">
        <v>20</v>
      </c>
      <c r="F1419" s="23">
        <v>60</v>
      </c>
      <c r="G1419" s="23">
        <v>0</v>
      </c>
      <c r="H1419" s="25">
        <v>3.54021287</v>
      </c>
    </row>
    <row r="1420" spans="1:8">
      <c r="A1420" s="23">
        <v>1417</v>
      </c>
      <c r="B1420" s="23">
        <v>700</v>
      </c>
      <c r="C1420" s="23">
        <v>0.8</v>
      </c>
      <c r="D1420" s="23">
        <v>500</v>
      </c>
      <c r="E1420" s="23">
        <v>20</v>
      </c>
      <c r="F1420" s="23">
        <v>60</v>
      </c>
      <c r="G1420" s="23">
        <v>5</v>
      </c>
      <c r="H1420" s="25">
        <v>0</v>
      </c>
    </row>
    <row r="1421" spans="1:8">
      <c r="A1421" s="23">
        <v>1418</v>
      </c>
      <c r="B1421" s="23">
        <v>700</v>
      </c>
      <c r="C1421" s="23">
        <v>0.8</v>
      </c>
      <c r="D1421" s="23">
        <v>500</v>
      </c>
      <c r="E1421" s="23">
        <v>20</v>
      </c>
      <c r="F1421" s="23">
        <v>60</v>
      </c>
      <c r="G1421" s="23">
        <v>10</v>
      </c>
      <c r="H1421" s="25">
        <v>0</v>
      </c>
    </row>
    <row r="1422" spans="1:8">
      <c r="A1422" s="23">
        <v>1419</v>
      </c>
      <c r="B1422" s="23">
        <v>700</v>
      </c>
      <c r="C1422" s="23">
        <v>0.8</v>
      </c>
      <c r="D1422" s="23">
        <v>500</v>
      </c>
      <c r="E1422" s="23">
        <v>20</v>
      </c>
      <c r="F1422" s="23">
        <v>60</v>
      </c>
      <c r="G1422" s="23">
        <v>40</v>
      </c>
      <c r="H1422" s="25">
        <v>0</v>
      </c>
    </row>
    <row r="1423" spans="1:8">
      <c r="A1423" s="23">
        <v>1420</v>
      </c>
      <c r="B1423" s="23">
        <v>700</v>
      </c>
      <c r="C1423" s="23">
        <v>0.8</v>
      </c>
      <c r="D1423" s="23">
        <v>500</v>
      </c>
      <c r="E1423" s="23">
        <v>20</v>
      </c>
      <c r="F1423" s="23">
        <v>60</v>
      </c>
      <c r="G1423" s="23">
        <v>70</v>
      </c>
      <c r="H1423" s="25">
        <v>0</v>
      </c>
    </row>
    <row r="1424" spans="1:8">
      <c r="A1424" s="23">
        <v>1421</v>
      </c>
      <c r="B1424" s="23">
        <v>700</v>
      </c>
      <c r="C1424" s="23">
        <v>0.8</v>
      </c>
      <c r="D1424" s="23">
        <v>500</v>
      </c>
      <c r="E1424" s="23">
        <v>20</v>
      </c>
      <c r="F1424" s="23">
        <v>60</v>
      </c>
      <c r="G1424" s="23">
        <v>100</v>
      </c>
      <c r="H1424" s="25">
        <v>0</v>
      </c>
    </row>
    <row r="1425" spans="1:8">
      <c r="A1425" s="23">
        <v>1422</v>
      </c>
      <c r="B1425" s="23">
        <v>700</v>
      </c>
      <c r="C1425" s="23">
        <v>0.8</v>
      </c>
      <c r="D1425" s="23">
        <v>500</v>
      </c>
      <c r="E1425" s="23">
        <v>50</v>
      </c>
      <c r="F1425" s="23">
        <v>0</v>
      </c>
      <c r="G1425" s="23">
        <v>0</v>
      </c>
      <c r="H1425" s="25">
        <v>6.0382752420000001</v>
      </c>
    </row>
    <row r="1426" spans="1:8">
      <c r="A1426" s="23">
        <v>1423</v>
      </c>
      <c r="B1426" s="23">
        <v>700</v>
      </c>
      <c r="C1426" s="23">
        <v>0.8</v>
      </c>
      <c r="D1426" s="23">
        <v>500</v>
      </c>
      <c r="E1426" s="23">
        <v>50</v>
      </c>
      <c r="F1426" s="23">
        <v>0</v>
      </c>
      <c r="G1426" s="23">
        <v>5</v>
      </c>
      <c r="H1426" s="25">
        <v>0</v>
      </c>
    </row>
    <row r="1427" spans="1:8">
      <c r="A1427" s="23">
        <v>1424</v>
      </c>
      <c r="B1427" s="23">
        <v>700</v>
      </c>
      <c r="C1427" s="23">
        <v>0.8</v>
      </c>
      <c r="D1427" s="23">
        <v>500</v>
      </c>
      <c r="E1427" s="23">
        <v>50</v>
      </c>
      <c r="F1427" s="23">
        <v>0</v>
      </c>
      <c r="G1427" s="23">
        <v>10</v>
      </c>
      <c r="H1427" s="25">
        <v>0</v>
      </c>
    </row>
    <row r="1428" spans="1:8">
      <c r="A1428" s="23">
        <v>1425</v>
      </c>
      <c r="B1428" s="23">
        <v>700</v>
      </c>
      <c r="C1428" s="23">
        <v>0.8</v>
      </c>
      <c r="D1428" s="23">
        <v>500</v>
      </c>
      <c r="E1428" s="23">
        <v>50</v>
      </c>
      <c r="F1428" s="23">
        <v>0</v>
      </c>
      <c r="G1428" s="23">
        <v>40</v>
      </c>
      <c r="H1428" s="25">
        <v>0</v>
      </c>
    </row>
    <row r="1429" spans="1:8">
      <c r="A1429" s="23">
        <v>1426</v>
      </c>
      <c r="B1429" s="23">
        <v>700</v>
      </c>
      <c r="C1429" s="23">
        <v>0.8</v>
      </c>
      <c r="D1429" s="23">
        <v>500</v>
      </c>
      <c r="E1429" s="23">
        <v>50</v>
      </c>
      <c r="F1429" s="23">
        <v>0</v>
      </c>
      <c r="G1429" s="23">
        <v>70</v>
      </c>
      <c r="H1429" s="25">
        <v>0</v>
      </c>
    </row>
    <row r="1430" spans="1:8">
      <c r="A1430" s="23">
        <v>1427</v>
      </c>
      <c r="B1430" s="23">
        <v>700</v>
      </c>
      <c r="C1430" s="23">
        <v>0.8</v>
      </c>
      <c r="D1430" s="23">
        <v>500</v>
      </c>
      <c r="E1430" s="23">
        <v>50</v>
      </c>
      <c r="F1430" s="23">
        <v>0</v>
      </c>
      <c r="G1430" s="23">
        <v>100</v>
      </c>
      <c r="H1430" s="25">
        <v>0</v>
      </c>
    </row>
    <row r="1431" spans="1:8">
      <c r="A1431" s="23">
        <v>1428</v>
      </c>
      <c r="B1431" s="23">
        <v>700</v>
      </c>
      <c r="C1431" s="23">
        <v>0.8</v>
      </c>
      <c r="D1431" s="23">
        <v>500</v>
      </c>
      <c r="E1431" s="23">
        <v>50</v>
      </c>
      <c r="F1431" s="23">
        <v>30</v>
      </c>
      <c r="G1431" s="23">
        <v>0</v>
      </c>
      <c r="H1431" s="25">
        <v>5.3553981779999997</v>
      </c>
    </row>
    <row r="1432" spans="1:8">
      <c r="A1432" s="23">
        <v>1429</v>
      </c>
      <c r="B1432" s="23">
        <v>700</v>
      </c>
      <c r="C1432" s="23">
        <v>0.8</v>
      </c>
      <c r="D1432" s="23">
        <v>500</v>
      </c>
      <c r="E1432" s="23">
        <v>50</v>
      </c>
      <c r="F1432" s="23">
        <v>30</v>
      </c>
      <c r="G1432" s="23">
        <v>5</v>
      </c>
      <c r="H1432" s="25">
        <v>0</v>
      </c>
    </row>
    <row r="1433" spans="1:8">
      <c r="A1433" s="23">
        <v>1430</v>
      </c>
      <c r="B1433" s="23">
        <v>700</v>
      </c>
      <c r="C1433" s="23">
        <v>0.8</v>
      </c>
      <c r="D1433" s="23">
        <v>500</v>
      </c>
      <c r="E1433" s="23">
        <v>50</v>
      </c>
      <c r="F1433" s="23">
        <v>30</v>
      </c>
      <c r="G1433" s="23">
        <v>10</v>
      </c>
      <c r="H1433" s="25">
        <v>0</v>
      </c>
    </row>
    <row r="1434" spans="1:8">
      <c r="A1434" s="23">
        <v>1431</v>
      </c>
      <c r="B1434" s="23">
        <v>700</v>
      </c>
      <c r="C1434" s="23">
        <v>0.8</v>
      </c>
      <c r="D1434" s="23">
        <v>500</v>
      </c>
      <c r="E1434" s="23">
        <v>50</v>
      </c>
      <c r="F1434" s="23">
        <v>30</v>
      </c>
      <c r="G1434" s="23">
        <v>40</v>
      </c>
      <c r="H1434" s="25">
        <v>0</v>
      </c>
    </row>
    <row r="1435" spans="1:8">
      <c r="A1435" s="23">
        <v>1432</v>
      </c>
      <c r="B1435" s="23">
        <v>700</v>
      </c>
      <c r="C1435" s="23">
        <v>0.8</v>
      </c>
      <c r="D1435" s="23">
        <v>500</v>
      </c>
      <c r="E1435" s="23">
        <v>50</v>
      </c>
      <c r="F1435" s="23">
        <v>30</v>
      </c>
      <c r="G1435" s="23">
        <v>70</v>
      </c>
      <c r="H1435" s="25">
        <v>0</v>
      </c>
    </row>
    <row r="1436" spans="1:8">
      <c r="A1436" s="23">
        <v>1433</v>
      </c>
      <c r="B1436" s="23">
        <v>700</v>
      </c>
      <c r="C1436" s="23">
        <v>0.8</v>
      </c>
      <c r="D1436" s="23">
        <v>500</v>
      </c>
      <c r="E1436" s="23">
        <v>50</v>
      </c>
      <c r="F1436" s="23">
        <v>30</v>
      </c>
      <c r="G1436" s="23">
        <v>100</v>
      </c>
      <c r="H1436" s="25">
        <v>0</v>
      </c>
    </row>
    <row r="1437" spans="1:8">
      <c r="A1437" s="23">
        <v>1434</v>
      </c>
      <c r="B1437" s="23">
        <v>700</v>
      </c>
      <c r="C1437" s="23">
        <v>0.8</v>
      </c>
      <c r="D1437" s="23">
        <v>500</v>
      </c>
      <c r="E1437" s="23">
        <v>50</v>
      </c>
      <c r="F1437" s="23">
        <v>60</v>
      </c>
      <c r="G1437" s="23">
        <v>0</v>
      </c>
      <c r="H1437" s="25">
        <v>3.3801381589999999</v>
      </c>
    </row>
    <row r="1438" spans="1:8">
      <c r="A1438" s="23">
        <v>1435</v>
      </c>
      <c r="B1438" s="23">
        <v>700</v>
      </c>
      <c r="C1438" s="23">
        <v>0.8</v>
      </c>
      <c r="D1438" s="23">
        <v>500</v>
      </c>
      <c r="E1438" s="23">
        <v>50</v>
      </c>
      <c r="F1438" s="23">
        <v>60</v>
      </c>
      <c r="G1438" s="23">
        <v>5</v>
      </c>
      <c r="H1438" s="25">
        <v>0</v>
      </c>
    </row>
    <row r="1439" spans="1:8">
      <c r="A1439" s="23">
        <v>1436</v>
      </c>
      <c r="B1439" s="23">
        <v>700</v>
      </c>
      <c r="C1439" s="23">
        <v>0.8</v>
      </c>
      <c r="D1439" s="23">
        <v>500</v>
      </c>
      <c r="E1439" s="23">
        <v>50</v>
      </c>
      <c r="F1439" s="23">
        <v>60</v>
      </c>
      <c r="G1439" s="23">
        <v>10</v>
      </c>
      <c r="H1439" s="25">
        <v>0</v>
      </c>
    </row>
    <row r="1440" spans="1:8">
      <c r="A1440" s="23">
        <v>1437</v>
      </c>
      <c r="B1440" s="23">
        <v>700</v>
      </c>
      <c r="C1440" s="23">
        <v>0.8</v>
      </c>
      <c r="D1440" s="23">
        <v>500</v>
      </c>
      <c r="E1440" s="23">
        <v>50</v>
      </c>
      <c r="F1440" s="23">
        <v>60</v>
      </c>
      <c r="G1440" s="23">
        <v>40</v>
      </c>
      <c r="H1440" s="25">
        <v>0</v>
      </c>
    </row>
    <row r="1441" spans="1:8">
      <c r="A1441" s="23">
        <v>1438</v>
      </c>
      <c r="B1441" s="23">
        <v>700</v>
      </c>
      <c r="C1441" s="23">
        <v>0.8</v>
      </c>
      <c r="D1441" s="23">
        <v>500</v>
      </c>
      <c r="E1441" s="23">
        <v>50</v>
      </c>
      <c r="F1441" s="23">
        <v>60</v>
      </c>
      <c r="G1441" s="23">
        <v>70</v>
      </c>
      <c r="H1441" s="25">
        <v>0</v>
      </c>
    </row>
    <row r="1442" spans="1:8">
      <c r="A1442" s="23">
        <v>1439</v>
      </c>
      <c r="B1442" s="23">
        <v>700</v>
      </c>
      <c r="C1442" s="23">
        <v>0.8</v>
      </c>
      <c r="D1442" s="23">
        <v>500</v>
      </c>
      <c r="E1442" s="23">
        <v>50</v>
      </c>
      <c r="F1442" s="23">
        <v>60</v>
      </c>
      <c r="G1442" s="23">
        <v>100</v>
      </c>
      <c r="H1442" s="25">
        <v>0</v>
      </c>
    </row>
    <row r="1443" spans="1:8">
      <c r="A1443" s="23">
        <v>1440</v>
      </c>
      <c r="B1443" s="23">
        <v>700</v>
      </c>
      <c r="C1443" s="23">
        <v>0.8</v>
      </c>
      <c r="D1443" s="23">
        <v>1000</v>
      </c>
      <c r="E1443" s="23">
        <v>1</v>
      </c>
      <c r="F1443" s="23">
        <v>0</v>
      </c>
      <c r="G1443" s="23">
        <v>0</v>
      </c>
      <c r="H1443" s="25">
        <v>1.65</v>
      </c>
    </row>
    <row r="1444" spans="1:8">
      <c r="A1444" s="23">
        <v>1441</v>
      </c>
      <c r="B1444" s="23">
        <v>700</v>
      </c>
      <c r="C1444" s="23">
        <v>0.8</v>
      </c>
      <c r="D1444" s="23">
        <v>1000</v>
      </c>
      <c r="E1444" s="23">
        <v>1</v>
      </c>
      <c r="F1444" s="23">
        <v>0</v>
      </c>
      <c r="G1444" s="23">
        <v>5</v>
      </c>
      <c r="H1444" s="25">
        <v>0</v>
      </c>
    </row>
    <row r="1445" spans="1:8">
      <c r="A1445" s="23">
        <v>1442</v>
      </c>
      <c r="B1445" s="23">
        <v>700</v>
      </c>
      <c r="C1445" s="23">
        <v>0.8</v>
      </c>
      <c r="D1445" s="23">
        <v>1000</v>
      </c>
      <c r="E1445" s="23">
        <v>1</v>
      </c>
      <c r="F1445" s="23">
        <v>0</v>
      </c>
      <c r="G1445" s="23">
        <v>10</v>
      </c>
      <c r="H1445" s="25">
        <v>0</v>
      </c>
    </row>
    <row r="1446" spans="1:8">
      <c r="A1446" s="23">
        <v>1443</v>
      </c>
      <c r="B1446" s="23">
        <v>700</v>
      </c>
      <c r="C1446" s="23">
        <v>0.8</v>
      </c>
      <c r="D1446" s="23">
        <v>1000</v>
      </c>
      <c r="E1446" s="23">
        <v>1</v>
      </c>
      <c r="F1446" s="23">
        <v>0</v>
      </c>
      <c r="G1446" s="23">
        <v>40</v>
      </c>
      <c r="H1446" s="25">
        <v>0</v>
      </c>
    </row>
    <row r="1447" spans="1:8">
      <c r="A1447" s="23">
        <v>1444</v>
      </c>
      <c r="B1447" s="23">
        <v>700</v>
      </c>
      <c r="C1447" s="23">
        <v>0.8</v>
      </c>
      <c r="D1447" s="23">
        <v>1000</v>
      </c>
      <c r="E1447" s="23">
        <v>1</v>
      </c>
      <c r="F1447" s="23">
        <v>0</v>
      </c>
      <c r="G1447" s="23">
        <v>70</v>
      </c>
      <c r="H1447" s="25">
        <v>0</v>
      </c>
    </row>
    <row r="1448" spans="1:8">
      <c r="A1448" s="23">
        <v>1445</v>
      </c>
      <c r="B1448" s="23">
        <v>700</v>
      </c>
      <c r="C1448" s="23">
        <v>0.8</v>
      </c>
      <c r="D1448" s="23">
        <v>1000</v>
      </c>
      <c r="E1448" s="23">
        <v>1</v>
      </c>
      <c r="F1448" s="23">
        <v>0</v>
      </c>
      <c r="G1448" s="23">
        <v>100</v>
      </c>
      <c r="H1448" s="25">
        <v>0</v>
      </c>
    </row>
    <row r="1449" spans="1:8">
      <c r="A1449" s="23">
        <v>1446</v>
      </c>
      <c r="B1449" s="23">
        <v>700</v>
      </c>
      <c r="C1449" s="23">
        <v>0.8</v>
      </c>
      <c r="D1449" s="23">
        <v>1000</v>
      </c>
      <c r="E1449" s="23">
        <v>1</v>
      </c>
      <c r="F1449" s="23">
        <v>30</v>
      </c>
      <c r="G1449" s="23">
        <v>0</v>
      </c>
      <c r="H1449" s="25">
        <v>1.64</v>
      </c>
    </row>
    <row r="1450" spans="1:8">
      <c r="A1450" s="23">
        <v>1447</v>
      </c>
      <c r="B1450" s="23">
        <v>700</v>
      </c>
      <c r="C1450" s="23">
        <v>0.8</v>
      </c>
      <c r="D1450" s="23">
        <v>1000</v>
      </c>
      <c r="E1450" s="23">
        <v>1</v>
      </c>
      <c r="F1450" s="23">
        <v>30</v>
      </c>
      <c r="G1450" s="23">
        <v>5</v>
      </c>
      <c r="H1450" s="25">
        <v>0</v>
      </c>
    </row>
    <row r="1451" spans="1:8">
      <c r="A1451" s="23">
        <v>1448</v>
      </c>
      <c r="B1451" s="23">
        <v>700</v>
      </c>
      <c r="C1451" s="23">
        <v>0.8</v>
      </c>
      <c r="D1451" s="23">
        <v>1000</v>
      </c>
      <c r="E1451" s="23">
        <v>1</v>
      </c>
      <c r="F1451" s="23">
        <v>30</v>
      </c>
      <c r="G1451" s="23">
        <v>10</v>
      </c>
      <c r="H1451" s="25">
        <v>0</v>
      </c>
    </row>
    <row r="1452" spans="1:8">
      <c r="A1452" s="23">
        <v>1449</v>
      </c>
      <c r="B1452" s="23">
        <v>700</v>
      </c>
      <c r="C1452" s="23">
        <v>0.8</v>
      </c>
      <c r="D1452" s="23">
        <v>1000</v>
      </c>
      <c r="E1452" s="23">
        <v>1</v>
      </c>
      <c r="F1452" s="23">
        <v>30</v>
      </c>
      <c r="G1452" s="23">
        <v>40</v>
      </c>
      <c r="H1452" s="25">
        <v>0</v>
      </c>
    </row>
    <row r="1453" spans="1:8">
      <c r="A1453" s="23">
        <v>1450</v>
      </c>
      <c r="B1453" s="23">
        <v>700</v>
      </c>
      <c r="C1453" s="23">
        <v>0.8</v>
      </c>
      <c r="D1453" s="23">
        <v>1000</v>
      </c>
      <c r="E1453" s="23">
        <v>1</v>
      </c>
      <c r="F1453" s="23">
        <v>30</v>
      </c>
      <c r="G1453" s="23">
        <v>70</v>
      </c>
      <c r="H1453" s="25">
        <v>0</v>
      </c>
    </row>
    <row r="1454" spans="1:8">
      <c r="A1454" s="23">
        <v>1451</v>
      </c>
      <c r="B1454" s="23">
        <v>700</v>
      </c>
      <c r="C1454" s="23">
        <v>0.8</v>
      </c>
      <c r="D1454" s="23">
        <v>1000</v>
      </c>
      <c r="E1454" s="23">
        <v>1</v>
      </c>
      <c r="F1454" s="23">
        <v>30</v>
      </c>
      <c r="G1454" s="23">
        <v>100</v>
      </c>
      <c r="H1454" s="25">
        <v>0</v>
      </c>
    </row>
    <row r="1455" spans="1:8">
      <c r="A1455" s="23">
        <v>1452</v>
      </c>
      <c r="B1455" s="23">
        <v>700</v>
      </c>
      <c r="C1455" s="23">
        <v>0.8</v>
      </c>
      <c r="D1455" s="23">
        <v>1000</v>
      </c>
      <c r="E1455" s="23">
        <v>1</v>
      </c>
      <c r="F1455" s="23">
        <v>60</v>
      </c>
      <c r="G1455" s="23">
        <v>0</v>
      </c>
      <c r="H1455" s="25">
        <v>1.573517442</v>
      </c>
    </row>
    <row r="1456" spans="1:8">
      <c r="A1456" s="23">
        <v>1453</v>
      </c>
      <c r="B1456" s="23">
        <v>700</v>
      </c>
      <c r="C1456" s="23">
        <v>0.8</v>
      </c>
      <c r="D1456" s="23">
        <v>1000</v>
      </c>
      <c r="E1456" s="23">
        <v>1</v>
      </c>
      <c r="F1456" s="23">
        <v>60</v>
      </c>
      <c r="G1456" s="23">
        <v>5</v>
      </c>
      <c r="H1456" s="25">
        <v>0</v>
      </c>
    </row>
    <row r="1457" spans="1:8">
      <c r="A1457" s="23">
        <v>1454</v>
      </c>
      <c r="B1457" s="23">
        <v>700</v>
      </c>
      <c r="C1457" s="23">
        <v>0.8</v>
      </c>
      <c r="D1457" s="23">
        <v>1000</v>
      </c>
      <c r="E1457" s="23">
        <v>1</v>
      </c>
      <c r="F1457" s="23">
        <v>60</v>
      </c>
      <c r="G1457" s="23">
        <v>10</v>
      </c>
      <c r="H1457" s="25">
        <v>0</v>
      </c>
    </row>
    <row r="1458" spans="1:8">
      <c r="A1458" s="23">
        <v>1455</v>
      </c>
      <c r="B1458" s="23">
        <v>700</v>
      </c>
      <c r="C1458" s="23">
        <v>0.8</v>
      </c>
      <c r="D1458" s="23">
        <v>1000</v>
      </c>
      <c r="E1458" s="23">
        <v>1</v>
      </c>
      <c r="F1458" s="23">
        <v>60</v>
      </c>
      <c r="G1458" s="23">
        <v>40</v>
      </c>
      <c r="H1458" s="25">
        <v>0</v>
      </c>
    </row>
    <row r="1459" spans="1:8">
      <c r="A1459" s="23">
        <v>1456</v>
      </c>
      <c r="B1459" s="23">
        <v>700</v>
      </c>
      <c r="C1459" s="23">
        <v>0.8</v>
      </c>
      <c r="D1459" s="23">
        <v>1000</v>
      </c>
      <c r="E1459" s="23">
        <v>1</v>
      </c>
      <c r="F1459" s="23">
        <v>60</v>
      </c>
      <c r="G1459" s="23">
        <v>70</v>
      </c>
      <c r="H1459" s="25">
        <v>0</v>
      </c>
    </row>
    <row r="1460" spans="1:8">
      <c r="A1460" s="23">
        <v>1457</v>
      </c>
      <c r="B1460" s="23">
        <v>700</v>
      </c>
      <c r="C1460" s="23">
        <v>0.8</v>
      </c>
      <c r="D1460" s="23">
        <v>1000</v>
      </c>
      <c r="E1460" s="23">
        <v>1</v>
      </c>
      <c r="F1460" s="23">
        <v>60</v>
      </c>
      <c r="G1460" s="23">
        <v>100</v>
      </c>
      <c r="H1460" s="25">
        <v>0</v>
      </c>
    </row>
    <row r="1461" spans="1:8">
      <c r="A1461" s="23">
        <v>1458</v>
      </c>
      <c r="B1461" s="23">
        <v>700</v>
      </c>
      <c r="C1461" s="23">
        <v>0.8</v>
      </c>
      <c r="D1461" s="23">
        <v>1000</v>
      </c>
      <c r="E1461" s="23">
        <v>5</v>
      </c>
      <c r="F1461" s="23">
        <v>0</v>
      </c>
      <c r="G1461" s="23">
        <v>0</v>
      </c>
      <c r="H1461" s="25">
        <v>4.87</v>
      </c>
    </row>
    <row r="1462" spans="1:8">
      <c r="A1462" s="23">
        <v>1459</v>
      </c>
      <c r="B1462" s="23">
        <v>700</v>
      </c>
      <c r="C1462" s="23">
        <v>0.8</v>
      </c>
      <c r="D1462" s="23">
        <v>1000</v>
      </c>
      <c r="E1462" s="23">
        <v>5</v>
      </c>
      <c r="F1462" s="23">
        <v>0</v>
      </c>
      <c r="G1462" s="23">
        <v>5</v>
      </c>
      <c r="H1462" s="25">
        <v>0</v>
      </c>
    </row>
    <row r="1463" spans="1:8">
      <c r="A1463" s="23">
        <v>1460</v>
      </c>
      <c r="B1463" s="23">
        <v>700</v>
      </c>
      <c r="C1463" s="23">
        <v>0.8</v>
      </c>
      <c r="D1463" s="23">
        <v>1000</v>
      </c>
      <c r="E1463" s="23">
        <v>5</v>
      </c>
      <c r="F1463" s="23">
        <v>0</v>
      </c>
      <c r="G1463" s="23">
        <v>10</v>
      </c>
      <c r="H1463" s="25">
        <v>0</v>
      </c>
    </row>
    <row r="1464" spans="1:8">
      <c r="A1464" s="23">
        <v>1461</v>
      </c>
      <c r="B1464" s="23">
        <v>700</v>
      </c>
      <c r="C1464" s="23">
        <v>0.8</v>
      </c>
      <c r="D1464" s="23">
        <v>1000</v>
      </c>
      <c r="E1464" s="23">
        <v>5</v>
      </c>
      <c r="F1464" s="23">
        <v>0</v>
      </c>
      <c r="G1464" s="23">
        <v>40</v>
      </c>
      <c r="H1464" s="25">
        <v>0</v>
      </c>
    </row>
    <row r="1465" spans="1:8">
      <c r="A1465" s="23">
        <v>1462</v>
      </c>
      <c r="B1465" s="23">
        <v>700</v>
      </c>
      <c r="C1465" s="23">
        <v>0.8</v>
      </c>
      <c r="D1465" s="23">
        <v>1000</v>
      </c>
      <c r="E1465" s="23">
        <v>5</v>
      </c>
      <c r="F1465" s="23">
        <v>0</v>
      </c>
      <c r="G1465" s="23">
        <v>70</v>
      </c>
      <c r="H1465" s="25">
        <v>0</v>
      </c>
    </row>
    <row r="1466" spans="1:8">
      <c r="A1466" s="23">
        <v>1463</v>
      </c>
      <c r="B1466" s="23">
        <v>700</v>
      </c>
      <c r="C1466" s="23">
        <v>0.8</v>
      </c>
      <c r="D1466" s="23">
        <v>1000</v>
      </c>
      <c r="E1466" s="23">
        <v>5</v>
      </c>
      <c r="F1466" s="23">
        <v>0</v>
      </c>
      <c r="G1466" s="23">
        <v>100</v>
      </c>
      <c r="H1466" s="25">
        <v>0</v>
      </c>
    </row>
    <row r="1467" spans="1:8">
      <c r="A1467" s="23">
        <v>1464</v>
      </c>
      <c r="B1467" s="23">
        <v>700</v>
      </c>
      <c r="C1467" s="23">
        <v>0.8</v>
      </c>
      <c r="D1467" s="23">
        <v>1000</v>
      </c>
      <c r="E1467" s="23">
        <v>5</v>
      </c>
      <c r="F1467" s="23">
        <v>30</v>
      </c>
      <c r="G1467" s="23">
        <v>0</v>
      </c>
      <c r="H1467" s="25">
        <v>4.6233525279999999</v>
      </c>
    </row>
    <row r="1468" spans="1:8">
      <c r="A1468" s="23">
        <v>1465</v>
      </c>
      <c r="B1468" s="23">
        <v>700</v>
      </c>
      <c r="C1468" s="23">
        <v>0.8</v>
      </c>
      <c r="D1468" s="23">
        <v>1000</v>
      </c>
      <c r="E1468" s="23">
        <v>5</v>
      </c>
      <c r="F1468" s="23">
        <v>30</v>
      </c>
      <c r="G1468" s="23">
        <v>5</v>
      </c>
      <c r="H1468" s="25">
        <v>0</v>
      </c>
    </row>
    <row r="1469" spans="1:8">
      <c r="A1469" s="23">
        <v>1466</v>
      </c>
      <c r="B1469" s="23">
        <v>700</v>
      </c>
      <c r="C1469" s="23">
        <v>0.8</v>
      </c>
      <c r="D1469" s="23">
        <v>1000</v>
      </c>
      <c r="E1469" s="23">
        <v>5</v>
      </c>
      <c r="F1469" s="23">
        <v>30</v>
      </c>
      <c r="G1469" s="23">
        <v>10</v>
      </c>
      <c r="H1469" s="25">
        <v>0</v>
      </c>
    </row>
    <row r="1470" spans="1:8">
      <c r="A1470" s="23">
        <v>1467</v>
      </c>
      <c r="B1470" s="23">
        <v>700</v>
      </c>
      <c r="C1470" s="23">
        <v>0.8</v>
      </c>
      <c r="D1470" s="23">
        <v>1000</v>
      </c>
      <c r="E1470" s="23">
        <v>5</v>
      </c>
      <c r="F1470" s="23">
        <v>30</v>
      </c>
      <c r="G1470" s="23">
        <v>40</v>
      </c>
      <c r="H1470" s="25">
        <v>0</v>
      </c>
    </row>
    <row r="1471" spans="1:8">
      <c r="A1471" s="23">
        <v>1468</v>
      </c>
      <c r="B1471" s="23">
        <v>700</v>
      </c>
      <c r="C1471" s="23">
        <v>0.8</v>
      </c>
      <c r="D1471" s="23">
        <v>1000</v>
      </c>
      <c r="E1471" s="23">
        <v>5</v>
      </c>
      <c r="F1471" s="23">
        <v>30</v>
      </c>
      <c r="G1471" s="23">
        <v>70</v>
      </c>
      <c r="H1471" s="25">
        <v>0</v>
      </c>
    </row>
    <row r="1472" spans="1:8">
      <c r="A1472" s="23">
        <v>1469</v>
      </c>
      <c r="B1472" s="23">
        <v>700</v>
      </c>
      <c r="C1472" s="23">
        <v>0.8</v>
      </c>
      <c r="D1472" s="23">
        <v>1000</v>
      </c>
      <c r="E1472" s="23">
        <v>5</v>
      </c>
      <c r="F1472" s="23">
        <v>30</v>
      </c>
      <c r="G1472" s="23">
        <v>100</v>
      </c>
      <c r="H1472" s="25">
        <v>0</v>
      </c>
    </row>
    <row r="1473" spans="1:8">
      <c r="A1473" s="23">
        <v>1470</v>
      </c>
      <c r="B1473" s="23">
        <v>700</v>
      </c>
      <c r="C1473" s="23">
        <v>0.8</v>
      </c>
      <c r="D1473" s="23">
        <v>1000</v>
      </c>
      <c r="E1473" s="23">
        <v>5</v>
      </c>
      <c r="F1473" s="23">
        <v>60</v>
      </c>
      <c r="G1473" s="23">
        <v>0</v>
      </c>
      <c r="H1473" s="25">
        <v>3.78</v>
      </c>
    </row>
    <row r="1474" spans="1:8">
      <c r="A1474" s="23">
        <v>1471</v>
      </c>
      <c r="B1474" s="23">
        <v>700</v>
      </c>
      <c r="C1474" s="23">
        <v>0.8</v>
      </c>
      <c r="D1474" s="23">
        <v>1000</v>
      </c>
      <c r="E1474" s="23">
        <v>5</v>
      </c>
      <c r="F1474" s="23">
        <v>60</v>
      </c>
      <c r="G1474" s="23">
        <v>5</v>
      </c>
      <c r="H1474" s="25">
        <v>0</v>
      </c>
    </row>
    <row r="1475" spans="1:8">
      <c r="A1475" s="23">
        <v>1472</v>
      </c>
      <c r="B1475" s="23">
        <v>700</v>
      </c>
      <c r="C1475" s="23">
        <v>0.8</v>
      </c>
      <c r="D1475" s="23">
        <v>1000</v>
      </c>
      <c r="E1475" s="23">
        <v>5</v>
      </c>
      <c r="F1475" s="23">
        <v>60</v>
      </c>
      <c r="G1475" s="23">
        <v>10</v>
      </c>
      <c r="H1475" s="25">
        <v>0</v>
      </c>
    </row>
    <row r="1476" spans="1:8">
      <c r="A1476" s="23">
        <v>1473</v>
      </c>
      <c r="B1476" s="23">
        <v>700</v>
      </c>
      <c r="C1476" s="23">
        <v>0.8</v>
      </c>
      <c r="D1476" s="23">
        <v>1000</v>
      </c>
      <c r="E1476" s="23">
        <v>5</v>
      </c>
      <c r="F1476" s="23">
        <v>60</v>
      </c>
      <c r="G1476" s="23">
        <v>40</v>
      </c>
      <c r="H1476" s="25">
        <v>0</v>
      </c>
    </row>
    <row r="1477" spans="1:8">
      <c r="A1477" s="23">
        <v>1474</v>
      </c>
      <c r="B1477" s="23">
        <v>700</v>
      </c>
      <c r="C1477" s="23">
        <v>0.8</v>
      </c>
      <c r="D1477" s="23">
        <v>1000</v>
      </c>
      <c r="E1477" s="23">
        <v>5</v>
      </c>
      <c r="F1477" s="23">
        <v>60</v>
      </c>
      <c r="G1477" s="23">
        <v>70</v>
      </c>
      <c r="H1477" s="25">
        <v>0</v>
      </c>
    </row>
    <row r="1478" spans="1:8">
      <c r="A1478" s="23">
        <v>1475</v>
      </c>
      <c r="B1478" s="23">
        <v>700</v>
      </c>
      <c r="C1478" s="23">
        <v>0.8</v>
      </c>
      <c r="D1478" s="23">
        <v>1000</v>
      </c>
      <c r="E1478" s="23">
        <v>5</v>
      </c>
      <c r="F1478" s="23">
        <v>60</v>
      </c>
      <c r="G1478" s="23">
        <v>100</v>
      </c>
      <c r="H1478" s="25">
        <v>0</v>
      </c>
    </row>
    <row r="1479" spans="1:8">
      <c r="A1479" s="23">
        <v>1476</v>
      </c>
      <c r="B1479" s="23">
        <v>700</v>
      </c>
      <c r="C1479" s="23">
        <v>0.8</v>
      </c>
      <c r="D1479" s="23">
        <v>1000</v>
      </c>
      <c r="E1479" s="23">
        <v>10</v>
      </c>
      <c r="F1479" s="23">
        <v>0</v>
      </c>
      <c r="G1479" s="23">
        <v>0</v>
      </c>
      <c r="H1479" s="25">
        <v>5.9639244079999996</v>
      </c>
    </row>
    <row r="1480" spans="1:8">
      <c r="A1480" s="23">
        <v>1477</v>
      </c>
      <c r="B1480" s="23">
        <v>700</v>
      </c>
      <c r="C1480" s="23">
        <v>0.8</v>
      </c>
      <c r="D1480" s="23">
        <v>1000</v>
      </c>
      <c r="E1480" s="23">
        <v>10</v>
      </c>
      <c r="F1480" s="23">
        <v>0</v>
      </c>
      <c r="G1480" s="23">
        <v>5</v>
      </c>
      <c r="H1480" s="25">
        <v>0</v>
      </c>
    </row>
    <row r="1481" spans="1:8">
      <c r="A1481" s="23">
        <v>1478</v>
      </c>
      <c r="B1481" s="23">
        <v>700</v>
      </c>
      <c r="C1481" s="23">
        <v>0.8</v>
      </c>
      <c r="D1481" s="23">
        <v>1000</v>
      </c>
      <c r="E1481" s="23">
        <v>10</v>
      </c>
      <c r="F1481" s="23">
        <v>0</v>
      </c>
      <c r="G1481" s="23">
        <v>10</v>
      </c>
      <c r="H1481" s="25">
        <v>0</v>
      </c>
    </row>
    <row r="1482" spans="1:8">
      <c r="A1482" s="23">
        <v>1479</v>
      </c>
      <c r="B1482" s="23">
        <v>700</v>
      </c>
      <c r="C1482" s="23">
        <v>0.8</v>
      </c>
      <c r="D1482" s="23">
        <v>1000</v>
      </c>
      <c r="E1482" s="23">
        <v>10</v>
      </c>
      <c r="F1482" s="23">
        <v>0</v>
      </c>
      <c r="G1482" s="23">
        <v>40</v>
      </c>
      <c r="H1482" s="25">
        <v>0</v>
      </c>
    </row>
    <row r="1483" spans="1:8">
      <c r="A1483" s="23">
        <v>1480</v>
      </c>
      <c r="B1483" s="23">
        <v>700</v>
      </c>
      <c r="C1483" s="23">
        <v>0.8</v>
      </c>
      <c r="D1483" s="23">
        <v>1000</v>
      </c>
      <c r="E1483" s="23">
        <v>10</v>
      </c>
      <c r="F1483" s="23">
        <v>0</v>
      </c>
      <c r="G1483" s="23">
        <v>70</v>
      </c>
      <c r="H1483" s="25">
        <v>0</v>
      </c>
    </row>
    <row r="1484" spans="1:8">
      <c r="A1484" s="23">
        <v>1481</v>
      </c>
      <c r="B1484" s="23">
        <v>700</v>
      </c>
      <c r="C1484" s="23">
        <v>0.8</v>
      </c>
      <c r="D1484" s="23">
        <v>1000</v>
      </c>
      <c r="E1484" s="23">
        <v>10</v>
      </c>
      <c r="F1484" s="23">
        <v>0</v>
      </c>
      <c r="G1484" s="23">
        <v>100</v>
      </c>
      <c r="H1484" s="25">
        <v>0</v>
      </c>
    </row>
    <row r="1485" spans="1:8">
      <c r="A1485" s="23">
        <v>1482</v>
      </c>
      <c r="B1485" s="23">
        <v>700</v>
      </c>
      <c r="C1485" s="23">
        <v>0.8</v>
      </c>
      <c r="D1485" s="23">
        <v>1000</v>
      </c>
      <c r="E1485" s="23">
        <v>10</v>
      </c>
      <c r="F1485" s="23">
        <v>30</v>
      </c>
      <c r="G1485" s="23">
        <v>0</v>
      </c>
      <c r="H1485" s="25">
        <v>5.6982617380000002</v>
      </c>
    </row>
    <row r="1486" spans="1:8">
      <c r="A1486" s="23">
        <v>1483</v>
      </c>
      <c r="B1486" s="23">
        <v>700</v>
      </c>
      <c r="C1486" s="23">
        <v>0.8</v>
      </c>
      <c r="D1486" s="23">
        <v>1000</v>
      </c>
      <c r="E1486" s="23">
        <v>10</v>
      </c>
      <c r="F1486" s="23">
        <v>30</v>
      </c>
      <c r="G1486" s="23">
        <v>5</v>
      </c>
      <c r="H1486" s="25">
        <v>0</v>
      </c>
    </row>
    <row r="1487" spans="1:8">
      <c r="A1487" s="23">
        <v>1484</v>
      </c>
      <c r="B1487" s="23">
        <v>700</v>
      </c>
      <c r="C1487" s="23">
        <v>0.8</v>
      </c>
      <c r="D1487" s="23">
        <v>1000</v>
      </c>
      <c r="E1487" s="23">
        <v>10</v>
      </c>
      <c r="F1487" s="23">
        <v>30</v>
      </c>
      <c r="G1487" s="23">
        <v>10</v>
      </c>
      <c r="H1487" s="25">
        <v>0</v>
      </c>
    </row>
    <row r="1488" spans="1:8">
      <c r="A1488" s="23">
        <v>1485</v>
      </c>
      <c r="B1488" s="23">
        <v>700</v>
      </c>
      <c r="C1488" s="23">
        <v>0.8</v>
      </c>
      <c r="D1488" s="23">
        <v>1000</v>
      </c>
      <c r="E1488" s="23">
        <v>10</v>
      </c>
      <c r="F1488" s="23">
        <v>30</v>
      </c>
      <c r="G1488" s="23">
        <v>40</v>
      </c>
      <c r="H1488" s="25">
        <v>0</v>
      </c>
    </row>
    <row r="1489" spans="1:8">
      <c r="A1489" s="23">
        <v>1486</v>
      </c>
      <c r="B1489" s="23">
        <v>700</v>
      </c>
      <c r="C1489" s="23">
        <v>0.8</v>
      </c>
      <c r="D1489" s="23">
        <v>1000</v>
      </c>
      <c r="E1489" s="23">
        <v>10</v>
      </c>
      <c r="F1489" s="23">
        <v>30</v>
      </c>
      <c r="G1489" s="23">
        <v>70</v>
      </c>
      <c r="H1489" s="25">
        <v>0</v>
      </c>
    </row>
    <row r="1490" spans="1:8">
      <c r="A1490" s="23">
        <v>1487</v>
      </c>
      <c r="B1490" s="23">
        <v>700</v>
      </c>
      <c r="C1490" s="23">
        <v>0.8</v>
      </c>
      <c r="D1490" s="23">
        <v>1000</v>
      </c>
      <c r="E1490" s="23">
        <v>10</v>
      </c>
      <c r="F1490" s="23">
        <v>30</v>
      </c>
      <c r="G1490" s="23">
        <v>100</v>
      </c>
      <c r="H1490" s="25">
        <v>0</v>
      </c>
    </row>
    <row r="1491" spans="1:8">
      <c r="A1491" s="23">
        <v>1488</v>
      </c>
      <c r="B1491" s="23">
        <v>700</v>
      </c>
      <c r="C1491" s="23">
        <v>0.8</v>
      </c>
      <c r="D1491" s="23">
        <v>1000</v>
      </c>
      <c r="E1491" s="23">
        <v>10</v>
      </c>
      <c r="F1491" s="23">
        <v>60</v>
      </c>
      <c r="G1491" s="23">
        <v>0</v>
      </c>
      <c r="H1491" s="25">
        <v>3.8959004880000001</v>
      </c>
    </row>
    <row r="1492" spans="1:8">
      <c r="A1492" s="23">
        <v>1489</v>
      </c>
      <c r="B1492" s="23">
        <v>700</v>
      </c>
      <c r="C1492" s="23">
        <v>0.8</v>
      </c>
      <c r="D1492" s="23">
        <v>1000</v>
      </c>
      <c r="E1492" s="23">
        <v>10</v>
      </c>
      <c r="F1492" s="23">
        <v>60</v>
      </c>
      <c r="G1492" s="23">
        <v>5</v>
      </c>
      <c r="H1492" s="25">
        <v>0</v>
      </c>
    </row>
    <row r="1493" spans="1:8">
      <c r="A1493" s="23">
        <v>1490</v>
      </c>
      <c r="B1493" s="23">
        <v>700</v>
      </c>
      <c r="C1493" s="23">
        <v>0.8</v>
      </c>
      <c r="D1493" s="23">
        <v>1000</v>
      </c>
      <c r="E1493" s="23">
        <v>10</v>
      </c>
      <c r="F1493" s="23">
        <v>60</v>
      </c>
      <c r="G1493" s="23">
        <v>10</v>
      </c>
      <c r="H1493" s="25">
        <v>0</v>
      </c>
    </row>
    <row r="1494" spans="1:8">
      <c r="A1494" s="23">
        <v>1491</v>
      </c>
      <c r="B1494" s="23">
        <v>700</v>
      </c>
      <c r="C1494" s="23">
        <v>0.8</v>
      </c>
      <c r="D1494" s="23">
        <v>1000</v>
      </c>
      <c r="E1494" s="23">
        <v>10</v>
      </c>
      <c r="F1494" s="23">
        <v>60</v>
      </c>
      <c r="G1494" s="23">
        <v>40</v>
      </c>
      <c r="H1494" s="25">
        <v>0</v>
      </c>
    </row>
    <row r="1495" spans="1:8">
      <c r="A1495" s="23">
        <v>1492</v>
      </c>
      <c r="B1495" s="23">
        <v>700</v>
      </c>
      <c r="C1495" s="23">
        <v>0.8</v>
      </c>
      <c r="D1495" s="23">
        <v>1000</v>
      </c>
      <c r="E1495" s="23">
        <v>10</v>
      </c>
      <c r="F1495" s="23">
        <v>60</v>
      </c>
      <c r="G1495" s="23">
        <v>70</v>
      </c>
      <c r="H1495" s="25">
        <v>0</v>
      </c>
    </row>
    <row r="1496" spans="1:8">
      <c r="A1496" s="23">
        <v>1493</v>
      </c>
      <c r="B1496" s="23">
        <v>700</v>
      </c>
      <c r="C1496" s="23">
        <v>0.8</v>
      </c>
      <c r="D1496" s="23">
        <v>1000</v>
      </c>
      <c r="E1496" s="23">
        <v>10</v>
      </c>
      <c r="F1496" s="23">
        <v>60</v>
      </c>
      <c r="G1496" s="23">
        <v>100</v>
      </c>
      <c r="H1496" s="25">
        <v>0</v>
      </c>
    </row>
    <row r="1497" spans="1:8">
      <c r="A1497" s="23">
        <v>1494</v>
      </c>
      <c r="B1497" s="23">
        <v>700</v>
      </c>
      <c r="C1497" s="23">
        <v>0.8</v>
      </c>
      <c r="D1497" s="23">
        <v>1000</v>
      </c>
      <c r="E1497" s="23">
        <v>20</v>
      </c>
      <c r="F1497" s="23">
        <v>0</v>
      </c>
      <c r="G1497" s="23">
        <v>0</v>
      </c>
      <c r="H1497" s="25">
        <v>5.8467836379999998</v>
      </c>
    </row>
    <row r="1498" spans="1:8">
      <c r="A1498" s="23">
        <v>1495</v>
      </c>
      <c r="B1498" s="23">
        <v>700</v>
      </c>
      <c r="C1498" s="23">
        <v>0.8</v>
      </c>
      <c r="D1498" s="23">
        <v>1000</v>
      </c>
      <c r="E1498" s="23">
        <v>20</v>
      </c>
      <c r="F1498" s="23">
        <v>0</v>
      </c>
      <c r="G1498" s="23">
        <v>5</v>
      </c>
      <c r="H1498" s="25">
        <v>0</v>
      </c>
    </row>
    <row r="1499" spans="1:8">
      <c r="A1499" s="23">
        <v>1496</v>
      </c>
      <c r="B1499" s="23">
        <v>700</v>
      </c>
      <c r="C1499" s="23">
        <v>0.8</v>
      </c>
      <c r="D1499" s="23">
        <v>1000</v>
      </c>
      <c r="E1499" s="23">
        <v>20</v>
      </c>
      <c r="F1499" s="23">
        <v>0</v>
      </c>
      <c r="G1499" s="23">
        <v>10</v>
      </c>
      <c r="H1499" s="25">
        <v>0</v>
      </c>
    </row>
    <row r="1500" spans="1:8">
      <c r="A1500" s="23">
        <v>1497</v>
      </c>
      <c r="B1500" s="23">
        <v>700</v>
      </c>
      <c r="C1500" s="23">
        <v>0.8</v>
      </c>
      <c r="D1500" s="23">
        <v>1000</v>
      </c>
      <c r="E1500" s="23">
        <v>20</v>
      </c>
      <c r="F1500" s="23">
        <v>0</v>
      </c>
      <c r="G1500" s="23">
        <v>40</v>
      </c>
      <c r="H1500" s="25">
        <v>0</v>
      </c>
    </row>
    <row r="1501" spans="1:8">
      <c r="A1501" s="23">
        <v>1498</v>
      </c>
      <c r="B1501" s="23">
        <v>700</v>
      </c>
      <c r="C1501" s="23">
        <v>0.8</v>
      </c>
      <c r="D1501" s="23">
        <v>1000</v>
      </c>
      <c r="E1501" s="23">
        <v>20</v>
      </c>
      <c r="F1501" s="23">
        <v>0</v>
      </c>
      <c r="G1501" s="23">
        <v>70</v>
      </c>
      <c r="H1501" s="25">
        <v>0</v>
      </c>
    </row>
    <row r="1502" spans="1:8">
      <c r="A1502" s="23">
        <v>1499</v>
      </c>
      <c r="B1502" s="23">
        <v>700</v>
      </c>
      <c r="C1502" s="23">
        <v>0.8</v>
      </c>
      <c r="D1502" s="23">
        <v>1000</v>
      </c>
      <c r="E1502" s="23">
        <v>20</v>
      </c>
      <c r="F1502" s="23">
        <v>0</v>
      </c>
      <c r="G1502" s="23">
        <v>100</v>
      </c>
      <c r="H1502" s="25">
        <v>0</v>
      </c>
    </row>
    <row r="1503" spans="1:8">
      <c r="A1503" s="23">
        <v>1500</v>
      </c>
      <c r="B1503" s="23">
        <v>700</v>
      </c>
      <c r="C1503" s="23">
        <v>0.8</v>
      </c>
      <c r="D1503" s="23">
        <v>1000</v>
      </c>
      <c r="E1503" s="23">
        <v>20</v>
      </c>
      <c r="F1503" s="23">
        <v>30</v>
      </c>
      <c r="G1503" s="23">
        <v>0</v>
      </c>
      <c r="H1503" s="25">
        <v>5.2047204970000003</v>
      </c>
    </row>
    <row r="1504" spans="1:8">
      <c r="A1504" s="23">
        <v>1501</v>
      </c>
      <c r="B1504" s="23">
        <v>700</v>
      </c>
      <c r="C1504" s="23">
        <v>0.8</v>
      </c>
      <c r="D1504" s="23">
        <v>1000</v>
      </c>
      <c r="E1504" s="23">
        <v>20</v>
      </c>
      <c r="F1504" s="23">
        <v>30</v>
      </c>
      <c r="G1504" s="23">
        <v>5</v>
      </c>
      <c r="H1504" s="25">
        <v>0</v>
      </c>
    </row>
    <row r="1505" spans="1:8">
      <c r="A1505" s="23">
        <v>1502</v>
      </c>
      <c r="B1505" s="23">
        <v>700</v>
      </c>
      <c r="C1505" s="23">
        <v>0.8</v>
      </c>
      <c r="D1505" s="23">
        <v>1000</v>
      </c>
      <c r="E1505" s="23">
        <v>20</v>
      </c>
      <c r="F1505" s="23">
        <v>30</v>
      </c>
      <c r="G1505" s="23">
        <v>10</v>
      </c>
      <c r="H1505" s="25">
        <v>0</v>
      </c>
    </row>
    <row r="1506" spans="1:8">
      <c r="A1506" s="23">
        <v>1503</v>
      </c>
      <c r="B1506" s="23">
        <v>700</v>
      </c>
      <c r="C1506" s="23">
        <v>0.8</v>
      </c>
      <c r="D1506" s="23">
        <v>1000</v>
      </c>
      <c r="E1506" s="23">
        <v>20</v>
      </c>
      <c r="F1506" s="23">
        <v>30</v>
      </c>
      <c r="G1506" s="23">
        <v>40</v>
      </c>
      <c r="H1506" s="25">
        <v>0</v>
      </c>
    </row>
    <row r="1507" spans="1:8">
      <c r="A1507" s="23">
        <v>1504</v>
      </c>
      <c r="B1507" s="23">
        <v>700</v>
      </c>
      <c r="C1507" s="23">
        <v>0.8</v>
      </c>
      <c r="D1507" s="23">
        <v>1000</v>
      </c>
      <c r="E1507" s="23">
        <v>20</v>
      </c>
      <c r="F1507" s="23">
        <v>30</v>
      </c>
      <c r="G1507" s="23">
        <v>70</v>
      </c>
      <c r="H1507" s="25">
        <v>0</v>
      </c>
    </row>
    <row r="1508" spans="1:8">
      <c r="A1508" s="23">
        <v>1505</v>
      </c>
      <c r="B1508" s="23">
        <v>700</v>
      </c>
      <c r="C1508" s="23">
        <v>0.8</v>
      </c>
      <c r="D1508" s="23">
        <v>1000</v>
      </c>
      <c r="E1508" s="23">
        <v>20</v>
      </c>
      <c r="F1508" s="23">
        <v>30</v>
      </c>
      <c r="G1508" s="23">
        <v>100</v>
      </c>
      <c r="H1508" s="25">
        <v>0</v>
      </c>
    </row>
    <row r="1509" spans="1:8">
      <c r="A1509" s="23">
        <v>1506</v>
      </c>
      <c r="B1509" s="23">
        <v>700</v>
      </c>
      <c r="C1509" s="23">
        <v>0.8</v>
      </c>
      <c r="D1509" s="23">
        <v>1000</v>
      </c>
      <c r="E1509" s="23">
        <v>20</v>
      </c>
      <c r="F1509" s="23">
        <v>60</v>
      </c>
      <c r="G1509" s="23">
        <v>0</v>
      </c>
      <c r="H1509" s="25">
        <v>3.320524931</v>
      </c>
    </row>
    <row r="1510" spans="1:8">
      <c r="A1510" s="23">
        <v>1507</v>
      </c>
      <c r="B1510" s="23">
        <v>700</v>
      </c>
      <c r="C1510" s="23">
        <v>0.8</v>
      </c>
      <c r="D1510" s="23">
        <v>1000</v>
      </c>
      <c r="E1510" s="23">
        <v>20</v>
      </c>
      <c r="F1510" s="23">
        <v>60</v>
      </c>
      <c r="G1510" s="23">
        <v>5</v>
      </c>
      <c r="H1510" s="25">
        <v>0</v>
      </c>
    </row>
    <row r="1511" spans="1:8">
      <c r="A1511" s="23">
        <v>1508</v>
      </c>
      <c r="B1511" s="23">
        <v>700</v>
      </c>
      <c r="C1511" s="23">
        <v>0.8</v>
      </c>
      <c r="D1511" s="23">
        <v>1000</v>
      </c>
      <c r="E1511" s="23">
        <v>20</v>
      </c>
      <c r="F1511" s="23">
        <v>60</v>
      </c>
      <c r="G1511" s="23">
        <v>10</v>
      </c>
      <c r="H1511" s="25">
        <v>0</v>
      </c>
    </row>
    <row r="1512" spans="1:8">
      <c r="A1512" s="23">
        <v>1509</v>
      </c>
      <c r="B1512" s="23">
        <v>700</v>
      </c>
      <c r="C1512" s="23">
        <v>0.8</v>
      </c>
      <c r="D1512" s="23">
        <v>1000</v>
      </c>
      <c r="E1512" s="23">
        <v>20</v>
      </c>
      <c r="F1512" s="23">
        <v>60</v>
      </c>
      <c r="G1512" s="23">
        <v>40</v>
      </c>
      <c r="H1512" s="25">
        <v>0</v>
      </c>
    </row>
    <row r="1513" spans="1:8">
      <c r="A1513" s="23">
        <v>1510</v>
      </c>
      <c r="B1513" s="23">
        <v>700</v>
      </c>
      <c r="C1513" s="23">
        <v>0.8</v>
      </c>
      <c r="D1513" s="23">
        <v>1000</v>
      </c>
      <c r="E1513" s="23">
        <v>20</v>
      </c>
      <c r="F1513" s="23">
        <v>60</v>
      </c>
      <c r="G1513" s="23">
        <v>70</v>
      </c>
      <c r="H1513" s="25">
        <v>0</v>
      </c>
    </row>
    <row r="1514" spans="1:8">
      <c r="A1514" s="23">
        <v>1511</v>
      </c>
      <c r="B1514" s="23">
        <v>700</v>
      </c>
      <c r="C1514" s="23">
        <v>0.8</v>
      </c>
      <c r="D1514" s="23">
        <v>1000</v>
      </c>
      <c r="E1514" s="23">
        <v>20</v>
      </c>
      <c r="F1514" s="23">
        <v>60</v>
      </c>
      <c r="G1514" s="23">
        <v>100</v>
      </c>
      <c r="H1514" s="25">
        <v>0</v>
      </c>
    </row>
    <row r="1515" spans="1:8">
      <c r="A1515" s="23">
        <v>1512</v>
      </c>
      <c r="B1515" s="23">
        <v>700</v>
      </c>
      <c r="C1515" s="23">
        <v>0.8</v>
      </c>
      <c r="D1515" s="23">
        <v>1000</v>
      </c>
      <c r="E1515" s="23">
        <v>50</v>
      </c>
      <c r="F1515" s="23">
        <v>0</v>
      </c>
      <c r="G1515" s="23">
        <v>0</v>
      </c>
      <c r="H1515" s="25">
        <v>6.4341139790000001</v>
      </c>
    </row>
    <row r="1516" spans="1:8">
      <c r="A1516" s="23">
        <v>1513</v>
      </c>
      <c r="B1516" s="23">
        <v>700</v>
      </c>
      <c r="C1516" s="23">
        <v>0.8</v>
      </c>
      <c r="D1516" s="23">
        <v>1000</v>
      </c>
      <c r="E1516" s="23">
        <v>50</v>
      </c>
      <c r="F1516" s="23">
        <v>0</v>
      </c>
      <c r="G1516" s="23">
        <v>5</v>
      </c>
      <c r="H1516" s="25">
        <v>0</v>
      </c>
    </row>
    <row r="1517" spans="1:8">
      <c r="A1517" s="23">
        <v>1514</v>
      </c>
      <c r="B1517" s="23">
        <v>700</v>
      </c>
      <c r="C1517" s="23">
        <v>0.8</v>
      </c>
      <c r="D1517" s="23">
        <v>1000</v>
      </c>
      <c r="E1517" s="23">
        <v>50</v>
      </c>
      <c r="F1517" s="23">
        <v>0</v>
      </c>
      <c r="G1517" s="23">
        <v>10</v>
      </c>
      <c r="H1517" s="25">
        <v>0</v>
      </c>
    </row>
    <row r="1518" spans="1:8">
      <c r="A1518" s="23">
        <v>1515</v>
      </c>
      <c r="B1518" s="23">
        <v>700</v>
      </c>
      <c r="C1518" s="23">
        <v>0.8</v>
      </c>
      <c r="D1518" s="23">
        <v>1000</v>
      </c>
      <c r="E1518" s="23">
        <v>50</v>
      </c>
      <c r="F1518" s="23">
        <v>0</v>
      </c>
      <c r="G1518" s="23">
        <v>40</v>
      </c>
      <c r="H1518" s="25">
        <v>0</v>
      </c>
    </row>
    <row r="1519" spans="1:8">
      <c r="A1519" s="23">
        <v>1516</v>
      </c>
      <c r="B1519" s="23">
        <v>700</v>
      </c>
      <c r="C1519" s="23">
        <v>0.8</v>
      </c>
      <c r="D1519" s="23">
        <v>1000</v>
      </c>
      <c r="E1519" s="23">
        <v>50</v>
      </c>
      <c r="F1519" s="23">
        <v>0</v>
      </c>
      <c r="G1519" s="23">
        <v>70</v>
      </c>
      <c r="H1519" s="25">
        <v>0</v>
      </c>
    </row>
    <row r="1520" spans="1:8">
      <c r="A1520" s="23">
        <v>1517</v>
      </c>
      <c r="B1520" s="23">
        <v>700</v>
      </c>
      <c r="C1520" s="23">
        <v>0.8</v>
      </c>
      <c r="D1520" s="23">
        <v>1000</v>
      </c>
      <c r="E1520" s="23">
        <v>50</v>
      </c>
      <c r="F1520" s="23">
        <v>0</v>
      </c>
      <c r="G1520" s="23">
        <v>100</v>
      </c>
      <c r="H1520" s="25">
        <v>0</v>
      </c>
    </row>
    <row r="1521" spans="1:8">
      <c r="A1521" s="23">
        <v>1518</v>
      </c>
      <c r="B1521" s="23">
        <v>700</v>
      </c>
      <c r="C1521" s="23">
        <v>0.8</v>
      </c>
      <c r="D1521" s="23">
        <v>1000</v>
      </c>
      <c r="E1521" s="23">
        <v>50</v>
      </c>
      <c r="F1521" s="23">
        <v>30</v>
      </c>
      <c r="G1521" s="23">
        <v>0</v>
      </c>
      <c r="H1521" s="25">
        <v>5.6634421350000004</v>
      </c>
    </row>
    <row r="1522" spans="1:8">
      <c r="A1522" s="23">
        <v>1519</v>
      </c>
      <c r="B1522" s="23">
        <v>700</v>
      </c>
      <c r="C1522" s="23">
        <v>0.8</v>
      </c>
      <c r="D1522" s="23">
        <v>1000</v>
      </c>
      <c r="E1522" s="23">
        <v>50</v>
      </c>
      <c r="F1522" s="23">
        <v>30</v>
      </c>
      <c r="G1522" s="23">
        <v>5</v>
      </c>
      <c r="H1522" s="25">
        <v>0</v>
      </c>
    </row>
    <row r="1523" spans="1:8">
      <c r="A1523" s="23">
        <v>1520</v>
      </c>
      <c r="B1523" s="23">
        <v>700</v>
      </c>
      <c r="C1523" s="23">
        <v>0.8</v>
      </c>
      <c r="D1523" s="23">
        <v>1000</v>
      </c>
      <c r="E1523" s="23">
        <v>50</v>
      </c>
      <c r="F1523" s="23">
        <v>30</v>
      </c>
      <c r="G1523" s="23">
        <v>10</v>
      </c>
      <c r="H1523" s="25">
        <v>0</v>
      </c>
    </row>
    <row r="1524" spans="1:8">
      <c r="A1524" s="23">
        <v>1521</v>
      </c>
      <c r="B1524" s="23">
        <v>700</v>
      </c>
      <c r="C1524" s="23">
        <v>0.8</v>
      </c>
      <c r="D1524" s="23">
        <v>1000</v>
      </c>
      <c r="E1524" s="23">
        <v>50</v>
      </c>
      <c r="F1524" s="23">
        <v>30</v>
      </c>
      <c r="G1524" s="23">
        <v>40</v>
      </c>
      <c r="H1524" s="25">
        <v>0</v>
      </c>
    </row>
    <row r="1525" spans="1:8">
      <c r="A1525" s="23">
        <v>1522</v>
      </c>
      <c r="B1525" s="23">
        <v>700</v>
      </c>
      <c r="C1525" s="23">
        <v>0.8</v>
      </c>
      <c r="D1525" s="23">
        <v>1000</v>
      </c>
      <c r="E1525" s="23">
        <v>50</v>
      </c>
      <c r="F1525" s="23">
        <v>30</v>
      </c>
      <c r="G1525" s="23">
        <v>70</v>
      </c>
      <c r="H1525" s="25">
        <v>0</v>
      </c>
    </row>
    <row r="1526" spans="1:8">
      <c r="A1526" s="23">
        <v>1523</v>
      </c>
      <c r="B1526" s="23">
        <v>700</v>
      </c>
      <c r="C1526" s="23">
        <v>0.8</v>
      </c>
      <c r="D1526" s="23">
        <v>1000</v>
      </c>
      <c r="E1526" s="23">
        <v>50</v>
      </c>
      <c r="F1526" s="23">
        <v>30</v>
      </c>
      <c r="G1526" s="23">
        <v>100</v>
      </c>
      <c r="H1526" s="25">
        <v>0</v>
      </c>
    </row>
    <row r="1527" spans="1:8">
      <c r="A1527" s="23">
        <v>1524</v>
      </c>
      <c r="B1527" s="23">
        <v>700</v>
      </c>
      <c r="C1527" s="23">
        <v>0.8</v>
      </c>
      <c r="D1527" s="23">
        <v>1000</v>
      </c>
      <c r="E1527" s="23">
        <v>50</v>
      </c>
      <c r="F1527" s="23">
        <v>60</v>
      </c>
      <c r="G1527" s="23">
        <v>0</v>
      </c>
      <c r="H1527" s="25">
        <v>3.498250723</v>
      </c>
    </row>
    <row r="1528" spans="1:8">
      <c r="A1528" s="23">
        <v>1525</v>
      </c>
      <c r="B1528" s="23">
        <v>700</v>
      </c>
      <c r="C1528" s="23">
        <v>0.8</v>
      </c>
      <c r="D1528" s="23">
        <v>1000</v>
      </c>
      <c r="E1528" s="23">
        <v>50</v>
      </c>
      <c r="F1528" s="23">
        <v>60</v>
      </c>
      <c r="G1528" s="23">
        <v>5</v>
      </c>
      <c r="H1528" s="25">
        <v>0</v>
      </c>
    </row>
    <row r="1529" spans="1:8">
      <c r="A1529" s="23">
        <v>1526</v>
      </c>
      <c r="B1529" s="23">
        <v>700</v>
      </c>
      <c r="C1529" s="23">
        <v>0.8</v>
      </c>
      <c r="D1529" s="23">
        <v>1000</v>
      </c>
      <c r="E1529" s="23">
        <v>50</v>
      </c>
      <c r="F1529" s="23">
        <v>60</v>
      </c>
      <c r="G1529" s="23">
        <v>10</v>
      </c>
      <c r="H1529" s="25">
        <v>0</v>
      </c>
    </row>
    <row r="1530" spans="1:8">
      <c r="A1530" s="23">
        <v>1527</v>
      </c>
      <c r="B1530" s="23">
        <v>700</v>
      </c>
      <c r="C1530" s="23">
        <v>0.8</v>
      </c>
      <c r="D1530" s="23">
        <v>1000</v>
      </c>
      <c r="E1530" s="23">
        <v>50</v>
      </c>
      <c r="F1530" s="23">
        <v>60</v>
      </c>
      <c r="G1530" s="23">
        <v>40</v>
      </c>
      <c r="H1530" s="25">
        <v>0</v>
      </c>
    </row>
    <row r="1531" spans="1:8">
      <c r="A1531" s="23">
        <v>1528</v>
      </c>
      <c r="B1531" s="23">
        <v>700</v>
      </c>
      <c r="C1531" s="23">
        <v>0.8</v>
      </c>
      <c r="D1531" s="23">
        <v>1000</v>
      </c>
      <c r="E1531" s="23">
        <v>50</v>
      </c>
      <c r="F1531" s="23">
        <v>60</v>
      </c>
      <c r="G1531" s="23">
        <v>70</v>
      </c>
      <c r="H1531" s="25">
        <v>0</v>
      </c>
    </row>
    <row r="1532" spans="1:8">
      <c r="A1532" s="23">
        <v>1529</v>
      </c>
      <c r="B1532" s="23">
        <v>700</v>
      </c>
      <c r="C1532" s="23">
        <v>0.8</v>
      </c>
      <c r="D1532" s="23">
        <v>1000</v>
      </c>
      <c r="E1532" s="23">
        <v>50</v>
      </c>
      <c r="F1532" s="23">
        <v>60</v>
      </c>
      <c r="G1532" s="23">
        <v>100</v>
      </c>
      <c r="H1532" s="25">
        <v>0</v>
      </c>
    </row>
    <row r="1533" spans="1:8">
      <c r="A1533" s="23">
        <v>1530</v>
      </c>
      <c r="B1533" s="23">
        <v>700</v>
      </c>
      <c r="C1533" s="23">
        <v>0.8</v>
      </c>
      <c r="D1533" s="23">
        <v>3000</v>
      </c>
      <c r="E1533" s="23">
        <v>1</v>
      </c>
      <c r="F1533" s="23">
        <v>0</v>
      </c>
      <c r="G1533" s="23">
        <v>0</v>
      </c>
      <c r="H1533" s="25">
        <v>3.66</v>
      </c>
    </row>
    <row r="1534" spans="1:8">
      <c r="A1534" s="23">
        <v>1531</v>
      </c>
      <c r="B1534" s="23">
        <v>700</v>
      </c>
      <c r="C1534" s="23">
        <v>0.8</v>
      </c>
      <c r="D1534" s="23">
        <v>3000</v>
      </c>
      <c r="E1534" s="23">
        <v>1</v>
      </c>
      <c r="F1534" s="23">
        <v>0</v>
      </c>
      <c r="G1534" s="23">
        <v>5</v>
      </c>
      <c r="H1534" s="25">
        <v>0</v>
      </c>
    </row>
    <row r="1535" spans="1:8">
      <c r="A1535" s="23">
        <v>1532</v>
      </c>
      <c r="B1535" s="23">
        <v>700</v>
      </c>
      <c r="C1535" s="23">
        <v>0.8</v>
      </c>
      <c r="D1535" s="23">
        <v>3000</v>
      </c>
      <c r="E1535" s="23">
        <v>1</v>
      </c>
      <c r="F1535" s="23">
        <v>0</v>
      </c>
      <c r="G1535" s="23">
        <v>10</v>
      </c>
      <c r="H1535" s="25">
        <v>0</v>
      </c>
    </row>
    <row r="1536" spans="1:8">
      <c r="A1536" s="23">
        <v>1533</v>
      </c>
      <c r="B1536" s="23">
        <v>700</v>
      </c>
      <c r="C1536" s="23">
        <v>0.8</v>
      </c>
      <c r="D1536" s="23">
        <v>3000</v>
      </c>
      <c r="E1536" s="23">
        <v>1</v>
      </c>
      <c r="F1536" s="23">
        <v>0</v>
      </c>
      <c r="G1536" s="23">
        <v>40</v>
      </c>
      <c r="H1536" s="25">
        <v>0</v>
      </c>
    </row>
    <row r="1537" spans="1:8">
      <c r="A1537" s="23">
        <v>1534</v>
      </c>
      <c r="B1537" s="23">
        <v>700</v>
      </c>
      <c r="C1537" s="23">
        <v>0.8</v>
      </c>
      <c r="D1537" s="23">
        <v>3000</v>
      </c>
      <c r="E1537" s="23">
        <v>1</v>
      </c>
      <c r="F1537" s="23">
        <v>0</v>
      </c>
      <c r="G1537" s="23">
        <v>70</v>
      </c>
      <c r="H1537" s="25">
        <v>0</v>
      </c>
    </row>
    <row r="1538" spans="1:8">
      <c r="A1538" s="23">
        <v>1535</v>
      </c>
      <c r="B1538" s="23">
        <v>700</v>
      </c>
      <c r="C1538" s="23">
        <v>0.8</v>
      </c>
      <c r="D1538" s="23">
        <v>3000</v>
      </c>
      <c r="E1538" s="23">
        <v>1</v>
      </c>
      <c r="F1538" s="23">
        <v>0</v>
      </c>
      <c r="G1538" s="23">
        <v>100</v>
      </c>
      <c r="H1538" s="25">
        <v>0</v>
      </c>
    </row>
    <row r="1539" spans="1:8">
      <c r="A1539" s="23">
        <v>1536</v>
      </c>
      <c r="B1539" s="23">
        <v>700</v>
      </c>
      <c r="C1539" s="23">
        <v>0.8</v>
      </c>
      <c r="D1539" s="23">
        <v>3000</v>
      </c>
      <c r="E1539" s="23">
        <v>1</v>
      </c>
      <c r="F1539" s="23">
        <v>30</v>
      </c>
      <c r="G1539" s="23">
        <v>0</v>
      </c>
      <c r="H1539" s="25">
        <v>3.55</v>
      </c>
    </row>
    <row r="1540" spans="1:8">
      <c r="A1540" s="23">
        <v>1537</v>
      </c>
      <c r="B1540" s="23">
        <v>700</v>
      </c>
      <c r="C1540" s="23">
        <v>0.8</v>
      </c>
      <c r="D1540" s="23">
        <v>3000</v>
      </c>
      <c r="E1540" s="23">
        <v>1</v>
      </c>
      <c r="F1540" s="23">
        <v>30</v>
      </c>
      <c r="G1540" s="23">
        <v>5</v>
      </c>
      <c r="H1540" s="25">
        <v>0</v>
      </c>
    </row>
    <row r="1541" spans="1:8">
      <c r="A1541" s="23">
        <v>1538</v>
      </c>
      <c r="B1541" s="23">
        <v>700</v>
      </c>
      <c r="C1541" s="23">
        <v>0.8</v>
      </c>
      <c r="D1541" s="23">
        <v>3000</v>
      </c>
      <c r="E1541" s="23">
        <v>1</v>
      </c>
      <c r="F1541" s="23">
        <v>30</v>
      </c>
      <c r="G1541" s="23">
        <v>10</v>
      </c>
      <c r="H1541" s="25">
        <v>0</v>
      </c>
    </row>
    <row r="1542" spans="1:8">
      <c r="A1542" s="23">
        <v>1539</v>
      </c>
      <c r="B1542" s="23">
        <v>700</v>
      </c>
      <c r="C1542" s="23">
        <v>0.8</v>
      </c>
      <c r="D1542" s="23">
        <v>3000</v>
      </c>
      <c r="E1542" s="23">
        <v>1</v>
      </c>
      <c r="F1542" s="23">
        <v>30</v>
      </c>
      <c r="G1542" s="23">
        <v>40</v>
      </c>
      <c r="H1542" s="25">
        <v>0</v>
      </c>
    </row>
    <row r="1543" spans="1:8">
      <c r="A1543" s="23">
        <v>1540</v>
      </c>
      <c r="B1543" s="23">
        <v>700</v>
      </c>
      <c r="C1543" s="23">
        <v>0.8</v>
      </c>
      <c r="D1543" s="23">
        <v>3000</v>
      </c>
      <c r="E1543" s="23">
        <v>1</v>
      </c>
      <c r="F1543" s="23">
        <v>30</v>
      </c>
      <c r="G1543" s="23">
        <v>70</v>
      </c>
      <c r="H1543" s="25">
        <v>0</v>
      </c>
    </row>
    <row r="1544" spans="1:8">
      <c r="A1544" s="23">
        <v>1541</v>
      </c>
      <c r="B1544" s="23">
        <v>700</v>
      </c>
      <c r="C1544" s="23">
        <v>0.8</v>
      </c>
      <c r="D1544" s="23">
        <v>3000</v>
      </c>
      <c r="E1544" s="23">
        <v>1</v>
      </c>
      <c r="F1544" s="23">
        <v>30</v>
      </c>
      <c r="G1544" s="23">
        <v>100</v>
      </c>
      <c r="H1544" s="25">
        <v>0</v>
      </c>
    </row>
    <row r="1545" spans="1:8">
      <c r="A1545" s="23">
        <v>1542</v>
      </c>
      <c r="B1545" s="23">
        <v>700</v>
      </c>
      <c r="C1545" s="23">
        <v>0.8</v>
      </c>
      <c r="D1545" s="23">
        <v>3000</v>
      </c>
      <c r="E1545" s="23">
        <v>1</v>
      </c>
      <c r="F1545" s="23">
        <v>60</v>
      </c>
      <c r="G1545" s="23">
        <v>0</v>
      </c>
      <c r="H1545" s="25">
        <v>3.11</v>
      </c>
    </row>
    <row r="1546" spans="1:8">
      <c r="A1546" s="23">
        <v>1543</v>
      </c>
      <c r="B1546" s="23">
        <v>700</v>
      </c>
      <c r="C1546" s="23">
        <v>0.8</v>
      </c>
      <c r="D1546" s="23">
        <v>3000</v>
      </c>
      <c r="E1546" s="23">
        <v>1</v>
      </c>
      <c r="F1546" s="23">
        <v>60</v>
      </c>
      <c r="G1546" s="23">
        <v>5</v>
      </c>
      <c r="H1546" s="25">
        <v>0</v>
      </c>
    </row>
    <row r="1547" spans="1:8">
      <c r="A1547" s="23">
        <v>1544</v>
      </c>
      <c r="B1547" s="23">
        <v>700</v>
      </c>
      <c r="C1547" s="23">
        <v>0.8</v>
      </c>
      <c r="D1547" s="23">
        <v>3000</v>
      </c>
      <c r="E1547" s="23">
        <v>1</v>
      </c>
      <c r="F1547" s="23">
        <v>60</v>
      </c>
      <c r="G1547" s="23">
        <v>10</v>
      </c>
      <c r="H1547" s="25">
        <v>0</v>
      </c>
    </row>
    <row r="1548" spans="1:8">
      <c r="A1548" s="23">
        <v>1545</v>
      </c>
      <c r="B1548" s="23">
        <v>700</v>
      </c>
      <c r="C1548" s="23">
        <v>0.8</v>
      </c>
      <c r="D1548" s="23">
        <v>3000</v>
      </c>
      <c r="E1548" s="23">
        <v>1</v>
      </c>
      <c r="F1548" s="23">
        <v>60</v>
      </c>
      <c r="G1548" s="23">
        <v>40</v>
      </c>
      <c r="H1548" s="25">
        <v>0</v>
      </c>
    </row>
    <row r="1549" spans="1:8">
      <c r="A1549" s="23">
        <v>1546</v>
      </c>
      <c r="B1549" s="23">
        <v>700</v>
      </c>
      <c r="C1549" s="23">
        <v>0.8</v>
      </c>
      <c r="D1549" s="23">
        <v>3000</v>
      </c>
      <c r="E1549" s="23">
        <v>1</v>
      </c>
      <c r="F1549" s="23">
        <v>60</v>
      </c>
      <c r="G1549" s="23">
        <v>70</v>
      </c>
      <c r="H1549" s="25">
        <v>0</v>
      </c>
    </row>
    <row r="1550" spans="1:8">
      <c r="A1550" s="23">
        <v>1547</v>
      </c>
      <c r="B1550" s="23">
        <v>700</v>
      </c>
      <c r="C1550" s="23">
        <v>0.8</v>
      </c>
      <c r="D1550" s="23">
        <v>3000</v>
      </c>
      <c r="E1550" s="23">
        <v>1</v>
      </c>
      <c r="F1550" s="23">
        <v>60</v>
      </c>
      <c r="G1550" s="23">
        <v>100</v>
      </c>
      <c r="H1550" s="25">
        <v>0</v>
      </c>
    </row>
    <row r="1551" spans="1:8">
      <c r="A1551" s="23">
        <v>1548</v>
      </c>
      <c r="B1551" s="23">
        <v>700</v>
      </c>
      <c r="C1551" s="23">
        <v>0.8</v>
      </c>
      <c r="D1551" s="23">
        <v>3000</v>
      </c>
      <c r="E1551" s="23">
        <v>5</v>
      </c>
      <c r="F1551" s="23">
        <v>0</v>
      </c>
      <c r="G1551" s="23">
        <v>0</v>
      </c>
      <c r="H1551" s="25">
        <v>6.44</v>
      </c>
    </row>
    <row r="1552" spans="1:8">
      <c r="A1552" s="23">
        <v>1549</v>
      </c>
      <c r="B1552" s="23">
        <v>700</v>
      </c>
      <c r="C1552" s="23">
        <v>0.8</v>
      </c>
      <c r="D1552" s="23">
        <v>3000</v>
      </c>
      <c r="E1552" s="23">
        <v>5</v>
      </c>
      <c r="F1552" s="23">
        <v>0</v>
      </c>
      <c r="G1552" s="23">
        <v>5</v>
      </c>
      <c r="H1552" s="25">
        <v>0</v>
      </c>
    </row>
    <row r="1553" spans="1:8">
      <c r="A1553" s="23">
        <v>1550</v>
      </c>
      <c r="B1553" s="23">
        <v>700</v>
      </c>
      <c r="C1553" s="23">
        <v>0.8</v>
      </c>
      <c r="D1553" s="23">
        <v>3000</v>
      </c>
      <c r="E1553" s="23">
        <v>5</v>
      </c>
      <c r="F1553" s="23">
        <v>0</v>
      </c>
      <c r="G1553" s="23">
        <v>10</v>
      </c>
      <c r="H1553" s="25">
        <v>0</v>
      </c>
    </row>
    <row r="1554" spans="1:8">
      <c r="A1554" s="23">
        <v>1551</v>
      </c>
      <c r="B1554" s="23">
        <v>700</v>
      </c>
      <c r="C1554" s="23">
        <v>0.8</v>
      </c>
      <c r="D1554" s="23">
        <v>3000</v>
      </c>
      <c r="E1554" s="23">
        <v>5</v>
      </c>
      <c r="F1554" s="23">
        <v>0</v>
      </c>
      <c r="G1554" s="23">
        <v>40</v>
      </c>
      <c r="H1554" s="25">
        <v>0</v>
      </c>
    </row>
    <row r="1555" spans="1:8">
      <c r="A1555" s="23">
        <v>1552</v>
      </c>
      <c r="B1555" s="23">
        <v>700</v>
      </c>
      <c r="C1555" s="23">
        <v>0.8</v>
      </c>
      <c r="D1555" s="23">
        <v>3000</v>
      </c>
      <c r="E1555" s="23">
        <v>5</v>
      </c>
      <c r="F1555" s="23">
        <v>0</v>
      </c>
      <c r="G1555" s="23">
        <v>70</v>
      </c>
      <c r="H1555" s="25">
        <v>0</v>
      </c>
    </row>
    <row r="1556" spans="1:8">
      <c r="A1556" s="23">
        <v>1553</v>
      </c>
      <c r="B1556" s="23">
        <v>700</v>
      </c>
      <c r="C1556" s="23">
        <v>0.8</v>
      </c>
      <c r="D1556" s="23">
        <v>3000</v>
      </c>
      <c r="E1556" s="23">
        <v>5</v>
      </c>
      <c r="F1556" s="23">
        <v>0</v>
      </c>
      <c r="G1556" s="23">
        <v>100</v>
      </c>
      <c r="H1556" s="25">
        <v>0</v>
      </c>
    </row>
    <row r="1557" spans="1:8">
      <c r="A1557" s="23">
        <v>1554</v>
      </c>
      <c r="B1557" s="23">
        <v>700</v>
      </c>
      <c r="C1557" s="23">
        <v>0.8</v>
      </c>
      <c r="D1557" s="23">
        <v>3000</v>
      </c>
      <c r="E1557" s="23">
        <v>5</v>
      </c>
      <c r="F1557" s="23">
        <v>30</v>
      </c>
      <c r="G1557" s="23">
        <v>0</v>
      </c>
      <c r="H1557" s="25">
        <v>5.83</v>
      </c>
    </row>
    <row r="1558" spans="1:8">
      <c r="A1558" s="23">
        <v>1555</v>
      </c>
      <c r="B1558" s="23">
        <v>700</v>
      </c>
      <c r="C1558" s="23">
        <v>0.8</v>
      </c>
      <c r="D1558" s="23">
        <v>3000</v>
      </c>
      <c r="E1558" s="23">
        <v>5</v>
      </c>
      <c r="F1558" s="23">
        <v>30</v>
      </c>
      <c r="G1558" s="23">
        <v>5</v>
      </c>
      <c r="H1558" s="25">
        <v>0</v>
      </c>
    </row>
    <row r="1559" spans="1:8">
      <c r="A1559" s="23">
        <v>1556</v>
      </c>
      <c r="B1559" s="23">
        <v>700</v>
      </c>
      <c r="C1559" s="23">
        <v>0.8</v>
      </c>
      <c r="D1559" s="23">
        <v>3000</v>
      </c>
      <c r="E1559" s="23">
        <v>5</v>
      </c>
      <c r="F1559" s="23">
        <v>30</v>
      </c>
      <c r="G1559" s="23">
        <v>10</v>
      </c>
      <c r="H1559" s="25">
        <v>0</v>
      </c>
    </row>
    <row r="1560" spans="1:8">
      <c r="A1560" s="23">
        <v>1557</v>
      </c>
      <c r="B1560" s="23">
        <v>700</v>
      </c>
      <c r="C1560" s="23">
        <v>0.8</v>
      </c>
      <c r="D1560" s="23">
        <v>3000</v>
      </c>
      <c r="E1560" s="23">
        <v>5</v>
      </c>
      <c r="F1560" s="23">
        <v>30</v>
      </c>
      <c r="G1560" s="23">
        <v>40</v>
      </c>
      <c r="H1560" s="25">
        <v>0</v>
      </c>
    </row>
    <row r="1561" spans="1:8">
      <c r="A1561" s="23">
        <v>1558</v>
      </c>
      <c r="B1561" s="23">
        <v>700</v>
      </c>
      <c r="C1561" s="23">
        <v>0.8</v>
      </c>
      <c r="D1561" s="23">
        <v>3000</v>
      </c>
      <c r="E1561" s="23">
        <v>5</v>
      </c>
      <c r="F1561" s="23">
        <v>30</v>
      </c>
      <c r="G1561" s="23">
        <v>70</v>
      </c>
      <c r="H1561" s="25">
        <v>0</v>
      </c>
    </row>
    <row r="1562" spans="1:8">
      <c r="A1562" s="23">
        <v>1559</v>
      </c>
      <c r="B1562" s="23">
        <v>700</v>
      </c>
      <c r="C1562" s="23">
        <v>0.8</v>
      </c>
      <c r="D1562" s="23">
        <v>3000</v>
      </c>
      <c r="E1562" s="23">
        <v>5</v>
      </c>
      <c r="F1562" s="23">
        <v>30</v>
      </c>
      <c r="G1562" s="23">
        <v>100</v>
      </c>
      <c r="H1562" s="25">
        <v>0</v>
      </c>
    </row>
    <row r="1563" spans="1:8">
      <c r="A1563" s="23">
        <v>1560</v>
      </c>
      <c r="B1563" s="23">
        <v>700</v>
      </c>
      <c r="C1563" s="23">
        <v>0.8</v>
      </c>
      <c r="D1563" s="23">
        <v>3000</v>
      </c>
      <c r="E1563" s="23">
        <v>5</v>
      </c>
      <c r="F1563" s="23">
        <v>60</v>
      </c>
      <c r="G1563" s="23">
        <v>0</v>
      </c>
      <c r="H1563" s="25">
        <v>3.79</v>
      </c>
    </row>
    <row r="1564" spans="1:8">
      <c r="A1564" s="23">
        <v>1561</v>
      </c>
      <c r="B1564" s="23">
        <v>700</v>
      </c>
      <c r="C1564" s="23">
        <v>0.8</v>
      </c>
      <c r="D1564" s="23">
        <v>3000</v>
      </c>
      <c r="E1564" s="23">
        <v>5</v>
      </c>
      <c r="F1564" s="23">
        <v>60</v>
      </c>
      <c r="G1564" s="23">
        <v>5</v>
      </c>
      <c r="H1564" s="25">
        <v>0</v>
      </c>
    </row>
    <row r="1565" spans="1:8">
      <c r="A1565" s="23">
        <v>1562</v>
      </c>
      <c r="B1565" s="23">
        <v>700</v>
      </c>
      <c r="C1565" s="23">
        <v>0.8</v>
      </c>
      <c r="D1565" s="23">
        <v>3000</v>
      </c>
      <c r="E1565" s="23">
        <v>5</v>
      </c>
      <c r="F1565" s="23">
        <v>60</v>
      </c>
      <c r="G1565" s="23">
        <v>10</v>
      </c>
      <c r="H1565" s="25">
        <v>0</v>
      </c>
    </row>
    <row r="1566" spans="1:8">
      <c r="A1566" s="23">
        <v>1563</v>
      </c>
      <c r="B1566" s="23">
        <v>700</v>
      </c>
      <c r="C1566" s="23">
        <v>0.8</v>
      </c>
      <c r="D1566" s="23">
        <v>3000</v>
      </c>
      <c r="E1566" s="23">
        <v>5</v>
      </c>
      <c r="F1566" s="23">
        <v>60</v>
      </c>
      <c r="G1566" s="23">
        <v>40</v>
      </c>
      <c r="H1566" s="25">
        <v>0</v>
      </c>
    </row>
    <row r="1567" spans="1:8">
      <c r="A1567" s="23">
        <v>1564</v>
      </c>
      <c r="B1567" s="23">
        <v>700</v>
      </c>
      <c r="C1567" s="23">
        <v>0.8</v>
      </c>
      <c r="D1567" s="23">
        <v>3000</v>
      </c>
      <c r="E1567" s="23">
        <v>5</v>
      </c>
      <c r="F1567" s="23">
        <v>60</v>
      </c>
      <c r="G1567" s="23">
        <v>70</v>
      </c>
      <c r="H1567" s="25">
        <v>0</v>
      </c>
    </row>
    <row r="1568" spans="1:8">
      <c r="A1568" s="23">
        <v>1565</v>
      </c>
      <c r="B1568" s="23">
        <v>700</v>
      </c>
      <c r="C1568" s="23">
        <v>0.8</v>
      </c>
      <c r="D1568" s="23">
        <v>3000</v>
      </c>
      <c r="E1568" s="23">
        <v>5</v>
      </c>
      <c r="F1568" s="23">
        <v>60</v>
      </c>
      <c r="G1568" s="23">
        <v>100</v>
      </c>
      <c r="H1568" s="25">
        <v>0</v>
      </c>
    </row>
    <row r="1569" spans="1:8">
      <c r="A1569" s="23">
        <v>1566</v>
      </c>
      <c r="B1569" s="23">
        <v>700</v>
      </c>
      <c r="C1569" s="23">
        <v>0.8</v>
      </c>
      <c r="D1569" s="23">
        <v>3000</v>
      </c>
      <c r="E1569" s="23">
        <v>10</v>
      </c>
      <c r="F1569" s="23">
        <v>0</v>
      </c>
      <c r="G1569" s="23">
        <v>0</v>
      </c>
      <c r="H1569" s="25">
        <v>6.15</v>
      </c>
    </row>
    <row r="1570" spans="1:8">
      <c r="A1570" s="23">
        <v>1567</v>
      </c>
      <c r="B1570" s="23">
        <v>700</v>
      </c>
      <c r="C1570" s="23">
        <v>0.8</v>
      </c>
      <c r="D1570" s="23">
        <v>3000</v>
      </c>
      <c r="E1570" s="23">
        <v>10</v>
      </c>
      <c r="F1570" s="23">
        <v>0</v>
      </c>
      <c r="G1570" s="23">
        <v>5</v>
      </c>
      <c r="H1570" s="25">
        <v>0</v>
      </c>
    </row>
    <row r="1571" spans="1:8">
      <c r="A1571" s="23">
        <v>1568</v>
      </c>
      <c r="B1571" s="23">
        <v>700</v>
      </c>
      <c r="C1571" s="23">
        <v>0.8</v>
      </c>
      <c r="D1571" s="23">
        <v>3000</v>
      </c>
      <c r="E1571" s="23">
        <v>10</v>
      </c>
      <c r="F1571" s="23">
        <v>0</v>
      </c>
      <c r="G1571" s="23">
        <v>10</v>
      </c>
      <c r="H1571" s="25">
        <v>0</v>
      </c>
    </row>
    <row r="1572" spans="1:8">
      <c r="A1572" s="23">
        <v>1569</v>
      </c>
      <c r="B1572" s="23">
        <v>700</v>
      </c>
      <c r="C1572" s="23">
        <v>0.8</v>
      </c>
      <c r="D1572" s="23">
        <v>3000</v>
      </c>
      <c r="E1572" s="23">
        <v>10</v>
      </c>
      <c r="F1572" s="23">
        <v>0</v>
      </c>
      <c r="G1572" s="23">
        <v>40</v>
      </c>
      <c r="H1572" s="25">
        <v>0</v>
      </c>
    </row>
    <row r="1573" spans="1:8">
      <c r="A1573" s="23">
        <v>1570</v>
      </c>
      <c r="B1573" s="23">
        <v>700</v>
      </c>
      <c r="C1573" s="23">
        <v>0.8</v>
      </c>
      <c r="D1573" s="23">
        <v>3000</v>
      </c>
      <c r="E1573" s="23">
        <v>10</v>
      </c>
      <c r="F1573" s="23">
        <v>0</v>
      </c>
      <c r="G1573" s="23">
        <v>70</v>
      </c>
      <c r="H1573" s="25">
        <v>0</v>
      </c>
    </row>
    <row r="1574" spans="1:8">
      <c r="A1574" s="23">
        <v>1571</v>
      </c>
      <c r="B1574" s="23">
        <v>700</v>
      </c>
      <c r="C1574" s="23">
        <v>0.8</v>
      </c>
      <c r="D1574" s="23">
        <v>3000</v>
      </c>
      <c r="E1574" s="23">
        <v>10</v>
      </c>
      <c r="F1574" s="23">
        <v>0</v>
      </c>
      <c r="G1574" s="23">
        <v>100</v>
      </c>
      <c r="H1574" s="25">
        <v>0</v>
      </c>
    </row>
    <row r="1575" spans="1:8">
      <c r="A1575" s="23">
        <v>1572</v>
      </c>
      <c r="B1575" s="23">
        <v>700</v>
      </c>
      <c r="C1575" s="23">
        <v>0.8</v>
      </c>
      <c r="D1575" s="23">
        <v>3000</v>
      </c>
      <c r="E1575" s="23">
        <v>10</v>
      </c>
      <c r="F1575" s="23">
        <v>30</v>
      </c>
      <c r="G1575" s="23">
        <v>0</v>
      </c>
      <c r="H1575" s="25">
        <v>5.4410467149999997</v>
      </c>
    </row>
    <row r="1576" spans="1:8">
      <c r="A1576" s="23">
        <v>1573</v>
      </c>
      <c r="B1576" s="23">
        <v>700</v>
      </c>
      <c r="C1576" s="23">
        <v>0.8</v>
      </c>
      <c r="D1576" s="23">
        <v>3000</v>
      </c>
      <c r="E1576" s="23">
        <v>10</v>
      </c>
      <c r="F1576" s="23">
        <v>30</v>
      </c>
      <c r="G1576" s="23">
        <v>5</v>
      </c>
      <c r="H1576" s="25">
        <v>0</v>
      </c>
    </row>
    <row r="1577" spans="1:8">
      <c r="A1577" s="23">
        <v>1574</v>
      </c>
      <c r="B1577" s="23">
        <v>700</v>
      </c>
      <c r="C1577" s="23">
        <v>0.8</v>
      </c>
      <c r="D1577" s="23">
        <v>3000</v>
      </c>
      <c r="E1577" s="23">
        <v>10</v>
      </c>
      <c r="F1577" s="23">
        <v>30</v>
      </c>
      <c r="G1577" s="23">
        <v>10</v>
      </c>
      <c r="H1577" s="25">
        <v>0</v>
      </c>
    </row>
    <row r="1578" spans="1:8">
      <c r="A1578" s="23">
        <v>1575</v>
      </c>
      <c r="B1578" s="23">
        <v>700</v>
      </c>
      <c r="C1578" s="23">
        <v>0.8</v>
      </c>
      <c r="D1578" s="23">
        <v>3000</v>
      </c>
      <c r="E1578" s="23">
        <v>10</v>
      </c>
      <c r="F1578" s="23">
        <v>30</v>
      </c>
      <c r="G1578" s="23">
        <v>40</v>
      </c>
      <c r="H1578" s="25">
        <v>0</v>
      </c>
    </row>
    <row r="1579" spans="1:8">
      <c r="A1579" s="23">
        <v>1576</v>
      </c>
      <c r="B1579" s="23">
        <v>700</v>
      </c>
      <c r="C1579" s="23">
        <v>0.8</v>
      </c>
      <c r="D1579" s="23">
        <v>3000</v>
      </c>
      <c r="E1579" s="23">
        <v>10</v>
      </c>
      <c r="F1579" s="23">
        <v>30</v>
      </c>
      <c r="G1579" s="23">
        <v>70</v>
      </c>
      <c r="H1579" s="25">
        <v>0</v>
      </c>
    </row>
    <row r="1580" spans="1:8">
      <c r="A1580" s="23">
        <v>1577</v>
      </c>
      <c r="B1580" s="23">
        <v>700</v>
      </c>
      <c r="C1580" s="23">
        <v>0.8</v>
      </c>
      <c r="D1580" s="23">
        <v>3000</v>
      </c>
      <c r="E1580" s="23">
        <v>10</v>
      </c>
      <c r="F1580" s="23">
        <v>30</v>
      </c>
      <c r="G1580" s="23">
        <v>100</v>
      </c>
      <c r="H1580" s="25">
        <v>0</v>
      </c>
    </row>
    <row r="1581" spans="1:8">
      <c r="A1581" s="23">
        <v>1578</v>
      </c>
      <c r="B1581" s="23">
        <v>700</v>
      </c>
      <c r="C1581" s="23">
        <v>0.8</v>
      </c>
      <c r="D1581" s="23">
        <v>3000</v>
      </c>
      <c r="E1581" s="23">
        <v>10</v>
      </c>
      <c r="F1581" s="23">
        <v>60</v>
      </c>
      <c r="G1581" s="23">
        <v>0</v>
      </c>
      <c r="H1581" s="25">
        <v>3.41</v>
      </c>
    </row>
    <row r="1582" spans="1:8">
      <c r="A1582" s="23">
        <v>1579</v>
      </c>
      <c r="B1582" s="23">
        <v>700</v>
      </c>
      <c r="C1582" s="23">
        <v>0.8</v>
      </c>
      <c r="D1582" s="23">
        <v>3000</v>
      </c>
      <c r="E1582" s="23">
        <v>10</v>
      </c>
      <c r="F1582" s="23">
        <v>60</v>
      </c>
      <c r="G1582" s="23">
        <v>5</v>
      </c>
      <c r="H1582" s="25">
        <v>0</v>
      </c>
    </row>
    <row r="1583" spans="1:8">
      <c r="A1583" s="23">
        <v>1580</v>
      </c>
      <c r="B1583" s="23">
        <v>700</v>
      </c>
      <c r="C1583" s="23">
        <v>0.8</v>
      </c>
      <c r="D1583" s="23">
        <v>3000</v>
      </c>
      <c r="E1583" s="23">
        <v>10</v>
      </c>
      <c r="F1583" s="23">
        <v>60</v>
      </c>
      <c r="G1583" s="23">
        <v>10</v>
      </c>
      <c r="H1583" s="25">
        <v>0</v>
      </c>
    </row>
    <row r="1584" spans="1:8">
      <c r="A1584" s="23">
        <v>1581</v>
      </c>
      <c r="B1584" s="23">
        <v>700</v>
      </c>
      <c r="C1584" s="23">
        <v>0.8</v>
      </c>
      <c r="D1584" s="23">
        <v>3000</v>
      </c>
      <c r="E1584" s="23">
        <v>10</v>
      </c>
      <c r="F1584" s="23">
        <v>60</v>
      </c>
      <c r="G1584" s="23">
        <v>40</v>
      </c>
      <c r="H1584" s="25">
        <v>0</v>
      </c>
    </row>
    <row r="1585" spans="1:8">
      <c r="A1585" s="23">
        <v>1582</v>
      </c>
      <c r="B1585" s="23">
        <v>700</v>
      </c>
      <c r="C1585" s="23">
        <v>0.8</v>
      </c>
      <c r="D1585" s="23">
        <v>3000</v>
      </c>
      <c r="E1585" s="23">
        <v>10</v>
      </c>
      <c r="F1585" s="23">
        <v>60</v>
      </c>
      <c r="G1585" s="23">
        <v>70</v>
      </c>
      <c r="H1585" s="25">
        <v>0</v>
      </c>
    </row>
    <row r="1586" spans="1:8">
      <c r="A1586" s="23">
        <v>1583</v>
      </c>
      <c r="B1586" s="23">
        <v>700</v>
      </c>
      <c r="C1586" s="23">
        <v>0.8</v>
      </c>
      <c r="D1586" s="23">
        <v>3000</v>
      </c>
      <c r="E1586" s="23">
        <v>10</v>
      </c>
      <c r="F1586" s="23">
        <v>60</v>
      </c>
      <c r="G1586" s="23">
        <v>100</v>
      </c>
      <c r="H1586" s="25">
        <v>0</v>
      </c>
    </row>
    <row r="1587" spans="1:8">
      <c r="A1587" s="23">
        <v>1584</v>
      </c>
      <c r="B1587" s="23">
        <v>700</v>
      </c>
      <c r="C1587" s="23">
        <v>0.8</v>
      </c>
      <c r="D1587" s="23">
        <v>3000</v>
      </c>
      <c r="E1587" s="23">
        <v>20</v>
      </c>
      <c r="F1587" s="23">
        <v>0</v>
      </c>
      <c r="G1587" s="23">
        <v>0</v>
      </c>
      <c r="H1587" s="25">
        <v>6.5014562610000004</v>
      </c>
    </row>
    <row r="1588" spans="1:8">
      <c r="A1588" s="23">
        <v>1585</v>
      </c>
      <c r="B1588" s="23">
        <v>700</v>
      </c>
      <c r="C1588" s="23">
        <v>0.8</v>
      </c>
      <c r="D1588" s="23">
        <v>3000</v>
      </c>
      <c r="E1588" s="23">
        <v>20</v>
      </c>
      <c r="F1588" s="23">
        <v>0</v>
      </c>
      <c r="G1588" s="23">
        <v>5</v>
      </c>
      <c r="H1588" s="25">
        <v>0</v>
      </c>
    </row>
    <row r="1589" spans="1:8">
      <c r="A1589" s="23">
        <v>1586</v>
      </c>
      <c r="B1589" s="23">
        <v>700</v>
      </c>
      <c r="C1589" s="23">
        <v>0.8</v>
      </c>
      <c r="D1589" s="23">
        <v>3000</v>
      </c>
      <c r="E1589" s="23">
        <v>20</v>
      </c>
      <c r="F1589" s="23">
        <v>0</v>
      </c>
      <c r="G1589" s="23">
        <v>10</v>
      </c>
      <c r="H1589" s="25">
        <v>0</v>
      </c>
    </row>
    <row r="1590" spans="1:8">
      <c r="A1590" s="23">
        <v>1587</v>
      </c>
      <c r="B1590" s="23">
        <v>700</v>
      </c>
      <c r="C1590" s="23">
        <v>0.8</v>
      </c>
      <c r="D1590" s="23">
        <v>3000</v>
      </c>
      <c r="E1590" s="23">
        <v>20</v>
      </c>
      <c r="F1590" s="23">
        <v>0</v>
      </c>
      <c r="G1590" s="23">
        <v>40</v>
      </c>
      <c r="H1590" s="25">
        <v>0</v>
      </c>
    </row>
    <row r="1591" spans="1:8">
      <c r="A1591" s="23">
        <v>1588</v>
      </c>
      <c r="B1591" s="23">
        <v>700</v>
      </c>
      <c r="C1591" s="23">
        <v>0.8</v>
      </c>
      <c r="D1591" s="23">
        <v>3000</v>
      </c>
      <c r="E1591" s="23">
        <v>20</v>
      </c>
      <c r="F1591" s="23">
        <v>0</v>
      </c>
      <c r="G1591" s="23">
        <v>70</v>
      </c>
      <c r="H1591" s="25">
        <v>0</v>
      </c>
    </row>
    <row r="1592" spans="1:8">
      <c r="A1592" s="23">
        <v>1589</v>
      </c>
      <c r="B1592" s="23">
        <v>700</v>
      </c>
      <c r="C1592" s="23">
        <v>0.8</v>
      </c>
      <c r="D1592" s="23">
        <v>3000</v>
      </c>
      <c r="E1592" s="23">
        <v>20</v>
      </c>
      <c r="F1592" s="23">
        <v>0</v>
      </c>
      <c r="G1592" s="23">
        <v>100</v>
      </c>
      <c r="H1592" s="25">
        <v>0</v>
      </c>
    </row>
    <row r="1593" spans="1:8">
      <c r="A1593" s="23">
        <v>1590</v>
      </c>
      <c r="B1593" s="23">
        <v>700</v>
      </c>
      <c r="C1593" s="23">
        <v>0.8</v>
      </c>
      <c r="D1593" s="23">
        <v>3000</v>
      </c>
      <c r="E1593" s="23">
        <v>20</v>
      </c>
      <c r="F1593" s="23">
        <v>30</v>
      </c>
      <c r="G1593" s="23">
        <v>0</v>
      </c>
      <c r="H1593" s="25">
        <v>5.72</v>
      </c>
    </row>
    <row r="1594" spans="1:8">
      <c r="A1594" s="23">
        <v>1591</v>
      </c>
      <c r="B1594" s="23">
        <v>700</v>
      </c>
      <c r="C1594" s="23">
        <v>0.8</v>
      </c>
      <c r="D1594" s="23">
        <v>3000</v>
      </c>
      <c r="E1594" s="23">
        <v>20</v>
      </c>
      <c r="F1594" s="23">
        <v>30</v>
      </c>
      <c r="G1594" s="23">
        <v>5</v>
      </c>
      <c r="H1594" s="25">
        <v>0</v>
      </c>
    </row>
    <row r="1595" spans="1:8">
      <c r="A1595" s="23">
        <v>1592</v>
      </c>
      <c r="B1595" s="23">
        <v>700</v>
      </c>
      <c r="C1595" s="23">
        <v>0.8</v>
      </c>
      <c r="D1595" s="23">
        <v>3000</v>
      </c>
      <c r="E1595" s="23">
        <v>20</v>
      </c>
      <c r="F1595" s="23">
        <v>30</v>
      </c>
      <c r="G1595" s="23">
        <v>10</v>
      </c>
      <c r="H1595" s="25">
        <v>0</v>
      </c>
    </row>
    <row r="1596" spans="1:8">
      <c r="A1596" s="23">
        <v>1593</v>
      </c>
      <c r="B1596" s="23">
        <v>700</v>
      </c>
      <c r="C1596" s="23">
        <v>0.8</v>
      </c>
      <c r="D1596" s="23">
        <v>3000</v>
      </c>
      <c r="E1596" s="23">
        <v>20</v>
      </c>
      <c r="F1596" s="23">
        <v>30</v>
      </c>
      <c r="G1596" s="23">
        <v>40</v>
      </c>
      <c r="H1596" s="25">
        <v>0</v>
      </c>
    </row>
    <row r="1597" spans="1:8">
      <c r="A1597" s="23">
        <v>1594</v>
      </c>
      <c r="B1597" s="23">
        <v>700</v>
      </c>
      <c r="C1597" s="23">
        <v>0.8</v>
      </c>
      <c r="D1597" s="23">
        <v>3000</v>
      </c>
      <c r="E1597" s="23">
        <v>20</v>
      </c>
      <c r="F1597" s="23">
        <v>30</v>
      </c>
      <c r="G1597" s="23">
        <v>70</v>
      </c>
      <c r="H1597" s="25">
        <v>0</v>
      </c>
    </row>
    <row r="1598" spans="1:8">
      <c r="A1598" s="23">
        <v>1595</v>
      </c>
      <c r="B1598" s="23">
        <v>700</v>
      </c>
      <c r="C1598" s="23">
        <v>0.8</v>
      </c>
      <c r="D1598" s="23">
        <v>3000</v>
      </c>
      <c r="E1598" s="23">
        <v>20</v>
      </c>
      <c r="F1598" s="23">
        <v>30</v>
      </c>
      <c r="G1598" s="23">
        <v>100</v>
      </c>
      <c r="H1598" s="25">
        <v>0</v>
      </c>
    </row>
    <row r="1599" spans="1:8">
      <c r="A1599" s="23">
        <v>1596</v>
      </c>
      <c r="B1599" s="23">
        <v>700</v>
      </c>
      <c r="C1599" s="23">
        <v>0.8</v>
      </c>
      <c r="D1599" s="23">
        <v>3000</v>
      </c>
      <c r="E1599" s="23">
        <v>20</v>
      </c>
      <c r="F1599" s="23">
        <v>60</v>
      </c>
      <c r="G1599" s="23">
        <v>0</v>
      </c>
      <c r="H1599" s="25">
        <v>3.5176901819999999</v>
      </c>
    </row>
    <row r="1600" spans="1:8">
      <c r="A1600" s="23">
        <v>1597</v>
      </c>
      <c r="B1600" s="23">
        <v>700</v>
      </c>
      <c r="C1600" s="23">
        <v>0.8</v>
      </c>
      <c r="D1600" s="23">
        <v>3000</v>
      </c>
      <c r="E1600" s="23">
        <v>20</v>
      </c>
      <c r="F1600" s="23">
        <v>60</v>
      </c>
      <c r="G1600" s="23">
        <v>5</v>
      </c>
      <c r="H1600" s="25">
        <v>0</v>
      </c>
    </row>
    <row r="1601" spans="1:8">
      <c r="A1601" s="23">
        <v>1598</v>
      </c>
      <c r="B1601" s="23">
        <v>700</v>
      </c>
      <c r="C1601" s="23">
        <v>0.8</v>
      </c>
      <c r="D1601" s="23">
        <v>3000</v>
      </c>
      <c r="E1601" s="23">
        <v>20</v>
      </c>
      <c r="F1601" s="23">
        <v>60</v>
      </c>
      <c r="G1601" s="23">
        <v>10</v>
      </c>
      <c r="H1601" s="25">
        <v>0</v>
      </c>
    </row>
    <row r="1602" spans="1:8">
      <c r="A1602" s="23">
        <v>1599</v>
      </c>
      <c r="B1602" s="23">
        <v>700</v>
      </c>
      <c r="C1602" s="23">
        <v>0.8</v>
      </c>
      <c r="D1602" s="23">
        <v>3000</v>
      </c>
      <c r="E1602" s="23">
        <v>20</v>
      </c>
      <c r="F1602" s="23">
        <v>60</v>
      </c>
      <c r="G1602" s="23">
        <v>40</v>
      </c>
      <c r="H1602" s="25">
        <v>0</v>
      </c>
    </row>
    <row r="1603" spans="1:8">
      <c r="A1603" s="23">
        <v>1600</v>
      </c>
      <c r="B1603" s="23">
        <v>700</v>
      </c>
      <c r="C1603" s="23">
        <v>0.8</v>
      </c>
      <c r="D1603" s="23">
        <v>3000</v>
      </c>
      <c r="E1603" s="23">
        <v>20</v>
      </c>
      <c r="F1603" s="23">
        <v>60</v>
      </c>
      <c r="G1603" s="23">
        <v>70</v>
      </c>
      <c r="H1603" s="25">
        <v>0</v>
      </c>
    </row>
    <row r="1604" spans="1:8">
      <c r="A1604" s="23">
        <v>1601</v>
      </c>
      <c r="B1604" s="23">
        <v>700</v>
      </c>
      <c r="C1604" s="23">
        <v>0.8</v>
      </c>
      <c r="D1604" s="23">
        <v>3000</v>
      </c>
      <c r="E1604" s="23">
        <v>20</v>
      </c>
      <c r="F1604" s="23">
        <v>60</v>
      </c>
      <c r="G1604" s="23">
        <v>100</v>
      </c>
      <c r="H1604" s="25">
        <v>0</v>
      </c>
    </row>
    <row r="1605" spans="1:8">
      <c r="A1605" s="23">
        <v>1602</v>
      </c>
      <c r="B1605" s="23">
        <v>700</v>
      </c>
      <c r="C1605" s="23">
        <v>0.8</v>
      </c>
      <c r="D1605" s="23">
        <v>3000</v>
      </c>
      <c r="E1605" s="23">
        <v>50</v>
      </c>
      <c r="F1605" s="23">
        <v>0</v>
      </c>
      <c r="G1605" s="23">
        <v>0</v>
      </c>
      <c r="H1605" s="25">
        <v>6.7263965609999996</v>
      </c>
    </row>
    <row r="1606" spans="1:8">
      <c r="A1606" s="23">
        <v>1603</v>
      </c>
      <c r="B1606" s="23">
        <v>700</v>
      </c>
      <c r="C1606" s="23">
        <v>0.8</v>
      </c>
      <c r="D1606" s="23">
        <v>3000</v>
      </c>
      <c r="E1606" s="23">
        <v>50</v>
      </c>
      <c r="F1606" s="23">
        <v>0</v>
      </c>
      <c r="G1606" s="23">
        <v>5</v>
      </c>
      <c r="H1606" s="25">
        <v>0</v>
      </c>
    </row>
    <row r="1607" spans="1:8">
      <c r="A1607" s="23">
        <v>1604</v>
      </c>
      <c r="B1607" s="23">
        <v>700</v>
      </c>
      <c r="C1607" s="23">
        <v>0.8</v>
      </c>
      <c r="D1607" s="23">
        <v>3000</v>
      </c>
      <c r="E1607" s="23">
        <v>50</v>
      </c>
      <c r="F1607" s="23">
        <v>0</v>
      </c>
      <c r="G1607" s="23">
        <v>10</v>
      </c>
      <c r="H1607" s="25">
        <v>0</v>
      </c>
    </row>
    <row r="1608" spans="1:8">
      <c r="A1608" s="23">
        <v>1605</v>
      </c>
      <c r="B1608" s="23">
        <v>700</v>
      </c>
      <c r="C1608" s="23">
        <v>0.8</v>
      </c>
      <c r="D1608" s="23">
        <v>3000</v>
      </c>
      <c r="E1608" s="23">
        <v>50</v>
      </c>
      <c r="F1608" s="23">
        <v>0</v>
      </c>
      <c r="G1608" s="23">
        <v>40</v>
      </c>
      <c r="H1608" s="25">
        <v>0</v>
      </c>
    </row>
    <row r="1609" spans="1:8">
      <c r="A1609" s="23">
        <v>1606</v>
      </c>
      <c r="B1609" s="23">
        <v>700</v>
      </c>
      <c r="C1609" s="23">
        <v>0.8</v>
      </c>
      <c r="D1609" s="23">
        <v>3000</v>
      </c>
      <c r="E1609" s="23">
        <v>50</v>
      </c>
      <c r="F1609" s="23">
        <v>0</v>
      </c>
      <c r="G1609" s="23">
        <v>70</v>
      </c>
      <c r="H1609" s="25">
        <v>0</v>
      </c>
    </row>
    <row r="1610" spans="1:8">
      <c r="A1610" s="23">
        <v>1607</v>
      </c>
      <c r="B1610" s="23">
        <v>700</v>
      </c>
      <c r="C1610" s="23">
        <v>0.8</v>
      </c>
      <c r="D1610" s="23">
        <v>3000</v>
      </c>
      <c r="E1610" s="23">
        <v>50</v>
      </c>
      <c r="F1610" s="23">
        <v>0</v>
      </c>
      <c r="G1610" s="23">
        <v>100</v>
      </c>
      <c r="H1610" s="25">
        <v>0</v>
      </c>
    </row>
    <row r="1611" spans="1:8">
      <c r="A1611" s="23">
        <v>1608</v>
      </c>
      <c r="B1611" s="23">
        <v>700</v>
      </c>
      <c r="C1611" s="23">
        <v>0.8</v>
      </c>
      <c r="D1611" s="23">
        <v>3000</v>
      </c>
      <c r="E1611" s="23">
        <v>50</v>
      </c>
      <c r="F1611" s="23">
        <v>30</v>
      </c>
      <c r="G1611" s="23">
        <v>0</v>
      </c>
      <c r="H1611" s="25">
        <v>5.8879351619999998</v>
      </c>
    </row>
    <row r="1612" spans="1:8">
      <c r="A1612" s="23">
        <v>1609</v>
      </c>
      <c r="B1612" s="23">
        <v>700</v>
      </c>
      <c r="C1612" s="23">
        <v>0.8</v>
      </c>
      <c r="D1612" s="23">
        <v>3000</v>
      </c>
      <c r="E1612" s="23">
        <v>50</v>
      </c>
      <c r="F1612" s="23">
        <v>30</v>
      </c>
      <c r="G1612" s="23">
        <v>5</v>
      </c>
      <c r="H1612" s="25">
        <v>0</v>
      </c>
    </row>
    <row r="1613" spans="1:8">
      <c r="A1613" s="23">
        <v>1610</v>
      </c>
      <c r="B1613" s="23">
        <v>700</v>
      </c>
      <c r="C1613" s="23">
        <v>0.8</v>
      </c>
      <c r="D1613" s="23">
        <v>3000</v>
      </c>
      <c r="E1613" s="23">
        <v>50</v>
      </c>
      <c r="F1613" s="23">
        <v>30</v>
      </c>
      <c r="G1613" s="23">
        <v>10</v>
      </c>
      <c r="H1613" s="25">
        <v>0</v>
      </c>
    </row>
    <row r="1614" spans="1:8">
      <c r="A1614" s="23">
        <v>1611</v>
      </c>
      <c r="B1614" s="23">
        <v>700</v>
      </c>
      <c r="C1614" s="23">
        <v>0.8</v>
      </c>
      <c r="D1614" s="23">
        <v>3000</v>
      </c>
      <c r="E1614" s="23">
        <v>50</v>
      </c>
      <c r="F1614" s="23">
        <v>30</v>
      </c>
      <c r="G1614" s="23">
        <v>40</v>
      </c>
      <c r="H1614" s="25">
        <v>0</v>
      </c>
    </row>
    <row r="1615" spans="1:8">
      <c r="A1615" s="23">
        <v>1612</v>
      </c>
      <c r="B1615" s="23">
        <v>700</v>
      </c>
      <c r="C1615" s="23">
        <v>0.8</v>
      </c>
      <c r="D1615" s="23">
        <v>3000</v>
      </c>
      <c r="E1615" s="23">
        <v>50</v>
      </c>
      <c r="F1615" s="23">
        <v>30</v>
      </c>
      <c r="G1615" s="23">
        <v>70</v>
      </c>
      <c r="H1615" s="25">
        <v>0</v>
      </c>
    </row>
    <row r="1616" spans="1:8">
      <c r="A1616" s="23">
        <v>1613</v>
      </c>
      <c r="B1616" s="23">
        <v>700</v>
      </c>
      <c r="C1616" s="23">
        <v>0.8</v>
      </c>
      <c r="D1616" s="23">
        <v>3000</v>
      </c>
      <c r="E1616" s="23">
        <v>50</v>
      </c>
      <c r="F1616" s="23">
        <v>30</v>
      </c>
      <c r="G1616" s="23">
        <v>100</v>
      </c>
      <c r="H1616" s="25">
        <v>0</v>
      </c>
    </row>
    <row r="1617" spans="1:8">
      <c r="A1617" s="23">
        <v>1614</v>
      </c>
      <c r="B1617" s="23">
        <v>700</v>
      </c>
      <c r="C1617" s="23">
        <v>0.8</v>
      </c>
      <c r="D1617" s="23">
        <v>3000</v>
      </c>
      <c r="E1617" s="23">
        <v>50</v>
      </c>
      <c r="F1617" s="23">
        <v>60</v>
      </c>
      <c r="G1617" s="23">
        <v>0</v>
      </c>
      <c r="H1617" s="25">
        <v>3.5812039379999998</v>
      </c>
    </row>
    <row r="1618" spans="1:8">
      <c r="A1618" s="23">
        <v>1615</v>
      </c>
      <c r="B1618" s="23">
        <v>700</v>
      </c>
      <c r="C1618" s="23">
        <v>0.8</v>
      </c>
      <c r="D1618" s="23">
        <v>3000</v>
      </c>
      <c r="E1618" s="23">
        <v>50</v>
      </c>
      <c r="F1618" s="23">
        <v>60</v>
      </c>
      <c r="G1618" s="23">
        <v>5</v>
      </c>
      <c r="H1618" s="25">
        <v>0</v>
      </c>
    </row>
    <row r="1619" spans="1:8">
      <c r="A1619" s="23">
        <v>1616</v>
      </c>
      <c r="B1619" s="23">
        <v>700</v>
      </c>
      <c r="C1619" s="23">
        <v>0.8</v>
      </c>
      <c r="D1619" s="23">
        <v>3000</v>
      </c>
      <c r="E1619" s="23">
        <v>50</v>
      </c>
      <c r="F1619" s="23">
        <v>60</v>
      </c>
      <c r="G1619" s="23">
        <v>10</v>
      </c>
      <c r="H1619" s="25">
        <v>0</v>
      </c>
    </row>
    <row r="1620" spans="1:8">
      <c r="A1620" s="23">
        <v>1617</v>
      </c>
      <c r="B1620" s="23">
        <v>700</v>
      </c>
      <c r="C1620" s="23">
        <v>0.8</v>
      </c>
      <c r="D1620" s="23">
        <v>3000</v>
      </c>
      <c r="E1620" s="23">
        <v>50</v>
      </c>
      <c r="F1620" s="23">
        <v>60</v>
      </c>
      <c r="G1620" s="23">
        <v>40</v>
      </c>
      <c r="H1620" s="25">
        <v>0</v>
      </c>
    </row>
    <row r="1621" spans="1:8">
      <c r="A1621" s="23">
        <v>1618</v>
      </c>
      <c r="B1621" s="23">
        <v>700</v>
      </c>
      <c r="C1621" s="23">
        <v>0.8</v>
      </c>
      <c r="D1621" s="23">
        <v>3000</v>
      </c>
      <c r="E1621" s="23">
        <v>50</v>
      </c>
      <c r="F1621" s="23">
        <v>60</v>
      </c>
      <c r="G1621" s="23">
        <v>70</v>
      </c>
      <c r="H1621" s="25">
        <v>0</v>
      </c>
    </row>
    <row r="1622" spans="1:8">
      <c r="A1622" s="23">
        <v>1619</v>
      </c>
      <c r="B1622" s="23">
        <v>700</v>
      </c>
      <c r="C1622" s="23">
        <v>0.8</v>
      </c>
      <c r="D1622" s="23">
        <v>3000</v>
      </c>
      <c r="E1622" s="23">
        <v>50</v>
      </c>
      <c r="F1622" s="23">
        <v>60</v>
      </c>
      <c r="G1622" s="23">
        <v>100</v>
      </c>
      <c r="H1622" s="25">
        <v>0</v>
      </c>
    </row>
    <row r="1623" spans="1:8">
      <c r="A1623" s="23">
        <v>1620</v>
      </c>
      <c r="B1623" s="23">
        <v>700</v>
      </c>
      <c r="C1623" s="23">
        <v>0.7</v>
      </c>
      <c r="D1623" s="23">
        <v>10</v>
      </c>
      <c r="E1623" s="23">
        <v>1</v>
      </c>
      <c r="F1623" s="23">
        <v>0</v>
      </c>
      <c r="G1623" s="23">
        <v>0</v>
      </c>
      <c r="H1623" s="25">
        <v>0</v>
      </c>
    </row>
    <row r="1624" spans="1:8">
      <c r="A1624" s="23">
        <v>1621</v>
      </c>
      <c r="B1624" s="23">
        <v>700</v>
      </c>
      <c r="C1624" s="23">
        <v>0.7</v>
      </c>
      <c r="D1624" s="23">
        <v>10</v>
      </c>
      <c r="E1624" s="23">
        <v>1</v>
      </c>
      <c r="F1624" s="23">
        <v>0</v>
      </c>
      <c r="G1624" s="23">
        <v>5</v>
      </c>
      <c r="H1624" s="25">
        <v>0</v>
      </c>
    </row>
    <row r="1625" spans="1:8">
      <c r="A1625" s="23">
        <v>1622</v>
      </c>
      <c r="B1625" s="23">
        <v>700</v>
      </c>
      <c r="C1625" s="23">
        <v>0.7</v>
      </c>
      <c r="D1625" s="23">
        <v>10</v>
      </c>
      <c r="E1625" s="23">
        <v>1</v>
      </c>
      <c r="F1625" s="23">
        <v>0</v>
      </c>
      <c r="G1625" s="23">
        <v>10</v>
      </c>
      <c r="H1625" s="25">
        <v>0</v>
      </c>
    </row>
    <row r="1626" spans="1:8">
      <c r="A1626" s="23">
        <v>1623</v>
      </c>
      <c r="B1626" s="23">
        <v>700</v>
      </c>
      <c r="C1626" s="23">
        <v>0.7</v>
      </c>
      <c r="D1626" s="23">
        <v>10</v>
      </c>
      <c r="E1626" s="23">
        <v>1</v>
      </c>
      <c r="F1626" s="23">
        <v>0</v>
      </c>
      <c r="G1626" s="23">
        <v>40</v>
      </c>
      <c r="H1626" s="25">
        <v>0</v>
      </c>
    </row>
    <row r="1627" spans="1:8">
      <c r="A1627" s="23">
        <v>1624</v>
      </c>
      <c r="B1627" s="23">
        <v>700</v>
      </c>
      <c r="C1627" s="23">
        <v>0.7</v>
      </c>
      <c r="D1627" s="23">
        <v>10</v>
      </c>
      <c r="E1627" s="23">
        <v>1</v>
      </c>
      <c r="F1627" s="23">
        <v>0</v>
      </c>
      <c r="G1627" s="23">
        <v>70</v>
      </c>
      <c r="H1627" s="25">
        <v>0</v>
      </c>
    </row>
    <row r="1628" spans="1:8">
      <c r="A1628" s="23">
        <v>1625</v>
      </c>
      <c r="B1628" s="23">
        <v>700</v>
      </c>
      <c r="C1628" s="23">
        <v>0.7</v>
      </c>
      <c r="D1628" s="23">
        <v>10</v>
      </c>
      <c r="E1628" s="23">
        <v>1</v>
      </c>
      <c r="F1628" s="23">
        <v>0</v>
      </c>
      <c r="G1628" s="23">
        <v>100</v>
      </c>
      <c r="H1628" s="25">
        <v>0</v>
      </c>
    </row>
    <row r="1629" spans="1:8">
      <c r="A1629" s="23">
        <v>1626</v>
      </c>
      <c r="B1629" s="23">
        <v>700</v>
      </c>
      <c r="C1629" s="23">
        <v>0.7</v>
      </c>
      <c r="D1629" s="23">
        <v>10</v>
      </c>
      <c r="E1629" s="23">
        <v>1</v>
      </c>
      <c r="F1629" s="23">
        <v>30</v>
      </c>
      <c r="G1629" s="23">
        <v>0</v>
      </c>
      <c r="H1629" s="25">
        <v>0</v>
      </c>
    </row>
    <row r="1630" spans="1:8">
      <c r="A1630" s="23">
        <v>1627</v>
      </c>
      <c r="B1630" s="23">
        <v>700</v>
      </c>
      <c r="C1630" s="23">
        <v>0.7</v>
      </c>
      <c r="D1630" s="23">
        <v>10</v>
      </c>
      <c r="E1630" s="23">
        <v>1</v>
      </c>
      <c r="F1630" s="23">
        <v>30</v>
      </c>
      <c r="G1630" s="23">
        <v>5</v>
      </c>
      <c r="H1630" s="25">
        <v>0</v>
      </c>
    </row>
    <row r="1631" spans="1:8">
      <c r="A1631" s="23">
        <v>1628</v>
      </c>
      <c r="B1631" s="23">
        <v>700</v>
      </c>
      <c r="C1631" s="23">
        <v>0.7</v>
      </c>
      <c r="D1631" s="23">
        <v>10</v>
      </c>
      <c r="E1631" s="23">
        <v>1</v>
      </c>
      <c r="F1631" s="23">
        <v>30</v>
      </c>
      <c r="G1631" s="23">
        <v>10</v>
      </c>
      <c r="H1631" s="25">
        <v>0</v>
      </c>
    </row>
    <row r="1632" spans="1:8">
      <c r="A1632" s="23">
        <v>1629</v>
      </c>
      <c r="B1632" s="23">
        <v>700</v>
      </c>
      <c r="C1632" s="23">
        <v>0.7</v>
      </c>
      <c r="D1632" s="23">
        <v>10</v>
      </c>
      <c r="E1632" s="23">
        <v>1</v>
      </c>
      <c r="F1632" s="23">
        <v>30</v>
      </c>
      <c r="G1632" s="23">
        <v>40</v>
      </c>
      <c r="H1632" s="25">
        <v>0</v>
      </c>
    </row>
    <row r="1633" spans="1:8">
      <c r="A1633" s="23">
        <v>1630</v>
      </c>
      <c r="B1633" s="23">
        <v>700</v>
      </c>
      <c r="C1633" s="23">
        <v>0.7</v>
      </c>
      <c r="D1633" s="23">
        <v>10</v>
      </c>
      <c r="E1633" s="23">
        <v>1</v>
      </c>
      <c r="F1633" s="23">
        <v>30</v>
      </c>
      <c r="G1633" s="23">
        <v>70</v>
      </c>
      <c r="H1633" s="25">
        <v>0</v>
      </c>
    </row>
    <row r="1634" spans="1:8">
      <c r="A1634" s="23">
        <v>1631</v>
      </c>
      <c r="B1634" s="23">
        <v>700</v>
      </c>
      <c r="C1634" s="23">
        <v>0.7</v>
      </c>
      <c r="D1634" s="23">
        <v>10</v>
      </c>
      <c r="E1634" s="23">
        <v>1</v>
      </c>
      <c r="F1634" s="23">
        <v>30</v>
      </c>
      <c r="G1634" s="23">
        <v>100</v>
      </c>
      <c r="H1634" s="25">
        <v>0</v>
      </c>
    </row>
    <row r="1635" spans="1:8">
      <c r="A1635" s="23">
        <v>1632</v>
      </c>
      <c r="B1635" s="23">
        <v>700</v>
      </c>
      <c r="C1635" s="23">
        <v>0.7</v>
      </c>
      <c r="D1635" s="23">
        <v>10</v>
      </c>
      <c r="E1635" s="23">
        <v>1</v>
      </c>
      <c r="F1635" s="23">
        <v>60</v>
      </c>
      <c r="G1635" s="23">
        <v>0</v>
      </c>
      <c r="H1635" s="25">
        <v>0</v>
      </c>
    </row>
    <row r="1636" spans="1:8">
      <c r="A1636" s="23">
        <v>1633</v>
      </c>
      <c r="B1636" s="23">
        <v>700</v>
      </c>
      <c r="C1636" s="23">
        <v>0.7</v>
      </c>
      <c r="D1636" s="23">
        <v>10</v>
      </c>
      <c r="E1636" s="23">
        <v>1</v>
      </c>
      <c r="F1636" s="23">
        <v>60</v>
      </c>
      <c r="G1636" s="23">
        <v>5</v>
      </c>
      <c r="H1636" s="25">
        <v>0</v>
      </c>
    </row>
    <row r="1637" spans="1:8">
      <c r="A1637" s="23">
        <v>1634</v>
      </c>
      <c r="B1637" s="23">
        <v>700</v>
      </c>
      <c r="C1637" s="23">
        <v>0.7</v>
      </c>
      <c r="D1637" s="23">
        <v>10</v>
      </c>
      <c r="E1637" s="23">
        <v>1</v>
      </c>
      <c r="F1637" s="23">
        <v>60</v>
      </c>
      <c r="G1637" s="23">
        <v>10</v>
      </c>
      <c r="H1637" s="25">
        <v>0</v>
      </c>
    </row>
    <row r="1638" spans="1:8">
      <c r="A1638" s="23">
        <v>1635</v>
      </c>
      <c r="B1638" s="23">
        <v>700</v>
      </c>
      <c r="C1638" s="23">
        <v>0.7</v>
      </c>
      <c r="D1638" s="23">
        <v>10</v>
      </c>
      <c r="E1638" s="23">
        <v>1</v>
      </c>
      <c r="F1638" s="23">
        <v>60</v>
      </c>
      <c r="G1638" s="23">
        <v>40</v>
      </c>
      <c r="H1638" s="25">
        <v>0</v>
      </c>
    </row>
    <row r="1639" spans="1:8">
      <c r="A1639" s="23">
        <v>1636</v>
      </c>
      <c r="B1639" s="23">
        <v>700</v>
      </c>
      <c r="C1639" s="23">
        <v>0.7</v>
      </c>
      <c r="D1639" s="23">
        <v>10</v>
      </c>
      <c r="E1639" s="23">
        <v>1</v>
      </c>
      <c r="F1639" s="23">
        <v>60</v>
      </c>
      <c r="G1639" s="23">
        <v>70</v>
      </c>
      <c r="H1639" s="25">
        <v>0</v>
      </c>
    </row>
    <row r="1640" spans="1:8">
      <c r="A1640" s="23">
        <v>1637</v>
      </c>
      <c r="B1640" s="23">
        <v>700</v>
      </c>
      <c r="C1640" s="23">
        <v>0.7</v>
      </c>
      <c r="D1640" s="23">
        <v>10</v>
      </c>
      <c r="E1640" s="23">
        <v>1</v>
      </c>
      <c r="F1640" s="23">
        <v>60</v>
      </c>
      <c r="G1640" s="23">
        <v>100</v>
      </c>
      <c r="H1640" s="25">
        <v>0</v>
      </c>
    </row>
    <row r="1641" spans="1:8">
      <c r="A1641" s="23">
        <v>1638</v>
      </c>
      <c r="B1641" s="23">
        <v>700</v>
      </c>
      <c r="C1641" s="23">
        <v>0.7</v>
      </c>
      <c r="D1641" s="23">
        <v>10</v>
      </c>
      <c r="E1641" s="23">
        <v>5</v>
      </c>
      <c r="F1641" s="23">
        <v>0</v>
      </c>
      <c r="G1641" s="23">
        <v>0</v>
      </c>
      <c r="H1641" s="25">
        <v>0</v>
      </c>
    </row>
    <row r="1642" spans="1:8">
      <c r="A1642" s="23">
        <v>1639</v>
      </c>
      <c r="B1642" s="23">
        <v>700</v>
      </c>
      <c r="C1642" s="23">
        <v>0.7</v>
      </c>
      <c r="D1642" s="23">
        <v>10</v>
      </c>
      <c r="E1642" s="23">
        <v>5</v>
      </c>
      <c r="F1642" s="23">
        <v>0</v>
      </c>
      <c r="G1642" s="23">
        <v>5</v>
      </c>
      <c r="H1642" s="25">
        <v>0</v>
      </c>
    </row>
    <row r="1643" spans="1:8">
      <c r="A1643" s="23">
        <v>1640</v>
      </c>
      <c r="B1643" s="23">
        <v>700</v>
      </c>
      <c r="C1643" s="23">
        <v>0.7</v>
      </c>
      <c r="D1643" s="23">
        <v>10</v>
      </c>
      <c r="E1643" s="23">
        <v>5</v>
      </c>
      <c r="F1643" s="23">
        <v>0</v>
      </c>
      <c r="G1643" s="23">
        <v>10</v>
      </c>
      <c r="H1643" s="25">
        <v>0</v>
      </c>
    </row>
    <row r="1644" spans="1:8">
      <c r="A1644" s="23">
        <v>1641</v>
      </c>
      <c r="B1644" s="23">
        <v>700</v>
      </c>
      <c r="C1644" s="23">
        <v>0.7</v>
      </c>
      <c r="D1644" s="23">
        <v>10</v>
      </c>
      <c r="E1644" s="23">
        <v>5</v>
      </c>
      <c r="F1644" s="23">
        <v>0</v>
      </c>
      <c r="G1644" s="23">
        <v>40</v>
      </c>
      <c r="H1644" s="25">
        <v>0</v>
      </c>
    </row>
    <row r="1645" spans="1:8">
      <c r="A1645" s="23">
        <v>1642</v>
      </c>
      <c r="B1645" s="23">
        <v>700</v>
      </c>
      <c r="C1645" s="23">
        <v>0.7</v>
      </c>
      <c r="D1645" s="23">
        <v>10</v>
      </c>
      <c r="E1645" s="23">
        <v>5</v>
      </c>
      <c r="F1645" s="23">
        <v>0</v>
      </c>
      <c r="G1645" s="23">
        <v>70</v>
      </c>
      <c r="H1645" s="25">
        <v>0</v>
      </c>
    </row>
    <row r="1646" spans="1:8">
      <c r="A1646" s="23">
        <v>1643</v>
      </c>
      <c r="B1646" s="23">
        <v>700</v>
      </c>
      <c r="C1646" s="23">
        <v>0.7</v>
      </c>
      <c r="D1646" s="23">
        <v>10</v>
      </c>
      <c r="E1646" s="23">
        <v>5</v>
      </c>
      <c r="F1646" s="23">
        <v>0</v>
      </c>
      <c r="G1646" s="23">
        <v>100</v>
      </c>
      <c r="H1646" s="25">
        <v>0</v>
      </c>
    </row>
    <row r="1647" spans="1:8">
      <c r="A1647" s="23">
        <v>1644</v>
      </c>
      <c r="B1647" s="23">
        <v>700</v>
      </c>
      <c r="C1647" s="23">
        <v>0.7</v>
      </c>
      <c r="D1647" s="23">
        <v>10</v>
      </c>
      <c r="E1647" s="23">
        <v>5</v>
      </c>
      <c r="F1647" s="23">
        <v>30</v>
      </c>
      <c r="G1647" s="23">
        <v>0</v>
      </c>
      <c r="H1647" s="25">
        <v>0</v>
      </c>
    </row>
    <row r="1648" spans="1:8">
      <c r="A1648" s="23">
        <v>1645</v>
      </c>
      <c r="B1648" s="23">
        <v>700</v>
      </c>
      <c r="C1648" s="23">
        <v>0.7</v>
      </c>
      <c r="D1648" s="23">
        <v>10</v>
      </c>
      <c r="E1648" s="23">
        <v>5</v>
      </c>
      <c r="F1648" s="23">
        <v>30</v>
      </c>
      <c r="G1648" s="23">
        <v>5</v>
      </c>
      <c r="H1648" s="25">
        <v>0</v>
      </c>
    </row>
    <row r="1649" spans="1:8">
      <c r="A1649" s="23">
        <v>1646</v>
      </c>
      <c r="B1649" s="23">
        <v>700</v>
      </c>
      <c r="C1649" s="23">
        <v>0.7</v>
      </c>
      <c r="D1649" s="23">
        <v>10</v>
      </c>
      <c r="E1649" s="23">
        <v>5</v>
      </c>
      <c r="F1649" s="23">
        <v>30</v>
      </c>
      <c r="G1649" s="23">
        <v>10</v>
      </c>
      <c r="H1649" s="25">
        <v>0</v>
      </c>
    </row>
    <row r="1650" spans="1:8">
      <c r="A1650" s="23">
        <v>1647</v>
      </c>
      <c r="B1650" s="23">
        <v>700</v>
      </c>
      <c r="C1650" s="23">
        <v>0.7</v>
      </c>
      <c r="D1650" s="23">
        <v>10</v>
      </c>
      <c r="E1650" s="23">
        <v>5</v>
      </c>
      <c r="F1650" s="23">
        <v>30</v>
      </c>
      <c r="G1650" s="23">
        <v>40</v>
      </c>
      <c r="H1650" s="25">
        <v>0</v>
      </c>
    </row>
    <row r="1651" spans="1:8">
      <c r="A1651" s="23">
        <v>1648</v>
      </c>
      <c r="B1651" s="23">
        <v>700</v>
      </c>
      <c r="C1651" s="23">
        <v>0.7</v>
      </c>
      <c r="D1651" s="23">
        <v>10</v>
      </c>
      <c r="E1651" s="23">
        <v>5</v>
      </c>
      <c r="F1651" s="23">
        <v>30</v>
      </c>
      <c r="G1651" s="23">
        <v>70</v>
      </c>
      <c r="H1651" s="25">
        <v>0</v>
      </c>
    </row>
    <row r="1652" spans="1:8">
      <c r="A1652" s="23">
        <v>1649</v>
      </c>
      <c r="B1652" s="23">
        <v>700</v>
      </c>
      <c r="C1652" s="23">
        <v>0.7</v>
      </c>
      <c r="D1652" s="23">
        <v>10</v>
      </c>
      <c r="E1652" s="23">
        <v>5</v>
      </c>
      <c r="F1652" s="23">
        <v>30</v>
      </c>
      <c r="G1652" s="23">
        <v>100</v>
      </c>
      <c r="H1652" s="25">
        <v>0</v>
      </c>
    </row>
    <row r="1653" spans="1:8">
      <c r="A1653" s="23">
        <v>1650</v>
      </c>
      <c r="B1653" s="23">
        <v>700</v>
      </c>
      <c r="C1653" s="23">
        <v>0.7</v>
      </c>
      <c r="D1653" s="23">
        <v>10</v>
      </c>
      <c r="E1653" s="23">
        <v>5</v>
      </c>
      <c r="F1653" s="23">
        <v>60</v>
      </c>
      <c r="G1653" s="23">
        <v>0</v>
      </c>
      <c r="H1653" s="25">
        <v>0</v>
      </c>
    </row>
    <row r="1654" spans="1:8">
      <c r="A1654" s="23">
        <v>1651</v>
      </c>
      <c r="B1654" s="23">
        <v>700</v>
      </c>
      <c r="C1654" s="23">
        <v>0.7</v>
      </c>
      <c r="D1654" s="23">
        <v>10</v>
      </c>
      <c r="E1654" s="23">
        <v>5</v>
      </c>
      <c r="F1654" s="23">
        <v>60</v>
      </c>
      <c r="G1654" s="23">
        <v>5</v>
      </c>
      <c r="H1654" s="25">
        <v>0</v>
      </c>
    </row>
    <row r="1655" spans="1:8">
      <c r="A1655" s="23">
        <v>1652</v>
      </c>
      <c r="B1655" s="23">
        <v>700</v>
      </c>
      <c r="C1655" s="23">
        <v>0.7</v>
      </c>
      <c r="D1655" s="23">
        <v>10</v>
      </c>
      <c r="E1655" s="23">
        <v>5</v>
      </c>
      <c r="F1655" s="23">
        <v>60</v>
      </c>
      <c r="G1655" s="23">
        <v>10</v>
      </c>
      <c r="H1655" s="25">
        <v>0</v>
      </c>
    </row>
    <row r="1656" spans="1:8">
      <c r="A1656" s="23">
        <v>1653</v>
      </c>
      <c r="B1656" s="23">
        <v>700</v>
      </c>
      <c r="C1656" s="23">
        <v>0.7</v>
      </c>
      <c r="D1656" s="23">
        <v>10</v>
      </c>
      <c r="E1656" s="23">
        <v>5</v>
      </c>
      <c r="F1656" s="23">
        <v>60</v>
      </c>
      <c r="G1656" s="23">
        <v>40</v>
      </c>
      <c r="H1656" s="25">
        <v>0</v>
      </c>
    </row>
    <row r="1657" spans="1:8">
      <c r="A1657" s="23">
        <v>1654</v>
      </c>
      <c r="B1657" s="23">
        <v>700</v>
      </c>
      <c r="C1657" s="23">
        <v>0.7</v>
      </c>
      <c r="D1657" s="23">
        <v>10</v>
      </c>
      <c r="E1657" s="23">
        <v>5</v>
      </c>
      <c r="F1657" s="23">
        <v>60</v>
      </c>
      <c r="G1657" s="23">
        <v>70</v>
      </c>
      <c r="H1657" s="25">
        <v>0</v>
      </c>
    </row>
    <row r="1658" spans="1:8">
      <c r="A1658" s="23">
        <v>1655</v>
      </c>
      <c r="B1658" s="23">
        <v>700</v>
      </c>
      <c r="C1658" s="23">
        <v>0.7</v>
      </c>
      <c r="D1658" s="23">
        <v>10</v>
      </c>
      <c r="E1658" s="23">
        <v>5</v>
      </c>
      <c r="F1658" s="23">
        <v>60</v>
      </c>
      <c r="G1658" s="23">
        <v>100</v>
      </c>
      <c r="H1658" s="25">
        <v>0</v>
      </c>
    </row>
    <row r="1659" spans="1:8">
      <c r="A1659" s="23">
        <v>1656</v>
      </c>
      <c r="B1659" s="23">
        <v>700</v>
      </c>
      <c r="C1659" s="23">
        <v>0.7</v>
      </c>
      <c r="D1659" s="23">
        <v>10</v>
      </c>
      <c r="E1659" s="23">
        <v>10</v>
      </c>
      <c r="F1659" s="23">
        <v>0</v>
      </c>
      <c r="G1659" s="23">
        <v>0</v>
      </c>
      <c r="H1659" s="25">
        <v>0</v>
      </c>
    </row>
    <row r="1660" spans="1:8">
      <c r="A1660" s="23">
        <v>1657</v>
      </c>
      <c r="B1660" s="23">
        <v>700</v>
      </c>
      <c r="C1660" s="23">
        <v>0.7</v>
      </c>
      <c r="D1660" s="23">
        <v>10</v>
      </c>
      <c r="E1660" s="23">
        <v>10</v>
      </c>
      <c r="F1660" s="23">
        <v>0</v>
      </c>
      <c r="G1660" s="23">
        <v>5</v>
      </c>
      <c r="H1660" s="25">
        <v>0</v>
      </c>
    </row>
    <row r="1661" spans="1:8">
      <c r="A1661" s="23">
        <v>1658</v>
      </c>
      <c r="B1661" s="23">
        <v>700</v>
      </c>
      <c r="C1661" s="23">
        <v>0.7</v>
      </c>
      <c r="D1661" s="23">
        <v>10</v>
      </c>
      <c r="E1661" s="23">
        <v>10</v>
      </c>
      <c r="F1661" s="23">
        <v>0</v>
      </c>
      <c r="G1661" s="23">
        <v>10</v>
      </c>
      <c r="H1661" s="25">
        <v>0</v>
      </c>
    </row>
    <row r="1662" spans="1:8">
      <c r="A1662" s="23">
        <v>1659</v>
      </c>
      <c r="B1662" s="23">
        <v>700</v>
      </c>
      <c r="C1662" s="23">
        <v>0.7</v>
      </c>
      <c r="D1662" s="23">
        <v>10</v>
      </c>
      <c r="E1662" s="23">
        <v>10</v>
      </c>
      <c r="F1662" s="23">
        <v>0</v>
      </c>
      <c r="G1662" s="23">
        <v>40</v>
      </c>
      <c r="H1662" s="25">
        <v>0</v>
      </c>
    </row>
    <row r="1663" spans="1:8">
      <c r="A1663" s="23">
        <v>1660</v>
      </c>
      <c r="B1663" s="23">
        <v>700</v>
      </c>
      <c r="C1663" s="23">
        <v>0.7</v>
      </c>
      <c r="D1663" s="23">
        <v>10</v>
      </c>
      <c r="E1663" s="23">
        <v>10</v>
      </c>
      <c r="F1663" s="23">
        <v>0</v>
      </c>
      <c r="G1663" s="23">
        <v>70</v>
      </c>
      <c r="H1663" s="25">
        <v>0</v>
      </c>
    </row>
    <row r="1664" spans="1:8">
      <c r="A1664" s="23">
        <v>1661</v>
      </c>
      <c r="B1664" s="23">
        <v>700</v>
      </c>
      <c r="C1664" s="23">
        <v>0.7</v>
      </c>
      <c r="D1664" s="23">
        <v>10</v>
      </c>
      <c r="E1664" s="23">
        <v>10</v>
      </c>
      <c r="F1664" s="23">
        <v>0</v>
      </c>
      <c r="G1664" s="23">
        <v>100</v>
      </c>
      <c r="H1664" s="25">
        <v>0</v>
      </c>
    </row>
    <row r="1665" spans="1:8">
      <c r="A1665" s="23">
        <v>1662</v>
      </c>
      <c r="B1665" s="23">
        <v>700</v>
      </c>
      <c r="C1665" s="23">
        <v>0.7</v>
      </c>
      <c r="D1665" s="23">
        <v>10</v>
      </c>
      <c r="E1665" s="23">
        <v>10</v>
      </c>
      <c r="F1665" s="23">
        <v>30</v>
      </c>
      <c r="G1665" s="23">
        <v>0</v>
      </c>
      <c r="H1665" s="25">
        <v>0</v>
      </c>
    </row>
    <row r="1666" spans="1:8">
      <c r="A1666" s="23">
        <v>1663</v>
      </c>
      <c r="B1666" s="23">
        <v>700</v>
      </c>
      <c r="C1666" s="23">
        <v>0.7</v>
      </c>
      <c r="D1666" s="23">
        <v>10</v>
      </c>
      <c r="E1666" s="23">
        <v>10</v>
      </c>
      <c r="F1666" s="23">
        <v>30</v>
      </c>
      <c r="G1666" s="23">
        <v>5</v>
      </c>
      <c r="H1666" s="25">
        <v>0</v>
      </c>
    </row>
    <row r="1667" spans="1:8">
      <c r="A1667" s="23">
        <v>1664</v>
      </c>
      <c r="B1667" s="23">
        <v>700</v>
      </c>
      <c r="C1667" s="23">
        <v>0.7</v>
      </c>
      <c r="D1667" s="23">
        <v>10</v>
      </c>
      <c r="E1667" s="23">
        <v>10</v>
      </c>
      <c r="F1667" s="23">
        <v>30</v>
      </c>
      <c r="G1667" s="23">
        <v>10</v>
      </c>
      <c r="H1667" s="25">
        <v>0</v>
      </c>
    </row>
    <row r="1668" spans="1:8">
      <c r="A1668" s="23">
        <v>1665</v>
      </c>
      <c r="B1668" s="23">
        <v>700</v>
      </c>
      <c r="C1668" s="23">
        <v>0.7</v>
      </c>
      <c r="D1668" s="23">
        <v>10</v>
      </c>
      <c r="E1668" s="23">
        <v>10</v>
      </c>
      <c r="F1668" s="23">
        <v>30</v>
      </c>
      <c r="G1668" s="23">
        <v>40</v>
      </c>
      <c r="H1668" s="25">
        <v>0</v>
      </c>
    </row>
    <row r="1669" spans="1:8">
      <c r="A1669" s="23">
        <v>1666</v>
      </c>
      <c r="B1669" s="23">
        <v>700</v>
      </c>
      <c r="C1669" s="23">
        <v>0.7</v>
      </c>
      <c r="D1669" s="23">
        <v>10</v>
      </c>
      <c r="E1669" s="23">
        <v>10</v>
      </c>
      <c r="F1669" s="23">
        <v>30</v>
      </c>
      <c r="G1669" s="23">
        <v>70</v>
      </c>
      <c r="H1669" s="25">
        <v>0</v>
      </c>
    </row>
    <row r="1670" spans="1:8">
      <c r="A1670" s="23">
        <v>1667</v>
      </c>
      <c r="B1670" s="23">
        <v>700</v>
      </c>
      <c r="C1670" s="23">
        <v>0.7</v>
      </c>
      <c r="D1670" s="23">
        <v>10</v>
      </c>
      <c r="E1670" s="23">
        <v>10</v>
      </c>
      <c r="F1670" s="23">
        <v>30</v>
      </c>
      <c r="G1670" s="23">
        <v>100</v>
      </c>
      <c r="H1670" s="25">
        <v>0</v>
      </c>
    </row>
    <row r="1671" spans="1:8">
      <c r="A1671" s="23">
        <v>1668</v>
      </c>
      <c r="B1671" s="23">
        <v>700</v>
      </c>
      <c r="C1671" s="23">
        <v>0.7</v>
      </c>
      <c r="D1671" s="23">
        <v>10</v>
      </c>
      <c r="E1671" s="23">
        <v>10</v>
      </c>
      <c r="F1671" s="23">
        <v>60</v>
      </c>
      <c r="G1671" s="23">
        <v>0</v>
      </c>
      <c r="H1671" s="25">
        <v>0</v>
      </c>
    </row>
    <row r="1672" spans="1:8">
      <c r="A1672" s="23">
        <v>1669</v>
      </c>
      <c r="B1672" s="23">
        <v>700</v>
      </c>
      <c r="C1672" s="23">
        <v>0.7</v>
      </c>
      <c r="D1672" s="23">
        <v>10</v>
      </c>
      <c r="E1672" s="23">
        <v>10</v>
      </c>
      <c r="F1672" s="23">
        <v>60</v>
      </c>
      <c r="G1672" s="23">
        <v>5</v>
      </c>
      <c r="H1672" s="25">
        <v>0</v>
      </c>
    </row>
    <row r="1673" spans="1:8">
      <c r="A1673" s="23">
        <v>1670</v>
      </c>
      <c r="B1673" s="23">
        <v>700</v>
      </c>
      <c r="C1673" s="23">
        <v>0.7</v>
      </c>
      <c r="D1673" s="23">
        <v>10</v>
      </c>
      <c r="E1673" s="23">
        <v>10</v>
      </c>
      <c r="F1673" s="23">
        <v>60</v>
      </c>
      <c r="G1673" s="23">
        <v>10</v>
      </c>
      <c r="H1673" s="25">
        <v>0</v>
      </c>
    </row>
    <row r="1674" spans="1:8">
      <c r="A1674" s="23">
        <v>1671</v>
      </c>
      <c r="B1674" s="23">
        <v>700</v>
      </c>
      <c r="C1674" s="23">
        <v>0.7</v>
      </c>
      <c r="D1674" s="23">
        <v>10</v>
      </c>
      <c r="E1674" s="23">
        <v>10</v>
      </c>
      <c r="F1674" s="23">
        <v>60</v>
      </c>
      <c r="G1674" s="23">
        <v>40</v>
      </c>
      <c r="H1674" s="25">
        <v>0</v>
      </c>
    </row>
    <row r="1675" spans="1:8">
      <c r="A1675" s="23">
        <v>1672</v>
      </c>
      <c r="B1675" s="23">
        <v>700</v>
      </c>
      <c r="C1675" s="23">
        <v>0.7</v>
      </c>
      <c r="D1675" s="23">
        <v>10</v>
      </c>
      <c r="E1675" s="23">
        <v>10</v>
      </c>
      <c r="F1675" s="23">
        <v>60</v>
      </c>
      <c r="G1675" s="23">
        <v>70</v>
      </c>
      <c r="H1675" s="25">
        <v>0</v>
      </c>
    </row>
    <row r="1676" spans="1:8">
      <c r="A1676" s="23">
        <v>1673</v>
      </c>
      <c r="B1676" s="23">
        <v>700</v>
      </c>
      <c r="C1676" s="23">
        <v>0.7</v>
      </c>
      <c r="D1676" s="23">
        <v>10</v>
      </c>
      <c r="E1676" s="23">
        <v>10</v>
      </c>
      <c r="F1676" s="23">
        <v>60</v>
      </c>
      <c r="G1676" s="23">
        <v>100</v>
      </c>
      <c r="H1676" s="25">
        <v>0</v>
      </c>
    </row>
    <row r="1677" spans="1:8">
      <c r="A1677" s="23">
        <v>1674</v>
      </c>
      <c r="B1677" s="23">
        <v>700</v>
      </c>
      <c r="C1677" s="23">
        <v>0.7</v>
      </c>
      <c r="D1677" s="23">
        <v>10</v>
      </c>
      <c r="E1677" s="23">
        <v>20</v>
      </c>
      <c r="F1677" s="23">
        <v>0</v>
      </c>
      <c r="G1677" s="23">
        <v>0</v>
      </c>
      <c r="H1677" s="25">
        <v>0</v>
      </c>
    </row>
    <row r="1678" spans="1:8">
      <c r="A1678" s="23">
        <v>1675</v>
      </c>
      <c r="B1678" s="23">
        <v>700</v>
      </c>
      <c r="C1678" s="23">
        <v>0.7</v>
      </c>
      <c r="D1678" s="23">
        <v>10</v>
      </c>
      <c r="E1678" s="23">
        <v>20</v>
      </c>
      <c r="F1678" s="23">
        <v>0</v>
      </c>
      <c r="G1678" s="23">
        <v>5</v>
      </c>
      <c r="H1678" s="25">
        <v>0</v>
      </c>
    </row>
    <row r="1679" spans="1:8">
      <c r="A1679" s="23">
        <v>1676</v>
      </c>
      <c r="B1679" s="23">
        <v>700</v>
      </c>
      <c r="C1679" s="23">
        <v>0.7</v>
      </c>
      <c r="D1679" s="23">
        <v>10</v>
      </c>
      <c r="E1679" s="23">
        <v>20</v>
      </c>
      <c r="F1679" s="23">
        <v>0</v>
      </c>
      <c r="G1679" s="23">
        <v>10</v>
      </c>
      <c r="H1679" s="25">
        <v>0</v>
      </c>
    </row>
    <row r="1680" spans="1:8">
      <c r="A1680" s="23">
        <v>1677</v>
      </c>
      <c r="B1680" s="23">
        <v>700</v>
      </c>
      <c r="C1680" s="23">
        <v>0.7</v>
      </c>
      <c r="D1680" s="23">
        <v>10</v>
      </c>
      <c r="E1680" s="23">
        <v>20</v>
      </c>
      <c r="F1680" s="23">
        <v>0</v>
      </c>
      <c r="G1680" s="23">
        <v>40</v>
      </c>
      <c r="H1680" s="25">
        <v>0</v>
      </c>
    </row>
    <row r="1681" spans="1:8">
      <c r="A1681" s="23">
        <v>1678</v>
      </c>
      <c r="B1681" s="23">
        <v>700</v>
      </c>
      <c r="C1681" s="23">
        <v>0.7</v>
      </c>
      <c r="D1681" s="23">
        <v>10</v>
      </c>
      <c r="E1681" s="23">
        <v>20</v>
      </c>
      <c r="F1681" s="23">
        <v>0</v>
      </c>
      <c r="G1681" s="23">
        <v>70</v>
      </c>
      <c r="H1681" s="25">
        <v>0</v>
      </c>
    </row>
    <row r="1682" spans="1:8">
      <c r="A1682" s="23">
        <v>1679</v>
      </c>
      <c r="B1682" s="23">
        <v>700</v>
      </c>
      <c r="C1682" s="23">
        <v>0.7</v>
      </c>
      <c r="D1682" s="23">
        <v>10</v>
      </c>
      <c r="E1682" s="23">
        <v>20</v>
      </c>
      <c r="F1682" s="23">
        <v>0</v>
      </c>
      <c r="G1682" s="23">
        <v>100</v>
      </c>
      <c r="H1682" s="25">
        <v>0</v>
      </c>
    </row>
    <row r="1683" spans="1:8">
      <c r="A1683" s="23">
        <v>1680</v>
      </c>
      <c r="B1683" s="23">
        <v>700</v>
      </c>
      <c r="C1683" s="23">
        <v>0.7</v>
      </c>
      <c r="D1683" s="23">
        <v>10</v>
      </c>
      <c r="E1683" s="23">
        <v>20</v>
      </c>
      <c r="F1683" s="23">
        <v>30</v>
      </c>
      <c r="G1683" s="23">
        <v>0</v>
      </c>
      <c r="H1683" s="25">
        <v>0</v>
      </c>
    </row>
    <row r="1684" spans="1:8">
      <c r="A1684" s="23">
        <v>1681</v>
      </c>
      <c r="B1684" s="23">
        <v>700</v>
      </c>
      <c r="C1684" s="23">
        <v>0.7</v>
      </c>
      <c r="D1684" s="23">
        <v>10</v>
      </c>
      <c r="E1684" s="23">
        <v>20</v>
      </c>
      <c r="F1684" s="23">
        <v>30</v>
      </c>
      <c r="G1684" s="23">
        <v>5</v>
      </c>
      <c r="H1684" s="25">
        <v>0</v>
      </c>
    </row>
    <row r="1685" spans="1:8">
      <c r="A1685" s="23">
        <v>1682</v>
      </c>
      <c r="B1685" s="23">
        <v>700</v>
      </c>
      <c r="C1685" s="23">
        <v>0.7</v>
      </c>
      <c r="D1685" s="23">
        <v>10</v>
      </c>
      <c r="E1685" s="23">
        <v>20</v>
      </c>
      <c r="F1685" s="23">
        <v>30</v>
      </c>
      <c r="G1685" s="23">
        <v>10</v>
      </c>
      <c r="H1685" s="25">
        <v>0</v>
      </c>
    </row>
    <row r="1686" spans="1:8">
      <c r="A1686" s="23">
        <v>1683</v>
      </c>
      <c r="B1686" s="23">
        <v>700</v>
      </c>
      <c r="C1686" s="23">
        <v>0.7</v>
      </c>
      <c r="D1686" s="23">
        <v>10</v>
      </c>
      <c r="E1686" s="23">
        <v>20</v>
      </c>
      <c r="F1686" s="23">
        <v>30</v>
      </c>
      <c r="G1686" s="23">
        <v>40</v>
      </c>
      <c r="H1686" s="25">
        <v>0</v>
      </c>
    </row>
    <row r="1687" spans="1:8">
      <c r="A1687" s="23">
        <v>1684</v>
      </c>
      <c r="B1687" s="23">
        <v>700</v>
      </c>
      <c r="C1687" s="23">
        <v>0.7</v>
      </c>
      <c r="D1687" s="23">
        <v>10</v>
      </c>
      <c r="E1687" s="23">
        <v>20</v>
      </c>
      <c r="F1687" s="23">
        <v>30</v>
      </c>
      <c r="G1687" s="23">
        <v>70</v>
      </c>
      <c r="H1687" s="25">
        <v>0</v>
      </c>
    </row>
    <row r="1688" spans="1:8">
      <c r="A1688" s="23">
        <v>1685</v>
      </c>
      <c r="B1688" s="23">
        <v>700</v>
      </c>
      <c r="C1688" s="23">
        <v>0.7</v>
      </c>
      <c r="D1688" s="23">
        <v>10</v>
      </c>
      <c r="E1688" s="23">
        <v>20</v>
      </c>
      <c r="F1688" s="23">
        <v>30</v>
      </c>
      <c r="G1688" s="23">
        <v>100</v>
      </c>
      <c r="H1688" s="25">
        <v>0</v>
      </c>
    </row>
    <row r="1689" spans="1:8">
      <c r="A1689" s="23">
        <v>1686</v>
      </c>
      <c r="B1689" s="23">
        <v>700</v>
      </c>
      <c r="C1689" s="23">
        <v>0.7</v>
      </c>
      <c r="D1689" s="23">
        <v>10</v>
      </c>
      <c r="E1689" s="23">
        <v>20</v>
      </c>
      <c r="F1689" s="23">
        <v>60</v>
      </c>
      <c r="G1689" s="23">
        <v>0</v>
      </c>
      <c r="H1689" s="25">
        <v>0</v>
      </c>
    </row>
    <row r="1690" spans="1:8">
      <c r="A1690" s="23">
        <v>1687</v>
      </c>
      <c r="B1690" s="23">
        <v>700</v>
      </c>
      <c r="C1690" s="23">
        <v>0.7</v>
      </c>
      <c r="D1690" s="23">
        <v>10</v>
      </c>
      <c r="E1690" s="23">
        <v>20</v>
      </c>
      <c r="F1690" s="23">
        <v>60</v>
      </c>
      <c r="G1690" s="23">
        <v>5</v>
      </c>
      <c r="H1690" s="25">
        <v>0</v>
      </c>
    </row>
    <row r="1691" spans="1:8">
      <c r="A1691" s="23">
        <v>1688</v>
      </c>
      <c r="B1691" s="23">
        <v>700</v>
      </c>
      <c r="C1691" s="23">
        <v>0.7</v>
      </c>
      <c r="D1691" s="23">
        <v>10</v>
      </c>
      <c r="E1691" s="23">
        <v>20</v>
      </c>
      <c r="F1691" s="23">
        <v>60</v>
      </c>
      <c r="G1691" s="23">
        <v>10</v>
      </c>
      <c r="H1691" s="25">
        <v>0</v>
      </c>
    </row>
    <row r="1692" spans="1:8">
      <c r="A1692" s="23">
        <v>1689</v>
      </c>
      <c r="B1692" s="23">
        <v>700</v>
      </c>
      <c r="C1692" s="23">
        <v>0.7</v>
      </c>
      <c r="D1692" s="23">
        <v>10</v>
      </c>
      <c r="E1692" s="23">
        <v>20</v>
      </c>
      <c r="F1692" s="23">
        <v>60</v>
      </c>
      <c r="G1692" s="23">
        <v>40</v>
      </c>
      <c r="H1692" s="25">
        <v>0</v>
      </c>
    </row>
    <row r="1693" spans="1:8">
      <c r="A1693" s="23">
        <v>1690</v>
      </c>
      <c r="B1693" s="23">
        <v>700</v>
      </c>
      <c r="C1693" s="23">
        <v>0.7</v>
      </c>
      <c r="D1693" s="23">
        <v>10</v>
      </c>
      <c r="E1693" s="23">
        <v>20</v>
      </c>
      <c r="F1693" s="23">
        <v>60</v>
      </c>
      <c r="G1693" s="23">
        <v>70</v>
      </c>
      <c r="H1693" s="25">
        <v>0</v>
      </c>
    </row>
    <row r="1694" spans="1:8">
      <c r="A1694" s="23">
        <v>1691</v>
      </c>
      <c r="B1694" s="23">
        <v>700</v>
      </c>
      <c r="C1694" s="23">
        <v>0.7</v>
      </c>
      <c r="D1694" s="23">
        <v>10</v>
      </c>
      <c r="E1694" s="23">
        <v>20</v>
      </c>
      <c r="F1694" s="23">
        <v>60</v>
      </c>
      <c r="G1694" s="23">
        <v>100</v>
      </c>
      <c r="H1694" s="25">
        <v>0</v>
      </c>
    </row>
    <row r="1695" spans="1:8">
      <c r="A1695" s="23">
        <v>1692</v>
      </c>
      <c r="B1695" s="23">
        <v>700</v>
      </c>
      <c r="C1695" s="23">
        <v>0.7</v>
      </c>
      <c r="D1695" s="23">
        <v>10</v>
      </c>
      <c r="E1695" s="23">
        <v>50</v>
      </c>
      <c r="F1695" s="23">
        <v>0</v>
      </c>
      <c r="G1695" s="23">
        <v>0</v>
      </c>
      <c r="H1695" s="25">
        <v>0</v>
      </c>
    </row>
    <row r="1696" spans="1:8">
      <c r="A1696" s="23">
        <v>1693</v>
      </c>
      <c r="B1696" s="23">
        <v>700</v>
      </c>
      <c r="C1696" s="23">
        <v>0.7</v>
      </c>
      <c r="D1696" s="23">
        <v>10</v>
      </c>
      <c r="E1696" s="23">
        <v>50</v>
      </c>
      <c r="F1696" s="23">
        <v>0</v>
      </c>
      <c r="G1696" s="23">
        <v>5</v>
      </c>
      <c r="H1696" s="25">
        <v>0</v>
      </c>
    </row>
    <row r="1697" spans="1:8">
      <c r="A1697" s="23">
        <v>1694</v>
      </c>
      <c r="B1697" s="23">
        <v>700</v>
      </c>
      <c r="C1697" s="23">
        <v>0.7</v>
      </c>
      <c r="D1697" s="23">
        <v>10</v>
      </c>
      <c r="E1697" s="23">
        <v>50</v>
      </c>
      <c r="F1697" s="23">
        <v>0</v>
      </c>
      <c r="G1697" s="23">
        <v>10</v>
      </c>
      <c r="H1697" s="25">
        <v>0</v>
      </c>
    </row>
    <row r="1698" spans="1:8">
      <c r="A1698" s="23">
        <v>1695</v>
      </c>
      <c r="B1698" s="23">
        <v>700</v>
      </c>
      <c r="C1698" s="23">
        <v>0.7</v>
      </c>
      <c r="D1698" s="23">
        <v>10</v>
      </c>
      <c r="E1698" s="23">
        <v>50</v>
      </c>
      <c r="F1698" s="23">
        <v>0</v>
      </c>
      <c r="G1698" s="23">
        <v>40</v>
      </c>
      <c r="H1698" s="25">
        <v>0</v>
      </c>
    </row>
    <row r="1699" spans="1:8">
      <c r="A1699" s="23">
        <v>1696</v>
      </c>
      <c r="B1699" s="23">
        <v>700</v>
      </c>
      <c r="C1699" s="23">
        <v>0.7</v>
      </c>
      <c r="D1699" s="23">
        <v>10</v>
      </c>
      <c r="E1699" s="23">
        <v>50</v>
      </c>
      <c r="F1699" s="23">
        <v>0</v>
      </c>
      <c r="G1699" s="23">
        <v>70</v>
      </c>
      <c r="H1699" s="25">
        <v>0</v>
      </c>
    </row>
    <row r="1700" spans="1:8">
      <c r="A1700" s="23">
        <v>1697</v>
      </c>
      <c r="B1700" s="23">
        <v>700</v>
      </c>
      <c r="C1700" s="23">
        <v>0.7</v>
      </c>
      <c r="D1700" s="23">
        <v>10</v>
      </c>
      <c r="E1700" s="23">
        <v>50</v>
      </c>
      <c r="F1700" s="23">
        <v>0</v>
      </c>
      <c r="G1700" s="23">
        <v>100</v>
      </c>
      <c r="H1700" s="25">
        <v>0</v>
      </c>
    </row>
    <row r="1701" spans="1:8">
      <c r="A1701" s="23">
        <v>1698</v>
      </c>
      <c r="B1701" s="23">
        <v>700</v>
      </c>
      <c r="C1701" s="23">
        <v>0.7</v>
      </c>
      <c r="D1701" s="23">
        <v>10</v>
      </c>
      <c r="E1701" s="23">
        <v>50</v>
      </c>
      <c r="F1701" s="23">
        <v>30</v>
      </c>
      <c r="G1701" s="23">
        <v>0</v>
      </c>
      <c r="H1701" s="25">
        <v>0</v>
      </c>
    </row>
    <row r="1702" spans="1:8">
      <c r="A1702" s="23">
        <v>1699</v>
      </c>
      <c r="B1702" s="23">
        <v>700</v>
      </c>
      <c r="C1702" s="23">
        <v>0.7</v>
      </c>
      <c r="D1702" s="23">
        <v>10</v>
      </c>
      <c r="E1702" s="23">
        <v>50</v>
      </c>
      <c r="F1702" s="23">
        <v>30</v>
      </c>
      <c r="G1702" s="23">
        <v>5</v>
      </c>
      <c r="H1702" s="25">
        <v>0</v>
      </c>
    </row>
    <row r="1703" spans="1:8">
      <c r="A1703" s="23">
        <v>1700</v>
      </c>
      <c r="B1703" s="23">
        <v>700</v>
      </c>
      <c r="C1703" s="23">
        <v>0.7</v>
      </c>
      <c r="D1703" s="23">
        <v>10</v>
      </c>
      <c r="E1703" s="23">
        <v>50</v>
      </c>
      <c r="F1703" s="23">
        <v>30</v>
      </c>
      <c r="G1703" s="23">
        <v>10</v>
      </c>
      <c r="H1703" s="25">
        <v>0</v>
      </c>
    </row>
    <row r="1704" spans="1:8">
      <c r="A1704" s="23">
        <v>1701</v>
      </c>
      <c r="B1704" s="23">
        <v>700</v>
      </c>
      <c r="C1704" s="23">
        <v>0.7</v>
      </c>
      <c r="D1704" s="23">
        <v>10</v>
      </c>
      <c r="E1704" s="23">
        <v>50</v>
      </c>
      <c r="F1704" s="23">
        <v>30</v>
      </c>
      <c r="G1704" s="23">
        <v>40</v>
      </c>
      <c r="H1704" s="25">
        <v>0</v>
      </c>
    </row>
    <row r="1705" spans="1:8">
      <c r="A1705" s="23">
        <v>1702</v>
      </c>
      <c r="B1705" s="23">
        <v>700</v>
      </c>
      <c r="C1705" s="23">
        <v>0.7</v>
      </c>
      <c r="D1705" s="23">
        <v>10</v>
      </c>
      <c r="E1705" s="23">
        <v>50</v>
      </c>
      <c r="F1705" s="23">
        <v>30</v>
      </c>
      <c r="G1705" s="23">
        <v>70</v>
      </c>
      <c r="H1705" s="25">
        <v>0</v>
      </c>
    </row>
    <row r="1706" spans="1:8">
      <c r="A1706" s="23">
        <v>1703</v>
      </c>
      <c r="B1706" s="23">
        <v>700</v>
      </c>
      <c r="C1706" s="23">
        <v>0.7</v>
      </c>
      <c r="D1706" s="23">
        <v>10</v>
      </c>
      <c r="E1706" s="23">
        <v>50</v>
      </c>
      <c r="F1706" s="23">
        <v>30</v>
      </c>
      <c r="G1706" s="23">
        <v>100</v>
      </c>
      <c r="H1706" s="25">
        <v>0</v>
      </c>
    </row>
    <row r="1707" spans="1:8">
      <c r="A1707" s="23">
        <v>1704</v>
      </c>
      <c r="B1707" s="23">
        <v>700</v>
      </c>
      <c r="C1707" s="23">
        <v>0.7</v>
      </c>
      <c r="D1707" s="23">
        <v>10</v>
      </c>
      <c r="E1707" s="23">
        <v>50</v>
      </c>
      <c r="F1707" s="23">
        <v>60</v>
      </c>
      <c r="G1707" s="23">
        <v>0</v>
      </c>
      <c r="H1707" s="25">
        <v>0</v>
      </c>
    </row>
    <row r="1708" spans="1:8">
      <c r="A1708" s="23">
        <v>1705</v>
      </c>
      <c r="B1708" s="23">
        <v>700</v>
      </c>
      <c r="C1708" s="23">
        <v>0.7</v>
      </c>
      <c r="D1708" s="23">
        <v>10</v>
      </c>
      <c r="E1708" s="23">
        <v>50</v>
      </c>
      <c r="F1708" s="23">
        <v>60</v>
      </c>
      <c r="G1708" s="23">
        <v>5</v>
      </c>
      <c r="H1708" s="25">
        <v>0</v>
      </c>
    </row>
    <row r="1709" spans="1:8">
      <c r="A1709" s="23">
        <v>1706</v>
      </c>
      <c r="B1709" s="23">
        <v>700</v>
      </c>
      <c r="C1709" s="23">
        <v>0.7</v>
      </c>
      <c r="D1709" s="23">
        <v>10</v>
      </c>
      <c r="E1709" s="23">
        <v>50</v>
      </c>
      <c r="F1709" s="23">
        <v>60</v>
      </c>
      <c r="G1709" s="23">
        <v>10</v>
      </c>
      <c r="H1709" s="25">
        <v>0</v>
      </c>
    </row>
    <row r="1710" spans="1:8">
      <c r="A1710" s="23">
        <v>1707</v>
      </c>
      <c r="B1710" s="23">
        <v>700</v>
      </c>
      <c r="C1710" s="23">
        <v>0.7</v>
      </c>
      <c r="D1710" s="23">
        <v>10</v>
      </c>
      <c r="E1710" s="23">
        <v>50</v>
      </c>
      <c r="F1710" s="23">
        <v>60</v>
      </c>
      <c r="G1710" s="23">
        <v>40</v>
      </c>
      <c r="H1710" s="25">
        <v>0</v>
      </c>
    </row>
    <row r="1711" spans="1:8">
      <c r="A1711" s="23">
        <v>1708</v>
      </c>
      <c r="B1711" s="23">
        <v>700</v>
      </c>
      <c r="C1711" s="23">
        <v>0.7</v>
      </c>
      <c r="D1711" s="23">
        <v>10</v>
      </c>
      <c r="E1711" s="23">
        <v>50</v>
      </c>
      <c r="F1711" s="23">
        <v>60</v>
      </c>
      <c r="G1711" s="23">
        <v>70</v>
      </c>
      <c r="H1711" s="25">
        <v>0</v>
      </c>
    </row>
    <row r="1712" spans="1:8">
      <c r="A1712" s="23">
        <v>1709</v>
      </c>
      <c r="B1712" s="23">
        <v>700</v>
      </c>
      <c r="C1712" s="23">
        <v>0.7</v>
      </c>
      <c r="D1712" s="23">
        <v>10</v>
      </c>
      <c r="E1712" s="23">
        <v>50</v>
      </c>
      <c r="F1712" s="23">
        <v>60</v>
      </c>
      <c r="G1712" s="23">
        <v>100</v>
      </c>
      <c r="H1712" s="25">
        <v>0</v>
      </c>
    </row>
    <row r="1713" spans="1:8">
      <c r="A1713" s="23">
        <v>1710</v>
      </c>
      <c r="B1713" s="23">
        <v>700</v>
      </c>
      <c r="C1713" s="23">
        <v>0.7</v>
      </c>
      <c r="D1713" s="23">
        <v>50</v>
      </c>
      <c r="E1713" s="23">
        <v>1</v>
      </c>
      <c r="F1713" s="23">
        <v>0</v>
      </c>
      <c r="G1713" s="23">
        <v>0</v>
      </c>
      <c r="H1713" s="25">
        <v>0</v>
      </c>
    </row>
    <row r="1714" spans="1:8">
      <c r="A1714" s="23">
        <v>1711</v>
      </c>
      <c r="B1714" s="23">
        <v>700</v>
      </c>
      <c r="C1714" s="23">
        <v>0.7</v>
      </c>
      <c r="D1714" s="23">
        <v>50</v>
      </c>
      <c r="E1714" s="23">
        <v>1</v>
      </c>
      <c r="F1714" s="23">
        <v>0</v>
      </c>
      <c r="G1714" s="23">
        <v>5</v>
      </c>
      <c r="H1714" s="25">
        <v>0</v>
      </c>
    </row>
    <row r="1715" spans="1:8">
      <c r="A1715" s="23">
        <v>1712</v>
      </c>
      <c r="B1715" s="23">
        <v>700</v>
      </c>
      <c r="C1715" s="23">
        <v>0.7</v>
      </c>
      <c r="D1715" s="23">
        <v>50</v>
      </c>
      <c r="E1715" s="23">
        <v>1</v>
      </c>
      <c r="F1715" s="23">
        <v>0</v>
      </c>
      <c r="G1715" s="23">
        <v>10</v>
      </c>
      <c r="H1715" s="25">
        <v>0</v>
      </c>
    </row>
    <row r="1716" spans="1:8">
      <c r="A1716" s="23">
        <v>1713</v>
      </c>
      <c r="B1716" s="23">
        <v>700</v>
      </c>
      <c r="C1716" s="23">
        <v>0.7</v>
      </c>
      <c r="D1716" s="23">
        <v>50</v>
      </c>
      <c r="E1716" s="23">
        <v>1</v>
      </c>
      <c r="F1716" s="23">
        <v>0</v>
      </c>
      <c r="G1716" s="23">
        <v>40</v>
      </c>
      <c r="H1716" s="25">
        <v>0</v>
      </c>
    </row>
    <row r="1717" spans="1:8">
      <c r="A1717" s="23">
        <v>1714</v>
      </c>
      <c r="B1717" s="23">
        <v>700</v>
      </c>
      <c r="C1717" s="23">
        <v>0.7</v>
      </c>
      <c r="D1717" s="23">
        <v>50</v>
      </c>
      <c r="E1717" s="23">
        <v>1</v>
      </c>
      <c r="F1717" s="23">
        <v>0</v>
      </c>
      <c r="G1717" s="23">
        <v>70</v>
      </c>
      <c r="H1717" s="25">
        <v>0</v>
      </c>
    </row>
    <row r="1718" spans="1:8">
      <c r="A1718" s="23">
        <v>1715</v>
      </c>
      <c r="B1718" s="23">
        <v>700</v>
      </c>
      <c r="C1718" s="23">
        <v>0.7</v>
      </c>
      <c r="D1718" s="23">
        <v>50</v>
      </c>
      <c r="E1718" s="23">
        <v>1</v>
      </c>
      <c r="F1718" s="23">
        <v>0</v>
      </c>
      <c r="G1718" s="23">
        <v>100</v>
      </c>
      <c r="H1718" s="25">
        <v>0</v>
      </c>
    </row>
    <row r="1719" spans="1:8">
      <c r="A1719" s="23">
        <v>1716</v>
      </c>
      <c r="B1719" s="23">
        <v>700</v>
      </c>
      <c r="C1719" s="23">
        <v>0.7</v>
      </c>
      <c r="D1719" s="23">
        <v>50</v>
      </c>
      <c r="E1719" s="23">
        <v>1</v>
      </c>
      <c r="F1719" s="23">
        <v>30</v>
      </c>
      <c r="G1719" s="23">
        <v>0</v>
      </c>
      <c r="H1719" s="25">
        <v>0</v>
      </c>
    </row>
    <row r="1720" spans="1:8">
      <c r="A1720" s="23">
        <v>1717</v>
      </c>
      <c r="B1720" s="23">
        <v>700</v>
      </c>
      <c r="C1720" s="23">
        <v>0.7</v>
      </c>
      <c r="D1720" s="23">
        <v>50</v>
      </c>
      <c r="E1720" s="23">
        <v>1</v>
      </c>
      <c r="F1720" s="23">
        <v>30</v>
      </c>
      <c r="G1720" s="23">
        <v>5</v>
      </c>
      <c r="H1720" s="25">
        <v>0</v>
      </c>
    </row>
    <row r="1721" spans="1:8">
      <c r="A1721" s="23">
        <v>1718</v>
      </c>
      <c r="B1721" s="23">
        <v>700</v>
      </c>
      <c r="C1721" s="23">
        <v>0.7</v>
      </c>
      <c r="D1721" s="23">
        <v>50</v>
      </c>
      <c r="E1721" s="23">
        <v>1</v>
      </c>
      <c r="F1721" s="23">
        <v>30</v>
      </c>
      <c r="G1721" s="23">
        <v>10</v>
      </c>
      <c r="H1721" s="25">
        <v>0</v>
      </c>
    </row>
    <row r="1722" spans="1:8">
      <c r="A1722" s="23">
        <v>1719</v>
      </c>
      <c r="B1722" s="23">
        <v>700</v>
      </c>
      <c r="C1722" s="23">
        <v>0.7</v>
      </c>
      <c r="D1722" s="23">
        <v>50</v>
      </c>
      <c r="E1722" s="23">
        <v>1</v>
      </c>
      <c r="F1722" s="23">
        <v>30</v>
      </c>
      <c r="G1722" s="23">
        <v>40</v>
      </c>
      <c r="H1722" s="25">
        <v>0</v>
      </c>
    </row>
    <row r="1723" spans="1:8">
      <c r="A1723" s="23">
        <v>1720</v>
      </c>
      <c r="B1723" s="23">
        <v>700</v>
      </c>
      <c r="C1723" s="23">
        <v>0.7</v>
      </c>
      <c r="D1723" s="23">
        <v>50</v>
      </c>
      <c r="E1723" s="23">
        <v>1</v>
      </c>
      <c r="F1723" s="23">
        <v>30</v>
      </c>
      <c r="G1723" s="23">
        <v>70</v>
      </c>
      <c r="H1723" s="25">
        <v>0</v>
      </c>
    </row>
    <row r="1724" spans="1:8">
      <c r="A1724" s="23">
        <v>1721</v>
      </c>
      <c r="B1724" s="23">
        <v>700</v>
      </c>
      <c r="C1724" s="23">
        <v>0.7</v>
      </c>
      <c r="D1724" s="23">
        <v>50</v>
      </c>
      <c r="E1724" s="23">
        <v>1</v>
      </c>
      <c r="F1724" s="23">
        <v>30</v>
      </c>
      <c r="G1724" s="23">
        <v>100</v>
      </c>
      <c r="H1724" s="25">
        <v>0</v>
      </c>
    </row>
    <row r="1725" spans="1:8">
      <c r="A1725" s="23">
        <v>1722</v>
      </c>
      <c r="B1725" s="23">
        <v>700</v>
      </c>
      <c r="C1725" s="23">
        <v>0.7</v>
      </c>
      <c r="D1725" s="23">
        <v>50</v>
      </c>
      <c r="E1725" s="23">
        <v>1</v>
      </c>
      <c r="F1725" s="23">
        <v>60</v>
      </c>
      <c r="G1725" s="23">
        <v>0</v>
      </c>
      <c r="H1725" s="25">
        <v>0</v>
      </c>
    </row>
    <row r="1726" spans="1:8">
      <c r="A1726" s="23">
        <v>1723</v>
      </c>
      <c r="B1726" s="23">
        <v>700</v>
      </c>
      <c r="C1726" s="23">
        <v>0.7</v>
      </c>
      <c r="D1726" s="23">
        <v>50</v>
      </c>
      <c r="E1726" s="23">
        <v>1</v>
      </c>
      <c r="F1726" s="23">
        <v>60</v>
      </c>
      <c r="G1726" s="23">
        <v>5</v>
      </c>
      <c r="H1726" s="25">
        <v>0</v>
      </c>
    </row>
    <row r="1727" spans="1:8">
      <c r="A1727" s="23">
        <v>1724</v>
      </c>
      <c r="B1727" s="23">
        <v>700</v>
      </c>
      <c r="C1727" s="23">
        <v>0.7</v>
      </c>
      <c r="D1727" s="23">
        <v>50</v>
      </c>
      <c r="E1727" s="23">
        <v>1</v>
      </c>
      <c r="F1727" s="23">
        <v>60</v>
      </c>
      <c r="G1727" s="23">
        <v>10</v>
      </c>
      <c r="H1727" s="25">
        <v>0</v>
      </c>
    </row>
    <row r="1728" spans="1:8">
      <c r="A1728" s="23">
        <v>1725</v>
      </c>
      <c r="B1728" s="23">
        <v>700</v>
      </c>
      <c r="C1728" s="23">
        <v>0.7</v>
      </c>
      <c r="D1728" s="23">
        <v>50</v>
      </c>
      <c r="E1728" s="23">
        <v>1</v>
      </c>
      <c r="F1728" s="23">
        <v>60</v>
      </c>
      <c r="G1728" s="23">
        <v>40</v>
      </c>
      <c r="H1728" s="25">
        <v>0</v>
      </c>
    </row>
    <row r="1729" spans="1:8">
      <c r="A1729" s="23">
        <v>1726</v>
      </c>
      <c r="B1729" s="23">
        <v>700</v>
      </c>
      <c r="C1729" s="23">
        <v>0.7</v>
      </c>
      <c r="D1729" s="23">
        <v>50</v>
      </c>
      <c r="E1729" s="23">
        <v>1</v>
      </c>
      <c r="F1729" s="23">
        <v>60</v>
      </c>
      <c r="G1729" s="23">
        <v>70</v>
      </c>
      <c r="H1729" s="25">
        <v>0</v>
      </c>
    </row>
    <row r="1730" spans="1:8">
      <c r="A1730" s="23">
        <v>1727</v>
      </c>
      <c r="B1730" s="23">
        <v>700</v>
      </c>
      <c r="C1730" s="23">
        <v>0.7</v>
      </c>
      <c r="D1730" s="23">
        <v>50</v>
      </c>
      <c r="E1730" s="23">
        <v>1</v>
      </c>
      <c r="F1730" s="23">
        <v>60</v>
      </c>
      <c r="G1730" s="23">
        <v>100</v>
      </c>
      <c r="H1730" s="25">
        <v>0</v>
      </c>
    </row>
    <row r="1731" spans="1:8">
      <c r="A1731" s="23">
        <v>1728</v>
      </c>
      <c r="B1731" s="23">
        <v>700</v>
      </c>
      <c r="C1731" s="23">
        <v>0.7</v>
      </c>
      <c r="D1731" s="23">
        <v>50</v>
      </c>
      <c r="E1731" s="23">
        <v>5</v>
      </c>
      <c r="F1731" s="23">
        <v>0</v>
      </c>
      <c r="G1731" s="23">
        <v>0</v>
      </c>
      <c r="H1731" s="25">
        <v>0</v>
      </c>
    </row>
    <row r="1732" spans="1:8">
      <c r="A1732" s="23">
        <v>1729</v>
      </c>
      <c r="B1732" s="23">
        <v>700</v>
      </c>
      <c r="C1732" s="23">
        <v>0.7</v>
      </c>
      <c r="D1732" s="23">
        <v>50</v>
      </c>
      <c r="E1732" s="23">
        <v>5</v>
      </c>
      <c r="F1732" s="23">
        <v>0</v>
      </c>
      <c r="G1732" s="23">
        <v>5</v>
      </c>
      <c r="H1732" s="25">
        <v>0</v>
      </c>
    </row>
    <row r="1733" spans="1:8">
      <c r="A1733" s="23">
        <v>1730</v>
      </c>
      <c r="B1733" s="23">
        <v>700</v>
      </c>
      <c r="C1733" s="23">
        <v>0.7</v>
      </c>
      <c r="D1733" s="23">
        <v>50</v>
      </c>
      <c r="E1733" s="23">
        <v>5</v>
      </c>
      <c r="F1733" s="23">
        <v>0</v>
      </c>
      <c r="G1733" s="23">
        <v>10</v>
      </c>
      <c r="H1733" s="25">
        <v>0</v>
      </c>
    </row>
    <row r="1734" spans="1:8">
      <c r="A1734" s="23">
        <v>1731</v>
      </c>
      <c r="B1734" s="23">
        <v>700</v>
      </c>
      <c r="C1734" s="23">
        <v>0.7</v>
      </c>
      <c r="D1734" s="23">
        <v>50</v>
      </c>
      <c r="E1734" s="23">
        <v>5</v>
      </c>
      <c r="F1734" s="23">
        <v>0</v>
      </c>
      <c r="G1734" s="23">
        <v>40</v>
      </c>
      <c r="H1734" s="25">
        <v>0</v>
      </c>
    </row>
    <row r="1735" spans="1:8">
      <c r="A1735" s="23">
        <v>1732</v>
      </c>
      <c r="B1735" s="23">
        <v>700</v>
      </c>
      <c r="C1735" s="23">
        <v>0.7</v>
      </c>
      <c r="D1735" s="23">
        <v>50</v>
      </c>
      <c r="E1735" s="23">
        <v>5</v>
      </c>
      <c r="F1735" s="23">
        <v>0</v>
      </c>
      <c r="G1735" s="23">
        <v>70</v>
      </c>
      <c r="H1735" s="25">
        <v>0</v>
      </c>
    </row>
    <row r="1736" spans="1:8">
      <c r="A1736" s="23">
        <v>1733</v>
      </c>
      <c r="B1736" s="23">
        <v>700</v>
      </c>
      <c r="C1736" s="23">
        <v>0.7</v>
      </c>
      <c r="D1736" s="23">
        <v>50</v>
      </c>
      <c r="E1736" s="23">
        <v>5</v>
      </c>
      <c r="F1736" s="23">
        <v>0</v>
      </c>
      <c r="G1736" s="23">
        <v>100</v>
      </c>
      <c r="H1736" s="25">
        <v>0</v>
      </c>
    </row>
    <row r="1737" spans="1:8">
      <c r="A1737" s="23">
        <v>1734</v>
      </c>
      <c r="B1737" s="23">
        <v>700</v>
      </c>
      <c r="C1737" s="23">
        <v>0.7</v>
      </c>
      <c r="D1737" s="23">
        <v>50</v>
      </c>
      <c r="E1737" s="23">
        <v>5</v>
      </c>
      <c r="F1737" s="23">
        <v>30</v>
      </c>
      <c r="G1737" s="23">
        <v>0</v>
      </c>
      <c r="H1737" s="25">
        <v>0</v>
      </c>
    </row>
    <row r="1738" spans="1:8">
      <c r="A1738" s="23">
        <v>1735</v>
      </c>
      <c r="B1738" s="23">
        <v>700</v>
      </c>
      <c r="C1738" s="23">
        <v>0.7</v>
      </c>
      <c r="D1738" s="23">
        <v>50</v>
      </c>
      <c r="E1738" s="23">
        <v>5</v>
      </c>
      <c r="F1738" s="23">
        <v>30</v>
      </c>
      <c r="G1738" s="23">
        <v>5</v>
      </c>
      <c r="H1738" s="25">
        <v>0</v>
      </c>
    </row>
    <row r="1739" spans="1:8">
      <c r="A1739" s="23">
        <v>1736</v>
      </c>
      <c r="B1739" s="23">
        <v>700</v>
      </c>
      <c r="C1739" s="23">
        <v>0.7</v>
      </c>
      <c r="D1739" s="23">
        <v>50</v>
      </c>
      <c r="E1739" s="23">
        <v>5</v>
      </c>
      <c r="F1739" s="23">
        <v>30</v>
      </c>
      <c r="G1739" s="23">
        <v>10</v>
      </c>
      <c r="H1739" s="25">
        <v>0</v>
      </c>
    </row>
    <row r="1740" spans="1:8">
      <c r="A1740" s="23">
        <v>1737</v>
      </c>
      <c r="B1740" s="23">
        <v>700</v>
      </c>
      <c r="C1740" s="23">
        <v>0.7</v>
      </c>
      <c r="D1740" s="23">
        <v>50</v>
      </c>
      <c r="E1740" s="23">
        <v>5</v>
      </c>
      <c r="F1740" s="23">
        <v>30</v>
      </c>
      <c r="G1740" s="23">
        <v>40</v>
      </c>
      <c r="H1740" s="25">
        <v>0</v>
      </c>
    </row>
    <row r="1741" spans="1:8">
      <c r="A1741" s="23">
        <v>1738</v>
      </c>
      <c r="B1741" s="23">
        <v>700</v>
      </c>
      <c r="C1741" s="23">
        <v>0.7</v>
      </c>
      <c r="D1741" s="23">
        <v>50</v>
      </c>
      <c r="E1741" s="23">
        <v>5</v>
      </c>
      <c r="F1741" s="23">
        <v>30</v>
      </c>
      <c r="G1741" s="23">
        <v>70</v>
      </c>
      <c r="H1741" s="25">
        <v>0</v>
      </c>
    </row>
    <row r="1742" spans="1:8">
      <c r="A1742" s="23">
        <v>1739</v>
      </c>
      <c r="B1742" s="23">
        <v>700</v>
      </c>
      <c r="C1742" s="23">
        <v>0.7</v>
      </c>
      <c r="D1742" s="23">
        <v>50</v>
      </c>
      <c r="E1742" s="23">
        <v>5</v>
      </c>
      <c r="F1742" s="23">
        <v>30</v>
      </c>
      <c r="G1742" s="23">
        <v>100</v>
      </c>
      <c r="H1742" s="25">
        <v>0</v>
      </c>
    </row>
    <row r="1743" spans="1:8">
      <c r="A1743" s="23">
        <v>1740</v>
      </c>
      <c r="B1743" s="23">
        <v>700</v>
      </c>
      <c r="C1743" s="23">
        <v>0.7</v>
      </c>
      <c r="D1743" s="23">
        <v>50</v>
      </c>
      <c r="E1743" s="23">
        <v>5</v>
      </c>
      <c r="F1743" s="23">
        <v>60</v>
      </c>
      <c r="G1743" s="23">
        <v>0</v>
      </c>
      <c r="H1743" s="25">
        <v>0</v>
      </c>
    </row>
    <row r="1744" spans="1:8">
      <c r="A1744" s="23">
        <v>1741</v>
      </c>
      <c r="B1744" s="23">
        <v>700</v>
      </c>
      <c r="C1744" s="23">
        <v>0.7</v>
      </c>
      <c r="D1744" s="23">
        <v>50</v>
      </c>
      <c r="E1744" s="23">
        <v>5</v>
      </c>
      <c r="F1744" s="23">
        <v>60</v>
      </c>
      <c r="G1744" s="23">
        <v>5</v>
      </c>
      <c r="H1744" s="25">
        <v>0</v>
      </c>
    </row>
    <row r="1745" spans="1:8">
      <c r="A1745" s="23">
        <v>1742</v>
      </c>
      <c r="B1745" s="23">
        <v>700</v>
      </c>
      <c r="C1745" s="23">
        <v>0.7</v>
      </c>
      <c r="D1745" s="23">
        <v>50</v>
      </c>
      <c r="E1745" s="23">
        <v>5</v>
      </c>
      <c r="F1745" s="23">
        <v>60</v>
      </c>
      <c r="G1745" s="23">
        <v>10</v>
      </c>
      <c r="H1745" s="25">
        <v>0</v>
      </c>
    </row>
    <row r="1746" spans="1:8">
      <c r="A1746" s="23">
        <v>1743</v>
      </c>
      <c r="B1746" s="23">
        <v>700</v>
      </c>
      <c r="C1746" s="23">
        <v>0.7</v>
      </c>
      <c r="D1746" s="23">
        <v>50</v>
      </c>
      <c r="E1746" s="23">
        <v>5</v>
      </c>
      <c r="F1746" s="23">
        <v>60</v>
      </c>
      <c r="G1746" s="23">
        <v>40</v>
      </c>
      <c r="H1746" s="25">
        <v>0</v>
      </c>
    </row>
    <row r="1747" spans="1:8">
      <c r="A1747" s="23">
        <v>1744</v>
      </c>
      <c r="B1747" s="23">
        <v>700</v>
      </c>
      <c r="C1747" s="23">
        <v>0.7</v>
      </c>
      <c r="D1747" s="23">
        <v>50</v>
      </c>
      <c r="E1747" s="23">
        <v>5</v>
      </c>
      <c r="F1747" s="23">
        <v>60</v>
      </c>
      <c r="G1747" s="23">
        <v>70</v>
      </c>
      <c r="H1747" s="25">
        <v>0</v>
      </c>
    </row>
    <row r="1748" spans="1:8">
      <c r="A1748" s="23">
        <v>1745</v>
      </c>
      <c r="B1748" s="23">
        <v>700</v>
      </c>
      <c r="C1748" s="23">
        <v>0.7</v>
      </c>
      <c r="D1748" s="23">
        <v>50</v>
      </c>
      <c r="E1748" s="23">
        <v>5</v>
      </c>
      <c r="F1748" s="23">
        <v>60</v>
      </c>
      <c r="G1748" s="23">
        <v>100</v>
      </c>
      <c r="H1748" s="25">
        <v>0</v>
      </c>
    </row>
    <row r="1749" spans="1:8">
      <c r="A1749" s="23">
        <v>1746</v>
      </c>
      <c r="B1749" s="23">
        <v>700</v>
      </c>
      <c r="C1749" s="23">
        <v>0.7</v>
      </c>
      <c r="D1749" s="23">
        <v>50</v>
      </c>
      <c r="E1749" s="23">
        <v>10</v>
      </c>
      <c r="F1749" s="23">
        <v>0</v>
      </c>
      <c r="G1749" s="23">
        <v>0</v>
      </c>
      <c r="H1749" s="25">
        <v>0</v>
      </c>
    </row>
    <row r="1750" spans="1:8">
      <c r="A1750" s="23">
        <v>1747</v>
      </c>
      <c r="B1750" s="23">
        <v>700</v>
      </c>
      <c r="C1750" s="23">
        <v>0.7</v>
      </c>
      <c r="D1750" s="23">
        <v>50</v>
      </c>
      <c r="E1750" s="23">
        <v>10</v>
      </c>
      <c r="F1750" s="23">
        <v>0</v>
      </c>
      <c r="G1750" s="23">
        <v>5</v>
      </c>
      <c r="H1750" s="25">
        <v>0</v>
      </c>
    </row>
    <row r="1751" spans="1:8">
      <c r="A1751" s="23">
        <v>1748</v>
      </c>
      <c r="B1751" s="23">
        <v>700</v>
      </c>
      <c r="C1751" s="23">
        <v>0.7</v>
      </c>
      <c r="D1751" s="23">
        <v>50</v>
      </c>
      <c r="E1751" s="23">
        <v>10</v>
      </c>
      <c r="F1751" s="23">
        <v>0</v>
      </c>
      <c r="G1751" s="23">
        <v>10</v>
      </c>
      <c r="H1751" s="25">
        <v>0</v>
      </c>
    </row>
    <row r="1752" spans="1:8">
      <c r="A1752" s="23">
        <v>1749</v>
      </c>
      <c r="B1752" s="23">
        <v>700</v>
      </c>
      <c r="C1752" s="23">
        <v>0.7</v>
      </c>
      <c r="D1752" s="23">
        <v>50</v>
      </c>
      <c r="E1752" s="23">
        <v>10</v>
      </c>
      <c r="F1752" s="23">
        <v>0</v>
      </c>
      <c r="G1752" s="23">
        <v>40</v>
      </c>
      <c r="H1752" s="25">
        <v>0</v>
      </c>
    </row>
    <row r="1753" spans="1:8">
      <c r="A1753" s="23">
        <v>1750</v>
      </c>
      <c r="B1753" s="23">
        <v>700</v>
      </c>
      <c r="C1753" s="23">
        <v>0.7</v>
      </c>
      <c r="D1753" s="23">
        <v>50</v>
      </c>
      <c r="E1753" s="23">
        <v>10</v>
      </c>
      <c r="F1753" s="23">
        <v>0</v>
      </c>
      <c r="G1753" s="23">
        <v>70</v>
      </c>
      <c r="H1753" s="25">
        <v>0</v>
      </c>
    </row>
    <row r="1754" spans="1:8">
      <c r="A1754" s="23">
        <v>1751</v>
      </c>
      <c r="B1754" s="23">
        <v>700</v>
      </c>
      <c r="C1754" s="23">
        <v>0.7</v>
      </c>
      <c r="D1754" s="23">
        <v>50</v>
      </c>
      <c r="E1754" s="23">
        <v>10</v>
      </c>
      <c r="F1754" s="23">
        <v>0</v>
      </c>
      <c r="G1754" s="23">
        <v>100</v>
      </c>
      <c r="H1754" s="25">
        <v>0</v>
      </c>
    </row>
    <row r="1755" spans="1:8">
      <c r="A1755" s="23">
        <v>1752</v>
      </c>
      <c r="B1755" s="23">
        <v>700</v>
      </c>
      <c r="C1755" s="23">
        <v>0.7</v>
      </c>
      <c r="D1755" s="23">
        <v>50</v>
      </c>
      <c r="E1755" s="23">
        <v>10</v>
      </c>
      <c r="F1755" s="23">
        <v>30</v>
      </c>
      <c r="G1755" s="23">
        <v>0</v>
      </c>
      <c r="H1755" s="25">
        <v>0</v>
      </c>
    </row>
    <row r="1756" spans="1:8">
      <c r="A1756" s="23">
        <v>1753</v>
      </c>
      <c r="B1756" s="23">
        <v>700</v>
      </c>
      <c r="C1756" s="23">
        <v>0.7</v>
      </c>
      <c r="D1756" s="23">
        <v>50</v>
      </c>
      <c r="E1756" s="23">
        <v>10</v>
      </c>
      <c r="F1756" s="23">
        <v>30</v>
      </c>
      <c r="G1756" s="23">
        <v>5</v>
      </c>
      <c r="H1756" s="25">
        <v>0</v>
      </c>
    </row>
    <row r="1757" spans="1:8">
      <c r="A1757" s="23">
        <v>1754</v>
      </c>
      <c r="B1757" s="23">
        <v>700</v>
      </c>
      <c r="C1757" s="23">
        <v>0.7</v>
      </c>
      <c r="D1757" s="23">
        <v>50</v>
      </c>
      <c r="E1757" s="23">
        <v>10</v>
      </c>
      <c r="F1757" s="23">
        <v>30</v>
      </c>
      <c r="G1757" s="23">
        <v>10</v>
      </c>
      <c r="H1757" s="25">
        <v>0</v>
      </c>
    </row>
    <row r="1758" spans="1:8">
      <c r="A1758" s="23">
        <v>1755</v>
      </c>
      <c r="B1758" s="23">
        <v>700</v>
      </c>
      <c r="C1758" s="23">
        <v>0.7</v>
      </c>
      <c r="D1758" s="23">
        <v>50</v>
      </c>
      <c r="E1758" s="23">
        <v>10</v>
      </c>
      <c r="F1758" s="23">
        <v>30</v>
      </c>
      <c r="G1758" s="23">
        <v>40</v>
      </c>
      <c r="H1758" s="25">
        <v>0</v>
      </c>
    </row>
    <row r="1759" spans="1:8">
      <c r="A1759" s="23">
        <v>1756</v>
      </c>
      <c r="B1759" s="23">
        <v>700</v>
      </c>
      <c r="C1759" s="23">
        <v>0.7</v>
      </c>
      <c r="D1759" s="23">
        <v>50</v>
      </c>
      <c r="E1759" s="23">
        <v>10</v>
      </c>
      <c r="F1759" s="23">
        <v>30</v>
      </c>
      <c r="G1759" s="23">
        <v>70</v>
      </c>
      <c r="H1759" s="25">
        <v>0</v>
      </c>
    </row>
    <row r="1760" spans="1:8">
      <c r="A1760" s="23">
        <v>1757</v>
      </c>
      <c r="B1760" s="23">
        <v>700</v>
      </c>
      <c r="C1760" s="23">
        <v>0.7</v>
      </c>
      <c r="D1760" s="23">
        <v>50</v>
      </c>
      <c r="E1760" s="23">
        <v>10</v>
      </c>
      <c r="F1760" s="23">
        <v>30</v>
      </c>
      <c r="G1760" s="23">
        <v>100</v>
      </c>
      <c r="H1760" s="25">
        <v>0</v>
      </c>
    </row>
    <row r="1761" spans="1:8">
      <c r="A1761" s="23">
        <v>1758</v>
      </c>
      <c r="B1761" s="23">
        <v>700</v>
      </c>
      <c r="C1761" s="23">
        <v>0.7</v>
      </c>
      <c r="D1761" s="23">
        <v>50</v>
      </c>
      <c r="E1761" s="23">
        <v>10</v>
      </c>
      <c r="F1761" s="23">
        <v>60</v>
      </c>
      <c r="G1761" s="23">
        <v>0</v>
      </c>
      <c r="H1761" s="25">
        <v>0</v>
      </c>
    </row>
    <row r="1762" spans="1:8">
      <c r="A1762" s="23">
        <v>1759</v>
      </c>
      <c r="B1762" s="23">
        <v>700</v>
      </c>
      <c r="C1762" s="23">
        <v>0.7</v>
      </c>
      <c r="D1762" s="23">
        <v>50</v>
      </c>
      <c r="E1762" s="23">
        <v>10</v>
      </c>
      <c r="F1762" s="23">
        <v>60</v>
      </c>
      <c r="G1762" s="23">
        <v>5</v>
      </c>
      <c r="H1762" s="25">
        <v>0</v>
      </c>
    </row>
    <row r="1763" spans="1:8">
      <c r="A1763" s="23">
        <v>1760</v>
      </c>
      <c r="B1763" s="23">
        <v>700</v>
      </c>
      <c r="C1763" s="23">
        <v>0.7</v>
      </c>
      <c r="D1763" s="23">
        <v>50</v>
      </c>
      <c r="E1763" s="23">
        <v>10</v>
      </c>
      <c r="F1763" s="23">
        <v>60</v>
      </c>
      <c r="G1763" s="23">
        <v>10</v>
      </c>
      <c r="H1763" s="25">
        <v>0</v>
      </c>
    </row>
    <row r="1764" spans="1:8">
      <c r="A1764" s="23">
        <v>1761</v>
      </c>
      <c r="B1764" s="23">
        <v>700</v>
      </c>
      <c r="C1764" s="23">
        <v>0.7</v>
      </c>
      <c r="D1764" s="23">
        <v>50</v>
      </c>
      <c r="E1764" s="23">
        <v>10</v>
      </c>
      <c r="F1764" s="23">
        <v>60</v>
      </c>
      <c r="G1764" s="23">
        <v>40</v>
      </c>
      <c r="H1764" s="25">
        <v>0</v>
      </c>
    </row>
    <row r="1765" spans="1:8">
      <c r="A1765" s="23">
        <v>1762</v>
      </c>
      <c r="B1765" s="23">
        <v>700</v>
      </c>
      <c r="C1765" s="23">
        <v>0.7</v>
      </c>
      <c r="D1765" s="23">
        <v>50</v>
      </c>
      <c r="E1765" s="23">
        <v>10</v>
      </c>
      <c r="F1765" s="23">
        <v>60</v>
      </c>
      <c r="G1765" s="23">
        <v>70</v>
      </c>
      <c r="H1765" s="25">
        <v>0</v>
      </c>
    </row>
    <row r="1766" spans="1:8">
      <c r="A1766" s="23">
        <v>1763</v>
      </c>
      <c r="B1766" s="23">
        <v>700</v>
      </c>
      <c r="C1766" s="23">
        <v>0.7</v>
      </c>
      <c r="D1766" s="23">
        <v>50</v>
      </c>
      <c r="E1766" s="23">
        <v>10</v>
      </c>
      <c r="F1766" s="23">
        <v>60</v>
      </c>
      <c r="G1766" s="23">
        <v>100</v>
      </c>
      <c r="H1766" s="25">
        <v>0</v>
      </c>
    </row>
    <row r="1767" spans="1:8">
      <c r="A1767" s="23">
        <v>1764</v>
      </c>
      <c r="B1767" s="23">
        <v>700</v>
      </c>
      <c r="C1767" s="23">
        <v>0.7</v>
      </c>
      <c r="D1767" s="23">
        <v>50</v>
      </c>
      <c r="E1767" s="23">
        <v>20</v>
      </c>
      <c r="F1767" s="23">
        <v>0</v>
      </c>
      <c r="G1767" s="23">
        <v>0</v>
      </c>
      <c r="H1767" s="25">
        <v>0</v>
      </c>
    </row>
    <row r="1768" spans="1:8">
      <c r="A1768" s="23">
        <v>1765</v>
      </c>
      <c r="B1768" s="23">
        <v>700</v>
      </c>
      <c r="C1768" s="23">
        <v>0.7</v>
      </c>
      <c r="D1768" s="23">
        <v>50</v>
      </c>
      <c r="E1768" s="23">
        <v>20</v>
      </c>
      <c r="F1768" s="23">
        <v>0</v>
      </c>
      <c r="G1768" s="23">
        <v>5</v>
      </c>
      <c r="H1768" s="25">
        <v>0</v>
      </c>
    </row>
    <row r="1769" spans="1:8">
      <c r="A1769" s="23">
        <v>1766</v>
      </c>
      <c r="B1769" s="23">
        <v>700</v>
      </c>
      <c r="C1769" s="23">
        <v>0.7</v>
      </c>
      <c r="D1769" s="23">
        <v>50</v>
      </c>
      <c r="E1769" s="23">
        <v>20</v>
      </c>
      <c r="F1769" s="23">
        <v>0</v>
      </c>
      <c r="G1769" s="23">
        <v>10</v>
      </c>
      <c r="H1769" s="25">
        <v>0</v>
      </c>
    </row>
    <row r="1770" spans="1:8">
      <c r="A1770" s="23">
        <v>1767</v>
      </c>
      <c r="B1770" s="23">
        <v>700</v>
      </c>
      <c r="C1770" s="23">
        <v>0.7</v>
      </c>
      <c r="D1770" s="23">
        <v>50</v>
      </c>
      <c r="E1770" s="23">
        <v>20</v>
      </c>
      <c r="F1770" s="23">
        <v>0</v>
      </c>
      <c r="G1770" s="23">
        <v>40</v>
      </c>
      <c r="H1770" s="25">
        <v>0</v>
      </c>
    </row>
    <row r="1771" spans="1:8">
      <c r="A1771" s="23">
        <v>1768</v>
      </c>
      <c r="B1771" s="23">
        <v>700</v>
      </c>
      <c r="C1771" s="23">
        <v>0.7</v>
      </c>
      <c r="D1771" s="23">
        <v>50</v>
      </c>
      <c r="E1771" s="23">
        <v>20</v>
      </c>
      <c r="F1771" s="23">
        <v>0</v>
      </c>
      <c r="G1771" s="23">
        <v>70</v>
      </c>
      <c r="H1771" s="25">
        <v>0</v>
      </c>
    </row>
    <row r="1772" spans="1:8">
      <c r="A1772" s="23">
        <v>1769</v>
      </c>
      <c r="B1772" s="23">
        <v>700</v>
      </c>
      <c r="C1772" s="23">
        <v>0.7</v>
      </c>
      <c r="D1772" s="23">
        <v>50</v>
      </c>
      <c r="E1772" s="23">
        <v>20</v>
      </c>
      <c r="F1772" s="23">
        <v>0</v>
      </c>
      <c r="G1772" s="23">
        <v>100</v>
      </c>
      <c r="H1772" s="25">
        <v>0</v>
      </c>
    </row>
    <row r="1773" spans="1:8">
      <c r="A1773" s="23">
        <v>1770</v>
      </c>
      <c r="B1773" s="23">
        <v>700</v>
      </c>
      <c r="C1773" s="23">
        <v>0.7</v>
      </c>
      <c r="D1773" s="23">
        <v>50</v>
      </c>
      <c r="E1773" s="23">
        <v>20</v>
      </c>
      <c r="F1773" s="23">
        <v>30</v>
      </c>
      <c r="G1773" s="23">
        <v>0</v>
      </c>
      <c r="H1773" s="25">
        <v>0</v>
      </c>
    </row>
    <row r="1774" spans="1:8">
      <c r="A1774" s="23">
        <v>1771</v>
      </c>
      <c r="B1774" s="23">
        <v>700</v>
      </c>
      <c r="C1774" s="23">
        <v>0.7</v>
      </c>
      <c r="D1774" s="23">
        <v>50</v>
      </c>
      <c r="E1774" s="23">
        <v>20</v>
      </c>
      <c r="F1774" s="23">
        <v>30</v>
      </c>
      <c r="G1774" s="23">
        <v>5</v>
      </c>
      <c r="H1774" s="25">
        <v>0</v>
      </c>
    </row>
    <row r="1775" spans="1:8">
      <c r="A1775" s="23">
        <v>1772</v>
      </c>
      <c r="B1775" s="23">
        <v>700</v>
      </c>
      <c r="C1775" s="23">
        <v>0.7</v>
      </c>
      <c r="D1775" s="23">
        <v>50</v>
      </c>
      <c r="E1775" s="23">
        <v>20</v>
      </c>
      <c r="F1775" s="23">
        <v>30</v>
      </c>
      <c r="G1775" s="23">
        <v>10</v>
      </c>
      <c r="H1775" s="25">
        <v>0</v>
      </c>
    </row>
    <row r="1776" spans="1:8">
      <c r="A1776" s="23">
        <v>1773</v>
      </c>
      <c r="B1776" s="23">
        <v>700</v>
      </c>
      <c r="C1776" s="23">
        <v>0.7</v>
      </c>
      <c r="D1776" s="23">
        <v>50</v>
      </c>
      <c r="E1776" s="23">
        <v>20</v>
      </c>
      <c r="F1776" s="23">
        <v>30</v>
      </c>
      <c r="G1776" s="23">
        <v>40</v>
      </c>
      <c r="H1776" s="25">
        <v>0</v>
      </c>
    </row>
    <row r="1777" spans="1:8">
      <c r="A1777" s="23">
        <v>1774</v>
      </c>
      <c r="B1777" s="23">
        <v>700</v>
      </c>
      <c r="C1777" s="23">
        <v>0.7</v>
      </c>
      <c r="D1777" s="23">
        <v>50</v>
      </c>
      <c r="E1777" s="23">
        <v>20</v>
      </c>
      <c r="F1777" s="23">
        <v>30</v>
      </c>
      <c r="G1777" s="23">
        <v>70</v>
      </c>
      <c r="H1777" s="25">
        <v>0</v>
      </c>
    </row>
    <row r="1778" spans="1:8">
      <c r="A1778" s="23">
        <v>1775</v>
      </c>
      <c r="B1778" s="23">
        <v>700</v>
      </c>
      <c r="C1778" s="23">
        <v>0.7</v>
      </c>
      <c r="D1778" s="23">
        <v>50</v>
      </c>
      <c r="E1778" s="23">
        <v>20</v>
      </c>
      <c r="F1778" s="23">
        <v>30</v>
      </c>
      <c r="G1778" s="23">
        <v>100</v>
      </c>
      <c r="H1778" s="25">
        <v>0</v>
      </c>
    </row>
    <row r="1779" spans="1:8">
      <c r="A1779" s="23">
        <v>1776</v>
      </c>
      <c r="B1779" s="23">
        <v>700</v>
      </c>
      <c r="C1779" s="23">
        <v>0.7</v>
      </c>
      <c r="D1779" s="23">
        <v>50</v>
      </c>
      <c r="E1779" s="23">
        <v>20</v>
      </c>
      <c r="F1779" s="23">
        <v>60</v>
      </c>
      <c r="G1779" s="23">
        <v>0</v>
      </c>
      <c r="H1779" s="25">
        <v>0</v>
      </c>
    </row>
    <row r="1780" spans="1:8">
      <c r="A1780" s="23">
        <v>1777</v>
      </c>
      <c r="B1780" s="23">
        <v>700</v>
      </c>
      <c r="C1780" s="23">
        <v>0.7</v>
      </c>
      <c r="D1780" s="23">
        <v>50</v>
      </c>
      <c r="E1780" s="23">
        <v>20</v>
      </c>
      <c r="F1780" s="23">
        <v>60</v>
      </c>
      <c r="G1780" s="23">
        <v>5</v>
      </c>
      <c r="H1780" s="25">
        <v>0</v>
      </c>
    </row>
    <row r="1781" spans="1:8">
      <c r="A1781" s="23">
        <v>1778</v>
      </c>
      <c r="B1781" s="23">
        <v>700</v>
      </c>
      <c r="C1781" s="23">
        <v>0.7</v>
      </c>
      <c r="D1781" s="23">
        <v>50</v>
      </c>
      <c r="E1781" s="23">
        <v>20</v>
      </c>
      <c r="F1781" s="23">
        <v>60</v>
      </c>
      <c r="G1781" s="23">
        <v>10</v>
      </c>
      <c r="H1781" s="25">
        <v>0</v>
      </c>
    </row>
    <row r="1782" spans="1:8">
      <c r="A1782" s="23">
        <v>1779</v>
      </c>
      <c r="B1782" s="23">
        <v>700</v>
      </c>
      <c r="C1782" s="23">
        <v>0.7</v>
      </c>
      <c r="D1782" s="23">
        <v>50</v>
      </c>
      <c r="E1782" s="23">
        <v>20</v>
      </c>
      <c r="F1782" s="23">
        <v>60</v>
      </c>
      <c r="G1782" s="23">
        <v>40</v>
      </c>
      <c r="H1782" s="25">
        <v>0</v>
      </c>
    </row>
    <row r="1783" spans="1:8">
      <c r="A1783" s="23">
        <v>1780</v>
      </c>
      <c r="B1783" s="23">
        <v>700</v>
      </c>
      <c r="C1783" s="23">
        <v>0.7</v>
      </c>
      <c r="D1783" s="23">
        <v>50</v>
      </c>
      <c r="E1783" s="23">
        <v>20</v>
      </c>
      <c r="F1783" s="23">
        <v>60</v>
      </c>
      <c r="G1783" s="23">
        <v>70</v>
      </c>
      <c r="H1783" s="25">
        <v>0</v>
      </c>
    </row>
    <row r="1784" spans="1:8">
      <c r="A1784" s="23">
        <v>1781</v>
      </c>
      <c r="B1784" s="23">
        <v>700</v>
      </c>
      <c r="C1784" s="23">
        <v>0.7</v>
      </c>
      <c r="D1784" s="23">
        <v>50</v>
      </c>
      <c r="E1784" s="23">
        <v>20</v>
      </c>
      <c r="F1784" s="23">
        <v>60</v>
      </c>
      <c r="G1784" s="23">
        <v>100</v>
      </c>
      <c r="H1784" s="25">
        <v>0</v>
      </c>
    </row>
    <row r="1785" spans="1:8">
      <c r="A1785" s="23">
        <v>1782</v>
      </c>
      <c r="B1785" s="23">
        <v>700</v>
      </c>
      <c r="C1785" s="23">
        <v>0.7</v>
      </c>
      <c r="D1785" s="23">
        <v>50</v>
      </c>
      <c r="E1785" s="23">
        <v>50</v>
      </c>
      <c r="F1785" s="23">
        <v>0</v>
      </c>
      <c r="G1785" s="23">
        <v>0</v>
      </c>
      <c r="H1785" s="25">
        <v>0</v>
      </c>
    </row>
    <row r="1786" spans="1:8">
      <c r="A1786" s="23">
        <v>1783</v>
      </c>
      <c r="B1786" s="23">
        <v>700</v>
      </c>
      <c r="C1786" s="23">
        <v>0.7</v>
      </c>
      <c r="D1786" s="23">
        <v>50</v>
      </c>
      <c r="E1786" s="23">
        <v>50</v>
      </c>
      <c r="F1786" s="23">
        <v>0</v>
      </c>
      <c r="G1786" s="23">
        <v>5</v>
      </c>
      <c r="H1786" s="25">
        <v>0</v>
      </c>
    </row>
    <row r="1787" spans="1:8">
      <c r="A1787" s="23">
        <v>1784</v>
      </c>
      <c r="B1787" s="23">
        <v>700</v>
      </c>
      <c r="C1787" s="23">
        <v>0.7</v>
      </c>
      <c r="D1787" s="23">
        <v>50</v>
      </c>
      <c r="E1787" s="23">
        <v>50</v>
      </c>
      <c r="F1787" s="23">
        <v>0</v>
      </c>
      <c r="G1787" s="23">
        <v>10</v>
      </c>
      <c r="H1787" s="25">
        <v>0</v>
      </c>
    </row>
    <row r="1788" spans="1:8">
      <c r="A1788" s="23">
        <v>1785</v>
      </c>
      <c r="B1788" s="23">
        <v>700</v>
      </c>
      <c r="C1788" s="23">
        <v>0.7</v>
      </c>
      <c r="D1788" s="23">
        <v>50</v>
      </c>
      <c r="E1788" s="23">
        <v>50</v>
      </c>
      <c r="F1788" s="23">
        <v>0</v>
      </c>
      <c r="G1788" s="23">
        <v>40</v>
      </c>
      <c r="H1788" s="25">
        <v>0</v>
      </c>
    </row>
    <row r="1789" spans="1:8">
      <c r="A1789" s="23">
        <v>1786</v>
      </c>
      <c r="B1789" s="23">
        <v>700</v>
      </c>
      <c r="C1789" s="23">
        <v>0.7</v>
      </c>
      <c r="D1789" s="23">
        <v>50</v>
      </c>
      <c r="E1789" s="23">
        <v>50</v>
      </c>
      <c r="F1789" s="23">
        <v>0</v>
      </c>
      <c r="G1789" s="23">
        <v>70</v>
      </c>
      <c r="H1789" s="25">
        <v>0</v>
      </c>
    </row>
    <row r="1790" spans="1:8">
      <c r="A1790" s="23">
        <v>1787</v>
      </c>
      <c r="B1790" s="23">
        <v>700</v>
      </c>
      <c r="C1790" s="23">
        <v>0.7</v>
      </c>
      <c r="D1790" s="23">
        <v>50</v>
      </c>
      <c r="E1790" s="23">
        <v>50</v>
      </c>
      <c r="F1790" s="23">
        <v>0</v>
      </c>
      <c r="G1790" s="23">
        <v>100</v>
      </c>
      <c r="H1790" s="25">
        <v>0</v>
      </c>
    </row>
    <row r="1791" spans="1:8">
      <c r="A1791" s="23">
        <v>1788</v>
      </c>
      <c r="B1791" s="23">
        <v>700</v>
      </c>
      <c r="C1791" s="23">
        <v>0.7</v>
      </c>
      <c r="D1791" s="23">
        <v>50</v>
      </c>
      <c r="E1791" s="23">
        <v>50</v>
      </c>
      <c r="F1791" s="23">
        <v>30</v>
      </c>
      <c r="G1791" s="23">
        <v>0</v>
      </c>
      <c r="H1791" s="25">
        <v>0</v>
      </c>
    </row>
    <row r="1792" spans="1:8">
      <c r="A1792" s="23">
        <v>1789</v>
      </c>
      <c r="B1792" s="23">
        <v>700</v>
      </c>
      <c r="C1792" s="23">
        <v>0.7</v>
      </c>
      <c r="D1792" s="23">
        <v>50</v>
      </c>
      <c r="E1792" s="23">
        <v>50</v>
      </c>
      <c r="F1792" s="23">
        <v>30</v>
      </c>
      <c r="G1792" s="23">
        <v>5</v>
      </c>
      <c r="H1792" s="25">
        <v>0</v>
      </c>
    </row>
    <row r="1793" spans="1:8">
      <c r="A1793" s="23">
        <v>1790</v>
      </c>
      <c r="B1793" s="23">
        <v>700</v>
      </c>
      <c r="C1793" s="23">
        <v>0.7</v>
      </c>
      <c r="D1793" s="23">
        <v>50</v>
      </c>
      <c r="E1793" s="23">
        <v>50</v>
      </c>
      <c r="F1793" s="23">
        <v>30</v>
      </c>
      <c r="G1793" s="23">
        <v>10</v>
      </c>
      <c r="H1793" s="25">
        <v>0</v>
      </c>
    </row>
    <row r="1794" spans="1:8">
      <c r="A1794" s="23">
        <v>1791</v>
      </c>
      <c r="B1794" s="23">
        <v>700</v>
      </c>
      <c r="C1794" s="23">
        <v>0.7</v>
      </c>
      <c r="D1794" s="23">
        <v>50</v>
      </c>
      <c r="E1794" s="23">
        <v>50</v>
      </c>
      <c r="F1794" s="23">
        <v>30</v>
      </c>
      <c r="G1794" s="23">
        <v>40</v>
      </c>
      <c r="H1794" s="25">
        <v>0</v>
      </c>
    </row>
    <row r="1795" spans="1:8">
      <c r="A1795" s="23">
        <v>1792</v>
      </c>
      <c r="B1795" s="23">
        <v>700</v>
      </c>
      <c r="C1795" s="23">
        <v>0.7</v>
      </c>
      <c r="D1795" s="23">
        <v>50</v>
      </c>
      <c r="E1795" s="23">
        <v>50</v>
      </c>
      <c r="F1795" s="23">
        <v>30</v>
      </c>
      <c r="G1795" s="23">
        <v>70</v>
      </c>
      <c r="H1795" s="25">
        <v>0</v>
      </c>
    </row>
    <row r="1796" spans="1:8">
      <c r="A1796" s="23">
        <v>1793</v>
      </c>
      <c r="B1796" s="23">
        <v>700</v>
      </c>
      <c r="C1796" s="23">
        <v>0.7</v>
      </c>
      <c r="D1796" s="23">
        <v>50</v>
      </c>
      <c r="E1796" s="23">
        <v>50</v>
      </c>
      <c r="F1796" s="23">
        <v>30</v>
      </c>
      <c r="G1796" s="23">
        <v>100</v>
      </c>
      <c r="H1796" s="25">
        <v>0</v>
      </c>
    </row>
    <row r="1797" spans="1:8">
      <c r="A1797" s="23">
        <v>1794</v>
      </c>
      <c r="B1797" s="23">
        <v>700</v>
      </c>
      <c r="C1797" s="23">
        <v>0.7</v>
      </c>
      <c r="D1797" s="23">
        <v>50</v>
      </c>
      <c r="E1797" s="23">
        <v>50</v>
      </c>
      <c r="F1797" s="23">
        <v>60</v>
      </c>
      <c r="G1797" s="23">
        <v>0</v>
      </c>
      <c r="H1797" s="25">
        <v>0</v>
      </c>
    </row>
    <row r="1798" spans="1:8">
      <c r="A1798" s="23">
        <v>1795</v>
      </c>
      <c r="B1798" s="23">
        <v>700</v>
      </c>
      <c r="C1798" s="23">
        <v>0.7</v>
      </c>
      <c r="D1798" s="23">
        <v>50</v>
      </c>
      <c r="E1798" s="23">
        <v>50</v>
      </c>
      <c r="F1798" s="23">
        <v>60</v>
      </c>
      <c r="G1798" s="23">
        <v>5</v>
      </c>
      <c r="H1798" s="25">
        <v>0</v>
      </c>
    </row>
    <row r="1799" spans="1:8">
      <c r="A1799" s="23">
        <v>1796</v>
      </c>
      <c r="B1799" s="23">
        <v>700</v>
      </c>
      <c r="C1799" s="23">
        <v>0.7</v>
      </c>
      <c r="D1799" s="23">
        <v>50</v>
      </c>
      <c r="E1799" s="23">
        <v>50</v>
      </c>
      <c r="F1799" s="23">
        <v>60</v>
      </c>
      <c r="G1799" s="23">
        <v>10</v>
      </c>
      <c r="H1799" s="25">
        <v>0</v>
      </c>
    </row>
    <row r="1800" spans="1:8">
      <c r="A1800" s="23">
        <v>1797</v>
      </c>
      <c r="B1800" s="23">
        <v>700</v>
      </c>
      <c r="C1800" s="23">
        <v>0.7</v>
      </c>
      <c r="D1800" s="23">
        <v>50</v>
      </c>
      <c r="E1800" s="23">
        <v>50</v>
      </c>
      <c r="F1800" s="23">
        <v>60</v>
      </c>
      <c r="G1800" s="23">
        <v>40</v>
      </c>
      <c r="H1800" s="25">
        <v>0</v>
      </c>
    </row>
    <row r="1801" spans="1:8">
      <c r="A1801" s="23">
        <v>1798</v>
      </c>
      <c r="B1801" s="23">
        <v>700</v>
      </c>
      <c r="C1801" s="23">
        <v>0.7</v>
      </c>
      <c r="D1801" s="23">
        <v>50</v>
      </c>
      <c r="E1801" s="23">
        <v>50</v>
      </c>
      <c r="F1801" s="23">
        <v>60</v>
      </c>
      <c r="G1801" s="23">
        <v>70</v>
      </c>
      <c r="H1801" s="25">
        <v>0</v>
      </c>
    </row>
    <row r="1802" spans="1:8">
      <c r="A1802" s="23">
        <v>1799</v>
      </c>
      <c r="B1802" s="23">
        <v>700</v>
      </c>
      <c r="C1802" s="23">
        <v>0.7</v>
      </c>
      <c r="D1802" s="23">
        <v>50</v>
      </c>
      <c r="E1802" s="23">
        <v>50</v>
      </c>
      <c r="F1802" s="23">
        <v>60</v>
      </c>
      <c r="G1802" s="23">
        <v>100</v>
      </c>
      <c r="H1802" s="25">
        <v>0</v>
      </c>
    </row>
    <row r="1803" spans="1:8">
      <c r="A1803" s="23">
        <v>1800</v>
      </c>
      <c r="B1803" s="23">
        <v>700</v>
      </c>
      <c r="C1803" s="23">
        <v>0.7</v>
      </c>
      <c r="D1803" s="23">
        <v>100</v>
      </c>
      <c r="E1803" s="23">
        <v>1</v>
      </c>
      <c r="F1803" s="23">
        <v>0</v>
      </c>
      <c r="G1803" s="23">
        <v>0</v>
      </c>
      <c r="H1803" s="25">
        <v>0</v>
      </c>
    </row>
    <row r="1804" spans="1:8">
      <c r="A1804" s="23">
        <v>1801</v>
      </c>
      <c r="B1804" s="23">
        <v>700</v>
      </c>
      <c r="C1804" s="23">
        <v>0.7</v>
      </c>
      <c r="D1804" s="23">
        <v>100</v>
      </c>
      <c r="E1804" s="23">
        <v>1</v>
      </c>
      <c r="F1804" s="23">
        <v>0</v>
      </c>
      <c r="G1804" s="23">
        <v>5</v>
      </c>
      <c r="H1804" s="25">
        <v>0</v>
      </c>
    </row>
    <row r="1805" spans="1:8">
      <c r="A1805" s="23">
        <v>1802</v>
      </c>
      <c r="B1805" s="23">
        <v>700</v>
      </c>
      <c r="C1805" s="23">
        <v>0.7</v>
      </c>
      <c r="D1805" s="23">
        <v>100</v>
      </c>
      <c r="E1805" s="23">
        <v>1</v>
      </c>
      <c r="F1805" s="23">
        <v>0</v>
      </c>
      <c r="G1805" s="23">
        <v>10</v>
      </c>
      <c r="H1805" s="25">
        <v>0</v>
      </c>
    </row>
    <row r="1806" spans="1:8">
      <c r="A1806" s="23">
        <v>1803</v>
      </c>
      <c r="B1806" s="23">
        <v>700</v>
      </c>
      <c r="C1806" s="23">
        <v>0.7</v>
      </c>
      <c r="D1806" s="23">
        <v>100</v>
      </c>
      <c r="E1806" s="23">
        <v>1</v>
      </c>
      <c r="F1806" s="23">
        <v>0</v>
      </c>
      <c r="G1806" s="23">
        <v>40</v>
      </c>
      <c r="H1806" s="25">
        <v>0</v>
      </c>
    </row>
    <row r="1807" spans="1:8">
      <c r="A1807" s="23">
        <v>1804</v>
      </c>
      <c r="B1807" s="23">
        <v>700</v>
      </c>
      <c r="C1807" s="23">
        <v>0.7</v>
      </c>
      <c r="D1807" s="23">
        <v>100</v>
      </c>
      <c r="E1807" s="23">
        <v>1</v>
      </c>
      <c r="F1807" s="23">
        <v>0</v>
      </c>
      <c r="G1807" s="23">
        <v>70</v>
      </c>
      <c r="H1807" s="25">
        <v>0</v>
      </c>
    </row>
    <row r="1808" spans="1:8">
      <c r="A1808" s="23">
        <v>1805</v>
      </c>
      <c r="B1808" s="23">
        <v>700</v>
      </c>
      <c r="C1808" s="23">
        <v>0.7</v>
      </c>
      <c r="D1808" s="23">
        <v>100</v>
      </c>
      <c r="E1808" s="23">
        <v>1</v>
      </c>
      <c r="F1808" s="23">
        <v>0</v>
      </c>
      <c r="G1808" s="23">
        <v>100</v>
      </c>
      <c r="H1808" s="25">
        <v>0</v>
      </c>
    </row>
    <row r="1809" spans="1:8">
      <c r="A1809" s="23">
        <v>1806</v>
      </c>
      <c r="B1809" s="23">
        <v>700</v>
      </c>
      <c r="C1809" s="23">
        <v>0.7</v>
      </c>
      <c r="D1809" s="23">
        <v>100</v>
      </c>
      <c r="E1809" s="23">
        <v>1</v>
      </c>
      <c r="F1809" s="23">
        <v>30</v>
      </c>
      <c r="G1809" s="23">
        <v>0</v>
      </c>
      <c r="H1809" s="25">
        <v>0</v>
      </c>
    </row>
    <row r="1810" spans="1:8">
      <c r="A1810" s="23">
        <v>1807</v>
      </c>
      <c r="B1810" s="23">
        <v>700</v>
      </c>
      <c r="C1810" s="23">
        <v>0.7</v>
      </c>
      <c r="D1810" s="23">
        <v>100</v>
      </c>
      <c r="E1810" s="23">
        <v>1</v>
      </c>
      <c r="F1810" s="23">
        <v>30</v>
      </c>
      <c r="G1810" s="23">
        <v>5</v>
      </c>
      <c r="H1810" s="25">
        <v>0</v>
      </c>
    </row>
    <row r="1811" spans="1:8">
      <c r="A1811" s="23">
        <v>1808</v>
      </c>
      <c r="B1811" s="23">
        <v>700</v>
      </c>
      <c r="C1811" s="23">
        <v>0.7</v>
      </c>
      <c r="D1811" s="23">
        <v>100</v>
      </c>
      <c r="E1811" s="23">
        <v>1</v>
      </c>
      <c r="F1811" s="23">
        <v>30</v>
      </c>
      <c r="G1811" s="23">
        <v>10</v>
      </c>
      <c r="H1811" s="25">
        <v>0</v>
      </c>
    </row>
    <row r="1812" spans="1:8">
      <c r="A1812" s="23">
        <v>1809</v>
      </c>
      <c r="B1812" s="23">
        <v>700</v>
      </c>
      <c r="C1812" s="23">
        <v>0.7</v>
      </c>
      <c r="D1812" s="23">
        <v>100</v>
      </c>
      <c r="E1812" s="23">
        <v>1</v>
      </c>
      <c r="F1812" s="23">
        <v>30</v>
      </c>
      <c r="G1812" s="23">
        <v>40</v>
      </c>
      <c r="H1812" s="25">
        <v>0</v>
      </c>
    </row>
    <row r="1813" spans="1:8">
      <c r="A1813" s="23">
        <v>1810</v>
      </c>
      <c r="B1813" s="23">
        <v>700</v>
      </c>
      <c r="C1813" s="23">
        <v>0.7</v>
      </c>
      <c r="D1813" s="23">
        <v>100</v>
      </c>
      <c r="E1813" s="23">
        <v>1</v>
      </c>
      <c r="F1813" s="23">
        <v>30</v>
      </c>
      <c r="G1813" s="23">
        <v>70</v>
      </c>
      <c r="H1813" s="25">
        <v>0</v>
      </c>
    </row>
    <row r="1814" spans="1:8">
      <c r="A1814" s="23">
        <v>1811</v>
      </c>
      <c r="B1814" s="23">
        <v>700</v>
      </c>
      <c r="C1814" s="23">
        <v>0.7</v>
      </c>
      <c r="D1814" s="23">
        <v>100</v>
      </c>
      <c r="E1814" s="23">
        <v>1</v>
      </c>
      <c r="F1814" s="23">
        <v>30</v>
      </c>
      <c r="G1814" s="23">
        <v>100</v>
      </c>
      <c r="H1814" s="25">
        <v>0</v>
      </c>
    </row>
    <row r="1815" spans="1:8">
      <c r="A1815" s="23">
        <v>1812</v>
      </c>
      <c r="B1815" s="23">
        <v>700</v>
      </c>
      <c r="C1815" s="23">
        <v>0.7</v>
      </c>
      <c r="D1815" s="23">
        <v>100</v>
      </c>
      <c r="E1815" s="23">
        <v>1</v>
      </c>
      <c r="F1815" s="23">
        <v>60</v>
      </c>
      <c r="G1815" s="23">
        <v>0</v>
      </c>
      <c r="H1815" s="25">
        <v>0</v>
      </c>
    </row>
    <row r="1816" spans="1:8">
      <c r="A1816" s="23">
        <v>1813</v>
      </c>
      <c r="B1816" s="23">
        <v>700</v>
      </c>
      <c r="C1816" s="23">
        <v>0.7</v>
      </c>
      <c r="D1816" s="23">
        <v>100</v>
      </c>
      <c r="E1816" s="23">
        <v>1</v>
      </c>
      <c r="F1816" s="23">
        <v>60</v>
      </c>
      <c r="G1816" s="23">
        <v>5</v>
      </c>
      <c r="H1816" s="25">
        <v>0</v>
      </c>
    </row>
    <row r="1817" spans="1:8">
      <c r="A1817" s="23">
        <v>1814</v>
      </c>
      <c r="B1817" s="23">
        <v>700</v>
      </c>
      <c r="C1817" s="23">
        <v>0.7</v>
      </c>
      <c r="D1817" s="23">
        <v>100</v>
      </c>
      <c r="E1817" s="23">
        <v>1</v>
      </c>
      <c r="F1817" s="23">
        <v>60</v>
      </c>
      <c r="G1817" s="23">
        <v>10</v>
      </c>
      <c r="H1817" s="25">
        <v>0</v>
      </c>
    </row>
    <row r="1818" spans="1:8">
      <c r="A1818" s="23">
        <v>1815</v>
      </c>
      <c r="B1818" s="23">
        <v>700</v>
      </c>
      <c r="C1818" s="23">
        <v>0.7</v>
      </c>
      <c r="D1818" s="23">
        <v>100</v>
      </c>
      <c r="E1818" s="23">
        <v>1</v>
      </c>
      <c r="F1818" s="23">
        <v>60</v>
      </c>
      <c r="G1818" s="23">
        <v>40</v>
      </c>
      <c r="H1818" s="25">
        <v>0</v>
      </c>
    </row>
    <row r="1819" spans="1:8">
      <c r="A1819" s="23">
        <v>1816</v>
      </c>
      <c r="B1819" s="23">
        <v>700</v>
      </c>
      <c r="C1819" s="23">
        <v>0.7</v>
      </c>
      <c r="D1819" s="23">
        <v>100</v>
      </c>
      <c r="E1819" s="23">
        <v>1</v>
      </c>
      <c r="F1819" s="23">
        <v>60</v>
      </c>
      <c r="G1819" s="23">
        <v>70</v>
      </c>
      <c r="H1819" s="25">
        <v>0</v>
      </c>
    </row>
    <row r="1820" spans="1:8">
      <c r="A1820" s="23">
        <v>1817</v>
      </c>
      <c r="B1820" s="23">
        <v>700</v>
      </c>
      <c r="C1820" s="23">
        <v>0.7</v>
      </c>
      <c r="D1820" s="23">
        <v>100</v>
      </c>
      <c r="E1820" s="23">
        <v>1</v>
      </c>
      <c r="F1820" s="23">
        <v>60</v>
      </c>
      <c r="G1820" s="23">
        <v>100</v>
      </c>
      <c r="H1820" s="25">
        <v>0</v>
      </c>
    </row>
    <row r="1821" spans="1:8">
      <c r="A1821" s="23">
        <v>1818</v>
      </c>
      <c r="B1821" s="23">
        <v>700</v>
      </c>
      <c r="C1821" s="23">
        <v>0.7</v>
      </c>
      <c r="D1821" s="23">
        <v>100</v>
      </c>
      <c r="E1821" s="23">
        <v>5</v>
      </c>
      <c r="F1821" s="23">
        <v>0</v>
      </c>
      <c r="G1821" s="23">
        <v>0</v>
      </c>
      <c r="H1821" s="25">
        <v>0</v>
      </c>
    </row>
    <row r="1822" spans="1:8">
      <c r="A1822" s="23">
        <v>1819</v>
      </c>
      <c r="B1822" s="23">
        <v>700</v>
      </c>
      <c r="C1822" s="23">
        <v>0.7</v>
      </c>
      <c r="D1822" s="23">
        <v>100</v>
      </c>
      <c r="E1822" s="23">
        <v>5</v>
      </c>
      <c r="F1822" s="23">
        <v>0</v>
      </c>
      <c r="G1822" s="23">
        <v>5</v>
      </c>
      <c r="H1822" s="25">
        <v>0</v>
      </c>
    </row>
    <row r="1823" spans="1:8">
      <c r="A1823" s="23">
        <v>1820</v>
      </c>
      <c r="B1823" s="23">
        <v>700</v>
      </c>
      <c r="C1823" s="23">
        <v>0.7</v>
      </c>
      <c r="D1823" s="23">
        <v>100</v>
      </c>
      <c r="E1823" s="23">
        <v>5</v>
      </c>
      <c r="F1823" s="23">
        <v>0</v>
      </c>
      <c r="G1823" s="23">
        <v>10</v>
      </c>
      <c r="H1823" s="25">
        <v>0</v>
      </c>
    </row>
    <row r="1824" spans="1:8">
      <c r="A1824" s="23">
        <v>1821</v>
      </c>
      <c r="B1824" s="23">
        <v>700</v>
      </c>
      <c r="C1824" s="23">
        <v>0.7</v>
      </c>
      <c r="D1824" s="23">
        <v>100</v>
      </c>
      <c r="E1824" s="23">
        <v>5</v>
      </c>
      <c r="F1824" s="23">
        <v>0</v>
      </c>
      <c r="G1824" s="23">
        <v>40</v>
      </c>
      <c r="H1824" s="25">
        <v>0</v>
      </c>
    </row>
    <row r="1825" spans="1:8">
      <c r="A1825" s="23">
        <v>1822</v>
      </c>
      <c r="B1825" s="23">
        <v>700</v>
      </c>
      <c r="C1825" s="23">
        <v>0.7</v>
      </c>
      <c r="D1825" s="23">
        <v>100</v>
      </c>
      <c r="E1825" s="23">
        <v>5</v>
      </c>
      <c r="F1825" s="23">
        <v>0</v>
      </c>
      <c r="G1825" s="23">
        <v>70</v>
      </c>
      <c r="H1825" s="25">
        <v>0</v>
      </c>
    </row>
    <row r="1826" spans="1:8">
      <c r="A1826" s="23">
        <v>1823</v>
      </c>
      <c r="B1826" s="23">
        <v>700</v>
      </c>
      <c r="C1826" s="23">
        <v>0.7</v>
      </c>
      <c r="D1826" s="23">
        <v>100</v>
      </c>
      <c r="E1826" s="23">
        <v>5</v>
      </c>
      <c r="F1826" s="23">
        <v>0</v>
      </c>
      <c r="G1826" s="23">
        <v>100</v>
      </c>
      <c r="H1826" s="25">
        <v>0</v>
      </c>
    </row>
    <row r="1827" spans="1:8">
      <c r="A1827" s="23">
        <v>1824</v>
      </c>
      <c r="B1827" s="23">
        <v>700</v>
      </c>
      <c r="C1827" s="23">
        <v>0.7</v>
      </c>
      <c r="D1827" s="23">
        <v>100</v>
      </c>
      <c r="E1827" s="23">
        <v>5</v>
      </c>
      <c r="F1827" s="23">
        <v>30</v>
      </c>
      <c r="G1827" s="23">
        <v>0</v>
      </c>
      <c r="H1827" s="25">
        <v>0</v>
      </c>
    </row>
    <row r="1828" spans="1:8">
      <c r="A1828" s="23">
        <v>1825</v>
      </c>
      <c r="B1828" s="23">
        <v>700</v>
      </c>
      <c r="C1828" s="23">
        <v>0.7</v>
      </c>
      <c r="D1828" s="23">
        <v>100</v>
      </c>
      <c r="E1828" s="23">
        <v>5</v>
      </c>
      <c r="F1828" s="23">
        <v>30</v>
      </c>
      <c r="G1828" s="23">
        <v>5</v>
      </c>
      <c r="H1828" s="25">
        <v>0</v>
      </c>
    </row>
    <row r="1829" spans="1:8">
      <c r="A1829" s="23">
        <v>1826</v>
      </c>
      <c r="B1829" s="23">
        <v>700</v>
      </c>
      <c r="C1829" s="23">
        <v>0.7</v>
      </c>
      <c r="D1829" s="23">
        <v>100</v>
      </c>
      <c r="E1829" s="23">
        <v>5</v>
      </c>
      <c r="F1829" s="23">
        <v>30</v>
      </c>
      <c r="G1829" s="23">
        <v>10</v>
      </c>
      <c r="H1829" s="25">
        <v>0</v>
      </c>
    </row>
    <row r="1830" spans="1:8">
      <c r="A1830" s="23">
        <v>1827</v>
      </c>
      <c r="B1830" s="23">
        <v>700</v>
      </c>
      <c r="C1830" s="23">
        <v>0.7</v>
      </c>
      <c r="D1830" s="23">
        <v>100</v>
      </c>
      <c r="E1830" s="23">
        <v>5</v>
      </c>
      <c r="F1830" s="23">
        <v>30</v>
      </c>
      <c r="G1830" s="23">
        <v>40</v>
      </c>
      <c r="H1830" s="25">
        <v>0</v>
      </c>
    </row>
    <row r="1831" spans="1:8">
      <c r="A1831" s="23">
        <v>1828</v>
      </c>
      <c r="B1831" s="23">
        <v>700</v>
      </c>
      <c r="C1831" s="23">
        <v>0.7</v>
      </c>
      <c r="D1831" s="23">
        <v>100</v>
      </c>
      <c r="E1831" s="23">
        <v>5</v>
      </c>
      <c r="F1831" s="23">
        <v>30</v>
      </c>
      <c r="G1831" s="23">
        <v>70</v>
      </c>
      <c r="H1831" s="25">
        <v>0</v>
      </c>
    </row>
    <row r="1832" spans="1:8">
      <c r="A1832" s="23">
        <v>1829</v>
      </c>
      <c r="B1832" s="23">
        <v>700</v>
      </c>
      <c r="C1832" s="23">
        <v>0.7</v>
      </c>
      <c r="D1832" s="23">
        <v>100</v>
      </c>
      <c r="E1832" s="23">
        <v>5</v>
      </c>
      <c r="F1832" s="23">
        <v>30</v>
      </c>
      <c r="G1832" s="23">
        <v>100</v>
      </c>
      <c r="H1832" s="25">
        <v>0</v>
      </c>
    </row>
    <row r="1833" spans="1:8">
      <c r="A1833" s="23">
        <v>1830</v>
      </c>
      <c r="B1833" s="23">
        <v>700</v>
      </c>
      <c r="C1833" s="23">
        <v>0.7</v>
      </c>
      <c r="D1833" s="23">
        <v>100</v>
      </c>
      <c r="E1833" s="23">
        <v>5</v>
      </c>
      <c r="F1833" s="23">
        <v>60</v>
      </c>
      <c r="G1833" s="23">
        <v>0</v>
      </c>
      <c r="H1833" s="25">
        <v>0</v>
      </c>
    </row>
    <row r="1834" spans="1:8">
      <c r="A1834" s="23">
        <v>1831</v>
      </c>
      <c r="B1834" s="23">
        <v>700</v>
      </c>
      <c r="C1834" s="23">
        <v>0.7</v>
      </c>
      <c r="D1834" s="23">
        <v>100</v>
      </c>
      <c r="E1834" s="23">
        <v>5</v>
      </c>
      <c r="F1834" s="23">
        <v>60</v>
      </c>
      <c r="G1834" s="23">
        <v>5</v>
      </c>
      <c r="H1834" s="25">
        <v>0</v>
      </c>
    </row>
    <row r="1835" spans="1:8">
      <c r="A1835" s="23">
        <v>1832</v>
      </c>
      <c r="B1835" s="23">
        <v>700</v>
      </c>
      <c r="C1835" s="23">
        <v>0.7</v>
      </c>
      <c r="D1835" s="23">
        <v>100</v>
      </c>
      <c r="E1835" s="23">
        <v>5</v>
      </c>
      <c r="F1835" s="23">
        <v>60</v>
      </c>
      <c r="G1835" s="23">
        <v>10</v>
      </c>
      <c r="H1835" s="25">
        <v>0</v>
      </c>
    </row>
    <row r="1836" spans="1:8">
      <c r="A1836" s="23">
        <v>1833</v>
      </c>
      <c r="B1836" s="23">
        <v>700</v>
      </c>
      <c r="C1836" s="23">
        <v>0.7</v>
      </c>
      <c r="D1836" s="23">
        <v>100</v>
      </c>
      <c r="E1836" s="23">
        <v>5</v>
      </c>
      <c r="F1836" s="23">
        <v>60</v>
      </c>
      <c r="G1836" s="23">
        <v>40</v>
      </c>
      <c r="H1836" s="25">
        <v>0</v>
      </c>
    </row>
    <row r="1837" spans="1:8">
      <c r="A1837" s="23">
        <v>1834</v>
      </c>
      <c r="B1837" s="23">
        <v>700</v>
      </c>
      <c r="C1837" s="23">
        <v>0.7</v>
      </c>
      <c r="D1837" s="23">
        <v>100</v>
      </c>
      <c r="E1837" s="23">
        <v>5</v>
      </c>
      <c r="F1837" s="23">
        <v>60</v>
      </c>
      <c r="G1837" s="23">
        <v>70</v>
      </c>
      <c r="H1837" s="25">
        <v>0</v>
      </c>
    </row>
    <row r="1838" spans="1:8">
      <c r="A1838" s="23">
        <v>1835</v>
      </c>
      <c r="B1838" s="23">
        <v>700</v>
      </c>
      <c r="C1838" s="23">
        <v>0.7</v>
      </c>
      <c r="D1838" s="23">
        <v>100</v>
      </c>
      <c r="E1838" s="23">
        <v>5</v>
      </c>
      <c r="F1838" s="23">
        <v>60</v>
      </c>
      <c r="G1838" s="23">
        <v>100</v>
      </c>
      <c r="H1838" s="25">
        <v>0</v>
      </c>
    </row>
    <row r="1839" spans="1:8">
      <c r="A1839" s="23">
        <v>1836</v>
      </c>
      <c r="B1839" s="23">
        <v>700</v>
      </c>
      <c r="C1839" s="23">
        <v>0.7</v>
      </c>
      <c r="D1839" s="23">
        <v>100</v>
      </c>
      <c r="E1839" s="23">
        <v>10</v>
      </c>
      <c r="F1839" s="23">
        <v>0</v>
      </c>
      <c r="G1839" s="23">
        <v>0</v>
      </c>
      <c r="H1839" s="25">
        <v>0</v>
      </c>
    </row>
    <row r="1840" spans="1:8">
      <c r="A1840" s="23">
        <v>1837</v>
      </c>
      <c r="B1840" s="23">
        <v>700</v>
      </c>
      <c r="C1840" s="23">
        <v>0.7</v>
      </c>
      <c r="D1840" s="23">
        <v>100</v>
      </c>
      <c r="E1840" s="23">
        <v>10</v>
      </c>
      <c r="F1840" s="23">
        <v>0</v>
      </c>
      <c r="G1840" s="23">
        <v>5</v>
      </c>
      <c r="H1840" s="25">
        <v>0</v>
      </c>
    </row>
    <row r="1841" spans="1:8">
      <c r="A1841" s="23">
        <v>1838</v>
      </c>
      <c r="B1841" s="23">
        <v>700</v>
      </c>
      <c r="C1841" s="23">
        <v>0.7</v>
      </c>
      <c r="D1841" s="23">
        <v>100</v>
      </c>
      <c r="E1841" s="23">
        <v>10</v>
      </c>
      <c r="F1841" s="23">
        <v>0</v>
      </c>
      <c r="G1841" s="23">
        <v>10</v>
      </c>
      <c r="H1841" s="25">
        <v>0</v>
      </c>
    </row>
    <row r="1842" spans="1:8">
      <c r="A1842" s="23">
        <v>1839</v>
      </c>
      <c r="B1842" s="23">
        <v>700</v>
      </c>
      <c r="C1842" s="23">
        <v>0.7</v>
      </c>
      <c r="D1842" s="23">
        <v>100</v>
      </c>
      <c r="E1842" s="23">
        <v>10</v>
      </c>
      <c r="F1842" s="23">
        <v>0</v>
      </c>
      <c r="G1842" s="23">
        <v>40</v>
      </c>
      <c r="H1842" s="25">
        <v>0</v>
      </c>
    </row>
    <row r="1843" spans="1:8">
      <c r="A1843" s="23">
        <v>1840</v>
      </c>
      <c r="B1843" s="23">
        <v>700</v>
      </c>
      <c r="C1843" s="23">
        <v>0.7</v>
      </c>
      <c r="D1843" s="23">
        <v>100</v>
      </c>
      <c r="E1843" s="23">
        <v>10</v>
      </c>
      <c r="F1843" s="23">
        <v>0</v>
      </c>
      <c r="G1843" s="23">
        <v>70</v>
      </c>
      <c r="H1843" s="25">
        <v>0</v>
      </c>
    </row>
    <row r="1844" spans="1:8">
      <c r="A1844" s="23">
        <v>1841</v>
      </c>
      <c r="B1844" s="23">
        <v>700</v>
      </c>
      <c r="C1844" s="23">
        <v>0.7</v>
      </c>
      <c r="D1844" s="23">
        <v>100</v>
      </c>
      <c r="E1844" s="23">
        <v>10</v>
      </c>
      <c r="F1844" s="23">
        <v>0</v>
      </c>
      <c r="G1844" s="23">
        <v>100</v>
      </c>
      <c r="H1844" s="25">
        <v>0</v>
      </c>
    </row>
    <row r="1845" spans="1:8">
      <c r="A1845" s="23">
        <v>1842</v>
      </c>
      <c r="B1845" s="23">
        <v>700</v>
      </c>
      <c r="C1845" s="23">
        <v>0.7</v>
      </c>
      <c r="D1845" s="23">
        <v>100</v>
      </c>
      <c r="E1845" s="23">
        <v>10</v>
      </c>
      <c r="F1845" s="23">
        <v>30</v>
      </c>
      <c r="G1845" s="23">
        <v>0</v>
      </c>
      <c r="H1845" s="25">
        <v>0</v>
      </c>
    </row>
    <row r="1846" spans="1:8">
      <c r="A1846" s="23">
        <v>1843</v>
      </c>
      <c r="B1846" s="23">
        <v>700</v>
      </c>
      <c r="C1846" s="23">
        <v>0.7</v>
      </c>
      <c r="D1846" s="23">
        <v>100</v>
      </c>
      <c r="E1846" s="23">
        <v>10</v>
      </c>
      <c r="F1846" s="23">
        <v>30</v>
      </c>
      <c r="G1846" s="23">
        <v>5</v>
      </c>
      <c r="H1846" s="25">
        <v>0</v>
      </c>
    </row>
    <row r="1847" spans="1:8">
      <c r="A1847" s="23">
        <v>1844</v>
      </c>
      <c r="B1847" s="23">
        <v>700</v>
      </c>
      <c r="C1847" s="23">
        <v>0.7</v>
      </c>
      <c r="D1847" s="23">
        <v>100</v>
      </c>
      <c r="E1847" s="23">
        <v>10</v>
      </c>
      <c r="F1847" s="23">
        <v>30</v>
      </c>
      <c r="G1847" s="23">
        <v>10</v>
      </c>
      <c r="H1847" s="25">
        <v>0</v>
      </c>
    </row>
    <row r="1848" spans="1:8">
      <c r="A1848" s="23">
        <v>1845</v>
      </c>
      <c r="B1848" s="23">
        <v>700</v>
      </c>
      <c r="C1848" s="23">
        <v>0.7</v>
      </c>
      <c r="D1848" s="23">
        <v>100</v>
      </c>
      <c r="E1848" s="23">
        <v>10</v>
      </c>
      <c r="F1848" s="23">
        <v>30</v>
      </c>
      <c r="G1848" s="23">
        <v>40</v>
      </c>
      <c r="H1848" s="25">
        <v>0</v>
      </c>
    </row>
    <row r="1849" spans="1:8">
      <c r="A1849" s="23">
        <v>1846</v>
      </c>
      <c r="B1849" s="23">
        <v>700</v>
      </c>
      <c r="C1849" s="23">
        <v>0.7</v>
      </c>
      <c r="D1849" s="23">
        <v>100</v>
      </c>
      <c r="E1849" s="23">
        <v>10</v>
      </c>
      <c r="F1849" s="23">
        <v>30</v>
      </c>
      <c r="G1849" s="23">
        <v>70</v>
      </c>
      <c r="H1849" s="25">
        <v>0</v>
      </c>
    </row>
    <row r="1850" spans="1:8">
      <c r="A1850" s="23">
        <v>1847</v>
      </c>
      <c r="B1850" s="23">
        <v>700</v>
      </c>
      <c r="C1850" s="23">
        <v>0.7</v>
      </c>
      <c r="D1850" s="23">
        <v>100</v>
      </c>
      <c r="E1850" s="23">
        <v>10</v>
      </c>
      <c r="F1850" s="23">
        <v>30</v>
      </c>
      <c r="G1850" s="23">
        <v>100</v>
      </c>
      <c r="H1850" s="25">
        <v>0</v>
      </c>
    </row>
    <row r="1851" spans="1:8">
      <c r="A1851" s="23">
        <v>1848</v>
      </c>
      <c r="B1851" s="23">
        <v>700</v>
      </c>
      <c r="C1851" s="23">
        <v>0.7</v>
      </c>
      <c r="D1851" s="23">
        <v>100</v>
      </c>
      <c r="E1851" s="23">
        <v>10</v>
      </c>
      <c r="F1851" s="23">
        <v>60</v>
      </c>
      <c r="G1851" s="23">
        <v>0</v>
      </c>
      <c r="H1851" s="25">
        <v>0</v>
      </c>
    </row>
    <row r="1852" spans="1:8">
      <c r="A1852" s="23">
        <v>1849</v>
      </c>
      <c r="B1852" s="23">
        <v>700</v>
      </c>
      <c r="C1852" s="23">
        <v>0.7</v>
      </c>
      <c r="D1852" s="23">
        <v>100</v>
      </c>
      <c r="E1852" s="23">
        <v>10</v>
      </c>
      <c r="F1852" s="23">
        <v>60</v>
      </c>
      <c r="G1852" s="23">
        <v>5</v>
      </c>
      <c r="H1852" s="25">
        <v>0</v>
      </c>
    </row>
    <row r="1853" spans="1:8">
      <c r="A1853" s="23">
        <v>1850</v>
      </c>
      <c r="B1853" s="23">
        <v>700</v>
      </c>
      <c r="C1853" s="23">
        <v>0.7</v>
      </c>
      <c r="D1853" s="23">
        <v>100</v>
      </c>
      <c r="E1853" s="23">
        <v>10</v>
      </c>
      <c r="F1853" s="23">
        <v>60</v>
      </c>
      <c r="G1853" s="23">
        <v>10</v>
      </c>
      <c r="H1853" s="25">
        <v>0</v>
      </c>
    </row>
    <row r="1854" spans="1:8">
      <c r="A1854" s="23">
        <v>1851</v>
      </c>
      <c r="B1854" s="23">
        <v>700</v>
      </c>
      <c r="C1854" s="23">
        <v>0.7</v>
      </c>
      <c r="D1854" s="23">
        <v>100</v>
      </c>
      <c r="E1854" s="23">
        <v>10</v>
      </c>
      <c r="F1854" s="23">
        <v>60</v>
      </c>
      <c r="G1854" s="23">
        <v>40</v>
      </c>
      <c r="H1854" s="25">
        <v>0</v>
      </c>
    </row>
    <row r="1855" spans="1:8">
      <c r="A1855" s="23">
        <v>1852</v>
      </c>
      <c r="B1855" s="23">
        <v>700</v>
      </c>
      <c r="C1855" s="23">
        <v>0.7</v>
      </c>
      <c r="D1855" s="23">
        <v>100</v>
      </c>
      <c r="E1855" s="23">
        <v>10</v>
      </c>
      <c r="F1855" s="23">
        <v>60</v>
      </c>
      <c r="G1855" s="23">
        <v>70</v>
      </c>
      <c r="H1855" s="25">
        <v>0</v>
      </c>
    </row>
    <row r="1856" spans="1:8">
      <c r="A1856" s="23">
        <v>1853</v>
      </c>
      <c r="B1856" s="23">
        <v>700</v>
      </c>
      <c r="C1856" s="23">
        <v>0.7</v>
      </c>
      <c r="D1856" s="23">
        <v>100</v>
      </c>
      <c r="E1856" s="23">
        <v>10</v>
      </c>
      <c r="F1856" s="23">
        <v>60</v>
      </c>
      <c r="G1856" s="23">
        <v>100</v>
      </c>
      <c r="H1856" s="25">
        <v>0</v>
      </c>
    </row>
    <row r="1857" spans="1:8">
      <c r="A1857" s="23">
        <v>1854</v>
      </c>
      <c r="B1857" s="23">
        <v>700</v>
      </c>
      <c r="C1857" s="23">
        <v>0.7</v>
      </c>
      <c r="D1857" s="23">
        <v>100</v>
      </c>
      <c r="E1857" s="23">
        <v>20</v>
      </c>
      <c r="F1857" s="23">
        <v>0</v>
      </c>
      <c r="G1857" s="23">
        <v>0</v>
      </c>
      <c r="H1857" s="25">
        <v>0</v>
      </c>
    </row>
    <row r="1858" spans="1:8">
      <c r="A1858" s="23">
        <v>1855</v>
      </c>
      <c r="B1858" s="23">
        <v>700</v>
      </c>
      <c r="C1858" s="23">
        <v>0.7</v>
      </c>
      <c r="D1858" s="23">
        <v>100</v>
      </c>
      <c r="E1858" s="23">
        <v>20</v>
      </c>
      <c r="F1858" s="23">
        <v>0</v>
      </c>
      <c r="G1858" s="23">
        <v>5</v>
      </c>
      <c r="H1858" s="25">
        <v>0</v>
      </c>
    </row>
    <row r="1859" spans="1:8">
      <c r="A1859" s="23">
        <v>1856</v>
      </c>
      <c r="B1859" s="23">
        <v>700</v>
      </c>
      <c r="C1859" s="23">
        <v>0.7</v>
      </c>
      <c r="D1859" s="23">
        <v>100</v>
      </c>
      <c r="E1859" s="23">
        <v>20</v>
      </c>
      <c r="F1859" s="23">
        <v>0</v>
      </c>
      <c r="G1859" s="23">
        <v>10</v>
      </c>
      <c r="H1859" s="25">
        <v>0</v>
      </c>
    </row>
    <row r="1860" spans="1:8">
      <c r="A1860" s="23">
        <v>1857</v>
      </c>
      <c r="B1860" s="23">
        <v>700</v>
      </c>
      <c r="C1860" s="23">
        <v>0.7</v>
      </c>
      <c r="D1860" s="23">
        <v>100</v>
      </c>
      <c r="E1860" s="23">
        <v>20</v>
      </c>
      <c r="F1860" s="23">
        <v>0</v>
      </c>
      <c r="G1860" s="23">
        <v>40</v>
      </c>
      <c r="H1860" s="25">
        <v>0</v>
      </c>
    </row>
    <row r="1861" spans="1:8">
      <c r="A1861" s="23">
        <v>1858</v>
      </c>
      <c r="B1861" s="23">
        <v>700</v>
      </c>
      <c r="C1861" s="23">
        <v>0.7</v>
      </c>
      <c r="D1861" s="23">
        <v>100</v>
      </c>
      <c r="E1861" s="23">
        <v>20</v>
      </c>
      <c r="F1861" s="23">
        <v>0</v>
      </c>
      <c r="G1861" s="23">
        <v>70</v>
      </c>
      <c r="H1861" s="25">
        <v>0</v>
      </c>
    </row>
    <row r="1862" spans="1:8">
      <c r="A1862" s="23">
        <v>1859</v>
      </c>
      <c r="B1862" s="23">
        <v>700</v>
      </c>
      <c r="C1862" s="23">
        <v>0.7</v>
      </c>
      <c r="D1862" s="23">
        <v>100</v>
      </c>
      <c r="E1862" s="23">
        <v>20</v>
      </c>
      <c r="F1862" s="23">
        <v>0</v>
      </c>
      <c r="G1862" s="23">
        <v>100</v>
      </c>
      <c r="H1862" s="25">
        <v>0</v>
      </c>
    </row>
    <row r="1863" spans="1:8">
      <c r="A1863" s="23">
        <v>1860</v>
      </c>
      <c r="B1863" s="23">
        <v>700</v>
      </c>
      <c r="C1863" s="23">
        <v>0.7</v>
      </c>
      <c r="D1863" s="23">
        <v>100</v>
      </c>
      <c r="E1863" s="23">
        <v>20</v>
      </c>
      <c r="F1863" s="23">
        <v>30</v>
      </c>
      <c r="G1863" s="23">
        <v>0</v>
      </c>
      <c r="H1863" s="25">
        <v>0</v>
      </c>
    </row>
    <row r="1864" spans="1:8">
      <c r="A1864" s="23">
        <v>1861</v>
      </c>
      <c r="B1864" s="23">
        <v>700</v>
      </c>
      <c r="C1864" s="23">
        <v>0.7</v>
      </c>
      <c r="D1864" s="23">
        <v>100</v>
      </c>
      <c r="E1864" s="23">
        <v>20</v>
      </c>
      <c r="F1864" s="23">
        <v>30</v>
      </c>
      <c r="G1864" s="23">
        <v>5</v>
      </c>
      <c r="H1864" s="25">
        <v>0</v>
      </c>
    </row>
    <row r="1865" spans="1:8">
      <c r="A1865" s="23">
        <v>1862</v>
      </c>
      <c r="B1865" s="23">
        <v>700</v>
      </c>
      <c r="C1865" s="23">
        <v>0.7</v>
      </c>
      <c r="D1865" s="23">
        <v>100</v>
      </c>
      <c r="E1865" s="23">
        <v>20</v>
      </c>
      <c r="F1865" s="23">
        <v>30</v>
      </c>
      <c r="G1865" s="23">
        <v>10</v>
      </c>
      <c r="H1865" s="25">
        <v>0</v>
      </c>
    </row>
    <row r="1866" spans="1:8">
      <c r="A1866" s="23">
        <v>1863</v>
      </c>
      <c r="B1866" s="23">
        <v>700</v>
      </c>
      <c r="C1866" s="23">
        <v>0.7</v>
      </c>
      <c r="D1866" s="23">
        <v>100</v>
      </c>
      <c r="E1866" s="23">
        <v>20</v>
      </c>
      <c r="F1866" s="23">
        <v>30</v>
      </c>
      <c r="G1866" s="23">
        <v>40</v>
      </c>
      <c r="H1866" s="25">
        <v>0</v>
      </c>
    </row>
    <row r="1867" spans="1:8">
      <c r="A1867" s="23">
        <v>1864</v>
      </c>
      <c r="B1867" s="23">
        <v>700</v>
      </c>
      <c r="C1867" s="23">
        <v>0.7</v>
      </c>
      <c r="D1867" s="23">
        <v>100</v>
      </c>
      <c r="E1867" s="23">
        <v>20</v>
      </c>
      <c r="F1867" s="23">
        <v>30</v>
      </c>
      <c r="G1867" s="23">
        <v>70</v>
      </c>
      <c r="H1867" s="25">
        <v>0</v>
      </c>
    </row>
    <row r="1868" spans="1:8">
      <c r="A1868" s="23">
        <v>1865</v>
      </c>
      <c r="B1868" s="23">
        <v>700</v>
      </c>
      <c r="C1868" s="23">
        <v>0.7</v>
      </c>
      <c r="D1868" s="23">
        <v>100</v>
      </c>
      <c r="E1868" s="23">
        <v>20</v>
      </c>
      <c r="F1868" s="23">
        <v>30</v>
      </c>
      <c r="G1868" s="23">
        <v>100</v>
      </c>
      <c r="H1868" s="25">
        <v>0</v>
      </c>
    </row>
    <row r="1869" spans="1:8">
      <c r="A1869" s="23">
        <v>1866</v>
      </c>
      <c r="B1869" s="23">
        <v>700</v>
      </c>
      <c r="C1869" s="23">
        <v>0.7</v>
      </c>
      <c r="D1869" s="23">
        <v>100</v>
      </c>
      <c r="E1869" s="23">
        <v>20</v>
      </c>
      <c r="F1869" s="23">
        <v>60</v>
      </c>
      <c r="G1869" s="23">
        <v>0</v>
      </c>
      <c r="H1869" s="25">
        <v>0</v>
      </c>
    </row>
    <row r="1870" spans="1:8">
      <c r="A1870" s="23">
        <v>1867</v>
      </c>
      <c r="B1870" s="23">
        <v>700</v>
      </c>
      <c r="C1870" s="23">
        <v>0.7</v>
      </c>
      <c r="D1870" s="23">
        <v>100</v>
      </c>
      <c r="E1870" s="23">
        <v>20</v>
      </c>
      <c r="F1870" s="23">
        <v>60</v>
      </c>
      <c r="G1870" s="23">
        <v>5</v>
      </c>
      <c r="H1870" s="25">
        <v>0</v>
      </c>
    </row>
    <row r="1871" spans="1:8">
      <c r="A1871" s="23">
        <v>1868</v>
      </c>
      <c r="B1871" s="23">
        <v>700</v>
      </c>
      <c r="C1871" s="23">
        <v>0.7</v>
      </c>
      <c r="D1871" s="23">
        <v>100</v>
      </c>
      <c r="E1871" s="23">
        <v>20</v>
      </c>
      <c r="F1871" s="23">
        <v>60</v>
      </c>
      <c r="G1871" s="23">
        <v>10</v>
      </c>
      <c r="H1871" s="25">
        <v>0</v>
      </c>
    </row>
    <row r="1872" spans="1:8">
      <c r="A1872" s="23">
        <v>1869</v>
      </c>
      <c r="B1872" s="23">
        <v>700</v>
      </c>
      <c r="C1872" s="23">
        <v>0.7</v>
      </c>
      <c r="D1872" s="23">
        <v>100</v>
      </c>
      <c r="E1872" s="23">
        <v>20</v>
      </c>
      <c r="F1872" s="23">
        <v>60</v>
      </c>
      <c r="G1872" s="23">
        <v>40</v>
      </c>
      <c r="H1872" s="25">
        <v>0</v>
      </c>
    </row>
    <row r="1873" spans="1:8">
      <c r="A1873" s="23">
        <v>1870</v>
      </c>
      <c r="B1873" s="23">
        <v>700</v>
      </c>
      <c r="C1873" s="23">
        <v>0.7</v>
      </c>
      <c r="D1873" s="23">
        <v>100</v>
      </c>
      <c r="E1873" s="23">
        <v>20</v>
      </c>
      <c r="F1873" s="23">
        <v>60</v>
      </c>
      <c r="G1873" s="23">
        <v>70</v>
      </c>
      <c r="H1873" s="25">
        <v>0</v>
      </c>
    </row>
    <row r="1874" spans="1:8">
      <c r="A1874" s="23">
        <v>1871</v>
      </c>
      <c r="B1874" s="23">
        <v>700</v>
      </c>
      <c r="C1874" s="23">
        <v>0.7</v>
      </c>
      <c r="D1874" s="23">
        <v>100</v>
      </c>
      <c r="E1874" s="23">
        <v>20</v>
      </c>
      <c r="F1874" s="23">
        <v>60</v>
      </c>
      <c r="G1874" s="23">
        <v>100</v>
      </c>
      <c r="H1874" s="25">
        <v>0</v>
      </c>
    </row>
    <row r="1875" spans="1:8">
      <c r="A1875" s="23">
        <v>1872</v>
      </c>
      <c r="B1875" s="23">
        <v>700</v>
      </c>
      <c r="C1875" s="23">
        <v>0.7</v>
      </c>
      <c r="D1875" s="23">
        <v>100</v>
      </c>
      <c r="E1875" s="23">
        <v>50</v>
      </c>
      <c r="F1875" s="23">
        <v>0</v>
      </c>
      <c r="G1875" s="23">
        <v>0</v>
      </c>
      <c r="H1875" s="25">
        <v>0</v>
      </c>
    </row>
    <row r="1876" spans="1:8">
      <c r="A1876" s="23">
        <v>1873</v>
      </c>
      <c r="B1876" s="23">
        <v>700</v>
      </c>
      <c r="C1876" s="23">
        <v>0.7</v>
      </c>
      <c r="D1876" s="23">
        <v>100</v>
      </c>
      <c r="E1876" s="23">
        <v>50</v>
      </c>
      <c r="F1876" s="23">
        <v>0</v>
      </c>
      <c r="G1876" s="23">
        <v>5</v>
      </c>
      <c r="H1876" s="25">
        <v>0</v>
      </c>
    </row>
    <row r="1877" spans="1:8">
      <c r="A1877" s="23">
        <v>1874</v>
      </c>
      <c r="B1877" s="23">
        <v>700</v>
      </c>
      <c r="C1877" s="23">
        <v>0.7</v>
      </c>
      <c r="D1877" s="23">
        <v>100</v>
      </c>
      <c r="E1877" s="23">
        <v>50</v>
      </c>
      <c r="F1877" s="23">
        <v>0</v>
      </c>
      <c r="G1877" s="23">
        <v>10</v>
      </c>
      <c r="H1877" s="25">
        <v>0</v>
      </c>
    </row>
    <row r="1878" spans="1:8">
      <c r="A1878" s="23">
        <v>1875</v>
      </c>
      <c r="B1878" s="23">
        <v>700</v>
      </c>
      <c r="C1878" s="23">
        <v>0.7</v>
      </c>
      <c r="D1878" s="23">
        <v>100</v>
      </c>
      <c r="E1878" s="23">
        <v>50</v>
      </c>
      <c r="F1878" s="23">
        <v>0</v>
      </c>
      <c r="G1878" s="23">
        <v>40</v>
      </c>
      <c r="H1878" s="25">
        <v>0</v>
      </c>
    </row>
    <row r="1879" spans="1:8">
      <c r="A1879" s="23">
        <v>1876</v>
      </c>
      <c r="B1879" s="23">
        <v>700</v>
      </c>
      <c r="C1879" s="23">
        <v>0.7</v>
      </c>
      <c r="D1879" s="23">
        <v>100</v>
      </c>
      <c r="E1879" s="23">
        <v>50</v>
      </c>
      <c r="F1879" s="23">
        <v>0</v>
      </c>
      <c r="G1879" s="23">
        <v>70</v>
      </c>
      <c r="H1879" s="25">
        <v>0</v>
      </c>
    </row>
    <row r="1880" spans="1:8">
      <c r="A1880" s="23">
        <v>1877</v>
      </c>
      <c r="B1880" s="23">
        <v>700</v>
      </c>
      <c r="C1880" s="23">
        <v>0.7</v>
      </c>
      <c r="D1880" s="23">
        <v>100</v>
      </c>
      <c r="E1880" s="23">
        <v>50</v>
      </c>
      <c r="F1880" s="23">
        <v>0</v>
      </c>
      <c r="G1880" s="23">
        <v>100</v>
      </c>
      <c r="H1880" s="25">
        <v>0</v>
      </c>
    </row>
    <row r="1881" spans="1:8">
      <c r="A1881" s="23">
        <v>1878</v>
      </c>
      <c r="B1881" s="23">
        <v>700</v>
      </c>
      <c r="C1881" s="23">
        <v>0.7</v>
      </c>
      <c r="D1881" s="23">
        <v>100</v>
      </c>
      <c r="E1881" s="23">
        <v>50</v>
      </c>
      <c r="F1881" s="23">
        <v>30</v>
      </c>
      <c r="G1881" s="23">
        <v>0</v>
      </c>
      <c r="H1881" s="25">
        <v>0</v>
      </c>
    </row>
    <row r="1882" spans="1:8">
      <c r="A1882" s="23">
        <v>1879</v>
      </c>
      <c r="B1882" s="23">
        <v>700</v>
      </c>
      <c r="C1882" s="23">
        <v>0.7</v>
      </c>
      <c r="D1882" s="23">
        <v>100</v>
      </c>
      <c r="E1882" s="23">
        <v>50</v>
      </c>
      <c r="F1882" s="23">
        <v>30</v>
      </c>
      <c r="G1882" s="23">
        <v>5</v>
      </c>
      <c r="H1882" s="25">
        <v>0</v>
      </c>
    </row>
    <row r="1883" spans="1:8">
      <c r="A1883" s="23">
        <v>1880</v>
      </c>
      <c r="B1883" s="23">
        <v>700</v>
      </c>
      <c r="C1883" s="23">
        <v>0.7</v>
      </c>
      <c r="D1883" s="23">
        <v>100</v>
      </c>
      <c r="E1883" s="23">
        <v>50</v>
      </c>
      <c r="F1883" s="23">
        <v>30</v>
      </c>
      <c r="G1883" s="23">
        <v>10</v>
      </c>
      <c r="H1883" s="25">
        <v>0</v>
      </c>
    </row>
    <row r="1884" spans="1:8">
      <c r="A1884" s="23">
        <v>1881</v>
      </c>
      <c r="B1884" s="23">
        <v>700</v>
      </c>
      <c r="C1884" s="23">
        <v>0.7</v>
      </c>
      <c r="D1884" s="23">
        <v>100</v>
      </c>
      <c r="E1884" s="23">
        <v>50</v>
      </c>
      <c r="F1884" s="23">
        <v>30</v>
      </c>
      <c r="G1884" s="23">
        <v>40</v>
      </c>
      <c r="H1884" s="25">
        <v>0</v>
      </c>
    </row>
    <row r="1885" spans="1:8">
      <c r="A1885" s="23">
        <v>1882</v>
      </c>
      <c r="B1885" s="23">
        <v>700</v>
      </c>
      <c r="C1885" s="23">
        <v>0.7</v>
      </c>
      <c r="D1885" s="23">
        <v>100</v>
      </c>
      <c r="E1885" s="23">
        <v>50</v>
      </c>
      <c r="F1885" s="23">
        <v>30</v>
      </c>
      <c r="G1885" s="23">
        <v>70</v>
      </c>
      <c r="H1885" s="25">
        <v>0</v>
      </c>
    </row>
    <row r="1886" spans="1:8">
      <c r="A1886" s="23">
        <v>1883</v>
      </c>
      <c r="B1886" s="23">
        <v>700</v>
      </c>
      <c r="C1886" s="23">
        <v>0.7</v>
      </c>
      <c r="D1886" s="23">
        <v>100</v>
      </c>
      <c r="E1886" s="23">
        <v>50</v>
      </c>
      <c r="F1886" s="23">
        <v>30</v>
      </c>
      <c r="G1886" s="23">
        <v>100</v>
      </c>
      <c r="H1886" s="25">
        <v>0</v>
      </c>
    </row>
    <row r="1887" spans="1:8">
      <c r="A1887" s="23">
        <v>1884</v>
      </c>
      <c r="B1887" s="23">
        <v>700</v>
      </c>
      <c r="C1887" s="23">
        <v>0.7</v>
      </c>
      <c r="D1887" s="23">
        <v>100</v>
      </c>
      <c r="E1887" s="23">
        <v>50</v>
      </c>
      <c r="F1887" s="23">
        <v>60</v>
      </c>
      <c r="G1887" s="23">
        <v>0</v>
      </c>
      <c r="H1887" s="25">
        <v>0</v>
      </c>
    </row>
    <row r="1888" spans="1:8">
      <c r="A1888" s="23">
        <v>1885</v>
      </c>
      <c r="B1888" s="23">
        <v>700</v>
      </c>
      <c r="C1888" s="23">
        <v>0.7</v>
      </c>
      <c r="D1888" s="23">
        <v>100</v>
      </c>
      <c r="E1888" s="23">
        <v>50</v>
      </c>
      <c r="F1888" s="23">
        <v>60</v>
      </c>
      <c r="G1888" s="23">
        <v>5</v>
      </c>
      <c r="H1888" s="25">
        <v>0</v>
      </c>
    </row>
    <row r="1889" spans="1:8">
      <c r="A1889" s="23">
        <v>1886</v>
      </c>
      <c r="B1889" s="23">
        <v>700</v>
      </c>
      <c r="C1889" s="23">
        <v>0.7</v>
      </c>
      <c r="D1889" s="23">
        <v>100</v>
      </c>
      <c r="E1889" s="23">
        <v>50</v>
      </c>
      <c r="F1889" s="23">
        <v>60</v>
      </c>
      <c r="G1889" s="23">
        <v>10</v>
      </c>
      <c r="H1889" s="25">
        <v>0</v>
      </c>
    </row>
    <row r="1890" spans="1:8">
      <c r="A1890" s="23">
        <v>1887</v>
      </c>
      <c r="B1890" s="23">
        <v>700</v>
      </c>
      <c r="C1890" s="23">
        <v>0.7</v>
      </c>
      <c r="D1890" s="23">
        <v>100</v>
      </c>
      <c r="E1890" s="23">
        <v>50</v>
      </c>
      <c r="F1890" s="23">
        <v>60</v>
      </c>
      <c r="G1890" s="23">
        <v>40</v>
      </c>
      <c r="H1890" s="25">
        <v>0</v>
      </c>
    </row>
    <row r="1891" spans="1:8">
      <c r="A1891" s="23">
        <v>1888</v>
      </c>
      <c r="B1891" s="23">
        <v>700</v>
      </c>
      <c r="C1891" s="23">
        <v>0.7</v>
      </c>
      <c r="D1891" s="23">
        <v>100</v>
      </c>
      <c r="E1891" s="23">
        <v>50</v>
      </c>
      <c r="F1891" s="23">
        <v>60</v>
      </c>
      <c r="G1891" s="23">
        <v>70</v>
      </c>
      <c r="H1891" s="25">
        <v>0</v>
      </c>
    </row>
    <row r="1892" spans="1:8">
      <c r="A1892" s="23">
        <v>1889</v>
      </c>
      <c r="B1892" s="23">
        <v>700</v>
      </c>
      <c r="C1892" s="23">
        <v>0.7</v>
      </c>
      <c r="D1892" s="23">
        <v>100</v>
      </c>
      <c r="E1892" s="23">
        <v>50</v>
      </c>
      <c r="F1892" s="23">
        <v>60</v>
      </c>
      <c r="G1892" s="23">
        <v>100</v>
      </c>
      <c r="H1892" s="25">
        <v>0</v>
      </c>
    </row>
    <row r="1893" spans="1:8">
      <c r="A1893" s="23">
        <v>1890</v>
      </c>
      <c r="B1893" s="23">
        <v>700</v>
      </c>
      <c r="C1893" s="23">
        <v>0.7</v>
      </c>
      <c r="D1893" s="23">
        <v>500</v>
      </c>
      <c r="E1893" s="23">
        <v>1</v>
      </c>
      <c r="F1893" s="23">
        <v>0</v>
      </c>
      <c r="G1893" s="23">
        <v>0</v>
      </c>
      <c r="H1893" s="25">
        <v>0</v>
      </c>
    </row>
    <row r="1894" spans="1:8">
      <c r="A1894" s="23">
        <v>1891</v>
      </c>
      <c r="B1894" s="23">
        <v>700</v>
      </c>
      <c r="C1894" s="23">
        <v>0.7</v>
      </c>
      <c r="D1894" s="23">
        <v>500</v>
      </c>
      <c r="E1894" s="23">
        <v>1</v>
      </c>
      <c r="F1894" s="23">
        <v>0</v>
      </c>
      <c r="G1894" s="23">
        <v>5</v>
      </c>
      <c r="H1894" s="25">
        <v>0</v>
      </c>
    </row>
    <row r="1895" spans="1:8">
      <c r="A1895" s="23">
        <v>1892</v>
      </c>
      <c r="B1895" s="23">
        <v>700</v>
      </c>
      <c r="C1895" s="23">
        <v>0.7</v>
      </c>
      <c r="D1895" s="23">
        <v>500</v>
      </c>
      <c r="E1895" s="23">
        <v>1</v>
      </c>
      <c r="F1895" s="23">
        <v>0</v>
      </c>
      <c r="G1895" s="23">
        <v>10</v>
      </c>
      <c r="H1895" s="25">
        <v>0</v>
      </c>
    </row>
    <row r="1896" spans="1:8">
      <c r="A1896" s="23">
        <v>1893</v>
      </c>
      <c r="B1896" s="23">
        <v>700</v>
      </c>
      <c r="C1896" s="23">
        <v>0.7</v>
      </c>
      <c r="D1896" s="23">
        <v>500</v>
      </c>
      <c r="E1896" s="23">
        <v>1</v>
      </c>
      <c r="F1896" s="23">
        <v>0</v>
      </c>
      <c r="G1896" s="23">
        <v>40</v>
      </c>
      <c r="H1896" s="25">
        <v>0</v>
      </c>
    </row>
    <row r="1897" spans="1:8">
      <c r="A1897" s="23">
        <v>1894</v>
      </c>
      <c r="B1897" s="23">
        <v>700</v>
      </c>
      <c r="C1897" s="23">
        <v>0.7</v>
      </c>
      <c r="D1897" s="23">
        <v>500</v>
      </c>
      <c r="E1897" s="23">
        <v>1</v>
      </c>
      <c r="F1897" s="23">
        <v>0</v>
      </c>
      <c r="G1897" s="23">
        <v>70</v>
      </c>
      <c r="H1897" s="25">
        <v>0</v>
      </c>
    </row>
    <row r="1898" spans="1:8">
      <c r="A1898" s="23">
        <v>1895</v>
      </c>
      <c r="B1898" s="23">
        <v>700</v>
      </c>
      <c r="C1898" s="23">
        <v>0.7</v>
      </c>
      <c r="D1898" s="23">
        <v>500</v>
      </c>
      <c r="E1898" s="23">
        <v>1</v>
      </c>
      <c r="F1898" s="23">
        <v>0</v>
      </c>
      <c r="G1898" s="23">
        <v>100</v>
      </c>
      <c r="H1898" s="25">
        <v>0</v>
      </c>
    </row>
    <row r="1899" spans="1:8">
      <c r="A1899" s="23">
        <v>1896</v>
      </c>
      <c r="B1899" s="23">
        <v>700</v>
      </c>
      <c r="C1899" s="23">
        <v>0.7</v>
      </c>
      <c r="D1899" s="23">
        <v>500</v>
      </c>
      <c r="E1899" s="23">
        <v>1</v>
      </c>
      <c r="F1899" s="23">
        <v>30</v>
      </c>
      <c r="G1899" s="23">
        <v>0</v>
      </c>
      <c r="H1899" s="25">
        <v>0</v>
      </c>
    </row>
    <row r="1900" spans="1:8">
      <c r="A1900" s="23">
        <v>1897</v>
      </c>
      <c r="B1900" s="23">
        <v>700</v>
      </c>
      <c r="C1900" s="23">
        <v>0.7</v>
      </c>
      <c r="D1900" s="23">
        <v>500</v>
      </c>
      <c r="E1900" s="23">
        <v>1</v>
      </c>
      <c r="F1900" s="23">
        <v>30</v>
      </c>
      <c r="G1900" s="23">
        <v>5</v>
      </c>
      <c r="H1900" s="25">
        <v>0</v>
      </c>
    </row>
    <row r="1901" spans="1:8">
      <c r="A1901" s="23">
        <v>1898</v>
      </c>
      <c r="B1901" s="23">
        <v>700</v>
      </c>
      <c r="C1901" s="23">
        <v>0.7</v>
      </c>
      <c r="D1901" s="23">
        <v>500</v>
      </c>
      <c r="E1901" s="23">
        <v>1</v>
      </c>
      <c r="F1901" s="23">
        <v>30</v>
      </c>
      <c r="G1901" s="23">
        <v>10</v>
      </c>
      <c r="H1901" s="25">
        <v>0</v>
      </c>
    </row>
    <row r="1902" spans="1:8">
      <c r="A1902" s="23">
        <v>1899</v>
      </c>
      <c r="B1902" s="23">
        <v>700</v>
      </c>
      <c r="C1902" s="23">
        <v>0.7</v>
      </c>
      <c r="D1902" s="23">
        <v>500</v>
      </c>
      <c r="E1902" s="23">
        <v>1</v>
      </c>
      <c r="F1902" s="23">
        <v>30</v>
      </c>
      <c r="G1902" s="23">
        <v>40</v>
      </c>
      <c r="H1902" s="25">
        <v>0</v>
      </c>
    </row>
    <row r="1903" spans="1:8">
      <c r="A1903" s="23">
        <v>1900</v>
      </c>
      <c r="B1903" s="23">
        <v>700</v>
      </c>
      <c r="C1903" s="23">
        <v>0.7</v>
      </c>
      <c r="D1903" s="23">
        <v>500</v>
      </c>
      <c r="E1903" s="23">
        <v>1</v>
      </c>
      <c r="F1903" s="23">
        <v>30</v>
      </c>
      <c r="G1903" s="23">
        <v>70</v>
      </c>
      <c r="H1903" s="25">
        <v>0</v>
      </c>
    </row>
    <row r="1904" spans="1:8">
      <c r="A1904" s="23">
        <v>1901</v>
      </c>
      <c r="B1904" s="23">
        <v>700</v>
      </c>
      <c r="C1904" s="23">
        <v>0.7</v>
      </c>
      <c r="D1904" s="23">
        <v>500</v>
      </c>
      <c r="E1904" s="23">
        <v>1</v>
      </c>
      <c r="F1904" s="23">
        <v>30</v>
      </c>
      <c r="G1904" s="23">
        <v>100</v>
      </c>
      <c r="H1904" s="25">
        <v>0</v>
      </c>
    </row>
    <row r="1905" spans="1:8">
      <c r="A1905" s="23">
        <v>1902</v>
      </c>
      <c r="B1905" s="23">
        <v>700</v>
      </c>
      <c r="C1905" s="23">
        <v>0.7</v>
      </c>
      <c r="D1905" s="23">
        <v>500</v>
      </c>
      <c r="E1905" s="23">
        <v>1</v>
      </c>
      <c r="F1905" s="23">
        <v>60</v>
      </c>
      <c r="G1905" s="23">
        <v>0</v>
      </c>
      <c r="H1905" s="25">
        <v>0</v>
      </c>
    </row>
    <row r="1906" spans="1:8">
      <c r="A1906" s="23">
        <v>1903</v>
      </c>
      <c r="B1906" s="23">
        <v>700</v>
      </c>
      <c r="C1906" s="23">
        <v>0.7</v>
      </c>
      <c r="D1906" s="23">
        <v>500</v>
      </c>
      <c r="E1906" s="23">
        <v>1</v>
      </c>
      <c r="F1906" s="23">
        <v>60</v>
      </c>
      <c r="G1906" s="23">
        <v>5</v>
      </c>
      <c r="H1906" s="25">
        <v>0</v>
      </c>
    </row>
    <row r="1907" spans="1:8">
      <c r="A1907" s="23">
        <v>1904</v>
      </c>
      <c r="B1907" s="23">
        <v>700</v>
      </c>
      <c r="C1907" s="23">
        <v>0.7</v>
      </c>
      <c r="D1907" s="23">
        <v>500</v>
      </c>
      <c r="E1907" s="23">
        <v>1</v>
      </c>
      <c r="F1907" s="23">
        <v>60</v>
      </c>
      <c r="G1907" s="23">
        <v>10</v>
      </c>
      <c r="H1907" s="25">
        <v>0</v>
      </c>
    </row>
    <row r="1908" spans="1:8">
      <c r="A1908" s="23">
        <v>1905</v>
      </c>
      <c r="B1908" s="23">
        <v>700</v>
      </c>
      <c r="C1908" s="23">
        <v>0.7</v>
      </c>
      <c r="D1908" s="23">
        <v>500</v>
      </c>
      <c r="E1908" s="23">
        <v>1</v>
      </c>
      <c r="F1908" s="23">
        <v>60</v>
      </c>
      <c r="G1908" s="23">
        <v>40</v>
      </c>
      <c r="H1908" s="25">
        <v>0</v>
      </c>
    </row>
    <row r="1909" spans="1:8">
      <c r="A1909" s="23">
        <v>1906</v>
      </c>
      <c r="B1909" s="23">
        <v>700</v>
      </c>
      <c r="C1909" s="23">
        <v>0.7</v>
      </c>
      <c r="D1909" s="23">
        <v>500</v>
      </c>
      <c r="E1909" s="23">
        <v>1</v>
      </c>
      <c r="F1909" s="23">
        <v>60</v>
      </c>
      <c r="G1909" s="23">
        <v>70</v>
      </c>
      <c r="H1909" s="25">
        <v>0</v>
      </c>
    </row>
    <row r="1910" spans="1:8">
      <c r="A1910" s="23">
        <v>1907</v>
      </c>
      <c r="B1910" s="23">
        <v>700</v>
      </c>
      <c r="C1910" s="23">
        <v>0.7</v>
      </c>
      <c r="D1910" s="23">
        <v>500</v>
      </c>
      <c r="E1910" s="23">
        <v>1</v>
      </c>
      <c r="F1910" s="23">
        <v>60</v>
      </c>
      <c r="G1910" s="23">
        <v>100</v>
      </c>
      <c r="H1910" s="25">
        <v>0</v>
      </c>
    </row>
    <row r="1911" spans="1:8">
      <c r="A1911" s="23">
        <v>1908</v>
      </c>
      <c r="B1911" s="23">
        <v>700</v>
      </c>
      <c r="C1911" s="23">
        <v>0.7</v>
      </c>
      <c r="D1911" s="23">
        <v>500</v>
      </c>
      <c r="E1911" s="23">
        <v>5</v>
      </c>
      <c r="F1911" s="23">
        <v>0</v>
      </c>
      <c r="G1911" s="23">
        <v>0</v>
      </c>
      <c r="H1911" s="25">
        <v>0</v>
      </c>
    </row>
    <row r="1912" spans="1:8">
      <c r="A1912" s="23">
        <v>1909</v>
      </c>
      <c r="B1912" s="23">
        <v>700</v>
      </c>
      <c r="C1912" s="23">
        <v>0.7</v>
      </c>
      <c r="D1912" s="23">
        <v>500</v>
      </c>
      <c r="E1912" s="23">
        <v>5</v>
      </c>
      <c r="F1912" s="23">
        <v>0</v>
      </c>
      <c r="G1912" s="23">
        <v>5</v>
      </c>
      <c r="H1912" s="25">
        <v>0</v>
      </c>
    </row>
    <row r="1913" spans="1:8">
      <c r="A1913" s="23">
        <v>1910</v>
      </c>
      <c r="B1913" s="23">
        <v>700</v>
      </c>
      <c r="C1913" s="23">
        <v>0.7</v>
      </c>
      <c r="D1913" s="23">
        <v>500</v>
      </c>
      <c r="E1913" s="23">
        <v>5</v>
      </c>
      <c r="F1913" s="23">
        <v>0</v>
      </c>
      <c r="G1913" s="23">
        <v>10</v>
      </c>
      <c r="H1913" s="25">
        <v>0</v>
      </c>
    </row>
    <row r="1914" spans="1:8">
      <c r="A1914" s="23">
        <v>1911</v>
      </c>
      <c r="B1914" s="23">
        <v>700</v>
      </c>
      <c r="C1914" s="23">
        <v>0.7</v>
      </c>
      <c r="D1914" s="23">
        <v>500</v>
      </c>
      <c r="E1914" s="23">
        <v>5</v>
      </c>
      <c r="F1914" s="23">
        <v>0</v>
      </c>
      <c r="G1914" s="23">
        <v>40</v>
      </c>
      <c r="H1914" s="25">
        <v>0</v>
      </c>
    </row>
    <row r="1915" spans="1:8">
      <c r="A1915" s="23">
        <v>1912</v>
      </c>
      <c r="B1915" s="23">
        <v>700</v>
      </c>
      <c r="C1915" s="23">
        <v>0.7</v>
      </c>
      <c r="D1915" s="23">
        <v>500</v>
      </c>
      <c r="E1915" s="23">
        <v>5</v>
      </c>
      <c r="F1915" s="23">
        <v>0</v>
      </c>
      <c r="G1915" s="23">
        <v>70</v>
      </c>
      <c r="H1915" s="25">
        <v>0</v>
      </c>
    </row>
    <row r="1916" spans="1:8">
      <c r="A1916" s="23">
        <v>1913</v>
      </c>
      <c r="B1916" s="23">
        <v>700</v>
      </c>
      <c r="C1916" s="23">
        <v>0.7</v>
      </c>
      <c r="D1916" s="23">
        <v>500</v>
      </c>
      <c r="E1916" s="23">
        <v>5</v>
      </c>
      <c r="F1916" s="23">
        <v>0</v>
      </c>
      <c r="G1916" s="23">
        <v>100</v>
      </c>
      <c r="H1916" s="25">
        <v>0</v>
      </c>
    </row>
    <row r="1917" spans="1:8">
      <c r="A1917" s="23">
        <v>1914</v>
      </c>
      <c r="B1917" s="23">
        <v>700</v>
      </c>
      <c r="C1917" s="23">
        <v>0.7</v>
      </c>
      <c r="D1917" s="23">
        <v>500</v>
      </c>
      <c r="E1917" s="23">
        <v>5</v>
      </c>
      <c r="F1917" s="23">
        <v>30</v>
      </c>
      <c r="G1917" s="23">
        <v>0</v>
      </c>
      <c r="H1917" s="25">
        <v>0</v>
      </c>
    </row>
    <row r="1918" spans="1:8">
      <c r="A1918" s="23">
        <v>1915</v>
      </c>
      <c r="B1918" s="23">
        <v>700</v>
      </c>
      <c r="C1918" s="23">
        <v>0.7</v>
      </c>
      <c r="D1918" s="23">
        <v>500</v>
      </c>
      <c r="E1918" s="23">
        <v>5</v>
      </c>
      <c r="F1918" s="23">
        <v>30</v>
      </c>
      <c r="G1918" s="23">
        <v>5</v>
      </c>
      <c r="H1918" s="25">
        <v>0</v>
      </c>
    </row>
    <row r="1919" spans="1:8">
      <c r="A1919" s="23">
        <v>1916</v>
      </c>
      <c r="B1919" s="23">
        <v>700</v>
      </c>
      <c r="C1919" s="23">
        <v>0.7</v>
      </c>
      <c r="D1919" s="23">
        <v>500</v>
      </c>
      <c r="E1919" s="23">
        <v>5</v>
      </c>
      <c r="F1919" s="23">
        <v>30</v>
      </c>
      <c r="G1919" s="23">
        <v>10</v>
      </c>
      <c r="H1919" s="25">
        <v>0</v>
      </c>
    </row>
    <row r="1920" spans="1:8">
      <c r="A1920" s="23">
        <v>1917</v>
      </c>
      <c r="B1920" s="23">
        <v>700</v>
      </c>
      <c r="C1920" s="23">
        <v>0.7</v>
      </c>
      <c r="D1920" s="23">
        <v>500</v>
      </c>
      <c r="E1920" s="23">
        <v>5</v>
      </c>
      <c r="F1920" s="23">
        <v>30</v>
      </c>
      <c r="G1920" s="23">
        <v>40</v>
      </c>
      <c r="H1920" s="25">
        <v>0</v>
      </c>
    </row>
    <row r="1921" spans="1:8">
      <c r="A1921" s="23">
        <v>1918</v>
      </c>
      <c r="B1921" s="23">
        <v>700</v>
      </c>
      <c r="C1921" s="23">
        <v>0.7</v>
      </c>
      <c r="D1921" s="23">
        <v>500</v>
      </c>
      <c r="E1921" s="23">
        <v>5</v>
      </c>
      <c r="F1921" s="23">
        <v>30</v>
      </c>
      <c r="G1921" s="23">
        <v>70</v>
      </c>
      <c r="H1921" s="25">
        <v>0</v>
      </c>
    </row>
    <row r="1922" spans="1:8">
      <c r="A1922" s="23">
        <v>1919</v>
      </c>
      <c r="B1922" s="23">
        <v>700</v>
      </c>
      <c r="C1922" s="23">
        <v>0.7</v>
      </c>
      <c r="D1922" s="23">
        <v>500</v>
      </c>
      <c r="E1922" s="23">
        <v>5</v>
      </c>
      <c r="F1922" s="23">
        <v>30</v>
      </c>
      <c r="G1922" s="23">
        <v>100</v>
      </c>
      <c r="H1922" s="25">
        <v>0</v>
      </c>
    </row>
    <row r="1923" spans="1:8">
      <c r="A1923" s="23">
        <v>1920</v>
      </c>
      <c r="B1923" s="23">
        <v>700</v>
      </c>
      <c r="C1923" s="23">
        <v>0.7</v>
      </c>
      <c r="D1923" s="23">
        <v>500</v>
      </c>
      <c r="E1923" s="23">
        <v>5</v>
      </c>
      <c r="F1923" s="23">
        <v>60</v>
      </c>
      <c r="G1923" s="23">
        <v>0</v>
      </c>
      <c r="H1923" s="25">
        <v>0</v>
      </c>
    </row>
    <row r="1924" spans="1:8">
      <c r="A1924" s="23">
        <v>1921</v>
      </c>
      <c r="B1924" s="23">
        <v>700</v>
      </c>
      <c r="C1924" s="23">
        <v>0.7</v>
      </c>
      <c r="D1924" s="23">
        <v>500</v>
      </c>
      <c r="E1924" s="23">
        <v>5</v>
      </c>
      <c r="F1924" s="23">
        <v>60</v>
      </c>
      <c r="G1924" s="23">
        <v>5</v>
      </c>
      <c r="H1924" s="25">
        <v>0</v>
      </c>
    </row>
    <row r="1925" spans="1:8">
      <c r="A1925" s="23">
        <v>1922</v>
      </c>
      <c r="B1925" s="23">
        <v>700</v>
      </c>
      <c r="C1925" s="23">
        <v>0.7</v>
      </c>
      <c r="D1925" s="23">
        <v>500</v>
      </c>
      <c r="E1925" s="23">
        <v>5</v>
      </c>
      <c r="F1925" s="23">
        <v>60</v>
      </c>
      <c r="G1925" s="23">
        <v>10</v>
      </c>
      <c r="H1925" s="25">
        <v>0</v>
      </c>
    </row>
    <row r="1926" spans="1:8">
      <c r="A1926" s="23">
        <v>1923</v>
      </c>
      <c r="B1926" s="23">
        <v>700</v>
      </c>
      <c r="C1926" s="23">
        <v>0.7</v>
      </c>
      <c r="D1926" s="23">
        <v>500</v>
      </c>
      <c r="E1926" s="23">
        <v>5</v>
      </c>
      <c r="F1926" s="23">
        <v>60</v>
      </c>
      <c r="G1926" s="23">
        <v>40</v>
      </c>
      <c r="H1926" s="25">
        <v>0</v>
      </c>
    </row>
    <row r="1927" spans="1:8">
      <c r="A1927" s="23">
        <v>1924</v>
      </c>
      <c r="B1927" s="23">
        <v>700</v>
      </c>
      <c r="C1927" s="23">
        <v>0.7</v>
      </c>
      <c r="D1927" s="23">
        <v>500</v>
      </c>
      <c r="E1927" s="23">
        <v>5</v>
      </c>
      <c r="F1927" s="23">
        <v>60</v>
      </c>
      <c r="G1927" s="23">
        <v>70</v>
      </c>
      <c r="H1927" s="25">
        <v>0</v>
      </c>
    </row>
    <row r="1928" spans="1:8">
      <c r="A1928" s="23">
        <v>1925</v>
      </c>
      <c r="B1928" s="23">
        <v>700</v>
      </c>
      <c r="C1928" s="23">
        <v>0.7</v>
      </c>
      <c r="D1928" s="23">
        <v>500</v>
      </c>
      <c r="E1928" s="23">
        <v>5</v>
      </c>
      <c r="F1928" s="23">
        <v>60</v>
      </c>
      <c r="G1928" s="23">
        <v>100</v>
      </c>
      <c r="H1928" s="25">
        <v>0</v>
      </c>
    </row>
    <row r="1929" spans="1:8">
      <c r="A1929" s="23">
        <v>1926</v>
      </c>
      <c r="B1929" s="23">
        <v>700</v>
      </c>
      <c r="C1929" s="23">
        <v>0.7</v>
      </c>
      <c r="D1929" s="23">
        <v>500</v>
      </c>
      <c r="E1929" s="23">
        <v>10</v>
      </c>
      <c r="F1929" s="23">
        <v>0</v>
      </c>
      <c r="G1929" s="23">
        <v>0</v>
      </c>
      <c r="H1929" s="25">
        <v>0</v>
      </c>
    </row>
    <row r="1930" spans="1:8">
      <c r="A1930" s="23">
        <v>1927</v>
      </c>
      <c r="B1930" s="23">
        <v>700</v>
      </c>
      <c r="C1930" s="23">
        <v>0.7</v>
      </c>
      <c r="D1930" s="23">
        <v>500</v>
      </c>
      <c r="E1930" s="23">
        <v>10</v>
      </c>
      <c r="F1930" s="23">
        <v>0</v>
      </c>
      <c r="G1930" s="23">
        <v>5</v>
      </c>
      <c r="H1930" s="25">
        <v>0</v>
      </c>
    </row>
    <row r="1931" spans="1:8">
      <c r="A1931" s="23">
        <v>1928</v>
      </c>
      <c r="B1931" s="23">
        <v>700</v>
      </c>
      <c r="C1931" s="23">
        <v>0.7</v>
      </c>
      <c r="D1931" s="23">
        <v>500</v>
      </c>
      <c r="E1931" s="23">
        <v>10</v>
      </c>
      <c r="F1931" s="23">
        <v>0</v>
      </c>
      <c r="G1931" s="23">
        <v>10</v>
      </c>
      <c r="H1931" s="25">
        <v>0</v>
      </c>
    </row>
    <row r="1932" spans="1:8">
      <c r="A1932" s="23">
        <v>1929</v>
      </c>
      <c r="B1932" s="23">
        <v>700</v>
      </c>
      <c r="C1932" s="23">
        <v>0.7</v>
      </c>
      <c r="D1932" s="23">
        <v>500</v>
      </c>
      <c r="E1932" s="23">
        <v>10</v>
      </c>
      <c r="F1932" s="23">
        <v>0</v>
      </c>
      <c r="G1932" s="23">
        <v>40</v>
      </c>
      <c r="H1932" s="25">
        <v>0</v>
      </c>
    </row>
    <row r="1933" spans="1:8">
      <c r="A1933" s="23">
        <v>1930</v>
      </c>
      <c r="B1933" s="23">
        <v>700</v>
      </c>
      <c r="C1933" s="23">
        <v>0.7</v>
      </c>
      <c r="D1933" s="23">
        <v>500</v>
      </c>
      <c r="E1933" s="23">
        <v>10</v>
      </c>
      <c r="F1933" s="23">
        <v>0</v>
      </c>
      <c r="G1933" s="23">
        <v>70</v>
      </c>
      <c r="H1933" s="25">
        <v>0</v>
      </c>
    </row>
    <row r="1934" spans="1:8">
      <c r="A1934" s="23">
        <v>1931</v>
      </c>
      <c r="B1934" s="23">
        <v>700</v>
      </c>
      <c r="C1934" s="23">
        <v>0.7</v>
      </c>
      <c r="D1934" s="23">
        <v>500</v>
      </c>
      <c r="E1934" s="23">
        <v>10</v>
      </c>
      <c r="F1934" s="23">
        <v>0</v>
      </c>
      <c r="G1934" s="23">
        <v>100</v>
      </c>
      <c r="H1934" s="25">
        <v>0</v>
      </c>
    </row>
    <row r="1935" spans="1:8">
      <c r="A1935" s="23">
        <v>1932</v>
      </c>
      <c r="B1935" s="23">
        <v>700</v>
      </c>
      <c r="C1935" s="23">
        <v>0.7</v>
      </c>
      <c r="D1935" s="23">
        <v>500</v>
      </c>
      <c r="E1935" s="23">
        <v>10</v>
      </c>
      <c r="F1935" s="23">
        <v>30</v>
      </c>
      <c r="G1935" s="23">
        <v>0</v>
      </c>
      <c r="H1935" s="25">
        <v>0</v>
      </c>
    </row>
    <row r="1936" spans="1:8">
      <c r="A1936" s="23">
        <v>1933</v>
      </c>
      <c r="B1936" s="23">
        <v>700</v>
      </c>
      <c r="C1936" s="23">
        <v>0.7</v>
      </c>
      <c r="D1936" s="23">
        <v>500</v>
      </c>
      <c r="E1936" s="23">
        <v>10</v>
      </c>
      <c r="F1936" s="23">
        <v>30</v>
      </c>
      <c r="G1936" s="23">
        <v>5</v>
      </c>
      <c r="H1936" s="25">
        <v>0</v>
      </c>
    </row>
    <row r="1937" spans="1:8">
      <c r="A1937" s="23">
        <v>1934</v>
      </c>
      <c r="B1937" s="23">
        <v>700</v>
      </c>
      <c r="C1937" s="23">
        <v>0.7</v>
      </c>
      <c r="D1937" s="23">
        <v>500</v>
      </c>
      <c r="E1937" s="23">
        <v>10</v>
      </c>
      <c r="F1937" s="23">
        <v>30</v>
      </c>
      <c r="G1937" s="23">
        <v>10</v>
      </c>
      <c r="H1937" s="25">
        <v>0</v>
      </c>
    </row>
    <row r="1938" spans="1:8">
      <c r="A1938" s="23">
        <v>1935</v>
      </c>
      <c r="B1938" s="23">
        <v>700</v>
      </c>
      <c r="C1938" s="23">
        <v>0.7</v>
      </c>
      <c r="D1938" s="23">
        <v>500</v>
      </c>
      <c r="E1938" s="23">
        <v>10</v>
      </c>
      <c r="F1938" s="23">
        <v>30</v>
      </c>
      <c r="G1938" s="23">
        <v>40</v>
      </c>
      <c r="H1938" s="25">
        <v>0</v>
      </c>
    </row>
    <row r="1939" spans="1:8">
      <c r="A1939" s="23">
        <v>1936</v>
      </c>
      <c r="B1939" s="23">
        <v>700</v>
      </c>
      <c r="C1939" s="23">
        <v>0.7</v>
      </c>
      <c r="D1939" s="23">
        <v>500</v>
      </c>
      <c r="E1939" s="23">
        <v>10</v>
      </c>
      <c r="F1939" s="23">
        <v>30</v>
      </c>
      <c r="G1939" s="23">
        <v>70</v>
      </c>
      <c r="H1939" s="25">
        <v>0</v>
      </c>
    </row>
    <row r="1940" spans="1:8">
      <c r="A1940" s="23">
        <v>1937</v>
      </c>
      <c r="B1940" s="23">
        <v>700</v>
      </c>
      <c r="C1940" s="23">
        <v>0.7</v>
      </c>
      <c r="D1940" s="23">
        <v>500</v>
      </c>
      <c r="E1940" s="23">
        <v>10</v>
      </c>
      <c r="F1940" s="23">
        <v>30</v>
      </c>
      <c r="G1940" s="23">
        <v>100</v>
      </c>
      <c r="H1940" s="25">
        <v>0</v>
      </c>
    </row>
    <row r="1941" spans="1:8">
      <c r="A1941" s="23">
        <v>1938</v>
      </c>
      <c r="B1941" s="23">
        <v>700</v>
      </c>
      <c r="C1941" s="23">
        <v>0.7</v>
      </c>
      <c r="D1941" s="23">
        <v>500</v>
      </c>
      <c r="E1941" s="23">
        <v>10</v>
      </c>
      <c r="F1941" s="23">
        <v>60</v>
      </c>
      <c r="G1941" s="23">
        <v>0</v>
      </c>
      <c r="H1941" s="25">
        <v>0</v>
      </c>
    </row>
    <row r="1942" spans="1:8">
      <c r="A1942" s="23">
        <v>1939</v>
      </c>
      <c r="B1942" s="23">
        <v>700</v>
      </c>
      <c r="C1942" s="23">
        <v>0.7</v>
      </c>
      <c r="D1942" s="23">
        <v>500</v>
      </c>
      <c r="E1942" s="23">
        <v>10</v>
      </c>
      <c r="F1942" s="23">
        <v>60</v>
      </c>
      <c r="G1942" s="23">
        <v>5</v>
      </c>
      <c r="H1942" s="25">
        <v>0</v>
      </c>
    </row>
    <row r="1943" spans="1:8">
      <c r="A1943" s="23">
        <v>1940</v>
      </c>
      <c r="B1943" s="23">
        <v>700</v>
      </c>
      <c r="C1943" s="23">
        <v>0.7</v>
      </c>
      <c r="D1943" s="23">
        <v>500</v>
      </c>
      <c r="E1943" s="23">
        <v>10</v>
      </c>
      <c r="F1943" s="23">
        <v>60</v>
      </c>
      <c r="G1943" s="23">
        <v>10</v>
      </c>
      <c r="H1943" s="25">
        <v>0</v>
      </c>
    </row>
    <row r="1944" spans="1:8">
      <c r="A1944" s="23">
        <v>1941</v>
      </c>
      <c r="B1944" s="23">
        <v>700</v>
      </c>
      <c r="C1944" s="23">
        <v>0.7</v>
      </c>
      <c r="D1944" s="23">
        <v>500</v>
      </c>
      <c r="E1944" s="23">
        <v>10</v>
      </c>
      <c r="F1944" s="23">
        <v>60</v>
      </c>
      <c r="G1944" s="23">
        <v>40</v>
      </c>
      <c r="H1944" s="25">
        <v>0</v>
      </c>
    </row>
    <row r="1945" spans="1:8">
      <c r="A1945" s="23">
        <v>1942</v>
      </c>
      <c r="B1945" s="23">
        <v>700</v>
      </c>
      <c r="C1945" s="23">
        <v>0.7</v>
      </c>
      <c r="D1945" s="23">
        <v>500</v>
      </c>
      <c r="E1945" s="23">
        <v>10</v>
      </c>
      <c r="F1945" s="23">
        <v>60</v>
      </c>
      <c r="G1945" s="23">
        <v>70</v>
      </c>
      <c r="H1945" s="25">
        <v>0</v>
      </c>
    </row>
    <row r="1946" spans="1:8">
      <c r="A1946" s="23">
        <v>1943</v>
      </c>
      <c r="B1946" s="23">
        <v>700</v>
      </c>
      <c r="C1946" s="23">
        <v>0.7</v>
      </c>
      <c r="D1946" s="23">
        <v>500</v>
      </c>
      <c r="E1946" s="23">
        <v>10</v>
      </c>
      <c r="F1946" s="23">
        <v>60</v>
      </c>
      <c r="G1946" s="23">
        <v>100</v>
      </c>
      <c r="H1946" s="25">
        <v>0</v>
      </c>
    </row>
    <row r="1947" spans="1:8">
      <c r="A1947" s="23">
        <v>1944</v>
      </c>
      <c r="B1947" s="23">
        <v>700</v>
      </c>
      <c r="C1947" s="23">
        <v>0.7</v>
      </c>
      <c r="D1947" s="23">
        <v>500</v>
      </c>
      <c r="E1947" s="23">
        <v>20</v>
      </c>
      <c r="F1947" s="23">
        <v>0</v>
      </c>
      <c r="G1947" s="23">
        <v>0</v>
      </c>
      <c r="H1947" s="25">
        <v>0</v>
      </c>
    </row>
    <row r="1948" spans="1:8">
      <c r="A1948" s="23">
        <v>1945</v>
      </c>
      <c r="B1948" s="23">
        <v>700</v>
      </c>
      <c r="C1948" s="23">
        <v>0.7</v>
      </c>
      <c r="D1948" s="23">
        <v>500</v>
      </c>
      <c r="E1948" s="23">
        <v>20</v>
      </c>
      <c r="F1948" s="23">
        <v>0</v>
      </c>
      <c r="G1948" s="23">
        <v>5</v>
      </c>
      <c r="H1948" s="25">
        <v>0</v>
      </c>
    </row>
    <row r="1949" spans="1:8">
      <c r="A1949" s="23">
        <v>1946</v>
      </c>
      <c r="B1949" s="23">
        <v>700</v>
      </c>
      <c r="C1949" s="23">
        <v>0.7</v>
      </c>
      <c r="D1949" s="23">
        <v>500</v>
      </c>
      <c r="E1949" s="23">
        <v>20</v>
      </c>
      <c r="F1949" s="23">
        <v>0</v>
      </c>
      <c r="G1949" s="23">
        <v>10</v>
      </c>
      <c r="H1949" s="25">
        <v>0</v>
      </c>
    </row>
    <row r="1950" spans="1:8">
      <c r="A1950" s="23">
        <v>1947</v>
      </c>
      <c r="B1950" s="23">
        <v>700</v>
      </c>
      <c r="C1950" s="23">
        <v>0.7</v>
      </c>
      <c r="D1950" s="23">
        <v>500</v>
      </c>
      <c r="E1950" s="23">
        <v>20</v>
      </c>
      <c r="F1950" s="23">
        <v>0</v>
      </c>
      <c r="G1950" s="23">
        <v>40</v>
      </c>
      <c r="H1950" s="25">
        <v>0</v>
      </c>
    </row>
    <row r="1951" spans="1:8">
      <c r="A1951" s="23">
        <v>1948</v>
      </c>
      <c r="B1951" s="23">
        <v>700</v>
      </c>
      <c r="C1951" s="23">
        <v>0.7</v>
      </c>
      <c r="D1951" s="23">
        <v>500</v>
      </c>
      <c r="E1951" s="23">
        <v>20</v>
      </c>
      <c r="F1951" s="23">
        <v>0</v>
      </c>
      <c r="G1951" s="23">
        <v>70</v>
      </c>
      <c r="H1951" s="25">
        <v>0</v>
      </c>
    </row>
    <row r="1952" spans="1:8">
      <c r="A1952" s="23">
        <v>1949</v>
      </c>
      <c r="B1952" s="23">
        <v>700</v>
      </c>
      <c r="C1952" s="23">
        <v>0.7</v>
      </c>
      <c r="D1952" s="23">
        <v>500</v>
      </c>
      <c r="E1952" s="23">
        <v>20</v>
      </c>
      <c r="F1952" s="23">
        <v>0</v>
      </c>
      <c r="G1952" s="23">
        <v>100</v>
      </c>
      <c r="H1952" s="25">
        <v>0</v>
      </c>
    </row>
    <row r="1953" spans="1:8">
      <c r="A1953" s="23">
        <v>1950</v>
      </c>
      <c r="B1953" s="23">
        <v>700</v>
      </c>
      <c r="C1953" s="23">
        <v>0.7</v>
      </c>
      <c r="D1953" s="23">
        <v>500</v>
      </c>
      <c r="E1953" s="23">
        <v>20</v>
      </c>
      <c r="F1953" s="23">
        <v>30</v>
      </c>
      <c r="G1953" s="23">
        <v>0</v>
      </c>
      <c r="H1953" s="25">
        <v>0</v>
      </c>
    </row>
    <row r="1954" spans="1:8">
      <c r="A1954" s="23">
        <v>1951</v>
      </c>
      <c r="B1954" s="23">
        <v>700</v>
      </c>
      <c r="C1954" s="23">
        <v>0.7</v>
      </c>
      <c r="D1954" s="23">
        <v>500</v>
      </c>
      <c r="E1954" s="23">
        <v>20</v>
      </c>
      <c r="F1954" s="23">
        <v>30</v>
      </c>
      <c r="G1954" s="23">
        <v>5</v>
      </c>
      <c r="H1954" s="25">
        <v>0</v>
      </c>
    </row>
    <row r="1955" spans="1:8">
      <c r="A1955" s="23">
        <v>1952</v>
      </c>
      <c r="B1955" s="23">
        <v>700</v>
      </c>
      <c r="C1955" s="23">
        <v>0.7</v>
      </c>
      <c r="D1955" s="23">
        <v>500</v>
      </c>
      <c r="E1955" s="23">
        <v>20</v>
      </c>
      <c r="F1955" s="23">
        <v>30</v>
      </c>
      <c r="G1955" s="23">
        <v>10</v>
      </c>
      <c r="H1955" s="25">
        <v>0</v>
      </c>
    </row>
    <row r="1956" spans="1:8">
      <c r="A1956" s="23">
        <v>1953</v>
      </c>
      <c r="B1956" s="23">
        <v>700</v>
      </c>
      <c r="C1956" s="23">
        <v>0.7</v>
      </c>
      <c r="D1956" s="23">
        <v>500</v>
      </c>
      <c r="E1956" s="23">
        <v>20</v>
      </c>
      <c r="F1956" s="23">
        <v>30</v>
      </c>
      <c r="G1956" s="23">
        <v>40</v>
      </c>
      <c r="H1956" s="25">
        <v>0</v>
      </c>
    </row>
    <row r="1957" spans="1:8">
      <c r="A1957" s="23">
        <v>1954</v>
      </c>
      <c r="B1957" s="23">
        <v>700</v>
      </c>
      <c r="C1957" s="23">
        <v>0.7</v>
      </c>
      <c r="D1957" s="23">
        <v>500</v>
      </c>
      <c r="E1957" s="23">
        <v>20</v>
      </c>
      <c r="F1957" s="23">
        <v>30</v>
      </c>
      <c r="G1957" s="23">
        <v>70</v>
      </c>
      <c r="H1957" s="25">
        <v>0</v>
      </c>
    </row>
    <row r="1958" spans="1:8">
      <c r="A1958" s="23">
        <v>1955</v>
      </c>
      <c r="B1958" s="23">
        <v>700</v>
      </c>
      <c r="C1958" s="23">
        <v>0.7</v>
      </c>
      <c r="D1958" s="23">
        <v>500</v>
      </c>
      <c r="E1958" s="23">
        <v>20</v>
      </c>
      <c r="F1958" s="23">
        <v>30</v>
      </c>
      <c r="G1958" s="23">
        <v>100</v>
      </c>
      <c r="H1958" s="25">
        <v>0</v>
      </c>
    </row>
    <row r="1959" spans="1:8">
      <c r="A1959" s="23">
        <v>1956</v>
      </c>
      <c r="B1959" s="23">
        <v>700</v>
      </c>
      <c r="C1959" s="23">
        <v>0.7</v>
      </c>
      <c r="D1959" s="23">
        <v>500</v>
      </c>
      <c r="E1959" s="23">
        <v>20</v>
      </c>
      <c r="F1959" s="23">
        <v>60</v>
      </c>
      <c r="G1959" s="23">
        <v>0</v>
      </c>
      <c r="H1959" s="25">
        <v>0</v>
      </c>
    </row>
    <row r="1960" spans="1:8">
      <c r="A1960" s="23">
        <v>1957</v>
      </c>
      <c r="B1960" s="23">
        <v>700</v>
      </c>
      <c r="C1960" s="23">
        <v>0.7</v>
      </c>
      <c r="D1960" s="23">
        <v>500</v>
      </c>
      <c r="E1960" s="23">
        <v>20</v>
      </c>
      <c r="F1960" s="23">
        <v>60</v>
      </c>
      <c r="G1960" s="23">
        <v>5</v>
      </c>
      <c r="H1960" s="25">
        <v>0</v>
      </c>
    </row>
    <row r="1961" spans="1:8">
      <c r="A1961" s="23">
        <v>1958</v>
      </c>
      <c r="B1961" s="23">
        <v>700</v>
      </c>
      <c r="C1961" s="23">
        <v>0.7</v>
      </c>
      <c r="D1961" s="23">
        <v>500</v>
      </c>
      <c r="E1961" s="23">
        <v>20</v>
      </c>
      <c r="F1961" s="23">
        <v>60</v>
      </c>
      <c r="G1961" s="23">
        <v>10</v>
      </c>
      <c r="H1961" s="25">
        <v>0</v>
      </c>
    </row>
    <row r="1962" spans="1:8">
      <c r="A1962" s="23">
        <v>1959</v>
      </c>
      <c r="B1962" s="23">
        <v>700</v>
      </c>
      <c r="C1962" s="23">
        <v>0.7</v>
      </c>
      <c r="D1962" s="23">
        <v>500</v>
      </c>
      <c r="E1962" s="23">
        <v>20</v>
      </c>
      <c r="F1962" s="23">
        <v>60</v>
      </c>
      <c r="G1962" s="23">
        <v>40</v>
      </c>
      <c r="H1962" s="25">
        <v>0</v>
      </c>
    </row>
    <row r="1963" spans="1:8">
      <c r="A1963" s="23">
        <v>1960</v>
      </c>
      <c r="B1963" s="23">
        <v>700</v>
      </c>
      <c r="C1963" s="23">
        <v>0.7</v>
      </c>
      <c r="D1963" s="23">
        <v>500</v>
      </c>
      <c r="E1963" s="23">
        <v>20</v>
      </c>
      <c r="F1963" s="23">
        <v>60</v>
      </c>
      <c r="G1963" s="23">
        <v>70</v>
      </c>
      <c r="H1963" s="25">
        <v>0</v>
      </c>
    </row>
    <row r="1964" spans="1:8">
      <c r="A1964" s="23">
        <v>1961</v>
      </c>
      <c r="B1964" s="23">
        <v>700</v>
      </c>
      <c r="C1964" s="23">
        <v>0.7</v>
      </c>
      <c r="D1964" s="23">
        <v>500</v>
      </c>
      <c r="E1964" s="23">
        <v>20</v>
      </c>
      <c r="F1964" s="23">
        <v>60</v>
      </c>
      <c r="G1964" s="23">
        <v>100</v>
      </c>
      <c r="H1964" s="25">
        <v>0</v>
      </c>
    </row>
    <row r="1965" spans="1:8">
      <c r="A1965" s="23">
        <v>1962</v>
      </c>
      <c r="B1965" s="23">
        <v>700</v>
      </c>
      <c r="C1965" s="23">
        <v>0.7</v>
      </c>
      <c r="D1965" s="23">
        <v>500</v>
      </c>
      <c r="E1965" s="23">
        <v>50</v>
      </c>
      <c r="F1965" s="23">
        <v>0</v>
      </c>
      <c r="G1965" s="23">
        <v>0</v>
      </c>
      <c r="H1965" s="25">
        <v>0</v>
      </c>
    </row>
    <row r="1966" spans="1:8">
      <c r="A1966" s="23">
        <v>1963</v>
      </c>
      <c r="B1966" s="23">
        <v>700</v>
      </c>
      <c r="C1966" s="23">
        <v>0.7</v>
      </c>
      <c r="D1966" s="23">
        <v>500</v>
      </c>
      <c r="E1966" s="23">
        <v>50</v>
      </c>
      <c r="F1966" s="23">
        <v>0</v>
      </c>
      <c r="G1966" s="23">
        <v>5</v>
      </c>
      <c r="H1966" s="25">
        <v>0</v>
      </c>
    </row>
    <row r="1967" spans="1:8">
      <c r="A1967" s="23">
        <v>1964</v>
      </c>
      <c r="B1967" s="23">
        <v>700</v>
      </c>
      <c r="C1967" s="23">
        <v>0.7</v>
      </c>
      <c r="D1967" s="23">
        <v>500</v>
      </c>
      <c r="E1967" s="23">
        <v>50</v>
      </c>
      <c r="F1967" s="23">
        <v>0</v>
      </c>
      <c r="G1967" s="23">
        <v>10</v>
      </c>
      <c r="H1967" s="25">
        <v>0</v>
      </c>
    </row>
    <row r="1968" spans="1:8">
      <c r="A1968" s="23">
        <v>1965</v>
      </c>
      <c r="B1968" s="23">
        <v>700</v>
      </c>
      <c r="C1968" s="23">
        <v>0.7</v>
      </c>
      <c r="D1968" s="23">
        <v>500</v>
      </c>
      <c r="E1968" s="23">
        <v>50</v>
      </c>
      <c r="F1968" s="23">
        <v>0</v>
      </c>
      <c r="G1968" s="23">
        <v>40</v>
      </c>
      <c r="H1968" s="25">
        <v>0</v>
      </c>
    </row>
    <row r="1969" spans="1:8">
      <c r="A1969" s="23">
        <v>1966</v>
      </c>
      <c r="B1969" s="23">
        <v>700</v>
      </c>
      <c r="C1969" s="23">
        <v>0.7</v>
      </c>
      <c r="D1969" s="23">
        <v>500</v>
      </c>
      <c r="E1969" s="23">
        <v>50</v>
      </c>
      <c r="F1969" s="23">
        <v>0</v>
      </c>
      <c r="G1969" s="23">
        <v>70</v>
      </c>
      <c r="H1969" s="25">
        <v>0</v>
      </c>
    </row>
    <row r="1970" spans="1:8">
      <c r="A1970" s="23">
        <v>1967</v>
      </c>
      <c r="B1970" s="23">
        <v>700</v>
      </c>
      <c r="C1970" s="23">
        <v>0.7</v>
      </c>
      <c r="D1970" s="23">
        <v>500</v>
      </c>
      <c r="E1970" s="23">
        <v>50</v>
      </c>
      <c r="F1970" s="23">
        <v>0</v>
      </c>
      <c r="G1970" s="23">
        <v>100</v>
      </c>
      <c r="H1970" s="25">
        <v>0</v>
      </c>
    </row>
    <row r="1971" spans="1:8">
      <c r="A1971" s="23">
        <v>1968</v>
      </c>
      <c r="B1971" s="23">
        <v>700</v>
      </c>
      <c r="C1971" s="23">
        <v>0.7</v>
      </c>
      <c r="D1971" s="23">
        <v>500</v>
      </c>
      <c r="E1971" s="23">
        <v>50</v>
      </c>
      <c r="F1971" s="23">
        <v>30</v>
      </c>
      <c r="G1971" s="23">
        <v>0</v>
      </c>
      <c r="H1971" s="25">
        <v>0</v>
      </c>
    </row>
    <row r="1972" spans="1:8">
      <c r="A1972" s="23">
        <v>1969</v>
      </c>
      <c r="B1972" s="23">
        <v>700</v>
      </c>
      <c r="C1972" s="23">
        <v>0.7</v>
      </c>
      <c r="D1972" s="23">
        <v>500</v>
      </c>
      <c r="E1972" s="23">
        <v>50</v>
      </c>
      <c r="F1972" s="23">
        <v>30</v>
      </c>
      <c r="G1972" s="23">
        <v>5</v>
      </c>
      <c r="H1972" s="25">
        <v>0</v>
      </c>
    </row>
    <row r="1973" spans="1:8">
      <c r="A1973" s="23">
        <v>1970</v>
      </c>
      <c r="B1973" s="23">
        <v>700</v>
      </c>
      <c r="C1973" s="23">
        <v>0.7</v>
      </c>
      <c r="D1973" s="23">
        <v>500</v>
      </c>
      <c r="E1973" s="23">
        <v>50</v>
      </c>
      <c r="F1973" s="23">
        <v>30</v>
      </c>
      <c r="G1973" s="23">
        <v>10</v>
      </c>
      <c r="H1973" s="25">
        <v>0</v>
      </c>
    </row>
    <row r="1974" spans="1:8">
      <c r="A1974" s="23">
        <v>1971</v>
      </c>
      <c r="B1974" s="23">
        <v>700</v>
      </c>
      <c r="C1974" s="23">
        <v>0.7</v>
      </c>
      <c r="D1974" s="23">
        <v>500</v>
      </c>
      <c r="E1974" s="23">
        <v>50</v>
      </c>
      <c r="F1974" s="23">
        <v>30</v>
      </c>
      <c r="G1974" s="23">
        <v>40</v>
      </c>
      <c r="H1974" s="25">
        <v>0</v>
      </c>
    </row>
    <row r="1975" spans="1:8">
      <c r="A1975" s="23">
        <v>1972</v>
      </c>
      <c r="B1975" s="23">
        <v>700</v>
      </c>
      <c r="C1975" s="23">
        <v>0.7</v>
      </c>
      <c r="D1975" s="23">
        <v>500</v>
      </c>
      <c r="E1975" s="23">
        <v>50</v>
      </c>
      <c r="F1975" s="23">
        <v>30</v>
      </c>
      <c r="G1975" s="23">
        <v>70</v>
      </c>
      <c r="H1975" s="25">
        <v>0</v>
      </c>
    </row>
    <row r="1976" spans="1:8">
      <c r="A1976" s="23">
        <v>1973</v>
      </c>
      <c r="B1976" s="23">
        <v>700</v>
      </c>
      <c r="C1976" s="23">
        <v>0.7</v>
      </c>
      <c r="D1976" s="23">
        <v>500</v>
      </c>
      <c r="E1976" s="23">
        <v>50</v>
      </c>
      <c r="F1976" s="23">
        <v>30</v>
      </c>
      <c r="G1976" s="23">
        <v>100</v>
      </c>
      <c r="H1976" s="25">
        <v>0</v>
      </c>
    </row>
    <row r="1977" spans="1:8">
      <c r="A1977" s="23">
        <v>1974</v>
      </c>
      <c r="B1977" s="23">
        <v>700</v>
      </c>
      <c r="C1977" s="23">
        <v>0.7</v>
      </c>
      <c r="D1977" s="23">
        <v>500</v>
      </c>
      <c r="E1977" s="23">
        <v>50</v>
      </c>
      <c r="F1977" s="23">
        <v>60</v>
      </c>
      <c r="G1977" s="23">
        <v>0</v>
      </c>
      <c r="H1977" s="25">
        <v>0</v>
      </c>
    </row>
    <row r="1978" spans="1:8">
      <c r="A1978" s="23">
        <v>1975</v>
      </c>
      <c r="B1978" s="23">
        <v>700</v>
      </c>
      <c r="C1978" s="23">
        <v>0.7</v>
      </c>
      <c r="D1978" s="23">
        <v>500</v>
      </c>
      <c r="E1978" s="23">
        <v>50</v>
      </c>
      <c r="F1978" s="23">
        <v>60</v>
      </c>
      <c r="G1978" s="23">
        <v>5</v>
      </c>
      <c r="H1978" s="25">
        <v>0</v>
      </c>
    </row>
    <row r="1979" spans="1:8">
      <c r="A1979" s="23">
        <v>1976</v>
      </c>
      <c r="B1979" s="23">
        <v>700</v>
      </c>
      <c r="C1979" s="23">
        <v>0.7</v>
      </c>
      <c r="D1979" s="23">
        <v>500</v>
      </c>
      <c r="E1979" s="23">
        <v>50</v>
      </c>
      <c r="F1979" s="23">
        <v>60</v>
      </c>
      <c r="G1979" s="23">
        <v>10</v>
      </c>
      <c r="H1979" s="25">
        <v>0</v>
      </c>
    </row>
    <row r="1980" spans="1:8">
      <c r="A1980" s="23">
        <v>1977</v>
      </c>
      <c r="B1980" s="23">
        <v>700</v>
      </c>
      <c r="C1980" s="23">
        <v>0.7</v>
      </c>
      <c r="D1980" s="23">
        <v>500</v>
      </c>
      <c r="E1980" s="23">
        <v>50</v>
      </c>
      <c r="F1980" s="23">
        <v>60</v>
      </c>
      <c r="G1980" s="23">
        <v>40</v>
      </c>
      <c r="H1980" s="25">
        <v>0</v>
      </c>
    </row>
    <row r="1981" spans="1:8">
      <c r="A1981" s="23">
        <v>1978</v>
      </c>
      <c r="B1981" s="23">
        <v>700</v>
      </c>
      <c r="C1981" s="23">
        <v>0.7</v>
      </c>
      <c r="D1981" s="23">
        <v>500</v>
      </c>
      <c r="E1981" s="23">
        <v>50</v>
      </c>
      <c r="F1981" s="23">
        <v>60</v>
      </c>
      <c r="G1981" s="23">
        <v>70</v>
      </c>
      <c r="H1981" s="25">
        <v>0</v>
      </c>
    </row>
    <row r="1982" spans="1:8">
      <c r="A1982" s="23">
        <v>1979</v>
      </c>
      <c r="B1982" s="23">
        <v>700</v>
      </c>
      <c r="C1982" s="23">
        <v>0.7</v>
      </c>
      <c r="D1982" s="23">
        <v>500</v>
      </c>
      <c r="E1982" s="23">
        <v>50</v>
      </c>
      <c r="F1982" s="23">
        <v>60</v>
      </c>
      <c r="G1982" s="23">
        <v>100</v>
      </c>
      <c r="H1982" s="25">
        <v>0</v>
      </c>
    </row>
    <row r="1983" spans="1:8">
      <c r="A1983" s="23">
        <v>1980</v>
      </c>
      <c r="B1983" s="23">
        <v>700</v>
      </c>
      <c r="C1983" s="23">
        <v>0.7</v>
      </c>
      <c r="D1983" s="23">
        <v>1000</v>
      </c>
      <c r="E1983" s="23">
        <v>1</v>
      </c>
      <c r="F1983" s="23">
        <v>0</v>
      </c>
      <c r="G1983" s="23">
        <v>0</v>
      </c>
      <c r="H1983" s="25">
        <v>0</v>
      </c>
    </row>
    <row r="1984" spans="1:8">
      <c r="A1984" s="23">
        <v>1981</v>
      </c>
      <c r="B1984" s="23">
        <v>700</v>
      </c>
      <c r="C1984" s="23">
        <v>0.7</v>
      </c>
      <c r="D1984" s="23">
        <v>1000</v>
      </c>
      <c r="E1984" s="23">
        <v>1</v>
      </c>
      <c r="F1984" s="23">
        <v>0</v>
      </c>
      <c r="G1984" s="23">
        <v>5</v>
      </c>
      <c r="H1984" s="25">
        <v>0</v>
      </c>
    </row>
    <row r="1985" spans="1:8">
      <c r="A1985" s="23">
        <v>1982</v>
      </c>
      <c r="B1985" s="23">
        <v>700</v>
      </c>
      <c r="C1985" s="23">
        <v>0.7</v>
      </c>
      <c r="D1985" s="23">
        <v>1000</v>
      </c>
      <c r="E1985" s="23">
        <v>1</v>
      </c>
      <c r="F1985" s="23">
        <v>0</v>
      </c>
      <c r="G1985" s="23">
        <v>10</v>
      </c>
      <c r="H1985" s="25">
        <v>0</v>
      </c>
    </row>
    <row r="1986" spans="1:8">
      <c r="A1986" s="23">
        <v>1983</v>
      </c>
      <c r="B1986" s="23">
        <v>700</v>
      </c>
      <c r="C1986" s="23">
        <v>0.7</v>
      </c>
      <c r="D1986" s="23">
        <v>1000</v>
      </c>
      <c r="E1986" s="23">
        <v>1</v>
      </c>
      <c r="F1986" s="23">
        <v>0</v>
      </c>
      <c r="G1986" s="23">
        <v>40</v>
      </c>
      <c r="H1986" s="25">
        <v>0</v>
      </c>
    </row>
    <row r="1987" spans="1:8">
      <c r="A1987" s="23">
        <v>1984</v>
      </c>
      <c r="B1987" s="23">
        <v>700</v>
      </c>
      <c r="C1987" s="23">
        <v>0.7</v>
      </c>
      <c r="D1987" s="23">
        <v>1000</v>
      </c>
      <c r="E1987" s="23">
        <v>1</v>
      </c>
      <c r="F1987" s="23">
        <v>0</v>
      </c>
      <c r="G1987" s="23">
        <v>70</v>
      </c>
      <c r="H1987" s="25">
        <v>0</v>
      </c>
    </row>
    <row r="1988" spans="1:8">
      <c r="A1988" s="23">
        <v>1985</v>
      </c>
      <c r="B1988" s="23">
        <v>700</v>
      </c>
      <c r="C1988" s="23">
        <v>0.7</v>
      </c>
      <c r="D1988" s="23">
        <v>1000</v>
      </c>
      <c r="E1988" s="23">
        <v>1</v>
      </c>
      <c r="F1988" s="23">
        <v>0</v>
      </c>
      <c r="G1988" s="23">
        <v>100</v>
      </c>
      <c r="H1988" s="25">
        <v>0</v>
      </c>
    </row>
    <row r="1989" spans="1:8">
      <c r="A1989" s="23">
        <v>1986</v>
      </c>
      <c r="B1989" s="23">
        <v>700</v>
      </c>
      <c r="C1989" s="23">
        <v>0.7</v>
      </c>
      <c r="D1989" s="23">
        <v>1000</v>
      </c>
      <c r="E1989" s="23">
        <v>1</v>
      </c>
      <c r="F1989" s="23">
        <v>30</v>
      </c>
      <c r="G1989" s="23">
        <v>0</v>
      </c>
      <c r="H1989" s="25">
        <v>0</v>
      </c>
    </row>
    <row r="1990" spans="1:8">
      <c r="A1990" s="23">
        <v>1987</v>
      </c>
      <c r="B1990" s="23">
        <v>700</v>
      </c>
      <c r="C1990" s="23">
        <v>0.7</v>
      </c>
      <c r="D1990" s="23">
        <v>1000</v>
      </c>
      <c r="E1990" s="23">
        <v>1</v>
      </c>
      <c r="F1990" s="23">
        <v>30</v>
      </c>
      <c r="G1990" s="23">
        <v>5</v>
      </c>
      <c r="H1990" s="25">
        <v>0</v>
      </c>
    </row>
    <row r="1991" spans="1:8">
      <c r="A1991" s="23">
        <v>1988</v>
      </c>
      <c r="B1991" s="23">
        <v>700</v>
      </c>
      <c r="C1991" s="23">
        <v>0.7</v>
      </c>
      <c r="D1991" s="23">
        <v>1000</v>
      </c>
      <c r="E1991" s="23">
        <v>1</v>
      </c>
      <c r="F1991" s="23">
        <v>30</v>
      </c>
      <c r="G1991" s="23">
        <v>10</v>
      </c>
      <c r="H1991" s="25">
        <v>0</v>
      </c>
    </row>
    <row r="1992" spans="1:8">
      <c r="A1992" s="23">
        <v>1989</v>
      </c>
      <c r="B1992" s="23">
        <v>700</v>
      </c>
      <c r="C1992" s="23">
        <v>0.7</v>
      </c>
      <c r="D1992" s="23">
        <v>1000</v>
      </c>
      <c r="E1992" s="23">
        <v>1</v>
      </c>
      <c r="F1992" s="23">
        <v>30</v>
      </c>
      <c r="G1992" s="23">
        <v>40</v>
      </c>
      <c r="H1992" s="25">
        <v>0</v>
      </c>
    </row>
    <row r="1993" spans="1:8">
      <c r="A1993" s="23">
        <v>1990</v>
      </c>
      <c r="B1993" s="23">
        <v>700</v>
      </c>
      <c r="C1993" s="23">
        <v>0.7</v>
      </c>
      <c r="D1993" s="23">
        <v>1000</v>
      </c>
      <c r="E1993" s="23">
        <v>1</v>
      </c>
      <c r="F1993" s="23">
        <v>30</v>
      </c>
      <c r="G1993" s="23">
        <v>70</v>
      </c>
      <c r="H1993" s="25">
        <v>0</v>
      </c>
    </row>
    <row r="1994" spans="1:8">
      <c r="A1994" s="23">
        <v>1991</v>
      </c>
      <c r="B1994" s="23">
        <v>700</v>
      </c>
      <c r="C1994" s="23">
        <v>0.7</v>
      </c>
      <c r="D1994" s="23">
        <v>1000</v>
      </c>
      <c r="E1994" s="23">
        <v>1</v>
      </c>
      <c r="F1994" s="23">
        <v>30</v>
      </c>
      <c r="G1994" s="23">
        <v>100</v>
      </c>
      <c r="H1994" s="25">
        <v>0</v>
      </c>
    </row>
    <row r="1995" spans="1:8">
      <c r="A1995" s="23">
        <v>1992</v>
      </c>
      <c r="B1995" s="23">
        <v>700</v>
      </c>
      <c r="C1995" s="23">
        <v>0.7</v>
      </c>
      <c r="D1995" s="23">
        <v>1000</v>
      </c>
      <c r="E1995" s="23">
        <v>1</v>
      </c>
      <c r="F1995" s="23">
        <v>60</v>
      </c>
      <c r="G1995" s="23">
        <v>0</v>
      </c>
      <c r="H1995" s="25">
        <v>0</v>
      </c>
    </row>
    <row r="1996" spans="1:8">
      <c r="A1996" s="23">
        <v>1993</v>
      </c>
      <c r="B1996" s="23">
        <v>700</v>
      </c>
      <c r="C1996" s="23">
        <v>0.7</v>
      </c>
      <c r="D1996" s="23">
        <v>1000</v>
      </c>
      <c r="E1996" s="23">
        <v>1</v>
      </c>
      <c r="F1996" s="23">
        <v>60</v>
      </c>
      <c r="G1996" s="23">
        <v>5</v>
      </c>
      <c r="H1996" s="25">
        <v>0</v>
      </c>
    </row>
    <row r="1997" spans="1:8">
      <c r="A1997" s="23">
        <v>1994</v>
      </c>
      <c r="B1997" s="23">
        <v>700</v>
      </c>
      <c r="C1997" s="23">
        <v>0.7</v>
      </c>
      <c r="D1997" s="23">
        <v>1000</v>
      </c>
      <c r="E1997" s="23">
        <v>1</v>
      </c>
      <c r="F1997" s="23">
        <v>60</v>
      </c>
      <c r="G1997" s="23">
        <v>10</v>
      </c>
      <c r="H1997" s="25">
        <v>0</v>
      </c>
    </row>
    <row r="1998" spans="1:8">
      <c r="A1998" s="23">
        <v>1995</v>
      </c>
      <c r="B1998" s="23">
        <v>700</v>
      </c>
      <c r="C1998" s="23">
        <v>0.7</v>
      </c>
      <c r="D1998" s="23">
        <v>1000</v>
      </c>
      <c r="E1998" s="23">
        <v>1</v>
      </c>
      <c r="F1998" s="23">
        <v>60</v>
      </c>
      <c r="G1998" s="23">
        <v>40</v>
      </c>
      <c r="H1998" s="25">
        <v>0</v>
      </c>
    </row>
    <row r="1999" spans="1:8">
      <c r="A1999" s="23">
        <v>1996</v>
      </c>
      <c r="B1999" s="23">
        <v>700</v>
      </c>
      <c r="C1999" s="23">
        <v>0.7</v>
      </c>
      <c r="D1999" s="23">
        <v>1000</v>
      </c>
      <c r="E1999" s="23">
        <v>1</v>
      </c>
      <c r="F1999" s="23">
        <v>60</v>
      </c>
      <c r="G1999" s="23">
        <v>70</v>
      </c>
      <c r="H1999" s="25">
        <v>0</v>
      </c>
    </row>
    <row r="2000" spans="1:8">
      <c r="A2000" s="23">
        <v>1997</v>
      </c>
      <c r="B2000" s="23">
        <v>700</v>
      </c>
      <c r="C2000" s="23">
        <v>0.7</v>
      </c>
      <c r="D2000" s="23">
        <v>1000</v>
      </c>
      <c r="E2000" s="23">
        <v>1</v>
      </c>
      <c r="F2000" s="23">
        <v>60</v>
      </c>
      <c r="G2000" s="23">
        <v>100</v>
      </c>
      <c r="H2000" s="25">
        <v>0</v>
      </c>
    </row>
    <row r="2001" spans="1:8">
      <c r="A2001" s="23">
        <v>1998</v>
      </c>
      <c r="B2001" s="23">
        <v>700</v>
      </c>
      <c r="C2001" s="23">
        <v>0.7</v>
      </c>
      <c r="D2001" s="23">
        <v>1000</v>
      </c>
      <c r="E2001" s="23">
        <v>5</v>
      </c>
      <c r="F2001" s="23">
        <v>0</v>
      </c>
      <c r="G2001" s="23">
        <v>0</v>
      </c>
      <c r="H2001" s="25">
        <v>0</v>
      </c>
    </row>
    <row r="2002" spans="1:8">
      <c r="A2002" s="23">
        <v>1999</v>
      </c>
      <c r="B2002" s="23">
        <v>700</v>
      </c>
      <c r="C2002" s="23">
        <v>0.7</v>
      </c>
      <c r="D2002" s="23">
        <v>1000</v>
      </c>
      <c r="E2002" s="23">
        <v>5</v>
      </c>
      <c r="F2002" s="23">
        <v>0</v>
      </c>
      <c r="G2002" s="23">
        <v>5</v>
      </c>
      <c r="H2002" s="25">
        <v>0</v>
      </c>
    </row>
    <row r="2003" spans="1:8">
      <c r="A2003" s="23">
        <v>2000</v>
      </c>
      <c r="B2003" s="23">
        <v>700</v>
      </c>
      <c r="C2003" s="23">
        <v>0.7</v>
      </c>
      <c r="D2003" s="23">
        <v>1000</v>
      </c>
      <c r="E2003" s="23">
        <v>5</v>
      </c>
      <c r="F2003" s="23">
        <v>0</v>
      </c>
      <c r="G2003" s="23">
        <v>10</v>
      </c>
      <c r="H2003" s="25">
        <v>0</v>
      </c>
    </row>
    <row r="2004" spans="1:8">
      <c r="A2004" s="23">
        <v>2001</v>
      </c>
      <c r="B2004" s="23">
        <v>700</v>
      </c>
      <c r="C2004" s="23">
        <v>0.7</v>
      </c>
      <c r="D2004" s="23">
        <v>1000</v>
      </c>
      <c r="E2004" s="23">
        <v>5</v>
      </c>
      <c r="F2004" s="23">
        <v>0</v>
      </c>
      <c r="G2004" s="23">
        <v>40</v>
      </c>
      <c r="H2004" s="25">
        <v>0</v>
      </c>
    </row>
    <row r="2005" spans="1:8">
      <c r="A2005" s="23">
        <v>2002</v>
      </c>
      <c r="B2005" s="23">
        <v>700</v>
      </c>
      <c r="C2005" s="23">
        <v>0.7</v>
      </c>
      <c r="D2005" s="23">
        <v>1000</v>
      </c>
      <c r="E2005" s="23">
        <v>5</v>
      </c>
      <c r="F2005" s="23">
        <v>0</v>
      </c>
      <c r="G2005" s="23">
        <v>70</v>
      </c>
      <c r="H2005" s="25">
        <v>0</v>
      </c>
    </row>
    <row r="2006" spans="1:8">
      <c r="A2006" s="23">
        <v>2003</v>
      </c>
      <c r="B2006" s="23">
        <v>700</v>
      </c>
      <c r="C2006" s="23">
        <v>0.7</v>
      </c>
      <c r="D2006" s="23">
        <v>1000</v>
      </c>
      <c r="E2006" s="23">
        <v>5</v>
      </c>
      <c r="F2006" s="23">
        <v>0</v>
      </c>
      <c r="G2006" s="23">
        <v>100</v>
      </c>
      <c r="H2006" s="25">
        <v>0</v>
      </c>
    </row>
    <row r="2007" spans="1:8">
      <c r="A2007" s="23">
        <v>2004</v>
      </c>
      <c r="B2007" s="23">
        <v>700</v>
      </c>
      <c r="C2007" s="23">
        <v>0.7</v>
      </c>
      <c r="D2007" s="23">
        <v>1000</v>
      </c>
      <c r="E2007" s="23">
        <v>5</v>
      </c>
      <c r="F2007" s="23">
        <v>30</v>
      </c>
      <c r="G2007" s="23">
        <v>0</v>
      </c>
      <c r="H2007" s="25">
        <v>0</v>
      </c>
    </row>
    <row r="2008" spans="1:8">
      <c r="A2008" s="23">
        <v>2005</v>
      </c>
      <c r="B2008" s="23">
        <v>700</v>
      </c>
      <c r="C2008" s="23">
        <v>0.7</v>
      </c>
      <c r="D2008" s="23">
        <v>1000</v>
      </c>
      <c r="E2008" s="23">
        <v>5</v>
      </c>
      <c r="F2008" s="23">
        <v>30</v>
      </c>
      <c r="G2008" s="23">
        <v>5</v>
      </c>
      <c r="H2008" s="25">
        <v>0</v>
      </c>
    </row>
    <row r="2009" spans="1:8">
      <c r="A2009" s="23">
        <v>2006</v>
      </c>
      <c r="B2009" s="23">
        <v>700</v>
      </c>
      <c r="C2009" s="23">
        <v>0.7</v>
      </c>
      <c r="D2009" s="23">
        <v>1000</v>
      </c>
      <c r="E2009" s="23">
        <v>5</v>
      </c>
      <c r="F2009" s="23">
        <v>30</v>
      </c>
      <c r="G2009" s="23">
        <v>10</v>
      </c>
      <c r="H2009" s="25">
        <v>0</v>
      </c>
    </row>
    <row r="2010" spans="1:8">
      <c r="A2010" s="23">
        <v>2007</v>
      </c>
      <c r="B2010" s="23">
        <v>700</v>
      </c>
      <c r="C2010" s="23">
        <v>0.7</v>
      </c>
      <c r="D2010" s="23">
        <v>1000</v>
      </c>
      <c r="E2010" s="23">
        <v>5</v>
      </c>
      <c r="F2010" s="23">
        <v>30</v>
      </c>
      <c r="G2010" s="23">
        <v>40</v>
      </c>
      <c r="H2010" s="25">
        <v>0</v>
      </c>
    </row>
    <row r="2011" spans="1:8">
      <c r="A2011" s="23">
        <v>2008</v>
      </c>
      <c r="B2011" s="23">
        <v>700</v>
      </c>
      <c r="C2011" s="23">
        <v>0.7</v>
      </c>
      <c r="D2011" s="23">
        <v>1000</v>
      </c>
      <c r="E2011" s="23">
        <v>5</v>
      </c>
      <c r="F2011" s="23">
        <v>30</v>
      </c>
      <c r="G2011" s="23">
        <v>70</v>
      </c>
      <c r="H2011" s="25">
        <v>0</v>
      </c>
    </row>
    <row r="2012" spans="1:8">
      <c r="A2012" s="23">
        <v>2009</v>
      </c>
      <c r="B2012" s="23">
        <v>700</v>
      </c>
      <c r="C2012" s="23">
        <v>0.7</v>
      </c>
      <c r="D2012" s="23">
        <v>1000</v>
      </c>
      <c r="E2012" s="23">
        <v>5</v>
      </c>
      <c r="F2012" s="23">
        <v>30</v>
      </c>
      <c r="G2012" s="23">
        <v>100</v>
      </c>
      <c r="H2012" s="25">
        <v>0</v>
      </c>
    </row>
    <row r="2013" spans="1:8">
      <c r="A2013" s="23">
        <v>2010</v>
      </c>
      <c r="B2013" s="23">
        <v>700</v>
      </c>
      <c r="C2013" s="23">
        <v>0.7</v>
      </c>
      <c r="D2013" s="23">
        <v>1000</v>
      </c>
      <c r="E2013" s="23">
        <v>5</v>
      </c>
      <c r="F2013" s="23">
        <v>60</v>
      </c>
      <c r="G2013" s="23">
        <v>0</v>
      </c>
      <c r="H2013" s="25">
        <v>0</v>
      </c>
    </row>
    <row r="2014" spans="1:8">
      <c r="A2014" s="23">
        <v>2011</v>
      </c>
      <c r="B2014" s="23">
        <v>700</v>
      </c>
      <c r="C2014" s="23">
        <v>0.7</v>
      </c>
      <c r="D2014" s="23">
        <v>1000</v>
      </c>
      <c r="E2014" s="23">
        <v>5</v>
      </c>
      <c r="F2014" s="23">
        <v>60</v>
      </c>
      <c r="G2014" s="23">
        <v>5</v>
      </c>
      <c r="H2014" s="25">
        <v>0</v>
      </c>
    </row>
    <row r="2015" spans="1:8">
      <c r="A2015" s="23">
        <v>2012</v>
      </c>
      <c r="B2015" s="23">
        <v>700</v>
      </c>
      <c r="C2015" s="23">
        <v>0.7</v>
      </c>
      <c r="D2015" s="23">
        <v>1000</v>
      </c>
      <c r="E2015" s="23">
        <v>5</v>
      </c>
      <c r="F2015" s="23">
        <v>60</v>
      </c>
      <c r="G2015" s="23">
        <v>10</v>
      </c>
      <c r="H2015" s="25">
        <v>0</v>
      </c>
    </row>
    <row r="2016" spans="1:8">
      <c r="A2016" s="23">
        <v>2013</v>
      </c>
      <c r="B2016" s="23">
        <v>700</v>
      </c>
      <c r="C2016" s="23">
        <v>0.7</v>
      </c>
      <c r="D2016" s="23">
        <v>1000</v>
      </c>
      <c r="E2016" s="23">
        <v>5</v>
      </c>
      <c r="F2016" s="23">
        <v>60</v>
      </c>
      <c r="G2016" s="23">
        <v>40</v>
      </c>
      <c r="H2016" s="25">
        <v>0</v>
      </c>
    </row>
    <row r="2017" spans="1:8">
      <c r="A2017" s="23">
        <v>2014</v>
      </c>
      <c r="B2017" s="23">
        <v>700</v>
      </c>
      <c r="C2017" s="23">
        <v>0.7</v>
      </c>
      <c r="D2017" s="23">
        <v>1000</v>
      </c>
      <c r="E2017" s="23">
        <v>5</v>
      </c>
      <c r="F2017" s="23">
        <v>60</v>
      </c>
      <c r="G2017" s="23">
        <v>70</v>
      </c>
      <c r="H2017" s="25">
        <v>0</v>
      </c>
    </row>
    <row r="2018" spans="1:8">
      <c r="A2018" s="23">
        <v>2015</v>
      </c>
      <c r="B2018" s="23">
        <v>700</v>
      </c>
      <c r="C2018" s="23">
        <v>0.7</v>
      </c>
      <c r="D2018" s="23">
        <v>1000</v>
      </c>
      <c r="E2018" s="23">
        <v>5</v>
      </c>
      <c r="F2018" s="23">
        <v>60</v>
      </c>
      <c r="G2018" s="23">
        <v>100</v>
      </c>
      <c r="H2018" s="25">
        <v>0</v>
      </c>
    </row>
    <row r="2019" spans="1:8">
      <c r="A2019" s="23">
        <v>2016</v>
      </c>
      <c r="B2019" s="23">
        <v>700</v>
      </c>
      <c r="C2019" s="23">
        <v>0.7</v>
      </c>
      <c r="D2019" s="23">
        <v>1000</v>
      </c>
      <c r="E2019" s="23">
        <v>10</v>
      </c>
      <c r="F2019" s="23">
        <v>0</v>
      </c>
      <c r="G2019" s="23">
        <v>0</v>
      </c>
      <c r="H2019" s="25">
        <v>0</v>
      </c>
    </row>
    <row r="2020" spans="1:8">
      <c r="A2020" s="23">
        <v>2017</v>
      </c>
      <c r="B2020" s="23">
        <v>700</v>
      </c>
      <c r="C2020" s="23">
        <v>0.7</v>
      </c>
      <c r="D2020" s="23">
        <v>1000</v>
      </c>
      <c r="E2020" s="23">
        <v>10</v>
      </c>
      <c r="F2020" s="23">
        <v>0</v>
      </c>
      <c r="G2020" s="23">
        <v>5</v>
      </c>
      <c r="H2020" s="25">
        <v>0</v>
      </c>
    </row>
    <row r="2021" spans="1:8">
      <c r="A2021" s="23">
        <v>2018</v>
      </c>
      <c r="B2021" s="23">
        <v>700</v>
      </c>
      <c r="C2021" s="23">
        <v>0.7</v>
      </c>
      <c r="D2021" s="23">
        <v>1000</v>
      </c>
      <c r="E2021" s="23">
        <v>10</v>
      </c>
      <c r="F2021" s="23">
        <v>0</v>
      </c>
      <c r="G2021" s="23">
        <v>10</v>
      </c>
      <c r="H2021" s="25">
        <v>0</v>
      </c>
    </row>
    <row r="2022" spans="1:8">
      <c r="A2022" s="23">
        <v>2019</v>
      </c>
      <c r="B2022" s="23">
        <v>700</v>
      </c>
      <c r="C2022" s="23">
        <v>0.7</v>
      </c>
      <c r="D2022" s="23">
        <v>1000</v>
      </c>
      <c r="E2022" s="23">
        <v>10</v>
      </c>
      <c r="F2022" s="23">
        <v>0</v>
      </c>
      <c r="G2022" s="23">
        <v>40</v>
      </c>
      <c r="H2022" s="25">
        <v>0</v>
      </c>
    </row>
    <row r="2023" spans="1:8">
      <c r="A2023" s="23">
        <v>2020</v>
      </c>
      <c r="B2023" s="23">
        <v>700</v>
      </c>
      <c r="C2023" s="23">
        <v>0.7</v>
      </c>
      <c r="D2023" s="23">
        <v>1000</v>
      </c>
      <c r="E2023" s="23">
        <v>10</v>
      </c>
      <c r="F2023" s="23">
        <v>0</v>
      </c>
      <c r="G2023" s="23">
        <v>70</v>
      </c>
      <c r="H2023" s="25">
        <v>0</v>
      </c>
    </row>
    <row r="2024" spans="1:8">
      <c r="A2024" s="23">
        <v>2021</v>
      </c>
      <c r="B2024" s="23">
        <v>700</v>
      </c>
      <c r="C2024" s="23">
        <v>0.7</v>
      </c>
      <c r="D2024" s="23">
        <v>1000</v>
      </c>
      <c r="E2024" s="23">
        <v>10</v>
      </c>
      <c r="F2024" s="23">
        <v>0</v>
      </c>
      <c r="G2024" s="23">
        <v>100</v>
      </c>
      <c r="H2024" s="25">
        <v>0</v>
      </c>
    </row>
    <row r="2025" spans="1:8">
      <c r="A2025" s="23">
        <v>2022</v>
      </c>
      <c r="B2025" s="23">
        <v>700</v>
      </c>
      <c r="C2025" s="23">
        <v>0.7</v>
      </c>
      <c r="D2025" s="23">
        <v>1000</v>
      </c>
      <c r="E2025" s="23">
        <v>10</v>
      </c>
      <c r="F2025" s="23">
        <v>30</v>
      </c>
      <c r="G2025" s="23">
        <v>0</v>
      </c>
      <c r="H2025" s="25">
        <v>0</v>
      </c>
    </row>
    <row r="2026" spans="1:8">
      <c r="A2026" s="23">
        <v>2023</v>
      </c>
      <c r="B2026" s="23">
        <v>700</v>
      </c>
      <c r="C2026" s="23">
        <v>0.7</v>
      </c>
      <c r="D2026" s="23">
        <v>1000</v>
      </c>
      <c r="E2026" s="23">
        <v>10</v>
      </c>
      <c r="F2026" s="23">
        <v>30</v>
      </c>
      <c r="G2026" s="23">
        <v>5</v>
      </c>
      <c r="H2026" s="25">
        <v>0</v>
      </c>
    </row>
    <row r="2027" spans="1:8">
      <c r="A2027" s="23">
        <v>2024</v>
      </c>
      <c r="B2027" s="23">
        <v>700</v>
      </c>
      <c r="C2027" s="23">
        <v>0.7</v>
      </c>
      <c r="D2027" s="23">
        <v>1000</v>
      </c>
      <c r="E2027" s="23">
        <v>10</v>
      </c>
      <c r="F2027" s="23">
        <v>30</v>
      </c>
      <c r="G2027" s="23">
        <v>10</v>
      </c>
      <c r="H2027" s="25">
        <v>0</v>
      </c>
    </row>
    <row r="2028" spans="1:8">
      <c r="A2028" s="23">
        <v>2025</v>
      </c>
      <c r="B2028" s="23">
        <v>700</v>
      </c>
      <c r="C2028" s="23">
        <v>0.7</v>
      </c>
      <c r="D2028" s="23">
        <v>1000</v>
      </c>
      <c r="E2028" s="23">
        <v>10</v>
      </c>
      <c r="F2028" s="23">
        <v>30</v>
      </c>
      <c r="G2028" s="23">
        <v>40</v>
      </c>
      <c r="H2028" s="25">
        <v>0</v>
      </c>
    </row>
    <row r="2029" spans="1:8">
      <c r="A2029" s="23">
        <v>2026</v>
      </c>
      <c r="B2029" s="23">
        <v>700</v>
      </c>
      <c r="C2029" s="23">
        <v>0.7</v>
      </c>
      <c r="D2029" s="23">
        <v>1000</v>
      </c>
      <c r="E2029" s="23">
        <v>10</v>
      </c>
      <c r="F2029" s="23">
        <v>30</v>
      </c>
      <c r="G2029" s="23">
        <v>70</v>
      </c>
      <c r="H2029" s="25">
        <v>0</v>
      </c>
    </row>
    <row r="2030" spans="1:8">
      <c r="A2030" s="23">
        <v>2027</v>
      </c>
      <c r="B2030" s="23">
        <v>700</v>
      </c>
      <c r="C2030" s="23">
        <v>0.7</v>
      </c>
      <c r="D2030" s="23">
        <v>1000</v>
      </c>
      <c r="E2030" s="23">
        <v>10</v>
      </c>
      <c r="F2030" s="23">
        <v>30</v>
      </c>
      <c r="G2030" s="23">
        <v>100</v>
      </c>
      <c r="H2030" s="25">
        <v>0</v>
      </c>
    </row>
    <row r="2031" spans="1:8">
      <c r="A2031" s="23">
        <v>2028</v>
      </c>
      <c r="B2031" s="23">
        <v>700</v>
      </c>
      <c r="C2031" s="23">
        <v>0.7</v>
      </c>
      <c r="D2031" s="23">
        <v>1000</v>
      </c>
      <c r="E2031" s="23">
        <v>10</v>
      </c>
      <c r="F2031" s="23">
        <v>60</v>
      </c>
      <c r="G2031" s="23">
        <v>0</v>
      </c>
      <c r="H2031" s="25">
        <v>0</v>
      </c>
    </row>
    <row r="2032" spans="1:8">
      <c r="A2032" s="23">
        <v>2029</v>
      </c>
      <c r="B2032" s="23">
        <v>700</v>
      </c>
      <c r="C2032" s="23">
        <v>0.7</v>
      </c>
      <c r="D2032" s="23">
        <v>1000</v>
      </c>
      <c r="E2032" s="23">
        <v>10</v>
      </c>
      <c r="F2032" s="23">
        <v>60</v>
      </c>
      <c r="G2032" s="23">
        <v>5</v>
      </c>
      <c r="H2032" s="25">
        <v>0</v>
      </c>
    </row>
    <row r="2033" spans="1:8">
      <c r="A2033" s="23">
        <v>2030</v>
      </c>
      <c r="B2033" s="23">
        <v>700</v>
      </c>
      <c r="C2033" s="23">
        <v>0.7</v>
      </c>
      <c r="D2033" s="23">
        <v>1000</v>
      </c>
      <c r="E2033" s="23">
        <v>10</v>
      </c>
      <c r="F2033" s="23">
        <v>60</v>
      </c>
      <c r="G2033" s="23">
        <v>10</v>
      </c>
      <c r="H2033" s="25">
        <v>0</v>
      </c>
    </row>
    <row r="2034" spans="1:8">
      <c r="A2034" s="23">
        <v>2031</v>
      </c>
      <c r="B2034" s="23">
        <v>700</v>
      </c>
      <c r="C2034" s="23">
        <v>0.7</v>
      </c>
      <c r="D2034" s="23">
        <v>1000</v>
      </c>
      <c r="E2034" s="23">
        <v>10</v>
      </c>
      <c r="F2034" s="23">
        <v>60</v>
      </c>
      <c r="G2034" s="23">
        <v>40</v>
      </c>
      <c r="H2034" s="25">
        <v>0</v>
      </c>
    </row>
    <row r="2035" spans="1:8">
      <c r="A2035" s="23">
        <v>2032</v>
      </c>
      <c r="B2035" s="23">
        <v>700</v>
      </c>
      <c r="C2035" s="23">
        <v>0.7</v>
      </c>
      <c r="D2035" s="23">
        <v>1000</v>
      </c>
      <c r="E2035" s="23">
        <v>10</v>
      </c>
      <c r="F2035" s="23">
        <v>60</v>
      </c>
      <c r="G2035" s="23">
        <v>70</v>
      </c>
      <c r="H2035" s="25">
        <v>0</v>
      </c>
    </row>
    <row r="2036" spans="1:8">
      <c r="A2036" s="23">
        <v>2033</v>
      </c>
      <c r="B2036" s="23">
        <v>700</v>
      </c>
      <c r="C2036" s="23">
        <v>0.7</v>
      </c>
      <c r="D2036" s="23">
        <v>1000</v>
      </c>
      <c r="E2036" s="23">
        <v>10</v>
      </c>
      <c r="F2036" s="23">
        <v>60</v>
      </c>
      <c r="G2036" s="23">
        <v>100</v>
      </c>
      <c r="H2036" s="25">
        <v>0</v>
      </c>
    </row>
    <row r="2037" spans="1:8">
      <c r="A2037" s="23">
        <v>2034</v>
      </c>
      <c r="B2037" s="23">
        <v>700</v>
      </c>
      <c r="C2037" s="23">
        <v>0.7</v>
      </c>
      <c r="D2037" s="23">
        <v>1000</v>
      </c>
      <c r="E2037" s="23">
        <v>20</v>
      </c>
      <c r="F2037" s="23">
        <v>0</v>
      </c>
      <c r="G2037" s="23">
        <v>0</v>
      </c>
      <c r="H2037" s="25">
        <v>0</v>
      </c>
    </row>
    <row r="2038" spans="1:8">
      <c r="A2038" s="23">
        <v>2035</v>
      </c>
      <c r="B2038" s="23">
        <v>700</v>
      </c>
      <c r="C2038" s="23">
        <v>0.7</v>
      </c>
      <c r="D2038" s="23">
        <v>1000</v>
      </c>
      <c r="E2038" s="23">
        <v>20</v>
      </c>
      <c r="F2038" s="23">
        <v>0</v>
      </c>
      <c r="G2038" s="23">
        <v>5</v>
      </c>
      <c r="H2038" s="25">
        <v>0</v>
      </c>
    </row>
    <row r="2039" spans="1:8">
      <c r="A2039" s="23">
        <v>2036</v>
      </c>
      <c r="B2039" s="23">
        <v>700</v>
      </c>
      <c r="C2039" s="23">
        <v>0.7</v>
      </c>
      <c r="D2039" s="23">
        <v>1000</v>
      </c>
      <c r="E2039" s="23">
        <v>20</v>
      </c>
      <c r="F2039" s="23">
        <v>0</v>
      </c>
      <c r="G2039" s="23">
        <v>10</v>
      </c>
      <c r="H2039" s="25">
        <v>0</v>
      </c>
    </row>
    <row r="2040" spans="1:8">
      <c r="A2040" s="23">
        <v>2037</v>
      </c>
      <c r="B2040" s="23">
        <v>700</v>
      </c>
      <c r="C2040" s="23">
        <v>0.7</v>
      </c>
      <c r="D2040" s="23">
        <v>1000</v>
      </c>
      <c r="E2040" s="23">
        <v>20</v>
      </c>
      <c r="F2040" s="23">
        <v>0</v>
      </c>
      <c r="G2040" s="23">
        <v>40</v>
      </c>
      <c r="H2040" s="25">
        <v>0</v>
      </c>
    </row>
    <row r="2041" spans="1:8">
      <c r="A2041" s="23">
        <v>2038</v>
      </c>
      <c r="B2041" s="23">
        <v>700</v>
      </c>
      <c r="C2041" s="23">
        <v>0.7</v>
      </c>
      <c r="D2041" s="23">
        <v>1000</v>
      </c>
      <c r="E2041" s="23">
        <v>20</v>
      </c>
      <c r="F2041" s="23">
        <v>0</v>
      </c>
      <c r="G2041" s="23">
        <v>70</v>
      </c>
      <c r="H2041" s="25">
        <v>0</v>
      </c>
    </row>
    <row r="2042" spans="1:8">
      <c r="A2042" s="23">
        <v>2039</v>
      </c>
      <c r="B2042" s="23">
        <v>700</v>
      </c>
      <c r="C2042" s="23">
        <v>0.7</v>
      </c>
      <c r="D2042" s="23">
        <v>1000</v>
      </c>
      <c r="E2042" s="23">
        <v>20</v>
      </c>
      <c r="F2042" s="23">
        <v>0</v>
      </c>
      <c r="G2042" s="23">
        <v>100</v>
      </c>
      <c r="H2042" s="25">
        <v>0</v>
      </c>
    </row>
    <row r="2043" spans="1:8">
      <c r="A2043" s="23">
        <v>2040</v>
      </c>
      <c r="B2043" s="23">
        <v>700</v>
      </c>
      <c r="C2043" s="23">
        <v>0.7</v>
      </c>
      <c r="D2043" s="23">
        <v>1000</v>
      </c>
      <c r="E2043" s="23">
        <v>20</v>
      </c>
      <c r="F2043" s="23">
        <v>30</v>
      </c>
      <c r="G2043" s="23">
        <v>0</v>
      </c>
      <c r="H2043" s="25">
        <v>0</v>
      </c>
    </row>
    <row r="2044" spans="1:8">
      <c r="A2044" s="23">
        <v>2041</v>
      </c>
      <c r="B2044" s="23">
        <v>700</v>
      </c>
      <c r="C2044" s="23">
        <v>0.7</v>
      </c>
      <c r="D2044" s="23">
        <v>1000</v>
      </c>
      <c r="E2044" s="23">
        <v>20</v>
      </c>
      <c r="F2044" s="23">
        <v>30</v>
      </c>
      <c r="G2044" s="23">
        <v>5</v>
      </c>
      <c r="H2044" s="25">
        <v>0</v>
      </c>
    </row>
    <row r="2045" spans="1:8">
      <c r="A2045" s="23">
        <v>2042</v>
      </c>
      <c r="B2045" s="23">
        <v>700</v>
      </c>
      <c r="C2045" s="23">
        <v>0.7</v>
      </c>
      <c r="D2045" s="23">
        <v>1000</v>
      </c>
      <c r="E2045" s="23">
        <v>20</v>
      </c>
      <c r="F2045" s="23">
        <v>30</v>
      </c>
      <c r="G2045" s="23">
        <v>10</v>
      </c>
      <c r="H2045" s="25">
        <v>0</v>
      </c>
    </row>
    <row r="2046" spans="1:8">
      <c r="A2046" s="23">
        <v>2043</v>
      </c>
      <c r="B2046" s="23">
        <v>700</v>
      </c>
      <c r="C2046" s="23">
        <v>0.7</v>
      </c>
      <c r="D2046" s="23">
        <v>1000</v>
      </c>
      <c r="E2046" s="23">
        <v>20</v>
      </c>
      <c r="F2046" s="23">
        <v>30</v>
      </c>
      <c r="G2046" s="23">
        <v>40</v>
      </c>
      <c r="H2046" s="25">
        <v>0</v>
      </c>
    </row>
    <row r="2047" spans="1:8">
      <c r="A2047" s="23">
        <v>2044</v>
      </c>
      <c r="B2047" s="23">
        <v>700</v>
      </c>
      <c r="C2047" s="23">
        <v>0.7</v>
      </c>
      <c r="D2047" s="23">
        <v>1000</v>
      </c>
      <c r="E2047" s="23">
        <v>20</v>
      </c>
      <c r="F2047" s="23">
        <v>30</v>
      </c>
      <c r="G2047" s="23">
        <v>70</v>
      </c>
      <c r="H2047" s="25">
        <v>0</v>
      </c>
    </row>
    <row r="2048" spans="1:8">
      <c r="A2048" s="23">
        <v>2045</v>
      </c>
      <c r="B2048" s="23">
        <v>700</v>
      </c>
      <c r="C2048" s="23">
        <v>0.7</v>
      </c>
      <c r="D2048" s="23">
        <v>1000</v>
      </c>
      <c r="E2048" s="23">
        <v>20</v>
      </c>
      <c r="F2048" s="23">
        <v>30</v>
      </c>
      <c r="G2048" s="23">
        <v>100</v>
      </c>
      <c r="H2048" s="25">
        <v>0</v>
      </c>
    </row>
    <row r="2049" spans="1:8">
      <c r="A2049" s="23">
        <v>2046</v>
      </c>
      <c r="B2049" s="23">
        <v>700</v>
      </c>
      <c r="C2049" s="23">
        <v>0.7</v>
      </c>
      <c r="D2049" s="23">
        <v>1000</v>
      </c>
      <c r="E2049" s="23">
        <v>20</v>
      </c>
      <c r="F2049" s="23">
        <v>60</v>
      </c>
      <c r="G2049" s="23">
        <v>0</v>
      </c>
      <c r="H2049" s="25">
        <v>0</v>
      </c>
    </row>
    <row r="2050" spans="1:8">
      <c r="A2050" s="23">
        <v>2047</v>
      </c>
      <c r="B2050" s="23">
        <v>700</v>
      </c>
      <c r="C2050" s="23">
        <v>0.7</v>
      </c>
      <c r="D2050" s="23">
        <v>1000</v>
      </c>
      <c r="E2050" s="23">
        <v>20</v>
      </c>
      <c r="F2050" s="23">
        <v>60</v>
      </c>
      <c r="G2050" s="23">
        <v>5</v>
      </c>
      <c r="H2050" s="25">
        <v>0</v>
      </c>
    </row>
    <row r="2051" spans="1:8">
      <c r="A2051" s="23">
        <v>2048</v>
      </c>
      <c r="B2051" s="23">
        <v>700</v>
      </c>
      <c r="C2051" s="23">
        <v>0.7</v>
      </c>
      <c r="D2051" s="23">
        <v>1000</v>
      </c>
      <c r="E2051" s="23">
        <v>20</v>
      </c>
      <c r="F2051" s="23">
        <v>60</v>
      </c>
      <c r="G2051" s="23">
        <v>10</v>
      </c>
      <c r="H2051" s="25">
        <v>0</v>
      </c>
    </row>
    <row r="2052" spans="1:8">
      <c r="A2052" s="23">
        <v>2049</v>
      </c>
      <c r="B2052" s="23">
        <v>700</v>
      </c>
      <c r="C2052" s="23">
        <v>0.7</v>
      </c>
      <c r="D2052" s="23">
        <v>1000</v>
      </c>
      <c r="E2052" s="23">
        <v>20</v>
      </c>
      <c r="F2052" s="23">
        <v>60</v>
      </c>
      <c r="G2052" s="23">
        <v>40</v>
      </c>
      <c r="H2052" s="25">
        <v>0</v>
      </c>
    </row>
    <row r="2053" spans="1:8">
      <c r="A2053" s="23">
        <v>2050</v>
      </c>
      <c r="B2053" s="23">
        <v>700</v>
      </c>
      <c r="C2053" s="23">
        <v>0.7</v>
      </c>
      <c r="D2053" s="23">
        <v>1000</v>
      </c>
      <c r="E2053" s="23">
        <v>20</v>
      </c>
      <c r="F2053" s="23">
        <v>60</v>
      </c>
      <c r="G2053" s="23">
        <v>70</v>
      </c>
      <c r="H2053" s="25">
        <v>0</v>
      </c>
    </row>
    <row r="2054" spans="1:8">
      <c r="A2054" s="23">
        <v>2051</v>
      </c>
      <c r="B2054" s="23">
        <v>700</v>
      </c>
      <c r="C2054" s="23">
        <v>0.7</v>
      </c>
      <c r="D2054" s="23">
        <v>1000</v>
      </c>
      <c r="E2054" s="23">
        <v>20</v>
      </c>
      <c r="F2054" s="23">
        <v>60</v>
      </c>
      <c r="G2054" s="23">
        <v>100</v>
      </c>
      <c r="H2054" s="25">
        <v>0</v>
      </c>
    </row>
    <row r="2055" spans="1:8">
      <c r="A2055" s="23">
        <v>2052</v>
      </c>
      <c r="B2055" s="23">
        <v>700</v>
      </c>
      <c r="C2055" s="23">
        <v>0.7</v>
      </c>
      <c r="D2055" s="23">
        <v>1000</v>
      </c>
      <c r="E2055" s="23">
        <v>50</v>
      </c>
      <c r="F2055" s="23">
        <v>0</v>
      </c>
      <c r="G2055" s="23">
        <v>0</v>
      </c>
      <c r="H2055" s="25">
        <v>0</v>
      </c>
    </row>
    <row r="2056" spans="1:8">
      <c r="A2056" s="23">
        <v>2053</v>
      </c>
      <c r="B2056" s="23">
        <v>700</v>
      </c>
      <c r="C2056" s="23">
        <v>0.7</v>
      </c>
      <c r="D2056" s="23">
        <v>1000</v>
      </c>
      <c r="E2056" s="23">
        <v>50</v>
      </c>
      <c r="F2056" s="23">
        <v>0</v>
      </c>
      <c r="G2056" s="23">
        <v>5</v>
      </c>
      <c r="H2056" s="25">
        <v>0</v>
      </c>
    </row>
    <row r="2057" spans="1:8">
      <c r="A2057" s="23">
        <v>2054</v>
      </c>
      <c r="B2057" s="23">
        <v>700</v>
      </c>
      <c r="C2057" s="23">
        <v>0.7</v>
      </c>
      <c r="D2057" s="23">
        <v>1000</v>
      </c>
      <c r="E2057" s="23">
        <v>50</v>
      </c>
      <c r="F2057" s="23">
        <v>0</v>
      </c>
      <c r="G2057" s="23">
        <v>10</v>
      </c>
      <c r="H2057" s="25">
        <v>0</v>
      </c>
    </row>
    <row r="2058" spans="1:8">
      <c r="A2058" s="23">
        <v>2055</v>
      </c>
      <c r="B2058" s="23">
        <v>700</v>
      </c>
      <c r="C2058" s="23">
        <v>0.7</v>
      </c>
      <c r="D2058" s="23">
        <v>1000</v>
      </c>
      <c r="E2058" s="23">
        <v>50</v>
      </c>
      <c r="F2058" s="23">
        <v>0</v>
      </c>
      <c r="G2058" s="23">
        <v>40</v>
      </c>
      <c r="H2058" s="25">
        <v>0</v>
      </c>
    </row>
    <row r="2059" spans="1:8">
      <c r="A2059" s="23">
        <v>2056</v>
      </c>
      <c r="B2059" s="23">
        <v>700</v>
      </c>
      <c r="C2059" s="23">
        <v>0.7</v>
      </c>
      <c r="D2059" s="23">
        <v>1000</v>
      </c>
      <c r="E2059" s="23">
        <v>50</v>
      </c>
      <c r="F2059" s="23">
        <v>0</v>
      </c>
      <c r="G2059" s="23">
        <v>70</v>
      </c>
      <c r="H2059" s="25">
        <v>0</v>
      </c>
    </row>
    <row r="2060" spans="1:8">
      <c r="A2060" s="23">
        <v>2057</v>
      </c>
      <c r="B2060" s="23">
        <v>700</v>
      </c>
      <c r="C2060" s="23">
        <v>0.7</v>
      </c>
      <c r="D2060" s="23">
        <v>1000</v>
      </c>
      <c r="E2060" s="23">
        <v>50</v>
      </c>
      <c r="F2060" s="23">
        <v>0</v>
      </c>
      <c r="G2060" s="23">
        <v>100</v>
      </c>
      <c r="H2060" s="25">
        <v>0</v>
      </c>
    </row>
    <row r="2061" spans="1:8">
      <c r="A2061" s="23">
        <v>2058</v>
      </c>
      <c r="B2061" s="23">
        <v>700</v>
      </c>
      <c r="C2061" s="23">
        <v>0.7</v>
      </c>
      <c r="D2061" s="23">
        <v>1000</v>
      </c>
      <c r="E2061" s="23">
        <v>50</v>
      </c>
      <c r="F2061" s="23">
        <v>30</v>
      </c>
      <c r="G2061" s="23">
        <v>0</v>
      </c>
      <c r="H2061" s="25">
        <v>0</v>
      </c>
    </row>
    <row r="2062" spans="1:8">
      <c r="A2062" s="23">
        <v>2059</v>
      </c>
      <c r="B2062" s="23">
        <v>700</v>
      </c>
      <c r="C2062" s="23">
        <v>0.7</v>
      </c>
      <c r="D2062" s="23">
        <v>1000</v>
      </c>
      <c r="E2062" s="23">
        <v>50</v>
      </c>
      <c r="F2062" s="23">
        <v>30</v>
      </c>
      <c r="G2062" s="23">
        <v>5</v>
      </c>
      <c r="H2062" s="25">
        <v>0</v>
      </c>
    </row>
    <row r="2063" spans="1:8">
      <c r="A2063" s="23">
        <v>2060</v>
      </c>
      <c r="B2063" s="23">
        <v>700</v>
      </c>
      <c r="C2063" s="23">
        <v>0.7</v>
      </c>
      <c r="D2063" s="23">
        <v>1000</v>
      </c>
      <c r="E2063" s="23">
        <v>50</v>
      </c>
      <c r="F2063" s="23">
        <v>30</v>
      </c>
      <c r="G2063" s="23">
        <v>10</v>
      </c>
      <c r="H2063" s="25">
        <v>0</v>
      </c>
    </row>
    <row r="2064" spans="1:8">
      <c r="A2064" s="23">
        <v>2061</v>
      </c>
      <c r="B2064" s="23">
        <v>700</v>
      </c>
      <c r="C2064" s="23">
        <v>0.7</v>
      </c>
      <c r="D2064" s="23">
        <v>1000</v>
      </c>
      <c r="E2064" s="23">
        <v>50</v>
      </c>
      <c r="F2064" s="23">
        <v>30</v>
      </c>
      <c r="G2064" s="23">
        <v>40</v>
      </c>
      <c r="H2064" s="25">
        <v>0</v>
      </c>
    </row>
    <row r="2065" spans="1:8">
      <c r="A2065" s="23">
        <v>2062</v>
      </c>
      <c r="B2065" s="23">
        <v>700</v>
      </c>
      <c r="C2065" s="23">
        <v>0.7</v>
      </c>
      <c r="D2065" s="23">
        <v>1000</v>
      </c>
      <c r="E2065" s="23">
        <v>50</v>
      </c>
      <c r="F2065" s="23">
        <v>30</v>
      </c>
      <c r="G2065" s="23">
        <v>70</v>
      </c>
      <c r="H2065" s="25">
        <v>0</v>
      </c>
    </row>
    <row r="2066" spans="1:8">
      <c r="A2066" s="23">
        <v>2063</v>
      </c>
      <c r="B2066" s="23">
        <v>700</v>
      </c>
      <c r="C2066" s="23">
        <v>0.7</v>
      </c>
      <c r="D2066" s="23">
        <v>1000</v>
      </c>
      <c r="E2066" s="23">
        <v>50</v>
      </c>
      <c r="F2066" s="23">
        <v>30</v>
      </c>
      <c r="G2066" s="23">
        <v>100</v>
      </c>
      <c r="H2066" s="25">
        <v>0</v>
      </c>
    </row>
    <row r="2067" spans="1:8">
      <c r="A2067" s="23">
        <v>2064</v>
      </c>
      <c r="B2067" s="23">
        <v>700</v>
      </c>
      <c r="C2067" s="23">
        <v>0.7</v>
      </c>
      <c r="D2067" s="23">
        <v>1000</v>
      </c>
      <c r="E2067" s="23">
        <v>50</v>
      </c>
      <c r="F2067" s="23">
        <v>60</v>
      </c>
      <c r="G2067" s="23">
        <v>0</v>
      </c>
      <c r="H2067" s="25">
        <v>0</v>
      </c>
    </row>
    <row r="2068" spans="1:8">
      <c r="A2068" s="23">
        <v>2065</v>
      </c>
      <c r="B2068" s="23">
        <v>700</v>
      </c>
      <c r="C2068" s="23">
        <v>0.7</v>
      </c>
      <c r="D2068" s="23">
        <v>1000</v>
      </c>
      <c r="E2068" s="23">
        <v>50</v>
      </c>
      <c r="F2068" s="23">
        <v>60</v>
      </c>
      <c r="G2068" s="23">
        <v>5</v>
      </c>
      <c r="H2068" s="25">
        <v>0</v>
      </c>
    </row>
    <row r="2069" spans="1:8">
      <c r="A2069" s="23">
        <v>2066</v>
      </c>
      <c r="B2069" s="23">
        <v>700</v>
      </c>
      <c r="C2069" s="23">
        <v>0.7</v>
      </c>
      <c r="D2069" s="23">
        <v>1000</v>
      </c>
      <c r="E2069" s="23">
        <v>50</v>
      </c>
      <c r="F2069" s="23">
        <v>60</v>
      </c>
      <c r="G2069" s="23">
        <v>10</v>
      </c>
      <c r="H2069" s="25">
        <v>0</v>
      </c>
    </row>
    <row r="2070" spans="1:8">
      <c r="A2070" s="23">
        <v>2067</v>
      </c>
      <c r="B2070" s="23">
        <v>700</v>
      </c>
      <c r="C2070" s="23">
        <v>0.7</v>
      </c>
      <c r="D2070" s="23">
        <v>1000</v>
      </c>
      <c r="E2070" s="23">
        <v>50</v>
      </c>
      <c r="F2070" s="23">
        <v>60</v>
      </c>
      <c r="G2070" s="23">
        <v>40</v>
      </c>
      <c r="H2070" s="25">
        <v>0</v>
      </c>
    </row>
    <row r="2071" spans="1:8">
      <c r="A2071" s="23">
        <v>2068</v>
      </c>
      <c r="B2071" s="23">
        <v>700</v>
      </c>
      <c r="C2071" s="23">
        <v>0.7</v>
      </c>
      <c r="D2071" s="23">
        <v>1000</v>
      </c>
      <c r="E2071" s="23">
        <v>50</v>
      </c>
      <c r="F2071" s="23">
        <v>60</v>
      </c>
      <c r="G2071" s="23">
        <v>70</v>
      </c>
      <c r="H2071" s="25">
        <v>0</v>
      </c>
    </row>
    <row r="2072" spans="1:8">
      <c r="A2072" s="23">
        <v>2069</v>
      </c>
      <c r="B2072" s="23">
        <v>700</v>
      </c>
      <c r="C2072" s="23">
        <v>0.7</v>
      </c>
      <c r="D2072" s="23">
        <v>1000</v>
      </c>
      <c r="E2072" s="23">
        <v>50</v>
      </c>
      <c r="F2072" s="23">
        <v>60</v>
      </c>
      <c r="G2072" s="23">
        <v>100</v>
      </c>
      <c r="H2072" s="25">
        <v>0</v>
      </c>
    </row>
    <row r="2073" spans="1:8">
      <c r="A2073" s="23">
        <v>2070</v>
      </c>
      <c r="B2073" s="23">
        <v>700</v>
      </c>
      <c r="C2073" s="23">
        <v>0.7</v>
      </c>
      <c r="D2073" s="23">
        <v>3000</v>
      </c>
      <c r="E2073" s="23">
        <v>1</v>
      </c>
      <c r="F2073" s="23">
        <v>0</v>
      </c>
      <c r="G2073" s="23">
        <v>0</v>
      </c>
      <c r="H2073" s="25">
        <v>0</v>
      </c>
    </row>
    <row r="2074" spans="1:8">
      <c r="A2074" s="23">
        <v>2071</v>
      </c>
      <c r="B2074" s="23">
        <v>700</v>
      </c>
      <c r="C2074" s="23">
        <v>0.7</v>
      </c>
      <c r="D2074" s="23">
        <v>3000</v>
      </c>
      <c r="E2074" s="23">
        <v>1</v>
      </c>
      <c r="F2074" s="23">
        <v>0</v>
      </c>
      <c r="G2074" s="23">
        <v>5</v>
      </c>
      <c r="H2074" s="25">
        <v>0</v>
      </c>
    </row>
    <row r="2075" spans="1:8">
      <c r="A2075" s="23">
        <v>2072</v>
      </c>
      <c r="B2075" s="23">
        <v>700</v>
      </c>
      <c r="C2075" s="23">
        <v>0.7</v>
      </c>
      <c r="D2075" s="23">
        <v>3000</v>
      </c>
      <c r="E2075" s="23">
        <v>1</v>
      </c>
      <c r="F2075" s="23">
        <v>0</v>
      </c>
      <c r="G2075" s="23">
        <v>10</v>
      </c>
      <c r="H2075" s="25">
        <v>0</v>
      </c>
    </row>
    <row r="2076" spans="1:8">
      <c r="A2076" s="23">
        <v>2073</v>
      </c>
      <c r="B2076" s="23">
        <v>700</v>
      </c>
      <c r="C2076" s="23">
        <v>0.7</v>
      </c>
      <c r="D2076" s="23">
        <v>3000</v>
      </c>
      <c r="E2076" s="23">
        <v>1</v>
      </c>
      <c r="F2076" s="23">
        <v>0</v>
      </c>
      <c r="G2076" s="23">
        <v>40</v>
      </c>
      <c r="H2076" s="25">
        <v>0</v>
      </c>
    </row>
    <row r="2077" spans="1:8">
      <c r="A2077" s="23">
        <v>2074</v>
      </c>
      <c r="B2077" s="23">
        <v>700</v>
      </c>
      <c r="C2077" s="23">
        <v>0.7</v>
      </c>
      <c r="D2077" s="23">
        <v>3000</v>
      </c>
      <c r="E2077" s="23">
        <v>1</v>
      </c>
      <c r="F2077" s="23">
        <v>0</v>
      </c>
      <c r="G2077" s="23">
        <v>70</v>
      </c>
      <c r="H2077" s="25">
        <v>0</v>
      </c>
    </row>
    <row r="2078" spans="1:8">
      <c r="A2078" s="23">
        <v>2075</v>
      </c>
      <c r="B2078" s="23">
        <v>700</v>
      </c>
      <c r="C2078" s="23">
        <v>0.7</v>
      </c>
      <c r="D2078" s="23">
        <v>3000</v>
      </c>
      <c r="E2078" s="23">
        <v>1</v>
      </c>
      <c r="F2078" s="23">
        <v>0</v>
      </c>
      <c r="G2078" s="23">
        <v>100</v>
      </c>
      <c r="H2078" s="25">
        <v>0</v>
      </c>
    </row>
    <row r="2079" spans="1:8">
      <c r="A2079" s="23">
        <v>2076</v>
      </c>
      <c r="B2079" s="23">
        <v>700</v>
      </c>
      <c r="C2079" s="23">
        <v>0.7</v>
      </c>
      <c r="D2079" s="23">
        <v>3000</v>
      </c>
      <c r="E2079" s="23">
        <v>1</v>
      </c>
      <c r="F2079" s="23">
        <v>30</v>
      </c>
      <c r="G2079" s="23">
        <v>0</v>
      </c>
      <c r="H2079" s="25">
        <v>0</v>
      </c>
    </row>
    <row r="2080" spans="1:8">
      <c r="A2080" s="23">
        <v>2077</v>
      </c>
      <c r="B2080" s="23">
        <v>700</v>
      </c>
      <c r="C2080" s="23">
        <v>0.7</v>
      </c>
      <c r="D2080" s="23">
        <v>3000</v>
      </c>
      <c r="E2080" s="23">
        <v>1</v>
      </c>
      <c r="F2080" s="23">
        <v>30</v>
      </c>
      <c r="G2080" s="23">
        <v>5</v>
      </c>
      <c r="H2080" s="25">
        <v>0</v>
      </c>
    </row>
    <row r="2081" spans="1:8">
      <c r="A2081" s="23">
        <v>2078</v>
      </c>
      <c r="B2081" s="23">
        <v>700</v>
      </c>
      <c r="C2081" s="23">
        <v>0.7</v>
      </c>
      <c r="D2081" s="23">
        <v>3000</v>
      </c>
      <c r="E2081" s="23">
        <v>1</v>
      </c>
      <c r="F2081" s="23">
        <v>30</v>
      </c>
      <c r="G2081" s="23">
        <v>10</v>
      </c>
      <c r="H2081" s="25">
        <v>0</v>
      </c>
    </row>
    <row r="2082" spans="1:8">
      <c r="A2082" s="23">
        <v>2079</v>
      </c>
      <c r="B2082" s="23">
        <v>700</v>
      </c>
      <c r="C2082" s="23">
        <v>0.7</v>
      </c>
      <c r="D2082" s="23">
        <v>3000</v>
      </c>
      <c r="E2082" s="23">
        <v>1</v>
      </c>
      <c r="F2082" s="23">
        <v>30</v>
      </c>
      <c r="G2082" s="23">
        <v>40</v>
      </c>
      <c r="H2082" s="25">
        <v>0</v>
      </c>
    </row>
    <row r="2083" spans="1:8">
      <c r="A2083" s="23">
        <v>2080</v>
      </c>
      <c r="B2083" s="23">
        <v>700</v>
      </c>
      <c r="C2083" s="23">
        <v>0.7</v>
      </c>
      <c r="D2083" s="23">
        <v>3000</v>
      </c>
      <c r="E2083" s="23">
        <v>1</v>
      </c>
      <c r="F2083" s="23">
        <v>30</v>
      </c>
      <c r="G2083" s="23">
        <v>70</v>
      </c>
      <c r="H2083" s="25">
        <v>0</v>
      </c>
    </row>
    <row r="2084" spans="1:8">
      <c r="A2084" s="23">
        <v>2081</v>
      </c>
      <c r="B2084" s="23">
        <v>700</v>
      </c>
      <c r="C2084" s="23">
        <v>0.7</v>
      </c>
      <c r="D2084" s="23">
        <v>3000</v>
      </c>
      <c r="E2084" s="23">
        <v>1</v>
      </c>
      <c r="F2084" s="23">
        <v>30</v>
      </c>
      <c r="G2084" s="23">
        <v>100</v>
      </c>
      <c r="H2084" s="25">
        <v>0</v>
      </c>
    </row>
    <row r="2085" spans="1:8">
      <c r="A2085" s="23">
        <v>2082</v>
      </c>
      <c r="B2085" s="23">
        <v>700</v>
      </c>
      <c r="C2085" s="23">
        <v>0.7</v>
      </c>
      <c r="D2085" s="23">
        <v>3000</v>
      </c>
      <c r="E2085" s="23">
        <v>1</v>
      </c>
      <c r="F2085" s="23">
        <v>60</v>
      </c>
      <c r="G2085" s="23">
        <v>0</v>
      </c>
      <c r="H2085" s="25">
        <v>0</v>
      </c>
    </row>
    <row r="2086" spans="1:8">
      <c r="A2086" s="23">
        <v>2083</v>
      </c>
      <c r="B2086" s="23">
        <v>700</v>
      </c>
      <c r="C2086" s="23">
        <v>0.7</v>
      </c>
      <c r="D2086" s="23">
        <v>3000</v>
      </c>
      <c r="E2086" s="23">
        <v>1</v>
      </c>
      <c r="F2086" s="23">
        <v>60</v>
      </c>
      <c r="G2086" s="23">
        <v>5</v>
      </c>
      <c r="H2086" s="25">
        <v>0</v>
      </c>
    </row>
    <row r="2087" spans="1:8">
      <c r="A2087" s="23">
        <v>2084</v>
      </c>
      <c r="B2087" s="23">
        <v>700</v>
      </c>
      <c r="C2087" s="23">
        <v>0.7</v>
      </c>
      <c r="D2087" s="23">
        <v>3000</v>
      </c>
      <c r="E2087" s="23">
        <v>1</v>
      </c>
      <c r="F2087" s="23">
        <v>60</v>
      </c>
      <c r="G2087" s="23">
        <v>10</v>
      </c>
      <c r="H2087" s="25">
        <v>0</v>
      </c>
    </row>
    <row r="2088" spans="1:8">
      <c r="A2088" s="23">
        <v>2085</v>
      </c>
      <c r="B2088" s="23">
        <v>700</v>
      </c>
      <c r="C2088" s="23">
        <v>0.7</v>
      </c>
      <c r="D2088" s="23">
        <v>3000</v>
      </c>
      <c r="E2088" s="23">
        <v>1</v>
      </c>
      <c r="F2088" s="23">
        <v>60</v>
      </c>
      <c r="G2088" s="23">
        <v>40</v>
      </c>
      <c r="H2088" s="25">
        <v>0</v>
      </c>
    </row>
    <row r="2089" spans="1:8">
      <c r="A2089" s="23">
        <v>2086</v>
      </c>
      <c r="B2089" s="23">
        <v>700</v>
      </c>
      <c r="C2089" s="23">
        <v>0.7</v>
      </c>
      <c r="D2089" s="23">
        <v>3000</v>
      </c>
      <c r="E2089" s="23">
        <v>1</v>
      </c>
      <c r="F2089" s="23">
        <v>60</v>
      </c>
      <c r="G2089" s="23">
        <v>70</v>
      </c>
      <c r="H2089" s="25">
        <v>0</v>
      </c>
    </row>
    <row r="2090" spans="1:8">
      <c r="A2090" s="23">
        <v>2087</v>
      </c>
      <c r="B2090" s="23">
        <v>700</v>
      </c>
      <c r="C2090" s="23">
        <v>0.7</v>
      </c>
      <c r="D2090" s="23">
        <v>3000</v>
      </c>
      <c r="E2090" s="23">
        <v>1</v>
      </c>
      <c r="F2090" s="23">
        <v>60</v>
      </c>
      <c r="G2090" s="23">
        <v>100</v>
      </c>
      <c r="H2090" s="25">
        <v>0</v>
      </c>
    </row>
    <row r="2091" spans="1:8">
      <c r="A2091" s="23">
        <v>2088</v>
      </c>
      <c r="B2091" s="23">
        <v>700</v>
      </c>
      <c r="C2091" s="23">
        <v>0.7</v>
      </c>
      <c r="D2091" s="23">
        <v>3000</v>
      </c>
      <c r="E2091" s="23">
        <v>5</v>
      </c>
      <c r="F2091" s="23">
        <v>0</v>
      </c>
      <c r="G2091" s="23">
        <v>0</v>
      </c>
      <c r="H2091" s="25">
        <v>0</v>
      </c>
    </row>
    <row r="2092" spans="1:8">
      <c r="A2092" s="23">
        <v>2089</v>
      </c>
      <c r="B2092" s="23">
        <v>700</v>
      </c>
      <c r="C2092" s="23">
        <v>0.7</v>
      </c>
      <c r="D2092" s="23">
        <v>3000</v>
      </c>
      <c r="E2092" s="23">
        <v>5</v>
      </c>
      <c r="F2092" s="23">
        <v>0</v>
      </c>
      <c r="G2092" s="23">
        <v>5</v>
      </c>
      <c r="H2092" s="25">
        <v>0</v>
      </c>
    </row>
    <row r="2093" spans="1:8">
      <c r="A2093" s="23">
        <v>2090</v>
      </c>
      <c r="B2093" s="23">
        <v>700</v>
      </c>
      <c r="C2093" s="23">
        <v>0.7</v>
      </c>
      <c r="D2093" s="23">
        <v>3000</v>
      </c>
      <c r="E2093" s="23">
        <v>5</v>
      </c>
      <c r="F2093" s="23">
        <v>0</v>
      </c>
      <c r="G2093" s="23">
        <v>10</v>
      </c>
      <c r="H2093" s="25">
        <v>0</v>
      </c>
    </row>
    <row r="2094" spans="1:8">
      <c r="A2094" s="23">
        <v>2091</v>
      </c>
      <c r="B2094" s="23">
        <v>700</v>
      </c>
      <c r="C2094" s="23">
        <v>0.7</v>
      </c>
      <c r="D2094" s="23">
        <v>3000</v>
      </c>
      <c r="E2094" s="23">
        <v>5</v>
      </c>
      <c r="F2094" s="23">
        <v>0</v>
      </c>
      <c r="G2094" s="23">
        <v>40</v>
      </c>
      <c r="H2094" s="25">
        <v>0</v>
      </c>
    </row>
    <row r="2095" spans="1:8">
      <c r="A2095" s="23">
        <v>2092</v>
      </c>
      <c r="B2095" s="23">
        <v>700</v>
      </c>
      <c r="C2095" s="23">
        <v>0.7</v>
      </c>
      <c r="D2095" s="23">
        <v>3000</v>
      </c>
      <c r="E2095" s="23">
        <v>5</v>
      </c>
      <c r="F2095" s="23">
        <v>0</v>
      </c>
      <c r="G2095" s="23">
        <v>70</v>
      </c>
      <c r="H2095" s="25">
        <v>0</v>
      </c>
    </row>
    <row r="2096" spans="1:8">
      <c r="A2096" s="23">
        <v>2093</v>
      </c>
      <c r="B2096" s="23">
        <v>700</v>
      </c>
      <c r="C2096" s="23">
        <v>0.7</v>
      </c>
      <c r="D2096" s="23">
        <v>3000</v>
      </c>
      <c r="E2096" s="23">
        <v>5</v>
      </c>
      <c r="F2096" s="23">
        <v>0</v>
      </c>
      <c r="G2096" s="23">
        <v>100</v>
      </c>
      <c r="H2096" s="25">
        <v>0</v>
      </c>
    </row>
    <row r="2097" spans="1:8">
      <c r="A2097" s="23">
        <v>2094</v>
      </c>
      <c r="B2097" s="23">
        <v>700</v>
      </c>
      <c r="C2097" s="23">
        <v>0.7</v>
      </c>
      <c r="D2097" s="23">
        <v>3000</v>
      </c>
      <c r="E2097" s="23">
        <v>5</v>
      </c>
      <c r="F2097" s="23">
        <v>30</v>
      </c>
      <c r="G2097" s="23">
        <v>0</v>
      </c>
      <c r="H2097" s="25">
        <v>0</v>
      </c>
    </row>
    <row r="2098" spans="1:8">
      <c r="A2098" s="23">
        <v>2095</v>
      </c>
      <c r="B2098" s="23">
        <v>700</v>
      </c>
      <c r="C2098" s="23">
        <v>0.7</v>
      </c>
      <c r="D2098" s="23">
        <v>3000</v>
      </c>
      <c r="E2098" s="23">
        <v>5</v>
      </c>
      <c r="F2098" s="23">
        <v>30</v>
      </c>
      <c r="G2098" s="23">
        <v>5</v>
      </c>
      <c r="H2098" s="25">
        <v>0</v>
      </c>
    </row>
    <row r="2099" spans="1:8">
      <c r="A2099" s="23">
        <v>2096</v>
      </c>
      <c r="B2099" s="23">
        <v>700</v>
      </c>
      <c r="C2099" s="23">
        <v>0.7</v>
      </c>
      <c r="D2099" s="23">
        <v>3000</v>
      </c>
      <c r="E2099" s="23">
        <v>5</v>
      </c>
      <c r="F2099" s="23">
        <v>30</v>
      </c>
      <c r="G2099" s="23">
        <v>10</v>
      </c>
      <c r="H2099" s="25">
        <v>0</v>
      </c>
    </row>
    <row r="2100" spans="1:8">
      <c r="A2100" s="23">
        <v>2097</v>
      </c>
      <c r="B2100" s="23">
        <v>700</v>
      </c>
      <c r="C2100" s="23">
        <v>0.7</v>
      </c>
      <c r="D2100" s="23">
        <v>3000</v>
      </c>
      <c r="E2100" s="23">
        <v>5</v>
      </c>
      <c r="F2100" s="23">
        <v>30</v>
      </c>
      <c r="G2100" s="23">
        <v>40</v>
      </c>
      <c r="H2100" s="25">
        <v>0</v>
      </c>
    </row>
    <row r="2101" spans="1:8">
      <c r="A2101" s="23">
        <v>2098</v>
      </c>
      <c r="B2101" s="23">
        <v>700</v>
      </c>
      <c r="C2101" s="23">
        <v>0.7</v>
      </c>
      <c r="D2101" s="23">
        <v>3000</v>
      </c>
      <c r="E2101" s="23">
        <v>5</v>
      </c>
      <c r="F2101" s="23">
        <v>30</v>
      </c>
      <c r="G2101" s="23">
        <v>70</v>
      </c>
      <c r="H2101" s="25">
        <v>0</v>
      </c>
    </row>
    <row r="2102" spans="1:8">
      <c r="A2102" s="23">
        <v>2099</v>
      </c>
      <c r="B2102" s="23">
        <v>700</v>
      </c>
      <c r="C2102" s="23">
        <v>0.7</v>
      </c>
      <c r="D2102" s="23">
        <v>3000</v>
      </c>
      <c r="E2102" s="23">
        <v>5</v>
      </c>
      <c r="F2102" s="23">
        <v>30</v>
      </c>
      <c r="G2102" s="23">
        <v>100</v>
      </c>
      <c r="H2102" s="25">
        <v>0</v>
      </c>
    </row>
    <row r="2103" spans="1:8">
      <c r="A2103" s="23">
        <v>2100</v>
      </c>
      <c r="B2103" s="23">
        <v>700</v>
      </c>
      <c r="C2103" s="23">
        <v>0.7</v>
      </c>
      <c r="D2103" s="23">
        <v>3000</v>
      </c>
      <c r="E2103" s="23">
        <v>5</v>
      </c>
      <c r="F2103" s="23">
        <v>60</v>
      </c>
      <c r="G2103" s="23">
        <v>0</v>
      </c>
      <c r="H2103" s="25">
        <v>0</v>
      </c>
    </row>
    <row r="2104" spans="1:8">
      <c r="A2104" s="23">
        <v>2101</v>
      </c>
      <c r="B2104" s="23">
        <v>700</v>
      </c>
      <c r="C2104" s="23">
        <v>0.7</v>
      </c>
      <c r="D2104" s="23">
        <v>3000</v>
      </c>
      <c r="E2104" s="23">
        <v>5</v>
      </c>
      <c r="F2104" s="23">
        <v>60</v>
      </c>
      <c r="G2104" s="23">
        <v>5</v>
      </c>
      <c r="H2104" s="25">
        <v>0</v>
      </c>
    </row>
    <row r="2105" spans="1:8">
      <c r="A2105" s="23">
        <v>2102</v>
      </c>
      <c r="B2105" s="23">
        <v>700</v>
      </c>
      <c r="C2105" s="23">
        <v>0.7</v>
      </c>
      <c r="D2105" s="23">
        <v>3000</v>
      </c>
      <c r="E2105" s="23">
        <v>5</v>
      </c>
      <c r="F2105" s="23">
        <v>60</v>
      </c>
      <c r="G2105" s="23">
        <v>10</v>
      </c>
      <c r="H2105" s="25">
        <v>0</v>
      </c>
    </row>
    <row r="2106" spans="1:8">
      <c r="A2106" s="23">
        <v>2103</v>
      </c>
      <c r="B2106" s="23">
        <v>700</v>
      </c>
      <c r="C2106" s="23">
        <v>0.7</v>
      </c>
      <c r="D2106" s="23">
        <v>3000</v>
      </c>
      <c r="E2106" s="23">
        <v>5</v>
      </c>
      <c r="F2106" s="23">
        <v>60</v>
      </c>
      <c r="G2106" s="23">
        <v>40</v>
      </c>
      <c r="H2106" s="25">
        <v>0</v>
      </c>
    </row>
    <row r="2107" spans="1:8">
      <c r="A2107" s="23">
        <v>2104</v>
      </c>
      <c r="B2107" s="23">
        <v>700</v>
      </c>
      <c r="C2107" s="23">
        <v>0.7</v>
      </c>
      <c r="D2107" s="23">
        <v>3000</v>
      </c>
      <c r="E2107" s="23">
        <v>5</v>
      </c>
      <c r="F2107" s="23">
        <v>60</v>
      </c>
      <c r="G2107" s="23">
        <v>70</v>
      </c>
      <c r="H2107" s="25">
        <v>0</v>
      </c>
    </row>
    <row r="2108" spans="1:8">
      <c r="A2108" s="23">
        <v>2105</v>
      </c>
      <c r="B2108" s="23">
        <v>700</v>
      </c>
      <c r="C2108" s="23">
        <v>0.7</v>
      </c>
      <c r="D2108" s="23">
        <v>3000</v>
      </c>
      <c r="E2108" s="23">
        <v>5</v>
      </c>
      <c r="F2108" s="23">
        <v>60</v>
      </c>
      <c r="G2108" s="23">
        <v>100</v>
      </c>
      <c r="H2108" s="25">
        <v>0</v>
      </c>
    </row>
    <row r="2109" spans="1:8">
      <c r="A2109" s="23">
        <v>2106</v>
      </c>
      <c r="B2109" s="23">
        <v>700</v>
      </c>
      <c r="C2109" s="23">
        <v>0.7</v>
      </c>
      <c r="D2109" s="23">
        <v>3000</v>
      </c>
      <c r="E2109" s="23">
        <v>10</v>
      </c>
      <c r="F2109" s="23">
        <v>0</v>
      </c>
      <c r="G2109" s="23">
        <v>0</v>
      </c>
      <c r="H2109" s="25">
        <v>0</v>
      </c>
    </row>
    <row r="2110" spans="1:8">
      <c r="A2110" s="23">
        <v>2107</v>
      </c>
      <c r="B2110" s="23">
        <v>700</v>
      </c>
      <c r="C2110" s="23">
        <v>0.7</v>
      </c>
      <c r="D2110" s="23">
        <v>3000</v>
      </c>
      <c r="E2110" s="23">
        <v>10</v>
      </c>
      <c r="F2110" s="23">
        <v>0</v>
      </c>
      <c r="G2110" s="23">
        <v>5</v>
      </c>
      <c r="H2110" s="25">
        <v>0</v>
      </c>
    </row>
    <row r="2111" spans="1:8">
      <c r="A2111" s="23">
        <v>2108</v>
      </c>
      <c r="B2111" s="23">
        <v>700</v>
      </c>
      <c r="C2111" s="23">
        <v>0.7</v>
      </c>
      <c r="D2111" s="23">
        <v>3000</v>
      </c>
      <c r="E2111" s="23">
        <v>10</v>
      </c>
      <c r="F2111" s="23">
        <v>0</v>
      </c>
      <c r="G2111" s="23">
        <v>10</v>
      </c>
      <c r="H2111" s="25">
        <v>0</v>
      </c>
    </row>
    <row r="2112" spans="1:8">
      <c r="A2112" s="23">
        <v>2109</v>
      </c>
      <c r="B2112" s="23">
        <v>700</v>
      </c>
      <c r="C2112" s="23">
        <v>0.7</v>
      </c>
      <c r="D2112" s="23">
        <v>3000</v>
      </c>
      <c r="E2112" s="23">
        <v>10</v>
      </c>
      <c r="F2112" s="23">
        <v>0</v>
      </c>
      <c r="G2112" s="23">
        <v>40</v>
      </c>
      <c r="H2112" s="25">
        <v>0</v>
      </c>
    </row>
    <row r="2113" spans="1:8">
      <c r="A2113" s="23">
        <v>2110</v>
      </c>
      <c r="B2113" s="23">
        <v>700</v>
      </c>
      <c r="C2113" s="23">
        <v>0.7</v>
      </c>
      <c r="D2113" s="23">
        <v>3000</v>
      </c>
      <c r="E2113" s="23">
        <v>10</v>
      </c>
      <c r="F2113" s="23">
        <v>0</v>
      </c>
      <c r="G2113" s="23">
        <v>70</v>
      </c>
      <c r="H2113" s="25">
        <v>0</v>
      </c>
    </row>
    <row r="2114" spans="1:8">
      <c r="A2114" s="23">
        <v>2111</v>
      </c>
      <c r="B2114" s="23">
        <v>700</v>
      </c>
      <c r="C2114" s="23">
        <v>0.7</v>
      </c>
      <c r="D2114" s="23">
        <v>3000</v>
      </c>
      <c r="E2114" s="23">
        <v>10</v>
      </c>
      <c r="F2114" s="23">
        <v>0</v>
      </c>
      <c r="G2114" s="23">
        <v>100</v>
      </c>
      <c r="H2114" s="25">
        <v>0</v>
      </c>
    </row>
    <row r="2115" spans="1:8">
      <c r="A2115" s="23">
        <v>2112</v>
      </c>
      <c r="B2115" s="23">
        <v>700</v>
      </c>
      <c r="C2115" s="23">
        <v>0.7</v>
      </c>
      <c r="D2115" s="23">
        <v>3000</v>
      </c>
      <c r="E2115" s="23">
        <v>10</v>
      </c>
      <c r="F2115" s="23">
        <v>30</v>
      </c>
      <c r="G2115" s="23">
        <v>0</v>
      </c>
      <c r="H2115" s="25">
        <v>0</v>
      </c>
    </row>
    <row r="2116" spans="1:8">
      <c r="A2116" s="23">
        <v>2113</v>
      </c>
      <c r="B2116" s="23">
        <v>700</v>
      </c>
      <c r="C2116" s="23">
        <v>0.7</v>
      </c>
      <c r="D2116" s="23">
        <v>3000</v>
      </c>
      <c r="E2116" s="23">
        <v>10</v>
      </c>
      <c r="F2116" s="23">
        <v>30</v>
      </c>
      <c r="G2116" s="23">
        <v>5</v>
      </c>
      <c r="H2116" s="25">
        <v>0</v>
      </c>
    </row>
    <row r="2117" spans="1:8">
      <c r="A2117" s="23">
        <v>2114</v>
      </c>
      <c r="B2117" s="23">
        <v>700</v>
      </c>
      <c r="C2117" s="23">
        <v>0.7</v>
      </c>
      <c r="D2117" s="23">
        <v>3000</v>
      </c>
      <c r="E2117" s="23">
        <v>10</v>
      </c>
      <c r="F2117" s="23">
        <v>30</v>
      </c>
      <c r="G2117" s="23">
        <v>10</v>
      </c>
      <c r="H2117" s="25">
        <v>0</v>
      </c>
    </row>
    <row r="2118" spans="1:8">
      <c r="A2118" s="23">
        <v>2115</v>
      </c>
      <c r="B2118" s="23">
        <v>700</v>
      </c>
      <c r="C2118" s="23">
        <v>0.7</v>
      </c>
      <c r="D2118" s="23">
        <v>3000</v>
      </c>
      <c r="E2118" s="23">
        <v>10</v>
      </c>
      <c r="F2118" s="23">
        <v>30</v>
      </c>
      <c r="G2118" s="23">
        <v>40</v>
      </c>
      <c r="H2118" s="25">
        <v>0</v>
      </c>
    </row>
    <row r="2119" spans="1:8">
      <c r="A2119" s="23">
        <v>2116</v>
      </c>
      <c r="B2119" s="23">
        <v>700</v>
      </c>
      <c r="C2119" s="23">
        <v>0.7</v>
      </c>
      <c r="D2119" s="23">
        <v>3000</v>
      </c>
      <c r="E2119" s="23">
        <v>10</v>
      </c>
      <c r="F2119" s="23">
        <v>30</v>
      </c>
      <c r="G2119" s="23">
        <v>70</v>
      </c>
      <c r="H2119" s="25">
        <v>0</v>
      </c>
    </row>
    <row r="2120" spans="1:8">
      <c r="A2120" s="23">
        <v>2117</v>
      </c>
      <c r="B2120" s="23">
        <v>700</v>
      </c>
      <c r="C2120" s="23">
        <v>0.7</v>
      </c>
      <c r="D2120" s="23">
        <v>3000</v>
      </c>
      <c r="E2120" s="23">
        <v>10</v>
      </c>
      <c r="F2120" s="23">
        <v>30</v>
      </c>
      <c r="G2120" s="23">
        <v>100</v>
      </c>
      <c r="H2120" s="25">
        <v>0</v>
      </c>
    </row>
    <row r="2121" spans="1:8">
      <c r="A2121" s="23">
        <v>2118</v>
      </c>
      <c r="B2121" s="23">
        <v>700</v>
      </c>
      <c r="C2121" s="23">
        <v>0.7</v>
      </c>
      <c r="D2121" s="23">
        <v>3000</v>
      </c>
      <c r="E2121" s="23">
        <v>10</v>
      </c>
      <c r="F2121" s="23">
        <v>60</v>
      </c>
      <c r="G2121" s="23">
        <v>0</v>
      </c>
      <c r="H2121" s="25">
        <v>0</v>
      </c>
    </row>
    <row r="2122" spans="1:8">
      <c r="A2122" s="23">
        <v>2119</v>
      </c>
      <c r="B2122" s="23">
        <v>700</v>
      </c>
      <c r="C2122" s="23">
        <v>0.7</v>
      </c>
      <c r="D2122" s="23">
        <v>3000</v>
      </c>
      <c r="E2122" s="23">
        <v>10</v>
      </c>
      <c r="F2122" s="23">
        <v>60</v>
      </c>
      <c r="G2122" s="23">
        <v>5</v>
      </c>
      <c r="H2122" s="25">
        <v>0</v>
      </c>
    </row>
    <row r="2123" spans="1:8">
      <c r="A2123" s="23">
        <v>2120</v>
      </c>
      <c r="B2123" s="23">
        <v>700</v>
      </c>
      <c r="C2123" s="23">
        <v>0.7</v>
      </c>
      <c r="D2123" s="23">
        <v>3000</v>
      </c>
      <c r="E2123" s="23">
        <v>10</v>
      </c>
      <c r="F2123" s="23">
        <v>60</v>
      </c>
      <c r="G2123" s="23">
        <v>10</v>
      </c>
      <c r="H2123" s="25">
        <v>0</v>
      </c>
    </row>
    <row r="2124" spans="1:8">
      <c r="A2124" s="23">
        <v>2121</v>
      </c>
      <c r="B2124" s="23">
        <v>700</v>
      </c>
      <c r="C2124" s="23">
        <v>0.7</v>
      </c>
      <c r="D2124" s="23">
        <v>3000</v>
      </c>
      <c r="E2124" s="23">
        <v>10</v>
      </c>
      <c r="F2124" s="23">
        <v>60</v>
      </c>
      <c r="G2124" s="23">
        <v>40</v>
      </c>
      <c r="H2124" s="25">
        <v>0</v>
      </c>
    </row>
    <row r="2125" spans="1:8">
      <c r="A2125" s="23">
        <v>2122</v>
      </c>
      <c r="B2125" s="23">
        <v>700</v>
      </c>
      <c r="C2125" s="23">
        <v>0.7</v>
      </c>
      <c r="D2125" s="23">
        <v>3000</v>
      </c>
      <c r="E2125" s="23">
        <v>10</v>
      </c>
      <c r="F2125" s="23">
        <v>60</v>
      </c>
      <c r="G2125" s="23">
        <v>70</v>
      </c>
      <c r="H2125" s="25">
        <v>0</v>
      </c>
    </row>
    <row r="2126" spans="1:8">
      <c r="A2126" s="23">
        <v>2123</v>
      </c>
      <c r="B2126" s="23">
        <v>700</v>
      </c>
      <c r="C2126" s="23">
        <v>0.7</v>
      </c>
      <c r="D2126" s="23">
        <v>3000</v>
      </c>
      <c r="E2126" s="23">
        <v>10</v>
      </c>
      <c r="F2126" s="23">
        <v>60</v>
      </c>
      <c r="G2126" s="23">
        <v>100</v>
      </c>
      <c r="H2126" s="25">
        <v>0</v>
      </c>
    </row>
    <row r="2127" spans="1:8">
      <c r="A2127" s="23">
        <v>2124</v>
      </c>
      <c r="B2127" s="23">
        <v>700</v>
      </c>
      <c r="C2127" s="23">
        <v>0.7</v>
      </c>
      <c r="D2127" s="23">
        <v>3000</v>
      </c>
      <c r="E2127" s="23">
        <v>20</v>
      </c>
      <c r="F2127" s="23">
        <v>0</v>
      </c>
      <c r="G2127" s="23">
        <v>0</v>
      </c>
      <c r="H2127" s="25">
        <v>0</v>
      </c>
    </row>
    <row r="2128" spans="1:8">
      <c r="A2128" s="23">
        <v>2125</v>
      </c>
      <c r="B2128" s="23">
        <v>700</v>
      </c>
      <c r="C2128" s="23">
        <v>0.7</v>
      </c>
      <c r="D2128" s="23">
        <v>3000</v>
      </c>
      <c r="E2128" s="23">
        <v>20</v>
      </c>
      <c r="F2128" s="23">
        <v>0</v>
      </c>
      <c r="G2128" s="23">
        <v>5</v>
      </c>
      <c r="H2128" s="25">
        <v>0</v>
      </c>
    </row>
    <row r="2129" spans="1:8">
      <c r="A2129" s="23">
        <v>2126</v>
      </c>
      <c r="B2129" s="23">
        <v>700</v>
      </c>
      <c r="C2129" s="23">
        <v>0.7</v>
      </c>
      <c r="D2129" s="23">
        <v>3000</v>
      </c>
      <c r="E2129" s="23">
        <v>20</v>
      </c>
      <c r="F2129" s="23">
        <v>0</v>
      </c>
      <c r="G2129" s="23">
        <v>10</v>
      </c>
      <c r="H2129" s="25">
        <v>0</v>
      </c>
    </row>
    <row r="2130" spans="1:8">
      <c r="A2130" s="23">
        <v>2127</v>
      </c>
      <c r="B2130" s="23">
        <v>700</v>
      </c>
      <c r="C2130" s="23">
        <v>0.7</v>
      </c>
      <c r="D2130" s="23">
        <v>3000</v>
      </c>
      <c r="E2130" s="23">
        <v>20</v>
      </c>
      <c r="F2130" s="23">
        <v>0</v>
      </c>
      <c r="G2130" s="23">
        <v>40</v>
      </c>
      <c r="H2130" s="25">
        <v>0</v>
      </c>
    </row>
    <row r="2131" spans="1:8">
      <c r="A2131" s="23">
        <v>2128</v>
      </c>
      <c r="B2131" s="23">
        <v>700</v>
      </c>
      <c r="C2131" s="23">
        <v>0.7</v>
      </c>
      <c r="D2131" s="23">
        <v>3000</v>
      </c>
      <c r="E2131" s="23">
        <v>20</v>
      </c>
      <c r="F2131" s="23">
        <v>0</v>
      </c>
      <c r="G2131" s="23">
        <v>70</v>
      </c>
      <c r="H2131" s="25">
        <v>0</v>
      </c>
    </row>
    <row r="2132" spans="1:8">
      <c r="A2132" s="23">
        <v>2129</v>
      </c>
      <c r="B2132" s="23">
        <v>700</v>
      </c>
      <c r="C2132" s="23">
        <v>0.7</v>
      </c>
      <c r="D2132" s="23">
        <v>3000</v>
      </c>
      <c r="E2132" s="23">
        <v>20</v>
      </c>
      <c r="F2132" s="23">
        <v>0</v>
      </c>
      <c r="G2132" s="23">
        <v>100</v>
      </c>
      <c r="H2132" s="25">
        <v>0</v>
      </c>
    </row>
    <row r="2133" spans="1:8">
      <c r="A2133" s="23">
        <v>2130</v>
      </c>
      <c r="B2133" s="23">
        <v>700</v>
      </c>
      <c r="C2133" s="23">
        <v>0.7</v>
      </c>
      <c r="D2133" s="23">
        <v>3000</v>
      </c>
      <c r="E2133" s="23">
        <v>20</v>
      </c>
      <c r="F2133" s="23">
        <v>30</v>
      </c>
      <c r="G2133" s="23">
        <v>0</v>
      </c>
      <c r="H2133" s="25">
        <v>0</v>
      </c>
    </row>
    <row r="2134" spans="1:8">
      <c r="A2134" s="23">
        <v>2131</v>
      </c>
      <c r="B2134" s="23">
        <v>700</v>
      </c>
      <c r="C2134" s="23">
        <v>0.7</v>
      </c>
      <c r="D2134" s="23">
        <v>3000</v>
      </c>
      <c r="E2134" s="23">
        <v>20</v>
      </c>
      <c r="F2134" s="23">
        <v>30</v>
      </c>
      <c r="G2134" s="23">
        <v>5</v>
      </c>
      <c r="H2134" s="25">
        <v>0</v>
      </c>
    </row>
    <row r="2135" spans="1:8">
      <c r="A2135" s="23">
        <v>2132</v>
      </c>
      <c r="B2135" s="23">
        <v>700</v>
      </c>
      <c r="C2135" s="23">
        <v>0.7</v>
      </c>
      <c r="D2135" s="23">
        <v>3000</v>
      </c>
      <c r="E2135" s="23">
        <v>20</v>
      </c>
      <c r="F2135" s="23">
        <v>30</v>
      </c>
      <c r="G2135" s="23">
        <v>10</v>
      </c>
      <c r="H2135" s="25">
        <v>0</v>
      </c>
    </row>
    <row r="2136" spans="1:8">
      <c r="A2136" s="23">
        <v>2133</v>
      </c>
      <c r="B2136" s="23">
        <v>700</v>
      </c>
      <c r="C2136" s="23">
        <v>0.7</v>
      </c>
      <c r="D2136" s="23">
        <v>3000</v>
      </c>
      <c r="E2136" s="23">
        <v>20</v>
      </c>
      <c r="F2136" s="23">
        <v>30</v>
      </c>
      <c r="G2136" s="23">
        <v>40</v>
      </c>
      <c r="H2136" s="25">
        <v>0</v>
      </c>
    </row>
    <row r="2137" spans="1:8">
      <c r="A2137" s="23">
        <v>2134</v>
      </c>
      <c r="B2137" s="23">
        <v>700</v>
      </c>
      <c r="C2137" s="23">
        <v>0.7</v>
      </c>
      <c r="D2137" s="23">
        <v>3000</v>
      </c>
      <c r="E2137" s="23">
        <v>20</v>
      </c>
      <c r="F2137" s="23">
        <v>30</v>
      </c>
      <c r="G2137" s="23">
        <v>70</v>
      </c>
      <c r="H2137" s="25">
        <v>0</v>
      </c>
    </row>
    <row r="2138" spans="1:8">
      <c r="A2138" s="23">
        <v>2135</v>
      </c>
      <c r="B2138" s="23">
        <v>700</v>
      </c>
      <c r="C2138" s="23">
        <v>0.7</v>
      </c>
      <c r="D2138" s="23">
        <v>3000</v>
      </c>
      <c r="E2138" s="23">
        <v>20</v>
      </c>
      <c r="F2138" s="23">
        <v>30</v>
      </c>
      <c r="G2138" s="23">
        <v>100</v>
      </c>
      <c r="H2138" s="25">
        <v>0</v>
      </c>
    </row>
    <row r="2139" spans="1:8">
      <c r="A2139" s="23">
        <v>2136</v>
      </c>
      <c r="B2139" s="23">
        <v>700</v>
      </c>
      <c r="C2139" s="23">
        <v>0.7</v>
      </c>
      <c r="D2139" s="23">
        <v>3000</v>
      </c>
      <c r="E2139" s="23">
        <v>20</v>
      </c>
      <c r="F2139" s="23">
        <v>60</v>
      </c>
      <c r="G2139" s="23">
        <v>0</v>
      </c>
      <c r="H2139" s="25">
        <v>0</v>
      </c>
    </row>
    <row r="2140" spans="1:8">
      <c r="A2140" s="23">
        <v>2137</v>
      </c>
      <c r="B2140" s="23">
        <v>700</v>
      </c>
      <c r="C2140" s="23">
        <v>0.7</v>
      </c>
      <c r="D2140" s="23">
        <v>3000</v>
      </c>
      <c r="E2140" s="23">
        <v>20</v>
      </c>
      <c r="F2140" s="23">
        <v>60</v>
      </c>
      <c r="G2140" s="23">
        <v>5</v>
      </c>
      <c r="H2140" s="25">
        <v>0</v>
      </c>
    </row>
    <row r="2141" spans="1:8">
      <c r="A2141" s="23">
        <v>2138</v>
      </c>
      <c r="B2141" s="23">
        <v>700</v>
      </c>
      <c r="C2141" s="23">
        <v>0.7</v>
      </c>
      <c r="D2141" s="23">
        <v>3000</v>
      </c>
      <c r="E2141" s="23">
        <v>20</v>
      </c>
      <c r="F2141" s="23">
        <v>60</v>
      </c>
      <c r="G2141" s="23">
        <v>10</v>
      </c>
      <c r="H2141" s="25">
        <v>0</v>
      </c>
    </row>
    <row r="2142" spans="1:8">
      <c r="A2142" s="23">
        <v>2139</v>
      </c>
      <c r="B2142" s="23">
        <v>700</v>
      </c>
      <c r="C2142" s="23">
        <v>0.7</v>
      </c>
      <c r="D2142" s="23">
        <v>3000</v>
      </c>
      <c r="E2142" s="23">
        <v>20</v>
      </c>
      <c r="F2142" s="23">
        <v>60</v>
      </c>
      <c r="G2142" s="23">
        <v>40</v>
      </c>
      <c r="H2142" s="25">
        <v>0</v>
      </c>
    </row>
    <row r="2143" spans="1:8">
      <c r="A2143" s="23">
        <v>2140</v>
      </c>
      <c r="B2143" s="23">
        <v>700</v>
      </c>
      <c r="C2143" s="23">
        <v>0.7</v>
      </c>
      <c r="D2143" s="23">
        <v>3000</v>
      </c>
      <c r="E2143" s="23">
        <v>20</v>
      </c>
      <c r="F2143" s="23">
        <v>60</v>
      </c>
      <c r="G2143" s="23">
        <v>70</v>
      </c>
      <c r="H2143" s="25">
        <v>0</v>
      </c>
    </row>
    <row r="2144" spans="1:8">
      <c r="A2144" s="23">
        <v>2141</v>
      </c>
      <c r="B2144" s="23">
        <v>700</v>
      </c>
      <c r="C2144" s="23">
        <v>0.7</v>
      </c>
      <c r="D2144" s="23">
        <v>3000</v>
      </c>
      <c r="E2144" s="23">
        <v>20</v>
      </c>
      <c r="F2144" s="23">
        <v>60</v>
      </c>
      <c r="G2144" s="23">
        <v>100</v>
      </c>
      <c r="H2144" s="25">
        <v>0</v>
      </c>
    </row>
    <row r="2145" spans="1:8">
      <c r="A2145" s="23">
        <v>2142</v>
      </c>
      <c r="B2145" s="23">
        <v>700</v>
      </c>
      <c r="C2145" s="23">
        <v>0.7</v>
      </c>
      <c r="D2145" s="23">
        <v>3000</v>
      </c>
      <c r="E2145" s="23">
        <v>50</v>
      </c>
      <c r="F2145" s="23">
        <v>0</v>
      </c>
      <c r="G2145" s="23">
        <v>0</v>
      </c>
      <c r="H2145" s="25">
        <v>0</v>
      </c>
    </row>
    <row r="2146" spans="1:8">
      <c r="A2146" s="23">
        <v>2143</v>
      </c>
      <c r="B2146" s="23">
        <v>700</v>
      </c>
      <c r="C2146" s="23">
        <v>0.7</v>
      </c>
      <c r="D2146" s="23">
        <v>3000</v>
      </c>
      <c r="E2146" s="23">
        <v>50</v>
      </c>
      <c r="F2146" s="23">
        <v>0</v>
      </c>
      <c r="G2146" s="23">
        <v>5</v>
      </c>
      <c r="H2146" s="25">
        <v>0</v>
      </c>
    </row>
    <row r="2147" spans="1:8">
      <c r="A2147" s="23">
        <v>2144</v>
      </c>
      <c r="B2147" s="23">
        <v>700</v>
      </c>
      <c r="C2147" s="23">
        <v>0.7</v>
      </c>
      <c r="D2147" s="23">
        <v>3000</v>
      </c>
      <c r="E2147" s="23">
        <v>50</v>
      </c>
      <c r="F2147" s="23">
        <v>0</v>
      </c>
      <c r="G2147" s="23">
        <v>10</v>
      </c>
      <c r="H2147" s="25">
        <v>0</v>
      </c>
    </row>
    <row r="2148" spans="1:8">
      <c r="A2148" s="23">
        <v>2145</v>
      </c>
      <c r="B2148" s="23">
        <v>700</v>
      </c>
      <c r="C2148" s="23">
        <v>0.7</v>
      </c>
      <c r="D2148" s="23">
        <v>3000</v>
      </c>
      <c r="E2148" s="23">
        <v>50</v>
      </c>
      <c r="F2148" s="23">
        <v>0</v>
      </c>
      <c r="G2148" s="23">
        <v>40</v>
      </c>
      <c r="H2148" s="25">
        <v>0</v>
      </c>
    </row>
    <row r="2149" spans="1:8">
      <c r="A2149" s="23">
        <v>2146</v>
      </c>
      <c r="B2149" s="23">
        <v>700</v>
      </c>
      <c r="C2149" s="23">
        <v>0.7</v>
      </c>
      <c r="D2149" s="23">
        <v>3000</v>
      </c>
      <c r="E2149" s="23">
        <v>50</v>
      </c>
      <c r="F2149" s="23">
        <v>0</v>
      </c>
      <c r="G2149" s="23">
        <v>70</v>
      </c>
      <c r="H2149" s="25">
        <v>0</v>
      </c>
    </row>
    <row r="2150" spans="1:8">
      <c r="A2150" s="23">
        <v>2147</v>
      </c>
      <c r="B2150" s="23">
        <v>700</v>
      </c>
      <c r="C2150" s="23">
        <v>0.7</v>
      </c>
      <c r="D2150" s="23">
        <v>3000</v>
      </c>
      <c r="E2150" s="23">
        <v>50</v>
      </c>
      <c r="F2150" s="23">
        <v>0</v>
      </c>
      <c r="G2150" s="23">
        <v>100</v>
      </c>
      <c r="H2150" s="25">
        <v>0</v>
      </c>
    </row>
    <row r="2151" spans="1:8">
      <c r="A2151" s="23">
        <v>2148</v>
      </c>
      <c r="B2151" s="23">
        <v>700</v>
      </c>
      <c r="C2151" s="23">
        <v>0.7</v>
      </c>
      <c r="D2151" s="23">
        <v>3000</v>
      </c>
      <c r="E2151" s="23">
        <v>50</v>
      </c>
      <c r="F2151" s="23">
        <v>30</v>
      </c>
      <c r="G2151" s="23">
        <v>0</v>
      </c>
      <c r="H2151" s="25">
        <v>0</v>
      </c>
    </row>
    <row r="2152" spans="1:8">
      <c r="A2152" s="23">
        <v>2149</v>
      </c>
      <c r="B2152" s="23">
        <v>700</v>
      </c>
      <c r="C2152" s="23">
        <v>0.7</v>
      </c>
      <c r="D2152" s="23">
        <v>3000</v>
      </c>
      <c r="E2152" s="23">
        <v>50</v>
      </c>
      <c r="F2152" s="23">
        <v>30</v>
      </c>
      <c r="G2152" s="23">
        <v>5</v>
      </c>
      <c r="H2152" s="25">
        <v>0</v>
      </c>
    </row>
    <row r="2153" spans="1:8">
      <c r="A2153" s="23">
        <v>2150</v>
      </c>
      <c r="B2153" s="23">
        <v>700</v>
      </c>
      <c r="C2153" s="23">
        <v>0.7</v>
      </c>
      <c r="D2153" s="23">
        <v>3000</v>
      </c>
      <c r="E2153" s="23">
        <v>50</v>
      </c>
      <c r="F2153" s="23">
        <v>30</v>
      </c>
      <c r="G2153" s="23">
        <v>10</v>
      </c>
      <c r="H2153" s="25">
        <v>0</v>
      </c>
    </row>
    <row r="2154" spans="1:8">
      <c r="A2154" s="23">
        <v>2151</v>
      </c>
      <c r="B2154" s="23">
        <v>700</v>
      </c>
      <c r="C2154" s="23">
        <v>0.7</v>
      </c>
      <c r="D2154" s="23">
        <v>3000</v>
      </c>
      <c r="E2154" s="23">
        <v>50</v>
      </c>
      <c r="F2154" s="23">
        <v>30</v>
      </c>
      <c r="G2154" s="23">
        <v>40</v>
      </c>
      <c r="H2154" s="25">
        <v>0</v>
      </c>
    </row>
    <row r="2155" spans="1:8">
      <c r="A2155" s="23">
        <v>2152</v>
      </c>
      <c r="B2155" s="23">
        <v>700</v>
      </c>
      <c r="C2155" s="23">
        <v>0.7</v>
      </c>
      <c r="D2155" s="23">
        <v>3000</v>
      </c>
      <c r="E2155" s="23">
        <v>50</v>
      </c>
      <c r="F2155" s="23">
        <v>30</v>
      </c>
      <c r="G2155" s="23">
        <v>70</v>
      </c>
      <c r="H2155" s="25">
        <v>0</v>
      </c>
    </row>
    <row r="2156" spans="1:8">
      <c r="A2156" s="23">
        <v>2153</v>
      </c>
      <c r="B2156" s="23">
        <v>700</v>
      </c>
      <c r="C2156" s="23">
        <v>0.7</v>
      </c>
      <c r="D2156" s="23">
        <v>3000</v>
      </c>
      <c r="E2156" s="23">
        <v>50</v>
      </c>
      <c r="F2156" s="23">
        <v>30</v>
      </c>
      <c r="G2156" s="23">
        <v>100</v>
      </c>
      <c r="H2156" s="25">
        <v>0</v>
      </c>
    </row>
    <row r="2157" spans="1:8">
      <c r="A2157" s="23">
        <v>2154</v>
      </c>
      <c r="B2157" s="23">
        <v>700</v>
      </c>
      <c r="C2157" s="23">
        <v>0.7</v>
      </c>
      <c r="D2157" s="23">
        <v>3000</v>
      </c>
      <c r="E2157" s="23">
        <v>50</v>
      </c>
      <c r="F2157" s="23">
        <v>60</v>
      </c>
      <c r="G2157" s="23">
        <v>0</v>
      </c>
      <c r="H2157" s="25">
        <v>0</v>
      </c>
    </row>
    <row r="2158" spans="1:8">
      <c r="A2158" s="23">
        <v>2155</v>
      </c>
      <c r="B2158" s="23">
        <v>700</v>
      </c>
      <c r="C2158" s="23">
        <v>0.7</v>
      </c>
      <c r="D2158" s="23">
        <v>3000</v>
      </c>
      <c r="E2158" s="23">
        <v>50</v>
      </c>
      <c r="F2158" s="23">
        <v>60</v>
      </c>
      <c r="G2158" s="23">
        <v>5</v>
      </c>
      <c r="H2158" s="25">
        <v>0</v>
      </c>
    </row>
    <row r="2159" spans="1:8">
      <c r="A2159" s="23">
        <v>2156</v>
      </c>
      <c r="B2159" s="23">
        <v>700</v>
      </c>
      <c r="C2159" s="23">
        <v>0.7</v>
      </c>
      <c r="D2159" s="23">
        <v>3000</v>
      </c>
      <c r="E2159" s="23">
        <v>50</v>
      </c>
      <c r="F2159" s="23">
        <v>60</v>
      </c>
      <c r="G2159" s="23">
        <v>10</v>
      </c>
      <c r="H2159" s="25">
        <v>0</v>
      </c>
    </row>
    <row r="2160" spans="1:8">
      <c r="A2160" s="23">
        <v>2157</v>
      </c>
      <c r="B2160" s="23">
        <v>700</v>
      </c>
      <c r="C2160" s="23">
        <v>0.7</v>
      </c>
      <c r="D2160" s="23">
        <v>3000</v>
      </c>
      <c r="E2160" s="23">
        <v>50</v>
      </c>
      <c r="F2160" s="23">
        <v>60</v>
      </c>
      <c r="G2160" s="23">
        <v>40</v>
      </c>
      <c r="H2160" s="25">
        <v>0</v>
      </c>
    </row>
    <row r="2161" spans="1:8">
      <c r="A2161" s="23">
        <v>2158</v>
      </c>
      <c r="B2161" s="23">
        <v>700</v>
      </c>
      <c r="C2161" s="23">
        <v>0.7</v>
      </c>
      <c r="D2161" s="23">
        <v>3000</v>
      </c>
      <c r="E2161" s="23">
        <v>50</v>
      </c>
      <c r="F2161" s="23">
        <v>60</v>
      </c>
      <c r="G2161" s="23">
        <v>70</v>
      </c>
      <c r="H2161" s="25">
        <v>0</v>
      </c>
    </row>
    <row r="2162" spans="1:8">
      <c r="A2162" s="23">
        <v>2159</v>
      </c>
      <c r="B2162" s="23">
        <v>700</v>
      </c>
      <c r="C2162" s="23">
        <v>0.7</v>
      </c>
      <c r="D2162" s="23">
        <v>3000</v>
      </c>
      <c r="E2162" s="23">
        <v>50</v>
      </c>
      <c r="F2162" s="23">
        <v>60</v>
      </c>
      <c r="G2162" s="23">
        <v>100</v>
      </c>
      <c r="H2162" s="25">
        <v>0</v>
      </c>
    </row>
    <row r="2163" spans="1:8">
      <c r="A2163" s="23">
        <v>2160</v>
      </c>
      <c r="B2163" s="23">
        <v>700</v>
      </c>
      <c r="C2163" s="23">
        <v>0.6</v>
      </c>
      <c r="D2163" s="23">
        <v>10</v>
      </c>
      <c r="E2163" s="23">
        <v>1</v>
      </c>
      <c r="F2163" s="23">
        <v>0</v>
      </c>
      <c r="G2163" s="23">
        <v>0</v>
      </c>
      <c r="H2163" s="25">
        <v>0</v>
      </c>
    </row>
    <row r="2164" spans="1:8">
      <c r="A2164" s="23">
        <v>2161</v>
      </c>
      <c r="B2164" s="23">
        <v>700</v>
      </c>
      <c r="C2164" s="23">
        <v>0.6</v>
      </c>
      <c r="D2164" s="23">
        <v>10</v>
      </c>
      <c r="E2164" s="23">
        <v>1</v>
      </c>
      <c r="F2164" s="23">
        <v>0</v>
      </c>
      <c r="G2164" s="23">
        <v>5</v>
      </c>
      <c r="H2164" s="25">
        <v>0</v>
      </c>
    </row>
    <row r="2165" spans="1:8">
      <c r="A2165" s="23">
        <v>2162</v>
      </c>
      <c r="B2165" s="23">
        <v>700</v>
      </c>
      <c r="C2165" s="23">
        <v>0.6</v>
      </c>
      <c r="D2165" s="23">
        <v>10</v>
      </c>
      <c r="E2165" s="23">
        <v>1</v>
      </c>
      <c r="F2165" s="23">
        <v>0</v>
      </c>
      <c r="G2165" s="23">
        <v>10</v>
      </c>
      <c r="H2165" s="25">
        <v>0</v>
      </c>
    </row>
    <row r="2166" spans="1:8">
      <c r="A2166" s="23">
        <v>2163</v>
      </c>
      <c r="B2166" s="23">
        <v>700</v>
      </c>
      <c r="C2166" s="23">
        <v>0.6</v>
      </c>
      <c r="D2166" s="23">
        <v>10</v>
      </c>
      <c r="E2166" s="23">
        <v>1</v>
      </c>
      <c r="F2166" s="23">
        <v>0</v>
      </c>
      <c r="G2166" s="23">
        <v>40</v>
      </c>
      <c r="H2166" s="25">
        <v>0</v>
      </c>
    </row>
    <row r="2167" spans="1:8">
      <c r="A2167" s="23">
        <v>2164</v>
      </c>
      <c r="B2167" s="23">
        <v>700</v>
      </c>
      <c r="C2167" s="23">
        <v>0.6</v>
      </c>
      <c r="D2167" s="23">
        <v>10</v>
      </c>
      <c r="E2167" s="23">
        <v>1</v>
      </c>
      <c r="F2167" s="23">
        <v>0</v>
      </c>
      <c r="G2167" s="23">
        <v>70</v>
      </c>
      <c r="H2167" s="25">
        <v>0</v>
      </c>
    </row>
    <row r="2168" spans="1:8">
      <c r="A2168" s="23">
        <v>2165</v>
      </c>
      <c r="B2168" s="23">
        <v>700</v>
      </c>
      <c r="C2168" s="23">
        <v>0.6</v>
      </c>
      <c r="D2168" s="23">
        <v>10</v>
      </c>
      <c r="E2168" s="23">
        <v>1</v>
      </c>
      <c r="F2168" s="23">
        <v>0</v>
      </c>
      <c r="G2168" s="23">
        <v>100</v>
      </c>
      <c r="H2168" s="25">
        <v>0</v>
      </c>
    </row>
    <row r="2169" spans="1:8">
      <c r="A2169" s="23">
        <v>2166</v>
      </c>
      <c r="B2169" s="23">
        <v>700</v>
      </c>
      <c r="C2169" s="23">
        <v>0.6</v>
      </c>
      <c r="D2169" s="23">
        <v>10</v>
      </c>
      <c r="E2169" s="23">
        <v>1</v>
      </c>
      <c r="F2169" s="23">
        <v>30</v>
      </c>
      <c r="G2169" s="23">
        <v>0</v>
      </c>
      <c r="H2169" s="25">
        <v>0</v>
      </c>
    </row>
    <row r="2170" spans="1:8">
      <c r="A2170" s="23">
        <v>2167</v>
      </c>
      <c r="B2170" s="23">
        <v>700</v>
      </c>
      <c r="C2170" s="23">
        <v>0.6</v>
      </c>
      <c r="D2170" s="23">
        <v>10</v>
      </c>
      <c r="E2170" s="23">
        <v>1</v>
      </c>
      <c r="F2170" s="23">
        <v>30</v>
      </c>
      <c r="G2170" s="23">
        <v>5</v>
      </c>
      <c r="H2170" s="25">
        <v>0</v>
      </c>
    </row>
    <row r="2171" spans="1:8">
      <c r="A2171" s="23">
        <v>2168</v>
      </c>
      <c r="B2171" s="23">
        <v>700</v>
      </c>
      <c r="C2171" s="23">
        <v>0.6</v>
      </c>
      <c r="D2171" s="23">
        <v>10</v>
      </c>
      <c r="E2171" s="23">
        <v>1</v>
      </c>
      <c r="F2171" s="23">
        <v>30</v>
      </c>
      <c r="G2171" s="23">
        <v>10</v>
      </c>
      <c r="H2171" s="25">
        <v>0</v>
      </c>
    </row>
    <row r="2172" spans="1:8">
      <c r="A2172" s="23">
        <v>2169</v>
      </c>
      <c r="B2172" s="23">
        <v>700</v>
      </c>
      <c r="C2172" s="23">
        <v>0.6</v>
      </c>
      <c r="D2172" s="23">
        <v>10</v>
      </c>
      <c r="E2172" s="23">
        <v>1</v>
      </c>
      <c r="F2172" s="23">
        <v>30</v>
      </c>
      <c r="G2172" s="23">
        <v>40</v>
      </c>
      <c r="H2172" s="25">
        <v>0</v>
      </c>
    </row>
    <row r="2173" spans="1:8">
      <c r="A2173" s="23">
        <v>2170</v>
      </c>
      <c r="B2173" s="23">
        <v>700</v>
      </c>
      <c r="C2173" s="23">
        <v>0.6</v>
      </c>
      <c r="D2173" s="23">
        <v>10</v>
      </c>
      <c r="E2173" s="23">
        <v>1</v>
      </c>
      <c r="F2173" s="23">
        <v>30</v>
      </c>
      <c r="G2173" s="23">
        <v>70</v>
      </c>
      <c r="H2173" s="25">
        <v>0</v>
      </c>
    </row>
    <row r="2174" spans="1:8">
      <c r="A2174" s="23">
        <v>2171</v>
      </c>
      <c r="B2174" s="23">
        <v>700</v>
      </c>
      <c r="C2174" s="23">
        <v>0.6</v>
      </c>
      <c r="D2174" s="23">
        <v>10</v>
      </c>
      <c r="E2174" s="23">
        <v>1</v>
      </c>
      <c r="F2174" s="23">
        <v>30</v>
      </c>
      <c r="G2174" s="23">
        <v>100</v>
      </c>
      <c r="H2174" s="25">
        <v>0</v>
      </c>
    </row>
    <row r="2175" spans="1:8">
      <c r="A2175" s="23">
        <v>2172</v>
      </c>
      <c r="B2175" s="23">
        <v>700</v>
      </c>
      <c r="C2175" s="23">
        <v>0.6</v>
      </c>
      <c r="D2175" s="23">
        <v>10</v>
      </c>
      <c r="E2175" s="23">
        <v>1</v>
      </c>
      <c r="F2175" s="23">
        <v>60</v>
      </c>
      <c r="G2175" s="23">
        <v>0</v>
      </c>
      <c r="H2175" s="25">
        <v>0</v>
      </c>
    </row>
    <row r="2176" spans="1:8">
      <c r="A2176" s="23">
        <v>2173</v>
      </c>
      <c r="B2176" s="23">
        <v>700</v>
      </c>
      <c r="C2176" s="23">
        <v>0.6</v>
      </c>
      <c r="D2176" s="23">
        <v>10</v>
      </c>
      <c r="E2176" s="23">
        <v>1</v>
      </c>
      <c r="F2176" s="23">
        <v>60</v>
      </c>
      <c r="G2176" s="23">
        <v>5</v>
      </c>
      <c r="H2176" s="25">
        <v>0</v>
      </c>
    </row>
    <row r="2177" spans="1:8">
      <c r="A2177" s="23">
        <v>2174</v>
      </c>
      <c r="B2177" s="23">
        <v>700</v>
      </c>
      <c r="C2177" s="23">
        <v>0.6</v>
      </c>
      <c r="D2177" s="23">
        <v>10</v>
      </c>
      <c r="E2177" s="23">
        <v>1</v>
      </c>
      <c r="F2177" s="23">
        <v>60</v>
      </c>
      <c r="G2177" s="23">
        <v>10</v>
      </c>
      <c r="H2177" s="25">
        <v>0</v>
      </c>
    </row>
    <row r="2178" spans="1:8">
      <c r="A2178" s="23">
        <v>2175</v>
      </c>
      <c r="B2178" s="23">
        <v>700</v>
      </c>
      <c r="C2178" s="23">
        <v>0.6</v>
      </c>
      <c r="D2178" s="23">
        <v>10</v>
      </c>
      <c r="E2178" s="23">
        <v>1</v>
      </c>
      <c r="F2178" s="23">
        <v>60</v>
      </c>
      <c r="G2178" s="23">
        <v>40</v>
      </c>
      <c r="H2178" s="25">
        <v>0</v>
      </c>
    </row>
    <row r="2179" spans="1:8">
      <c r="A2179" s="23">
        <v>2176</v>
      </c>
      <c r="B2179" s="23">
        <v>700</v>
      </c>
      <c r="C2179" s="23">
        <v>0.6</v>
      </c>
      <c r="D2179" s="23">
        <v>10</v>
      </c>
      <c r="E2179" s="23">
        <v>1</v>
      </c>
      <c r="F2179" s="23">
        <v>60</v>
      </c>
      <c r="G2179" s="23">
        <v>70</v>
      </c>
      <c r="H2179" s="25">
        <v>0</v>
      </c>
    </row>
    <row r="2180" spans="1:8">
      <c r="A2180" s="23">
        <v>2177</v>
      </c>
      <c r="B2180" s="23">
        <v>700</v>
      </c>
      <c r="C2180" s="23">
        <v>0.6</v>
      </c>
      <c r="D2180" s="23">
        <v>10</v>
      </c>
      <c r="E2180" s="23">
        <v>1</v>
      </c>
      <c r="F2180" s="23">
        <v>60</v>
      </c>
      <c r="G2180" s="23">
        <v>100</v>
      </c>
      <c r="H2180" s="25">
        <v>0</v>
      </c>
    </row>
    <row r="2181" spans="1:8">
      <c r="A2181" s="23">
        <v>2178</v>
      </c>
      <c r="B2181" s="23">
        <v>700</v>
      </c>
      <c r="C2181" s="23">
        <v>0.6</v>
      </c>
      <c r="D2181" s="23">
        <v>10</v>
      </c>
      <c r="E2181" s="23">
        <v>5</v>
      </c>
      <c r="F2181" s="23">
        <v>0</v>
      </c>
      <c r="G2181" s="23">
        <v>0</v>
      </c>
      <c r="H2181" s="25">
        <v>0</v>
      </c>
    </row>
    <row r="2182" spans="1:8">
      <c r="A2182" s="23">
        <v>2179</v>
      </c>
      <c r="B2182" s="23">
        <v>700</v>
      </c>
      <c r="C2182" s="23">
        <v>0.6</v>
      </c>
      <c r="D2182" s="23">
        <v>10</v>
      </c>
      <c r="E2182" s="23">
        <v>5</v>
      </c>
      <c r="F2182" s="23">
        <v>0</v>
      </c>
      <c r="G2182" s="23">
        <v>5</v>
      </c>
      <c r="H2182" s="25">
        <v>0</v>
      </c>
    </row>
    <row r="2183" spans="1:8">
      <c r="A2183" s="23">
        <v>2180</v>
      </c>
      <c r="B2183" s="23">
        <v>700</v>
      </c>
      <c r="C2183" s="23">
        <v>0.6</v>
      </c>
      <c r="D2183" s="23">
        <v>10</v>
      </c>
      <c r="E2183" s="23">
        <v>5</v>
      </c>
      <c r="F2183" s="23">
        <v>0</v>
      </c>
      <c r="G2183" s="23">
        <v>10</v>
      </c>
      <c r="H2183" s="25">
        <v>0</v>
      </c>
    </row>
    <row r="2184" spans="1:8">
      <c r="A2184" s="23">
        <v>2181</v>
      </c>
      <c r="B2184" s="23">
        <v>700</v>
      </c>
      <c r="C2184" s="23">
        <v>0.6</v>
      </c>
      <c r="D2184" s="23">
        <v>10</v>
      </c>
      <c r="E2184" s="23">
        <v>5</v>
      </c>
      <c r="F2184" s="23">
        <v>0</v>
      </c>
      <c r="G2184" s="23">
        <v>40</v>
      </c>
      <c r="H2184" s="25">
        <v>0</v>
      </c>
    </row>
    <row r="2185" spans="1:8">
      <c r="A2185" s="23">
        <v>2182</v>
      </c>
      <c r="B2185" s="23">
        <v>700</v>
      </c>
      <c r="C2185" s="23">
        <v>0.6</v>
      </c>
      <c r="D2185" s="23">
        <v>10</v>
      </c>
      <c r="E2185" s="23">
        <v>5</v>
      </c>
      <c r="F2185" s="23">
        <v>0</v>
      </c>
      <c r="G2185" s="23">
        <v>70</v>
      </c>
      <c r="H2185" s="25">
        <v>0</v>
      </c>
    </row>
    <row r="2186" spans="1:8">
      <c r="A2186" s="23">
        <v>2183</v>
      </c>
      <c r="B2186" s="23">
        <v>700</v>
      </c>
      <c r="C2186" s="23">
        <v>0.6</v>
      </c>
      <c r="D2186" s="23">
        <v>10</v>
      </c>
      <c r="E2186" s="23">
        <v>5</v>
      </c>
      <c r="F2186" s="23">
        <v>0</v>
      </c>
      <c r="G2186" s="23">
        <v>100</v>
      </c>
      <c r="H2186" s="25">
        <v>0</v>
      </c>
    </row>
    <row r="2187" spans="1:8">
      <c r="A2187" s="23">
        <v>2184</v>
      </c>
      <c r="B2187" s="23">
        <v>700</v>
      </c>
      <c r="C2187" s="23">
        <v>0.6</v>
      </c>
      <c r="D2187" s="23">
        <v>10</v>
      </c>
      <c r="E2187" s="23">
        <v>5</v>
      </c>
      <c r="F2187" s="23">
        <v>30</v>
      </c>
      <c r="G2187" s="23">
        <v>0</v>
      </c>
      <c r="H2187" s="25">
        <v>0</v>
      </c>
    </row>
    <row r="2188" spans="1:8">
      <c r="A2188" s="23">
        <v>2185</v>
      </c>
      <c r="B2188" s="23">
        <v>700</v>
      </c>
      <c r="C2188" s="23">
        <v>0.6</v>
      </c>
      <c r="D2188" s="23">
        <v>10</v>
      </c>
      <c r="E2188" s="23">
        <v>5</v>
      </c>
      <c r="F2188" s="23">
        <v>30</v>
      </c>
      <c r="G2188" s="23">
        <v>5</v>
      </c>
      <c r="H2188" s="25">
        <v>0</v>
      </c>
    </row>
    <row r="2189" spans="1:8">
      <c r="A2189" s="23">
        <v>2186</v>
      </c>
      <c r="B2189" s="23">
        <v>700</v>
      </c>
      <c r="C2189" s="23">
        <v>0.6</v>
      </c>
      <c r="D2189" s="23">
        <v>10</v>
      </c>
      <c r="E2189" s="23">
        <v>5</v>
      </c>
      <c r="F2189" s="23">
        <v>30</v>
      </c>
      <c r="G2189" s="23">
        <v>10</v>
      </c>
      <c r="H2189" s="25">
        <v>0</v>
      </c>
    </row>
    <row r="2190" spans="1:8">
      <c r="A2190" s="23">
        <v>2187</v>
      </c>
      <c r="B2190" s="23">
        <v>700</v>
      </c>
      <c r="C2190" s="23">
        <v>0.6</v>
      </c>
      <c r="D2190" s="23">
        <v>10</v>
      </c>
      <c r="E2190" s="23">
        <v>5</v>
      </c>
      <c r="F2190" s="23">
        <v>30</v>
      </c>
      <c r="G2190" s="23">
        <v>40</v>
      </c>
      <c r="H2190" s="25">
        <v>0</v>
      </c>
    </row>
    <row r="2191" spans="1:8">
      <c r="A2191" s="23">
        <v>2188</v>
      </c>
      <c r="B2191" s="23">
        <v>700</v>
      </c>
      <c r="C2191" s="23">
        <v>0.6</v>
      </c>
      <c r="D2191" s="23">
        <v>10</v>
      </c>
      <c r="E2191" s="23">
        <v>5</v>
      </c>
      <c r="F2191" s="23">
        <v>30</v>
      </c>
      <c r="G2191" s="23">
        <v>70</v>
      </c>
      <c r="H2191" s="25">
        <v>0</v>
      </c>
    </row>
    <row r="2192" spans="1:8">
      <c r="A2192" s="23">
        <v>2189</v>
      </c>
      <c r="B2192" s="23">
        <v>700</v>
      </c>
      <c r="C2192" s="23">
        <v>0.6</v>
      </c>
      <c r="D2192" s="23">
        <v>10</v>
      </c>
      <c r="E2192" s="23">
        <v>5</v>
      </c>
      <c r="F2192" s="23">
        <v>30</v>
      </c>
      <c r="G2192" s="23">
        <v>100</v>
      </c>
      <c r="H2192" s="25">
        <v>0</v>
      </c>
    </row>
    <row r="2193" spans="1:8">
      <c r="A2193" s="23">
        <v>2190</v>
      </c>
      <c r="B2193" s="23">
        <v>700</v>
      </c>
      <c r="C2193" s="23">
        <v>0.6</v>
      </c>
      <c r="D2193" s="23">
        <v>10</v>
      </c>
      <c r="E2193" s="23">
        <v>5</v>
      </c>
      <c r="F2193" s="23">
        <v>60</v>
      </c>
      <c r="G2193" s="23">
        <v>0</v>
      </c>
      <c r="H2193" s="25">
        <v>0</v>
      </c>
    </row>
    <row r="2194" spans="1:8">
      <c r="A2194" s="23">
        <v>2191</v>
      </c>
      <c r="B2194" s="23">
        <v>700</v>
      </c>
      <c r="C2194" s="23">
        <v>0.6</v>
      </c>
      <c r="D2194" s="23">
        <v>10</v>
      </c>
      <c r="E2194" s="23">
        <v>5</v>
      </c>
      <c r="F2194" s="23">
        <v>60</v>
      </c>
      <c r="G2194" s="23">
        <v>5</v>
      </c>
      <c r="H2194" s="25">
        <v>0</v>
      </c>
    </row>
    <row r="2195" spans="1:8">
      <c r="A2195" s="23">
        <v>2192</v>
      </c>
      <c r="B2195" s="23">
        <v>700</v>
      </c>
      <c r="C2195" s="23">
        <v>0.6</v>
      </c>
      <c r="D2195" s="23">
        <v>10</v>
      </c>
      <c r="E2195" s="23">
        <v>5</v>
      </c>
      <c r="F2195" s="23">
        <v>60</v>
      </c>
      <c r="G2195" s="23">
        <v>10</v>
      </c>
      <c r="H2195" s="25">
        <v>0</v>
      </c>
    </row>
    <row r="2196" spans="1:8">
      <c r="A2196" s="23">
        <v>2193</v>
      </c>
      <c r="B2196" s="23">
        <v>700</v>
      </c>
      <c r="C2196" s="23">
        <v>0.6</v>
      </c>
      <c r="D2196" s="23">
        <v>10</v>
      </c>
      <c r="E2196" s="23">
        <v>5</v>
      </c>
      <c r="F2196" s="23">
        <v>60</v>
      </c>
      <c r="G2196" s="23">
        <v>40</v>
      </c>
      <c r="H2196" s="25">
        <v>0</v>
      </c>
    </row>
    <row r="2197" spans="1:8">
      <c r="A2197" s="23">
        <v>2194</v>
      </c>
      <c r="B2197" s="23">
        <v>700</v>
      </c>
      <c r="C2197" s="23">
        <v>0.6</v>
      </c>
      <c r="D2197" s="23">
        <v>10</v>
      </c>
      <c r="E2197" s="23">
        <v>5</v>
      </c>
      <c r="F2197" s="23">
        <v>60</v>
      </c>
      <c r="G2197" s="23">
        <v>70</v>
      </c>
      <c r="H2197" s="25">
        <v>0</v>
      </c>
    </row>
    <row r="2198" spans="1:8">
      <c r="A2198" s="23">
        <v>2195</v>
      </c>
      <c r="B2198" s="23">
        <v>700</v>
      </c>
      <c r="C2198" s="23">
        <v>0.6</v>
      </c>
      <c r="D2198" s="23">
        <v>10</v>
      </c>
      <c r="E2198" s="23">
        <v>5</v>
      </c>
      <c r="F2198" s="23">
        <v>60</v>
      </c>
      <c r="G2198" s="23">
        <v>100</v>
      </c>
      <c r="H2198" s="25">
        <v>0</v>
      </c>
    </row>
    <row r="2199" spans="1:8">
      <c r="A2199" s="23">
        <v>2196</v>
      </c>
      <c r="B2199" s="23">
        <v>700</v>
      </c>
      <c r="C2199" s="23">
        <v>0.6</v>
      </c>
      <c r="D2199" s="23">
        <v>10</v>
      </c>
      <c r="E2199" s="23">
        <v>10</v>
      </c>
      <c r="F2199" s="23">
        <v>0</v>
      </c>
      <c r="G2199" s="23">
        <v>0</v>
      </c>
      <c r="H2199" s="25">
        <v>0</v>
      </c>
    </row>
    <row r="2200" spans="1:8">
      <c r="A2200" s="23">
        <v>2197</v>
      </c>
      <c r="B2200" s="23">
        <v>700</v>
      </c>
      <c r="C2200" s="23">
        <v>0.6</v>
      </c>
      <c r="D2200" s="23">
        <v>10</v>
      </c>
      <c r="E2200" s="23">
        <v>10</v>
      </c>
      <c r="F2200" s="23">
        <v>0</v>
      </c>
      <c r="G2200" s="23">
        <v>5</v>
      </c>
      <c r="H2200" s="25">
        <v>0</v>
      </c>
    </row>
    <row r="2201" spans="1:8">
      <c r="A2201" s="23">
        <v>2198</v>
      </c>
      <c r="B2201" s="23">
        <v>700</v>
      </c>
      <c r="C2201" s="23">
        <v>0.6</v>
      </c>
      <c r="D2201" s="23">
        <v>10</v>
      </c>
      <c r="E2201" s="23">
        <v>10</v>
      </c>
      <c r="F2201" s="23">
        <v>0</v>
      </c>
      <c r="G2201" s="23">
        <v>10</v>
      </c>
      <c r="H2201" s="25">
        <v>0</v>
      </c>
    </row>
    <row r="2202" spans="1:8">
      <c r="A2202" s="23">
        <v>2199</v>
      </c>
      <c r="B2202" s="23">
        <v>700</v>
      </c>
      <c r="C2202" s="23">
        <v>0.6</v>
      </c>
      <c r="D2202" s="23">
        <v>10</v>
      </c>
      <c r="E2202" s="23">
        <v>10</v>
      </c>
      <c r="F2202" s="23">
        <v>0</v>
      </c>
      <c r="G2202" s="23">
        <v>40</v>
      </c>
      <c r="H2202" s="25">
        <v>0</v>
      </c>
    </row>
    <row r="2203" spans="1:8">
      <c r="A2203" s="23">
        <v>2200</v>
      </c>
      <c r="B2203" s="23">
        <v>700</v>
      </c>
      <c r="C2203" s="23">
        <v>0.6</v>
      </c>
      <c r="D2203" s="23">
        <v>10</v>
      </c>
      <c r="E2203" s="23">
        <v>10</v>
      </c>
      <c r="F2203" s="23">
        <v>0</v>
      </c>
      <c r="G2203" s="23">
        <v>70</v>
      </c>
      <c r="H2203" s="25">
        <v>0</v>
      </c>
    </row>
    <row r="2204" spans="1:8">
      <c r="A2204" s="23">
        <v>2201</v>
      </c>
      <c r="B2204" s="23">
        <v>700</v>
      </c>
      <c r="C2204" s="23">
        <v>0.6</v>
      </c>
      <c r="D2204" s="23">
        <v>10</v>
      </c>
      <c r="E2204" s="23">
        <v>10</v>
      </c>
      <c r="F2204" s="23">
        <v>0</v>
      </c>
      <c r="G2204" s="23">
        <v>100</v>
      </c>
      <c r="H2204" s="25">
        <v>0</v>
      </c>
    </row>
    <row r="2205" spans="1:8">
      <c r="A2205" s="23">
        <v>2202</v>
      </c>
      <c r="B2205" s="23">
        <v>700</v>
      </c>
      <c r="C2205" s="23">
        <v>0.6</v>
      </c>
      <c r="D2205" s="23">
        <v>10</v>
      </c>
      <c r="E2205" s="23">
        <v>10</v>
      </c>
      <c r="F2205" s="23">
        <v>30</v>
      </c>
      <c r="G2205" s="23">
        <v>0</v>
      </c>
      <c r="H2205" s="25">
        <v>0</v>
      </c>
    </row>
    <row r="2206" spans="1:8">
      <c r="A2206" s="23">
        <v>2203</v>
      </c>
      <c r="B2206" s="23">
        <v>700</v>
      </c>
      <c r="C2206" s="23">
        <v>0.6</v>
      </c>
      <c r="D2206" s="23">
        <v>10</v>
      </c>
      <c r="E2206" s="23">
        <v>10</v>
      </c>
      <c r="F2206" s="23">
        <v>30</v>
      </c>
      <c r="G2206" s="23">
        <v>5</v>
      </c>
      <c r="H2206" s="25">
        <v>0</v>
      </c>
    </row>
    <row r="2207" spans="1:8">
      <c r="A2207" s="23">
        <v>2204</v>
      </c>
      <c r="B2207" s="23">
        <v>700</v>
      </c>
      <c r="C2207" s="23">
        <v>0.6</v>
      </c>
      <c r="D2207" s="23">
        <v>10</v>
      </c>
      <c r="E2207" s="23">
        <v>10</v>
      </c>
      <c r="F2207" s="23">
        <v>30</v>
      </c>
      <c r="G2207" s="23">
        <v>10</v>
      </c>
      <c r="H2207" s="25">
        <v>0</v>
      </c>
    </row>
    <row r="2208" spans="1:8">
      <c r="A2208" s="23">
        <v>2205</v>
      </c>
      <c r="B2208" s="23">
        <v>700</v>
      </c>
      <c r="C2208" s="23">
        <v>0.6</v>
      </c>
      <c r="D2208" s="23">
        <v>10</v>
      </c>
      <c r="E2208" s="23">
        <v>10</v>
      </c>
      <c r="F2208" s="23">
        <v>30</v>
      </c>
      <c r="G2208" s="23">
        <v>40</v>
      </c>
      <c r="H2208" s="25">
        <v>0</v>
      </c>
    </row>
    <row r="2209" spans="1:8">
      <c r="A2209" s="23">
        <v>2206</v>
      </c>
      <c r="B2209" s="23">
        <v>700</v>
      </c>
      <c r="C2209" s="23">
        <v>0.6</v>
      </c>
      <c r="D2209" s="23">
        <v>10</v>
      </c>
      <c r="E2209" s="23">
        <v>10</v>
      </c>
      <c r="F2209" s="23">
        <v>30</v>
      </c>
      <c r="G2209" s="23">
        <v>70</v>
      </c>
      <c r="H2209" s="25">
        <v>0</v>
      </c>
    </row>
    <row r="2210" spans="1:8">
      <c r="A2210" s="23">
        <v>2207</v>
      </c>
      <c r="B2210" s="23">
        <v>700</v>
      </c>
      <c r="C2210" s="23">
        <v>0.6</v>
      </c>
      <c r="D2210" s="23">
        <v>10</v>
      </c>
      <c r="E2210" s="23">
        <v>10</v>
      </c>
      <c r="F2210" s="23">
        <v>30</v>
      </c>
      <c r="G2210" s="23">
        <v>100</v>
      </c>
      <c r="H2210" s="25">
        <v>0</v>
      </c>
    </row>
    <row r="2211" spans="1:8">
      <c r="A2211" s="23">
        <v>2208</v>
      </c>
      <c r="B2211" s="23">
        <v>700</v>
      </c>
      <c r="C2211" s="23">
        <v>0.6</v>
      </c>
      <c r="D2211" s="23">
        <v>10</v>
      </c>
      <c r="E2211" s="23">
        <v>10</v>
      </c>
      <c r="F2211" s="23">
        <v>60</v>
      </c>
      <c r="G2211" s="23">
        <v>0</v>
      </c>
      <c r="H2211" s="25">
        <v>0</v>
      </c>
    </row>
    <row r="2212" spans="1:8">
      <c r="A2212" s="23">
        <v>2209</v>
      </c>
      <c r="B2212" s="23">
        <v>700</v>
      </c>
      <c r="C2212" s="23">
        <v>0.6</v>
      </c>
      <c r="D2212" s="23">
        <v>10</v>
      </c>
      <c r="E2212" s="23">
        <v>10</v>
      </c>
      <c r="F2212" s="23">
        <v>60</v>
      </c>
      <c r="G2212" s="23">
        <v>5</v>
      </c>
      <c r="H2212" s="25">
        <v>0</v>
      </c>
    </row>
    <row r="2213" spans="1:8">
      <c r="A2213" s="23">
        <v>2210</v>
      </c>
      <c r="B2213" s="23">
        <v>700</v>
      </c>
      <c r="C2213" s="23">
        <v>0.6</v>
      </c>
      <c r="D2213" s="23">
        <v>10</v>
      </c>
      <c r="E2213" s="23">
        <v>10</v>
      </c>
      <c r="F2213" s="23">
        <v>60</v>
      </c>
      <c r="G2213" s="23">
        <v>10</v>
      </c>
      <c r="H2213" s="25">
        <v>0</v>
      </c>
    </row>
    <row r="2214" spans="1:8">
      <c r="A2214" s="23">
        <v>2211</v>
      </c>
      <c r="B2214" s="23">
        <v>700</v>
      </c>
      <c r="C2214" s="23">
        <v>0.6</v>
      </c>
      <c r="D2214" s="23">
        <v>10</v>
      </c>
      <c r="E2214" s="23">
        <v>10</v>
      </c>
      <c r="F2214" s="23">
        <v>60</v>
      </c>
      <c r="G2214" s="23">
        <v>40</v>
      </c>
      <c r="H2214" s="25">
        <v>0</v>
      </c>
    </row>
    <row r="2215" spans="1:8">
      <c r="A2215" s="23">
        <v>2212</v>
      </c>
      <c r="B2215" s="23">
        <v>700</v>
      </c>
      <c r="C2215" s="23">
        <v>0.6</v>
      </c>
      <c r="D2215" s="23">
        <v>10</v>
      </c>
      <c r="E2215" s="23">
        <v>10</v>
      </c>
      <c r="F2215" s="23">
        <v>60</v>
      </c>
      <c r="G2215" s="23">
        <v>70</v>
      </c>
      <c r="H2215" s="25">
        <v>0</v>
      </c>
    </row>
    <row r="2216" spans="1:8">
      <c r="A2216" s="23">
        <v>2213</v>
      </c>
      <c r="B2216" s="23">
        <v>700</v>
      </c>
      <c r="C2216" s="23">
        <v>0.6</v>
      </c>
      <c r="D2216" s="23">
        <v>10</v>
      </c>
      <c r="E2216" s="23">
        <v>10</v>
      </c>
      <c r="F2216" s="23">
        <v>60</v>
      </c>
      <c r="G2216" s="23">
        <v>100</v>
      </c>
      <c r="H2216" s="25">
        <v>0</v>
      </c>
    </row>
    <row r="2217" spans="1:8">
      <c r="A2217" s="23">
        <v>2214</v>
      </c>
      <c r="B2217" s="23">
        <v>700</v>
      </c>
      <c r="C2217" s="23">
        <v>0.6</v>
      </c>
      <c r="D2217" s="23">
        <v>10</v>
      </c>
      <c r="E2217" s="23">
        <v>20</v>
      </c>
      <c r="F2217" s="23">
        <v>0</v>
      </c>
      <c r="G2217" s="23">
        <v>0</v>
      </c>
      <c r="H2217" s="25">
        <v>0</v>
      </c>
    </row>
    <row r="2218" spans="1:8">
      <c r="A2218" s="23">
        <v>2215</v>
      </c>
      <c r="B2218" s="23">
        <v>700</v>
      </c>
      <c r="C2218" s="23">
        <v>0.6</v>
      </c>
      <c r="D2218" s="23">
        <v>10</v>
      </c>
      <c r="E2218" s="23">
        <v>20</v>
      </c>
      <c r="F2218" s="23">
        <v>0</v>
      </c>
      <c r="G2218" s="23">
        <v>5</v>
      </c>
      <c r="H2218" s="25">
        <v>0</v>
      </c>
    </row>
    <row r="2219" spans="1:8">
      <c r="A2219" s="23">
        <v>2216</v>
      </c>
      <c r="B2219" s="23">
        <v>700</v>
      </c>
      <c r="C2219" s="23">
        <v>0.6</v>
      </c>
      <c r="D2219" s="23">
        <v>10</v>
      </c>
      <c r="E2219" s="23">
        <v>20</v>
      </c>
      <c r="F2219" s="23">
        <v>0</v>
      </c>
      <c r="G2219" s="23">
        <v>10</v>
      </c>
      <c r="H2219" s="25">
        <v>0</v>
      </c>
    </row>
    <row r="2220" spans="1:8">
      <c r="A2220" s="23">
        <v>2217</v>
      </c>
      <c r="B2220" s="23">
        <v>700</v>
      </c>
      <c r="C2220" s="23">
        <v>0.6</v>
      </c>
      <c r="D2220" s="23">
        <v>10</v>
      </c>
      <c r="E2220" s="23">
        <v>20</v>
      </c>
      <c r="F2220" s="23">
        <v>0</v>
      </c>
      <c r="G2220" s="23">
        <v>40</v>
      </c>
      <c r="H2220" s="25">
        <v>0</v>
      </c>
    </row>
    <row r="2221" spans="1:8">
      <c r="A2221" s="23">
        <v>2218</v>
      </c>
      <c r="B2221" s="23">
        <v>700</v>
      </c>
      <c r="C2221" s="23">
        <v>0.6</v>
      </c>
      <c r="D2221" s="23">
        <v>10</v>
      </c>
      <c r="E2221" s="23">
        <v>20</v>
      </c>
      <c r="F2221" s="23">
        <v>0</v>
      </c>
      <c r="G2221" s="23">
        <v>70</v>
      </c>
      <c r="H2221" s="25">
        <v>0</v>
      </c>
    </row>
    <row r="2222" spans="1:8">
      <c r="A2222" s="23">
        <v>2219</v>
      </c>
      <c r="B2222" s="23">
        <v>700</v>
      </c>
      <c r="C2222" s="23">
        <v>0.6</v>
      </c>
      <c r="D2222" s="23">
        <v>10</v>
      </c>
      <c r="E2222" s="23">
        <v>20</v>
      </c>
      <c r="F2222" s="23">
        <v>0</v>
      </c>
      <c r="G2222" s="23">
        <v>100</v>
      </c>
      <c r="H2222" s="25">
        <v>0</v>
      </c>
    </row>
    <row r="2223" spans="1:8">
      <c r="A2223" s="23">
        <v>2220</v>
      </c>
      <c r="B2223" s="23">
        <v>700</v>
      </c>
      <c r="C2223" s="23">
        <v>0.6</v>
      </c>
      <c r="D2223" s="23">
        <v>10</v>
      </c>
      <c r="E2223" s="23">
        <v>20</v>
      </c>
      <c r="F2223" s="23">
        <v>30</v>
      </c>
      <c r="G2223" s="23">
        <v>0</v>
      </c>
      <c r="H2223" s="25">
        <v>0</v>
      </c>
    </row>
    <row r="2224" spans="1:8">
      <c r="A2224" s="23">
        <v>2221</v>
      </c>
      <c r="B2224" s="23">
        <v>700</v>
      </c>
      <c r="C2224" s="23">
        <v>0.6</v>
      </c>
      <c r="D2224" s="23">
        <v>10</v>
      </c>
      <c r="E2224" s="23">
        <v>20</v>
      </c>
      <c r="F2224" s="23">
        <v>30</v>
      </c>
      <c r="G2224" s="23">
        <v>5</v>
      </c>
      <c r="H2224" s="25">
        <v>0</v>
      </c>
    </row>
    <row r="2225" spans="1:8">
      <c r="A2225" s="23">
        <v>2222</v>
      </c>
      <c r="B2225" s="23">
        <v>700</v>
      </c>
      <c r="C2225" s="23">
        <v>0.6</v>
      </c>
      <c r="D2225" s="23">
        <v>10</v>
      </c>
      <c r="E2225" s="23">
        <v>20</v>
      </c>
      <c r="F2225" s="23">
        <v>30</v>
      </c>
      <c r="G2225" s="23">
        <v>10</v>
      </c>
      <c r="H2225" s="25">
        <v>0</v>
      </c>
    </row>
    <row r="2226" spans="1:8">
      <c r="A2226" s="23">
        <v>2223</v>
      </c>
      <c r="B2226" s="23">
        <v>700</v>
      </c>
      <c r="C2226" s="23">
        <v>0.6</v>
      </c>
      <c r="D2226" s="23">
        <v>10</v>
      </c>
      <c r="E2226" s="23">
        <v>20</v>
      </c>
      <c r="F2226" s="23">
        <v>30</v>
      </c>
      <c r="G2226" s="23">
        <v>40</v>
      </c>
      <c r="H2226" s="25">
        <v>0</v>
      </c>
    </row>
    <row r="2227" spans="1:8">
      <c r="A2227" s="23">
        <v>2224</v>
      </c>
      <c r="B2227" s="23">
        <v>700</v>
      </c>
      <c r="C2227" s="23">
        <v>0.6</v>
      </c>
      <c r="D2227" s="23">
        <v>10</v>
      </c>
      <c r="E2227" s="23">
        <v>20</v>
      </c>
      <c r="F2227" s="23">
        <v>30</v>
      </c>
      <c r="G2227" s="23">
        <v>70</v>
      </c>
      <c r="H2227" s="25">
        <v>0</v>
      </c>
    </row>
    <row r="2228" spans="1:8">
      <c r="A2228" s="23">
        <v>2225</v>
      </c>
      <c r="B2228" s="23">
        <v>700</v>
      </c>
      <c r="C2228" s="23">
        <v>0.6</v>
      </c>
      <c r="D2228" s="23">
        <v>10</v>
      </c>
      <c r="E2228" s="23">
        <v>20</v>
      </c>
      <c r="F2228" s="23">
        <v>30</v>
      </c>
      <c r="G2228" s="23">
        <v>100</v>
      </c>
      <c r="H2228" s="25">
        <v>0</v>
      </c>
    </row>
    <row r="2229" spans="1:8">
      <c r="A2229" s="23">
        <v>2226</v>
      </c>
      <c r="B2229" s="23">
        <v>700</v>
      </c>
      <c r="C2229" s="23">
        <v>0.6</v>
      </c>
      <c r="D2229" s="23">
        <v>10</v>
      </c>
      <c r="E2229" s="23">
        <v>20</v>
      </c>
      <c r="F2229" s="23">
        <v>60</v>
      </c>
      <c r="G2229" s="23">
        <v>0</v>
      </c>
      <c r="H2229" s="25">
        <v>0</v>
      </c>
    </row>
    <row r="2230" spans="1:8">
      <c r="A2230" s="23">
        <v>2227</v>
      </c>
      <c r="B2230" s="23">
        <v>700</v>
      </c>
      <c r="C2230" s="23">
        <v>0.6</v>
      </c>
      <c r="D2230" s="23">
        <v>10</v>
      </c>
      <c r="E2230" s="23">
        <v>20</v>
      </c>
      <c r="F2230" s="23">
        <v>60</v>
      </c>
      <c r="G2230" s="23">
        <v>5</v>
      </c>
      <c r="H2230" s="25">
        <v>0</v>
      </c>
    </row>
    <row r="2231" spans="1:8">
      <c r="A2231" s="23">
        <v>2228</v>
      </c>
      <c r="B2231" s="23">
        <v>700</v>
      </c>
      <c r="C2231" s="23">
        <v>0.6</v>
      </c>
      <c r="D2231" s="23">
        <v>10</v>
      </c>
      <c r="E2231" s="23">
        <v>20</v>
      </c>
      <c r="F2231" s="23">
        <v>60</v>
      </c>
      <c r="G2231" s="23">
        <v>10</v>
      </c>
      <c r="H2231" s="25">
        <v>0</v>
      </c>
    </row>
    <row r="2232" spans="1:8">
      <c r="A2232" s="23">
        <v>2229</v>
      </c>
      <c r="B2232" s="23">
        <v>700</v>
      </c>
      <c r="C2232" s="23">
        <v>0.6</v>
      </c>
      <c r="D2232" s="23">
        <v>10</v>
      </c>
      <c r="E2232" s="23">
        <v>20</v>
      </c>
      <c r="F2232" s="23">
        <v>60</v>
      </c>
      <c r="G2232" s="23">
        <v>40</v>
      </c>
      <c r="H2232" s="25">
        <v>0</v>
      </c>
    </row>
    <row r="2233" spans="1:8">
      <c r="A2233" s="23">
        <v>2230</v>
      </c>
      <c r="B2233" s="23">
        <v>700</v>
      </c>
      <c r="C2233" s="23">
        <v>0.6</v>
      </c>
      <c r="D2233" s="23">
        <v>10</v>
      </c>
      <c r="E2233" s="23">
        <v>20</v>
      </c>
      <c r="F2233" s="23">
        <v>60</v>
      </c>
      <c r="G2233" s="23">
        <v>70</v>
      </c>
      <c r="H2233" s="25">
        <v>0</v>
      </c>
    </row>
    <row r="2234" spans="1:8">
      <c r="A2234" s="23">
        <v>2231</v>
      </c>
      <c r="B2234" s="23">
        <v>700</v>
      </c>
      <c r="C2234" s="23">
        <v>0.6</v>
      </c>
      <c r="D2234" s="23">
        <v>10</v>
      </c>
      <c r="E2234" s="23">
        <v>20</v>
      </c>
      <c r="F2234" s="23">
        <v>60</v>
      </c>
      <c r="G2234" s="23">
        <v>100</v>
      </c>
      <c r="H2234" s="25">
        <v>0</v>
      </c>
    </row>
    <row r="2235" spans="1:8">
      <c r="A2235" s="23">
        <v>2232</v>
      </c>
      <c r="B2235" s="23">
        <v>700</v>
      </c>
      <c r="C2235" s="23">
        <v>0.6</v>
      </c>
      <c r="D2235" s="23">
        <v>10</v>
      </c>
      <c r="E2235" s="23">
        <v>50</v>
      </c>
      <c r="F2235" s="23">
        <v>0</v>
      </c>
      <c r="G2235" s="23">
        <v>0</v>
      </c>
      <c r="H2235" s="25">
        <v>0</v>
      </c>
    </row>
    <row r="2236" spans="1:8">
      <c r="A2236" s="23">
        <v>2233</v>
      </c>
      <c r="B2236" s="23">
        <v>700</v>
      </c>
      <c r="C2236" s="23">
        <v>0.6</v>
      </c>
      <c r="D2236" s="23">
        <v>10</v>
      </c>
      <c r="E2236" s="23">
        <v>50</v>
      </c>
      <c r="F2236" s="23">
        <v>0</v>
      </c>
      <c r="G2236" s="23">
        <v>5</v>
      </c>
      <c r="H2236" s="25">
        <v>0</v>
      </c>
    </row>
    <row r="2237" spans="1:8">
      <c r="A2237" s="23">
        <v>2234</v>
      </c>
      <c r="B2237" s="23">
        <v>700</v>
      </c>
      <c r="C2237" s="23">
        <v>0.6</v>
      </c>
      <c r="D2237" s="23">
        <v>10</v>
      </c>
      <c r="E2237" s="23">
        <v>50</v>
      </c>
      <c r="F2237" s="23">
        <v>0</v>
      </c>
      <c r="G2237" s="23">
        <v>10</v>
      </c>
      <c r="H2237" s="25">
        <v>0</v>
      </c>
    </row>
    <row r="2238" spans="1:8">
      <c r="A2238" s="23">
        <v>2235</v>
      </c>
      <c r="B2238" s="23">
        <v>700</v>
      </c>
      <c r="C2238" s="23">
        <v>0.6</v>
      </c>
      <c r="D2238" s="23">
        <v>10</v>
      </c>
      <c r="E2238" s="23">
        <v>50</v>
      </c>
      <c r="F2238" s="23">
        <v>0</v>
      </c>
      <c r="G2238" s="23">
        <v>40</v>
      </c>
      <c r="H2238" s="25">
        <v>0</v>
      </c>
    </row>
    <row r="2239" spans="1:8">
      <c r="A2239" s="23">
        <v>2236</v>
      </c>
      <c r="B2239" s="23">
        <v>700</v>
      </c>
      <c r="C2239" s="23">
        <v>0.6</v>
      </c>
      <c r="D2239" s="23">
        <v>10</v>
      </c>
      <c r="E2239" s="23">
        <v>50</v>
      </c>
      <c r="F2239" s="23">
        <v>0</v>
      </c>
      <c r="G2239" s="23">
        <v>70</v>
      </c>
      <c r="H2239" s="25">
        <v>0</v>
      </c>
    </row>
    <row r="2240" spans="1:8">
      <c r="A2240" s="23">
        <v>2237</v>
      </c>
      <c r="B2240" s="23">
        <v>700</v>
      </c>
      <c r="C2240" s="23">
        <v>0.6</v>
      </c>
      <c r="D2240" s="23">
        <v>10</v>
      </c>
      <c r="E2240" s="23">
        <v>50</v>
      </c>
      <c r="F2240" s="23">
        <v>0</v>
      </c>
      <c r="G2240" s="23">
        <v>100</v>
      </c>
      <c r="H2240" s="25">
        <v>0</v>
      </c>
    </row>
    <row r="2241" spans="1:8">
      <c r="A2241" s="23">
        <v>2238</v>
      </c>
      <c r="B2241" s="23">
        <v>700</v>
      </c>
      <c r="C2241" s="23">
        <v>0.6</v>
      </c>
      <c r="D2241" s="23">
        <v>10</v>
      </c>
      <c r="E2241" s="23">
        <v>50</v>
      </c>
      <c r="F2241" s="23">
        <v>30</v>
      </c>
      <c r="G2241" s="23">
        <v>0</v>
      </c>
      <c r="H2241" s="25">
        <v>0</v>
      </c>
    </row>
    <row r="2242" spans="1:8">
      <c r="A2242" s="23">
        <v>2239</v>
      </c>
      <c r="B2242" s="23">
        <v>700</v>
      </c>
      <c r="C2242" s="23">
        <v>0.6</v>
      </c>
      <c r="D2242" s="23">
        <v>10</v>
      </c>
      <c r="E2242" s="23">
        <v>50</v>
      </c>
      <c r="F2242" s="23">
        <v>30</v>
      </c>
      <c r="G2242" s="23">
        <v>5</v>
      </c>
      <c r="H2242" s="25">
        <v>0</v>
      </c>
    </row>
    <row r="2243" spans="1:8">
      <c r="A2243" s="23">
        <v>2240</v>
      </c>
      <c r="B2243" s="23">
        <v>700</v>
      </c>
      <c r="C2243" s="23">
        <v>0.6</v>
      </c>
      <c r="D2243" s="23">
        <v>10</v>
      </c>
      <c r="E2243" s="23">
        <v>50</v>
      </c>
      <c r="F2243" s="23">
        <v>30</v>
      </c>
      <c r="G2243" s="23">
        <v>10</v>
      </c>
      <c r="H2243" s="25">
        <v>0</v>
      </c>
    </row>
    <row r="2244" spans="1:8">
      <c r="A2244" s="23">
        <v>2241</v>
      </c>
      <c r="B2244" s="23">
        <v>700</v>
      </c>
      <c r="C2244" s="23">
        <v>0.6</v>
      </c>
      <c r="D2244" s="23">
        <v>10</v>
      </c>
      <c r="E2244" s="23">
        <v>50</v>
      </c>
      <c r="F2244" s="23">
        <v>30</v>
      </c>
      <c r="G2244" s="23">
        <v>40</v>
      </c>
      <c r="H2244" s="25">
        <v>0</v>
      </c>
    </row>
    <row r="2245" spans="1:8">
      <c r="A2245" s="23">
        <v>2242</v>
      </c>
      <c r="B2245" s="23">
        <v>700</v>
      </c>
      <c r="C2245" s="23">
        <v>0.6</v>
      </c>
      <c r="D2245" s="23">
        <v>10</v>
      </c>
      <c r="E2245" s="23">
        <v>50</v>
      </c>
      <c r="F2245" s="23">
        <v>30</v>
      </c>
      <c r="G2245" s="23">
        <v>70</v>
      </c>
      <c r="H2245" s="25">
        <v>0</v>
      </c>
    </row>
    <row r="2246" spans="1:8">
      <c r="A2246" s="23">
        <v>2243</v>
      </c>
      <c r="B2246" s="23">
        <v>700</v>
      </c>
      <c r="C2246" s="23">
        <v>0.6</v>
      </c>
      <c r="D2246" s="23">
        <v>10</v>
      </c>
      <c r="E2246" s="23">
        <v>50</v>
      </c>
      <c r="F2246" s="23">
        <v>30</v>
      </c>
      <c r="G2246" s="23">
        <v>100</v>
      </c>
      <c r="H2246" s="25">
        <v>0</v>
      </c>
    </row>
    <row r="2247" spans="1:8">
      <c r="A2247" s="23">
        <v>2244</v>
      </c>
      <c r="B2247" s="23">
        <v>700</v>
      </c>
      <c r="C2247" s="23">
        <v>0.6</v>
      </c>
      <c r="D2247" s="23">
        <v>10</v>
      </c>
      <c r="E2247" s="23">
        <v>50</v>
      </c>
      <c r="F2247" s="23">
        <v>60</v>
      </c>
      <c r="G2247" s="23">
        <v>0</v>
      </c>
      <c r="H2247" s="25">
        <v>0</v>
      </c>
    </row>
    <row r="2248" spans="1:8">
      <c r="A2248" s="23">
        <v>2245</v>
      </c>
      <c r="B2248" s="23">
        <v>700</v>
      </c>
      <c r="C2248" s="23">
        <v>0.6</v>
      </c>
      <c r="D2248" s="23">
        <v>10</v>
      </c>
      <c r="E2248" s="23">
        <v>50</v>
      </c>
      <c r="F2248" s="23">
        <v>60</v>
      </c>
      <c r="G2248" s="23">
        <v>5</v>
      </c>
      <c r="H2248" s="25">
        <v>0</v>
      </c>
    </row>
    <row r="2249" spans="1:8">
      <c r="A2249" s="23">
        <v>2246</v>
      </c>
      <c r="B2249" s="23">
        <v>700</v>
      </c>
      <c r="C2249" s="23">
        <v>0.6</v>
      </c>
      <c r="D2249" s="23">
        <v>10</v>
      </c>
      <c r="E2249" s="23">
        <v>50</v>
      </c>
      <c r="F2249" s="23">
        <v>60</v>
      </c>
      <c r="G2249" s="23">
        <v>10</v>
      </c>
      <c r="H2249" s="25">
        <v>0</v>
      </c>
    </row>
    <row r="2250" spans="1:8">
      <c r="A2250" s="23">
        <v>2247</v>
      </c>
      <c r="B2250" s="23">
        <v>700</v>
      </c>
      <c r="C2250" s="23">
        <v>0.6</v>
      </c>
      <c r="D2250" s="23">
        <v>10</v>
      </c>
      <c r="E2250" s="23">
        <v>50</v>
      </c>
      <c r="F2250" s="23">
        <v>60</v>
      </c>
      <c r="G2250" s="23">
        <v>40</v>
      </c>
      <c r="H2250" s="25">
        <v>0</v>
      </c>
    </row>
    <row r="2251" spans="1:8">
      <c r="A2251" s="23">
        <v>2248</v>
      </c>
      <c r="B2251" s="23">
        <v>700</v>
      </c>
      <c r="C2251" s="23">
        <v>0.6</v>
      </c>
      <c r="D2251" s="23">
        <v>10</v>
      </c>
      <c r="E2251" s="23">
        <v>50</v>
      </c>
      <c r="F2251" s="23">
        <v>60</v>
      </c>
      <c r="G2251" s="23">
        <v>70</v>
      </c>
      <c r="H2251" s="25">
        <v>0</v>
      </c>
    </row>
    <row r="2252" spans="1:8">
      <c r="A2252" s="23">
        <v>2249</v>
      </c>
      <c r="B2252" s="23">
        <v>700</v>
      </c>
      <c r="C2252" s="23">
        <v>0.6</v>
      </c>
      <c r="D2252" s="23">
        <v>10</v>
      </c>
      <c r="E2252" s="23">
        <v>50</v>
      </c>
      <c r="F2252" s="23">
        <v>60</v>
      </c>
      <c r="G2252" s="23">
        <v>100</v>
      </c>
      <c r="H2252" s="25">
        <v>0</v>
      </c>
    </row>
    <row r="2253" spans="1:8">
      <c r="A2253" s="23">
        <v>2250</v>
      </c>
      <c r="B2253" s="23">
        <v>700</v>
      </c>
      <c r="C2253" s="23">
        <v>0.6</v>
      </c>
      <c r="D2253" s="23">
        <v>50</v>
      </c>
      <c r="E2253" s="23">
        <v>1</v>
      </c>
      <c r="F2253" s="23">
        <v>0</v>
      </c>
      <c r="G2253" s="23">
        <v>0</v>
      </c>
      <c r="H2253" s="25">
        <v>0</v>
      </c>
    </row>
    <row r="2254" spans="1:8">
      <c r="A2254" s="23">
        <v>2251</v>
      </c>
      <c r="B2254" s="23">
        <v>700</v>
      </c>
      <c r="C2254" s="23">
        <v>0.6</v>
      </c>
      <c r="D2254" s="23">
        <v>50</v>
      </c>
      <c r="E2254" s="23">
        <v>1</v>
      </c>
      <c r="F2254" s="23">
        <v>0</v>
      </c>
      <c r="G2254" s="23">
        <v>5</v>
      </c>
      <c r="H2254" s="25">
        <v>0</v>
      </c>
    </row>
    <row r="2255" spans="1:8">
      <c r="A2255" s="23">
        <v>2252</v>
      </c>
      <c r="B2255" s="23">
        <v>700</v>
      </c>
      <c r="C2255" s="23">
        <v>0.6</v>
      </c>
      <c r="D2255" s="23">
        <v>50</v>
      </c>
      <c r="E2255" s="23">
        <v>1</v>
      </c>
      <c r="F2255" s="23">
        <v>0</v>
      </c>
      <c r="G2255" s="23">
        <v>10</v>
      </c>
      <c r="H2255" s="25">
        <v>0</v>
      </c>
    </row>
    <row r="2256" spans="1:8">
      <c r="A2256" s="23">
        <v>2253</v>
      </c>
      <c r="B2256" s="23">
        <v>700</v>
      </c>
      <c r="C2256" s="23">
        <v>0.6</v>
      </c>
      <c r="D2256" s="23">
        <v>50</v>
      </c>
      <c r="E2256" s="23">
        <v>1</v>
      </c>
      <c r="F2256" s="23">
        <v>0</v>
      </c>
      <c r="G2256" s="23">
        <v>40</v>
      </c>
      <c r="H2256" s="25">
        <v>0</v>
      </c>
    </row>
    <row r="2257" spans="1:8">
      <c r="A2257" s="23">
        <v>2254</v>
      </c>
      <c r="B2257" s="23">
        <v>700</v>
      </c>
      <c r="C2257" s="23">
        <v>0.6</v>
      </c>
      <c r="D2257" s="23">
        <v>50</v>
      </c>
      <c r="E2257" s="23">
        <v>1</v>
      </c>
      <c r="F2257" s="23">
        <v>0</v>
      </c>
      <c r="G2257" s="23">
        <v>70</v>
      </c>
      <c r="H2257" s="25">
        <v>0</v>
      </c>
    </row>
    <row r="2258" spans="1:8">
      <c r="A2258" s="23">
        <v>2255</v>
      </c>
      <c r="B2258" s="23">
        <v>700</v>
      </c>
      <c r="C2258" s="23">
        <v>0.6</v>
      </c>
      <c r="D2258" s="23">
        <v>50</v>
      </c>
      <c r="E2258" s="23">
        <v>1</v>
      </c>
      <c r="F2258" s="23">
        <v>0</v>
      </c>
      <c r="G2258" s="23">
        <v>100</v>
      </c>
      <c r="H2258" s="25">
        <v>0</v>
      </c>
    </row>
    <row r="2259" spans="1:8">
      <c r="A2259" s="23">
        <v>2256</v>
      </c>
      <c r="B2259" s="23">
        <v>700</v>
      </c>
      <c r="C2259" s="23">
        <v>0.6</v>
      </c>
      <c r="D2259" s="23">
        <v>50</v>
      </c>
      <c r="E2259" s="23">
        <v>1</v>
      </c>
      <c r="F2259" s="23">
        <v>30</v>
      </c>
      <c r="G2259" s="23">
        <v>0</v>
      </c>
      <c r="H2259" s="25">
        <v>0</v>
      </c>
    </row>
    <row r="2260" spans="1:8">
      <c r="A2260" s="23">
        <v>2257</v>
      </c>
      <c r="B2260" s="23">
        <v>700</v>
      </c>
      <c r="C2260" s="23">
        <v>0.6</v>
      </c>
      <c r="D2260" s="23">
        <v>50</v>
      </c>
      <c r="E2260" s="23">
        <v>1</v>
      </c>
      <c r="F2260" s="23">
        <v>30</v>
      </c>
      <c r="G2260" s="23">
        <v>5</v>
      </c>
      <c r="H2260" s="25">
        <v>0</v>
      </c>
    </row>
    <row r="2261" spans="1:8">
      <c r="A2261" s="23">
        <v>2258</v>
      </c>
      <c r="B2261" s="23">
        <v>700</v>
      </c>
      <c r="C2261" s="23">
        <v>0.6</v>
      </c>
      <c r="D2261" s="23">
        <v>50</v>
      </c>
      <c r="E2261" s="23">
        <v>1</v>
      </c>
      <c r="F2261" s="23">
        <v>30</v>
      </c>
      <c r="G2261" s="23">
        <v>10</v>
      </c>
      <c r="H2261" s="25">
        <v>0</v>
      </c>
    </row>
    <row r="2262" spans="1:8">
      <c r="A2262" s="23">
        <v>2259</v>
      </c>
      <c r="B2262" s="23">
        <v>700</v>
      </c>
      <c r="C2262" s="23">
        <v>0.6</v>
      </c>
      <c r="D2262" s="23">
        <v>50</v>
      </c>
      <c r="E2262" s="23">
        <v>1</v>
      </c>
      <c r="F2262" s="23">
        <v>30</v>
      </c>
      <c r="G2262" s="23">
        <v>40</v>
      </c>
      <c r="H2262" s="25">
        <v>0</v>
      </c>
    </row>
    <row r="2263" spans="1:8">
      <c r="A2263" s="23">
        <v>2260</v>
      </c>
      <c r="B2263" s="23">
        <v>700</v>
      </c>
      <c r="C2263" s="23">
        <v>0.6</v>
      </c>
      <c r="D2263" s="23">
        <v>50</v>
      </c>
      <c r="E2263" s="23">
        <v>1</v>
      </c>
      <c r="F2263" s="23">
        <v>30</v>
      </c>
      <c r="G2263" s="23">
        <v>70</v>
      </c>
      <c r="H2263" s="25">
        <v>0</v>
      </c>
    </row>
    <row r="2264" spans="1:8">
      <c r="A2264" s="23">
        <v>2261</v>
      </c>
      <c r="B2264" s="23">
        <v>700</v>
      </c>
      <c r="C2264" s="23">
        <v>0.6</v>
      </c>
      <c r="D2264" s="23">
        <v>50</v>
      </c>
      <c r="E2264" s="23">
        <v>1</v>
      </c>
      <c r="F2264" s="23">
        <v>30</v>
      </c>
      <c r="G2264" s="23">
        <v>100</v>
      </c>
      <c r="H2264" s="25">
        <v>0</v>
      </c>
    </row>
    <row r="2265" spans="1:8">
      <c r="A2265" s="23">
        <v>2262</v>
      </c>
      <c r="B2265" s="23">
        <v>700</v>
      </c>
      <c r="C2265" s="23">
        <v>0.6</v>
      </c>
      <c r="D2265" s="23">
        <v>50</v>
      </c>
      <c r="E2265" s="23">
        <v>1</v>
      </c>
      <c r="F2265" s="23">
        <v>60</v>
      </c>
      <c r="G2265" s="23">
        <v>0</v>
      </c>
      <c r="H2265" s="25">
        <v>0</v>
      </c>
    </row>
    <row r="2266" spans="1:8">
      <c r="A2266" s="23">
        <v>2263</v>
      </c>
      <c r="B2266" s="23">
        <v>700</v>
      </c>
      <c r="C2266" s="23">
        <v>0.6</v>
      </c>
      <c r="D2266" s="23">
        <v>50</v>
      </c>
      <c r="E2266" s="23">
        <v>1</v>
      </c>
      <c r="F2266" s="23">
        <v>60</v>
      </c>
      <c r="G2266" s="23">
        <v>5</v>
      </c>
      <c r="H2266" s="25">
        <v>0</v>
      </c>
    </row>
    <row r="2267" spans="1:8">
      <c r="A2267" s="23">
        <v>2264</v>
      </c>
      <c r="B2267" s="23">
        <v>700</v>
      </c>
      <c r="C2267" s="23">
        <v>0.6</v>
      </c>
      <c r="D2267" s="23">
        <v>50</v>
      </c>
      <c r="E2267" s="23">
        <v>1</v>
      </c>
      <c r="F2267" s="23">
        <v>60</v>
      </c>
      <c r="G2267" s="23">
        <v>10</v>
      </c>
      <c r="H2267" s="25">
        <v>0</v>
      </c>
    </row>
    <row r="2268" spans="1:8">
      <c r="A2268" s="23">
        <v>2265</v>
      </c>
      <c r="B2268" s="23">
        <v>700</v>
      </c>
      <c r="C2268" s="23">
        <v>0.6</v>
      </c>
      <c r="D2268" s="23">
        <v>50</v>
      </c>
      <c r="E2268" s="23">
        <v>1</v>
      </c>
      <c r="F2268" s="23">
        <v>60</v>
      </c>
      <c r="G2268" s="23">
        <v>40</v>
      </c>
      <c r="H2268" s="25">
        <v>0</v>
      </c>
    </row>
    <row r="2269" spans="1:8">
      <c r="A2269" s="23">
        <v>2266</v>
      </c>
      <c r="B2269" s="23">
        <v>700</v>
      </c>
      <c r="C2269" s="23">
        <v>0.6</v>
      </c>
      <c r="D2269" s="23">
        <v>50</v>
      </c>
      <c r="E2269" s="23">
        <v>1</v>
      </c>
      <c r="F2269" s="23">
        <v>60</v>
      </c>
      <c r="G2269" s="23">
        <v>70</v>
      </c>
      <c r="H2269" s="25">
        <v>0</v>
      </c>
    </row>
    <row r="2270" spans="1:8">
      <c r="A2270" s="23">
        <v>2267</v>
      </c>
      <c r="B2270" s="23">
        <v>700</v>
      </c>
      <c r="C2270" s="23">
        <v>0.6</v>
      </c>
      <c r="D2270" s="23">
        <v>50</v>
      </c>
      <c r="E2270" s="23">
        <v>1</v>
      </c>
      <c r="F2270" s="23">
        <v>60</v>
      </c>
      <c r="G2270" s="23">
        <v>100</v>
      </c>
      <c r="H2270" s="25">
        <v>0</v>
      </c>
    </row>
    <row r="2271" spans="1:8">
      <c r="A2271" s="23">
        <v>2268</v>
      </c>
      <c r="B2271" s="23">
        <v>700</v>
      </c>
      <c r="C2271" s="23">
        <v>0.6</v>
      </c>
      <c r="D2271" s="23">
        <v>50</v>
      </c>
      <c r="E2271" s="23">
        <v>5</v>
      </c>
      <c r="F2271" s="23">
        <v>0</v>
      </c>
      <c r="G2271" s="23">
        <v>0</v>
      </c>
      <c r="H2271" s="25">
        <v>0</v>
      </c>
    </row>
    <row r="2272" spans="1:8">
      <c r="A2272" s="23">
        <v>2269</v>
      </c>
      <c r="B2272" s="23">
        <v>700</v>
      </c>
      <c r="C2272" s="23">
        <v>0.6</v>
      </c>
      <c r="D2272" s="23">
        <v>50</v>
      </c>
      <c r="E2272" s="23">
        <v>5</v>
      </c>
      <c r="F2272" s="23">
        <v>0</v>
      </c>
      <c r="G2272" s="23">
        <v>5</v>
      </c>
      <c r="H2272" s="25">
        <v>0</v>
      </c>
    </row>
    <row r="2273" spans="1:8">
      <c r="A2273" s="23">
        <v>2270</v>
      </c>
      <c r="B2273" s="23">
        <v>700</v>
      </c>
      <c r="C2273" s="23">
        <v>0.6</v>
      </c>
      <c r="D2273" s="23">
        <v>50</v>
      </c>
      <c r="E2273" s="23">
        <v>5</v>
      </c>
      <c r="F2273" s="23">
        <v>0</v>
      </c>
      <c r="G2273" s="23">
        <v>10</v>
      </c>
      <c r="H2273" s="25">
        <v>0</v>
      </c>
    </row>
    <row r="2274" spans="1:8">
      <c r="A2274" s="23">
        <v>2271</v>
      </c>
      <c r="B2274" s="23">
        <v>700</v>
      </c>
      <c r="C2274" s="23">
        <v>0.6</v>
      </c>
      <c r="D2274" s="23">
        <v>50</v>
      </c>
      <c r="E2274" s="23">
        <v>5</v>
      </c>
      <c r="F2274" s="23">
        <v>0</v>
      </c>
      <c r="G2274" s="23">
        <v>40</v>
      </c>
      <c r="H2274" s="25">
        <v>0</v>
      </c>
    </row>
    <row r="2275" spans="1:8">
      <c r="A2275" s="23">
        <v>2272</v>
      </c>
      <c r="B2275" s="23">
        <v>700</v>
      </c>
      <c r="C2275" s="23">
        <v>0.6</v>
      </c>
      <c r="D2275" s="23">
        <v>50</v>
      </c>
      <c r="E2275" s="23">
        <v>5</v>
      </c>
      <c r="F2275" s="23">
        <v>0</v>
      </c>
      <c r="G2275" s="23">
        <v>70</v>
      </c>
      <c r="H2275" s="25">
        <v>0</v>
      </c>
    </row>
    <row r="2276" spans="1:8">
      <c r="A2276" s="23">
        <v>2273</v>
      </c>
      <c r="B2276" s="23">
        <v>700</v>
      </c>
      <c r="C2276" s="23">
        <v>0.6</v>
      </c>
      <c r="D2276" s="23">
        <v>50</v>
      </c>
      <c r="E2276" s="23">
        <v>5</v>
      </c>
      <c r="F2276" s="23">
        <v>0</v>
      </c>
      <c r="G2276" s="23">
        <v>100</v>
      </c>
      <c r="H2276" s="25">
        <v>0</v>
      </c>
    </row>
    <row r="2277" spans="1:8">
      <c r="A2277" s="23">
        <v>2274</v>
      </c>
      <c r="B2277" s="23">
        <v>700</v>
      </c>
      <c r="C2277" s="23">
        <v>0.6</v>
      </c>
      <c r="D2277" s="23">
        <v>50</v>
      </c>
      <c r="E2277" s="23">
        <v>5</v>
      </c>
      <c r="F2277" s="23">
        <v>30</v>
      </c>
      <c r="G2277" s="23">
        <v>0</v>
      </c>
      <c r="H2277" s="25">
        <v>0</v>
      </c>
    </row>
    <row r="2278" spans="1:8">
      <c r="A2278" s="23">
        <v>2275</v>
      </c>
      <c r="B2278" s="23">
        <v>700</v>
      </c>
      <c r="C2278" s="23">
        <v>0.6</v>
      </c>
      <c r="D2278" s="23">
        <v>50</v>
      </c>
      <c r="E2278" s="23">
        <v>5</v>
      </c>
      <c r="F2278" s="23">
        <v>30</v>
      </c>
      <c r="G2278" s="23">
        <v>5</v>
      </c>
      <c r="H2278" s="25">
        <v>0</v>
      </c>
    </row>
    <row r="2279" spans="1:8">
      <c r="A2279" s="23">
        <v>2276</v>
      </c>
      <c r="B2279" s="23">
        <v>700</v>
      </c>
      <c r="C2279" s="23">
        <v>0.6</v>
      </c>
      <c r="D2279" s="23">
        <v>50</v>
      </c>
      <c r="E2279" s="23">
        <v>5</v>
      </c>
      <c r="F2279" s="23">
        <v>30</v>
      </c>
      <c r="G2279" s="23">
        <v>10</v>
      </c>
      <c r="H2279" s="25">
        <v>0</v>
      </c>
    </row>
    <row r="2280" spans="1:8">
      <c r="A2280" s="23">
        <v>2277</v>
      </c>
      <c r="B2280" s="23">
        <v>700</v>
      </c>
      <c r="C2280" s="23">
        <v>0.6</v>
      </c>
      <c r="D2280" s="23">
        <v>50</v>
      </c>
      <c r="E2280" s="23">
        <v>5</v>
      </c>
      <c r="F2280" s="23">
        <v>30</v>
      </c>
      <c r="G2280" s="23">
        <v>40</v>
      </c>
      <c r="H2280" s="25">
        <v>0</v>
      </c>
    </row>
    <row r="2281" spans="1:8">
      <c r="A2281" s="23">
        <v>2278</v>
      </c>
      <c r="B2281" s="23">
        <v>700</v>
      </c>
      <c r="C2281" s="23">
        <v>0.6</v>
      </c>
      <c r="D2281" s="23">
        <v>50</v>
      </c>
      <c r="E2281" s="23">
        <v>5</v>
      </c>
      <c r="F2281" s="23">
        <v>30</v>
      </c>
      <c r="G2281" s="23">
        <v>70</v>
      </c>
      <c r="H2281" s="25">
        <v>0</v>
      </c>
    </row>
    <row r="2282" spans="1:8">
      <c r="A2282" s="23">
        <v>2279</v>
      </c>
      <c r="B2282" s="23">
        <v>700</v>
      </c>
      <c r="C2282" s="23">
        <v>0.6</v>
      </c>
      <c r="D2282" s="23">
        <v>50</v>
      </c>
      <c r="E2282" s="23">
        <v>5</v>
      </c>
      <c r="F2282" s="23">
        <v>30</v>
      </c>
      <c r="G2282" s="23">
        <v>100</v>
      </c>
      <c r="H2282" s="25">
        <v>0</v>
      </c>
    </row>
    <row r="2283" spans="1:8">
      <c r="A2283" s="23">
        <v>2280</v>
      </c>
      <c r="B2283" s="23">
        <v>700</v>
      </c>
      <c r="C2283" s="23">
        <v>0.6</v>
      </c>
      <c r="D2283" s="23">
        <v>50</v>
      </c>
      <c r="E2283" s="23">
        <v>5</v>
      </c>
      <c r="F2283" s="23">
        <v>60</v>
      </c>
      <c r="G2283" s="23">
        <v>0</v>
      </c>
      <c r="H2283" s="25">
        <v>0</v>
      </c>
    </row>
    <row r="2284" spans="1:8">
      <c r="A2284" s="23">
        <v>2281</v>
      </c>
      <c r="B2284" s="23">
        <v>700</v>
      </c>
      <c r="C2284" s="23">
        <v>0.6</v>
      </c>
      <c r="D2284" s="23">
        <v>50</v>
      </c>
      <c r="E2284" s="23">
        <v>5</v>
      </c>
      <c r="F2284" s="23">
        <v>60</v>
      </c>
      <c r="G2284" s="23">
        <v>5</v>
      </c>
      <c r="H2284" s="25">
        <v>0</v>
      </c>
    </row>
    <row r="2285" spans="1:8">
      <c r="A2285" s="23">
        <v>2282</v>
      </c>
      <c r="B2285" s="23">
        <v>700</v>
      </c>
      <c r="C2285" s="23">
        <v>0.6</v>
      </c>
      <c r="D2285" s="23">
        <v>50</v>
      </c>
      <c r="E2285" s="23">
        <v>5</v>
      </c>
      <c r="F2285" s="23">
        <v>60</v>
      </c>
      <c r="G2285" s="23">
        <v>10</v>
      </c>
      <c r="H2285" s="25">
        <v>0</v>
      </c>
    </row>
    <row r="2286" spans="1:8">
      <c r="A2286" s="23">
        <v>2283</v>
      </c>
      <c r="B2286" s="23">
        <v>700</v>
      </c>
      <c r="C2286" s="23">
        <v>0.6</v>
      </c>
      <c r="D2286" s="23">
        <v>50</v>
      </c>
      <c r="E2286" s="23">
        <v>5</v>
      </c>
      <c r="F2286" s="23">
        <v>60</v>
      </c>
      <c r="G2286" s="23">
        <v>40</v>
      </c>
      <c r="H2286" s="25">
        <v>0</v>
      </c>
    </row>
    <row r="2287" spans="1:8">
      <c r="A2287" s="23">
        <v>2284</v>
      </c>
      <c r="B2287" s="23">
        <v>700</v>
      </c>
      <c r="C2287" s="23">
        <v>0.6</v>
      </c>
      <c r="D2287" s="23">
        <v>50</v>
      </c>
      <c r="E2287" s="23">
        <v>5</v>
      </c>
      <c r="F2287" s="23">
        <v>60</v>
      </c>
      <c r="G2287" s="23">
        <v>70</v>
      </c>
      <c r="H2287" s="25">
        <v>0</v>
      </c>
    </row>
    <row r="2288" spans="1:8">
      <c r="A2288" s="23">
        <v>2285</v>
      </c>
      <c r="B2288" s="23">
        <v>700</v>
      </c>
      <c r="C2288" s="23">
        <v>0.6</v>
      </c>
      <c r="D2288" s="23">
        <v>50</v>
      </c>
      <c r="E2288" s="23">
        <v>5</v>
      </c>
      <c r="F2288" s="23">
        <v>60</v>
      </c>
      <c r="G2288" s="23">
        <v>100</v>
      </c>
      <c r="H2288" s="25">
        <v>0</v>
      </c>
    </row>
    <row r="2289" spans="1:8">
      <c r="A2289" s="23">
        <v>2286</v>
      </c>
      <c r="B2289" s="23">
        <v>700</v>
      </c>
      <c r="C2289" s="23">
        <v>0.6</v>
      </c>
      <c r="D2289" s="23">
        <v>50</v>
      </c>
      <c r="E2289" s="23">
        <v>10</v>
      </c>
      <c r="F2289" s="23">
        <v>0</v>
      </c>
      <c r="G2289" s="23">
        <v>0</v>
      </c>
      <c r="H2289" s="25">
        <v>0</v>
      </c>
    </row>
    <row r="2290" spans="1:8">
      <c r="A2290" s="23">
        <v>2287</v>
      </c>
      <c r="B2290" s="23">
        <v>700</v>
      </c>
      <c r="C2290" s="23">
        <v>0.6</v>
      </c>
      <c r="D2290" s="23">
        <v>50</v>
      </c>
      <c r="E2290" s="23">
        <v>10</v>
      </c>
      <c r="F2290" s="23">
        <v>0</v>
      </c>
      <c r="G2290" s="23">
        <v>5</v>
      </c>
      <c r="H2290" s="25">
        <v>0</v>
      </c>
    </row>
    <row r="2291" spans="1:8">
      <c r="A2291" s="23">
        <v>2288</v>
      </c>
      <c r="B2291" s="23">
        <v>700</v>
      </c>
      <c r="C2291" s="23">
        <v>0.6</v>
      </c>
      <c r="D2291" s="23">
        <v>50</v>
      </c>
      <c r="E2291" s="23">
        <v>10</v>
      </c>
      <c r="F2291" s="23">
        <v>0</v>
      </c>
      <c r="G2291" s="23">
        <v>10</v>
      </c>
      <c r="H2291" s="25">
        <v>0</v>
      </c>
    </row>
    <row r="2292" spans="1:8">
      <c r="A2292" s="23">
        <v>2289</v>
      </c>
      <c r="B2292" s="23">
        <v>700</v>
      </c>
      <c r="C2292" s="23">
        <v>0.6</v>
      </c>
      <c r="D2292" s="23">
        <v>50</v>
      </c>
      <c r="E2292" s="23">
        <v>10</v>
      </c>
      <c r="F2292" s="23">
        <v>0</v>
      </c>
      <c r="G2292" s="23">
        <v>40</v>
      </c>
      <c r="H2292" s="25">
        <v>0</v>
      </c>
    </row>
    <row r="2293" spans="1:8">
      <c r="A2293" s="23">
        <v>2290</v>
      </c>
      <c r="B2293" s="23">
        <v>700</v>
      </c>
      <c r="C2293" s="23">
        <v>0.6</v>
      </c>
      <c r="D2293" s="23">
        <v>50</v>
      </c>
      <c r="E2293" s="23">
        <v>10</v>
      </c>
      <c r="F2293" s="23">
        <v>0</v>
      </c>
      <c r="G2293" s="23">
        <v>70</v>
      </c>
      <c r="H2293" s="25">
        <v>0</v>
      </c>
    </row>
    <row r="2294" spans="1:8">
      <c r="A2294" s="23">
        <v>2291</v>
      </c>
      <c r="B2294" s="23">
        <v>700</v>
      </c>
      <c r="C2294" s="23">
        <v>0.6</v>
      </c>
      <c r="D2294" s="23">
        <v>50</v>
      </c>
      <c r="E2294" s="23">
        <v>10</v>
      </c>
      <c r="F2294" s="23">
        <v>0</v>
      </c>
      <c r="G2294" s="23">
        <v>100</v>
      </c>
      <c r="H2294" s="25">
        <v>0</v>
      </c>
    </row>
    <row r="2295" spans="1:8">
      <c r="A2295" s="23">
        <v>2292</v>
      </c>
      <c r="B2295" s="23">
        <v>700</v>
      </c>
      <c r="C2295" s="23">
        <v>0.6</v>
      </c>
      <c r="D2295" s="23">
        <v>50</v>
      </c>
      <c r="E2295" s="23">
        <v>10</v>
      </c>
      <c r="F2295" s="23">
        <v>30</v>
      </c>
      <c r="G2295" s="23">
        <v>0</v>
      </c>
      <c r="H2295" s="25">
        <v>0</v>
      </c>
    </row>
    <row r="2296" spans="1:8">
      <c r="A2296" s="23">
        <v>2293</v>
      </c>
      <c r="B2296" s="23">
        <v>700</v>
      </c>
      <c r="C2296" s="23">
        <v>0.6</v>
      </c>
      <c r="D2296" s="23">
        <v>50</v>
      </c>
      <c r="E2296" s="23">
        <v>10</v>
      </c>
      <c r="F2296" s="23">
        <v>30</v>
      </c>
      <c r="G2296" s="23">
        <v>5</v>
      </c>
      <c r="H2296" s="25">
        <v>0</v>
      </c>
    </row>
    <row r="2297" spans="1:8">
      <c r="A2297" s="23">
        <v>2294</v>
      </c>
      <c r="B2297" s="23">
        <v>700</v>
      </c>
      <c r="C2297" s="23">
        <v>0.6</v>
      </c>
      <c r="D2297" s="23">
        <v>50</v>
      </c>
      <c r="E2297" s="23">
        <v>10</v>
      </c>
      <c r="F2297" s="23">
        <v>30</v>
      </c>
      <c r="G2297" s="23">
        <v>10</v>
      </c>
      <c r="H2297" s="25">
        <v>0</v>
      </c>
    </row>
    <row r="2298" spans="1:8">
      <c r="A2298" s="23">
        <v>2295</v>
      </c>
      <c r="B2298" s="23">
        <v>700</v>
      </c>
      <c r="C2298" s="23">
        <v>0.6</v>
      </c>
      <c r="D2298" s="23">
        <v>50</v>
      </c>
      <c r="E2298" s="23">
        <v>10</v>
      </c>
      <c r="F2298" s="23">
        <v>30</v>
      </c>
      <c r="G2298" s="23">
        <v>40</v>
      </c>
      <c r="H2298" s="25">
        <v>0</v>
      </c>
    </row>
    <row r="2299" spans="1:8">
      <c r="A2299" s="23">
        <v>2296</v>
      </c>
      <c r="B2299" s="23">
        <v>700</v>
      </c>
      <c r="C2299" s="23">
        <v>0.6</v>
      </c>
      <c r="D2299" s="23">
        <v>50</v>
      </c>
      <c r="E2299" s="23">
        <v>10</v>
      </c>
      <c r="F2299" s="23">
        <v>30</v>
      </c>
      <c r="G2299" s="23">
        <v>70</v>
      </c>
      <c r="H2299" s="25">
        <v>0</v>
      </c>
    </row>
    <row r="2300" spans="1:8">
      <c r="A2300" s="23">
        <v>2297</v>
      </c>
      <c r="B2300" s="23">
        <v>700</v>
      </c>
      <c r="C2300" s="23">
        <v>0.6</v>
      </c>
      <c r="D2300" s="23">
        <v>50</v>
      </c>
      <c r="E2300" s="23">
        <v>10</v>
      </c>
      <c r="F2300" s="23">
        <v>30</v>
      </c>
      <c r="G2300" s="23">
        <v>100</v>
      </c>
      <c r="H2300" s="25">
        <v>0</v>
      </c>
    </row>
    <row r="2301" spans="1:8">
      <c r="A2301" s="23">
        <v>2298</v>
      </c>
      <c r="B2301" s="23">
        <v>700</v>
      </c>
      <c r="C2301" s="23">
        <v>0.6</v>
      </c>
      <c r="D2301" s="23">
        <v>50</v>
      </c>
      <c r="E2301" s="23">
        <v>10</v>
      </c>
      <c r="F2301" s="23">
        <v>60</v>
      </c>
      <c r="G2301" s="23">
        <v>0</v>
      </c>
      <c r="H2301" s="25">
        <v>0</v>
      </c>
    </row>
    <row r="2302" spans="1:8">
      <c r="A2302" s="23">
        <v>2299</v>
      </c>
      <c r="B2302" s="23">
        <v>700</v>
      </c>
      <c r="C2302" s="23">
        <v>0.6</v>
      </c>
      <c r="D2302" s="23">
        <v>50</v>
      </c>
      <c r="E2302" s="23">
        <v>10</v>
      </c>
      <c r="F2302" s="23">
        <v>60</v>
      </c>
      <c r="G2302" s="23">
        <v>5</v>
      </c>
      <c r="H2302" s="25">
        <v>0</v>
      </c>
    </row>
    <row r="2303" spans="1:8">
      <c r="A2303" s="23">
        <v>2300</v>
      </c>
      <c r="B2303" s="23">
        <v>700</v>
      </c>
      <c r="C2303" s="23">
        <v>0.6</v>
      </c>
      <c r="D2303" s="23">
        <v>50</v>
      </c>
      <c r="E2303" s="23">
        <v>10</v>
      </c>
      <c r="F2303" s="23">
        <v>60</v>
      </c>
      <c r="G2303" s="23">
        <v>10</v>
      </c>
      <c r="H2303" s="25">
        <v>0</v>
      </c>
    </row>
    <row r="2304" spans="1:8">
      <c r="A2304" s="23">
        <v>2301</v>
      </c>
      <c r="B2304" s="23">
        <v>700</v>
      </c>
      <c r="C2304" s="23">
        <v>0.6</v>
      </c>
      <c r="D2304" s="23">
        <v>50</v>
      </c>
      <c r="E2304" s="23">
        <v>10</v>
      </c>
      <c r="F2304" s="23">
        <v>60</v>
      </c>
      <c r="G2304" s="23">
        <v>40</v>
      </c>
      <c r="H2304" s="25">
        <v>0</v>
      </c>
    </row>
    <row r="2305" spans="1:8">
      <c r="A2305" s="23">
        <v>2302</v>
      </c>
      <c r="B2305" s="23">
        <v>700</v>
      </c>
      <c r="C2305" s="23">
        <v>0.6</v>
      </c>
      <c r="D2305" s="23">
        <v>50</v>
      </c>
      <c r="E2305" s="23">
        <v>10</v>
      </c>
      <c r="F2305" s="23">
        <v>60</v>
      </c>
      <c r="G2305" s="23">
        <v>70</v>
      </c>
      <c r="H2305" s="25">
        <v>0</v>
      </c>
    </row>
    <row r="2306" spans="1:8">
      <c r="A2306" s="23">
        <v>2303</v>
      </c>
      <c r="B2306" s="23">
        <v>700</v>
      </c>
      <c r="C2306" s="23">
        <v>0.6</v>
      </c>
      <c r="D2306" s="23">
        <v>50</v>
      </c>
      <c r="E2306" s="23">
        <v>10</v>
      </c>
      <c r="F2306" s="23">
        <v>60</v>
      </c>
      <c r="G2306" s="23">
        <v>100</v>
      </c>
      <c r="H2306" s="25">
        <v>0</v>
      </c>
    </row>
    <row r="2307" spans="1:8">
      <c r="A2307" s="23">
        <v>2304</v>
      </c>
      <c r="B2307" s="23">
        <v>700</v>
      </c>
      <c r="C2307" s="23">
        <v>0.6</v>
      </c>
      <c r="D2307" s="23">
        <v>50</v>
      </c>
      <c r="E2307" s="23">
        <v>20</v>
      </c>
      <c r="F2307" s="23">
        <v>0</v>
      </c>
      <c r="G2307" s="23">
        <v>0</v>
      </c>
      <c r="H2307" s="25">
        <v>0</v>
      </c>
    </row>
    <row r="2308" spans="1:8">
      <c r="A2308" s="23">
        <v>2305</v>
      </c>
      <c r="B2308" s="23">
        <v>700</v>
      </c>
      <c r="C2308" s="23">
        <v>0.6</v>
      </c>
      <c r="D2308" s="23">
        <v>50</v>
      </c>
      <c r="E2308" s="23">
        <v>20</v>
      </c>
      <c r="F2308" s="23">
        <v>0</v>
      </c>
      <c r="G2308" s="23">
        <v>5</v>
      </c>
      <c r="H2308" s="25">
        <v>0</v>
      </c>
    </row>
    <row r="2309" spans="1:8">
      <c r="A2309" s="23">
        <v>2306</v>
      </c>
      <c r="B2309" s="23">
        <v>700</v>
      </c>
      <c r="C2309" s="23">
        <v>0.6</v>
      </c>
      <c r="D2309" s="23">
        <v>50</v>
      </c>
      <c r="E2309" s="23">
        <v>20</v>
      </c>
      <c r="F2309" s="23">
        <v>0</v>
      </c>
      <c r="G2309" s="23">
        <v>10</v>
      </c>
      <c r="H2309" s="25">
        <v>0</v>
      </c>
    </row>
    <row r="2310" spans="1:8">
      <c r="A2310" s="23">
        <v>2307</v>
      </c>
      <c r="B2310" s="23">
        <v>700</v>
      </c>
      <c r="C2310" s="23">
        <v>0.6</v>
      </c>
      <c r="D2310" s="23">
        <v>50</v>
      </c>
      <c r="E2310" s="23">
        <v>20</v>
      </c>
      <c r="F2310" s="23">
        <v>0</v>
      </c>
      <c r="G2310" s="23">
        <v>40</v>
      </c>
      <c r="H2310" s="25">
        <v>0</v>
      </c>
    </row>
    <row r="2311" spans="1:8">
      <c r="A2311" s="23">
        <v>2308</v>
      </c>
      <c r="B2311" s="23">
        <v>700</v>
      </c>
      <c r="C2311" s="23">
        <v>0.6</v>
      </c>
      <c r="D2311" s="23">
        <v>50</v>
      </c>
      <c r="E2311" s="23">
        <v>20</v>
      </c>
      <c r="F2311" s="23">
        <v>0</v>
      </c>
      <c r="G2311" s="23">
        <v>70</v>
      </c>
      <c r="H2311" s="25">
        <v>0</v>
      </c>
    </row>
    <row r="2312" spans="1:8">
      <c r="A2312" s="23">
        <v>2309</v>
      </c>
      <c r="B2312" s="23">
        <v>700</v>
      </c>
      <c r="C2312" s="23">
        <v>0.6</v>
      </c>
      <c r="D2312" s="23">
        <v>50</v>
      </c>
      <c r="E2312" s="23">
        <v>20</v>
      </c>
      <c r="F2312" s="23">
        <v>0</v>
      </c>
      <c r="G2312" s="23">
        <v>100</v>
      </c>
      <c r="H2312" s="25">
        <v>0</v>
      </c>
    </row>
    <row r="2313" spans="1:8">
      <c r="A2313" s="23">
        <v>2310</v>
      </c>
      <c r="B2313" s="23">
        <v>700</v>
      </c>
      <c r="C2313" s="23">
        <v>0.6</v>
      </c>
      <c r="D2313" s="23">
        <v>50</v>
      </c>
      <c r="E2313" s="23">
        <v>20</v>
      </c>
      <c r="F2313" s="23">
        <v>30</v>
      </c>
      <c r="G2313" s="23">
        <v>0</v>
      </c>
      <c r="H2313" s="25">
        <v>0</v>
      </c>
    </row>
    <row r="2314" spans="1:8">
      <c r="A2314" s="23">
        <v>2311</v>
      </c>
      <c r="B2314" s="23">
        <v>700</v>
      </c>
      <c r="C2314" s="23">
        <v>0.6</v>
      </c>
      <c r="D2314" s="23">
        <v>50</v>
      </c>
      <c r="E2314" s="23">
        <v>20</v>
      </c>
      <c r="F2314" s="23">
        <v>30</v>
      </c>
      <c r="G2314" s="23">
        <v>5</v>
      </c>
      <c r="H2314" s="25">
        <v>0</v>
      </c>
    </row>
    <row r="2315" spans="1:8">
      <c r="A2315" s="23">
        <v>2312</v>
      </c>
      <c r="B2315" s="23">
        <v>700</v>
      </c>
      <c r="C2315" s="23">
        <v>0.6</v>
      </c>
      <c r="D2315" s="23">
        <v>50</v>
      </c>
      <c r="E2315" s="23">
        <v>20</v>
      </c>
      <c r="F2315" s="23">
        <v>30</v>
      </c>
      <c r="G2315" s="23">
        <v>10</v>
      </c>
      <c r="H2315" s="25">
        <v>0</v>
      </c>
    </row>
    <row r="2316" spans="1:8">
      <c r="A2316" s="23">
        <v>2313</v>
      </c>
      <c r="B2316" s="23">
        <v>700</v>
      </c>
      <c r="C2316" s="23">
        <v>0.6</v>
      </c>
      <c r="D2316" s="23">
        <v>50</v>
      </c>
      <c r="E2316" s="23">
        <v>20</v>
      </c>
      <c r="F2316" s="23">
        <v>30</v>
      </c>
      <c r="G2316" s="23">
        <v>40</v>
      </c>
      <c r="H2316" s="25">
        <v>0</v>
      </c>
    </row>
    <row r="2317" spans="1:8">
      <c r="A2317" s="23">
        <v>2314</v>
      </c>
      <c r="B2317" s="23">
        <v>700</v>
      </c>
      <c r="C2317" s="23">
        <v>0.6</v>
      </c>
      <c r="D2317" s="23">
        <v>50</v>
      </c>
      <c r="E2317" s="23">
        <v>20</v>
      </c>
      <c r="F2317" s="23">
        <v>30</v>
      </c>
      <c r="G2317" s="23">
        <v>70</v>
      </c>
      <c r="H2317" s="25">
        <v>0</v>
      </c>
    </row>
    <row r="2318" spans="1:8">
      <c r="A2318" s="23">
        <v>2315</v>
      </c>
      <c r="B2318" s="23">
        <v>700</v>
      </c>
      <c r="C2318" s="23">
        <v>0.6</v>
      </c>
      <c r="D2318" s="23">
        <v>50</v>
      </c>
      <c r="E2318" s="23">
        <v>20</v>
      </c>
      <c r="F2318" s="23">
        <v>30</v>
      </c>
      <c r="G2318" s="23">
        <v>100</v>
      </c>
      <c r="H2318" s="25">
        <v>0</v>
      </c>
    </row>
    <row r="2319" spans="1:8">
      <c r="A2319" s="23">
        <v>2316</v>
      </c>
      <c r="B2319" s="23">
        <v>700</v>
      </c>
      <c r="C2319" s="23">
        <v>0.6</v>
      </c>
      <c r="D2319" s="23">
        <v>50</v>
      </c>
      <c r="E2319" s="23">
        <v>20</v>
      </c>
      <c r="F2319" s="23">
        <v>60</v>
      </c>
      <c r="G2319" s="23">
        <v>0</v>
      </c>
      <c r="H2319" s="25">
        <v>0</v>
      </c>
    </row>
    <row r="2320" spans="1:8">
      <c r="A2320" s="23">
        <v>2317</v>
      </c>
      <c r="B2320" s="23">
        <v>700</v>
      </c>
      <c r="C2320" s="23">
        <v>0.6</v>
      </c>
      <c r="D2320" s="23">
        <v>50</v>
      </c>
      <c r="E2320" s="23">
        <v>20</v>
      </c>
      <c r="F2320" s="23">
        <v>60</v>
      </c>
      <c r="G2320" s="23">
        <v>5</v>
      </c>
      <c r="H2320" s="25">
        <v>0</v>
      </c>
    </row>
    <row r="2321" spans="1:8">
      <c r="A2321" s="23">
        <v>2318</v>
      </c>
      <c r="B2321" s="23">
        <v>700</v>
      </c>
      <c r="C2321" s="23">
        <v>0.6</v>
      </c>
      <c r="D2321" s="23">
        <v>50</v>
      </c>
      <c r="E2321" s="23">
        <v>20</v>
      </c>
      <c r="F2321" s="23">
        <v>60</v>
      </c>
      <c r="G2321" s="23">
        <v>10</v>
      </c>
      <c r="H2321" s="25">
        <v>0</v>
      </c>
    </row>
    <row r="2322" spans="1:8">
      <c r="A2322" s="23">
        <v>2319</v>
      </c>
      <c r="B2322" s="23">
        <v>700</v>
      </c>
      <c r="C2322" s="23">
        <v>0.6</v>
      </c>
      <c r="D2322" s="23">
        <v>50</v>
      </c>
      <c r="E2322" s="23">
        <v>20</v>
      </c>
      <c r="F2322" s="23">
        <v>60</v>
      </c>
      <c r="G2322" s="23">
        <v>40</v>
      </c>
      <c r="H2322" s="25">
        <v>0</v>
      </c>
    </row>
    <row r="2323" spans="1:8">
      <c r="A2323" s="23">
        <v>2320</v>
      </c>
      <c r="B2323" s="23">
        <v>700</v>
      </c>
      <c r="C2323" s="23">
        <v>0.6</v>
      </c>
      <c r="D2323" s="23">
        <v>50</v>
      </c>
      <c r="E2323" s="23">
        <v>20</v>
      </c>
      <c r="F2323" s="23">
        <v>60</v>
      </c>
      <c r="G2323" s="23">
        <v>70</v>
      </c>
      <c r="H2323" s="25">
        <v>0</v>
      </c>
    </row>
    <row r="2324" spans="1:8">
      <c r="A2324" s="23">
        <v>2321</v>
      </c>
      <c r="B2324" s="23">
        <v>700</v>
      </c>
      <c r="C2324" s="23">
        <v>0.6</v>
      </c>
      <c r="D2324" s="23">
        <v>50</v>
      </c>
      <c r="E2324" s="23">
        <v>20</v>
      </c>
      <c r="F2324" s="23">
        <v>60</v>
      </c>
      <c r="G2324" s="23">
        <v>100</v>
      </c>
      <c r="H2324" s="25">
        <v>0</v>
      </c>
    </row>
    <row r="2325" spans="1:8">
      <c r="A2325" s="23">
        <v>2322</v>
      </c>
      <c r="B2325" s="23">
        <v>700</v>
      </c>
      <c r="C2325" s="23">
        <v>0.6</v>
      </c>
      <c r="D2325" s="23">
        <v>50</v>
      </c>
      <c r="E2325" s="23">
        <v>50</v>
      </c>
      <c r="F2325" s="23">
        <v>0</v>
      </c>
      <c r="G2325" s="23">
        <v>0</v>
      </c>
      <c r="H2325" s="25">
        <v>0</v>
      </c>
    </row>
    <row r="2326" spans="1:8">
      <c r="A2326" s="23">
        <v>2323</v>
      </c>
      <c r="B2326" s="23">
        <v>700</v>
      </c>
      <c r="C2326" s="23">
        <v>0.6</v>
      </c>
      <c r="D2326" s="23">
        <v>50</v>
      </c>
      <c r="E2326" s="23">
        <v>50</v>
      </c>
      <c r="F2326" s="23">
        <v>0</v>
      </c>
      <c r="G2326" s="23">
        <v>5</v>
      </c>
      <c r="H2326" s="25">
        <v>0</v>
      </c>
    </row>
    <row r="2327" spans="1:8">
      <c r="A2327" s="23">
        <v>2324</v>
      </c>
      <c r="B2327" s="23">
        <v>700</v>
      </c>
      <c r="C2327" s="23">
        <v>0.6</v>
      </c>
      <c r="D2327" s="23">
        <v>50</v>
      </c>
      <c r="E2327" s="23">
        <v>50</v>
      </c>
      <c r="F2327" s="23">
        <v>0</v>
      </c>
      <c r="G2327" s="23">
        <v>10</v>
      </c>
      <c r="H2327" s="25">
        <v>0</v>
      </c>
    </row>
    <row r="2328" spans="1:8">
      <c r="A2328" s="23">
        <v>2325</v>
      </c>
      <c r="B2328" s="23">
        <v>700</v>
      </c>
      <c r="C2328" s="23">
        <v>0.6</v>
      </c>
      <c r="D2328" s="23">
        <v>50</v>
      </c>
      <c r="E2328" s="23">
        <v>50</v>
      </c>
      <c r="F2328" s="23">
        <v>0</v>
      </c>
      <c r="G2328" s="23">
        <v>40</v>
      </c>
      <c r="H2328" s="25">
        <v>0</v>
      </c>
    </row>
    <row r="2329" spans="1:8">
      <c r="A2329" s="23">
        <v>2326</v>
      </c>
      <c r="B2329" s="23">
        <v>700</v>
      </c>
      <c r="C2329" s="23">
        <v>0.6</v>
      </c>
      <c r="D2329" s="23">
        <v>50</v>
      </c>
      <c r="E2329" s="23">
        <v>50</v>
      </c>
      <c r="F2329" s="23">
        <v>0</v>
      </c>
      <c r="G2329" s="23">
        <v>70</v>
      </c>
      <c r="H2329" s="25">
        <v>0</v>
      </c>
    </row>
    <row r="2330" spans="1:8">
      <c r="A2330" s="23">
        <v>2327</v>
      </c>
      <c r="B2330" s="23">
        <v>700</v>
      </c>
      <c r="C2330" s="23">
        <v>0.6</v>
      </c>
      <c r="D2330" s="23">
        <v>50</v>
      </c>
      <c r="E2330" s="23">
        <v>50</v>
      </c>
      <c r="F2330" s="23">
        <v>0</v>
      </c>
      <c r="G2330" s="23">
        <v>100</v>
      </c>
      <c r="H2330" s="25">
        <v>0</v>
      </c>
    </row>
    <row r="2331" spans="1:8">
      <c r="A2331" s="23">
        <v>2328</v>
      </c>
      <c r="B2331" s="23">
        <v>700</v>
      </c>
      <c r="C2331" s="23">
        <v>0.6</v>
      </c>
      <c r="D2331" s="23">
        <v>50</v>
      </c>
      <c r="E2331" s="23">
        <v>50</v>
      </c>
      <c r="F2331" s="23">
        <v>30</v>
      </c>
      <c r="G2331" s="23">
        <v>0</v>
      </c>
      <c r="H2331" s="25">
        <v>0</v>
      </c>
    </row>
    <row r="2332" spans="1:8">
      <c r="A2332" s="23">
        <v>2329</v>
      </c>
      <c r="B2332" s="23">
        <v>700</v>
      </c>
      <c r="C2332" s="23">
        <v>0.6</v>
      </c>
      <c r="D2332" s="23">
        <v>50</v>
      </c>
      <c r="E2332" s="23">
        <v>50</v>
      </c>
      <c r="F2332" s="23">
        <v>30</v>
      </c>
      <c r="G2332" s="23">
        <v>5</v>
      </c>
      <c r="H2332" s="25">
        <v>0</v>
      </c>
    </row>
    <row r="2333" spans="1:8">
      <c r="A2333" s="23">
        <v>2330</v>
      </c>
      <c r="B2333" s="23">
        <v>700</v>
      </c>
      <c r="C2333" s="23">
        <v>0.6</v>
      </c>
      <c r="D2333" s="23">
        <v>50</v>
      </c>
      <c r="E2333" s="23">
        <v>50</v>
      </c>
      <c r="F2333" s="23">
        <v>30</v>
      </c>
      <c r="G2333" s="23">
        <v>10</v>
      </c>
      <c r="H2333" s="25">
        <v>0</v>
      </c>
    </row>
    <row r="2334" spans="1:8">
      <c r="A2334" s="23">
        <v>2331</v>
      </c>
      <c r="B2334" s="23">
        <v>700</v>
      </c>
      <c r="C2334" s="23">
        <v>0.6</v>
      </c>
      <c r="D2334" s="23">
        <v>50</v>
      </c>
      <c r="E2334" s="23">
        <v>50</v>
      </c>
      <c r="F2334" s="23">
        <v>30</v>
      </c>
      <c r="G2334" s="23">
        <v>40</v>
      </c>
      <c r="H2334" s="25">
        <v>0</v>
      </c>
    </row>
    <row r="2335" spans="1:8">
      <c r="A2335" s="23">
        <v>2332</v>
      </c>
      <c r="B2335" s="23">
        <v>700</v>
      </c>
      <c r="C2335" s="23">
        <v>0.6</v>
      </c>
      <c r="D2335" s="23">
        <v>50</v>
      </c>
      <c r="E2335" s="23">
        <v>50</v>
      </c>
      <c r="F2335" s="23">
        <v>30</v>
      </c>
      <c r="G2335" s="23">
        <v>70</v>
      </c>
      <c r="H2335" s="25">
        <v>0</v>
      </c>
    </row>
    <row r="2336" spans="1:8">
      <c r="A2336" s="23">
        <v>2333</v>
      </c>
      <c r="B2336" s="23">
        <v>700</v>
      </c>
      <c r="C2336" s="23">
        <v>0.6</v>
      </c>
      <c r="D2336" s="23">
        <v>50</v>
      </c>
      <c r="E2336" s="23">
        <v>50</v>
      </c>
      <c r="F2336" s="23">
        <v>30</v>
      </c>
      <c r="G2336" s="23">
        <v>100</v>
      </c>
      <c r="H2336" s="25">
        <v>0</v>
      </c>
    </row>
    <row r="2337" spans="1:8">
      <c r="A2337" s="23">
        <v>2334</v>
      </c>
      <c r="B2337" s="23">
        <v>700</v>
      </c>
      <c r="C2337" s="23">
        <v>0.6</v>
      </c>
      <c r="D2337" s="23">
        <v>50</v>
      </c>
      <c r="E2337" s="23">
        <v>50</v>
      </c>
      <c r="F2337" s="23">
        <v>60</v>
      </c>
      <c r="G2337" s="23">
        <v>0</v>
      </c>
      <c r="H2337" s="25">
        <v>0</v>
      </c>
    </row>
    <row r="2338" spans="1:8">
      <c r="A2338" s="23">
        <v>2335</v>
      </c>
      <c r="B2338" s="23">
        <v>700</v>
      </c>
      <c r="C2338" s="23">
        <v>0.6</v>
      </c>
      <c r="D2338" s="23">
        <v>50</v>
      </c>
      <c r="E2338" s="23">
        <v>50</v>
      </c>
      <c r="F2338" s="23">
        <v>60</v>
      </c>
      <c r="G2338" s="23">
        <v>5</v>
      </c>
      <c r="H2338" s="25">
        <v>0</v>
      </c>
    </row>
    <row r="2339" spans="1:8">
      <c r="A2339" s="23">
        <v>2336</v>
      </c>
      <c r="B2339" s="23">
        <v>700</v>
      </c>
      <c r="C2339" s="23">
        <v>0.6</v>
      </c>
      <c r="D2339" s="23">
        <v>50</v>
      </c>
      <c r="E2339" s="23">
        <v>50</v>
      </c>
      <c r="F2339" s="23">
        <v>60</v>
      </c>
      <c r="G2339" s="23">
        <v>10</v>
      </c>
      <c r="H2339" s="25">
        <v>0</v>
      </c>
    </row>
    <row r="2340" spans="1:8">
      <c r="A2340" s="23">
        <v>2337</v>
      </c>
      <c r="B2340" s="23">
        <v>700</v>
      </c>
      <c r="C2340" s="23">
        <v>0.6</v>
      </c>
      <c r="D2340" s="23">
        <v>50</v>
      </c>
      <c r="E2340" s="23">
        <v>50</v>
      </c>
      <c r="F2340" s="23">
        <v>60</v>
      </c>
      <c r="G2340" s="23">
        <v>40</v>
      </c>
      <c r="H2340" s="25">
        <v>0</v>
      </c>
    </row>
    <row r="2341" spans="1:8">
      <c r="A2341" s="23">
        <v>2338</v>
      </c>
      <c r="B2341" s="23">
        <v>700</v>
      </c>
      <c r="C2341" s="23">
        <v>0.6</v>
      </c>
      <c r="D2341" s="23">
        <v>50</v>
      </c>
      <c r="E2341" s="23">
        <v>50</v>
      </c>
      <c r="F2341" s="23">
        <v>60</v>
      </c>
      <c r="G2341" s="23">
        <v>70</v>
      </c>
      <c r="H2341" s="25">
        <v>0</v>
      </c>
    </row>
    <row r="2342" spans="1:8">
      <c r="A2342" s="23">
        <v>2339</v>
      </c>
      <c r="B2342" s="23">
        <v>700</v>
      </c>
      <c r="C2342" s="23">
        <v>0.6</v>
      </c>
      <c r="D2342" s="23">
        <v>50</v>
      </c>
      <c r="E2342" s="23">
        <v>50</v>
      </c>
      <c r="F2342" s="23">
        <v>60</v>
      </c>
      <c r="G2342" s="23">
        <v>100</v>
      </c>
      <c r="H2342" s="25">
        <v>0</v>
      </c>
    </row>
    <row r="2343" spans="1:8">
      <c r="A2343" s="23">
        <v>2340</v>
      </c>
      <c r="B2343" s="23">
        <v>700</v>
      </c>
      <c r="C2343" s="23">
        <v>0.6</v>
      </c>
      <c r="D2343" s="23">
        <v>100</v>
      </c>
      <c r="E2343" s="23">
        <v>1</v>
      </c>
      <c r="F2343" s="23">
        <v>0</v>
      </c>
      <c r="G2343" s="23">
        <v>0</v>
      </c>
      <c r="H2343" s="25">
        <v>0</v>
      </c>
    </row>
    <row r="2344" spans="1:8">
      <c r="A2344" s="23">
        <v>2341</v>
      </c>
      <c r="B2344" s="23">
        <v>700</v>
      </c>
      <c r="C2344" s="23">
        <v>0.6</v>
      </c>
      <c r="D2344" s="23">
        <v>100</v>
      </c>
      <c r="E2344" s="23">
        <v>1</v>
      </c>
      <c r="F2344" s="23">
        <v>0</v>
      </c>
      <c r="G2344" s="23">
        <v>5</v>
      </c>
      <c r="H2344" s="25">
        <v>0</v>
      </c>
    </row>
    <row r="2345" spans="1:8">
      <c r="A2345" s="23">
        <v>2342</v>
      </c>
      <c r="B2345" s="23">
        <v>700</v>
      </c>
      <c r="C2345" s="23">
        <v>0.6</v>
      </c>
      <c r="D2345" s="23">
        <v>100</v>
      </c>
      <c r="E2345" s="23">
        <v>1</v>
      </c>
      <c r="F2345" s="23">
        <v>0</v>
      </c>
      <c r="G2345" s="23">
        <v>10</v>
      </c>
      <c r="H2345" s="25">
        <v>0</v>
      </c>
    </row>
    <row r="2346" spans="1:8">
      <c r="A2346" s="23">
        <v>2343</v>
      </c>
      <c r="B2346" s="23">
        <v>700</v>
      </c>
      <c r="C2346" s="23">
        <v>0.6</v>
      </c>
      <c r="D2346" s="23">
        <v>100</v>
      </c>
      <c r="E2346" s="23">
        <v>1</v>
      </c>
      <c r="F2346" s="23">
        <v>0</v>
      </c>
      <c r="G2346" s="23">
        <v>40</v>
      </c>
      <c r="H2346" s="25">
        <v>0</v>
      </c>
    </row>
    <row r="2347" spans="1:8">
      <c r="A2347" s="23">
        <v>2344</v>
      </c>
      <c r="B2347" s="23">
        <v>700</v>
      </c>
      <c r="C2347" s="23">
        <v>0.6</v>
      </c>
      <c r="D2347" s="23">
        <v>100</v>
      </c>
      <c r="E2347" s="23">
        <v>1</v>
      </c>
      <c r="F2347" s="23">
        <v>0</v>
      </c>
      <c r="G2347" s="23">
        <v>70</v>
      </c>
      <c r="H2347" s="25">
        <v>0</v>
      </c>
    </row>
    <row r="2348" spans="1:8">
      <c r="A2348" s="23">
        <v>2345</v>
      </c>
      <c r="B2348" s="23">
        <v>700</v>
      </c>
      <c r="C2348" s="23">
        <v>0.6</v>
      </c>
      <c r="D2348" s="23">
        <v>100</v>
      </c>
      <c r="E2348" s="23">
        <v>1</v>
      </c>
      <c r="F2348" s="23">
        <v>0</v>
      </c>
      <c r="G2348" s="23">
        <v>100</v>
      </c>
      <c r="H2348" s="25">
        <v>0</v>
      </c>
    </row>
    <row r="2349" spans="1:8">
      <c r="A2349" s="23">
        <v>2346</v>
      </c>
      <c r="B2349" s="23">
        <v>700</v>
      </c>
      <c r="C2349" s="23">
        <v>0.6</v>
      </c>
      <c r="D2349" s="23">
        <v>100</v>
      </c>
      <c r="E2349" s="23">
        <v>1</v>
      </c>
      <c r="F2349" s="23">
        <v>30</v>
      </c>
      <c r="G2349" s="23">
        <v>0</v>
      </c>
      <c r="H2349" s="25">
        <v>0</v>
      </c>
    </row>
    <row r="2350" spans="1:8">
      <c r="A2350" s="23">
        <v>2347</v>
      </c>
      <c r="B2350" s="23">
        <v>700</v>
      </c>
      <c r="C2350" s="23">
        <v>0.6</v>
      </c>
      <c r="D2350" s="23">
        <v>100</v>
      </c>
      <c r="E2350" s="23">
        <v>1</v>
      </c>
      <c r="F2350" s="23">
        <v>30</v>
      </c>
      <c r="G2350" s="23">
        <v>5</v>
      </c>
      <c r="H2350" s="25">
        <v>0</v>
      </c>
    </row>
    <row r="2351" spans="1:8">
      <c r="A2351" s="23">
        <v>2348</v>
      </c>
      <c r="B2351" s="23">
        <v>700</v>
      </c>
      <c r="C2351" s="23">
        <v>0.6</v>
      </c>
      <c r="D2351" s="23">
        <v>100</v>
      </c>
      <c r="E2351" s="23">
        <v>1</v>
      </c>
      <c r="F2351" s="23">
        <v>30</v>
      </c>
      <c r="G2351" s="23">
        <v>10</v>
      </c>
      <c r="H2351" s="25">
        <v>0</v>
      </c>
    </row>
    <row r="2352" spans="1:8">
      <c r="A2352" s="23">
        <v>2349</v>
      </c>
      <c r="B2352" s="23">
        <v>700</v>
      </c>
      <c r="C2352" s="23">
        <v>0.6</v>
      </c>
      <c r="D2352" s="23">
        <v>100</v>
      </c>
      <c r="E2352" s="23">
        <v>1</v>
      </c>
      <c r="F2352" s="23">
        <v>30</v>
      </c>
      <c r="G2352" s="23">
        <v>40</v>
      </c>
      <c r="H2352" s="25">
        <v>0</v>
      </c>
    </row>
    <row r="2353" spans="1:8">
      <c r="A2353" s="23">
        <v>2350</v>
      </c>
      <c r="B2353" s="23">
        <v>700</v>
      </c>
      <c r="C2353" s="23">
        <v>0.6</v>
      </c>
      <c r="D2353" s="23">
        <v>100</v>
      </c>
      <c r="E2353" s="23">
        <v>1</v>
      </c>
      <c r="F2353" s="23">
        <v>30</v>
      </c>
      <c r="G2353" s="23">
        <v>70</v>
      </c>
      <c r="H2353" s="25">
        <v>0</v>
      </c>
    </row>
    <row r="2354" spans="1:8">
      <c r="A2354" s="23">
        <v>2351</v>
      </c>
      <c r="B2354" s="23">
        <v>700</v>
      </c>
      <c r="C2354" s="23">
        <v>0.6</v>
      </c>
      <c r="D2354" s="23">
        <v>100</v>
      </c>
      <c r="E2354" s="23">
        <v>1</v>
      </c>
      <c r="F2354" s="23">
        <v>30</v>
      </c>
      <c r="G2354" s="23">
        <v>100</v>
      </c>
      <c r="H2354" s="25">
        <v>0</v>
      </c>
    </row>
    <row r="2355" spans="1:8">
      <c r="A2355" s="23">
        <v>2352</v>
      </c>
      <c r="B2355" s="23">
        <v>700</v>
      </c>
      <c r="C2355" s="23">
        <v>0.6</v>
      </c>
      <c r="D2355" s="23">
        <v>100</v>
      </c>
      <c r="E2355" s="23">
        <v>1</v>
      </c>
      <c r="F2355" s="23">
        <v>60</v>
      </c>
      <c r="G2355" s="23">
        <v>0</v>
      </c>
      <c r="H2355" s="25">
        <v>0</v>
      </c>
    </row>
    <row r="2356" spans="1:8">
      <c r="A2356" s="23">
        <v>2353</v>
      </c>
      <c r="B2356" s="23">
        <v>700</v>
      </c>
      <c r="C2356" s="23">
        <v>0.6</v>
      </c>
      <c r="D2356" s="23">
        <v>100</v>
      </c>
      <c r="E2356" s="23">
        <v>1</v>
      </c>
      <c r="F2356" s="23">
        <v>60</v>
      </c>
      <c r="G2356" s="23">
        <v>5</v>
      </c>
      <c r="H2356" s="25">
        <v>0</v>
      </c>
    </row>
    <row r="2357" spans="1:8">
      <c r="A2357" s="23">
        <v>2354</v>
      </c>
      <c r="B2357" s="23">
        <v>700</v>
      </c>
      <c r="C2357" s="23">
        <v>0.6</v>
      </c>
      <c r="D2357" s="23">
        <v>100</v>
      </c>
      <c r="E2357" s="23">
        <v>1</v>
      </c>
      <c r="F2357" s="23">
        <v>60</v>
      </c>
      <c r="G2357" s="23">
        <v>10</v>
      </c>
      <c r="H2357" s="25">
        <v>0</v>
      </c>
    </row>
    <row r="2358" spans="1:8">
      <c r="A2358" s="23">
        <v>2355</v>
      </c>
      <c r="B2358" s="23">
        <v>700</v>
      </c>
      <c r="C2358" s="23">
        <v>0.6</v>
      </c>
      <c r="D2358" s="23">
        <v>100</v>
      </c>
      <c r="E2358" s="23">
        <v>1</v>
      </c>
      <c r="F2358" s="23">
        <v>60</v>
      </c>
      <c r="G2358" s="23">
        <v>40</v>
      </c>
      <c r="H2358" s="25">
        <v>0</v>
      </c>
    </row>
    <row r="2359" spans="1:8">
      <c r="A2359" s="23">
        <v>2356</v>
      </c>
      <c r="B2359" s="23">
        <v>700</v>
      </c>
      <c r="C2359" s="23">
        <v>0.6</v>
      </c>
      <c r="D2359" s="23">
        <v>100</v>
      </c>
      <c r="E2359" s="23">
        <v>1</v>
      </c>
      <c r="F2359" s="23">
        <v>60</v>
      </c>
      <c r="G2359" s="23">
        <v>70</v>
      </c>
      <c r="H2359" s="25">
        <v>0</v>
      </c>
    </row>
    <row r="2360" spans="1:8">
      <c r="A2360" s="23">
        <v>2357</v>
      </c>
      <c r="B2360" s="23">
        <v>700</v>
      </c>
      <c r="C2360" s="23">
        <v>0.6</v>
      </c>
      <c r="D2360" s="23">
        <v>100</v>
      </c>
      <c r="E2360" s="23">
        <v>1</v>
      </c>
      <c r="F2360" s="23">
        <v>60</v>
      </c>
      <c r="G2360" s="23">
        <v>100</v>
      </c>
      <c r="H2360" s="25">
        <v>0</v>
      </c>
    </row>
    <row r="2361" spans="1:8">
      <c r="A2361" s="23">
        <v>2358</v>
      </c>
      <c r="B2361" s="23">
        <v>700</v>
      </c>
      <c r="C2361" s="23">
        <v>0.6</v>
      </c>
      <c r="D2361" s="23">
        <v>100</v>
      </c>
      <c r="E2361" s="23">
        <v>5</v>
      </c>
      <c r="F2361" s="23">
        <v>0</v>
      </c>
      <c r="G2361" s="23">
        <v>0</v>
      </c>
      <c r="H2361" s="25">
        <v>0</v>
      </c>
    </row>
    <row r="2362" spans="1:8">
      <c r="A2362" s="23">
        <v>2359</v>
      </c>
      <c r="B2362" s="23">
        <v>700</v>
      </c>
      <c r="C2362" s="23">
        <v>0.6</v>
      </c>
      <c r="D2362" s="23">
        <v>100</v>
      </c>
      <c r="E2362" s="23">
        <v>5</v>
      </c>
      <c r="F2362" s="23">
        <v>0</v>
      </c>
      <c r="G2362" s="23">
        <v>5</v>
      </c>
      <c r="H2362" s="25">
        <v>0</v>
      </c>
    </row>
    <row r="2363" spans="1:8">
      <c r="A2363" s="23">
        <v>2360</v>
      </c>
      <c r="B2363" s="23">
        <v>700</v>
      </c>
      <c r="C2363" s="23">
        <v>0.6</v>
      </c>
      <c r="D2363" s="23">
        <v>100</v>
      </c>
      <c r="E2363" s="23">
        <v>5</v>
      </c>
      <c r="F2363" s="23">
        <v>0</v>
      </c>
      <c r="G2363" s="23">
        <v>10</v>
      </c>
      <c r="H2363" s="25">
        <v>0</v>
      </c>
    </row>
    <row r="2364" spans="1:8">
      <c r="A2364" s="23">
        <v>2361</v>
      </c>
      <c r="B2364" s="23">
        <v>700</v>
      </c>
      <c r="C2364" s="23">
        <v>0.6</v>
      </c>
      <c r="D2364" s="23">
        <v>100</v>
      </c>
      <c r="E2364" s="23">
        <v>5</v>
      </c>
      <c r="F2364" s="23">
        <v>0</v>
      </c>
      <c r="G2364" s="23">
        <v>40</v>
      </c>
      <c r="H2364" s="25">
        <v>0</v>
      </c>
    </row>
    <row r="2365" spans="1:8">
      <c r="A2365" s="23">
        <v>2362</v>
      </c>
      <c r="B2365" s="23">
        <v>700</v>
      </c>
      <c r="C2365" s="23">
        <v>0.6</v>
      </c>
      <c r="D2365" s="23">
        <v>100</v>
      </c>
      <c r="E2365" s="23">
        <v>5</v>
      </c>
      <c r="F2365" s="23">
        <v>0</v>
      </c>
      <c r="G2365" s="23">
        <v>70</v>
      </c>
      <c r="H2365" s="25">
        <v>0</v>
      </c>
    </row>
    <row r="2366" spans="1:8">
      <c r="A2366" s="23">
        <v>2363</v>
      </c>
      <c r="B2366" s="23">
        <v>700</v>
      </c>
      <c r="C2366" s="23">
        <v>0.6</v>
      </c>
      <c r="D2366" s="23">
        <v>100</v>
      </c>
      <c r="E2366" s="23">
        <v>5</v>
      </c>
      <c r="F2366" s="23">
        <v>0</v>
      </c>
      <c r="G2366" s="23">
        <v>100</v>
      </c>
      <c r="H2366" s="25">
        <v>0</v>
      </c>
    </row>
    <row r="2367" spans="1:8">
      <c r="A2367" s="23">
        <v>2364</v>
      </c>
      <c r="B2367" s="23">
        <v>700</v>
      </c>
      <c r="C2367" s="23">
        <v>0.6</v>
      </c>
      <c r="D2367" s="23">
        <v>100</v>
      </c>
      <c r="E2367" s="23">
        <v>5</v>
      </c>
      <c r="F2367" s="23">
        <v>30</v>
      </c>
      <c r="G2367" s="23">
        <v>0</v>
      </c>
      <c r="H2367" s="25">
        <v>0</v>
      </c>
    </row>
    <row r="2368" spans="1:8">
      <c r="A2368" s="23">
        <v>2365</v>
      </c>
      <c r="B2368" s="23">
        <v>700</v>
      </c>
      <c r="C2368" s="23">
        <v>0.6</v>
      </c>
      <c r="D2368" s="23">
        <v>100</v>
      </c>
      <c r="E2368" s="23">
        <v>5</v>
      </c>
      <c r="F2368" s="23">
        <v>30</v>
      </c>
      <c r="G2368" s="23">
        <v>5</v>
      </c>
      <c r="H2368" s="25">
        <v>0</v>
      </c>
    </row>
    <row r="2369" spans="1:8">
      <c r="A2369" s="23">
        <v>2366</v>
      </c>
      <c r="B2369" s="23">
        <v>700</v>
      </c>
      <c r="C2369" s="23">
        <v>0.6</v>
      </c>
      <c r="D2369" s="23">
        <v>100</v>
      </c>
      <c r="E2369" s="23">
        <v>5</v>
      </c>
      <c r="F2369" s="23">
        <v>30</v>
      </c>
      <c r="G2369" s="23">
        <v>10</v>
      </c>
      <c r="H2369" s="25">
        <v>0</v>
      </c>
    </row>
    <row r="2370" spans="1:8">
      <c r="A2370" s="23">
        <v>2367</v>
      </c>
      <c r="B2370" s="23">
        <v>700</v>
      </c>
      <c r="C2370" s="23">
        <v>0.6</v>
      </c>
      <c r="D2370" s="23">
        <v>100</v>
      </c>
      <c r="E2370" s="23">
        <v>5</v>
      </c>
      <c r="F2370" s="23">
        <v>30</v>
      </c>
      <c r="G2370" s="23">
        <v>40</v>
      </c>
      <c r="H2370" s="25">
        <v>0</v>
      </c>
    </row>
    <row r="2371" spans="1:8">
      <c r="A2371" s="23">
        <v>2368</v>
      </c>
      <c r="B2371" s="23">
        <v>700</v>
      </c>
      <c r="C2371" s="23">
        <v>0.6</v>
      </c>
      <c r="D2371" s="23">
        <v>100</v>
      </c>
      <c r="E2371" s="23">
        <v>5</v>
      </c>
      <c r="F2371" s="23">
        <v>30</v>
      </c>
      <c r="G2371" s="23">
        <v>70</v>
      </c>
      <c r="H2371" s="25">
        <v>0</v>
      </c>
    </row>
    <row r="2372" spans="1:8">
      <c r="A2372" s="23">
        <v>2369</v>
      </c>
      <c r="B2372" s="23">
        <v>700</v>
      </c>
      <c r="C2372" s="23">
        <v>0.6</v>
      </c>
      <c r="D2372" s="23">
        <v>100</v>
      </c>
      <c r="E2372" s="23">
        <v>5</v>
      </c>
      <c r="F2372" s="23">
        <v>30</v>
      </c>
      <c r="G2372" s="23">
        <v>100</v>
      </c>
      <c r="H2372" s="25">
        <v>0</v>
      </c>
    </row>
    <row r="2373" spans="1:8">
      <c r="A2373" s="23">
        <v>2370</v>
      </c>
      <c r="B2373" s="23">
        <v>700</v>
      </c>
      <c r="C2373" s="23">
        <v>0.6</v>
      </c>
      <c r="D2373" s="23">
        <v>100</v>
      </c>
      <c r="E2373" s="23">
        <v>5</v>
      </c>
      <c r="F2373" s="23">
        <v>60</v>
      </c>
      <c r="G2373" s="23">
        <v>0</v>
      </c>
      <c r="H2373" s="25">
        <v>0</v>
      </c>
    </row>
    <row r="2374" spans="1:8">
      <c r="A2374" s="23">
        <v>2371</v>
      </c>
      <c r="B2374" s="23">
        <v>700</v>
      </c>
      <c r="C2374" s="23">
        <v>0.6</v>
      </c>
      <c r="D2374" s="23">
        <v>100</v>
      </c>
      <c r="E2374" s="23">
        <v>5</v>
      </c>
      <c r="F2374" s="23">
        <v>60</v>
      </c>
      <c r="G2374" s="23">
        <v>5</v>
      </c>
      <c r="H2374" s="25">
        <v>0</v>
      </c>
    </row>
    <row r="2375" spans="1:8">
      <c r="A2375" s="23">
        <v>2372</v>
      </c>
      <c r="B2375" s="23">
        <v>700</v>
      </c>
      <c r="C2375" s="23">
        <v>0.6</v>
      </c>
      <c r="D2375" s="23">
        <v>100</v>
      </c>
      <c r="E2375" s="23">
        <v>5</v>
      </c>
      <c r="F2375" s="23">
        <v>60</v>
      </c>
      <c r="G2375" s="23">
        <v>10</v>
      </c>
      <c r="H2375" s="25">
        <v>0</v>
      </c>
    </row>
    <row r="2376" spans="1:8">
      <c r="A2376" s="23">
        <v>2373</v>
      </c>
      <c r="B2376" s="23">
        <v>700</v>
      </c>
      <c r="C2376" s="23">
        <v>0.6</v>
      </c>
      <c r="D2376" s="23">
        <v>100</v>
      </c>
      <c r="E2376" s="23">
        <v>5</v>
      </c>
      <c r="F2376" s="23">
        <v>60</v>
      </c>
      <c r="G2376" s="23">
        <v>40</v>
      </c>
      <c r="H2376" s="25">
        <v>0</v>
      </c>
    </row>
    <row r="2377" spans="1:8">
      <c r="A2377" s="23">
        <v>2374</v>
      </c>
      <c r="B2377" s="23">
        <v>700</v>
      </c>
      <c r="C2377" s="23">
        <v>0.6</v>
      </c>
      <c r="D2377" s="23">
        <v>100</v>
      </c>
      <c r="E2377" s="23">
        <v>5</v>
      </c>
      <c r="F2377" s="23">
        <v>60</v>
      </c>
      <c r="G2377" s="23">
        <v>70</v>
      </c>
      <c r="H2377" s="25">
        <v>0</v>
      </c>
    </row>
    <row r="2378" spans="1:8">
      <c r="A2378" s="23">
        <v>2375</v>
      </c>
      <c r="B2378" s="23">
        <v>700</v>
      </c>
      <c r="C2378" s="23">
        <v>0.6</v>
      </c>
      <c r="D2378" s="23">
        <v>100</v>
      </c>
      <c r="E2378" s="23">
        <v>5</v>
      </c>
      <c r="F2378" s="23">
        <v>60</v>
      </c>
      <c r="G2378" s="23">
        <v>100</v>
      </c>
      <c r="H2378" s="25">
        <v>0</v>
      </c>
    </row>
    <row r="2379" spans="1:8">
      <c r="A2379" s="23">
        <v>2376</v>
      </c>
      <c r="B2379" s="23">
        <v>700</v>
      </c>
      <c r="C2379" s="23">
        <v>0.6</v>
      </c>
      <c r="D2379" s="23">
        <v>100</v>
      </c>
      <c r="E2379" s="23">
        <v>10</v>
      </c>
      <c r="F2379" s="23">
        <v>0</v>
      </c>
      <c r="G2379" s="23">
        <v>0</v>
      </c>
      <c r="H2379" s="25">
        <v>0</v>
      </c>
    </row>
    <row r="2380" spans="1:8">
      <c r="A2380" s="23">
        <v>2377</v>
      </c>
      <c r="B2380" s="23">
        <v>700</v>
      </c>
      <c r="C2380" s="23">
        <v>0.6</v>
      </c>
      <c r="D2380" s="23">
        <v>100</v>
      </c>
      <c r="E2380" s="23">
        <v>10</v>
      </c>
      <c r="F2380" s="23">
        <v>0</v>
      </c>
      <c r="G2380" s="23">
        <v>5</v>
      </c>
      <c r="H2380" s="25">
        <v>0</v>
      </c>
    </row>
    <row r="2381" spans="1:8">
      <c r="A2381" s="23">
        <v>2378</v>
      </c>
      <c r="B2381" s="23">
        <v>700</v>
      </c>
      <c r="C2381" s="23">
        <v>0.6</v>
      </c>
      <c r="D2381" s="23">
        <v>100</v>
      </c>
      <c r="E2381" s="23">
        <v>10</v>
      </c>
      <c r="F2381" s="23">
        <v>0</v>
      </c>
      <c r="G2381" s="23">
        <v>10</v>
      </c>
      <c r="H2381" s="25">
        <v>0</v>
      </c>
    </row>
    <row r="2382" spans="1:8">
      <c r="A2382" s="23">
        <v>2379</v>
      </c>
      <c r="B2382" s="23">
        <v>700</v>
      </c>
      <c r="C2382" s="23">
        <v>0.6</v>
      </c>
      <c r="D2382" s="23">
        <v>100</v>
      </c>
      <c r="E2382" s="23">
        <v>10</v>
      </c>
      <c r="F2382" s="23">
        <v>0</v>
      </c>
      <c r="G2382" s="23">
        <v>40</v>
      </c>
      <c r="H2382" s="25">
        <v>0</v>
      </c>
    </row>
    <row r="2383" spans="1:8">
      <c r="A2383" s="23">
        <v>2380</v>
      </c>
      <c r="B2383" s="23">
        <v>700</v>
      </c>
      <c r="C2383" s="23">
        <v>0.6</v>
      </c>
      <c r="D2383" s="23">
        <v>100</v>
      </c>
      <c r="E2383" s="23">
        <v>10</v>
      </c>
      <c r="F2383" s="23">
        <v>0</v>
      </c>
      <c r="G2383" s="23">
        <v>70</v>
      </c>
      <c r="H2383" s="25">
        <v>0</v>
      </c>
    </row>
    <row r="2384" spans="1:8">
      <c r="A2384" s="23">
        <v>2381</v>
      </c>
      <c r="B2384" s="23">
        <v>700</v>
      </c>
      <c r="C2384" s="23">
        <v>0.6</v>
      </c>
      <c r="D2384" s="23">
        <v>100</v>
      </c>
      <c r="E2384" s="23">
        <v>10</v>
      </c>
      <c r="F2384" s="23">
        <v>0</v>
      </c>
      <c r="G2384" s="23">
        <v>100</v>
      </c>
      <c r="H2384" s="25">
        <v>0</v>
      </c>
    </row>
    <row r="2385" spans="1:8">
      <c r="A2385" s="23">
        <v>2382</v>
      </c>
      <c r="B2385" s="23">
        <v>700</v>
      </c>
      <c r="C2385" s="23">
        <v>0.6</v>
      </c>
      <c r="D2385" s="23">
        <v>100</v>
      </c>
      <c r="E2385" s="23">
        <v>10</v>
      </c>
      <c r="F2385" s="23">
        <v>30</v>
      </c>
      <c r="G2385" s="23">
        <v>0</v>
      </c>
      <c r="H2385" s="25">
        <v>0</v>
      </c>
    </row>
    <row r="2386" spans="1:8">
      <c r="A2386" s="23">
        <v>2383</v>
      </c>
      <c r="B2386" s="23">
        <v>700</v>
      </c>
      <c r="C2386" s="23">
        <v>0.6</v>
      </c>
      <c r="D2386" s="23">
        <v>100</v>
      </c>
      <c r="E2386" s="23">
        <v>10</v>
      </c>
      <c r="F2386" s="23">
        <v>30</v>
      </c>
      <c r="G2386" s="23">
        <v>5</v>
      </c>
      <c r="H2386" s="25">
        <v>0</v>
      </c>
    </row>
    <row r="2387" spans="1:8">
      <c r="A2387" s="23">
        <v>2384</v>
      </c>
      <c r="B2387" s="23">
        <v>700</v>
      </c>
      <c r="C2387" s="23">
        <v>0.6</v>
      </c>
      <c r="D2387" s="23">
        <v>100</v>
      </c>
      <c r="E2387" s="23">
        <v>10</v>
      </c>
      <c r="F2387" s="23">
        <v>30</v>
      </c>
      <c r="G2387" s="23">
        <v>10</v>
      </c>
      <c r="H2387" s="25">
        <v>0</v>
      </c>
    </row>
    <row r="2388" spans="1:8">
      <c r="A2388" s="23">
        <v>2385</v>
      </c>
      <c r="B2388" s="23">
        <v>700</v>
      </c>
      <c r="C2388" s="23">
        <v>0.6</v>
      </c>
      <c r="D2388" s="23">
        <v>100</v>
      </c>
      <c r="E2388" s="23">
        <v>10</v>
      </c>
      <c r="F2388" s="23">
        <v>30</v>
      </c>
      <c r="G2388" s="23">
        <v>40</v>
      </c>
      <c r="H2388" s="25">
        <v>0</v>
      </c>
    </row>
    <row r="2389" spans="1:8">
      <c r="A2389" s="23">
        <v>2386</v>
      </c>
      <c r="B2389" s="23">
        <v>700</v>
      </c>
      <c r="C2389" s="23">
        <v>0.6</v>
      </c>
      <c r="D2389" s="23">
        <v>100</v>
      </c>
      <c r="E2389" s="23">
        <v>10</v>
      </c>
      <c r="F2389" s="23">
        <v>30</v>
      </c>
      <c r="G2389" s="23">
        <v>70</v>
      </c>
      <c r="H2389" s="25">
        <v>0</v>
      </c>
    </row>
    <row r="2390" spans="1:8">
      <c r="A2390" s="23">
        <v>2387</v>
      </c>
      <c r="B2390" s="23">
        <v>700</v>
      </c>
      <c r="C2390" s="23">
        <v>0.6</v>
      </c>
      <c r="D2390" s="23">
        <v>100</v>
      </c>
      <c r="E2390" s="23">
        <v>10</v>
      </c>
      <c r="F2390" s="23">
        <v>30</v>
      </c>
      <c r="G2390" s="23">
        <v>100</v>
      </c>
      <c r="H2390" s="25">
        <v>0</v>
      </c>
    </row>
    <row r="2391" spans="1:8">
      <c r="A2391" s="23">
        <v>2388</v>
      </c>
      <c r="B2391" s="23">
        <v>700</v>
      </c>
      <c r="C2391" s="23">
        <v>0.6</v>
      </c>
      <c r="D2391" s="23">
        <v>100</v>
      </c>
      <c r="E2391" s="23">
        <v>10</v>
      </c>
      <c r="F2391" s="23">
        <v>60</v>
      </c>
      <c r="G2391" s="23">
        <v>0</v>
      </c>
      <c r="H2391" s="25">
        <v>0</v>
      </c>
    </row>
    <row r="2392" spans="1:8">
      <c r="A2392" s="23">
        <v>2389</v>
      </c>
      <c r="B2392" s="23">
        <v>700</v>
      </c>
      <c r="C2392" s="23">
        <v>0.6</v>
      </c>
      <c r="D2392" s="23">
        <v>100</v>
      </c>
      <c r="E2392" s="23">
        <v>10</v>
      </c>
      <c r="F2392" s="23">
        <v>60</v>
      </c>
      <c r="G2392" s="23">
        <v>5</v>
      </c>
      <c r="H2392" s="25">
        <v>0</v>
      </c>
    </row>
    <row r="2393" spans="1:8">
      <c r="A2393" s="23">
        <v>2390</v>
      </c>
      <c r="B2393" s="23">
        <v>700</v>
      </c>
      <c r="C2393" s="23">
        <v>0.6</v>
      </c>
      <c r="D2393" s="23">
        <v>100</v>
      </c>
      <c r="E2393" s="23">
        <v>10</v>
      </c>
      <c r="F2393" s="23">
        <v>60</v>
      </c>
      <c r="G2393" s="23">
        <v>10</v>
      </c>
      <c r="H2393" s="25">
        <v>0</v>
      </c>
    </row>
    <row r="2394" spans="1:8">
      <c r="A2394" s="23">
        <v>2391</v>
      </c>
      <c r="B2394" s="23">
        <v>700</v>
      </c>
      <c r="C2394" s="23">
        <v>0.6</v>
      </c>
      <c r="D2394" s="23">
        <v>100</v>
      </c>
      <c r="E2394" s="23">
        <v>10</v>
      </c>
      <c r="F2394" s="23">
        <v>60</v>
      </c>
      <c r="G2394" s="23">
        <v>40</v>
      </c>
      <c r="H2394" s="25">
        <v>0</v>
      </c>
    </row>
    <row r="2395" spans="1:8">
      <c r="A2395" s="23">
        <v>2392</v>
      </c>
      <c r="B2395" s="23">
        <v>700</v>
      </c>
      <c r="C2395" s="23">
        <v>0.6</v>
      </c>
      <c r="D2395" s="23">
        <v>100</v>
      </c>
      <c r="E2395" s="23">
        <v>10</v>
      </c>
      <c r="F2395" s="23">
        <v>60</v>
      </c>
      <c r="G2395" s="23">
        <v>70</v>
      </c>
      <c r="H2395" s="25">
        <v>0</v>
      </c>
    </row>
    <row r="2396" spans="1:8">
      <c r="A2396" s="23">
        <v>2393</v>
      </c>
      <c r="B2396" s="23">
        <v>700</v>
      </c>
      <c r="C2396" s="23">
        <v>0.6</v>
      </c>
      <c r="D2396" s="23">
        <v>100</v>
      </c>
      <c r="E2396" s="23">
        <v>10</v>
      </c>
      <c r="F2396" s="23">
        <v>60</v>
      </c>
      <c r="G2396" s="23">
        <v>100</v>
      </c>
      <c r="H2396" s="25">
        <v>0</v>
      </c>
    </row>
    <row r="2397" spans="1:8">
      <c r="A2397" s="23">
        <v>2394</v>
      </c>
      <c r="B2397" s="23">
        <v>700</v>
      </c>
      <c r="C2397" s="23">
        <v>0.6</v>
      </c>
      <c r="D2397" s="23">
        <v>100</v>
      </c>
      <c r="E2397" s="23">
        <v>20</v>
      </c>
      <c r="F2397" s="23">
        <v>0</v>
      </c>
      <c r="G2397" s="23">
        <v>0</v>
      </c>
      <c r="H2397" s="25">
        <v>0</v>
      </c>
    </row>
    <row r="2398" spans="1:8">
      <c r="A2398" s="23">
        <v>2395</v>
      </c>
      <c r="B2398" s="23">
        <v>700</v>
      </c>
      <c r="C2398" s="23">
        <v>0.6</v>
      </c>
      <c r="D2398" s="23">
        <v>100</v>
      </c>
      <c r="E2398" s="23">
        <v>20</v>
      </c>
      <c r="F2398" s="23">
        <v>0</v>
      </c>
      <c r="G2398" s="23">
        <v>5</v>
      </c>
      <c r="H2398" s="25">
        <v>0</v>
      </c>
    </row>
    <row r="2399" spans="1:8">
      <c r="A2399" s="23">
        <v>2396</v>
      </c>
      <c r="B2399" s="23">
        <v>700</v>
      </c>
      <c r="C2399" s="23">
        <v>0.6</v>
      </c>
      <c r="D2399" s="23">
        <v>100</v>
      </c>
      <c r="E2399" s="23">
        <v>20</v>
      </c>
      <c r="F2399" s="23">
        <v>0</v>
      </c>
      <c r="G2399" s="23">
        <v>10</v>
      </c>
      <c r="H2399" s="25">
        <v>0</v>
      </c>
    </row>
    <row r="2400" spans="1:8">
      <c r="A2400" s="23">
        <v>2397</v>
      </c>
      <c r="B2400" s="23">
        <v>700</v>
      </c>
      <c r="C2400" s="23">
        <v>0.6</v>
      </c>
      <c r="D2400" s="23">
        <v>100</v>
      </c>
      <c r="E2400" s="23">
        <v>20</v>
      </c>
      <c r="F2400" s="23">
        <v>0</v>
      </c>
      <c r="G2400" s="23">
        <v>40</v>
      </c>
      <c r="H2400" s="25">
        <v>0</v>
      </c>
    </row>
    <row r="2401" spans="1:8">
      <c r="A2401" s="23">
        <v>2398</v>
      </c>
      <c r="B2401" s="23">
        <v>700</v>
      </c>
      <c r="C2401" s="23">
        <v>0.6</v>
      </c>
      <c r="D2401" s="23">
        <v>100</v>
      </c>
      <c r="E2401" s="23">
        <v>20</v>
      </c>
      <c r="F2401" s="23">
        <v>0</v>
      </c>
      <c r="G2401" s="23">
        <v>70</v>
      </c>
      <c r="H2401" s="25">
        <v>0</v>
      </c>
    </row>
    <row r="2402" spans="1:8">
      <c r="A2402" s="23">
        <v>2399</v>
      </c>
      <c r="B2402" s="23">
        <v>700</v>
      </c>
      <c r="C2402" s="23">
        <v>0.6</v>
      </c>
      <c r="D2402" s="23">
        <v>100</v>
      </c>
      <c r="E2402" s="23">
        <v>20</v>
      </c>
      <c r="F2402" s="23">
        <v>0</v>
      </c>
      <c r="G2402" s="23">
        <v>100</v>
      </c>
      <c r="H2402" s="25">
        <v>0</v>
      </c>
    </row>
    <row r="2403" spans="1:8">
      <c r="A2403" s="23">
        <v>2400</v>
      </c>
      <c r="B2403" s="23">
        <v>700</v>
      </c>
      <c r="C2403" s="23">
        <v>0.6</v>
      </c>
      <c r="D2403" s="23">
        <v>100</v>
      </c>
      <c r="E2403" s="23">
        <v>20</v>
      </c>
      <c r="F2403" s="23">
        <v>30</v>
      </c>
      <c r="G2403" s="23">
        <v>0</v>
      </c>
      <c r="H2403" s="25">
        <v>0</v>
      </c>
    </row>
    <row r="2404" spans="1:8">
      <c r="A2404" s="23">
        <v>2401</v>
      </c>
      <c r="B2404" s="23">
        <v>700</v>
      </c>
      <c r="C2404" s="23">
        <v>0.6</v>
      </c>
      <c r="D2404" s="23">
        <v>100</v>
      </c>
      <c r="E2404" s="23">
        <v>20</v>
      </c>
      <c r="F2404" s="23">
        <v>30</v>
      </c>
      <c r="G2404" s="23">
        <v>5</v>
      </c>
      <c r="H2404" s="25">
        <v>0</v>
      </c>
    </row>
    <row r="2405" spans="1:8">
      <c r="A2405" s="23">
        <v>2402</v>
      </c>
      <c r="B2405" s="23">
        <v>700</v>
      </c>
      <c r="C2405" s="23">
        <v>0.6</v>
      </c>
      <c r="D2405" s="23">
        <v>100</v>
      </c>
      <c r="E2405" s="23">
        <v>20</v>
      </c>
      <c r="F2405" s="23">
        <v>30</v>
      </c>
      <c r="G2405" s="23">
        <v>10</v>
      </c>
      <c r="H2405" s="25">
        <v>0</v>
      </c>
    </row>
    <row r="2406" spans="1:8">
      <c r="A2406" s="23">
        <v>2403</v>
      </c>
      <c r="B2406" s="23">
        <v>700</v>
      </c>
      <c r="C2406" s="23">
        <v>0.6</v>
      </c>
      <c r="D2406" s="23">
        <v>100</v>
      </c>
      <c r="E2406" s="23">
        <v>20</v>
      </c>
      <c r="F2406" s="23">
        <v>30</v>
      </c>
      <c r="G2406" s="23">
        <v>40</v>
      </c>
      <c r="H2406" s="25">
        <v>0</v>
      </c>
    </row>
    <row r="2407" spans="1:8">
      <c r="A2407" s="23">
        <v>2404</v>
      </c>
      <c r="B2407" s="23">
        <v>700</v>
      </c>
      <c r="C2407" s="23">
        <v>0.6</v>
      </c>
      <c r="D2407" s="23">
        <v>100</v>
      </c>
      <c r="E2407" s="23">
        <v>20</v>
      </c>
      <c r="F2407" s="23">
        <v>30</v>
      </c>
      <c r="G2407" s="23">
        <v>70</v>
      </c>
      <c r="H2407" s="25">
        <v>0</v>
      </c>
    </row>
    <row r="2408" spans="1:8">
      <c r="A2408" s="23">
        <v>2405</v>
      </c>
      <c r="B2408" s="23">
        <v>700</v>
      </c>
      <c r="C2408" s="23">
        <v>0.6</v>
      </c>
      <c r="D2408" s="23">
        <v>100</v>
      </c>
      <c r="E2408" s="23">
        <v>20</v>
      </c>
      <c r="F2408" s="23">
        <v>30</v>
      </c>
      <c r="G2408" s="23">
        <v>100</v>
      </c>
      <c r="H2408" s="25">
        <v>0</v>
      </c>
    </row>
    <row r="2409" spans="1:8">
      <c r="A2409" s="23">
        <v>2406</v>
      </c>
      <c r="B2409" s="23">
        <v>700</v>
      </c>
      <c r="C2409" s="23">
        <v>0.6</v>
      </c>
      <c r="D2409" s="23">
        <v>100</v>
      </c>
      <c r="E2409" s="23">
        <v>20</v>
      </c>
      <c r="F2409" s="23">
        <v>60</v>
      </c>
      <c r="G2409" s="23">
        <v>0</v>
      </c>
      <c r="H2409" s="25">
        <v>0</v>
      </c>
    </row>
    <row r="2410" spans="1:8">
      <c r="A2410" s="23">
        <v>2407</v>
      </c>
      <c r="B2410" s="23">
        <v>700</v>
      </c>
      <c r="C2410" s="23">
        <v>0.6</v>
      </c>
      <c r="D2410" s="23">
        <v>100</v>
      </c>
      <c r="E2410" s="23">
        <v>20</v>
      </c>
      <c r="F2410" s="23">
        <v>60</v>
      </c>
      <c r="G2410" s="23">
        <v>5</v>
      </c>
      <c r="H2410" s="25">
        <v>0</v>
      </c>
    </row>
    <row r="2411" spans="1:8">
      <c r="A2411" s="23">
        <v>2408</v>
      </c>
      <c r="B2411" s="23">
        <v>700</v>
      </c>
      <c r="C2411" s="23">
        <v>0.6</v>
      </c>
      <c r="D2411" s="23">
        <v>100</v>
      </c>
      <c r="E2411" s="23">
        <v>20</v>
      </c>
      <c r="F2411" s="23">
        <v>60</v>
      </c>
      <c r="G2411" s="23">
        <v>10</v>
      </c>
      <c r="H2411" s="25">
        <v>0</v>
      </c>
    </row>
    <row r="2412" spans="1:8">
      <c r="A2412" s="23">
        <v>2409</v>
      </c>
      <c r="B2412" s="23">
        <v>700</v>
      </c>
      <c r="C2412" s="23">
        <v>0.6</v>
      </c>
      <c r="D2412" s="23">
        <v>100</v>
      </c>
      <c r="E2412" s="23">
        <v>20</v>
      </c>
      <c r="F2412" s="23">
        <v>60</v>
      </c>
      <c r="G2412" s="23">
        <v>40</v>
      </c>
      <c r="H2412" s="25">
        <v>0</v>
      </c>
    </row>
    <row r="2413" spans="1:8">
      <c r="A2413" s="23">
        <v>2410</v>
      </c>
      <c r="B2413" s="23">
        <v>700</v>
      </c>
      <c r="C2413" s="23">
        <v>0.6</v>
      </c>
      <c r="D2413" s="23">
        <v>100</v>
      </c>
      <c r="E2413" s="23">
        <v>20</v>
      </c>
      <c r="F2413" s="23">
        <v>60</v>
      </c>
      <c r="G2413" s="23">
        <v>70</v>
      </c>
      <c r="H2413" s="25">
        <v>0</v>
      </c>
    </row>
    <row r="2414" spans="1:8">
      <c r="A2414" s="23">
        <v>2411</v>
      </c>
      <c r="B2414" s="23">
        <v>700</v>
      </c>
      <c r="C2414" s="23">
        <v>0.6</v>
      </c>
      <c r="D2414" s="23">
        <v>100</v>
      </c>
      <c r="E2414" s="23">
        <v>20</v>
      </c>
      <c r="F2414" s="23">
        <v>60</v>
      </c>
      <c r="G2414" s="23">
        <v>100</v>
      </c>
      <c r="H2414" s="25">
        <v>0</v>
      </c>
    </row>
    <row r="2415" spans="1:8">
      <c r="A2415" s="23">
        <v>2412</v>
      </c>
      <c r="B2415" s="23">
        <v>700</v>
      </c>
      <c r="C2415" s="23">
        <v>0.6</v>
      </c>
      <c r="D2415" s="23">
        <v>100</v>
      </c>
      <c r="E2415" s="23">
        <v>50</v>
      </c>
      <c r="F2415" s="23">
        <v>0</v>
      </c>
      <c r="G2415" s="23">
        <v>0</v>
      </c>
      <c r="H2415" s="25">
        <v>0</v>
      </c>
    </row>
    <row r="2416" spans="1:8">
      <c r="A2416" s="23">
        <v>2413</v>
      </c>
      <c r="B2416" s="23">
        <v>700</v>
      </c>
      <c r="C2416" s="23">
        <v>0.6</v>
      </c>
      <c r="D2416" s="23">
        <v>100</v>
      </c>
      <c r="E2416" s="23">
        <v>50</v>
      </c>
      <c r="F2416" s="23">
        <v>0</v>
      </c>
      <c r="G2416" s="23">
        <v>5</v>
      </c>
      <c r="H2416" s="25">
        <v>0</v>
      </c>
    </row>
    <row r="2417" spans="1:8">
      <c r="A2417" s="23">
        <v>2414</v>
      </c>
      <c r="B2417" s="23">
        <v>700</v>
      </c>
      <c r="C2417" s="23">
        <v>0.6</v>
      </c>
      <c r="D2417" s="23">
        <v>100</v>
      </c>
      <c r="E2417" s="23">
        <v>50</v>
      </c>
      <c r="F2417" s="23">
        <v>0</v>
      </c>
      <c r="G2417" s="23">
        <v>10</v>
      </c>
      <c r="H2417" s="25">
        <v>0</v>
      </c>
    </row>
    <row r="2418" spans="1:8">
      <c r="A2418" s="23">
        <v>2415</v>
      </c>
      <c r="B2418" s="23">
        <v>700</v>
      </c>
      <c r="C2418" s="23">
        <v>0.6</v>
      </c>
      <c r="D2418" s="23">
        <v>100</v>
      </c>
      <c r="E2418" s="23">
        <v>50</v>
      </c>
      <c r="F2418" s="23">
        <v>0</v>
      </c>
      <c r="G2418" s="23">
        <v>40</v>
      </c>
      <c r="H2418" s="25">
        <v>0</v>
      </c>
    </row>
    <row r="2419" spans="1:8">
      <c r="A2419" s="23">
        <v>2416</v>
      </c>
      <c r="B2419" s="23">
        <v>700</v>
      </c>
      <c r="C2419" s="23">
        <v>0.6</v>
      </c>
      <c r="D2419" s="23">
        <v>100</v>
      </c>
      <c r="E2419" s="23">
        <v>50</v>
      </c>
      <c r="F2419" s="23">
        <v>0</v>
      </c>
      <c r="G2419" s="23">
        <v>70</v>
      </c>
      <c r="H2419" s="25">
        <v>0</v>
      </c>
    </row>
    <row r="2420" spans="1:8">
      <c r="A2420" s="23">
        <v>2417</v>
      </c>
      <c r="B2420" s="23">
        <v>700</v>
      </c>
      <c r="C2420" s="23">
        <v>0.6</v>
      </c>
      <c r="D2420" s="23">
        <v>100</v>
      </c>
      <c r="E2420" s="23">
        <v>50</v>
      </c>
      <c r="F2420" s="23">
        <v>0</v>
      </c>
      <c r="G2420" s="23">
        <v>100</v>
      </c>
      <c r="H2420" s="25">
        <v>0</v>
      </c>
    </row>
    <row r="2421" spans="1:8">
      <c r="A2421" s="23">
        <v>2418</v>
      </c>
      <c r="B2421" s="23">
        <v>700</v>
      </c>
      <c r="C2421" s="23">
        <v>0.6</v>
      </c>
      <c r="D2421" s="23">
        <v>100</v>
      </c>
      <c r="E2421" s="23">
        <v>50</v>
      </c>
      <c r="F2421" s="23">
        <v>30</v>
      </c>
      <c r="G2421" s="23">
        <v>0</v>
      </c>
      <c r="H2421" s="25">
        <v>0</v>
      </c>
    </row>
    <row r="2422" spans="1:8">
      <c r="A2422" s="23">
        <v>2419</v>
      </c>
      <c r="B2422" s="23">
        <v>700</v>
      </c>
      <c r="C2422" s="23">
        <v>0.6</v>
      </c>
      <c r="D2422" s="23">
        <v>100</v>
      </c>
      <c r="E2422" s="23">
        <v>50</v>
      </c>
      <c r="F2422" s="23">
        <v>30</v>
      </c>
      <c r="G2422" s="23">
        <v>5</v>
      </c>
      <c r="H2422" s="25">
        <v>0</v>
      </c>
    </row>
    <row r="2423" spans="1:8">
      <c r="A2423" s="23">
        <v>2420</v>
      </c>
      <c r="B2423" s="23">
        <v>700</v>
      </c>
      <c r="C2423" s="23">
        <v>0.6</v>
      </c>
      <c r="D2423" s="23">
        <v>100</v>
      </c>
      <c r="E2423" s="23">
        <v>50</v>
      </c>
      <c r="F2423" s="23">
        <v>30</v>
      </c>
      <c r="G2423" s="23">
        <v>10</v>
      </c>
      <c r="H2423" s="25">
        <v>0</v>
      </c>
    </row>
    <row r="2424" spans="1:8">
      <c r="A2424" s="23">
        <v>2421</v>
      </c>
      <c r="B2424" s="23">
        <v>700</v>
      </c>
      <c r="C2424" s="23">
        <v>0.6</v>
      </c>
      <c r="D2424" s="23">
        <v>100</v>
      </c>
      <c r="E2424" s="23">
        <v>50</v>
      </c>
      <c r="F2424" s="23">
        <v>30</v>
      </c>
      <c r="G2424" s="23">
        <v>40</v>
      </c>
      <c r="H2424" s="25">
        <v>0</v>
      </c>
    </row>
    <row r="2425" spans="1:8">
      <c r="A2425" s="23">
        <v>2422</v>
      </c>
      <c r="B2425" s="23">
        <v>700</v>
      </c>
      <c r="C2425" s="23">
        <v>0.6</v>
      </c>
      <c r="D2425" s="23">
        <v>100</v>
      </c>
      <c r="E2425" s="23">
        <v>50</v>
      </c>
      <c r="F2425" s="23">
        <v>30</v>
      </c>
      <c r="G2425" s="23">
        <v>70</v>
      </c>
      <c r="H2425" s="25">
        <v>0</v>
      </c>
    </row>
    <row r="2426" spans="1:8">
      <c r="A2426" s="23">
        <v>2423</v>
      </c>
      <c r="B2426" s="23">
        <v>700</v>
      </c>
      <c r="C2426" s="23">
        <v>0.6</v>
      </c>
      <c r="D2426" s="23">
        <v>100</v>
      </c>
      <c r="E2426" s="23">
        <v>50</v>
      </c>
      <c r="F2426" s="23">
        <v>30</v>
      </c>
      <c r="G2426" s="23">
        <v>100</v>
      </c>
      <c r="H2426" s="25">
        <v>0</v>
      </c>
    </row>
    <row r="2427" spans="1:8">
      <c r="A2427" s="23">
        <v>2424</v>
      </c>
      <c r="B2427" s="23">
        <v>700</v>
      </c>
      <c r="C2427" s="23">
        <v>0.6</v>
      </c>
      <c r="D2427" s="23">
        <v>100</v>
      </c>
      <c r="E2427" s="23">
        <v>50</v>
      </c>
      <c r="F2427" s="23">
        <v>60</v>
      </c>
      <c r="G2427" s="23">
        <v>0</v>
      </c>
      <c r="H2427" s="25">
        <v>0</v>
      </c>
    </row>
    <row r="2428" spans="1:8">
      <c r="A2428" s="23">
        <v>2425</v>
      </c>
      <c r="B2428" s="23">
        <v>700</v>
      </c>
      <c r="C2428" s="23">
        <v>0.6</v>
      </c>
      <c r="D2428" s="23">
        <v>100</v>
      </c>
      <c r="E2428" s="23">
        <v>50</v>
      </c>
      <c r="F2428" s="23">
        <v>60</v>
      </c>
      <c r="G2428" s="23">
        <v>5</v>
      </c>
      <c r="H2428" s="25">
        <v>0</v>
      </c>
    </row>
    <row r="2429" spans="1:8">
      <c r="A2429" s="23">
        <v>2426</v>
      </c>
      <c r="B2429" s="23">
        <v>700</v>
      </c>
      <c r="C2429" s="23">
        <v>0.6</v>
      </c>
      <c r="D2429" s="23">
        <v>100</v>
      </c>
      <c r="E2429" s="23">
        <v>50</v>
      </c>
      <c r="F2429" s="23">
        <v>60</v>
      </c>
      <c r="G2429" s="23">
        <v>10</v>
      </c>
      <c r="H2429" s="25">
        <v>0</v>
      </c>
    </row>
    <row r="2430" spans="1:8">
      <c r="A2430" s="23">
        <v>2427</v>
      </c>
      <c r="B2430" s="23">
        <v>700</v>
      </c>
      <c r="C2430" s="23">
        <v>0.6</v>
      </c>
      <c r="D2430" s="23">
        <v>100</v>
      </c>
      <c r="E2430" s="23">
        <v>50</v>
      </c>
      <c r="F2430" s="23">
        <v>60</v>
      </c>
      <c r="G2430" s="23">
        <v>40</v>
      </c>
      <c r="H2430" s="25">
        <v>0</v>
      </c>
    </row>
    <row r="2431" spans="1:8">
      <c r="A2431" s="23">
        <v>2428</v>
      </c>
      <c r="B2431" s="23">
        <v>700</v>
      </c>
      <c r="C2431" s="23">
        <v>0.6</v>
      </c>
      <c r="D2431" s="23">
        <v>100</v>
      </c>
      <c r="E2431" s="23">
        <v>50</v>
      </c>
      <c r="F2431" s="23">
        <v>60</v>
      </c>
      <c r="G2431" s="23">
        <v>70</v>
      </c>
      <c r="H2431" s="25">
        <v>0</v>
      </c>
    </row>
    <row r="2432" spans="1:8">
      <c r="A2432" s="23">
        <v>2429</v>
      </c>
      <c r="B2432" s="23">
        <v>700</v>
      </c>
      <c r="C2432" s="23">
        <v>0.6</v>
      </c>
      <c r="D2432" s="23">
        <v>100</v>
      </c>
      <c r="E2432" s="23">
        <v>50</v>
      </c>
      <c r="F2432" s="23">
        <v>60</v>
      </c>
      <c r="G2432" s="23">
        <v>100</v>
      </c>
      <c r="H2432" s="25">
        <v>0</v>
      </c>
    </row>
    <row r="2433" spans="1:8">
      <c r="A2433" s="23">
        <v>2430</v>
      </c>
      <c r="B2433" s="23">
        <v>700</v>
      </c>
      <c r="C2433" s="23">
        <v>0.6</v>
      </c>
      <c r="D2433" s="23">
        <v>500</v>
      </c>
      <c r="E2433" s="23">
        <v>1</v>
      </c>
      <c r="F2433" s="23">
        <v>0</v>
      </c>
      <c r="G2433" s="23">
        <v>0</v>
      </c>
      <c r="H2433" s="25">
        <v>0</v>
      </c>
    </row>
    <row r="2434" spans="1:8">
      <c r="A2434" s="23">
        <v>2431</v>
      </c>
      <c r="B2434" s="23">
        <v>700</v>
      </c>
      <c r="C2434" s="23">
        <v>0.6</v>
      </c>
      <c r="D2434" s="23">
        <v>500</v>
      </c>
      <c r="E2434" s="23">
        <v>1</v>
      </c>
      <c r="F2434" s="23">
        <v>0</v>
      </c>
      <c r="G2434" s="23">
        <v>5</v>
      </c>
      <c r="H2434" s="25">
        <v>0</v>
      </c>
    </row>
    <row r="2435" spans="1:8">
      <c r="A2435" s="23">
        <v>2432</v>
      </c>
      <c r="B2435" s="23">
        <v>700</v>
      </c>
      <c r="C2435" s="23">
        <v>0.6</v>
      </c>
      <c r="D2435" s="23">
        <v>500</v>
      </c>
      <c r="E2435" s="23">
        <v>1</v>
      </c>
      <c r="F2435" s="23">
        <v>0</v>
      </c>
      <c r="G2435" s="23">
        <v>10</v>
      </c>
      <c r="H2435" s="25">
        <v>0</v>
      </c>
    </row>
    <row r="2436" spans="1:8">
      <c r="A2436" s="23">
        <v>2433</v>
      </c>
      <c r="B2436" s="23">
        <v>700</v>
      </c>
      <c r="C2436" s="23">
        <v>0.6</v>
      </c>
      <c r="D2436" s="23">
        <v>500</v>
      </c>
      <c r="E2436" s="23">
        <v>1</v>
      </c>
      <c r="F2436" s="23">
        <v>0</v>
      </c>
      <c r="G2436" s="23">
        <v>40</v>
      </c>
      <c r="H2436" s="25">
        <v>0</v>
      </c>
    </row>
    <row r="2437" spans="1:8">
      <c r="A2437" s="23">
        <v>2434</v>
      </c>
      <c r="B2437" s="23">
        <v>700</v>
      </c>
      <c r="C2437" s="23">
        <v>0.6</v>
      </c>
      <c r="D2437" s="23">
        <v>500</v>
      </c>
      <c r="E2437" s="23">
        <v>1</v>
      </c>
      <c r="F2437" s="23">
        <v>0</v>
      </c>
      <c r="G2437" s="23">
        <v>70</v>
      </c>
      <c r="H2437" s="25">
        <v>0</v>
      </c>
    </row>
    <row r="2438" spans="1:8">
      <c r="A2438" s="23">
        <v>2435</v>
      </c>
      <c r="B2438" s="23">
        <v>700</v>
      </c>
      <c r="C2438" s="23">
        <v>0.6</v>
      </c>
      <c r="D2438" s="23">
        <v>500</v>
      </c>
      <c r="E2438" s="23">
        <v>1</v>
      </c>
      <c r="F2438" s="23">
        <v>0</v>
      </c>
      <c r="G2438" s="23">
        <v>100</v>
      </c>
      <c r="H2438" s="25">
        <v>0</v>
      </c>
    </row>
    <row r="2439" spans="1:8">
      <c r="A2439" s="23">
        <v>2436</v>
      </c>
      <c r="B2439" s="23">
        <v>700</v>
      </c>
      <c r="C2439" s="23">
        <v>0.6</v>
      </c>
      <c r="D2439" s="23">
        <v>500</v>
      </c>
      <c r="E2439" s="23">
        <v>1</v>
      </c>
      <c r="F2439" s="23">
        <v>30</v>
      </c>
      <c r="G2439" s="23">
        <v>0</v>
      </c>
      <c r="H2439" s="25">
        <v>0</v>
      </c>
    </row>
    <row r="2440" spans="1:8">
      <c r="A2440" s="23">
        <v>2437</v>
      </c>
      <c r="B2440" s="23">
        <v>700</v>
      </c>
      <c r="C2440" s="23">
        <v>0.6</v>
      </c>
      <c r="D2440" s="23">
        <v>500</v>
      </c>
      <c r="E2440" s="23">
        <v>1</v>
      </c>
      <c r="F2440" s="23">
        <v>30</v>
      </c>
      <c r="G2440" s="23">
        <v>5</v>
      </c>
      <c r="H2440" s="25">
        <v>0</v>
      </c>
    </row>
    <row r="2441" spans="1:8">
      <c r="A2441" s="23">
        <v>2438</v>
      </c>
      <c r="B2441" s="23">
        <v>700</v>
      </c>
      <c r="C2441" s="23">
        <v>0.6</v>
      </c>
      <c r="D2441" s="23">
        <v>500</v>
      </c>
      <c r="E2441" s="23">
        <v>1</v>
      </c>
      <c r="F2441" s="23">
        <v>30</v>
      </c>
      <c r="G2441" s="23">
        <v>10</v>
      </c>
      <c r="H2441" s="25">
        <v>0</v>
      </c>
    </row>
    <row r="2442" spans="1:8">
      <c r="A2442" s="23">
        <v>2439</v>
      </c>
      <c r="B2442" s="23">
        <v>700</v>
      </c>
      <c r="C2442" s="23">
        <v>0.6</v>
      </c>
      <c r="D2442" s="23">
        <v>500</v>
      </c>
      <c r="E2442" s="23">
        <v>1</v>
      </c>
      <c r="F2442" s="23">
        <v>30</v>
      </c>
      <c r="G2442" s="23">
        <v>40</v>
      </c>
      <c r="H2442" s="25">
        <v>0</v>
      </c>
    </row>
    <row r="2443" spans="1:8">
      <c r="A2443" s="23">
        <v>2440</v>
      </c>
      <c r="B2443" s="23">
        <v>700</v>
      </c>
      <c r="C2443" s="23">
        <v>0.6</v>
      </c>
      <c r="D2443" s="23">
        <v>500</v>
      </c>
      <c r="E2443" s="23">
        <v>1</v>
      </c>
      <c r="F2443" s="23">
        <v>30</v>
      </c>
      <c r="G2443" s="23">
        <v>70</v>
      </c>
      <c r="H2443" s="25">
        <v>0</v>
      </c>
    </row>
    <row r="2444" spans="1:8">
      <c r="A2444" s="23">
        <v>2441</v>
      </c>
      <c r="B2444" s="23">
        <v>700</v>
      </c>
      <c r="C2444" s="23">
        <v>0.6</v>
      </c>
      <c r="D2444" s="23">
        <v>500</v>
      </c>
      <c r="E2444" s="23">
        <v>1</v>
      </c>
      <c r="F2444" s="23">
        <v>30</v>
      </c>
      <c r="G2444" s="23">
        <v>100</v>
      </c>
      <c r="H2444" s="25">
        <v>0</v>
      </c>
    </row>
    <row r="2445" spans="1:8">
      <c r="A2445" s="23">
        <v>2442</v>
      </c>
      <c r="B2445" s="23">
        <v>700</v>
      </c>
      <c r="C2445" s="23">
        <v>0.6</v>
      </c>
      <c r="D2445" s="23">
        <v>500</v>
      </c>
      <c r="E2445" s="23">
        <v>1</v>
      </c>
      <c r="F2445" s="23">
        <v>60</v>
      </c>
      <c r="G2445" s="23">
        <v>0</v>
      </c>
      <c r="H2445" s="25">
        <v>0</v>
      </c>
    </row>
    <row r="2446" spans="1:8">
      <c r="A2446" s="23">
        <v>2443</v>
      </c>
      <c r="B2446" s="23">
        <v>700</v>
      </c>
      <c r="C2446" s="23">
        <v>0.6</v>
      </c>
      <c r="D2446" s="23">
        <v>500</v>
      </c>
      <c r="E2446" s="23">
        <v>1</v>
      </c>
      <c r="F2446" s="23">
        <v>60</v>
      </c>
      <c r="G2446" s="23">
        <v>5</v>
      </c>
      <c r="H2446" s="25">
        <v>0</v>
      </c>
    </row>
    <row r="2447" spans="1:8">
      <c r="A2447" s="23">
        <v>2444</v>
      </c>
      <c r="B2447" s="23">
        <v>700</v>
      </c>
      <c r="C2447" s="23">
        <v>0.6</v>
      </c>
      <c r="D2447" s="23">
        <v>500</v>
      </c>
      <c r="E2447" s="23">
        <v>1</v>
      </c>
      <c r="F2447" s="23">
        <v>60</v>
      </c>
      <c r="G2447" s="23">
        <v>10</v>
      </c>
      <c r="H2447" s="25">
        <v>0</v>
      </c>
    </row>
    <row r="2448" spans="1:8">
      <c r="A2448" s="23">
        <v>2445</v>
      </c>
      <c r="B2448" s="23">
        <v>700</v>
      </c>
      <c r="C2448" s="23">
        <v>0.6</v>
      </c>
      <c r="D2448" s="23">
        <v>500</v>
      </c>
      <c r="E2448" s="23">
        <v>1</v>
      </c>
      <c r="F2448" s="23">
        <v>60</v>
      </c>
      <c r="G2448" s="23">
        <v>40</v>
      </c>
      <c r="H2448" s="25">
        <v>0</v>
      </c>
    </row>
    <row r="2449" spans="1:8">
      <c r="A2449" s="23">
        <v>2446</v>
      </c>
      <c r="B2449" s="23">
        <v>700</v>
      </c>
      <c r="C2449" s="23">
        <v>0.6</v>
      </c>
      <c r="D2449" s="23">
        <v>500</v>
      </c>
      <c r="E2449" s="23">
        <v>1</v>
      </c>
      <c r="F2449" s="23">
        <v>60</v>
      </c>
      <c r="G2449" s="23">
        <v>70</v>
      </c>
      <c r="H2449" s="25">
        <v>0</v>
      </c>
    </row>
    <row r="2450" spans="1:8">
      <c r="A2450" s="23">
        <v>2447</v>
      </c>
      <c r="B2450" s="23">
        <v>700</v>
      </c>
      <c r="C2450" s="23">
        <v>0.6</v>
      </c>
      <c r="D2450" s="23">
        <v>500</v>
      </c>
      <c r="E2450" s="23">
        <v>1</v>
      </c>
      <c r="F2450" s="23">
        <v>60</v>
      </c>
      <c r="G2450" s="23">
        <v>100</v>
      </c>
      <c r="H2450" s="25">
        <v>0</v>
      </c>
    </row>
    <row r="2451" spans="1:8">
      <c r="A2451" s="23">
        <v>2448</v>
      </c>
      <c r="B2451" s="23">
        <v>700</v>
      </c>
      <c r="C2451" s="23">
        <v>0.6</v>
      </c>
      <c r="D2451" s="23">
        <v>500</v>
      </c>
      <c r="E2451" s="23">
        <v>5</v>
      </c>
      <c r="F2451" s="23">
        <v>0</v>
      </c>
      <c r="G2451" s="23">
        <v>0</v>
      </c>
      <c r="H2451" s="25">
        <v>0</v>
      </c>
    </row>
    <row r="2452" spans="1:8">
      <c r="A2452" s="23">
        <v>2449</v>
      </c>
      <c r="B2452" s="23">
        <v>700</v>
      </c>
      <c r="C2452" s="23">
        <v>0.6</v>
      </c>
      <c r="D2452" s="23">
        <v>500</v>
      </c>
      <c r="E2452" s="23">
        <v>5</v>
      </c>
      <c r="F2452" s="23">
        <v>0</v>
      </c>
      <c r="G2452" s="23">
        <v>5</v>
      </c>
      <c r="H2452" s="25">
        <v>0</v>
      </c>
    </row>
    <row r="2453" spans="1:8">
      <c r="A2453" s="23">
        <v>2450</v>
      </c>
      <c r="B2453" s="23">
        <v>700</v>
      </c>
      <c r="C2453" s="23">
        <v>0.6</v>
      </c>
      <c r="D2453" s="23">
        <v>500</v>
      </c>
      <c r="E2453" s="23">
        <v>5</v>
      </c>
      <c r="F2453" s="23">
        <v>0</v>
      </c>
      <c r="G2453" s="23">
        <v>10</v>
      </c>
      <c r="H2453" s="25">
        <v>0</v>
      </c>
    </row>
    <row r="2454" spans="1:8">
      <c r="A2454" s="23">
        <v>2451</v>
      </c>
      <c r="B2454" s="23">
        <v>700</v>
      </c>
      <c r="C2454" s="23">
        <v>0.6</v>
      </c>
      <c r="D2454" s="23">
        <v>500</v>
      </c>
      <c r="E2454" s="23">
        <v>5</v>
      </c>
      <c r="F2454" s="23">
        <v>0</v>
      </c>
      <c r="G2454" s="23">
        <v>40</v>
      </c>
      <c r="H2454" s="25">
        <v>0</v>
      </c>
    </row>
    <row r="2455" spans="1:8">
      <c r="A2455" s="23">
        <v>2452</v>
      </c>
      <c r="B2455" s="23">
        <v>700</v>
      </c>
      <c r="C2455" s="23">
        <v>0.6</v>
      </c>
      <c r="D2455" s="23">
        <v>500</v>
      </c>
      <c r="E2455" s="23">
        <v>5</v>
      </c>
      <c r="F2455" s="23">
        <v>0</v>
      </c>
      <c r="G2455" s="23">
        <v>70</v>
      </c>
      <c r="H2455" s="25">
        <v>0</v>
      </c>
    </row>
    <row r="2456" spans="1:8">
      <c r="A2456" s="23">
        <v>2453</v>
      </c>
      <c r="B2456" s="23">
        <v>700</v>
      </c>
      <c r="C2456" s="23">
        <v>0.6</v>
      </c>
      <c r="D2456" s="23">
        <v>500</v>
      </c>
      <c r="E2456" s="23">
        <v>5</v>
      </c>
      <c r="F2456" s="23">
        <v>0</v>
      </c>
      <c r="G2456" s="23">
        <v>100</v>
      </c>
      <c r="H2456" s="25">
        <v>0</v>
      </c>
    </row>
    <row r="2457" spans="1:8">
      <c r="A2457" s="23">
        <v>2454</v>
      </c>
      <c r="B2457" s="23">
        <v>700</v>
      </c>
      <c r="C2457" s="23">
        <v>0.6</v>
      </c>
      <c r="D2457" s="23">
        <v>500</v>
      </c>
      <c r="E2457" s="23">
        <v>5</v>
      </c>
      <c r="F2457" s="23">
        <v>30</v>
      </c>
      <c r="G2457" s="23">
        <v>0</v>
      </c>
      <c r="H2457" s="25">
        <v>0</v>
      </c>
    </row>
    <row r="2458" spans="1:8">
      <c r="A2458" s="23">
        <v>2455</v>
      </c>
      <c r="B2458" s="23">
        <v>700</v>
      </c>
      <c r="C2458" s="23">
        <v>0.6</v>
      </c>
      <c r="D2458" s="23">
        <v>500</v>
      </c>
      <c r="E2458" s="23">
        <v>5</v>
      </c>
      <c r="F2458" s="23">
        <v>30</v>
      </c>
      <c r="G2458" s="23">
        <v>5</v>
      </c>
      <c r="H2458" s="25">
        <v>0</v>
      </c>
    </row>
    <row r="2459" spans="1:8">
      <c r="A2459" s="23">
        <v>2456</v>
      </c>
      <c r="B2459" s="23">
        <v>700</v>
      </c>
      <c r="C2459" s="23">
        <v>0.6</v>
      </c>
      <c r="D2459" s="23">
        <v>500</v>
      </c>
      <c r="E2459" s="23">
        <v>5</v>
      </c>
      <c r="F2459" s="23">
        <v>30</v>
      </c>
      <c r="G2459" s="23">
        <v>10</v>
      </c>
      <c r="H2459" s="25">
        <v>0</v>
      </c>
    </row>
    <row r="2460" spans="1:8">
      <c r="A2460" s="23">
        <v>2457</v>
      </c>
      <c r="B2460" s="23">
        <v>700</v>
      </c>
      <c r="C2460" s="23">
        <v>0.6</v>
      </c>
      <c r="D2460" s="23">
        <v>500</v>
      </c>
      <c r="E2460" s="23">
        <v>5</v>
      </c>
      <c r="F2460" s="23">
        <v>30</v>
      </c>
      <c r="G2460" s="23">
        <v>40</v>
      </c>
      <c r="H2460" s="25">
        <v>0</v>
      </c>
    </row>
    <row r="2461" spans="1:8">
      <c r="A2461" s="23">
        <v>2458</v>
      </c>
      <c r="B2461" s="23">
        <v>700</v>
      </c>
      <c r="C2461" s="23">
        <v>0.6</v>
      </c>
      <c r="D2461" s="23">
        <v>500</v>
      </c>
      <c r="E2461" s="23">
        <v>5</v>
      </c>
      <c r="F2461" s="23">
        <v>30</v>
      </c>
      <c r="G2461" s="23">
        <v>70</v>
      </c>
      <c r="H2461" s="25">
        <v>0</v>
      </c>
    </row>
    <row r="2462" spans="1:8">
      <c r="A2462" s="23">
        <v>2459</v>
      </c>
      <c r="B2462" s="23">
        <v>700</v>
      </c>
      <c r="C2462" s="23">
        <v>0.6</v>
      </c>
      <c r="D2462" s="23">
        <v>500</v>
      </c>
      <c r="E2462" s="23">
        <v>5</v>
      </c>
      <c r="F2462" s="23">
        <v>30</v>
      </c>
      <c r="G2462" s="23">
        <v>100</v>
      </c>
      <c r="H2462" s="25">
        <v>0</v>
      </c>
    </row>
    <row r="2463" spans="1:8">
      <c r="A2463" s="23">
        <v>2460</v>
      </c>
      <c r="B2463" s="23">
        <v>700</v>
      </c>
      <c r="C2463" s="23">
        <v>0.6</v>
      </c>
      <c r="D2463" s="23">
        <v>500</v>
      </c>
      <c r="E2463" s="23">
        <v>5</v>
      </c>
      <c r="F2463" s="23">
        <v>60</v>
      </c>
      <c r="G2463" s="23">
        <v>0</v>
      </c>
      <c r="H2463" s="25">
        <v>0</v>
      </c>
    </row>
    <row r="2464" spans="1:8">
      <c r="A2464" s="23">
        <v>2461</v>
      </c>
      <c r="B2464" s="23">
        <v>700</v>
      </c>
      <c r="C2464" s="23">
        <v>0.6</v>
      </c>
      <c r="D2464" s="23">
        <v>500</v>
      </c>
      <c r="E2464" s="23">
        <v>5</v>
      </c>
      <c r="F2464" s="23">
        <v>60</v>
      </c>
      <c r="G2464" s="23">
        <v>5</v>
      </c>
      <c r="H2464" s="25">
        <v>0</v>
      </c>
    </row>
    <row r="2465" spans="1:8">
      <c r="A2465" s="23">
        <v>2462</v>
      </c>
      <c r="B2465" s="23">
        <v>700</v>
      </c>
      <c r="C2465" s="23">
        <v>0.6</v>
      </c>
      <c r="D2465" s="23">
        <v>500</v>
      </c>
      <c r="E2465" s="23">
        <v>5</v>
      </c>
      <c r="F2465" s="23">
        <v>60</v>
      </c>
      <c r="G2465" s="23">
        <v>10</v>
      </c>
      <c r="H2465" s="25">
        <v>0</v>
      </c>
    </row>
    <row r="2466" spans="1:8">
      <c r="A2466" s="23">
        <v>2463</v>
      </c>
      <c r="B2466" s="23">
        <v>700</v>
      </c>
      <c r="C2466" s="23">
        <v>0.6</v>
      </c>
      <c r="D2466" s="23">
        <v>500</v>
      </c>
      <c r="E2466" s="23">
        <v>5</v>
      </c>
      <c r="F2466" s="23">
        <v>60</v>
      </c>
      <c r="G2466" s="23">
        <v>40</v>
      </c>
      <c r="H2466" s="25">
        <v>0</v>
      </c>
    </row>
    <row r="2467" spans="1:8">
      <c r="A2467" s="23">
        <v>2464</v>
      </c>
      <c r="B2467" s="23">
        <v>700</v>
      </c>
      <c r="C2467" s="23">
        <v>0.6</v>
      </c>
      <c r="D2467" s="23">
        <v>500</v>
      </c>
      <c r="E2467" s="23">
        <v>5</v>
      </c>
      <c r="F2467" s="23">
        <v>60</v>
      </c>
      <c r="G2467" s="23">
        <v>70</v>
      </c>
      <c r="H2467" s="25">
        <v>0</v>
      </c>
    </row>
    <row r="2468" spans="1:8">
      <c r="A2468" s="23">
        <v>2465</v>
      </c>
      <c r="B2468" s="23">
        <v>700</v>
      </c>
      <c r="C2468" s="23">
        <v>0.6</v>
      </c>
      <c r="D2468" s="23">
        <v>500</v>
      </c>
      <c r="E2468" s="23">
        <v>5</v>
      </c>
      <c r="F2468" s="23">
        <v>60</v>
      </c>
      <c r="G2468" s="23">
        <v>100</v>
      </c>
      <c r="H2468" s="25">
        <v>0</v>
      </c>
    </row>
    <row r="2469" spans="1:8">
      <c r="A2469" s="23">
        <v>2466</v>
      </c>
      <c r="B2469" s="23">
        <v>700</v>
      </c>
      <c r="C2469" s="23">
        <v>0.6</v>
      </c>
      <c r="D2469" s="23">
        <v>500</v>
      </c>
      <c r="E2469" s="23">
        <v>10</v>
      </c>
      <c r="F2469" s="23">
        <v>0</v>
      </c>
      <c r="G2469" s="23">
        <v>0</v>
      </c>
      <c r="H2469" s="25">
        <v>0</v>
      </c>
    </row>
    <row r="2470" spans="1:8">
      <c r="A2470" s="23">
        <v>2467</v>
      </c>
      <c r="B2470" s="23">
        <v>700</v>
      </c>
      <c r="C2470" s="23">
        <v>0.6</v>
      </c>
      <c r="D2470" s="23">
        <v>500</v>
      </c>
      <c r="E2470" s="23">
        <v>10</v>
      </c>
      <c r="F2470" s="23">
        <v>0</v>
      </c>
      <c r="G2470" s="23">
        <v>5</v>
      </c>
      <c r="H2470" s="25">
        <v>0</v>
      </c>
    </row>
    <row r="2471" spans="1:8">
      <c r="A2471" s="23">
        <v>2468</v>
      </c>
      <c r="B2471" s="23">
        <v>700</v>
      </c>
      <c r="C2471" s="23">
        <v>0.6</v>
      </c>
      <c r="D2471" s="23">
        <v>500</v>
      </c>
      <c r="E2471" s="23">
        <v>10</v>
      </c>
      <c r="F2471" s="23">
        <v>0</v>
      </c>
      <c r="G2471" s="23">
        <v>10</v>
      </c>
      <c r="H2471" s="25">
        <v>0</v>
      </c>
    </row>
    <row r="2472" spans="1:8">
      <c r="A2472" s="23">
        <v>2469</v>
      </c>
      <c r="B2472" s="23">
        <v>700</v>
      </c>
      <c r="C2472" s="23">
        <v>0.6</v>
      </c>
      <c r="D2472" s="23">
        <v>500</v>
      </c>
      <c r="E2472" s="23">
        <v>10</v>
      </c>
      <c r="F2472" s="23">
        <v>0</v>
      </c>
      <c r="G2472" s="23">
        <v>40</v>
      </c>
      <c r="H2472" s="25">
        <v>0</v>
      </c>
    </row>
    <row r="2473" spans="1:8">
      <c r="A2473" s="23">
        <v>2470</v>
      </c>
      <c r="B2473" s="23">
        <v>700</v>
      </c>
      <c r="C2473" s="23">
        <v>0.6</v>
      </c>
      <c r="D2473" s="23">
        <v>500</v>
      </c>
      <c r="E2473" s="23">
        <v>10</v>
      </c>
      <c r="F2473" s="23">
        <v>0</v>
      </c>
      <c r="G2473" s="23">
        <v>70</v>
      </c>
      <c r="H2473" s="25">
        <v>0</v>
      </c>
    </row>
    <row r="2474" spans="1:8">
      <c r="A2474" s="23">
        <v>2471</v>
      </c>
      <c r="B2474" s="23">
        <v>700</v>
      </c>
      <c r="C2474" s="23">
        <v>0.6</v>
      </c>
      <c r="D2474" s="23">
        <v>500</v>
      </c>
      <c r="E2474" s="23">
        <v>10</v>
      </c>
      <c r="F2474" s="23">
        <v>0</v>
      </c>
      <c r="G2474" s="23">
        <v>100</v>
      </c>
      <c r="H2474" s="25">
        <v>0</v>
      </c>
    </row>
    <row r="2475" spans="1:8">
      <c r="A2475" s="23">
        <v>2472</v>
      </c>
      <c r="B2475" s="23">
        <v>700</v>
      </c>
      <c r="C2475" s="23">
        <v>0.6</v>
      </c>
      <c r="D2475" s="23">
        <v>500</v>
      </c>
      <c r="E2475" s="23">
        <v>10</v>
      </c>
      <c r="F2475" s="23">
        <v>30</v>
      </c>
      <c r="G2475" s="23">
        <v>0</v>
      </c>
      <c r="H2475" s="25">
        <v>0</v>
      </c>
    </row>
    <row r="2476" spans="1:8">
      <c r="A2476" s="23">
        <v>2473</v>
      </c>
      <c r="B2476" s="23">
        <v>700</v>
      </c>
      <c r="C2476" s="23">
        <v>0.6</v>
      </c>
      <c r="D2476" s="23">
        <v>500</v>
      </c>
      <c r="E2476" s="23">
        <v>10</v>
      </c>
      <c r="F2476" s="23">
        <v>30</v>
      </c>
      <c r="G2476" s="23">
        <v>5</v>
      </c>
      <c r="H2476" s="25">
        <v>0</v>
      </c>
    </row>
    <row r="2477" spans="1:8">
      <c r="A2477" s="23">
        <v>2474</v>
      </c>
      <c r="B2477" s="23">
        <v>700</v>
      </c>
      <c r="C2477" s="23">
        <v>0.6</v>
      </c>
      <c r="D2477" s="23">
        <v>500</v>
      </c>
      <c r="E2477" s="23">
        <v>10</v>
      </c>
      <c r="F2477" s="23">
        <v>30</v>
      </c>
      <c r="G2477" s="23">
        <v>10</v>
      </c>
      <c r="H2477" s="25">
        <v>0</v>
      </c>
    </row>
    <row r="2478" spans="1:8">
      <c r="A2478" s="23">
        <v>2475</v>
      </c>
      <c r="B2478" s="23">
        <v>700</v>
      </c>
      <c r="C2478" s="23">
        <v>0.6</v>
      </c>
      <c r="D2478" s="23">
        <v>500</v>
      </c>
      <c r="E2478" s="23">
        <v>10</v>
      </c>
      <c r="F2478" s="23">
        <v>30</v>
      </c>
      <c r="G2478" s="23">
        <v>40</v>
      </c>
      <c r="H2478" s="25">
        <v>0</v>
      </c>
    </row>
    <row r="2479" spans="1:8">
      <c r="A2479" s="23">
        <v>2476</v>
      </c>
      <c r="B2479" s="23">
        <v>700</v>
      </c>
      <c r="C2479" s="23">
        <v>0.6</v>
      </c>
      <c r="D2479" s="23">
        <v>500</v>
      </c>
      <c r="E2479" s="23">
        <v>10</v>
      </c>
      <c r="F2479" s="23">
        <v>30</v>
      </c>
      <c r="G2479" s="23">
        <v>70</v>
      </c>
      <c r="H2479" s="25">
        <v>0</v>
      </c>
    </row>
    <row r="2480" spans="1:8">
      <c r="A2480" s="23">
        <v>2477</v>
      </c>
      <c r="B2480" s="23">
        <v>700</v>
      </c>
      <c r="C2480" s="23">
        <v>0.6</v>
      </c>
      <c r="D2480" s="23">
        <v>500</v>
      </c>
      <c r="E2480" s="23">
        <v>10</v>
      </c>
      <c r="F2480" s="23">
        <v>30</v>
      </c>
      <c r="G2480" s="23">
        <v>100</v>
      </c>
      <c r="H2480" s="25">
        <v>0</v>
      </c>
    </row>
    <row r="2481" spans="1:8">
      <c r="A2481" s="23">
        <v>2478</v>
      </c>
      <c r="B2481" s="23">
        <v>700</v>
      </c>
      <c r="C2481" s="23">
        <v>0.6</v>
      </c>
      <c r="D2481" s="23">
        <v>500</v>
      </c>
      <c r="E2481" s="23">
        <v>10</v>
      </c>
      <c r="F2481" s="23">
        <v>60</v>
      </c>
      <c r="G2481" s="23">
        <v>0</v>
      </c>
      <c r="H2481" s="25">
        <v>0</v>
      </c>
    </row>
    <row r="2482" spans="1:8">
      <c r="A2482" s="23">
        <v>2479</v>
      </c>
      <c r="B2482" s="23">
        <v>700</v>
      </c>
      <c r="C2482" s="23">
        <v>0.6</v>
      </c>
      <c r="D2482" s="23">
        <v>500</v>
      </c>
      <c r="E2482" s="23">
        <v>10</v>
      </c>
      <c r="F2482" s="23">
        <v>60</v>
      </c>
      <c r="G2482" s="23">
        <v>5</v>
      </c>
      <c r="H2482" s="25">
        <v>0</v>
      </c>
    </row>
    <row r="2483" spans="1:8">
      <c r="A2483" s="23">
        <v>2480</v>
      </c>
      <c r="B2483" s="23">
        <v>700</v>
      </c>
      <c r="C2483" s="23">
        <v>0.6</v>
      </c>
      <c r="D2483" s="23">
        <v>500</v>
      </c>
      <c r="E2483" s="23">
        <v>10</v>
      </c>
      <c r="F2483" s="23">
        <v>60</v>
      </c>
      <c r="G2483" s="23">
        <v>10</v>
      </c>
      <c r="H2483" s="25">
        <v>0</v>
      </c>
    </row>
    <row r="2484" spans="1:8">
      <c r="A2484" s="23">
        <v>2481</v>
      </c>
      <c r="B2484" s="23">
        <v>700</v>
      </c>
      <c r="C2484" s="23">
        <v>0.6</v>
      </c>
      <c r="D2484" s="23">
        <v>500</v>
      </c>
      <c r="E2484" s="23">
        <v>10</v>
      </c>
      <c r="F2484" s="23">
        <v>60</v>
      </c>
      <c r="G2484" s="23">
        <v>40</v>
      </c>
      <c r="H2484" s="25">
        <v>0</v>
      </c>
    </row>
    <row r="2485" spans="1:8">
      <c r="A2485" s="23">
        <v>2482</v>
      </c>
      <c r="B2485" s="23">
        <v>700</v>
      </c>
      <c r="C2485" s="23">
        <v>0.6</v>
      </c>
      <c r="D2485" s="23">
        <v>500</v>
      </c>
      <c r="E2485" s="23">
        <v>10</v>
      </c>
      <c r="F2485" s="23">
        <v>60</v>
      </c>
      <c r="G2485" s="23">
        <v>70</v>
      </c>
      <c r="H2485" s="25">
        <v>0</v>
      </c>
    </row>
    <row r="2486" spans="1:8">
      <c r="A2486" s="23">
        <v>2483</v>
      </c>
      <c r="B2486" s="23">
        <v>700</v>
      </c>
      <c r="C2486" s="23">
        <v>0.6</v>
      </c>
      <c r="D2486" s="23">
        <v>500</v>
      </c>
      <c r="E2486" s="23">
        <v>10</v>
      </c>
      <c r="F2486" s="23">
        <v>60</v>
      </c>
      <c r="G2486" s="23">
        <v>100</v>
      </c>
      <c r="H2486" s="25">
        <v>0</v>
      </c>
    </row>
    <row r="2487" spans="1:8">
      <c r="A2487" s="23">
        <v>2484</v>
      </c>
      <c r="B2487" s="23">
        <v>700</v>
      </c>
      <c r="C2487" s="23">
        <v>0.6</v>
      </c>
      <c r="D2487" s="23">
        <v>500</v>
      </c>
      <c r="E2487" s="23">
        <v>20</v>
      </c>
      <c r="F2487" s="23">
        <v>0</v>
      </c>
      <c r="G2487" s="23">
        <v>0</v>
      </c>
      <c r="H2487" s="25">
        <v>0</v>
      </c>
    </row>
    <row r="2488" spans="1:8">
      <c r="A2488" s="23">
        <v>2485</v>
      </c>
      <c r="B2488" s="23">
        <v>700</v>
      </c>
      <c r="C2488" s="23">
        <v>0.6</v>
      </c>
      <c r="D2488" s="23">
        <v>500</v>
      </c>
      <c r="E2488" s="23">
        <v>20</v>
      </c>
      <c r="F2488" s="23">
        <v>0</v>
      </c>
      <c r="G2488" s="23">
        <v>5</v>
      </c>
      <c r="H2488" s="25">
        <v>0</v>
      </c>
    </row>
    <row r="2489" spans="1:8">
      <c r="A2489" s="23">
        <v>2486</v>
      </c>
      <c r="B2489" s="23">
        <v>700</v>
      </c>
      <c r="C2489" s="23">
        <v>0.6</v>
      </c>
      <c r="D2489" s="23">
        <v>500</v>
      </c>
      <c r="E2489" s="23">
        <v>20</v>
      </c>
      <c r="F2489" s="23">
        <v>0</v>
      </c>
      <c r="G2489" s="23">
        <v>10</v>
      </c>
      <c r="H2489" s="25">
        <v>0</v>
      </c>
    </row>
    <row r="2490" spans="1:8">
      <c r="A2490" s="23">
        <v>2487</v>
      </c>
      <c r="B2490" s="23">
        <v>700</v>
      </c>
      <c r="C2490" s="23">
        <v>0.6</v>
      </c>
      <c r="D2490" s="23">
        <v>500</v>
      </c>
      <c r="E2490" s="23">
        <v>20</v>
      </c>
      <c r="F2490" s="23">
        <v>0</v>
      </c>
      <c r="G2490" s="23">
        <v>40</v>
      </c>
      <c r="H2490" s="25">
        <v>0</v>
      </c>
    </row>
    <row r="2491" spans="1:8">
      <c r="A2491" s="23">
        <v>2488</v>
      </c>
      <c r="B2491" s="23">
        <v>700</v>
      </c>
      <c r="C2491" s="23">
        <v>0.6</v>
      </c>
      <c r="D2491" s="23">
        <v>500</v>
      </c>
      <c r="E2491" s="23">
        <v>20</v>
      </c>
      <c r="F2491" s="23">
        <v>0</v>
      </c>
      <c r="G2491" s="23">
        <v>70</v>
      </c>
      <c r="H2491" s="25">
        <v>0</v>
      </c>
    </row>
    <row r="2492" spans="1:8">
      <c r="A2492" s="23">
        <v>2489</v>
      </c>
      <c r="B2492" s="23">
        <v>700</v>
      </c>
      <c r="C2492" s="23">
        <v>0.6</v>
      </c>
      <c r="D2492" s="23">
        <v>500</v>
      </c>
      <c r="E2492" s="23">
        <v>20</v>
      </c>
      <c r="F2492" s="23">
        <v>0</v>
      </c>
      <c r="G2492" s="23">
        <v>100</v>
      </c>
      <c r="H2492" s="25">
        <v>0</v>
      </c>
    </row>
    <row r="2493" spans="1:8">
      <c r="A2493" s="23">
        <v>2490</v>
      </c>
      <c r="B2493" s="23">
        <v>700</v>
      </c>
      <c r="C2493" s="23">
        <v>0.6</v>
      </c>
      <c r="D2493" s="23">
        <v>500</v>
      </c>
      <c r="E2493" s="23">
        <v>20</v>
      </c>
      <c r="F2493" s="23">
        <v>30</v>
      </c>
      <c r="G2493" s="23">
        <v>0</v>
      </c>
      <c r="H2493" s="25">
        <v>0</v>
      </c>
    </row>
    <row r="2494" spans="1:8">
      <c r="A2494" s="23">
        <v>2491</v>
      </c>
      <c r="B2494" s="23">
        <v>700</v>
      </c>
      <c r="C2494" s="23">
        <v>0.6</v>
      </c>
      <c r="D2494" s="23">
        <v>500</v>
      </c>
      <c r="E2494" s="23">
        <v>20</v>
      </c>
      <c r="F2494" s="23">
        <v>30</v>
      </c>
      <c r="G2494" s="23">
        <v>5</v>
      </c>
      <c r="H2494" s="25">
        <v>0</v>
      </c>
    </row>
    <row r="2495" spans="1:8">
      <c r="A2495" s="23">
        <v>2492</v>
      </c>
      <c r="B2495" s="23">
        <v>700</v>
      </c>
      <c r="C2495" s="23">
        <v>0.6</v>
      </c>
      <c r="D2495" s="23">
        <v>500</v>
      </c>
      <c r="E2495" s="23">
        <v>20</v>
      </c>
      <c r="F2495" s="23">
        <v>30</v>
      </c>
      <c r="G2495" s="23">
        <v>10</v>
      </c>
      <c r="H2495" s="25">
        <v>0</v>
      </c>
    </row>
    <row r="2496" spans="1:8">
      <c r="A2496" s="23">
        <v>2493</v>
      </c>
      <c r="B2496" s="23">
        <v>700</v>
      </c>
      <c r="C2496" s="23">
        <v>0.6</v>
      </c>
      <c r="D2496" s="23">
        <v>500</v>
      </c>
      <c r="E2496" s="23">
        <v>20</v>
      </c>
      <c r="F2496" s="23">
        <v>30</v>
      </c>
      <c r="G2496" s="23">
        <v>40</v>
      </c>
      <c r="H2496" s="25">
        <v>0</v>
      </c>
    </row>
    <row r="2497" spans="1:8">
      <c r="A2497" s="23">
        <v>2494</v>
      </c>
      <c r="B2497" s="23">
        <v>700</v>
      </c>
      <c r="C2497" s="23">
        <v>0.6</v>
      </c>
      <c r="D2497" s="23">
        <v>500</v>
      </c>
      <c r="E2497" s="23">
        <v>20</v>
      </c>
      <c r="F2497" s="23">
        <v>30</v>
      </c>
      <c r="G2497" s="23">
        <v>70</v>
      </c>
      <c r="H2497" s="25">
        <v>0</v>
      </c>
    </row>
    <row r="2498" spans="1:8">
      <c r="A2498" s="23">
        <v>2495</v>
      </c>
      <c r="B2498" s="23">
        <v>700</v>
      </c>
      <c r="C2498" s="23">
        <v>0.6</v>
      </c>
      <c r="D2498" s="23">
        <v>500</v>
      </c>
      <c r="E2498" s="23">
        <v>20</v>
      </c>
      <c r="F2498" s="23">
        <v>30</v>
      </c>
      <c r="G2498" s="23">
        <v>100</v>
      </c>
      <c r="H2498" s="25">
        <v>0</v>
      </c>
    </row>
    <row r="2499" spans="1:8">
      <c r="A2499" s="23">
        <v>2496</v>
      </c>
      <c r="B2499" s="23">
        <v>700</v>
      </c>
      <c r="C2499" s="23">
        <v>0.6</v>
      </c>
      <c r="D2499" s="23">
        <v>500</v>
      </c>
      <c r="E2499" s="23">
        <v>20</v>
      </c>
      <c r="F2499" s="23">
        <v>60</v>
      </c>
      <c r="G2499" s="23">
        <v>0</v>
      </c>
      <c r="H2499" s="25">
        <v>0</v>
      </c>
    </row>
    <row r="2500" spans="1:8">
      <c r="A2500" s="23">
        <v>2497</v>
      </c>
      <c r="B2500" s="23">
        <v>700</v>
      </c>
      <c r="C2500" s="23">
        <v>0.6</v>
      </c>
      <c r="D2500" s="23">
        <v>500</v>
      </c>
      <c r="E2500" s="23">
        <v>20</v>
      </c>
      <c r="F2500" s="23">
        <v>60</v>
      </c>
      <c r="G2500" s="23">
        <v>5</v>
      </c>
      <c r="H2500" s="25">
        <v>0</v>
      </c>
    </row>
    <row r="2501" spans="1:8">
      <c r="A2501" s="23">
        <v>2498</v>
      </c>
      <c r="B2501" s="23">
        <v>700</v>
      </c>
      <c r="C2501" s="23">
        <v>0.6</v>
      </c>
      <c r="D2501" s="23">
        <v>500</v>
      </c>
      <c r="E2501" s="23">
        <v>20</v>
      </c>
      <c r="F2501" s="23">
        <v>60</v>
      </c>
      <c r="G2501" s="23">
        <v>10</v>
      </c>
      <c r="H2501" s="25">
        <v>0</v>
      </c>
    </row>
    <row r="2502" spans="1:8">
      <c r="A2502" s="23">
        <v>2499</v>
      </c>
      <c r="B2502" s="23">
        <v>700</v>
      </c>
      <c r="C2502" s="23">
        <v>0.6</v>
      </c>
      <c r="D2502" s="23">
        <v>500</v>
      </c>
      <c r="E2502" s="23">
        <v>20</v>
      </c>
      <c r="F2502" s="23">
        <v>60</v>
      </c>
      <c r="G2502" s="23">
        <v>40</v>
      </c>
      <c r="H2502" s="25">
        <v>0</v>
      </c>
    </row>
    <row r="2503" spans="1:8">
      <c r="A2503" s="23">
        <v>2500</v>
      </c>
      <c r="B2503" s="23">
        <v>700</v>
      </c>
      <c r="C2503" s="23">
        <v>0.6</v>
      </c>
      <c r="D2503" s="23">
        <v>500</v>
      </c>
      <c r="E2503" s="23">
        <v>20</v>
      </c>
      <c r="F2503" s="23">
        <v>60</v>
      </c>
      <c r="G2503" s="23">
        <v>70</v>
      </c>
      <c r="H2503" s="25">
        <v>0</v>
      </c>
    </row>
    <row r="2504" spans="1:8">
      <c r="A2504" s="23">
        <v>2501</v>
      </c>
      <c r="B2504" s="23">
        <v>700</v>
      </c>
      <c r="C2504" s="23">
        <v>0.6</v>
      </c>
      <c r="D2504" s="23">
        <v>500</v>
      </c>
      <c r="E2504" s="23">
        <v>20</v>
      </c>
      <c r="F2504" s="23">
        <v>60</v>
      </c>
      <c r="G2504" s="23">
        <v>100</v>
      </c>
      <c r="H2504" s="25">
        <v>0</v>
      </c>
    </row>
    <row r="2505" spans="1:8">
      <c r="A2505" s="23">
        <v>2502</v>
      </c>
      <c r="B2505" s="23">
        <v>700</v>
      </c>
      <c r="C2505" s="23">
        <v>0.6</v>
      </c>
      <c r="D2505" s="23">
        <v>500</v>
      </c>
      <c r="E2505" s="23">
        <v>50</v>
      </c>
      <c r="F2505" s="23">
        <v>0</v>
      </c>
      <c r="G2505" s="23">
        <v>0</v>
      </c>
      <c r="H2505" s="25">
        <v>0</v>
      </c>
    </row>
    <row r="2506" spans="1:8">
      <c r="A2506" s="23">
        <v>2503</v>
      </c>
      <c r="B2506" s="23">
        <v>700</v>
      </c>
      <c r="C2506" s="23">
        <v>0.6</v>
      </c>
      <c r="D2506" s="23">
        <v>500</v>
      </c>
      <c r="E2506" s="23">
        <v>50</v>
      </c>
      <c r="F2506" s="23">
        <v>0</v>
      </c>
      <c r="G2506" s="23">
        <v>5</v>
      </c>
      <c r="H2506" s="25">
        <v>0</v>
      </c>
    </row>
    <row r="2507" spans="1:8">
      <c r="A2507" s="23">
        <v>2504</v>
      </c>
      <c r="B2507" s="23">
        <v>700</v>
      </c>
      <c r="C2507" s="23">
        <v>0.6</v>
      </c>
      <c r="D2507" s="23">
        <v>500</v>
      </c>
      <c r="E2507" s="23">
        <v>50</v>
      </c>
      <c r="F2507" s="23">
        <v>0</v>
      </c>
      <c r="G2507" s="23">
        <v>10</v>
      </c>
      <c r="H2507" s="25">
        <v>0</v>
      </c>
    </row>
    <row r="2508" spans="1:8">
      <c r="A2508" s="23">
        <v>2505</v>
      </c>
      <c r="B2508" s="23">
        <v>700</v>
      </c>
      <c r="C2508" s="23">
        <v>0.6</v>
      </c>
      <c r="D2508" s="23">
        <v>500</v>
      </c>
      <c r="E2508" s="23">
        <v>50</v>
      </c>
      <c r="F2508" s="23">
        <v>0</v>
      </c>
      <c r="G2508" s="23">
        <v>40</v>
      </c>
      <c r="H2508" s="25">
        <v>0</v>
      </c>
    </row>
    <row r="2509" spans="1:8">
      <c r="A2509" s="23">
        <v>2506</v>
      </c>
      <c r="B2509" s="23">
        <v>700</v>
      </c>
      <c r="C2509" s="23">
        <v>0.6</v>
      </c>
      <c r="D2509" s="23">
        <v>500</v>
      </c>
      <c r="E2509" s="23">
        <v>50</v>
      </c>
      <c r="F2509" s="23">
        <v>0</v>
      </c>
      <c r="G2509" s="23">
        <v>70</v>
      </c>
      <c r="H2509" s="25">
        <v>0</v>
      </c>
    </row>
    <row r="2510" spans="1:8">
      <c r="A2510" s="23">
        <v>2507</v>
      </c>
      <c r="B2510" s="23">
        <v>700</v>
      </c>
      <c r="C2510" s="23">
        <v>0.6</v>
      </c>
      <c r="D2510" s="23">
        <v>500</v>
      </c>
      <c r="E2510" s="23">
        <v>50</v>
      </c>
      <c r="F2510" s="23">
        <v>0</v>
      </c>
      <c r="G2510" s="23">
        <v>100</v>
      </c>
      <c r="H2510" s="25">
        <v>0</v>
      </c>
    </row>
    <row r="2511" spans="1:8">
      <c r="A2511" s="23">
        <v>2508</v>
      </c>
      <c r="B2511" s="23">
        <v>700</v>
      </c>
      <c r="C2511" s="23">
        <v>0.6</v>
      </c>
      <c r="D2511" s="23">
        <v>500</v>
      </c>
      <c r="E2511" s="23">
        <v>50</v>
      </c>
      <c r="F2511" s="23">
        <v>30</v>
      </c>
      <c r="G2511" s="23">
        <v>0</v>
      </c>
      <c r="H2511" s="25">
        <v>0</v>
      </c>
    </row>
    <row r="2512" spans="1:8">
      <c r="A2512" s="23">
        <v>2509</v>
      </c>
      <c r="B2512" s="23">
        <v>700</v>
      </c>
      <c r="C2512" s="23">
        <v>0.6</v>
      </c>
      <c r="D2512" s="23">
        <v>500</v>
      </c>
      <c r="E2512" s="23">
        <v>50</v>
      </c>
      <c r="F2512" s="23">
        <v>30</v>
      </c>
      <c r="G2512" s="23">
        <v>5</v>
      </c>
      <c r="H2512" s="25">
        <v>0</v>
      </c>
    </row>
    <row r="2513" spans="1:8">
      <c r="A2513" s="23">
        <v>2510</v>
      </c>
      <c r="B2513" s="23">
        <v>700</v>
      </c>
      <c r="C2513" s="23">
        <v>0.6</v>
      </c>
      <c r="D2513" s="23">
        <v>500</v>
      </c>
      <c r="E2513" s="23">
        <v>50</v>
      </c>
      <c r="F2513" s="23">
        <v>30</v>
      </c>
      <c r="G2513" s="23">
        <v>10</v>
      </c>
      <c r="H2513" s="25">
        <v>0</v>
      </c>
    </row>
    <row r="2514" spans="1:8">
      <c r="A2514" s="23">
        <v>2511</v>
      </c>
      <c r="B2514" s="23">
        <v>700</v>
      </c>
      <c r="C2514" s="23">
        <v>0.6</v>
      </c>
      <c r="D2514" s="23">
        <v>500</v>
      </c>
      <c r="E2514" s="23">
        <v>50</v>
      </c>
      <c r="F2514" s="23">
        <v>30</v>
      </c>
      <c r="G2514" s="23">
        <v>40</v>
      </c>
      <c r="H2514" s="25">
        <v>0</v>
      </c>
    </row>
    <row r="2515" spans="1:8">
      <c r="A2515" s="23">
        <v>2512</v>
      </c>
      <c r="B2515" s="23">
        <v>700</v>
      </c>
      <c r="C2515" s="23">
        <v>0.6</v>
      </c>
      <c r="D2515" s="23">
        <v>500</v>
      </c>
      <c r="E2515" s="23">
        <v>50</v>
      </c>
      <c r="F2515" s="23">
        <v>30</v>
      </c>
      <c r="G2515" s="23">
        <v>70</v>
      </c>
      <c r="H2515" s="25">
        <v>0</v>
      </c>
    </row>
    <row r="2516" spans="1:8">
      <c r="A2516" s="23">
        <v>2513</v>
      </c>
      <c r="B2516" s="23">
        <v>700</v>
      </c>
      <c r="C2516" s="23">
        <v>0.6</v>
      </c>
      <c r="D2516" s="23">
        <v>500</v>
      </c>
      <c r="E2516" s="23">
        <v>50</v>
      </c>
      <c r="F2516" s="23">
        <v>30</v>
      </c>
      <c r="G2516" s="23">
        <v>100</v>
      </c>
      <c r="H2516" s="25">
        <v>0</v>
      </c>
    </row>
    <row r="2517" spans="1:8">
      <c r="A2517" s="23">
        <v>2514</v>
      </c>
      <c r="B2517" s="23">
        <v>700</v>
      </c>
      <c r="C2517" s="23">
        <v>0.6</v>
      </c>
      <c r="D2517" s="23">
        <v>500</v>
      </c>
      <c r="E2517" s="23">
        <v>50</v>
      </c>
      <c r="F2517" s="23">
        <v>60</v>
      </c>
      <c r="G2517" s="23">
        <v>0</v>
      </c>
      <c r="H2517" s="25">
        <v>0</v>
      </c>
    </row>
    <row r="2518" spans="1:8">
      <c r="A2518" s="23">
        <v>2515</v>
      </c>
      <c r="B2518" s="23">
        <v>700</v>
      </c>
      <c r="C2518" s="23">
        <v>0.6</v>
      </c>
      <c r="D2518" s="23">
        <v>500</v>
      </c>
      <c r="E2518" s="23">
        <v>50</v>
      </c>
      <c r="F2518" s="23">
        <v>60</v>
      </c>
      <c r="G2518" s="23">
        <v>5</v>
      </c>
      <c r="H2518" s="25">
        <v>0</v>
      </c>
    </row>
    <row r="2519" spans="1:8">
      <c r="A2519" s="23">
        <v>2516</v>
      </c>
      <c r="B2519" s="23">
        <v>700</v>
      </c>
      <c r="C2519" s="23">
        <v>0.6</v>
      </c>
      <c r="D2519" s="23">
        <v>500</v>
      </c>
      <c r="E2519" s="23">
        <v>50</v>
      </c>
      <c r="F2519" s="23">
        <v>60</v>
      </c>
      <c r="G2519" s="23">
        <v>10</v>
      </c>
      <c r="H2519" s="25">
        <v>0</v>
      </c>
    </row>
    <row r="2520" spans="1:8">
      <c r="A2520" s="23">
        <v>2517</v>
      </c>
      <c r="B2520" s="23">
        <v>700</v>
      </c>
      <c r="C2520" s="23">
        <v>0.6</v>
      </c>
      <c r="D2520" s="23">
        <v>500</v>
      </c>
      <c r="E2520" s="23">
        <v>50</v>
      </c>
      <c r="F2520" s="23">
        <v>60</v>
      </c>
      <c r="G2520" s="23">
        <v>40</v>
      </c>
      <c r="H2520" s="25">
        <v>0</v>
      </c>
    </row>
    <row r="2521" spans="1:8">
      <c r="A2521" s="23">
        <v>2518</v>
      </c>
      <c r="B2521" s="23">
        <v>700</v>
      </c>
      <c r="C2521" s="23">
        <v>0.6</v>
      </c>
      <c r="D2521" s="23">
        <v>500</v>
      </c>
      <c r="E2521" s="23">
        <v>50</v>
      </c>
      <c r="F2521" s="23">
        <v>60</v>
      </c>
      <c r="G2521" s="23">
        <v>70</v>
      </c>
      <c r="H2521" s="25">
        <v>0</v>
      </c>
    </row>
    <row r="2522" spans="1:8">
      <c r="A2522" s="23">
        <v>2519</v>
      </c>
      <c r="B2522" s="23">
        <v>700</v>
      </c>
      <c r="C2522" s="23">
        <v>0.6</v>
      </c>
      <c r="D2522" s="23">
        <v>500</v>
      </c>
      <c r="E2522" s="23">
        <v>50</v>
      </c>
      <c r="F2522" s="23">
        <v>60</v>
      </c>
      <c r="G2522" s="23">
        <v>100</v>
      </c>
      <c r="H2522" s="25">
        <v>0</v>
      </c>
    </row>
    <row r="2523" spans="1:8">
      <c r="A2523" s="23">
        <v>2520</v>
      </c>
      <c r="B2523" s="23">
        <v>700</v>
      </c>
      <c r="C2523" s="23">
        <v>0.6</v>
      </c>
      <c r="D2523" s="23">
        <v>1000</v>
      </c>
      <c r="E2523" s="23">
        <v>1</v>
      </c>
      <c r="F2523" s="23">
        <v>0</v>
      </c>
      <c r="G2523" s="23">
        <v>0</v>
      </c>
      <c r="H2523" s="25">
        <v>0</v>
      </c>
    </row>
    <row r="2524" spans="1:8">
      <c r="A2524" s="23">
        <v>2521</v>
      </c>
      <c r="B2524" s="23">
        <v>700</v>
      </c>
      <c r="C2524" s="23">
        <v>0.6</v>
      </c>
      <c r="D2524" s="23">
        <v>1000</v>
      </c>
      <c r="E2524" s="23">
        <v>1</v>
      </c>
      <c r="F2524" s="23">
        <v>0</v>
      </c>
      <c r="G2524" s="23">
        <v>5</v>
      </c>
      <c r="H2524" s="25">
        <v>0</v>
      </c>
    </row>
    <row r="2525" spans="1:8">
      <c r="A2525" s="23">
        <v>2522</v>
      </c>
      <c r="B2525" s="23">
        <v>700</v>
      </c>
      <c r="C2525" s="23">
        <v>0.6</v>
      </c>
      <c r="D2525" s="23">
        <v>1000</v>
      </c>
      <c r="E2525" s="23">
        <v>1</v>
      </c>
      <c r="F2525" s="23">
        <v>0</v>
      </c>
      <c r="G2525" s="23">
        <v>10</v>
      </c>
      <c r="H2525" s="25">
        <v>0</v>
      </c>
    </row>
    <row r="2526" spans="1:8">
      <c r="A2526" s="23">
        <v>2523</v>
      </c>
      <c r="B2526" s="23">
        <v>700</v>
      </c>
      <c r="C2526" s="23">
        <v>0.6</v>
      </c>
      <c r="D2526" s="23">
        <v>1000</v>
      </c>
      <c r="E2526" s="23">
        <v>1</v>
      </c>
      <c r="F2526" s="23">
        <v>0</v>
      </c>
      <c r="G2526" s="23">
        <v>40</v>
      </c>
      <c r="H2526" s="25">
        <v>0</v>
      </c>
    </row>
    <row r="2527" spans="1:8">
      <c r="A2527" s="23">
        <v>2524</v>
      </c>
      <c r="B2527" s="23">
        <v>700</v>
      </c>
      <c r="C2527" s="23">
        <v>0.6</v>
      </c>
      <c r="D2527" s="23">
        <v>1000</v>
      </c>
      <c r="E2527" s="23">
        <v>1</v>
      </c>
      <c r="F2527" s="23">
        <v>0</v>
      </c>
      <c r="G2527" s="23">
        <v>70</v>
      </c>
      <c r="H2527" s="25">
        <v>0</v>
      </c>
    </row>
    <row r="2528" spans="1:8">
      <c r="A2528" s="23">
        <v>2525</v>
      </c>
      <c r="B2528" s="23">
        <v>700</v>
      </c>
      <c r="C2528" s="23">
        <v>0.6</v>
      </c>
      <c r="D2528" s="23">
        <v>1000</v>
      </c>
      <c r="E2528" s="23">
        <v>1</v>
      </c>
      <c r="F2528" s="23">
        <v>0</v>
      </c>
      <c r="G2528" s="23">
        <v>100</v>
      </c>
      <c r="H2528" s="25">
        <v>0</v>
      </c>
    </row>
    <row r="2529" spans="1:8">
      <c r="A2529" s="23">
        <v>2526</v>
      </c>
      <c r="B2529" s="23">
        <v>700</v>
      </c>
      <c r="C2529" s="23">
        <v>0.6</v>
      </c>
      <c r="D2529" s="23">
        <v>1000</v>
      </c>
      <c r="E2529" s="23">
        <v>1</v>
      </c>
      <c r="F2529" s="23">
        <v>30</v>
      </c>
      <c r="G2529" s="23">
        <v>0</v>
      </c>
      <c r="H2529" s="25">
        <v>0</v>
      </c>
    </row>
    <row r="2530" spans="1:8">
      <c r="A2530" s="23">
        <v>2527</v>
      </c>
      <c r="B2530" s="23">
        <v>700</v>
      </c>
      <c r="C2530" s="23">
        <v>0.6</v>
      </c>
      <c r="D2530" s="23">
        <v>1000</v>
      </c>
      <c r="E2530" s="23">
        <v>1</v>
      </c>
      <c r="F2530" s="23">
        <v>30</v>
      </c>
      <c r="G2530" s="23">
        <v>5</v>
      </c>
      <c r="H2530" s="25">
        <v>0</v>
      </c>
    </row>
    <row r="2531" spans="1:8">
      <c r="A2531" s="23">
        <v>2528</v>
      </c>
      <c r="B2531" s="23">
        <v>700</v>
      </c>
      <c r="C2531" s="23">
        <v>0.6</v>
      </c>
      <c r="D2531" s="23">
        <v>1000</v>
      </c>
      <c r="E2531" s="23">
        <v>1</v>
      </c>
      <c r="F2531" s="23">
        <v>30</v>
      </c>
      <c r="G2531" s="23">
        <v>10</v>
      </c>
      <c r="H2531" s="25">
        <v>0</v>
      </c>
    </row>
    <row r="2532" spans="1:8">
      <c r="A2532" s="23">
        <v>2529</v>
      </c>
      <c r="B2532" s="23">
        <v>700</v>
      </c>
      <c r="C2532" s="23">
        <v>0.6</v>
      </c>
      <c r="D2532" s="23">
        <v>1000</v>
      </c>
      <c r="E2532" s="23">
        <v>1</v>
      </c>
      <c r="F2532" s="23">
        <v>30</v>
      </c>
      <c r="G2532" s="23">
        <v>40</v>
      </c>
      <c r="H2532" s="25">
        <v>0</v>
      </c>
    </row>
    <row r="2533" spans="1:8">
      <c r="A2533" s="23">
        <v>2530</v>
      </c>
      <c r="B2533" s="23">
        <v>700</v>
      </c>
      <c r="C2533" s="23">
        <v>0.6</v>
      </c>
      <c r="D2533" s="23">
        <v>1000</v>
      </c>
      <c r="E2533" s="23">
        <v>1</v>
      </c>
      <c r="F2533" s="23">
        <v>30</v>
      </c>
      <c r="G2533" s="23">
        <v>70</v>
      </c>
      <c r="H2533" s="25">
        <v>0</v>
      </c>
    </row>
    <row r="2534" spans="1:8">
      <c r="A2534" s="23">
        <v>2531</v>
      </c>
      <c r="B2534" s="23">
        <v>700</v>
      </c>
      <c r="C2534" s="23">
        <v>0.6</v>
      </c>
      <c r="D2534" s="23">
        <v>1000</v>
      </c>
      <c r="E2534" s="23">
        <v>1</v>
      </c>
      <c r="F2534" s="23">
        <v>30</v>
      </c>
      <c r="G2534" s="23">
        <v>100</v>
      </c>
      <c r="H2534" s="25">
        <v>0</v>
      </c>
    </row>
    <row r="2535" spans="1:8">
      <c r="A2535" s="23">
        <v>2532</v>
      </c>
      <c r="B2535" s="23">
        <v>700</v>
      </c>
      <c r="C2535" s="23">
        <v>0.6</v>
      </c>
      <c r="D2535" s="23">
        <v>1000</v>
      </c>
      <c r="E2535" s="23">
        <v>1</v>
      </c>
      <c r="F2535" s="23">
        <v>60</v>
      </c>
      <c r="G2535" s="23">
        <v>0</v>
      </c>
      <c r="H2535" s="25">
        <v>0</v>
      </c>
    </row>
    <row r="2536" spans="1:8">
      <c r="A2536" s="23">
        <v>2533</v>
      </c>
      <c r="B2536" s="23">
        <v>700</v>
      </c>
      <c r="C2536" s="23">
        <v>0.6</v>
      </c>
      <c r="D2536" s="23">
        <v>1000</v>
      </c>
      <c r="E2536" s="23">
        <v>1</v>
      </c>
      <c r="F2536" s="23">
        <v>60</v>
      </c>
      <c r="G2536" s="23">
        <v>5</v>
      </c>
      <c r="H2536" s="25">
        <v>0</v>
      </c>
    </row>
    <row r="2537" spans="1:8">
      <c r="A2537" s="23">
        <v>2534</v>
      </c>
      <c r="B2537" s="23">
        <v>700</v>
      </c>
      <c r="C2537" s="23">
        <v>0.6</v>
      </c>
      <c r="D2537" s="23">
        <v>1000</v>
      </c>
      <c r="E2537" s="23">
        <v>1</v>
      </c>
      <c r="F2537" s="23">
        <v>60</v>
      </c>
      <c r="G2537" s="23">
        <v>10</v>
      </c>
      <c r="H2537" s="25">
        <v>0</v>
      </c>
    </row>
    <row r="2538" spans="1:8">
      <c r="A2538" s="23">
        <v>2535</v>
      </c>
      <c r="B2538" s="23">
        <v>700</v>
      </c>
      <c r="C2538" s="23">
        <v>0.6</v>
      </c>
      <c r="D2538" s="23">
        <v>1000</v>
      </c>
      <c r="E2538" s="23">
        <v>1</v>
      </c>
      <c r="F2538" s="23">
        <v>60</v>
      </c>
      <c r="G2538" s="23">
        <v>40</v>
      </c>
      <c r="H2538" s="25">
        <v>0</v>
      </c>
    </row>
    <row r="2539" spans="1:8">
      <c r="A2539" s="23">
        <v>2536</v>
      </c>
      <c r="B2539" s="23">
        <v>700</v>
      </c>
      <c r="C2539" s="23">
        <v>0.6</v>
      </c>
      <c r="D2539" s="23">
        <v>1000</v>
      </c>
      <c r="E2539" s="23">
        <v>1</v>
      </c>
      <c r="F2539" s="23">
        <v>60</v>
      </c>
      <c r="G2539" s="23">
        <v>70</v>
      </c>
      <c r="H2539" s="25">
        <v>0</v>
      </c>
    </row>
    <row r="2540" spans="1:8">
      <c r="A2540" s="23">
        <v>2537</v>
      </c>
      <c r="B2540" s="23">
        <v>700</v>
      </c>
      <c r="C2540" s="23">
        <v>0.6</v>
      </c>
      <c r="D2540" s="23">
        <v>1000</v>
      </c>
      <c r="E2540" s="23">
        <v>1</v>
      </c>
      <c r="F2540" s="23">
        <v>60</v>
      </c>
      <c r="G2540" s="23">
        <v>100</v>
      </c>
      <c r="H2540" s="25">
        <v>0</v>
      </c>
    </row>
    <row r="2541" spans="1:8">
      <c r="A2541" s="23">
        <v>2538</v>
      </c>
      <c r="B2541" s="23">
        <v>700</v>
      </c>
      <c r="C2541" s="23">
        <v>0.6</v>
      </c>
      <c r="D2541" s="23">
        <v>1000</v>
      </c>
      <c r="E2541" s="23">
        <v>5</v>
      </c>
      <c r="F2541" s="23">
        <v>0</v>
      </c>
      <c r="G2541" s="23">
        <v>0</v>
      </c>
      <c r="H2541" s="25">
        <v>0</v>
      </c>
    </row>
    <row r="2542" spans="1:8">
      <c r="A2542" s="23">
        <v>2539</v>
      </c>
      <c r="B2542" s="23">
        <v>700</v>
      </c>
      <c r="C2542" s="23">
        <v>0.6</v>
      </c>
      <c r="D2542" s="23">
        <v>1000</v>
      </c>
      <c r="E2542" s="23">
        <v>5</v>
      </c>
      <c r="F2542" s="23">
        <v>0</v>
      </c>
      <c r="G2542" s="23">
        <v>5</v>
      </c>
      <c r="H2542" s="25">
        <v>0</v>
      </c>
    </row>
    <row r="2543" spans="1:8">
      <c r="A2543" s="23">
        <v>2540</v>
      </c>
      <c r="B2543" s="23">
        <v>700</v>
      </c>
      <c r="C2543" s="23">
        <v>0.6</v>
      </c>
      <c r="D2543" s="23">
        <v>1000</v>
      </c>
      <c r="E2543" s="23">
        <v>5</v>
      </c>
      <c r="F2543" s="23">
        <v>0</v>
      </c>
      <c r="G2543" s="23">
        <v>10</v>
      </c>
      <c r="H2543" s="25">
        <v>0</v>
      </c>
    </row>
    <row r="2544" spans="1:8">
      <c r="A2544" s="23">
        <v>2541</v>
      </c>
      <c r="B2544" s="23">
        <v>700</v>
      </c>
      <c r="C2544" s="23">
        <v>0.6</v>
      </c>
      <c r="D2544" s="23">
        <v>1000</v>
      </c>
      <c r="E2544" s="23">
        <v>5</v>
      </c>
      <c r="F2544" s="23">
        <v>0</v>
      </c>
      <c r="G2544" s="23">
        <v>40</v>
      </c>
      <c r="H2544" s="25">
        <v>0</v>
      </c>
    </row>
    <row r="2545" spans="1:8">
      <c r="A2545" s="23">
        <v>2542</v>
      </c>
      <c r="B2545" s="23">
        <v>700</v>
      </c>
      <c r="C2545" s="23">
        <v>0.6</v>
      </c>
      <c r="D2545" s="23">
        <v>1000</v>
      </c>
      <c r="E2545" s="23">
        <v>5</v>
      </c>
      <c r="F2545" s="23">
        <v>0</v>
      </c>
      <c r="G2545" s="23">
        <v>70</v>
      </c>
      <c r="H2545" s="25">
        <v>0</v>
      </c>
    </row>
    <row r="2546" spans="1:8">
      <c r="A2546" s="23">
        <v>2543</v>
      </c>
      <c r="B2546" s="23">
        <v>700</v>
      </c>
      <c r="C2546" s="23">
        <v>0.6</v>
      </c>
      <c r="D2546" s="23">
        <v>1000</v>
      </c>
      <c r="E2546" s="23">
        <v>5</v>
      </c>
      <c r="F2546" s="23">
        <v>0</v>
      </c>
      <c r="G2546" s="23">
        <v>100</v>
      </c>
      <c r="H2546" s="25">
        <v>0</v>
      </c>
    </row>
    <row r="2547" spans="1:8">
      <c r="A2547" s="23">
        <v>2544</v>
      </c>
      <c r="B2547" s="23">
        <v>700</v>
      </c>
      <c r="C2547" s="23">
        <v>0.6</v>
      </c>
      <c r="D2547" s="23">
        <v>1000</v>
      </c>
      <c r="E2547" s="23">
        <v>5</v>
      </c>
      <c r="F2547" s="23">
        <v>30</v>
      </c>
      <c r="G2547" s="23">
        <v>0</v>
      </c>
      <c r="H2547" s="25">
        <v>0</v>
      </c>
    </row>
    <row r="2548" spans="1:8">
      <c r="A2548" s="23">
        <v>2545</v>
      </c>
      <c r="B2548" s="23">
        <v>700</v>
      </c>
      <c r="C2548" s="23">
        <v>0.6</v>
      </c>
      <c r="D2548" s="23">
        <v>1000</v>
      </c>
      <c r="E2548" s="23">
        <v>5</v>
      </c>
      <c r="F2548" s="23">
        <v>30</v>
      </c>
      <c r="G2548" s="23">
        <v>5</v>
      </c>
      <c r="H2548" s="25">
        <v>0</v>
      </c>
    </row>
    <row r="2549" spans="1:8">
      <c r="A2549" s="23">
        <v>2546</v>
      </c>
      <c r="B2549" s="23">
        <v>700</v>
      </c>
      <c r="C2549" s="23">
        <v>0.6</v>
      </c>
      <c r="D2549" s="23">
        <v>1000</v>
      </c>
      <c r="E2549" s="23">
        <v>5</v>
      </c>
      <c r="F2549" s="23">
        <v>30</v>
      </c>
      <c r="G2549" s="23">
        <v>10</v>
      </c>
      <c r="H2549" s="25">
        <v>0</v>
      </c>
    </row>
    <row r="2550" spans="1:8">
      <c r="A2550" s="23">
        <v>2547</v>
      </c>
      <c r="B2550" s="23">
        <v>700</v>
      </c>
      <c r="C2550" s="23">
        <v>0.6</v>
      </c>
      <c r="D2550" s="23">
        <v>1000</v>
      </c>
      <c r="E2550" s="23">
        <v>5</v>
      </c>
      <c r="F2550" s="23">
        <v>30</v>
      </c>
      <c r="G2550" s="23">
        <v>40</v>
      </c>
      <c r="H2550" s="25">
        <v>0</v>
      </c>
    </row>
    <row r="2551" spans="1:8">
      <c r="A2551" s="23">
        <v>2548</v>
      </c>
      <c r="B2551" s="23">
        <v>700</v>
      </c>
      <c r="C2551" s="23">
        <v>0.6</v>
      </c>
      <c r="D2551" s="23">
        <v>1000</v>
      </c>
      <c r="E2551" s="23">
        <v>5</v>
      </c>
      <c r="F2551" s="23">
        <v>30</v>
      </c>
      <c r="G2551" s="23">
        <v>70</v>
      </c>
      <c r="H2551" s="25">
        <v>0</v>
      </c>
    </row>
    <row r="2552" spans="1:8">
      <c r="A2552" s="23">
        <v>2549</v>
      </c>
      <c r="B2552" s="23">
        <v>700</v>
      </c>
      <c r="C2552" s="23">
        <v>0.6</v>
      </c>
      <c r="D2552" s="23">
        <v>1000</v>
      </c>
      <c r="E2552" s="23">
        <v>5</v>
      </c>
      <c r="F2552" s="23">
        <v>30</v>
      </c>
      <c r="G2552" s="23">
        <v>100</v>
      </c>
      <c r="H2552" s="25">
        <v>0</v>
      </c>
    </row>
    <row r="2553" spans="1:8">
      <c r="A2553" s="23">
        <v>2550</v>
      </c>
      <c r="B2553" s="23">
        <v>700</v>
      </c>
      <c r="C2553" s="23">
        <v>0.6</v>
      </c>
      <c r="D2553" s="23">
        <v>1000</v>
      </c>
      <c r="E2553" s="23">
        <v>5</v>
      </c>
      <c r="F2553" s="23">
        <v>60</v>
      </c>
      <c r="G2553" s="23">
        <v>0</v>
      </c>
      <c r="H2553" s="25">
        <v>0</v>
      </c>
    </row>
    <row r="2554" spans="1:8">
      <c r="A2554" s="23">
        <v>2551</v>
      </c>
      <c r="B2554" s="23">
        <v>700</v>
      </c>
      <c r="C2554" s="23">
        <v>0.6</v>
      </c>
      <c r="D2554" s="23">
        <v>1000</v>
      </c>
      <c r="E2554" s="23">
        <v>5</v>
      </c>
      <c r="F2554" s="23">
        <v>60</v>
      </c>
      <c r="G2554" s="23">
        <v>5</v>
      </c>
      <c r="H2554" s="25">
        <v>0</v>
      </c>
    </row>
    <row r="2555" spans="1:8">
      <c r="A2555" s="23">
        <v>2552</v>
      </c>
      <c r="B2555" s="23">
        <v>700</v>
      </c>
      <c r="C2555" s="23">
        <v>0.6</v>
      </c>
      <c r="D2555" s="23">
        <v>1000</v>
      </c>
      <c r="E2555" s="23">
        <v>5</v>
      </c>
      <c r="F2555" s="23">
        <v>60</v>
      </c>
      <c r="G2555" s="23">
        <v>10</v>
      </c>
      <c r="H2555" s="25">
        <v>0</v>
      </c>
    </row>
    <row r="2556" spans="1:8">
      <c r="A2556" s="23">
        <v>2553</v>
      </c>
      <c r="B2556" s="23">
        <v>700</v>
      </c>
      <c r="C2556" s="23">
        <v>0.6</v>
      </c>
      <c r="D2556" s="23">
        <v>1000</v>
      </c>
      <c r="E2556" s="23">
        <v>5</v>
      </c>
      <c r="F2556" s="23">
        <v>60</v>
      </c>
      <c r="G2556" s="23">
        <v>40</v>
      </c>
      <c r="H2556" s="25">
        <v>0</v>
      </c>
    </row>
    <row r="2557" spans="1:8">
      <c r="A2557" s="23">
        <v>2554</v>
      </c>
      <c r="B2557" s="23">
        <v>700</v>
      </c>
      <c r="C2557" s="23">
        <v>0.6</v>
      </c>
      <c r="D2557" s="23">
        <v>1000</v>
      </c>
      <c r="E2557" s="23">
        <v>5</v>
      </c>
      <c r="F2557" s="23">
        <v>60</v>
      </c>
      <c r="G2557" s="23">
        <v>70</v>
      </c>
      <c r="H2557" s="25">
        <v>0</v>
      </c>
    </row>
    <row r="2558" spans="1:8">
      <c r="A2558" s="23">
        <v>2555</v>
      </c>
      <c r="B2558" s="23">
        <v>700</v>
      </c>
      <c r="C2558" s="23">
        <v>0.6</v>
      </c>
      <c r="D2558" s="23">
        <v>1000</v>
      </c>
      <c r="E2558" s="23">
        <v>5</v>
      </c>
      <c r="F2558" s="23">
        <v>60</v>
      </c>
      <c r="G2558" s="23">
        <v>100</v>
      </c>
      <c r="H2558" s="25">
        <v>0</v>
      </c>
    </row>
    <row r="2559" spans="1:8">
      <c r="A2559" s="23">
        <v>2556</v>
      </c>
      <c r="B2559" s="23">
        <v>700</v>
      </c>
      <c r="C2559" s="23">
        <v>0.6</v>
      </c>
      <c r="D2559" s="23">
        <v>1000</v>
      </c>
      <c r="E2559" s="23">
        <v>10</v>
      </c>
      <c r="F2559" s="23">
        <v>0</v>
      </c>
      <c r="G2559" s="23">
        <v>0</v>
      </c>
      <c r="H2559" s="25">
        <v>0</v>
      </c>
    </row>
    <row r="2560" spans="1:8">
      <c r="A2560" s="23">
        <v>2557</v>
      </c>
      <c r="B2560" s="23">
        <v>700</v>
      </c>
      <c r="C2560" s="23">
        <v>0.6</v>
      </c>
      <c r="D2560" s="23">
        <v>1000</v>
      </c>
      <c r="E2560" s="23">
        <v>10</v>
      </c>
      <c r="F2560" s="23">
        <v>0</v>
      </c>
      <c r="G2560" s="23">
        <v>5</v>
      </c>
      <c r="H2560" s="25">
        <v>0</v>
      </c>
    </row>
    <row r="2561" spans="1:8">
      <c r="A2561" s="23">
        <v>2558</v>
      </c>
      <c r="B2561" s="23">
        <v>700</v>
      </c>
      <c r="C2561" s="23">
        <v>0.6</v>
      </c>
      <c r="D2561" s="23">
        <v>1000</v>
      </c>
      <c r="E2561" s="23">
        <v>10</v>
      </c>
      <c r="F2561" s="23">
        <v>0</v>
      </c>
      <c r="G2561" s="23">
        <v>10</v>
      </c>
      <c r="H2561" s="25">
        <v>0</v>
      </c>
    </row>
    <row r="2562" spans="1:8">
      <c r="A2562" s="23">
        <v>2559</v>
      </c>
      <c r="B2562" s="23">
        <v>700</v>
      </c>
      <c r="C2562" s="23">
        <v>0.6</v>
      </c>
      <c r="D2562" s="23">
        <v>1000</v>
      </c>
      <c r="E2562" s="23">
        <v>10</v>
      </c>
      <c r="F2562" s="23">
        <v>0</v>
      </c>
      <c r="G2562" s="23">
        <v>40</v>
      </c>
      <c r="H2562" s="25">
        <v>0</v>
      </c>
    </row>
    <row r="2563" spans="1:8">
      <c r="A2563" s="23">
        <v>2560</v>
      </c>
      <c r="B2563" s="23">
        <v>700</v>
      </c>
      <c r="C2563" s="23">
        <v>0.6</v>
      </c>
      <c r="D2563" s="23">
        <v>1000</v>
      </c>
      <c r="E2563" s="23">
        <v>10</v>
      </c>
      <c r="F2563" s="23">
        <v>0</v>
      </c>
      <c r="G2563" s="23">
        <v>70</v>
      </c>
      <c r="H2563" s="25">
        <v>0</v>
      </c>
    </row>
    <row r="2564" spans="1:8">
      <c r="A2564" s="23">
        <v>2561</v>
      </c>
      <c r="B2564" s="23">
        <v>700</v>
      </c>
      <c r="C2564" s="23">
        <v>0.6</v>
      </c>
      <c r="D2564" s="23">
        <v>1000</v>
      </c>
      <c r="E2564" s="23">
        <v>10</v>
      </c>
      <c r="F2564" s="23">
        <v>0</v>
      </c>
      <c r="G2564" s="23">
        <v>100</v>
      </c>
      <c r="H2564" s="25">
        <v>0</v>
      </c>
    </row>
    <row r="2565" spans="1:8">
      <c r="A2565" s="23">
        <v>2562</v>
      </c>
      <c r="B2565" s="23">
        <v>700</v>
      </c>
      <c r="C2565" s="23">
        <v>0.6</v>
      </c>
      <c r="D2565" s="23">
        <v>1000</v>
      </c>
      <c r="E2565" s="23">
        <v>10</v>
      </c>
      <c r="F2565" s="23">
        <v>30</v>
      </c>
      <c r="G2565" s="23">
        <v>0</v>
      </c>
      <c r="H2565" s="25">
        <v>0</v>
      </c>
    </row>
    <row r="2566" spans="1:8">
      <c r="A2566" s="23">
        <v>2563</v>
      </c>
      <c r="B2566" s="23">
        <v>700</v>
      </c>
      <c r="C2566" s="23">
        <v>0.6</v>
      </c>
      <c r="D2566" s="23">
        <v>1000</v>
      </c>
      <c r="E2566" s="23">
        <v>10</v>
      </c>
      <c r="F2566" s="23">
        <v>30</v>
      </c>
      <c r="G2566" s="23">
        <v>5</v>
      </c>
      <c r="H2566" s="25">
        <v>0</v>
      </c>
    </row>
    <row r="2567" spans="1:8">
      <c r="A2567" s="23">
        <v>2564</v>
      </c>
      <c r="B2567" s="23">
        <v>700</v>
      </c>
      <c r="C2567" s="23">
        <v>0.6</v>
      </c>
      <c r="D2567" s="23">
        <v>1000</v>
      </c>
      <c r="E2567" s="23">
        <v>10</v>
      </c>
      <c r="F2567" s="23">
        <v>30</v>
      </c>
      <c r="G2567" s="23">
        <v>10</v>
      </c>
      <c r="H2567" s="25">
        <v>0</v>
      </c>
    </row>
    <row r="2568" spans="1:8">
      <c r="A2568" s="23">
        <v>2565</v>
      </c>
      <c r="B2568" s="23">
        <v>700</v>
      </c>
      <c r="C2568" s="23">
        <v>0.6</v>
      </c>
      <c r="D2568" s="23">
        <v>1000</v>
      </c>
      <c r="E2568" s="23">
        <v>10</v>
      </c>
      <c r="F2568" s="23">
        <v>30</v>
      </c>
      <c r="G2568" s="23">
        <v>40</v>
      </c>
      <c r="H2568" s="25">
        <v>0</v>
      </c>
    </row>
    <row r="2569" spans="1:8">
      <c r="A2569" s="23">
        <v>2566</v>
      </c>
      <c r="B2569" s="23">
        <v>700</v>
      </c>
      <c r="C2569" s="23">
        <v>0.6</v>
      </c>
      <c r="D2569" s="23">
        <v>1000</v>
      </c>
      <c r="E2569" s="23">
        <v>10</v>
      </c>
      <c r="F2569" s="23">
        <v>30</v>
      </c>
      <c r="G2569" s="23">
        <v>70</v>
      </c>
      <c r="H2569" s="25">
        <v>0</v>
      </c>
    </row>
    <row r="2570" spans="1:8">
      <c r="A2570" s="23">
        <v>2567</v>
      </c>
      <c r="B2570" s="23">
        <v>700</v>
      </c>
      <c r="C2570" s="23">
        <v>0.6</v>
      </c>
      <c r="D2570" s="23">
        <v>1000</v>
      </c>
      <c r="E2570" s="23">
        <v>10</v>
      </c>
      <c r="F2570" s="23">
        <v>30</v>
      </c>
      <c r="G2570" s="23">
        <v>100</v>
      </c>
      <c r="H2570" s="25">
        <v>0</v>
      </c>
    </row>
    <row r="2571" spans="1:8">
      <c r="A2571" s="23">
        <v>2568</v>
      </c>
      <c r="B2571" s="23">
        <v>700</v>
      </c>
      <c r="C2571" s="23">
        <v>0.6</v>
      </c>
      <c r="D2571" s="23">
        <v>1000</v>
      </c>
      <c r="E2571" s="23">
        <v>10</v>
      </c>
      <c r="F2571" s="23">
        <v>60</v>
      </c>
      <c r="G2571" s="23">
        <v>0</v>
      </c>
      <c r="H2571" s="25">
        <v>0</v>
      </c>
    </row>
    <row r="2572" spans="1:8">
      <c r="A2572" s="23">
        <v>2569</v>
      </c>
      <c r="B2572" s="23">
        <v>700</v>
      </c>
      <c r="C2572" s="23">
        <v>0.6</v>
      </c>
      <c r="D2572" s="23">
        <v>1000</v>
      </c>
      <c r="E2572" s="23">
        <v>10</v>
      </c>
      <c r="F2572" s="23">
        <v>60</v>
      </c>
      <c r="G2572" s="23">
        <v>5</v>
      </c>
      <c r="H2572" s="25">
        <v>0</v>
      </c>
    </row>
    <row r="2573" spans="1:8">
      <c r="A2573" s="23">
        <v>2570</v>
      </c>
      <c r="B2573" s="23">
        <v>700</v>
      </c>
      <c r="C2573" s="23">
        <v>0.6</v>
      </c>
      <c r="D2573" s="23">
        <v>1000</v>
      </c>
      <c r="E2573" s="23">
        <v>10</v>
      </c>
      <c r="F2573" s="23">
        <v>60</v>
      </c>
      <c r="G2573" s="23">
        <v>10</v>
      </c>
      <c r="H2573" s="25">
        <v>0</v>
      </c>
    </row>
    <row r="2574" spans="1:8">
      <c r="A2574" s="23">
        <v>2571</v>
      </c>
      <c r="B2574" s="23">
        <v>700</v>
      </c>
      <c r="C2574" s="23">
        <v>0.6</v>
      </c>
      <c r="D2574" s="23">
        <v>1000</v>
      </c>
      <c r="E2574" s="23">
        <v>10</v>
      </c>
      <c r="F2574" s="23">
        <v>60</v>
      </c>
      <c r="G2574" s="23">
        <v>40</v>
      </c>
      <c r="H2574" s="25">
        <v>0</v>
      </c>
    </row>
    <row r="2575" spans="1:8">
      <c r="A2575" s="23">
        <v>2572</v>
      </c>
      <c r="B2575" s="23">
        <v>700</v>
      </c>
      <c r="C2575" s="23">
        <v>0.6</v>
      </c>
      <c r="D2575" s="23">
        <v>1000</v>
      </c>
      <c r="E2575" s="23">
        <v>10</v>
      </c>
      <c r="F2575" s="23">
        <v>60</v>
      </c>
      <c r="G2575" s="23">
        <v>70</v>
      </c>
      <c r="H2575" s="25">
        <v>0</v>
      </c>
    </row>
    <row r="2576" spans="1:8">
      <c r="A2576" s="23">
        <v>2573</v>
      </c>
      <c r="B2576" s="23">
        <v>700</v>
      </c>
      <c r="C2576" s="23">
        <v>0.6</v>
      </c>
      <c r="D2576" s="23">
        <v>1000</v>
      </c>
      <c r="E2576" s="23">
        <v>10</v>
      </c>
      <c r="F2576" s="23">
        <v>60</v>
      </c>
      <c r="G2576" s="23">
        <v>100</v>
      </c>
      <c r="H2576" s="25">
        <v>0</v>
      </c>
    </row>
    <row r="2577" spans="1:8">
      <c r="A2577" s="23">
        <v>2574</v>
      </c>
      <c r="B2577" s="23">
        <v>700</v>
      </c>
      <c r="C2577" s="23">
        <v>0.6</v>
      </c>
      <c r="D2577" s="23">
        <v>1000</v>
      </c>
      <c r="E2577" s="23">
        <v>20</v>
      </c>
      <c r="F2577" s="23">
        <v>0</v>
      </c>
      <c r="G2577" s="23">
        <v>0</v>
      </c>
      <c r="H2577" s="25">
        <v>0</v>
      </c>
    </row>
    <row r="2578" spans="1:8">
      <c r="A2578" s="23">
        <v>2575</v>
      </c>
      <c r="B2578" s="23">
        <v>700</v>
      </c>
      <c r="C2578" s="23">
        <v>0.6</v>
      </c>
      <c r="D2578" s="23">
        <v>1000</v>
      </c>
      <c r="E2578" s="23">
        <v>20</v>
      </c>
      <c r="F2578" s="23">
        <v>0</v>
      </c>
      <c r="G2578" s="23">
        <v>5</v>
      </c>
      <c r="H2578" s="25">
        <v>0</v>
      </c>
    </row>
    <row r="2579" spans="1:8">
      <c r="A2579" s="23">
        <v>2576</v>
      </c>
      <c r="B2579" s="23">
        <v>700</v>
      </c>
      <c r="C2579" s="23">
        <v>0.6</v>
      </c>
      <c r="D2579" s="23">
        <v>1000</v>
      </c>
      <c r="E2579" s="23">
        <v>20</v>
      </c>
      <c r="F2579" s="23">
        <v>0</v>
      </c>
      <c r="G2579" s="23">
        <v>10</v>
      </c>
      <c r="H2579" s="25">
        <v>0</v>
      </c>
    </row>
    <row r="2580" spans="1:8">
      <c r="A2580" s="23">
        <v>2577</v>
      </c>
      <c r="B2580" s="23">
        <v>700</v>
      </c>
      <c r="C2580" s="23">
        <v>0.6</v>
      </c>
      <c r="D2580" s="23">
        <v>1000</v>
      </c>
      <c r="E2580" s="23">
        <v>20</v>
      </c>
      <c r="F2580" s="23">
        <v>0</v>
      </c>
      <c r="G2580" s="23">
        <v>40</v>
      </c>
      <c r="H2580" s="25">
        <v>0</v>
      </c>
    </row>
    <row r="2581" spans="1:8">
      <c r="A2581" s="23">
        <v>2578</v>
      </c>
      <c r="B2581" s="23">
        <v>700</v>
      </c>
      <c r="C2581" s="23">
        <v>0.6</v>
      </c>
      <c r="D2581" s="23">
        <v>1000</v>
      </c>
      <c r="E2581" s="23">
        <v>20</v>
      </c>
      <c r="F2581" s="23">
        <v>0</v>
      </c>
      <c r="G2581" s="23">
        <v>70</v>
      </c>
      <c r="H2581" s="25">
        <v>0</v>
      </c>
    </row>
    <row r="2582" spans="1:8">
      <c r="A2582" s="23">
        <v>2579</v>
      </c>
      <c r="B2582" s="23">
        <v>700</v>
      </c>
      <c r="C2582" s="23">
        <v>0.6</v>
      </c>
      <c r="D2582" s="23">
        <v>1000</v>
      </c>
      <c r="E2582" s="23">
        <v>20</v>
      </c>
      <c r="F2582" s="23">
        <v>0</v>
      </c>
      <c r="G2582" s="23">
        <v>100</v>
      </c>
      <c r="H2582" s="25">
        <v>0</v>
      </c>
    </row>
    <row r="2583" spans="1:8">
      <c r="A2583" s="23">
        <v>2580</v>
      </c>
      <c r="B2583" s="23">
        <v>700</v>
      </c>
      <c r="C2583" s="23">
        <v>0.6</v>
      </c>
      <c r="D2583" s="23">
        <v>1000</v>
      </c>
      <c r="E2583" s="23">
        <v>20</v>
      </c>
      <c r="F2583" s="23">
        <v>30</v>
      </c>
      <c r="G2583" s="23">
        <v>0</v>
      </c>
      <c r="H2583" s="25">
        <v>0</v>
      </c>
    </row>
    <row r="2584" spans="1:8">
      <c r="A2584" s="23">
        <v>2581</v>
      </c>
      <c r="B2584" s="23">
        <v>700</v>
      </c>
      <c r="C2584" s="23">
        <v>0.6</v>
      </c>
      <c r="D2584" s="23">
        <v>1000</v>
      </c>
      <c r="E2584" s="23">
        <v>20</v>
      </c>
      <c r="F2584" s="23">
        <v>30</v>
      </c>
      <c r="G2584" s="23">
        <v>5</v>
      </c>
      <c r="H2584" s="25">
        <v>0</v>
      </c>
    </row>
    <row r="2585" spans="1:8">
      <c r="A2585" s="23">
        <v>2582</v>
      </c>
      <c r="B2585" s="23">
        <v>700</v>
      </c>
      <c r="C2585" s="23">
        <v>0.6</v>
      </c>
      <c r="D2585" s="23">
        <v>1000</v>
      </c>
      <c r="E2585" s="23">
        <v>20</v>
      </c>
      <c r="F2585" s="23">
        <v>30</v>
      </c>
      <c r="G2585" s="23">
        <v>10</v>
      </c>
      <c r="H2585" s="25">
        <v>0</v>
      </c>
    </row>
    <row r="2586" spans="1:8">
      <c r="A2586" s="23">
        <v>2583</v>
      </c>
      <c r="B2586" s="23">
        <v>700</v>
      </c>
      <c r="C2586" s="23">
        <v>0.6</v>
      </c>
      <c r="D2586" s="23">
        <v>1000</v>
      </c>
      <c r="E2586" s="23">
        <v>20</v>
      </c>
      <c r="F2586" s="23">
        <v>30</v>
      </c>
      <c r="G2586" s="23">
        <v>40</v>
      </c>
      <c r="H2586" s="25">
        <v>0</v>
      </c>
    </row>
    <row r="2587" spans="1:8">
      <c r="A2587" s="23">
        <v>2584</v>
      </c>
      <c r="B2587" s="23">
        <v>700</v>
      </c>
      <c r="C2587" s="23">
        <v>0.6</v>
      </c>
      <c r="D2587" s="23">
        <v>1000</v>
      </c>
      <c r="E2587" s="23">
        <v>20</v>
      </c>
      <c r="F2587" s="23">
        <v>30</v>
      </c>
      <c r="G2587" s="23">
        <v>70</v>
      </c>
      <c r="H2587" s="25">
        <v>0</v>
      </c>
    </row>
    <row r="2588" spans="1:8">
      <c r="A2588" s="23">
        <v>2585</v>
      </c>
      <c r="B2588" s="23">
        <v>700</v>
      </c>
      <c r="C2588" s="23">
        <v>0.6</v>
      </c>
      <c r="D2588" s="23">
        <v>1000</v>
      </c>
      <c r="E2588" s="23">
        <v>20</v>
      </c>
      <c r="F2588" s="23">
        <v>30</v>
      </c>
      <c r="G2588" s="23">
        <v>100</v>
      </c>
      <c r="H2588" s="25">
        <v>0</v>
      </c>
    </row>
    <row r="2589" spans="1:8">
      <c r="A2589" s="23">
        <v>2586</v>
      </c>
      <c r="B2589" s="23">
        <v>700</v>
      </c>
      <c r="C2589" s="23">
        <v>0.6</v>
      </c>
      <c r="D2589" s="23">
        <v>1000</v>
      </c>
      <c r="E2589" s="23">
        <v>20</v>
      </c>
      <c r="F2589" s="23">
        <v>60</v>
      </c>
      <c r="G2589" s="23">
        <v>0</v>
      </c>
      <c r="H2589" s="25">
        <v>0</v>
      </c>
    </row>
    <row r="2590" spans="1:8">
      <c r="A2590" s="23">
        <v>2587</v>
      </c>
      <c r="B2590" s="23">
        <v>700</v>
      </c>
      <c r="C2590" s="23">
        <v>0.6</v>
      </c>
      <c r="D2590" s="23">
        <v>1000</v>
      </c>
      <c r="E2590" s="23">
        <v>20</v>
      </c>
      <c r="F2590" s="23">
        <v>60</v>
      </c>
      <c r="G2590" s="23">
        <v>5</v>
      </c>
      <c r="H2590" s="25">
        <v>0</v>
      </c>
    </row>
    <row r="2591" spans="1:8">
      <c r="A2591" s="23">
        <v>2588</v>
      </c>
      <c r="B2591" s="23">
        <v>700</v>
      </c>
      <c r="C2591" s="23">
        <v>0.6</v>
      </c>
      <c r="D2591" s="23">
        <v>1000</v>
      </c>
      <c r="E2591" s="23">
        <v>20</v>
      </c>
      <c r="F2591" s="23">
        <v>60</v>
      </c>
      <c r="G2591" s="23">
        <v>10</v>
      </c>
      <c r="H2591" s="25">
        <v>0</v>
      </c>
    </row>
    <row r="2592" spans="1:8">
      <c r="A2592" s="23">
        <v>2589</v>
      </c>
      <c r="B2592" s="23">
        <v>700</v>
      </c>
      <c r="C2592" s="23">
        <v>0.6</v>
      </c>
      <c r="D2592" s="23">
        <v>1000</v>
      </c>
      <c r="E2592" s="23">
        <v>20</v>
      </c>
      <c r="F2592" s="23">
        <v>60</v>
      </c>
      <c r="G2592" s="23">
        <v>40</v>
      </c>
      <c r="H2592" s="25">
        <v>0</v>
      </c>
    </row>
    <row r="2593" spans="1:8">
      <c r="A2593" s="23">
        <v>2590</v>
      </c>
      <c r="B2593" s="23">
        <v>700</v>
      </c>
      <c r="C2593" s="23">
        <v>0.6</v>
      </c>
      <c r="D2593" s="23">
        <v>1000</v>
      </c>
      <c r="E2593" s="23">
        <v>20</v>
      </c>
      <c r="F2593" s="23">
        <v>60</v>
      </c>
      <c r="G2593" s="23">
        <v>70</v>
      </c>
      <c r="H2593" s="25">
        <v>0</v>
      </c>
    </row>
    <row r="2594" spans="1:8">
      <c r="A2594" s="23">
        <v>2591</v>
      </c>
      <c r="B2594" s="23">
        <v>700</v>
      </c>
      <c r="C2594" s="23">
        <v>0.6</v>
      </c>
      <c r="D2594" s="23">
        <v>1000</v>
      </c>
      <c r="E2594" s="23">
        <v>20</v>
      </c>
      <c r="F2594" s="23">
        <v>60</v>
      </c>
      <c r="G2594" s="23">
        <v>100</v>
      </c>
      <c r="H2594" s="25">
        <v>0</v>
      </c>
    </row>
    <row r="2595" spans="1:8">
      <c r="A2595" s="23">
        <v>2592</v>
      </c>
      <c r="B2595" s="23">
        <v>700</v>
      </c>
      <c r="C2595" s="23">
        <v>0.6</v>
      </c>
      <c r="D2595" s="23">
        <v>1000</v>
      </c>
      <c r="E2595" s="23">
        <v>50</v>
      </c>
      <c r="F2595" s="23">
        <v>0</v>
      </c>
      <c r="G2595" s="23">
        <v>0</v>
      </c>
      <c r="H2595" s="25">
        <v>0</v>
      </c>
    </row>
    <row r="2596" spans="1:8">
      <c r="A2596" s="23">
        <v>2593</v>
      </c>
      <c r="B2596" s="23">
        <v>700</v>
      </c>
      <c r="C2596" s="23">
        <v>0.6</v>
      </c>
      <c r="D2596" s="23">
        <v>1000</v>
      </c>
      <c r="E2596" s="23">
        <v>50</v>
      </c>
      <c r="F2596" s="23">
        <v>0</v>
      </c>
      <c r="G2596" s="23">
        <v>5</v>
      </c>
      <c r="H2596" s="25">
        <v>0</v>
      </c>
    </row>
    <row r="2597" spans="1:8">
      <c r="A2597" s="23">
        <v>2594</v>
      </c>
      <c r="B2597" s="23">
        <v>700</v>
      </c>
      <c r="C2597" s="23">
        <v>0.6</v>
      </c>
      <c r="D2597" s="23">
        <v>1000</v>
      </c>
      <c r="E2597" s="23">
        <v>50</v>
      </c>
      <c r="F2597" s="23">
        <v>0</v>
      </c>
      <c r="G2597" s="23">
        <v>10</v>
      </c>
      <c r="H2597" s="25">
        <v>0</v>
      </c>
    </row>
    <row r="2598" spans="1:8">
      <c r="A2598" s="23">
        <v>2595</v>
      </c>
      <c r="B2598" s="23">
        <v>700</v>
      </c>
      <c r="C2598" s="23">
        <v>0.6</v>
      </c>
      <c r="D2598" s="23">
        <v>1000</v>
      </c>
      <c r="E2598" s="23">
        <v>50</v>
      </c>
      <c r="F2598" s="23">
        <v>0</v>
      </c>
      <c r="G2598" s="23">
        <v>40</v>
      </c>
      <c r="H2598" s="25">
        <v>0</v>
      </c>
    </row>
    <row r="2599" spans="1:8">
      <c r="A2599" s="23">
        <v>2596</v>
      </c>
      <c r="B2599" s="23">
        <v>700</v>
      </c>
      <c r="C2599" s="23">
        <v>0.6</v>
      </c>
      <c r="D2599" s="23">
        <v>1000</v>
      </c>
      <c r="E2599" s="23">
        <v>50</v>
      </c>
      <c r="F2599" s="23">
        <v>0</v>
      </c>
      <c r="G2599" s="23">
        <v>70</v>
      </c>
      <c r="H2599" s="25">
        <v>0</v>
      </c>
    </row>
    <row r="2600" spans="1:8">
      <c r="A2600" s="23">
        <v>2597</v>
      </c>
      <c r="B2600" s="23">
        <v>700</v>
      </c>
      <c r="C2600" s="23">
        <v>0.6</v>
      </c>
      <c r="D2600" s="23">
        <v>1000</v>
      </c>
      <c r="E2600" s="23">
        <v>50</v>
      </c>
      <c r="F2600" s="23">
        <v>0</v>
      </c>
      <c r="G2600" s="23">
        <v>100</v>
      </c>
      <c r="H2600" s="25">
        <v>0</v>
      </c>
    </row>
    <row r="2601" spans="1:8">
      <c r="A2601" s="23">
        <v>2598</v>
      </c>
      <c r="B2601" s="23">
        <v>700</v>
      </c>
      <c r="C2601" s="23">
        <v>0.6</v>
      </c>
      <c r="D2601" s="23">
        <v>1000</v>
      </c>
      <c r="E2601" s="23">
        <v>50</v>
      </c>
      <c r="F2601" s="23">
        <v>30</v>
      </c>
      <c r="G2601" s="23">
        <v>0</v>
      </c>
      <c r="H2601" s="25">
        <v>0</v>
      </c>
    </row>
    <row r="2602" spans="1:8">
      <c r="A2602" s="23">
        <v>2599</v>
      </c>
      <c r="B2602" s="23">
        <v>700</v>
      </c>
      <c r="C2602" s="23">
        <v>0.6</v>
      </c>
      <c r="D2602" s="23">
        <v>1000</v>
      </c>
      <c r="E2602" s="23">
        <v>50</v>
      </c>
      <c r="F2602" s="23">
        <v>30</v>
      </c>
      <c r="G2602" s="23">
        <v>5</v>
      </c>
      <c r="H2602" s="25">
        <v>0</v>
      </c>
    </row>
    <row r="2603" spans="1:8">
      <c r="A2603" s="23">
        <v>2600</v>
      </c>
      <c r="B2603" s="23">
        <v>700</v>
      </c>
      <c r="C2603" s="23">
        <v>0.6</v>
      </c>
      <c r="D2603" s="23">
        <v>1000</v>
      </c>
      <c r="E2603" s="23">
        <v>50</v>
      </c>
      <c r="F2603" s="23">
        <v>30</v>
      </c>
      <c r="G2603" s="23">
        <v>10</v>
      </c>
      <c r="H2603" s="25">
        <v>0</v>
      </c>
    </row>
    <row r="2604" spans="1:8">
      <c r="A2604" s="23">
        <v>2601</v>
      </c>
      <c r="B2604" s="23">
        <v>700</v>
      </c>
      <c r="C2604" s="23">
        <v>0.6</v>
      </c>
      <c r="D2604" s="23">
        <v>1000</v>
      </c>
      <c r="E2604" s="23">
        <v>50</v>
      </c>
      <c r="F2604" s="23">
        <v>30</v>
      </c>
      <c r="G2604" s="23">
        <v>40</v>
      </c>
      <c r="H2604" s="25">
        <v>0</v>
      </c>
    </row>
    <row r="2605" spans="1:8">
      <c r="A2605" s="23">
        <v>2602</v>
      </c>
      <c r="B2605" s="23">
        <v>700</v>
      </c>
      <c r="C2605" s="23">
        <v>0.6</v>
      </c>
      <c r="D2605" s="23">
        <v>1000</v>
      </c>
      <c r="E2605" s="23">
        <v>50</v>
      </c>
      <c r="F2605" s="23">
        <v>30</v>
      </c>
      <c r="G2605" s="23">
        <v>70</v>
      </c>
      <c r="H2605" s="25">
        <v>0</v>
      </c>
    </row>
    <row r="2606" spans="1:8">
      <c r="A2606" s="23">
        <v>2603</v>
      </c>
      <c r="B2606" s="23">
        <v>700</v>
      </c>
      <c r="C2606" s="23">
        <v>0.6</v>
      </c>
      <c r="D2606" s="23">
        <v>1000</v>
      </c>
      <c r="E2606" s="23">
        <v>50</v>
      </c>
      <c r="F2606" s="23">
        <v>30</v>
      </c>
      <c r="G2606" s="23">
        <v>100</v>
      </c>
      <c r="H2606" s="25">
        <v>0</v>
      </c>
    </row>
    <row r="2607" spans="1:8">
      <c r="A2607" s="23">
        <v>2604</v>
      </c>
      <c r="B2607" s="23">
        <v>700</v>
      </c>
      <c r="C2607" s="23">
        <v>0.6</v>
      </c>
      <c r="D2607" s="23">
        <v>1000</v>
      </c>
      <c r="E2607" s="23">
        <v>50</v>
      </c>
      <c r="F2607" s="23">
        <v>60</v>
      </c>
      <c r="G2607" s="23">
        <v>0</v>
      </c>
      <c r="H2607" s="25">
        <v>0</v>
      </c>
    </row>
    <row r="2608" spans="1:8">
      <c r="A2608" s="23">
        <v>2605</v>
      </c>
      <c r="B2608" s="23">
        <v>700</v>
      </c>
      <c r="C2608" s="23">
        <v>0.6</v>
      </c>
      <c r="D2608" s="23">
        <v>1000</v>
      </c>
      <c r="E2608" s="23">
        <v>50</v>
      </c>
      <c r="F2608" s="23">
        <v>60</v>
      </c>
      <c r="G2608" s="23">
        <v>5</v>
      </c>
      <c r="H2608" s="25">
        <v>0</v>
      </c>
    </row>
    <row r="2609" spans="1:8">
      <c r="A2609" s="23">
        <v>2606</v>
      </c>
      <c r="B2609" s="23">
        <v>700</v>
      </c>
      <c r="C2609" s="23">
        <v>0.6</v>
      </c>
      <c r="D2609" s="23">
        <v>1000</v>
      </c>
      <c r="E2609" s="23">
        <v>50</v>
      </c>
      <c r="F2609" s="23">
        <v>60</v>
      </c>
      <c r="G2609" s="23">
        <v>10</v>
      </c>
      <c r="H2609" s="25">
        <v>0</v>
      </c>
    </row>
    <row r="2610" spans="1:8">
      <c r="A2610" s="23">
        <v>2607</v>
      </c>
      <c r="B2610" s="23">
        <v>700</v>
      </c>
      <c r="C2610" s="23">
        <v>0.6</v>
      </c>
      <c r="D2610" s="23">
        <v>1000</v>
      </c>
      <c r="E2610" s="23">
        <v>50</v>
      </c>
      <c r="F2610" s="23">
        <v>60</v>
      </c>
      <c r="G2610" s="23">
        <v>40</v>
      </c>
      <c r="H2610" s="25">
        <v>0</v>
      </c>
    </row>
    <row r="2611" spans="1:8">
      <c r="A2611" s="23">
        <v>2608</v>
      </c>
      <c r="B2611" s="23">
        <v>700</v>
      </c>
      <c r="C2611" s="23">
        <v>0.6</v>
      </c>
      <c r="D2611" s="23">
        <v>1000</v>
      </c>
      <c r="E2611" s="23">
        <v>50</v>
      </c>
      <c r="F2611" s="23">
        <v>60</v>
      </c>
      <c r="G2611" s="23">
        <v>70</v>
      </c>
      <c r="H2611" s="25">
        <v>0</v>
      </c>
    </row>
    <row r="2612" spans="1:8">
      <c r="A2612" s="23">
        <v>2609</v>
      </c>
      <c r="B2612" s="23">
        <v>700</v>
      </c>
      <c r="C2612" s="23">
        <v>0.6</v>
      </c>
      <c r="D2612" s="23">
        <v>1000</v>
      </c>
      <c r="E2612" s="23">
        <v>50</v>
      </c>
      <c r="F2612" s="23">
        <v>60</v>
      </c>
      <c r="G2612" s="23">
        <v>100</v>
      </c>
      <c r="H2612" s="25">
        <v>0</v>
      </c>
    </row>
    <row r="2613" spans="1:8">
      <c r="A2613" s="23">
        <v>2610</v>
      </c>
      <c r="B2613" s="23">
        <v>700</v>
      </c>
      <c r="C2613" s="23">
        <v>0.6</v>
      </c>
      <c r="D2613" s="23">
        <v>3000</v>
      </c>
      <c r="E2613" s="23">
        <v>1</v>
      </c>
      <c r="F2613" s="23">
        <v>0</v>
      </c>
      <c r="G2613" s="23">
        <v>0</v>
      </c>
      <c r="H2613" s="25">
        <v>0</v>
      </c>
    </row>
    <row r="2614" spans="1:8">
      <c r="A2614" s="23">
        <v>2611</v>
      </c>
      <c r="B2614" s="23">
        <v>700</v>
      </c>
      <c r="C2614" s="23">
        <v>0.6</v>
      </c>
      <c r="D2614" s="23">
        <v>3000</v>
      </c>
      <c r="E2614" s="23">
        <v>1</v>
      </c>
      <c r="F2614" s="23">
        <v>0</v>
      </c>
      <c r="G2614" s="23">
        <v>5</v>
      </c>
      <c r="H2614" s="25">
        <v>0</v>
      </c>
    </row>
    <row r="2615" spans="1:8">
      <c r="A2615" s="23">
        <v>2612</v>
      </c>
      <c r="B2615" s="23">
        <v>700</v>
      </c>
      <c r="C2615" s="23">
        <v>0.6</v>
      </c>
      <c r="D2615" s="23">
        <v>3000</v>
      </c>
      <c r="E2615" s="23">
        <v>1</v>
      </c>
      <c r="F2615" s="23">
        <v>0</v>
      </c>
      <c r="G2615" s="23">
        <v>10</v>
      </c>
      <c r="H2615" s="25">
        <v>0</v>
      </c>
    </row>
    <row r="2616" spans="1:8">
      <c r="A2616" s="23">
        <v>2613</v>
      </c>
      <c r="B2616" s="23">
        <v>700</v>
      </c>
      <c r="C2616" s="23">
        <v>0.6</v>
      </c>
      <c r="D2616" s="23">
        <v>3000</v>
      </c>
      <c r="E2616" s="23">
        <v>1</v>
      </c>
      <c r="F2616" s="23">
        <v>0</v>
      </c>
      <c r="G2616" s="23">
        <v>40</v>
      </c>
      <c r="H2616" s="25">
        <v>0</v>
      </c>
    </row>
    <row r="2617" spans="1:8">
      <c r="A2617" s="23">
        <v>2614</v>
      </c>
      <c r="B2617" s="23">
        <v>700</v>
      </c>
      <c r="C2617" s="23">
        <v>0.6</v>
      </c>
      <c r="D2617" s="23">
        <v>3000</v>
      </c>
      <c r="E2617" s="23">
        <v>1</v>
      </c>
      <c r="F2617" s="23">
        <v>0</v>
      </c>
      <c r="G2617" s="23">
        <v>70</v>
      </c>
      <c r="H2617" s="25">
        <v>0</v>
      </c>
    </row>
    <row r="2618" spans="1:8">
      <c r="A2618" s="23">
        <v>2615</v>
      </c>
      <c r="B2618" s="23">
        <v>700</v>
      </c>
      <c r="C2618" s="23">
        <v>0.6</v>
      </c>
      <c r="D2618" s="23">
        <v>3000</v>
      </c>
      <c r="E2618" s="23">
        <v>1</v>
      </c>
      <c r="F2618" s="23">
        <v>0</v>
      </c>
      <c r="G2618" s="23">
        <v>100</v>
      </c>
      <c r="H2618" s="25">
        <v>0</v>
      </c>
    </row>
    <row r="2619" spans="1:8">
      <c r="A2619" s="23">
        <v>2616</v>
      </c>
      <c r="B2619" s="23">
        <v>700</v>
      </c>
      <c r="C2619" s="23">
        <v>0.6</v>
      </c>
      <c r="D2619" s="23">
        <v>3000</v>
      </c>
      <c r="E2619" s="23">
        <v>1</v>
      </c>
      <c r="F2619" s="23">
        <v>30</v>
      </c>
      <c r="G2619" s="23">
        <v>0</v>
      </c>
      <c r="H2619" s="25">
        <v>0</v>
      </c>
    </row>
    <row r="2620" spans="1:8">
      <c r="A2620" s="23">
        <v>2617</v>
      </c>
      <c r="B2620" s="23">
        <v>700</v>
      </c>
      <c r="C2620" s="23">
        <v>0.6</v>
      </c>
      <c r="D2620" s="23">
        <v>3000</v>
      </c>
      <c r="E2620" s="23">
        <v>1</v>
      </c>
      <c r="F2620" s="23">
        <v>30</v>
      </c>
      <c r="G2620" s="23">
        <v>5</v>
      </c>
      <c r="H2620" s="25">
        <v>0</v>
      </c>
    </row>
    <row r="2621" spans="1:8">
      <c r="A2621" s="23">
        <v>2618</v>
      </c>
      <c r="B2621" s="23">
        <v>700</v>
      </c>
      <c r="C2621" s="23">
        <v>0.6</v>
      </c>
      <c r="D2621" s="23">
        <v>3000</v>
      </c>
      <c r="E2621" s="23">
        <v>1</v>
      </c>
      <c r="F2621" s="23">
        <v>30</v>
      </c>
      <c r="G2621" s="23">
        <v>10</v>
      </c>
      <c r="H2621" s="25">
        <v>0</v>
      </c>
    </row>
    <row r="2622" spans="1:8">
      <c r="A2622" s="23">
        <v>2619</v>
      </c>
      <c r="B2622" s="23">
        <v>700</v>
      </c>
      <c r="C2622" s="23">
        <v>0.6</v>
      </c>
      <c r="D2622" s="23">
        <v>3000</v>
      </c>
      <c r="E2622" s="23">
        <v>1</v>
      </c>
      <c r="F2622" s="23">
        <v>30</v>
      </c>
      <c r="G2622" s="23">
        <v>40</v>
      </c>
      <c r="H2622" s="25">
        <v>0</v>
      </c>
    </row>
    <row r="2623" spans="1:8">
      <c r="A2623" s="23">
        <v>2620</v>
      </c>
      <c r="B2623" s="23">
        <v>700</v>
      </c>
      <c r="C2623" s="23">
        <v>0.6</v>
      </c>
      <c r="D2623" s="23">
        <v>3000</v>
      </c>
      <c r="E2623" s="23">
        <v>1</v>
      </c>
      <c r="F2623" s="23">
        <v>30</v>
      </c>
      <c r="G2623" s="23">
        <v>70</v>
      </c>
      <c r="H2623" s="25">
        <v>0</v>
      </c>
    </row>
    <row r="2624" spans="1:8">
      <c r="A2624" s="23">
        <v>2621</v>
      </c>
      <c r="B2624" s="23">
        <v>700</v>
      </c>
      <c r="C2624" s="23">
        <v>0.6</v>
      </c>
      <c r="D2624" s="23">
        <v>3000</v>
      </c>
      <c r="E2624" s="23">
        <v>1</v>
      </c>
      <c r="F2624" s="23">
        <v>30</v>
      </c>
      <c r="G2624" s="23">
        <v>100</v>
      </c>
      <c r="H2624" s="25">
        <v>0</v>
      </c>
    </row>
    <row r="2625" spans="1:8">
      <c r="A2625" s="23">
        <v>2622</v>
      </c>
      <c r="B2625" s="23">
        <v>700</v>
      </c>
      <c r="C2625" s="23">
        <v>0.6</v>
      </c>
      <c r="D2625" s="23">
        <v>3000</v>
      </c>
      <c r="E2625" s="23">
        <v>1</v>
      </c>
      <c r="F2625" s="23">
        <v>60</v>
      </c>
      <c r="G2625" s="23">
        <v>0</v>
      </c>
      <c r="H2625" s="25">
        <v>0</v>
      </c>
    </row>
    <row r="2626" spans="1:8">
      <c r="A2626" s="23">
        <v>2623</v>
      </c>
      <c r="B2626" s="23">
        <v>700</v>
      </c>
      <c r="C2626" s="23">
        <v>0.6</v>
      </c>
      <c r="D2626" s="23">
        <v>3000</v>
      </c>
      <c r="E2626" s="23">
        <v>1</v>
      </c>
      <c r="F2626" s="23">
        <v>60</v>
      </c>
      <c r="G2626" s="23">
        <v>5</v>
      </c>
      <c r="H2626" s="25">
        <v>0</v>
      </c>
    </row>
    <row r="2627" spans="1:8">
      <c r="A2627" s="23">
        <v>2624</v>
      </c>
      <c r="B2627" s="23">
        <v>700</v>
      </c>
      <c r="C2627" s="23">
        <v>0.6</v>
      </c>
      <c r="D2627" s="23">
        <v>3000</v>
      </c>
      <c r="E2627" s="23">
        <v>1</v>
      </c>
      <c r="F2627" s="23">
        <v>60</v>
      </c>
      <c r="G2627" s="23">
        <v>10</v>
      </c>
      <c r="H2627" s="25">
        <v>0</v>
      </c>
    </row>
    <row r="2628" spans="1:8">
      <c r="A2628" s="23">
        <v>2625</v>
      </c>
      <c r="B2628" s="23">
        <v>700</v>
      </c>
      <c r="C2628" s="23">
        <v>0.6</v>
      </c>
      <c r="D2628" s="23">
        <v>3000</v>
      </c>
      <c r="E2628" s="23">
        <v>1</v>
      </c>
      <c r="F2628" s="23">
        <v>60</v>
      </c>
      <c r="G2628" s="23">
        <v>40</v>
      </c>
      <c r="H2628" s="25">
        <v>0</v>
      </c>
    </row>
    <row r="2629" spans="1:8">
      <c r="A2629" s="23">
        <v>2626</v>
      </c>
      <c r="B2629" s="23">
        <v>700</v>
      </c>
      <c r="C2629" s="23">
        <v>0.6</v>
      </c>
      <c r="D2629" s="23">
        <v>3000</v>
      </c>
      <c r="E2629" s="23">
        <v>1</v>
      </c>
      <c r="F2629" s="23">
        <v>60</v>
      </c>
      <c r="G2629" s="23">
        <v>70</v>
      </c>
      <c r="H2629" s="25">
        <v>0</v>
      </c>
    </row>
    <row r="2630" spans="1:8">
      <c r="A2630" s="23">
        <v>2627</v>
      </c>
      <c r="B2630" s="23">
        <v>700</v>
      </c>
      <c r="C2630" s="23">
        <v>0.6</v>
      </c>
      <c r="D2630" s="23">
        <v>3000</v>
      </c>
      <c r="E2630" s="23">
        <v>1</v>
      </c>
      <c r="F2630" s="23">
        <v>60</v>
      </c>
      <c r="G2630" s="23">
        <v>100</v>
      </c>
      <c r="H2630" s="25">
        <v>0</v>
      </c>
    </row>
    <row r="2631" spans="1:8">
      <c r="A2631" s="23">
        <v>2628</v>
      </c>
      <c r="B2631" s="23">
        <v>700</v>
      </c>
      <c r="C2631" s="23">
        <v>0.6</v>
      </c>
      <c r="D2631" s="23">
        <v>3000</v>
      </c>
      <c r="E2631" s="23">
        <v>5</v>
      </c>
      <c r="F2631" s="23">
        <v>0</v>
      </c>
      <c r="G2631" s="23">
        <v>0</v>
      </c>
      <c r="H2631" s="25">
        <v>0</v>
      </c>
    </row>
    <row r="2632" spans="1:8">
      <c r="A2632" s="23">
        <v>2629</v>
      </c>
      <c r="B2632" s="23">
        <v>700</v>
      </c>
      <c r="C2632" s="23">
        <v>0.6</v>
      </c>
      <c r="D2632" s="23">
        <v>3000</v>
      </c>
      <c r="E2632" s="23">
        <v>5</v>
      </c>
      <c r="F2632" s="23">
        <v>0</v>
      </c>
      <c r="G2632" s="23">
        <v>5</v>
      </c>
      <c r="H2632" s="25">
        <v>0</v>
      </c>
    </row>
    <row r="2633" spans="1:8">
      <c r="A2633" s="23">
        <v>2630</v>
      </c>
      <c r="B2633" s="23">
        <v>700</v>
      </c>
      <c r="C2633" s="23">
        <v>0.6</v>
      </c>
      <c r="D2633" s="23">
        <v>3000</v>
      </c>
      <c r="E2633" s="23">
        <v>5</v>
      </c>
      <c r="F2633" s="23">
        <v>0</v>
      </c>
      <c r="G2633" s="23">
        <v>10</v>
      </c>
      <c r="H2633" s="25">
        <v>0</v>
      </c>
    </row>
    <row r="2634" spans="1:8">
      <c r="A2634" s="23">
        <v>2631</v>
      </c>
      <c r="B2634" s="23">
        <v>700</v>
      </c>
      <c r="C2634" s="23">
        <v>0.6</v>
      </c>
      <c r="D2634" s="23">
        <v>3000</v>
      </c>
      <c r="E2634" s="23">
        <v>5</v>
      </c>
      <c r="F2634" s="23">
        <v>0</v>
      </c>
      <c r="G2634" s="23">
        <v>40</v>
      </c>
      <c r="H2634" s="25">
        <v>0</v>
      </c>
    </row>
    <row r="2635" spans="1:8">
      <c r="A2635" s="23">
        <v>2632</v>
      </c>
      <c r="B2635" s="23">
        <v>700</v>
      </c>
      <c r="C2635" s="23">
        <v>0.6</v>
      </c>
      <c r="D2635" s="23">
        <v>3000</v>
      </c>
      <c r="E2635" s="23">
        <v>5</v>
      </c>
      <c r="F2635" s="23">
        <v>0</v>
      </c>
      <c r="G2635" s="23">
        <v>70</v>
      </c>
      <c r="H2635" s="25">
        <v>0</v>
      </c>
    </row>
    <row r="2636" spans="1:8">
      <c r="A2636" s="23">
        <v>2633</v>
      </c>
      <c r="B2636" s="23">
        <v>700</v>
      </c>
      <c r="C2636" s="23">
        <v>0.6</v>
      </c>
      <c r="D2636" s="23">
        <v>3000</v>
      </c>
      <c r="E2636" s="23">
        <v>5</v>
      </c>
      <c r="F2636" s="23">
        <v>0</v>
      </c>
      <c r="G2636" s="23">
        <v>100</v>
      </c>
      <c r="H2636" s="25">
        <v>0</v>
      </c>
    </row>
    <row r="2637" spans="1:8">
      <c r="A2637" s="23">
        <v>2634</v>
      </c>
      <c r="B2637" s="23">
        <v>700</v>
      </c>
      <c r="C2637" s="23">
        <v>0.6</v>
      </c>
      <c r="D2637" s="23">
        <v>3000</v>
      </c>
      <c r="E2637" s="23">
        <v>5</v>
      </c>
      <c r="F2637" s="23">
        <v>30</v>
      </c>
      <c r="G2637" s="23">
        <v>0</v>
      </c>
      <c r="H2637" s="25">
        <v>0</v>
      </c>
    </row>
    <row r="2638" spans="1:8">
      <c r="A2638" s="23">
        <v>2635</v>
      </c>
      <c r="B2638" s="23">
        <v>700</v>
      </c>
      <c r="C2638" s="23">
        <v>0.6</v>
      </c>
      <c r="D2638" s="23">
        <v>3000</v>
      </c>
      <c r="E2638" s="23">
        <v>5</v>
      </c>
      <c r="F2638" s="23">
        <v>30</v>
      </c>
      <c r="G2638" s="23">
        <v>5</v>
      </c>
      <c r="H2638" s="25">
        <v>0</v>
      </c>
    </row>
    <row r="2639" spans="1:8">
      <c r="A2639" s="23">
        <v>2636</v>
      </c>
      <c r="B2639" s="23">
        <v>700</v>
      </c>
      <c r="C2639" s="23">
        <v>0.6</v>
      </c>
      <c r="D2639" s="23">
        <v>3000</v>
      </c>
      <c r="E2639" s="23">
        <v>5</v>
      </c>
      <c r="F2639" s="23">
        <v>30</v>
      </c>
      <c r="G2639" s="23">
        <v>10</v>
      </c>
      <c r="H2639" s="25">
        <v>0</v>
      </c>
    </row>
    <row r="2640" spans="1:8">
      <c r="A2640" s="23">
        <v>2637</v>
      </c>
      <c r="B2640" s="23">
        <v>700</v>
      </c>
      <c r="C2640" s="23">
        <v>0.6</v>
      </c>
      <c r="D2640" s="23">
        <v>3000</v>
      </c>
      <c r="E2640" s="23">
        <v>5</v>
      </c>
      <c r="F2640" s="23">
        <v>30</v>
      </c>
      <c r="G2640" s="23">
        <v>40</v>
      </c>
      <c r="H2640" s="25">
        <v>0</v>
      </c>
    </row>
    <row r="2641" spans="1:8">
      <c r="A2641" s="23">
        <v>2638</v>
      </c>
      <c r="B2641" s="23">
        <v>700</v>
      </c>
      <c r="C2641" s="23">
        <v>0.6</v>
      </c>
      <c r="D2641" s="23">
        <v>3000</v>
      </c>
      <c r="E2641" s="23">
        <v>5</v>
      </c>
      <c r="F2641" s="23">
        <v>30</v>
      </c>
      <c r="G2641" s="23">
        <v>70</v>
      </c>
      <c r="H2641" s="25">
        <v>0</v>
      </c>
    </row>
    <row r="2642" spans="1:8">
      <c r="A2642" s="23">
        <v>2639</v>
      </c>
      <c r="B2642" s="23">
        <v>700</v>
      </c>
      <c r="C2642" s="23">
        <v>0.6</v>
      </c>
      <c r="D2642" s="23">
        <v>3000</v>
      </c>
      <c r="E2642" s="23">
        <v>5</v>
      </c>
      <c r="F2642" s="23">
        <v>30</v>
      </c>
      <c r="G2642" s="23">
        <v>100</v>
      </c>
      <c r="H2642" s="25">
        <v>0</v>
      </c>
    </row>
    <row r="2643" spans="1:8">
      <c r="A2643" s="23">
        <v>2640</v>
      </c>
      <c r="B2643" s="23">
        <v>700</v>
      </c>
      <c r="C2643" s="23">
        <v>0.6</v>
      </c>
      <c r="D2643" s="23">
        <v>3000</v>
      </c>
      <c r="E2643" s="23">
        <v>5</v>
      </c>
      <c r="F2643" s="23">
        <v>60</v>
      </c>
      <c r="G2643" s="23">
        <v>0</v>
      </c>
      <c r="H2643" s="25">
        <v>0</v>
      </c>
    </row>
    <row r="2644" spans="1:8">
      <c r="A2644" s="23">
        <v>2641</v>
      </c>
      <c r="B2644" s="23">
        <v>700</v>
      </c>
      <c r="C2644" s="23">
        <v>0.6</v>
      </c>
      <c r="D2644" s="23">
        <v>3000</v>
      </c>
      <c r="E2644" s="23">
        <v>5</v>
      </c>
      <c r="F2644" s="23">
        <v>60</v>
      </c>
      <c r="G2644" s="23">
        <v>5</v>
      </c>
      <c r="H2644" s="25">
        <v>0</v>
      </c>
    </row>
    <row r="2645" spans="1:8">
      <c r="A2645" s="23">
        <v>2642</v>
      </c>
      <c r="B2645" s="23">
        <v>700</v>
      </c>
      <c r="C2645" s="23">
        <v>0.6</v>
      </c>
      <c r="D2645" s="23">
        <v>3000</v>
      </c>
      <c r="E2645" s="23">
        <v>5</v>
      </c>
      <c r="F2645" s="23">
        <v>60</v>
      </c>
      <c r="G2645" s="23">
        <v>10</v>
      </c>
      <c r="H2645" s="25">
        <v>0</v>
      </c>
    </row>
    <row r="2646" spans="1:8">
      <c r="A2646" s="23">
        <v>2643</v>
      </c>
      <c r="B2646" s="23">
        <v>700</v>
      </c>
      <c r="C2646" s="23">
        <v>0.6</v>
      </c>
      <c r="D2646" s="23">
        <v>3000</v>
      </c>
      <c r="E2646" s="23">
        <v>5</v>
      </c>
      <c r="F2646" s="23">
        <v>60</v>
      </c>
      <c r="G2646" s="23">
        <v>40</v>
      </c>
      <c r="H2646" s="25">
        <v>0</v>
      </c>
    </row>
    <row r="2647" spans="1:8">
      <c r="A2647" s="23">
        <v>2644</v>
      </c>
      <c r="B2647" s="23">
        <v>700</v>
      </c>
      <c r="C2647" s="23">
        <v>0.6</v>
      </c>
      <c r="D2647" s="23">
        <v>3000</v>
      </c>
      <c r="E2647" s="23">
        <v>5</v>
      </c>
      <c r="F2647" s="23">
        <v>60</v>
      </c>
      <c r="G2647" s="23">
        <v>70</v>
      </c>
      <c r="H2647" s="25">
        <v>0</v>
      </c>
    </row>
    <row r="2648" spans="1:8">
      <c r="A2648" s="23">
        <v>2645</v>
      </c>
      <c r="B2648" s="23">
        <v>700</v>
      </c>
      <c r="C2648" s="23">
        <v>0.6</v>
      </c>
      <c r="D2648" s="23">
        <v>3000</v>
      </c>
      <c r="E2648" s="23">
        <v>5</v>
      </c>
      <c r="F2648" s="23">
        <v>60</v>
      </c>
      <c r="G2648" s="23">
        <v>100</v>
      </c>
      <c r="H2648" s="25">
        <v>0</v>
      </c>
    </row>
    <row r="2649" spans="1:8">
      <c r="A2649" s="23">
        <v>2646</v>
      </c>
      <c r="B2649" s="23">
        <v>700</v>
      </c>
      <c r="C2649" s="23">
        <v>0.6</v>
      </c>
      <c r="D2649" s="23">
        <v>3000</v>
      </c>
      <c r="E2649" s="23">
        <v>10</v>
      </c>
      <c r="F2649" s="23">
        <v>0</v>
      </c>
      <c r="G2649" s="23">
        <v>0</v>
      </c>
      <c r="H2649" s="25">
        <v>0</v>
      </c>
    </row>
    <row r="2650" spans="1:8">
      <c r="A2650" s="23">
        <v>2647</v>
      </c>
      <c r="B2650" s="23">
        <v>700</v>
      </c>
      <c r="C2650" s="23">
        <v>0.6</v>
      </c>
      <c r="D2650" s="23">
        <v>3000</v>
      </c>
      <c r="E2650" s="23">
        <v>10</v>
      </c>
      <c r="F2650" s="23">
        <v>0</v>
      </c>
      <c r="G2650" s="23">
        <v>5</v>
      </c>
      <c r="H2650" s="25">
        <v>0</v>
      </c>
    </row>
    <row r="2651" spans="1:8">
      <c r="A2651" s="23">
        <v>2648</v>
      </c>
      <c r="B2651" s="23">
        <v>700</v>
      </c>
      <c r="C2651" s="23">
        <v>0.6</v>
      </c>
      <c r="D2651" s="23">
        <v>3000</v>
      </c>
      <c r="E2651" s="23">
        <v>10</v>
      </c>
      <c r="F2651" s="23">
        <v>0</v>
      </c>
      <c r="G2651" s="23">
        <v>10</v>
      </c>
      <c r="H2651" s="25">
        <v>0</v>
      </c>
    </row>
    <row r="2652" spans="1:8">
      <c r="A2652" s="23">
        <v>2649</v>
      </c>
      <c r="B2652" s="23">
        <v>700</v>
      </c>
      <c r="C2652" s="23">
        <v>0.6</v>
      </c>
      <c r="D2652" s="23">
        <v>3000</v>
      </c>
      <c r="E2652" s="23">
        <v>10</v>
      </c>
      <c r="F2652" s="23">
        <v>0</v>
      </c>
      <c r="G2652" s="23">
        <v>40</v>
      </c>
      <c r="H2652" s="25">
        <v>0</v>
      </c>
    </row>
    <row r="2653" spans="1:8">
      <c r="A2653" s="23">
        <v>2650</v>
      </c>
      <c r="B2653" s="23">
        <v>700</v>
      </c>
      <c r="C2653" s="23">
        <v>0.6</v>
      </c>
      <c r="D2653" s="23">
        <v>3000</v>
      </c>
      <c r="E2653" s="23">
        <v>10</v>
      </c>
      <c r="F2653" s="23">
        <v>0</v>
      </c>
      <c r="G2653" s="23">
        <v>70</v>
      </c>
      <c r="H2653" s="25">
        <v>0</v>
      </c>
    </row>
    <row r="2654" spans="1:8">
      <c r="A2654" s="23">
        <v>2651</v>
      </c>
      <c r="B2654" s="23">
        <v>700</v>
      </c>
      <c r="C2654" s="23">
        <v>0.6</v>
      </c>
      <c r="D2654" s="23">
        <v>3000</v>
      </c>
      <c r="E2654" s="23">
        <v>10</v>
      </c>
      <c r="F2654" s="23">
        <v>0</v>
      </c>
      <c r="G2654" s="23">
        <v>100</v>
      </c>
      <c r="H2654" s="25">
        <v>0</v>
      </c>
    </row>
    <row r="2655" spans="1:8">
      <c r="A2655" s="23">
        <v>2652</v>
      </c>
      <c r="B2655" s="23">
        <v>700</v>
      </c>
      <c r="C2655" s="23">
        <v>0.6</v>
      </c>
      <c r="D2655" s="23">
        <v>3000</v>
      </c>
      <c r="E2655" s="23">
        <v>10</v>
      </c>
      <c r="F2655" s="23">
        <v>30</v>
      </c>
      <c r="G2655" s="23">
        <v>0</v>
      </c>
      <c r="H2655" s="25">
        <v>0</v>
      </c>
    </row>
    <row r="2656" spans="1:8">
      <c r="A2656" s="23">
        <v>2653</v>
      </c>
      <c r="B2656" s="23">
        <v>700</v>
      </c>
      <c r="C2656" s="23">
        <v>0.6</v>
      </c>
      <c r="D2656" s="23">
        <v>3000</v>
      </c>
      <c r="E2656" s="23">
        <v>10</v>
      </c>
      <c r="F2656" s="23">
        <v>30</v>
      </c>
      <c r="G2656" s="23">
        <v>5</v>
      </c>
      <c r="H2656" s="25">
        <v>0</v>
      </c>
    </row>
    <row r="2657" spans="1:8">
      <c r="A2657" s="23">
        <v>2654</v>
      </c>
      <c r="B2657" s="23">
        <v>700</v>
      </c>
      <c r="C2657" s="23">
        <v>0.6</v>
      </c>
      <c r="D2657" s="23">
        <v>3000</v>
      </c>
      <c r="E2657" s="23">
        <v>10</v>
      </c>
      <c r="F2657" s="23">
        <v>30</v>
      </c>
      <c r="G2657" s="23">
        <v>10</v>
      </c>
      <c r="H2657" s="25">
        <v>0</v>
      </c>
    </row>
    <row r="2658" spans="1:8">
      <c r="A2658" s="23">
        <v>2655</v>
      </c>
      <c r="B2658" s="23">
        <v>700</v>
      </c>
      <c r="C2658" s="23">
        <v>0.6</v>
      </c>
      <c r="D2658" s="23">
        <v>3000</v>
      </c>
      <c r="E2658" s="23">
        <v>10</v>
      </c>
      <c r="F2658" s="23">
        <v>30</v>
      </c>
      <c r="G2658" s="23">
        <v>40</v>
      </c>
      <c r="H2658" s="25">
        <v>0</v>
      </c>
    </row>
    <row r="2659" spans="1:8">
      <c r="A2659" s="23">
        <v>2656</v>
      </c>
      <c r="B2659" s="23">
        <v>700</v>
      </c>
      <c r="C2659" s="23">
        <v>0.6</v>
      </c>
      <c r="D2659" s="23">
        <v>3000</v>
      </c>
      <c r="E2659" s="23">
        <v>10</v>
      </c>
      <c r="F2659" s="23">
        <v>30</v>
      </c>
      <c r="G2659" s="23">
        <v>70</v>
      </c>
      <c r="H2659" s="25">
        <v>0</v>
      </c>
    </row>
    <row r="2660" spans="1:8">
      <c r="A2660" s="23">
        <v>2657</v>
      </c>
      <c r="B2660" s="23">
        <v>700</v>
      </c>
      <c r="C2660" s="23">
        <v>0.6</v>
      </c>
      <c r="D2660" s="23">
        <v>3000</v>
      </c>
      <c r="E2660" s="23">
        <v>10</v>
      </c>
      <c r="F2660" s="23">
        <v>30</v>
      </c>
      <c r="G2660" s="23">
        <v>100</v>
      </c>
      <c r="H2660" s="25">
        <v>0</v>
      </c>
    </row>
    <row r="2661" spans="1:8">
      <c r="A2661" s="23">
        <v>2658</v>
      </c>
      <c r="B2661" s="23">
        <v>700</v>
      </c>
      <c r="C2661" s="23">
        <v>0.6</v>
      </c>
      <c r="D2661" s="23">
        <v>3000</v>
      </c>
      <c r="E2661" s="23">
        <v>10</v>
      </c>
      <c r="F2661" s="23">
        <v>60</v>
      </c>
      <c r="G2661" s="23">
        <v>0</v>
      </c>
      <c r="H2661" s="25">
        <v>0</v>
      </c>
    </row>
    <row r="2662" spans="1:8">
      <c r="A2662" s="23">
        <v>2659</v>
      </c>
      <c r="B2662" s="23">
        <v>700</v>
      </c>
      <c r="C2662" s="23">
        <v>0.6</v>
      </c>
      <c r="D2662" s="23">
        <v>3000</v>
      </c>
      <c r="E2662" s="23">
        <v>10</v>
      </c>
      <c r="F2662" s="23">
        <v>60</v>
      </c>
      <c r="G2662" s="23">
        <v>5</v>
      </c>
      <c r="H2662" s="25">
        <v>0</v>
      </c>
    </row>
    <row r="2663" spans="1:8">
      <c r="A2663" s="23">
        <v>2660</v>
      </c>
      <c r="B2663" s="23">
        <v>700</v>
      </c>
      <c r="C2663" s="23">
        <v>0.6</v>
      </c>
      <c r="D2663" s="23">
        <v>3000</v>
      </c>
      <c r="E2663" s="23">
        <v>10</v>
      </c>
      <c r="F2663" s="23">
        <v>60</v>
      </c>
      <c r="G2663" s="23">
        <v>10</v>
      </c>
      <c r="H2663" s="25">
        <v>0</v>
      </c>
    </row>
    <row r="2664" spans="1:8">
      <c r="A2664" s="23">
        <v>2661</v>
      </c>
      <c r="B2664" s="23">
        <v>700</v>
      </c>
      <c r="C2664" s="23">
        <v>0.6</v>
      </c>
      <c r="D2664" s="23">
        <v>3000</v>
      </c>
      <c r="E2664" s="23">
        <v>10</v>
      </c>
      <c r="F2664" s="23">
        <v>60</v>
      </c>
      <c r="G2664" s="23">
        <v>40</v>
      </c>
      <c r="H2664" s="25">
        <v>0</v>
      </c>
    </row>
    <row r="2665" spans="1:8">
      <c r="A2665" s="23">
        <v>2662</v>
      </c>
      <c r="B2665" s="23">
        <v>700</v>
      </c>
      <c r="C2665" s="23">
        <v>0.6</v>
      </c>
      <c r="D2665" s="23">
        <v>3000</v>
      </c>
      <c r="E2665" s="23">
        <v>10</v>
      </c>
      <c r="F2665" s="23">
        <v>60</v>
      </c>
      <c r="G2665" s="23">
        <v>70</v>
      </c>
      <c r="H2665" s="25">
        <v>0</v>
      </c>
    </row>
    <row r="2666" spans="1:8">
      <c r="A2666" s="23">
        <v>2663</v>
      </c>
      <c r="B2666" s="23">
        <v>700</v>
      </c>
      <c r="C2666" s="23">
        <v>0.6</v>
      </c>
      <c r="D2666" s="23">
        <v>3000</v>
      </c>
      <c r="E2666" s="23">
        <v>10</v>
      </c>
      <c r="F2666" s="23">
        <v>60</v>
      </c>
      <c r="G2666" s="23">
        <v>100</v>
      </c>
      <c r="H2666" s="25">
        <v>0</v>
      </c>
    </row>
    <row r="2667" spans="1:8">
      <c r="A2667" s="23">
        <v>2664</v>
      </c>
      <c r="B2667" s="23">
        <v>700</v>
      </c>
      <c r="C2667" s="23">
        <v>0.6</v>
      </c>
      <c r="D2667" s="23">
        <v>3000</v>
      </c>
      <c r="E2667" s="23">
        <v>20</v>
      </c>
      <c r="F2667" s="23">
        <v>0</v>
      </c>
      <c r="G2667" s="23">
        <v>0</v>
      </c>
      <c r="H2667" s="25">
        <v>0</v>
      </c>
    </row>
    <row r="2668" spans="1:8">
      <c r="A2668" s="23">
        <v>2665</v>
      </c>
      <c r="B2668" s="23">
        <v>700</v>
      </c>
      <c r="C2668" s="23">
        <v>0.6</v>
      </c>
      <c r="D2668" s="23">
        <v>3000</v>
      </c>
      <c r="E2668" s="23">
        <v>20</v>
      </c>
      <c r="F2668" s="23">
        <v>0</v>
      </c>
      <c r="G2668" s="23">
        <v>5</v>
      </c>
      <c r="H2668" s="25">
        <v>0</v>
      </c>
    </row>
    <row r="2669" spans="1:8">
      <c r="A2669" s="23">
        <v>2666</v>
      </c>
      <c r="B2669" s="23">
        <v>700</v>
      </c>
      <c r="C2669" s="23">
        <v>0.6</v>
      </c>
      <c r="D2669" s="23">
        <v>3000</v>
      </c>
      <c r="E2669" s="23">
        <v>20</v>
      </c>
      <c r="F2669" s="23">
        <v>0</v>
      </c>
      <c r="G2669" s="23">
        <v>10</v>
      </c>
      <c r="H2669" s="25">
        <v>0</v>
      </c>
    </row>
    <row r="2670" spans="1:8">
      <c r="A2670" s="23">
        <v>2667</v>
      </c>
      <c r="B2670" s="23">
        <v>700</v>
      </c>
      <c r="C2670" s="23">
        <v>0.6</v>
      </c>
      <c r="D2670" s="23">
        <v>3000</v>
      </c>
      <c r="E2670" s="23">
        <v>20</v>
      </c>
      <c r="F2670" s="23">
        <v>0</v>
      </c>
      <c r="G2670" s="23">
        <v>40</v>
      </c>
      <c r="H2670" s="25">
        <v>0</v>
      </c>
    </row>
    <row r="2671" spans="1:8">
      <c r="A2671" s="23">
        <v>2668</v>
      </c>
      <c r="B2671" s="23">
        <v>700</v>
      </c>
      <c r="C2671" s="23">
        <v>0.6</v>
      </c>
      <c r="D2671" s="23">
        <v>3000</v>
      </c>
      <c r="E2671" s="23">
        <v>20</v>
      </c>
      <c r="F2671" s="23">
        <v>0</v>
      </c>
      <c r="G2671" s="23">
        <v>70</v>
      </c>
      <c r="H2671" s="25">
        <v>0</v>
      </c>
    </row>
    <row r="2672" spans="1:8">
      <c r="A2672" s="23">
        <v>2669</v>
      </c>
      <c r="B2672" s="23">
        <v>700</v>
      </c>
      <c r="C2672" s="23">
        <v>0.6</v>
      </c>
      <c r="D2672" s="23">
        <v>3000</v>
      </c>
      <c r="E2672" s="23">
        <v>20</v>
      </c>
      <c r="F2672" s="23">
        <v>0</v>
      </c>
      <c r="G2672" s="23">
        <v>100</v>
      </c>
      <c r="H2672" s="25">
        <v>0</v>
      </c>
    </row>
    <row r="2673" spans="1:8">
      <c r="A2673" s="23">
        <v>2670</v>
      </c>
      <c r="B2673" s="23">
        <v>700</v>
      </c>
      <c r="C2673" s="23">
        <v>0.6</v>
      </c>
      <c r="D2673" s="23">
        <v>3000</v>
      </c>
      <c r="E2673" s="23">
        <v>20</v>
      </c>
      <c r="F2673" s="23">
        <v>30</v>
      </c>
      <c r="G2673" s="23">
        <v>0</v>
      </c>
      <c r="H2673" s="25">
        <v>0</v>
      </c>
    </row>
    <row r="2674" spans="1:8">
      <c r="A2674" s="23">
        <v>2671</v>
      </c>
      <c r="B2674" s="23">
        <v>700</v>
      </c>
      <c r="C2674" s="23">
        <v>0.6</v>
      </c>
      <c r="D2674" s="23">
        <v>3000</v>
      </c>
      <c r="E2674" s="23">
        <v>20</v>
      </c>
      <c r="F2674" s="23">
        <v>30</v>
      </c>
      <c r="G2674" s="23">
        <v>5</v>
      </c>
      <c r="H2674" s="25">
        <v>0</v>
      </c>
    </row>
    <row r="2675" spans="1:8">
      <c r="A2675" s="23">
        <v>2672</v>
      </c>
      <c r="B2675" s="23">
        <v>700</v>
      </c>
      <c r="C2675" s="23">
        <v>0.6</v>
      </c>
      <c r="D2675" s="23">
        <v>3000</v>
      </c>
      <c r="E2675" s="23">
        <v>20</v>
      </c>
      <c r="F2675" s="23">
        <v>30</v>
      </c>
      <c r="G2675" s="23">
        <v>10</v>
      </c>
      <c r="H2675" s="25">
        <v>0</v>
      </c>
    </row>
    <row r="2676" spans="1:8">
      <c r="A2676" s="23">
        <v>2673</v>
      </c>
      <c r="B2676" s="23">
        <v>700</v>
      </c>
      <c r="C2676" s="23">
        <v>0.6</v>
      </c>
      <c r="D2676" s="23">
        <v>3000</v>
      </c>
      <c r="E2676" s="23">
        <v>20</v>
      </c>
      <c r="F2676" s="23">
        <v>30</v>
      </c>
      <c r="G2676" s="23">
        <v>40</v>
      </c>
      <c r="H2676" s="25">
        <v>0</v>
      </c>
    </row>
    <row r="2677" spans="1:8">
      <c r="A2677" s="23">
        <v>2674</v>
      </c>
      <c r="B2677" s="23">
        <v>700</v>
      </c>
      <c r="C2677" s="23">
        <v>0.6</v>
      </c>
      <c r="D2677" s="23">
        <v>3000</v>
      </c>
      <c r="E2677" s="23">
        <v>20</v>
      </c>
      <c r="F2677" s="23">
        <v>30</v>
      </c>
      <c r="G2677" s="23">
        <v>70</v>
      </c>
      <c r="H2677" s="25">
        <v>0</v>
      </c>
    </row>
    <row r="2678" spans="1:8">
      <c r="A2678" s="23">
        <v>2675</v>
      </c>
      <c r="B2678" s="23">
        <v>700</v>
      </c>
      <c r="C2678" s="23">
        <v>0.6</v>
      </c>
      <c r="D2678" s="23">
        <v>3000</v>
      </c>
      <c r="E2678" s="23">
        <v>20</v>
      </c>
      <c r="F2678" s="23">
        <v>30</v>
      </c>
      <c r="G2678" s="23">
        <v>100</v>
      </c>
      <c r="H2678" s="25">
        <v>0</v>
      </c>
    </row>
    <row r="2679" spans="1:8">
      <c r="A2679" s="23">
        <v>2676</v>
      </c>
      <c r="B2679" s="23">
        <v>700</v>
      </c>
      <c r="C2679" s="23">
        <v>0.6</v>
      </c>
      <c r="D2679" s="23">
        <v>3000</v>
      </c>
      <c r="E2679" s="23">
        <v>20</v>
      </c>
      <c r="F2679" s="23">
        <v>60</v>
      </c>
      <c r="G2679" s="23">
        <v>0</v>
      </c>
      <c r="H2679" s="25">
        <v>0</v>
      </c>
    </row>
    <row r="2680" spans="1:8">
      <c r="A2680" s="23">
        <v>2677</v>
      </c>
      <c r="B2680" s="23">
        <v>700</v>
      </c>
      <c r="C2680" s="23">
        <v>0.6</v>
      </c>
      <c r="D2680" s="23">
        <v>3000</v>
      </c>
      <c r="E2680" s="23">
        <v>20</v>
      </c>
      <c r="F2680" s="23">
        <v>60</v>
      </c>
      <c r="G2680" s="23">
        <v>5</v>
      </c>
      <c r="H2680" s="25">
        <v>0</v>
      </c>
    </row>
    <row r="2681" spans="1:8">
      <c r="A2681" s="23">
        <v>2678</v>
      </c>
      <c r="B2681" s="23">
        <v>700</v>
      </c>
      <c r="C2681" s="23">
        <v>0.6</v>
      </c>
      <c r="D2681" s="23">
        <v>3000</v>
      </c>
      <c r="E2681" s="23">
        <v>20</v>
      </c>
      <c r="F2681" s="23">
        <v>60</v>
      </c>
      <c r="G2681" s="23">
        <v>10</v>
      </c>
      <c r="H2681" s="25">
        <v>0</v>
      </c>
    </row>
    <row r="2682" spans="1:8">
      <c r="A2682" s="23">
        <v>2679</v>
      </c>
      <c r="B2682" s="23">
        <v>700</v>
      </c>
      <c r="C2682" s="23">
        <v>0.6</v>
      </c>
      <c r="D2682" s="23">
        <v>3000</v>
      </c>
      <c r="E2682" s="23">
        <v>20</v>
      </c>
      <c r="F2682" s="23">
        <v>60</v>
      </c>
      <c r="G2682" s="23">
        <v>40</v>
      </c>
      <c r="H2682" s="25">
        <v>0</v>
      </c>
    </row>
    <row r="2683" spans="1:8">
      <c r="A2683" s="23">
        <v>2680</v>
      </c>
      <c r="B2683" s="23">
        <v>700</v>
      </c>
      <c r="C2683" s="23">
        <v>0.6</v>
      </c>
      <c r="D2683" s="23">
        <v>3000</v>
      </c>
      <c r="E2683" s="23">
        <v>20</v>
      </c>
      <c r="F2683" s="23">
        <v>60</v>
      </c>
      <c r="G2683" s="23">
        <v>70</v>
      </c>
      <c r="H2683" s="25">
        <v>0</v>
      </c>
    </row>
    <row r="2684" spans="1:8">
      <c r="A2684" s="23">
        <v>2681</v>
      </c>
      <c r="B2684" s="23">
        <v>700</v>
      </c>
      <c r="C2684" s="23">
        <v>0.6</v>
      </c>
      <c r="D2684" s="23">
        <v>3000</v>
      </c>
      <c r="E2684" s="23">
        <v>20</v>
      </c>
      <c r="F2684" s="23">
        <v>60</v>
      </c>
      <c r="G2684" s="23">
        <v>100</v>
      </c>
      <c r="H2684" s="25">
        <v>0</v>
      </c>
    </row>
    <row r="2685" spans="1:8">
      <c r="A2685" s="23">
        <v>2682</v>
      </c>
      <c r="B2685" s="23">
        <v>700</v>
      </c>
      <c r="C2685" s="23">
        <v>0.6</v>
      </c>
      <c r="D2685" s="23">
        <v>3000</v>
      </c>
      <c r="E2685" s="23">
        <v>50</v>
      </c>
      <c r="F2685" s="23">
        <v>0</v>
      </c>
      <c r="G2685" s="23">
        <v>0</v>
      </c>
      <c r="H2685" s="25">
        <v>0</v>
      </c>
    </row>
    <row r="2686" spans="1:8">
      <c r="A2686" s="23">
        <v>2683</v>
      </c>
      <c r="B2686" s="23">
        <v>700</v>
      </c>
      <c r="C2686" s="23">
        <v>0.6</v>
      </c>
      <c r="D2686" s="23">
        <v>3000</v>
      </c>
      <c r="E2686" s="23">
        <v>50</v>
      </c>
      <c r="F2686" s="23">
        <v>0</v>
      </c>
      <c r="G2686" s="23">
        <v>5</v>
      </c>
      <c r="H2686" s="25">
        <v>0</v>
      </c>
    </row>
    <row r="2687" spans="1:8">
      <c r="A2687" s="23">
        <v>2684</v>
      </c>
      <c r="B2687" s="23">
        <v>700</v>
      </c>
      <c r="C2687" s="23">
        <v>0.6</v>
      </c>
      <c r="D2687" s="23">
        <v>3000</v>
      </c>
      <c r="E2687" s="23">
        <v>50</v>
      </c>
      <c r="F2687" s="23">
        <v>0</v>
      </c>
      <c r="G2687" s="23">
        <v>10</v>
      </c>
      <c r="H2687" s="25">
        <v>0</v>
      </c>
    </row>
    <row r="2688" spans="1:8">
      <c r="A2688" s="23">
        <v>2685</v>
      </c>
      <c r="B2688" s="23">
        <v>700</v>
      </c>
      <c r="C2688" s="23">
        <v>0.6</v>
      </c>
      <c r="D2688" s="23">
        <v>3000</v>
      </c>
      <c r="E2688" s="23">
        <v>50</v>
      </c>
      <c r="F2688" s="23">
        <v>0</v>
      </c>
      <c r="G2688" s="23">
        <v>40</v>
      </c>
      <c r="H2688" s="25">
        <v>0</v>
      </c>
    </row>
    <row r="2689" spans="1:8">
      <c r="A2689" s="23">
        <v>2686</v>
      </c>
      <c r="B2689" s="23">
        <v>700</v>
      </c>
      <c r="C2689" s="23">
        <v>0.6</v>
      </c>
      <c r="D2689" s="23">
        <v>3000</v>
      </c>
      <c r="E2689" s="23">
        <v>50</v>
      </c>
      <c r="F2689" s="23">
        <v>0</v>
      </c>
      <c r="G2689" s="23">
        <v>70</v>
      </c>
      <c r="H2689" s="25">
        <v>0</v>
      </c>
    </row>
    <row r="2690" spans="1:8">
      <c r="A2690" s="23">
        <v>2687</v>
      </c>
      <c r="B2690" s="23">
        <v>700</v>
      </c>
      <c r="C2690" s="23">
        <v>0.6</v>
      </c>
      <c r="D2690" s="23">
        <v>3000</v>
      </c>
      <c r="E2690" s="23">
        <v>50</v>
      </c>
      <c r="F2690" s="23">
        <v>0</v>
      </c>
      <c r="G2690" s="23">
        <v>100</v>
      </c>
      <c r="H2690" s="25">
        <v>0</v>
      </c>
    </row>
    <row r="2691" spans="1:8">
      <c r="A2691" s="23">
        <v>2688</v>
      </c>
      <c r="B2691" s="23">
        <v>700</v>
      </c>
      <c r="C2691" s="23">
        <v>0.6</v>
      </c>
      <c r="D2691" s="23">
        <v>3000</v>
      </c>
      <c r="E2691" s="23">
        <v>50</v>
      </c>
      <c r="F2691" s="23">
        <v>30</v>
      </c>
      <c r="G2691" s="23">
        <v>0</v>
      </c>
      <c r="H2691" s="25">
        <v>0</v>
      </c>
    </row>
    <row r="2692" spans="1:8">
      <c r="A2692" s="23">
        <v>2689</v>
      </c>
      <c r="B2692" s="23">
        <v>700</v>
      </c>
      <c r="C2692" s="23">
        <v>0.6</v>
      </c>
      <c r="D2692" s="23">
        <v>3000</v>
      </c>
      <c r="E2692" s="23">
        <v>50</v>
      </c>
      <c r="F2692" s="23">
        <v>30</v>
      </c>
      <c r="G2692" s="23">
        <v>5</v>
      </c>
      <c r="H2692" s="25">
        <v>0</v>
      </c>
    </row>
    <row r="2693" spans="1:8">
      <c r="A2693" s="23">
        <v>2690</v>
      </c>
      <c r="B2693" s="23">
        <v>700</v>
      </c>
      <c r="C2693" s="23">
        <v>0.6</v>
      </c>
      <c r="D2693" s="23">
        <v>3000</v>
      </c>
      <c r="E2693" s="23">
        <v>50</v>
      </c>
      <c r="F2693" s="23">
        <v>30</v>
      </c>
      <c r="G2693" s="23">
        <v>10</v>
      </c>
      <c r="H2693" s="25">
        <v>0</v>
      </c>
    </row>
    <row r="2694" spans="1:8">
      <c r="A2694" s="23">
        <v>2691</v>
      </c>
      <c r="B2694" s="23">
        <v>700</v>
      </c>
      <c r="C2694" s="23">
        <v>0.6</v>
      </c>
      <c r="D2694" s="23">
        <v>3000</v>
      </c>
      <c r="E2694" s="23">
        <v>50</v>
      </c>
      <c r="F2694" s="23">
        <v>30</v>
      </c>
      <c r="G2694" s="23">
        <v>40</v>
      </c>
      <c r="H2694" s="25">
        <v>0</v>
      </c>
    </row>
    <row r="2695" spans="1:8">
      <c r="A2695" s="23">
        <v>2692</v>
      </c>
      <c r="B2695" s="23">
        <v>700</v>
      </c>
      <c r="C2695" s="23">
        <v>0.6</v>
      </c>
      <c r="D2695" s="23">
        <v>3000</v>
      </c>
      <c r="E2695" s="23">
        <v>50</v>
      </c>
      <c r="F2695" s="23">
        <v>30</v>
      </c>
      <c r="G2695" s="23">
        <v>70</v>
      </c>
      <c r="H2695" s="25">
        <v>0</v>
      </c>
    </row>
    <row r="2696" spans="1:8">
      <c r="A2696" s="23">
        <v>2693</v>
      </c>
      <c r="B2696" s="23">
        <v>700</v>
      </c>
      <c r="C2696" s="23">
        <v>0.6</v>
      </c>
      <c r="D2696" s="23">
        <v>3000</v>
      </c>
      <c r="E2696" s="23">
        <v>50</v>
      </c>
      <c r="F2696" s="23">
        <v>30</v>
      </c>
      <c r="G2696" s="23">
        <v>100</v>
      </c>
      <c r="H2696" s="25">
        <v>0</v>
      </c>
    </row>
    <row r="2697" spans="1:8">
      <c r="A2697" s="23">
        <v>2694</v>
      </c>
      <c r="B2697" s="23">
        <v>700</v>
      </c>
      <c r="C2697" s="23">
        <v>0.6</v>
      </c>
      <c r="D2697" s="23">
        <v>3000</v>
      </c>
      <c r="E2697" s="23">
        <v>50</v>
      </c>
      <c r="F2697" s="23">
        <v>60</v>
      </c>
      <c r="G2697" s="23">
        <v>0</v>
      </c>
      <c r="H2697" s="25">
        <v>0</v>
      </c>
    </row>
    <row r="2698" spans="1:8">
      <c r="A2698" s="23">
        <v>2695</v>
      </c>
      <c r="B2698" s="23">
        <v>700</v>
      </c>
      <c r="C2698" s="23">
        <v>0.6</v>
      </c>
      <c r="D2698" s="23">
        <v>3000</v>
      </c>
      <c r="E2698" s="23">
        <v>50</v>
      </c>
      <c r="F2698" s="23">
        <v>60</v>
      </c>
      <c r="G2698" s="23">
        <v>5</v>
      </c>
      <c r="H2698" s="25">
        <v>0</v>
      </c>
    </row>
    <row r="2699" spans="1:8">
      <c r="A2699" s="23">
        <v>2696</v>
      </c>
      <c r="B2699" s="23">
        <v>700</v>
      </c>
      <c r="C2699" s="23">
        <v>0.6</v>
      </c>
      <c r="D2699" s="23">
        <v>3000</v>
      </c>
      <c r="E2699" s="23">
        <v>50</v>
      </c>
      <c r="F2699" s="23">
        <v>60</v>
      </c>
      <c r="G2699" s="23">
        <v>10</v>
      </c>
      <c r="H2699" s="25">
        <v>0</v>
      </c>
    </row>
    <row r="2700" spans="1:8">
      <c r="A2700" s="23">
        <v>2697</v>
      </c>
      <c r="B2700" s="23">
        <v>700</v>
      </c>
      <c r="C2700" s="23">
        <v>0.6</v>
      </c>
      <c r="D2700" s="23">
        <v>3000</v>
      </c>
      <c r="E2700" s="23">
        <v>50</v>
      </c>
      <c r="F2700" s="23">
        <v>60</v>
      </c>
      <c r="G2700" s="23">
        <v>40</v>
      </c>
      <c r="H2700" s="25">
        <v>0</v>
      </c>
    </row>
    <row r="2701" spans="1:8">
      <c r="A2701" s="23">
        <v>2698</v>
      </c>
      <c r="B2701" s="23">
        <v>700</v>
      </c>
      <c r="C2701" s="23">
        <v>0.6</v>
      </c>
      <c r="D2701" s="23">
        <v>3000</v>
      </c>
      <c r="E2701" s="23">
        <v>50</v>
      </c>
      <c r="F2701" s="23">
        <v>60</v>
      </c>
      <c r="G2701" s="23">
        <v>70</v>
      </c>
      <c r="H2701" s="25">
        <v>0</v>
      </c>
    </row>
    <row r="2702" spans="1:8">
      <c r="A2702" s="23">
        <v>2699</v>
      </c>
      <c r="B2702" s="23">
        <v>700</v>
      </c>
      <c r="C2702" s="23">
        <v>0.6</v>
      </c>
      <c r="D2702" s="23">
        <v>3000</v>
      </c>
      <c r="E2702" s="23">
        <v>50</v>
      </c>
      <c r="F2702" s="23">
        <v>60</v>
      </c>
      <c r="G2702" s="23">
        <v>100</v>
      </c>
      <c r="H2702" s="25">
        <v>0</v>
      </c>
    </row>
    <row r="2703" spans="1:8">
      <c r="A2703" s="23">
        <v>2700</v>
      </c>
      <c r="B2703" s="23">
        <v>700</v>
      </c>
      <c r="C2703" s="23">
        <v>0.5</v>
      </c>
      <c r="D2703" s="23">
        <v>10</v>
      </c>
      <c r="E2703" s="23">
        <v>1</v>
      </c>
      <c r="F2703" s="23">
        <v>0</v>
      </c>
      <c r="G2703" s="23">
        <v>0</v>
      </c>
      <c r="H2703" s="25">
        <v>0</v>
      </c>
    </row>
    <row r="2704" spans="1:8">
      <c r="A2704" s="23">
        <v>2701</v>
      </c>
      <c r="B2704" s="23">
        <v>700</v>
      </c>
      <c r="C2704" s="23">
        <v>0.5</v>
      </c>
      <c r="D2704" s="23">
        <v>10</v>
      </c>
      <c r="E2704" s="23">
        <v>1</v>
      </c>
      <c r="F2704" s="23">
        <v>0</v>
      </c>
      <c r="G2704" s="23">
        <v>5</v>
      </c>
      <c r="H2704" s="25">
        <v>0</v>
      </c>
    </row>
    <row r="2705" spans="1:8">
      <c r="A2705" s="23">
        <v>2702</v>
      </c>
      <c r="B2705" s="23">
        <v>700</v>
      </c>
      <c r="C2705" s="23">
        <v>0.5</v>
      </c>
      <c r="D2705" s="23">
        <v>10</v>
      </c>
      <c r="E2705" s="23">
        <v>1</v>
      </c>
      <c r="F2705" s="23">
        <v>0</v>
      </c>
      <c r="G2705" s="23">
        <v>10</v>
      </c>
      <c r="H2705" s="25">
        <v>0</v>
      </c>
    </row>
    <row r="2706" spans="1:8">
      <c r="A2706" s="23">
        <v>2703</v>
      </c>
      <c r="B2706" s="23">
        <v>700</v>
      </c>
      <c r="C2706" s="23">
        <v>0.5</v>
      </c>
      <c r="D2706" s="23">
        <v>10</v>
      </c>
      <c r="E2706" s="23">
        <v>1</v>
      </c>
      <c r="F2706" s="23">
        <v>0</v>
      </c>
      <c r="G2706" s="23">
        <v>40</v>
      </c>
      <c r="H2706" s="25">
        <v>0</v>
      </c>
    </row>
    <row r="2707" spans="1:8">
      <c r="A2707" s="23">
        <v>2704</v>
      </c>
      <c r="B2707" s="23">
        <v>700</v>
      </c>
      <c r="C2707" s="23">
        <v>0.5</v>
      </c>
      <c r="D2707" s="23">
        <v>10</v>
      </c>
      <c r="E2707" s="23">
        <v>1</v>
      </c>
      <c r="F2707" s="23">
        <v>0</v>
      </c>
      <c r="G2707" s="23">
        <v>70</v>
      </c>
      <c r="H2707" s="25">
        <v>0</v>
      </c>
    </row>
    <row r="2708" spans="1:8">
      <c r="A2708" s="23">
        <v>2705</v>
      </c>
      <c r="B2708" s="23">
        <v>700</v>
      </c>
      <c r="C2708" s="23">
        <v>0.5</v>
      </c>
      <c r="D2708" s="23">
        <v>10</v>
      </c>
      <c r="E2708" s="23">
        <v>1</v>
      </c>
      <c r="F2708" s="23">
        <v>0</v>
      </c>
      <c r="G2708" s="23">
        <v>100</v>
      </c>
      <c r="H2708" s="25">
        <v>0</v>
      </c>
    </row>
    <row r="2709" spans="1:8">
      <c r="A2709" s="23">
        <v>2706</v>
      </c>
      <c r="B2709" s="23">
        <v>700</v>
      </c>
      <c r="C2709" s="23">
        <v>0.5</v>
      </c>
      <c r="D2709" s="23">
        <v>10</v>
      </c>
      <c r="E2709" s="23">
        <v>1</v>
      </c>
      <c r="F2709" s="23">
        <v>30</v>
      </c>
      <c r="G2709" s="23">
        <v>0</v>
      </c>
      <c r="H2709" s="25">
        <v>0</v>
      </c>
    </row>
    <row r="2710" spans="1:8">
      <c r="A2710" s="23">
        <v>2707</v>
      </c>
      <c r="B2710" s="23">
        <v>700</v>
      </c>
      <c r="C2710" s="23">
        <v>0.5</v>
      </c>
      <c r="D2710" s="23">
        <v>10</v>
      </c>
      <c r="E2710" s="23">
        <v>1</v>
      </c>
      <c r="F2710" s="23">
        <v>30</v>
      </c>
      <c r="G2710" s="23">
        <v>5</v>
      </c>
      <c r="H2710" s="25">
        <v>0</v>
      </c>
    </row>
    <row r="2711" spans="1:8">
      <c r="A2711" s="23">
        <v>2708</v>
      </c>
      <c r="B2711" s="23">
        <v>700</v>
      </c>
      <c r="C2711" s="23">
        <v>0.5</v>
      </c>
      <c r="D2711" s="23">
        <v>10</v>
      </c>
      <c r="E2711" s="23">
        <v>1</v>
      </c>
      <c r="F2711" s="23">
        <v>30</v>
      </c>
      <c r="G2711" s="23">
        <v>10</v>
      </c>
      <c r="H2711" s="25">
        <v>0</v>
      </c>
    </row>
    <row r="2712" spans="1:8">
      <c r="A2712" s="23">
        <v>2709</v>
      </c>
      <c r="B2712" s="23">
        <v>700</v>
      </c>
      <c r="C2712" s="23">
        <v>0.5</v>
      </c>
      <c r="D2712" s="23">
        <v>10</v>
      </c>
      <c r="E2712" s="23">
        <v>1</v>
      </c>
      <c r="F2712" s="23">
        <v>30</v>
      </c>
      <c r="G2712" s="23">
        <v>40</v>
      </c>
      <c r="H2712" s="25">
        <v>0</v>
      </c>
    </row>
    <row r="2713" spans="1:8">
      <c r="A2713" s="23">
        <v>2710</v>
      </c>
      <c r="B2713" s="23">
        <v>700</v>
      </c>
      <c r="C2713" s="23">
        <v>0.5</v>
      </c>
      <c r="D2713" s="23">
        <v>10</v>
      </c>
      <c r="E2713" s="23">
        <v>1</v>
      </c>
      <c r="F2713" s="23">
        <v>30</v>
      </c>
      <c r="G2713" s="23">
        <v>70</v>
      </c>
      <c r="H2713" s="25">
        <v>0</v>
      </c>
    </row>
    <row r="2714" spans="1:8">
      <c r="A2714" s="23">
        <v>2711</v>
      </c>
      <c r="B2714" s="23">
        <v>700</v>
      </c>
      <c r="C2714" s="23">
        <v>0.5</v>
      </c>
      <c r="D2714" s="23">
        <v>10</v>
      </c>
      <c r="E2714" s="23">
        <v>1</v>
      </c>
      <c r="F2714" s="23">
        <v>30</v>
      </c>
      <c r="G2714" s="23">
        <v>100</v>
      </c>
      <c r="H2714" s="25">
        <v>0</v>
      </c>
    </row>
    <row r="2715" spans="1:8">
      <c r="A2715" s="23">
        <v>2712</v>
      </c>
      <c r="B2715" s="23">
        <v>700</v>
      </c>
      <c r="C2715" s="23">
        <v>0.5</v>
      </c>
      <c r="D2715" s="23">
        <v>10</v>
      </c>
      <c r="E2715" s="23">
        <v>1</v>
      </c>
      <c r="F2715" s="23">
        <v>60</v>
      </c>
      <c r="G2715" s="23">
        <v>0</v>
      </c>
      <c r="H2715" s="25">
        <v>0</v>
      </c>
    </row>
    <row r="2716" spans="1:8">
      <c r="A2716" s="23">
        <v>2713</v>
      </c>
      <c r="B2716" s="23">
        <v>700</v>
      </c>
      <c r="C2716" s="23">
        <v>0.5</v>
      </c>
      <c r="D2716" s="23">
        <v>10</v>
      </c>
      <c r="E2716" s="23">
        <v>1</v>
      </c>
      <c r="F2716" s="23">
        <v>60</v>
      </c>
      <c r="G2716" s="23">
        <v>5</v>
      </c>
      <c r="H2716" s="25">
        <v>0</v>
      </c>
    </row>
    <row r="2717" spans="1:8">
      <c r="A2717" s="23">
        <v>2714</v>
      </c>
      <c r="B2717" s="23">
        <v>700</v>
      </c>
      <c r="C2717" s="23">
        <v>0.5</v>
      </c>
      <c r="D2717" s="23">
        <v>10</v>
      </c>
      <c r="E2717" s="23">
        <v>1</v>
      </c>
      <c r="F2717" s="23">
        <v>60</v>
      </c>
      <c r="G2717" s="23">
        <v>10</v>
      </c>
      <c r="H2717" s="25">
        <v>0</v>
      </c>
    </row>
    <row r="2718" spans="1:8">
      <c r="A2718" s="23">
        <v>2715</v>
      </c>
      <c r="B2718" s="23">
        <v>700</v>
      </c>
      <c r="C2718" s="23">
        <v>0.5</v>
      </c>
      <c r="D2718" s="23">
        <v>10</v>
      </c>
      <c r="E2718" s="23">
        <v>1</v>
      </c>
      <c r="F2718" s="23">
        <v>60</v>
      </c>
      <c r="G2718" s="23">
        <v>40</v>
      </c>
      <c r="H2718" s="25">
        <v>0</v>
      </c>
    </row>
    <row r="2719" spans="1:8">
      <c r="A2719" s="23">
        <v>2716</v>
      </c>
      <c r="B2719" s="23">
        <v>700</v>
      </c>
      <c r="C2719" s="23">
        <v>0.5</v>
      </c>
      <c r="D2719" s="23">
        <v>10</v>
      </c>
      <c r="E2719" s="23">
        <v>1</v>
      </c>
      <c r="F2719" s="23">
        <v>60</v>
      </c>
      <c r="G2719" s="23">
        <v>70</v>
      </c>
      <c r="H2719" s="25">
        <v>0</v>
      </c>
    </row>
    <row r="2720" spans="1:8">
      <c r="A2720" s="23">
        <v>2717</v>
      </c>
      <c r="B2720" s="23">
        <v>700</v>
      </c>
      <c r="C2720" s="23">
        <v>0.5</v>
      </c>
      <c r="D2720" s="23">
        <v>10</v>
      </c>
      <c r="E2720" s="23">
        <v>1</v>
      </c>
      <c r="F2720" s="23">
        <v>60</v>
      </c>
      <c r="G2720" s="23">
        <v>100</v>
      </c>
      <c r="H2720" s="25">
        <v>0</v>
      </c>
    </row>
    <row r="2721" spans="1:8">
      <c r="A2721" s="23">
        <v>2718</v>
      </c>
      <c r="B2721" s="23">
        <v>700</v>
      </c>
      <c r="C2721" s="23">
        <v>0.5</v>
      </c>
      <c r="D2721" s="23">
        <v>10</v>
      </c>
      <c r="E2721" s="23">
        <v>5</v>
      </c>
      <c r="F2721" s="23">
        <v>0</v>
      </c>
      <c r="G2721" s="23">
        <v>0</v>
      </c>
      <c r="H2721" s="25">
        <v>0</v>
      </c>
    </row>
    <row r="2722" spans="1:8">
      <c r="A2722" s="23">
        <v>2719</v>
      </c>
      <c r="B2722" s="23">
        <v>700</v>
      </c>
      <c r="C2722" s="23">
        <v>0.5</v>
      </c>
      <c r="D2722" s="23">
        <v>10</v>
      </c>
      <c r="E2722" s="23">
        <v>5</v>
      </c>
      <c r="F2722" s="23">
        <v>0</v>
      </c>
      <c r="G2722" s="23">
        <v>5</v>
      </c>
      <c r="H2722" s="25">
        <v>0</v>
      </c>
    </row>
    <row r="2723" spans="1:8">
      <c r="A2723" s="23">
        <v>2720</v>
      </c>
      <c r="B2723" s="23">
        <v>700</v>
      </c>
      <c r="C2723" s="23">
        <v>0.5</v>
      </c>
      <c r="D2723" s="23">
        <v>10</v>
      </c>
      <c r="E2723" s="23">
        <v>5</v>
      </c>
      <c r="F2723" s="23">
        <v>0</v>
      </c>
      <c r="G2723" s="23">
        <v>10</v>
      </c>
      <c r="H2723" s="25">
        <v>0</v>
      </c>
    </row>
    <row r="2724" spans="1:8">
      <c r="A2724" s="23">
        <v>2721</v>
      </c>
      <c r="B2724" s="23">
        <v>700</v>
      </c>
      <c r="C2724" s="23">
        <v>0.5</v>
      </c>
      <c r="D2724" s="23">
        <v>10</v>
      </c>
      <c r="E2724" s="23">
        <v>5</v>
      </c>
      <c r="F2724" s="23">
        <v>0</v>
      </c>
      <c r="G2724" s="23">
        <v>40</v>
      </c>
      <c r="H2724" s="25">
        <v>0</v>
      </c>
    </row>
    <row r="2725" spans="1:8">
      <c r="A2725" s="23">
        <v>2722</v>
      </c>
      <c r="B2725" s="23">
        <v>700</v>
      </c>
      <c r="C2725" s="23">
        <v>0.5</v>
      </c>
      <c r="D2725" s="23">
        <v>10</v>
      </c>
      <c r="E2725" s="23">
        <v>5</v>
      </c>
      <c r="F2725" s="23">
        <v>0</v>
      </c>
      <c r="G2725" s="23">
        <v>70</v>
      </c>
      <c r="H2725" s="25">
        <v>0</v>
      </c>
    </row>
    <row r="2726" spans="1:8">
      <c r="A2726" s="23">
        <v>2723</v>
      </c>
      <c r="B2726" s="23">
        <v>700</v>
      </c>
      <c r="C2726" s="23">
        <v>0.5</v>
      </c>
      <c r="D2726" s="23">
        <v>10</v>
      </c>
      <c r="E2726" s="23">
        <v>5</v>
      </c>
      <c r="F2726" s="23">
        <v>0</v>
      </c>
      <c r="G2726" s="23">
        <v>100</v>
      </c>
      <c r="H2726" s="25">
        <v>0</v>
      </c>
    </row>
    <row r="2727" spans="1:8">
      <c r="A2727" s="23">
        <v>2724</v>
      </c>
      <c r="B2727" s="23">
        <v>700</v>
      </c>
      <c r="C2727" s="23">
        <v>0.5</v>
      </c>
      <c r="D2727" s="23">
        <v>10</v>
      </c>
      <c r="E2727" s="23">
        <v>5</v>
      </c>
      <c r="F2727" s="23">
        <v>30</v>
      </c>
      <c r="G2727" s="23">
        <v>0</v>
      </c>
      <c r="H2727" s="25">
        <v>0</v>
      </c>
    </row>
    <row r="2728" spans="1:8">
      <c r="A2728" s="23">
        <v>2725</v>
      </c>
      <c r="B2728" s="23">
        <v>700</v>
      </c>
      <c r="C2728" s="23">
        <v>0.5</v>
      </c>
      <c r="D2728" s="23">
        <v>10</v>
      </c>
      <c r="E2728" s="23">
        <v>5</v>
      </c>
      <c r="F2728" s="23">
        <v>30</v>
      </c>
      <c r="G2728" s="23">
        <v>5</v>
      </c>
      <c r="H2728" s="25">
        <v>0</v>
      </c>
    </row>
    <row r="2729" spans="1:8">
      <c r="A2729" s="23">
        <v>2726</v>
      </c>
      <c r="B2729" s="23">
        <v>700</v>
      </c>
      <c r="C2729" s="23">
        <v>0.5</v>
      </c>
      <c r="D2729" s="23">
        <v>10</v>
      </c>
      <c r="E2729" s="23">
        <v>5</v>
      </c>
      <c r="F2729" s="23">
        <v>30</v>
      </c>
      <c r="G2729" s="23">
        <v>10</v>
      </c>
      <c r="H2729" s="25">
        <v>0</v>
      </c>
    </row>
    <row r="2730" spans="1:8">
      <c r="A2730" s="23">
        <v>2727</v>
      </c>
      <c r="B2730" s="23">
        <v>700</v>
      </c>
      <c r="C2730" s="23">
        <v>0.5</v>
      </c>
      <c r="D2730" s="23">
        <v>10</v>
      </c>
      <c r="E2730" s="23">
        <v>5</v>
      </c>
      <c r="F2730" s="23">
        <v>30</v>
      </c>
      <c r="G2730" s="23">
        <v>40</v>
      </c>
      <c r="H2730" s="25">
        <v>0</v>
      </c>
    </row>
    <row r="2731" spans="1:8">
      <c r="A2731" s="23">
        <v>2728</v>
      </c>
      <c r="B2731" s="23">
        <v>700</v>
      </c>
      <c r="C2731" s="23">
        <v>0.5</v>
      </c>
      <c r="D2731" s="23">
        <v>10</v>
      </c>
      <c r="E2731" s="23">
        <v>5</v>
      </c>
      <c r="F2731" s="23">
        <v>30</v>
      </c>
      <c r="G2731" s="23">
        <v>70</v>
      </c>
      <c r="H2731" s="25">
        <v>0</v>
      </c>
    </row>
    <row r="2732" spans="1:8">
      <c r="A2732" s="23">
        <v>2729</v>
      </c>
      <c r="B2732" s="23">
        <v>700</v>
      </c>
      <c r="C2732" s="23">
        <v>0.5</v>
      </c>
      <c r="D2732" s="23">
        <v>10</v>
      </c>
      <c r="E2732" s="23">
        <v>5</v>
      </c>
      <c r="F2732" s="23">
        <v>30</v>
      </c>
      <c r="G2732" s="23">
        <v>100</v>
      </c>
      <c r="H2732" s="25">
        <v>0</v>
      </c>
    </row>
    <row r="2733" spans="1:8">
      <c r="A2733" s="23">
        <v>2730</v>
      </c>
      <c r="B2733" s="23">
        <v>700</v>
      </c>
      <c r="C2733" s="23">
        <v>0.5</v>
      </c>
      <c r="D2733" s="23">
        <v>10</v>
      </c>
      <c r="E2733" s="23">
        <v>5</v>
      </c>
      <c r="F2733" s="23">
        <v>60</v>
      </c>
      <c r="G2733" s="23">
        <v>0</v>
      </c>
      <c r="H2733" s="25">
        <v>0</v>
      </c>
    </row>
    <row r="2734" spans="1:8">
      <c r="A2734" s="23">
        <v>2731</v>
      </c>
      <c r="B2734" s="23">
        <v>700</v>
      </c>
      <c r="C2734" s="23">
        <v>0.5</v>
      </c>
      <c r="D2734" s="23">
        <v>10</v>
      </c>
      <c r="E2734" s="23">
        <v>5</v>
      </c>
      <c r="F2734" s="23">
        <v>60</v>
      </c>
      <c r="G2734" s="23">
        <v>5</v>
      </c>
      <c r="H2734" s="25">
        <v>0</v>
      </c>
    </row>
    <row r="2735" spans="1:8">
      <c r="A2735" s="23">
        <v>2732</v>
      </c>
      <c r="B2735" s="23">
        <v>700</v>
      </c>
      <c r="C2735" s="23">
        <v>0.5</v>
      </c>
      <c r="D2735" s="23">
        <v>10</v>
      </c>
      <c r="E2735" s="23">
        <v>5</v>
      </c>
      <c r="F2735" s="23">
        <v>60</v>
      </c>
      <c r="G2735" s="23">
        <v>10</v>
      </c>
      <c r="H2735" s="25">
        <v>0</v>
      </c>
    </row>
    <row r="2736" spans="1:8">
      <c r="A2736" s="23">
        <v>2733</v>
      </c>
      <c r="B2736" s="23">
        <v>700</v>
      </c>
      <c r="C2736" s="23">
        <v>0.5</v>
      </c>
      <c r="D2736" s="23">
        <v>10</v>
      </c>
      <c r="E2736" s="23">
        <v>5</v>
      </c>
      <c r="F2736" s="23">
        <v>60</v>
      </c>
      <c r="G2736" s="23">
        <v>40</v>
      </c>
      <c r="H2736" s="25">
        <v>0</v>
      </c>
    </row>
    <row r="2737" spans="1:8">
      <c r="A2737" s="23">
        <v>2734</v>
      </c>
      <c r="B2737" s="23">
        <v>700</v>
      </c>
      <c r="C2737" s="23">
        <v>0.5</v>
      </c>
      <c r="D2737" s="23">
        <v>10</v>
      </c>
      <c r="E2737" s="23">
        <v>5</v>
      </c>
      <c r="F2737" s="23">
        <v>60</v>
      </c>
      <c r="G2737" s="23">
        <v>70</v>
      </c>
      <c r="H2737" s="25">
        <v>0</v>
      </c>
    </row>
    <row r="2738" spans="1:8">
      <c r="A2738" s="23">
        <v>2735</v>
      </c>
      <c r="B2738" s="23">
        <v>700</v>
      </c>
      <c r="C2738" s="23">
        <v>0.5</v>
      </c>
      <c r="D2738" s="23">
        <v>10</v>
      </c>
      <c r="E2738" s="23">
        <v>5</v>
      </c>
      <c r="F2738" s="23">
        <v>60</v>
      </c>
      <c r="G2738" s="23">
        <v>100</v>
      </c>
      <c r="H2738" s="25">
        <v>0</v>
      </c>
    </row>
    <row r="2739" spans="1:8">
      <c r="A2739" s="23">
        <v>2736</v>
      </c>
      <c r="B2739" s="23">
        <v>700</v>
      </c>
      <c r="C2739" s="23">
        <v>0.5</v>
      </c>
      <c r="D2739" s="23">
        <v>10</v>
      </c>
      <c r="E2739" s="23">
        <v>10</v>
      </c>
      <c r="F2739" s="23">
        <v>0</v>
      </c>
      <c r="G2739" s="23">
        <v>0</v>
      </c>
      <c r="H2739" s="25">
        <v>0</v>
      </c>
    </row>
    <row r="2740" spans="1:8">
      <c r="A2740" s="23">
        <v>2737</v>
      </c>
      <c r="B2740" s="23">
        <v>700</v>
      </c>
      <c r="C2740" s="23">
        <v>0.5</v>
      </c>
      <c r="D2740" s="23">
        <v>10</v>
      </c>
      <c r="E2740" s="23">
        <v>10</v>
      </c>
      <c r="F2740" s="23">
        <v>0</v>
      </c>
      <c r="G2740" s="23">
        <v>5</v>
      </c>
      <c r="H2740" s="25">
        <v>0</v>
      </c>
    </row>
    <row r="2741" spans="1:8">
      <c r="A2741" s="23">
        <v>2738</v>
      </c>
      <c r="B2741" s="23">
        <v>700</v>
      </c>
      <c r="C2741" s="23">
        <v>0.5</v>
      </c>
      <c r="D2741" s="23">
        <v>10</v>
      </c>
      <c r="E2741" s="23">
        <v>10</v>
      </c>
      <c r="F2741" s="23">
        <v>0</v>
      </c>
      <c r="G2741" s="23">
        <v>10</v>
      </c>
      <c r="H2741" s="25">
        <v>0</v>
      </c>
    </row>
    <row r="2742" spans="1:8">
      <c r="A2742" s="23">
        <v>2739</v>
      </c>
      <c r="B2742" s="23">
        <v>700</v>
      </c>
      <c r="C2742" s="23">
        <v>0.5</v>
      </c>
      <c r="D2742" s="23">
        <v>10</v>
      </c>
      <c r="E2742" s="23">
        <v>10</v>
      </c>
      <c r="F2742" s="23">
        <v>0</v>
      </c>
      <c r="G2742" s="23">
        <v>40</v>
      </c>
      <c r="H2742" s="25">
        <v>0</v>
      </c>
    </row>
    <row r="2743" spans="1:8">
      <c r="A2743" s="23">
        <v>2740</v>
      </c>
      <c r="B2743" s="23">
        <v>700</v>
      </c>
      <c r="C2743" s="23">
        <v>0.5</v>
      </c>
      <c r="D2743" s="23">
        <v>10</v>
      </c>
      <c r="E2743" s="23">
        <v>10</v>
      </c>
      <c r="F2743" s="23">
        <v>0</v>
      </c>
      <c r="G2743" s="23">
        <v>70</v>
      </c>
      <c r="H2743" s="25">
        <v>0</v>
      </c>
    </row>
    <row r="2744" spans="1:8">
      <c r="A2744" s="23">
        <v>2741</v>
      </c>
      <c r="B2744" s="23">
        <v>700</v>
      </c>
      <c r="C2744" s="23">
        <v>0.5</v>
      </c>
      <c r="D2744" s="23">
        <v>10</v>
      </c>
      <c r="E2744" s="23">
        <v>10</v>
      </c>
      <c r="F2744" s="23">
        <v>0</v>
      </c>
      <c r="G2744" s="23">
        <v>100</v>
      </c>
      <c r="H2744" s="25">
        <v>0</v>
      </c>
    </row>
    <row r="2745" spans="1:8">
      <c r="A2745" s="23">
        <v>2742</v>
      </c>
      <c r="B2745" s="23">
        <v>700</v>
      </c>
      <c r="C2745" s="23">
        <v>0.5</v>
      </c>
      <c r="D2745" s="23">
        <v>10</v>
      </c>
      <c r="E2745" s="23">
        <v>10</v>
      </c>
      <c r="F2745" s="23">
        <v>30</v>
      </c>
      <c r="G2745" s="23">
        <v>0</v>
      </c>
      <c r="H2745" s="25">
        <v>0</v>
      </c>
    </row>
    <row r="2746" spans="1:8">
      <c r="A2746" s="23">
        <v>2743</v>
      </c>
      <c r="B2746" s="23">
        <v>700</v>
      </c>
      <c r="C2746" s="23">
        <v>0.5</v>
      </c>
      <c r="D2746" s="23">
        <v>10</v>
      </c>
      <c r="E2746" s="23">
        <v>10</v>
      </c>
      <c r="F2746" s="23">
        <v>30</v>
      </c>
      <c r="G2746" s="23">
        <v>5</v>
      </c>
      <c r="H2746" s="25">
        <v>0</v>
      </c>
    </row>
    <row r="2747" spans="1:8">
      <c r="A2747" s="23">
        <v>2744</v>
      </c>
      <c r="B2747" s="23">
        <v>700</v>
      </c>
      <c r="C2747" s="23">
        <v>0.5</v>
      </c>
      <c r="D2747" s="23">
        <v>10</v>
      </c>
      <c r="E2747" s="23">
        <v>10</v>
      </c>
      <c r="F2747" s="23">
        <v>30</v>
      </c>
      <c r="G2747" s="23">
        <v>10</v>
      </c>
      <c r="H2747" s="25">
        <v>0</v>
      </c>
    </row>
    <row r="2748" spans="1:8">
      <c r="A2748" s="23">
        <v>2745</v>
      </c>
      <c r="B2748" s="23">
        <v>700</v>
      </c>
      <c r="C2748" s="23">
        <v>0.5</v>
      </c>
      <c r="D2748" s="23">
        <v>10</v>
      </c>
      <c r="E2748" s="23">
        <v>10</v>
      </c>
      <c r="F2748" s="23">
        <v>30</v>
      </c>
      <c r="G2748" s="23">
        <v>40</v>
      </c>
      <c r="H2748" s="25">
        <v>0</v>
      </c>
    </row>
    <row r="2749" spans="1:8">
      <c r="A2749" s="23">
        <v>2746</v>
      </c>
      <c r="B2749" s="23">
        <v>700</v>
      </c>
      <c r="C2749" s="23">
        <v>0.5</v>
      </c>
      <c r="D2749" s="23">
        <v>10</v>
      </c>
      <c r="E2749" s="23">
        <v>10</v>
      </c>
      <c r="F2749" s="23">
        <v>30</v>
      </c>
      <c r="G2749" s="23">
        <v>70</v>
      </c>
      <c r="H2749" s="25">
        <v>0</v>
      </c>
    </row>
    <row r="2750" spans="1:8">
      <c r="A2750" s="23">
        <v>2747</v>
      </c>
      <c r="B2750" s="23">
        <v>700</v>
      </c>
      <c r="C2750" s="23">
        <v>0.5</v>
      </c>
      <c r="D2750" s="23">
        <v>10</v>
      </c>
      <c r="E2750" s="23">
        <v>10</v>
      </c>
      <c r="F2750" s="23">
        <v>30</v>
      </c>
      <c r="G2750" s="23">
        <v>100</v>
      </c>
      <c r="H2750" s="25">
        <v>0</v>
      </c>
    </row>
    <row r="2751" spans="1:8">
      <c r="A2751" s="23">
        <v>2748</v>
      </c>
      <c r="B2751" s="23">
        <v>700</v>
      </c>
      <c r="C2751" s="23">
        <v>0.5</v>
      </c>
      <c r="D2751" s="23">
        <v>10</v>
      </c>
      <c r="E2751" s="23">
        <v>10</v>
      </c>
      <c r="F2751" s="23">
        <v>60</v>
      </c>
      <c r="G2751" s="23">
        <v>0</v>
      </c>
      <c r="H2751" s="25">
        <v>0</v>
      </c>
    </row>
    <row r="2752" spans="1:8">
      <c r="A2752" s="23">
        <v>2749</v>
      </c>
      <c r="B2752" s="23">
        <v>700</v>
      </c>
      <c r="C2752" s="23">
        <v>0.5</v>
      </c>
      <c r="D2752" s="23">
        <v>10</v>
      </c>
      <c r="E2752" s="23">
        <v>10</v>
      </c>
      <c r="F2752" s="23">
        <v>60</v>
      </c>
      <c r="G2752" s="23">
        <v>5</v>
      </c>
      <c r="H2752" s="25">
        <v>0</v>
      </c>
    </row>
    <row r="2753" spans="1:8">
      <c r="A2753" s="23">
        <v>2750</v>
      </c>
      <c r="B2753" s="23">
        <v>700</v>
      </c>
      <c r="C2753" s="23">
        <v>0.5</v>
      </c>
      <c r="D2753" s="23">
        <v>10</v>
      </c>
      <c r="E2753" s="23">
        <v>10</v>
      </c>
      <c r="F2753" s="23">
        <v>60</v>
      </c>
      <c r="G2753" s="23">
        <v>10</v>
      </c>
      <c r="H2753" s="25">
        <v>0</v>
      </c>
    </row>
    <row r="2754" spans="1:8">
      <c r="A2754" s="23">
        <v>2751</v>
      </c>
      <c r="B2754" s="23">
        <v>700</v>
      </c>
      <c r="C2754" s="23">
        <v>0.5</v>
      </c>
      <c r="D2754" s="23">
        <v>10</v>
      </c>
      <c r="E2754" s="23">
        <v>10</v>
      </c>
      <c r="F2754" s="23">
        <v>60</v>
      </c>
      <c r="G2754" s="23">
        <v>40</v>
      </c>
      <c r="H2754" s="25">
        <v>0</v>
      </c>
    </row>
    <row r="2755" spans="1:8">
      <c r="A2755" s="23">
        <v>2752</v>
      </c>
      <c r="B2755" s="23">
        <v>700</v>
      </c>
      <c r="C2755" s="23">
        <v>0.5</v>
      </c>
      <c r="D2755" s="23">
        <v>10</v>
      </c>
      <c r="E2755" s="23">
        <v>10</v>
      </c>
      <c r="F2755" s="23">
        <v>60</v>
      </c>
      <c r="G2755" s="23">
        <v>70</v>
      </c>
      <c r="H2755" s="25">
        <v>0</v>
      </c>
    </row>
    <row r="2756" spans="1:8">
      <c r="A2756" s="23">
        <v>2753</v>
      </c>
      <c r="B2756" s="23">
        <v>700</v>
      </c>
      <c r="C2756" s="23">
        <v>0.5</v>
      </c>
      <c r="D2756" s="23">
        <v>10</v>
      </c>
      <c r="E2756" s="23">
        <v>10</v>
      </c>
      <c r="F2756" s="23">
        <v>60</v>
      </c>
      <c r="G2756" s="23">
        <v>100</v>
      </c>
      <c r="H2756" s="25">
        <v>0</v>
      </c>
    </row>
    <row r="2757" spans="1:8">
      <c r="A2757" s="23">
        <v>2754</v>
      </c>
      <c r="B2757" s="23">
        <v>700</v>
      </c>
      <c r="C2757" s="23">
        <v>0.5</v>
      </c>
      <c r="D2757" s="23">
        <v>10</v>
      </c>
      <c r="E2757" s="23">
        <v>20</v>
      </c>
      <c r="F2757" s="23">
        <v>0</v>
      </c>
      <c r="G2757" s="23">
        <v>0</v>
      </c>
      <c r="H2757" s="25">
        <v>0</v>
      </c>
    </row>
    <row r="2758" spans="1:8">
      <c r="A2758" s="23">
        <v>2755</v>
      </c>
      <c r="B2758" s="23">
        <v>700</v>
      </c>
      <c r="C2758" s="23">
        <v>0.5</v>
      </c>
      <c r="D2758" s="23">
        <v>10</v>
      </c>
      <c r="E2758" s="23">
        <v>20</v>
      </c>
      <c r="F2758" s="23">
        <v>0</v>
      </c>
      <c r="G2758" s="23">
        <v>5</v>
      </c>
      <c r="H2758" s="25">
        <v>0</v>
      </c>
    </row>
    <row r="2759" spans="1:8">
      <c r="A2759" s="23">
        <v>2756</v>
      </c>
      <c r="B2759" s="23">
        <v>700</v>
      </c>
      <c r="C2759" s="23">
        <v>0.5</v>
      </c>
      <c r="D2759" s="23">
        <v>10</v>
      </c>
      <c r="E2759" s="23">
        <v>20</v>
      </c>
      <c r="F2759" s="23">
        <v>0</v>
      </c>
      <c r="G2759" s="23">
        <v>10</v>
      </c>
      <c r="H2759" s="25">
        <v>0</v>
      </c>
    </row>
    <row r="2760" spans="1:8">
      <c r="A2760" s="23">
        <v>2757</v>
      </c>
      <c r="B2760" s="23">
        <v>700</v>
      </c>
      <c r="C2760" s="23">
        <v>0.5</v>
      </c>
      <c r="D2760" s="23">
        <v>10</v>
      </c>
      <c r="E2760" s="23">
        <v>20</v>
      </c>
      <c r="F2760" s="23">
        <v>0</v>
      </c>
      <c r="G2760" s="23">
        <v>40</v>
      </c>
      <c r="H2760" s="25">
        <v>0</v>
      </c>
    </row>
    <row r="2761" spans="1:8">
      <c r="A2761" s="23">
        <v>2758</v>
      </c>
      <c r="B2761" s="23">
        <v>700</v>
      </c>
      <c r="C2761" s="23">
        <v>0.5</v>
      </c>
      <c r="D2761" s="23">
        <v>10</v>
      </c>
      <c r="E2761" s="23">
        <v>20</v>
      </c>
      <c r="F2761" s="23">
        <v>0</v>
      </c>
      <c r="G2761" s="23">
        <v>70</v>
      </c>
      <c r="H2761" s="25">
        <v>0</v>
      </c>
    </row>
    <row r="2762" spans="1:8">
      <c r="A2762" s="23">
        <v>2759</v>
      </c>
      <c r="B2762" s="23">
        <v>700</v>
      </c>
      <c r="C2762" s="23">
        <v>0.5</v>
      </c>
      <c r="D2762" s="23">
        <v>10</v>
      </c>
      <c r="E2762" s="23">
        <v>20</v>
      </c>
      <c r="F2762" s="23">
        <v>0</v>
      </c>
      <c r="G2762" s="23">
        <v>100</v>
      </c>
      <c r="H2762" s="25">
        <v>0</v>
      </c>
    </row>
    <row r="2763" spans="1:8">
      <c r="A2763" s="23">
        <v>2760</v>
      </c>
      <c r="B2763" s="23">
        <v>700</v>
      </c>
      <c r="C2763" s="23">
        <v>0.5</v>
      </c>
      <c r="D2763" s="23">
        <v>10</v>
      </c>
      <c r="E2763" s="23">
        <v>20</v>
      </c>
      <c r="F2763" s="23">
        <v>30</v>
      </c>
      <c r="G2763" s="23">
        <v>0</v>
      </c>
      <c r="H2763" s="25">
        <v>0</v>
      </c>
    </row>
    <row r="2764" spans="1:8">
      <c r="A2764" s="23">
        <v>2761</v>
      </c>
      <c r="B2764" s="23">
        <v>700</v>
      </c>
      <c r="C2764" s="23">
        <v>0.5</v>
      </c>
      <c r="D2764" s="23">
        <v>10</v>
      </c>
      <c r="E2764" s="23">
        <v>20</v>
      </c>
      <c r="F2764" s="23">
        <v>30</v>
      </c>
      <c r="G2764" s="23">
        <v>5</v>
      </c>
      <c r="H2764" s="25">
        <v>0</v>
      </c>
    </row>
    <row r="2765" spans="1:8">
      <c r="A2765" s="23">
        <v>2762</v>
      </c>
      <c r="B2765" s="23">
        <v>700</v>
      </c>
      <c r="C2765" s="23">
        <v>0.5</v>
      </c>
      <c r="D2765" s="23">
        <v>10</v>
      </c>
      <c r="E2765" s="23">
        <v>20</v>
      </c>
      <c r="F2765" s="23">
        <v>30</v>
      </c>
      <c r="G2765" s="23">
        <v>10</v>
      </c>
      <c r="H2765" s="25">
        <v>0</v>
      </c>
    </row>
    <row r="2766" spans="1:8">
      <c r="A2766" s="23">
        <v>2763</v>
      </c>
      <c r="B2766" s="23">
        <v>700</v>
      </c>
      <c r="C2766" s="23">
        <v>0.5</v>
      </c>
      <c r="D2766" s="23">
        <v>10</v>
      </c>
      <c r="E2766" s="23">
        <v>20</v>
      </c>
      <c r="F2766" s="23">
        <v>30</v>
      </c>
      <c r="G2766" s="23">
        <v>40</v>
      </c>
      <c r="H2766" s="25">
        <v>0</v>
      </c>
    </row>
    <row r="2767" spans="1:8">
      <c r="A2767" s="23">
        <v>2764</v>
      </c>
      <c r="B2767" s="23">
        <v>700</v>
      </c>
      <c r="C2767" s="23">
        <v>0.5</v>
      </c>
      <c r="D2767" s="23">
        <v>10</v>
      </c>
      <c r="E2767" s="23">
        <v>20</v>
      </c>
      <c r="F2767" s="23">
        <v>30</v>
      </c>
      <c r="G2767" s="23">
        <v>70</v>
      </c>
      <c r="H2767" s="25">
        <v>0</v>
      </c>
    </row>
    <row r="2768" spans="1:8">
      <c r="A2768" s="23">
        <v>2765</v>
      </c>
      <c r="B2768" s="23">
        <v>700</v>
      </c>
      <c r="C2768" s="23">
        <v>0.5</v>
      </c>
      <c r="D2768" s="23">
        <v>10</v>
      </c>
      <c r="E2768" s="23">
        <v>20</v>
      </c>
      <c r="F2768" s="23">
        <v>30</v>
      </c>
      <c r="G2768" s="23">
        <v>100</v>
      </c>
      <c r="H2768" s="25">
        <v>0</v>
      </c>
    </row>
    <row r="2769" spans="1:8">
      <c r="A2769" s="23">
        <v>2766</v>
      </c>
      <c r="B2769" s="23">
        <v>700</v>
      </c>
      <c r="C2769" s="23">
        <v>0.5</v>
      </c>
      <c r="D2769" s="23">
        <v>10</v>
      </c>
      <c r="E2769" s="23">
        <v>20</v>
      </c>
      <c r="F2769" s="23">
        <v>60</v>
      </c>
      <c r="G2769" s="23">
        <v>0</v>
      </c>
      <c r="H2769" s="25">
        <v>0</v>
      </c>
    </row>
    <row r="2770" spans="1:8">
      <c r="A2770" s="23">
        <v>2767</v>
      </c>
      <c r="B2770" s="23">
        <v>700</v>
      </c>
      <c r="C2770" s="23">
        <v>0.5</v>
      </c>
      <c r="D2770" s="23">
        <v>10</v>
      </c>
      <c r="E2770" s="23">
        <v>20</v>
      </c>
      <c r="F2770" s="23">
        <v>60</v>
      </c>
      <c r="G2770" s="23">
        <v>5</v>
      </c>
      <c r="H2770" s="25">
        <v>0</v>
      </c>
    </row>
    <row r="2771" spans="1:8">
      <c r="A2771" s="23">
        <v>2768</v>
      </c>
      <c r="B2771" s="23">
        <v>700</v>
      </c>
      <c r="C2771" s="23">
        <v>0.5</v>
      </c>
      <c r="D2771" s="23">
        <v>10</v>
      </c>
      <c r="E2771" s="23">
        <v>20</v>
      </c>
      <c r="F2771" s="23">
        <v>60</v>
      </c>
      <c r="G2771" s="23">
        <v>10</v>
      </c>
      <c r="H2771" s="25">
        <v>0</v>
      </c>
    </row>
    <row r="2772" spans="1:8">
      <c r="A2772" s="23">
        <v>2769</v>
      </c>
      <c r="B2772" s="23">
        <v>700</v>
      </c>
      <c r="C2772" s="23">
        <v>0.5</v>
      </c>
      <c r="D2772" s="23">
        <v>10</v>
      </c>
      <c r="E2772" s="23">
        <v>20</v>
      </c>
      <c r="F2772" s="23">
        <v>60</v>
      </c>
      <c r="G2772" s="23">
        <v>40</v>
      </c>
      <c r="H2772" s="25">
        <v>0</v>
      </c>
    </row>
    <row r="2773" spans="1:8">
      <c r="A2773" s="23">
        <v>2770</v>
      </c>
      <c r="B2773" s="23">
        <v>700</v>
      </c>
      <c r="C2773" s="23">
        <v>0.5</v>
      </c>
      <c r="D2773" s="23">
        <v>10</v>
      </c>
      <c r="E2773" s="23">
        <v>20</v>
      </c>
      <c r="F2773" s="23">
        <v>60</v>
      </c>
      <c r="G2773" s="23">
        <v>70</v>
      </c>
      <c r="H2773" s="25">
        <v>0</v>
      </c>
    </row>
    <row r="2774" spans="1:8">
      <c r="A2774" s="23">
        <v>2771</v>
      </c>
      <c r="B2774" s="23">
        <v>700</v>
      </c>
      <c r="C2774" s="23">
        <v>0.5</v>
      </c>
      <c r="D2774" s="23">
        <v>10</v>
      </c>
      <c r="E2774" s="23">
        <v>20</v>
      </c>
      <c r="F2774" s="23">
        <v>60</v>
      </c>
      <c r="G2774" s="23">
        <v>100</v>
      </c>
      <c r="H2774" s="25">
        <v>0</v>
      </c>
    </row>
    <row r="2775" spans="1:8">
      <c r="A2775" s="23">
        <v>2772</v>
      </c>
      <c r="B2775" s="23">
        <v>700</v>
      </c>
      <c r="C2775" s="23">
        <v>0.5</v>
      </c>
      <c r="D2775" s="23">
        <v>10</v>
      </c>
      <c r="E2775" s="23">
        <v>50</v>
      </c>
      <c r="F2775" s="23">
        <v>0</v>
      </c>
      <c r="G2775" s="23">
        <v>0</v>
      </c>
      <c r="H2775" s="25">
        <v>0</v>
      </c>
    </row>
    <row r="2776" spans="1:8">
      <c r="A2776" s="23">
        <v>2773</v>
      </c>
      <c r="B2776" s="23">
        <v>700</v>
      </c>
      <c r="C2776" s="23">
        <v>0.5</v>
      </c>
      <c r="D2776" s="23">
        <v>10</v>
      </c>
      <c r="E2776" s="23">
        <v>50</v>
      </c>
      <c r="F2776" s="23">
        <v>0</v>
      </c>
      <c r="G2776" s="23">
        <v>5</v>
      </c>
      <c r="H2776" s="25">
        <v>0</v>
      </c>
    </row>
    <row r="2777" spans="1:8">
      <c r="A2777" s="23">
        <v>2774</v>
      </c>
      <c r="B2777" s="23">
        <v>700</v>
      </c>
      <c r="C2777" s="23">
        <v>0.5</v>
      </c>
      <c r="D2777" s="23">
        <v>10</v>
      </c>
      <c r="E2777" s="23">
        <v>50</v>
      </c>
      <c r="F2777" s="23">
        <v>0</v>
      </c>
      <c r="G2777" s="23">
        <v>10</v>
      </c>
      <c r="H2777" s="25">
        <v>0</v>
      </c>
    </row>
    <row r="2778" spans="1:8">
      <c r="A2778" s="23">
        <v>2775</v>
      </c>
      <c r="B2778" s="23">
        <v>700</v>
      </c>
      <c r="C2778" s="23">
        <v>0.5</v>
      </c>
      <c r="D2778" s="23">
        <v>10</v>
      </c>
      <c r="E2778" s="23">
        <v>50</v>
      </c>
      <c r="F2778" s="23">
        <v>0</v>
      </c>
      <c r="G2778" s="23">
        <v>40</v>
      </c>
      <c r="H2778" s="25">
        <v>0</v>
      </c>
    </row>
    <row r="2779" spans="1:8">
      <c r="A2779" s="23">
        <v>2776</v>
      </c>
      <c r="B2779" s="23">
        <v>700</v>
      </c>
      <c r="C2779" s="23">
        <v>0.5</v>
      </c>
      <c r="D2779" s="23">
        <v>10</v>
      </c>
      <c r="E2779" s="23">
        <v>50</v>
      </c>
      <c r="F2779" s="23">
        <v>0</v>
      </c>
      <c r="G2779" s="23">
        <v>70</v>
      </c>
      <c r="H2779" s="25">
        <v>0</v>
      </c>
    </row>
    <row r="2780" spans="1:8">
      <c r="A2780" s="23">
        <v>2777</v>
      </c>
      <c r="B2780" s="23">
        <v>700</v>
      </c>
      <c r="C2780" s="23">
        <v>0.5</v>
      </c>
      <c r="D2780" s="23">
        <v>10</v>
      </c>
      <c r="E2780" s="23">
        <v>50</v>
      </c>
      <c r="F2780" s="23">
        <v>0</v>
      </c>
      <c r="G2780" s="23">
        <v>100</v>
      </c>
      <c r="H2780" s="25">
        <v>0</v>
      </c>
    </row>
    <row r="2781" spans="1:8">
      <c r="A2781" s="23">
        <v>2778</v>
      </c>
      <c r="B2781" s="23">
        <v>700</v>
      </c>
      <c r="C2781" s="23">
        <v>0.5</v>
      </c>
      <c r="D2781" s="23">
        <v>10</v>
      </c>
      <c r="E2781" s="23">
        <v>50</v>
      </c>
      <c r="F2781" s="23">
        <v>30</v>
      </c>
      <c r="G2781" s="23">
        <v>0</v>
      </c>
      <c r="H2781" s="25">
        <v>0</v>
      </c>
    </row>
    <row r="2782" spans="1:8">
      <c r="A2782" s="23">
        <v>2779</v>
      </c>
      <c r="B2782" s="23">
        <v>700</v>
      </c>
      <c r="C2782" s="23">
        <v>0.5</v>
      </c>
      <c r="D2782" s="23">
        <v>10</v>
      </c>
      <c r="E2782" s="23">
        <v>50</v>
      </c>
      <c r="F2782" s="23">
        <v>30</v>
      </c>
      <c r="G2782" s="23">
        <v>5</v>
      </c>
      <c r="H2782" s="25">
        <v>0</v>
      </c>
    </row>
    <row r="2783" spans="1:8">
      <c r="A2783" s="23">
        <v>2780</v>
      </c>
      <c r="B2783" s="23">
        <v>700</v>
      </c>
      <c r="C2783" s="23">
        <v>0.5</v>
      </c>
      <c r="D2783" s="23">
        <v>10</v>
      </c>
      <c r="E2783" s="23">
        <v>50</v>
      </c>
      <c r="F2783" s="23">
        <v>30</v>
      </c>
      <c r="G2783" s="23">
        <v>10</v>
      </c>
      <c r="H2783" s="25">
        <v>0</v>
      </c>
    </row>
    <row r="2784" spans="1:8">
      <c r="A2784" s="23">
        <v>2781</v>
      </c>
      <c r="B2784" s="23">
        <v>700</v>
      </c>
      <c r="C2784" s="23">
        <v>0.5</v>
      </c>
      <c r="D2784" s="23">
        <v>10</v>
      </c>
      <c r="E2784" s="23">
        <v>50</v>
      </c>
      <c r="F2784" s="23">
        <v>30</v>
      </c>
      <c r="G2784" s="23">
        <v>40</v>
      </c>
      <c r="H2784" s="25">
        <v>0</v>
      </c>
    </row>
    <row r="2785" spans="1:8">
      <c r="A2785" s="23">
        <v>2782</v>
      </c>
      <c r="B2785" s="23">
        <v>700</v>
      </c>
      <c r="C2785" s="23">
        <v>0.5</v>
      </c>
      <c r="D2785" s="23">
        <v>10</v>
      </c>
      <c r="E2785" s="23">
        <v>50</v>
      </c>
      <c r="F2785" s="23">
        <v>30</v>
      </c>
      <c r="G2785" s="23">
        <v>70</v>
      </c>
      <c r="H2785" s="25">
        <v>0</v>
      </c>
    </row>
    <row r="2786" spans="1:8">
      <c r="A2786" s="23">
        <v>2783</v>
      </c>
      <c r="B2786" s="23">
        <v>700</v>
      </c>
      <c r="C2786" s="23">
        <v>0.5</v>
      </c>
      <c r="D2786" s="23">
        <v>10</v>
      </c>
      <c r="E2786" s="23">
        <v>50</v>
      </c>
      <c r="F2786" s="23">
        <v>30</v>
      </c>
      <c r="G2786" s="23">
        <v>100</v>
      </c>
      <c r="H2786" s="25">
        <v>0</v>
      </c>
    </row>
    <row r="2787" spans="1:8">
      <c r="A2787" s="23">
        <v>2784</v>
      </c>
      <c r="B2787" s="23">
        <v>700</v>
      </c>
      <c r="C2787" s="23">
        <v>0.5</v>
      </c>
      <c r="D2787" s="23">
        <v>10</v>
      </c>
      <c r="E2787" s="23">
        <v>50</v>
      </c>
      <c r="F2787" s="23">
        <v>60</v>
      </c>
      <c r="G2787" s="23">
        <v>0</v>
      </c>
      <c r="H2787" s="25">
        <v>0</v>
      </c>
    </row>
    <row r="2788" spans="1:8">
      <c r="A2788" s="23">
        <v>2785</v>
      </c>
      <c r="B2788" s="23">
        <v>700</v>
      </c>
      <c r="C2788" s="23">
        <v>0.5</v>
      </c>
      <c r="D2788" s="23">
        <v>10</v>
      </c>
      <c r="E2788" s="23">
        <v>50</v>
      </c>
      <c r="F2788" s="23">
        <v>60</v>
      </c>
      <c r="G2788" s="23">
        <v>5</v>
      </c>
      <c r="H2788" s="25">
        <v>0</v>
      </c>
    </row>
    <row r="2789" spans="1:8">
      <c r="A2789" s="23">
        <v>2786</v>
      </c>
      <c r="B2789" s="23">
        <v>700</v>
      </c>
      <c r="C2789" s="23">
        <v>0.5</v>
      </c>
      <c r="D2789" s="23">
        <v>10</v>
      </c>
      <c r="E2789" s="23">
        <v>50</v>
      </c>
      <c r="F2789" s="23">
        <v>60</v>
      </c>
      <c r="G2789" s="23">
        <v>10</v>
      </c>
      <c r="H2789" s="25">
        <v>0</v>
      </c>
    </row>
    <row r="2790" spans="1:8">
      <c r="A2790" s="23">
        <v>2787</v>
      </c>
      <c r="B2790" s="23">
        <v>700</v>
      </c>
      <c r="C2790" s="23">
        <v>0.5</v>
      </c>
      <c r="D2790" s="23">
        <v>10</v>
      </c>
      <c r="E2790" s="23">
        <v>50</v>
      </c>
      <c r="F2790" s="23">
        <v>60</v>
      </c>
      <c r="G2790" s="23">
        <v>40</v>
      </c>
      <c r="H2790" s="25">
        <v>0</v>
      </c>
    </row>
    <row r="2791" spans="1:8">
      <c r="A2791" s="23">
        <v>2788</v>
      </c>
      <c r="B2791" s="23">
        <v>700</v>
      </c>
      <c r="C2791" s="23">
        <v>0.5</v>
      </c>
      <c r="D2791" s="23">
        <v>10</v>
      </c>
      <c r="E2791" s="23">
        <v>50</v>
      </c>
      <c r="F2791" s="23">
        <v>60</v>
      </c>
      <c r="G2791" s="23">
        <v>70</v>
      </c>
      <c r="H2791" s="25">
        <v>0</v>
      </c>
    </row>
    <row r="2792" spans="1:8">
      <c r="A2792" s="23">
        <v>2789</v>
      </c>
      <c r="B2792" s="23">
        <v>700</v>
      </c>
      <c r="C2792" s="23">
        <v>0.5</v>
      </c>
      <c r="D2792" s="23">
        <v>10</v>
      </c>
      <c r="E2792" s="23">
        <v>50</v>
      </c>
      <c r="F2792" s="23">
        <v>60</v>
      </c>
      <c r="G2792" s="23">
        <v>100</v>
      </c>
      <c r="H2792" s="25">
        <v>0</v>
      </c>
    </row>
    <row r="2793" spans="1:8">
      <c r="A2793" s="23">
        <v>2790</v>
      </c>
      <c r="B2793" s="23">
        <v>700</v>
      </c>
      <c r="C2793" s="23">
        <v>0.5</v>
      </c>
      <c r="D2793" s="23">
        <v>50</v>
      </c>
      <c r="E2793" s="23">
        <v>1</v>
      </c>
      <c r="F2793" s="23">
        <v>0</v>
      </c>
      <c r="G2793" s="23">
        <v>0</v>
      </c>
      <c r="H2793" s="25">
        <v>0</v>
      </c>
    </row>
    <row r="2794" spans="1:8">
      <c r="A2794" s="23">
        <v>2791</v>
      </c>
      <c r="B2794" s="23">
        <v>700</v>
      </c>
      <c r="C2794" s="23">
        <v>0.5</v>
      </c>
      <c r="D2794" s="23">
        <v>50</v>
      </c>
      <c r="E2794" s="23">
        <v>1</v>
      </c>
      <c r="F2794" s="23">
        <v>0</v>
      </c>
      <c r="G2794" s="23">
        <v>5</v>
      </c>
      <c r="H2794" s="25">
        <v>0</v>
      </c>
    </row>
    <row r="2795" spans="1:8">
      <c r="A2795" s="23">
        <v>2792</v>
      </c>
      <c r="B2795" s="23">
        <v>700</v>
      </c>
      <c r="C2795" s="23">
        <v>0.5</v>
      </c>
      <c r="D2795" s="23">
        <v>50</v>
      </c>
      <c r="E2795" s="23">
        <v>1</v>
      </c>
      <c r="F2795" s="23">
        <v>0</v>
      </c>
      <c r="G2795" s="23">
        <v>10</v>
      </c>
      <c r="H2795" s="25">
        <v>0</v>
      </c>
    </row>
    <row r="2796" spans="1:8">
      <c r="A2796" s="23">
        <v>2793</v>
      </c>
      <c r="B2796" s="23">
        <v>700</v>
      </c>
      <c r="C2796" s="23">
        <v>0.5</v>
      </c>
      <c r="D2796" s="23">
        <v>50</v>
      </c>
      <c r="E2796" s="23">
        <v>1</v>
      </c>
      <c r="F2796" s="23">
        <v>0</v>
      </c>
      <c r="G2796" s="23">
        <v>40</v>
      </c>
      <c r="H2796" s="25">
        <v>0</v>
      </c>
    </row>
    <row r="2797" spans="1:8">
      <c r="A2797" s="23">
        <v>2794</v>
      </c>
      <c r="B2797" s="23">
        <v>700</v>
      </c>
      <c r="C2797" s="23">
        <v>0.5</v>
      </c>
      <c r="D2797" s="23">
        <v>50</v>
      </c>
      <c r="E2797" s="23">
        <v>1</v>
      </c>
      <c r="F2797" s="23">
        <v>0</v>
      </c>
      <c r="G2797" s="23">
        <v>70</v>
      </c>
      <c r="H2797" s="25">
        <v>0</v>
      </c>
    </row>
    <row r="2798" spans="1:8">
      <c r="A2798" s="23">
        <v>2795</v>
      </c>
      <c r="B2798" s="23">
        <v>700</v>
      </c>
      <c r="C2798" s="23">
        <v>0.5</v>
      </c>
      <c r="D2798" s="23">
        <v>50</v>
      </c>
      <c r="E2798" s="23">
        <v>1</v>
      </c>
      <c r="F2798" s="23">
        <v>0</v>
      </c>
      <c r="G2798" s="23">
        <v>100</v>
      </c>
      <c r="H2798" s="25">
        <v>0</v>
      </c>
    </row>
    <row r="2799" spans="1:8">
      <c r="A2799" s="23">
        <v>2796</v>
      </c>
      <c r="B2799" s="23">
        <v>700</v>
      </c>
      <c r="C2799" s="23">
        <v>0.5</v>
      </c>
      <c r="D2799" s="23">
        <v>50</v>
      </c>
      <c r="E2799" s="23">
        <v>1</v>
      </c>
      <c r="F2799" s="23">
        <v>30</v>
      </c>
      <c r="G2799" s="23">
        <v>0</v>
      </c>
      <c r="H2799" s="25">
        <v>0</v>
      </c>
    </row>
    <row r="2800" spans="1:8">
      <c r="A2800" s="23">
        <v>2797</v>
      </c>
      <c r="B2800" s="23">
        <v>700</v>
      </c>
      <c r="C2800" s="23">
        <v>0.5</v>
      </c>
      <c r="D2800" s="23">
        <v>50</v>
      </c>
      <c r="E2800" s="23">
        <v>1</v>
      </c>
      <c r="F2800" s="23">
        <v>30</v>
      </c>
      <c r="G2800" s="23">
        <v>5</v>
      </c>
      <c r="H2800" s="25">
        <v>0</v>
      </c>
    </row>
    <row r="2801" spans="1:8">
      <c r="A2801" s="23">
        <v>2798</v>
      </c>
      <c r="B2801" s="23">
        <v>700</v>
      </c>
      <c r="C2801" s="23">
        <v>0.5</v>
      </c>
      <c r="D2801" s="23">
        <v>50</v>
      </c>
      <c r="E2801" s="23">
        <v>1</v>
      </c>
      <c r="F2801" s="23">
        <v>30</v>
      </c>
      <c r="G2801" s="23">
        <v>10</v>
      </c>
      <c r="H2801" s="25">
        <v>0</v>
      </c>
    </row>
    <row r="2802" spans="1:8">
      <c r="A2802" s="23">
        <v>2799</v>
      </c>
      <c r="B2802" s="23">
        <v>700</v>
      </c>
      <c r="C2802" s="23">
        <v>0.5</v>
      </c>
      <c r="D2802" s="23">
        <v>50</v>
      </c>
      <c r="E2802" s="23">
        <v>1</v>
      </c>
      <c r="F2802" s="23">
        <v>30</v>
      </c>
      <c r="G2802" s="23">
        <v>40</v>
      </c>
      <c r="H2802" s="25">
        <v>0</v>
      </c>
    </row>
    <row r="2803" spans="1:8">
      <c r="A2803" s="23">
        <v>2800</v>
      </c>
      <c r="B2803" s="23">
        <v>700</v>
      </c>
      <c r="C2803" s="23">
        <v>0.5</v>
      </c>
      <c r="D2803" s="23">
        <v>50</v>
      </c>
      <c r="E2803" s="23">
        <v>1</v>
      </c>
      <c r="F2803" s="23">
        <v>30</v>
      </c>
      <c r="G2803" s="23">
        <v>70</v>
      </c>
      <c r="H2803" s="25">
        <v>0</v>
      </c>
    </row>
    <row r="2804" spans="1:8">
      <c r="A2804" s="23">
        <v>2801</v>
      </c>
      <c r="B2804" s="23">
        <v>700</v>
      </c>
      <c r="C2804" s="23">
        <v>0.5</v>
      </c>
      <c r="D2804" s="23">
        <v>50</v>
      </c>
      <c r="E2804" s="23">
        <v>1</v>
      </c>
      <c r="F2804" s="23">
        <v>30</v>
      </c>
      <c r="G2804" s="23">
        <v>100</v>
      </c>
      <c r="H2804" s="25">
        <v>0</v>
      </c>
    </row>
    <row r="2805" spans="1:8">
      <c r="A2805" s="23">
        <v>2802</v>
      </c>
      <c r="B2805" s="23">
        <v>700</v>
      </c>
      <c r="C2805" s="23">
        <v>0.5</v>
      </c>
      <c r="D2805" s="23">
        <v>50</v>
      </c>
      <c r="E2805" s="23">
        <v>1</v>
      </c>
      <c r="F2805" s="23">
        <v>60</v>
      </c>
      <c r="G2805" s="23">
        <v>0</v>
      </c>
      <c r="H2805" s="25">
        <v>0</v>
      </c>
    </row>
    <row r="2806" spans="1:8">
      <c r="A2806" s="23">
        <v>2803</v>
      </c>
      <c r="B2806" s="23">
        <v>700</v>
      </c>
      <c r="C2806" s="23">
        <v>0.5</v>
      </c>
      <c r="D2806" s="23">
        <v>50</v>
      </c>
      <c r="E2806" s="23">
        <v>1</v>
      </c>
      <c r="F2806" s="23">
        <v>60</v>
      </c>
      <c r="G2806" s="23">
        <v>5</v>
      </c>
      <c r="H2806" s="25">
        <v>0</v>
      </c>
    </row>
    <row r="2807" spans="1:8">
      <c r="A2807" s="23">
        <v>2804</v>
      </c>
      <c r="B2807" s="23">
        <v>700</v>
      </c>
      <c r="C2807" s="23">
        <v>0.5</v>
      </c>
      <c r="D2807" s="23">
        <v>50</v>
      </c>
      <c r="E2807" s="23">
        <v>1</v>
      </c>
      <c r="F2807" s="23">
        <v>60</v>
      </c>
      <c r="G2807" s="23">
        <v>10</v>
      </c>
      <c r="H2807" s="25">
        <v>0</v>
      </c>
    </row>
    <row r="2808" spans="1:8">
      <c r="A2808" s="23">
        <v>2805</v>
      </c>
      <c r="B2808" s="23">
        <v>700</v>
      </c>
      <c r="C2808" s="23">
        <v>0.5</v>
      </c>
      <c r="D2808" s="23">
        <v>50</v>
      </c>
      <c r="E2808" s="23">
        <v>1</v>
      </c>
      <c r="F2808" s="23">
        <v>60</v>
      </c>
      <c r="G2808" s="23">
        <v>40</v>
      </c>
      <c r="H2808" s="25">
        <v>0</v>
      </c>
    </row>
    <row r="2809" spans="1:8">
      <c r="A2809" s="23">
        <v>2806</v>
      </c>
      <c r="B2809" s="23">
        <v>700</v>
      </c>
      <c r="C2809" s="23">
        <v>0.5</v>
      </c>
      <c r="D2809" s="23">
        <v>50</v>
      </c>
      <c r="E2809" s="23">
        <v>1</v>
      </c>
      <c r="F2809" s="23">
        <v>60</v>
      </c>
      <c r="G2809" s="23">
        <v>70</v>
      </c>
      <c r="H2809" s="25">
        <v>0</v>
      </c>
    </row>
    <row r="2810" spans="1:8">
      <c r="A2810" s="23">
        <v>2807</v>
      </c>
      <c r="B2810" s="23">
        <v>700</v>
      </c>
      <c r="C2810" s="23">
        <v>0.5</v>
      </c>
      <c r="D2810" s="23">
        <v>50</v>
      </c>
      <c r="E2810" s="23">
        <v>1</v>
      </c>
      <c r="F2810" s="23">
        <v>60</v>
      </c>
      <c r="G2810" s="23">
        <v>100</v>
      </c>
      <c r="H2810" s="25">
        <v>0</v>
      </c>
    </row>
    <row r="2811" spans="1:8">
      <c r="A2811" s="23">
        <v>2808</v>
      </c>
      <c r="B2811" s="23">
        <v>700</v>
      </c>
      <c r="C2811" s="23">
        <v>0.5</v>
      </c>
      <c r="D2811" s="23">
        <v>50</v>
      </c>
      <c r="E2811" s="23">
        <v>5</v>
      </c>
      <c r="F2811" s="23">
        <v>0</v>
      </c>
      <c r="G2811" s="23">
        <v>0</v>
      </c>
      <c r="H2811" s="25">
        <v>0</v>
      </c>
    </row>
    <row r="2812" spans="1:8">
      <c r="A2812" s="23">
        <v>2809</v>
      </c>
      <c r="B2812" s="23">
        <v>700</v>
      </c>
      <c r="C2812" s="23">
        <v>0.5</v>
      </c>
      <c r="D2812" s="23">
        <v>50</v>
      </c>
      <c r="E2812" s="23">
        <v>5</v>
      </c>
      <c r="F2812" s="23">
        <v>0</v>
      </c>
      <c r="G2812" s="23">
        <v>5</v>
      </c>
      <c r="H2812" s="25">
        <v>0</v>
      </c>
    </row>
    <row r="2813" spans="1:8">
      <c r="A2813" s="23">
        <v>2810</v>
      </c>
      <c r="B2813" s="23">
        <v>700</v>
      </c>
      <c r="C2813" s="23">
        <v>0.5</v>
      </c>
      <c r="D2813" s="23">
        <v>50</v>
      </c>
      <c r="E2813" s="23">
        <v>5</v>
      </c>
      <c r="F2813" s="23">
        <v>0</v>
      </c>
      <c r="G2813" s="23">
        <v>10</v>
      </c>
      <c r="H2813" s="25">
        <v>0</v>
      </c>
    </row>
    <row r="2814" spans="1:8">
      <c r="A2814" s="23">
        <v>2811</v>
      </c>
      <c r="B2814" s="23">
        <v>700</v>
      </c>
      <c r="C2814" s="23">
        <v>0.5</v>
      </c>
      <c r="D2814" s="23">
        <v>50</v>
      </c>
      <c r="E2814" s="23">
        <v>5</v>
      </c>
      <c r="F2814" s="23">
        <v>0</v>
      </c>
      <c r="G2814" s="23">
        <v>40</v>
      </c>
      <c r="H2814" s="25">
        <v>0</v>
      </c>
    </row>
    <row r="2815" spans="1:8">
      <c r="A2815" s="23">
        <v>2812</v>
      </c>
      <c r="B2815" s="23">
        <v>700</v>
      </c>
      <c r="C2815" s="23">
        <v>0.5</v>
      </c>
      <c r="D2815" s="23">
        <v>50</v>
      </c>
      <c r="E2815" s="23">
        <v>5</v>
      </c>
      <c r="F2815" s="23">
        <v>0</v>
      </c>
      <c r="G2815" s="23">
        <v>70</v>
      </c>
      <c r="H2815" s="25">
        <v>0</v>
      </c>
    </row>
    <row r="2816" spans="1:8">
      <c r="A2816" s="23">
        <v>2813</v>
      </c>
      <c r="B2816" s="23">
        <v>700</v>
      </c>
      <c r="C2816" s="23">
        <v>0.5</v>
      </c>
      <c r="D2816" s="23">
        <v>50</v>
      </c>
      <c r="E2816" s="23">
        <v>5</v>
      </c>
      <c r="F2816" s="23">
        <v>0</v>
      </c>
      <c r="G2816" s="23">
        <v>100</v>
      </c>
      <c r="H2816" s="25">
        <v>0</v>
      </c>
    </row>
    <row r="2817" spans="1:8">
      <c r="A2817" s="23">
        <v>2814</v>
      </c>
      <c r="B2817" s="23">
        <v>700</v>
      </c>
      <c r="C2817" s="23">
        <v>0.5</v>
      </c>
      <c r="D2817" s="23">
        <v>50</v>
      </c>
      <c r="E2817" s="23">
        <v>5</v>
      </c>
      <c r="F2817" s="23">
        <v>30</v>
      </c>
      <c r="G2817" s="23">
        <v>0</v>
      </c>
      <c r="H2817" s="25">
        <v>0</v>
      </c>
    </row>
    <row r="2818" spans="1:8">
      <c r="A2818" s="23">
        <v>2815</v>
      </c>
      <c r="B2818" s="23">
        <v>700</v>
      </c>
      <c r="C2818" s="23">
        <v>0.5</v>
      </c>
      <c r="D2818" s="23">
        <v>50</v>
      </c>
      <c r="E2818" s="23">
        <v>5</v>
      </c>
      <c r="F2818" s="23">
        <v>30</v>
      </c>
      <c r="G2818" s="23">
        <v>5</v>
      </c>
      <c r="H2818" s="25">
        <v>0</v>
      </c>
    </row>
    <row r="2819" spans="1:8">
      <c r="A2819" s="23">
        <v>2816</v>
      </c>
      <c r="B2819" s="23">
        <v>700</v>
      </c>
      <c r="C2819" s="23">
        <v>0.5</v>
      </c>
      <c r="D2819" s="23">
        <v>50</v>
      </c>
      <c r="E2819" s="23">
        <v>5</v>
      </c>
      <c r="F2819" s="23">
        <v>30</v>
      </c>
      <c r="G2819" s="23">
        <v>10</v>
      </c>
      <c r="H2819" s="25">
        <v>0</v>
      </c>
    </row>
    <row r="2820" spans="1:8">
      <c r="A2820" s="23">
        <v>2817</v>
      </c>
      <c r="B2820" s="23">
        <v>700</v>
      </c>
      <c r="C2820" s="23">
        <v>0.5</v>
      </c>
      <c r="D2820" s="23">
        <v>50</v>
      </c>
      <c r="E2820" s="23">
        <v>5</v>
      </c>
      <c r="F2820" s="23">
        <v>30</v>
      </c>
      <c r="G2820" s="23">
        <v>40</v>
      </c>
      <c r="H2820" s="25">
        <v>0</v>
      </c>
    </row>
    <row r="2821" spans="1:8">
      <c r="A2821" s="23">
        <v>2818</v>
      </c>
      <c r="B2821" s="23">
        <v>700</v>
      </c>
      <c r="C2821" s="23">
        <v>0.5</v>
      </c>
      <c r="D2821" s="23">
        <v>50</v>
      </c>
      <c r="E2821" s="23">
        <v>5</v>
      </c>
      <c r="F2821" s="23">
        <v>30</v>
      </c>
      <c r="G2821" s="23">
        <v>70</v>
      </c>
      <c r="H2821" s="25">
        <v>0</v>
      </c>
    </row>
    <row r="2822" spans="1:8">
      <c r="A2822" s="23">
        <v>2819</v>
      </c>
      <c r="B2822" s="23">
        <v>700</v>
      </c>
      <c r="C2822" s="23">
        <v>0.5</v>
      </c>
      <c r="D2822" s="23">
        <v>50</v>
      </c>
      <c r="E2822" s="23">
        <v>5</v>
      </c>
      <c r="F2822" s="23">
        <v>30</v>
      </c>
      <c r="G2822" s="23">
        <v>100</v>
      </c>
      <c r="H2822" s="25">
        <v>0</v>
      </c>
    </row>
    <row r="2823" spans="1:8">
      <c r="A2823" s="23">
        <v>2820</v>
      </c>
      <c r="B2823" s="23">
        <v>700</v>
      </c>
      <c r="C2823" s="23">
        <v>0.5</v>
      </c>
      <c r="D2823" s="23">
        <v>50</v>
      </c>
      <c r="E2823" s="23">
        <v>5</v>
      </c>
      <c r="F2823" s="23">
        <v>60</v>
      </c>
      <c r="G2823" s="23">
        <v>0</v>
      </c>
      <c r="H2823" s="25">
        <v>0</v>
      </c>
    </row>
    <row r="2824" spans="1:8">
      <c r="A2824" s="23">
        <v>2821</v>
      </c>
      <c r="B2824" s="23">
        <v>700</v>
      </c>
      <c r="C2824" s="23">
        <v>0.5</v>
      </c>
      <c r="D2824" s="23">
        <v>50</v>
      </c>
      <c r="E2824" s="23">
        <v>5</v>
      </c>
      <c r="F2824" s="23">
        <v>60</v>
      </c>
      <c r="G2824" s="23">
        <v>5</v>
      </c>
      <c r="H2824" s="25">
        <v>0</v>
      </c>
    </row>
    <row r="2825" spans="1:8">
      <c r="A2825" s="23">
        <v>2822</v>
      </c>
      <c r="B2825" s="23">
        <v>700</v>
      </c>
      <c r="C2825" s="23">
        <v>0.5</v>
      </c>
      <c r="D2825" s="23">
        <v>50</v>
      </c>
      <c r="E2825" s="23">
        <v>5</v>
      </c>
      <c r="F2825" s="23">
        <v>60</v>
      </c>
      <c r="G2825" s="23">
        <v>10</v>
      </c>
      <c r="H2825" s="25">
        <v>0</v>
      </c>
    </row>
    <row r="2826" spans="1:8">
      <c r="A2826" s="23">
        <v>2823</v>
      </c>
      <c r="B2826" s="23">
        <v>700</v>
      </c>
      <c r="C2826" s="23">
        <v>0.5</v>
      </c>
      <c r="D2826" s="23">
        <v>50</v>
      </c>
      <c r="E2826" s="23">
        <v>5</v>
      </c>
      <c r="F2826" s="23">
        <v>60</v>
      </c>
      <c r="G2826" s="23">
        <v>40</v>
      </c>
      <c r="H2826" s="25">
        <v>0</v>
      </c>
    </row>
    <row r="2827" spans="1:8">
      <c r="A2827" s="23">
        <v>2824</v>
      </c>
      <c r="B2827" s="23">
        <v>700</v>
      </c>
      <c r="C2827" s="23">
        <v>0.5</v>
      </c>
      <c r="D2827" s="23">
        <v>50</v>
      </c>
      <c r="E2827" s="23">
        <v>5</v>
      </c>
      <c r="F2827" s="23">
        <v>60</v>
      </c>
      <c r="G2827" s="23">
        <v>70</v>
      </c>
      <c r="H2827" s="25">
        <v>0</v>
      </c>
    </row>
    <row r="2828" spans="1:8">
      <c r="A2828" s="23">
        <v>2825</v>
      </c>
      <c r="B2828" s="23">
        <v>700</v>
      </c>
      <c r="C2828" s="23">
        <v>0.5</v>
      </c>
      <c r="D2828" s="23">
        <v>50</v>
      </c>
      <c r="E2828" s="23">
        <v>5</v>
      </c>
      <c r="F2828" s="23">
        <v>60</v>
      </c>
      <c r="G2828" s="23">
        <v>100</v>
      </c>
      <c r="H2828" s="25">
        <v>0</v>
      </c>
    </row>
    <row r="2829" spans="1:8">
      <c r="A2829" s="23">
        <v>2826</v>
      </c>
      <c r="B2829" s="23">
        <v>700</v>
      </c>
      <c r="C2829" s="23">
        <v>0.5</v>
      </c>
      <c r="D2829" s="23">
        <v>50</v>
      </c>
      <c r="E2829" s="23">
        <v>10</v>
      </c>
      <c r="F2829" s="23">
        <v>0</v>
      </c>
      <c r="G2829" s="23">
        <v>0</v>
      </c>
      <c r="H2829" s="25">
        <v>0</v>
      </c>
    </row>
    <row r="2830" spans="1:8">
      <c r="A2830" s="23">
        <v>2827</v>
      </c>
      <c r="B2830" s="23">
        <v>700</v>
      </c>
      <c r="C2830" s="23">
        <v>0.5</v>
      </c>
      <c r="D2830" s="23">
        <v>50</v>
      </c>
      <c r="E2830" s="23">
        <v>10</v>
      </c>
      <c r="F2830" s="23">
        <v>0</v>
      </c>
      <c r="G2830" s="23">
        <v>5</v>
      </c>
      <c r="H2830" s="25">
        <v>0</v>
      </c>
    </row>
    <row r="2831" spans="1:8">
      <c r="A2831" s="23">
        <v>2828</v>
      </c>
      <c r="B2831" s="23">
        <v>700</v>
      </c>
      <c r="C2831" s="23">
        <v>0.5</v>
      </c>
      <c r="D2831" s="23">
        <v>50</v>
      </c>
      <c r="E2831" s="23">
        <v>10</v>
      </c>
      <c r="F2831" s="23">
        <v>0</v>
      </c>
      <c r="G2831" s="23">
        <v>10</v>
      </c>
      <c r="H2831" s="25">
        <v>0</v>
      </c>
    </row>
    <row r="2832" spans="1:8">
      <c r="A2832" s="23">
        <v>2829</v>
      </c>
      <c r="B2832" s="23">
        <v>700</v>
      </c>
      <c r="C2832" s="23">
        <v>0.5</v>
      </c>
      <c r="D2832" s="23">
        <v>50</v>
      </c>
      <c r="E2832" s="23">
        <v>10</v>
      </c>
      <c r="F2832" s="23">
        <v>0</v>
      </c>
      <c r="G2832" s="23">
        <v>40</v>
      </c>
      <c r="H2832" s="25">
        <v>0</v>
      </c>
    </row>
    <row r="2833" spans="1:8">
      <c r="A2833" s="23">
        <v>2830</v>
      </c>
      <c r="B2833" s="23">
        <v>700</v>
      </c>
      <c r="C2833" s="23">
        <v>0.5</v>
      </c>
      <c r="D2833" s="23">
        <v>50</v>
      </c>
      <c r="E2833" s="23">
        <v>10</v>
      </c>
      <c r="F2833" s="23">
        <v>0</v>
      </c>
      <c r="G2833" s="23">
        <v>70</v>
      </c>
      <c r="H2833" s="25">
        <v>0</v>
      </c>
    </row>
    <row r="2834" spans="1:8">
      <c r="A2834" s="23">
        <v>2831</v>
      </c>
      <c r="B2834" s="23">
        <v>700</v>
      </c>
      <c r="C2834" s="23">
        <v>0.5</v>
      </c>
      <c r="D2834" s="23">
        <v>50</v>
      </c>
      <c r="E2834" s="23">
        <v>10</v>
      </c>
      <c r="F2834" s="23">
        <v>0</v>
      </c>
      <c r="G2834" s="23">
        <v>100</v>
      </c>
      <c r="H2834" s="25">
        <v>0</v>
      </c>
    </row>
    <row r="2835" spans="1:8">
      <c r="A2835" s="23">
        <v>2832</v>
      </c>
      <c r="B2835" s="23">
        <v>700</v>
      </c>
      <c r="C2835" s="23">
        <v>0.5</v>
      </c>
      <c r="D2835" s="23">
        <v>50</v>
      </c>
      <c r="E2835" s="23">
        <v>10</v>
      </c>
      <c r="F2835" s="23">
        <v>30</v>
      </c>
      <c r="G2835" s="23">
        <v>0</v>
      </c>
      <c r="H2835" s="25">
        <v>0</v>
      </c>
    </row>
    <row r="2836" spans="1:8">
      <c r="A2836" s="23">
        <v>2833</v>
      </c>
      <c r="B2836" s="23">
        <v>700</v>
      </c>
      <c r="C2836" s="23">
        <v>0.5</v>
      </c>
      <c r="D2836" s="23">
        <v>50</v>
      </c>
      <c r="E2836" s="23">
        <v>10</v>
      </c>
      <c r="F2836" s="23">
        <v>30</v>
      </c>
      <c r="G2836" s="23">
        <v>5</v>
      </c>
      <c r="H2836" s="25">
        <v>0</v>
      </c>
    </row>
    <row r="2837" spans="1:8">
      <c r="A2837" s="23">
        <v>2834</v>
      </c>
      <c r="B2837" s="23">
        <v>700</v>
      </c>
      <c r="C2837" s="23">
        <v>0.5</v>
      </c>
      <c r="D2837" s="23">
        <v>50</v>
      </c>
      <c r="E2837" s="23">
        <v>10</v>
      </c>
      <c r="F2837" s="23">
        <v>30</v>
      </c>
      <c r="G2837" s="23">
        <v>10</v>
      </c>
      <c r="H2837" s="25">
        <v>0</v>
      </c>
    </row>
    <row r="2838" spans="1:8">
      <c r="A2838" s="23">
        <v>2835</v>
      </c>
      <c r="B2838" s="23">
        <v>700</v>
      </c>
      <c r="C2838" s="23">
        <v>0.5</v>
      </c>
      <c r="D2838" s="23">
        <v>50</v>
      </c>
      <c r="E2838" s="23">
        <v>10</v>
      </c>
      <c r="F2838" s="23">
        <v>30</v>
      </c>
      <c r="G2838" s="23">
        <v>40</v>
      </c>
      <c r="H2838" s="25">
        <v>0</v>
      </c>
    </row>
    <row r="2839" spans="1:8">
      <c r="A2839" s="23">
        <v>2836</v>
      </c>
      <c r="B2839" s="23">
        <v>700</v>
      </c>
      <c r="C2839" s="23">
        <v>0.5</v>
      </c>
      <c r="D2839" s="23">
        <v>50</v>
      </c>
      <c r="E2839" s="23">
        <v>10</v>
      </c>
      <c r="F2839" s="23">
        <v>30</v>
      </c>
      <c r="G2839" s="23">
        <v>70</v>
      </c>
      <c r="H2839" s="25">
        <v>0</v>
      </c>
    </row>
    <row r="2840" spans="1:8">
      <c r="A2840" s="23">
        <v>2837</v>
      </c>
      <c r="B2840" s="23">
        <v>700</v>
      </c>
      <c r="C2840" s="23">
        <v>0.5</v>
      </c>
      <c r="D2840" s="23">
        <v>50</v>
      </c>
      <c r="E2840" s="23">
        <v>10</v>
      </c>
      <c r="F2840" s="23">
        <v>30</v>
      </c>
      <c r="G2840" s="23">
        <v>100</v>
      </c>
      <c r="H2840" s="25">
        <v>0</v>
      </c>
    </row>
    <row r="2841" spans="1:8">
      <c r="A2841" s="23">
        <v>2838</v>
      </c>
      <c r="B2841" s="23">
        <v>700</v>
      </c>
      <c r="C2841" s="23">
        <v>0.5</v>
      </c>
      <c r="D2841" s="23">
        <v>50</v>
      </c>
      <c r="E2841" s="23">
        <v>10</v>
      </c>
      <c r="F2841" s="23">
        <v>60</v>
      </c>
      <c r="G2841" s="23">
        <v>0</v>
      </c>
      <c r="H2841" s="25">
        <v>0</v>
      </c>
    </row>
    <row r="2842" spans="1:8">
      <c r="A2842" s="23">
        <v>2839</v>
      </c>
      <c r="B2842" s="23">
        <v>700</v>
      </c>
      <c r="C2842" s="23">
        <v>0.5</v>
      </c>
      <c r="D2842" s="23">
        <v>50</v>
      </c>
      <c r="E2842" s="23">
        <v>10</v>
      </c>
      <c r="F2842" s="23">
        <v>60</v>
      </c>
      <c r="G2842" s="23">
        <v>5</v>
      </c>
      <c r="H2842" s="25">
        <v>0</v>
      </c>
    </row>
    <row r="2843" spans="1:8">
      <c r="A2843" s="23">
        <v>2840</v>
      </c>
      <c r="B2843" s="23">
        <v>700</v>
      </c>
      <c r="C2843" s="23">
        <v>0.5</v>
      </c>
      <c r="D2843" s="23">
        <v>50</v>
      </c>
      <c r="E2843" s="23">
        <v>10</v>
      </c>
      <c r="F2843" s="23">
        <v>60</v>
      </c>
      <c r="G2843" s="23">
        <v>10</v>
      </c>
      <c r="H2843" s="25">
        <v>0</v>
      </c>
    </row>
    <row r="2844" spans="1:8">
      <c r="A2844" s="23">
        <v>2841</v>
      </c>
      <c r="B2844" s="23">
        <v>700</v>
      </c>
      <c r="C2844" s="23">
        <v>0.5</v>
      </c>
      <c r="D2844" s="23">
        <v>50</v>
      </c>
      <c r="E2844" s="23">
        <v>10</v>
      </c>
      <c r="F2844" s="23">
        <v>60</v>
      </c>
      <c r="G2844" s="23">
        <v>40</v>
      </c>
      <c r="H2844" s="25">
        <v>0</v>
      </c>
    </row>
    <row r="2845" spans="1:8">
      <c r="A2845" s="23">
        <v>2842</v>
      </c>
      <c r="B2845" s="23">
        <v>700</v>
      </c>
      <c r="C2845" s="23">
        <v>0.5</v>
      </c>
      <c r="D2845" s="23">
        <v>50</v>
      </c>
      <c r="E2845" s="23">
        <v>10</v>
      </c>
      <c r="F2845" s="23">
        <v>60</v>
      </c>
      <c r="G2845" s="23">
        <v>70</v>
      </c>
      <c r="H2845" s="25">
        <v>0</v>
      </c>
    </row>
    <row r="2846" spans="1:8">
      <c r="A2846" s="23">
        <v>2843</v>
      </c>
      <c r="B2846" s="23">
        <v>700</v>
      </c>
      <c r="C2846" s="23">
        <v>0.5</v>
      </c>
      <c r="D2846" s="23">
        <v>50</v>
      </c>
      <c r="E2846" s="23">
        <v>10</v>
      </c>
      <c r="F2846" s="23">
        <v>60</v>
      </c>
      <c r="G2846" s="23">
        <v>100</v>
      </c>
      <c r="H2846" s="25">
        <v>0</v>
      </c>
    </row>
    <row r="2847" spans="1:8">
      <c r="A2847" s="23">
        <v>2844</v>
      </c>
      <c r="B2847" s="23">
        <v>700</v>
      </c>
      <c r="C2847" s="23">
        <v>0.5</v>
      </c>
      <c r="D2847" s="23">
        <v>50</v>
      </c>
      <c r="E2847" s="23">
        <v>20</v>
      </c>
      <c r="F2847" s="23">
        <v>0</v>
      </c>
      <c r="G2847" s="23">
        <v>0</v>
      </c>
      <c r="H2847" s="25">
        <v>0</v>
      </c>
    </row>
    <row r="2848" spans="1:8">
      <c r="A2848" s="23">
        <v>2845</v>
      </c>
      <c r="B2848" s="23">
        <v>700</v>
      </c>
      <c r="C2848" s="23">
        <v>0.5</v>
      </c>
      <c r="D2848" s="23">
        <v>50</v>
      </c>
      <c r="E2848" s="23">
        <v>20</v>
      </c>
      <c r="F2848" s="23">
        <v>0</v>
      </c>
      <c r="G2848" s="23">
        <v>5</v>
      </c>
      <c r="H2848" s="25">
        <v>0</v>
      </c>
    </row>
    <row r="2849" spans="1:8">
      <c r="A2849" s="23">
        <v>2846</v>
      </c>
      <c r="B2849" s="23">
        <v>700</v>
      </c>
      <c r="C2849" s="23">
        <v>0.5</v>
      </c>
      <c r="D2849" s="23">
        <v>50</v>
      </c>
      <c r="E2849" s="23">
        <v>20</v>
      </c>
      <c r="F2849" s="23">
        <v>0</v>
      </c>
      <c r="G2849" s="23">
        <v>10</v>
      </c>
      <c r="H2849" s="25">
        <v>0</v>
      </c>
    </row>
    <row r="2850" spans="1:8">
      <c r="A2850" s="23">
        <v>2847</v>
      </c>
      <c r="B2850" s="23">
        <v>700</v>
      </c>
      <c r="C2850" s="23">
        <v>0.5</v>
      </c>
      <c r="D2850" s="23">
        <v>50</v>
      </c>
      <c r="E2850" s="23">
        <v>20</v>
      </c>
      <c r="F2850" s="23">
        <v>0</v>
      </c>
      <c r="G2850" s="23">
        <v>40</v>
      </c>
      <c r="H2850" s="25">
        <v>0</v>
      </c>
    </row>
    <row r="2851" spans="1:8">
      <c r="A2851" s="23">
        <v>2848</v>
      </c>
      <c r="B2851" s="23">
        <v>700</v>
      </c>
      <c r="C2851" s="23">
        <v>0.5</v>
      </c>
      <c r="D2851" s="23">
        <v>50</v>
      </c>
      <c r="E2851" s="23">
        <v>20</v>
      </c>
      <c r="F2851" s="23">
        <v>0</v>
      </c>
      <c r="G2851" s="23">
        <v>70</v>
      </c>
      <c r="H2851" s="25">
        <v>0</v>
      </c>
    </row>
    <row r="2852" spans="1:8">
      <c r="A2852" s="23">
        <v>2849</v>
      </c>
      <c r="B2852" s="23">
        <v>700</v>
      </c>
      <c r="C2852" s="23">
        <v>0.5</v>
      </c>
      <c r="D2852" s="23">
        <v>50</v>
      </c>
      <c r="E2852" s="23">
        <v>20</v>
      </c>
      <c r="F2852" s="23">
        <v>0</v>
      </c>
      <c r="G2852" s="23">
        <v>100</v>
      </c>
      <c r="H2852" s="25">
        <v>0</v>
      </c>
    </row>
    <row r="2853" spans="1:8">
      <c r="A2853" s="23">
        <v>2850</v>
      </c>
      <c r="B2853" s="23">
        <v>700</v>
      </c>
      <c r="C2853" s="23">
        <v>0.5</v>
      </c>
      <c r="D2853" s="23">
        <v>50</v>
      </c>
      <c r="E2853" s="23">
        <v>20</v>
      </c>
      <c r="F2853" s="23">
        <v>30</v>
      </c>
      <c r="G2853" s="23">
        <v>0</v>
      </c>
      <c r="H2853" s="25">
        <v>0</v>
      </c>
    </row>
    <row r="2854" spans="1:8">
      <c r="A2854" s="23">
        <v>2851</v>
      </c>
      <c r="B2854" s="23">
        <v>700</v>
      </c>
      <c r="C2854" s="23">
        <v>0.5</v>
      </c>
      <c r="D2854" s="23">
        <v>50</v>
      </c>
      <c r="E2854" s="23">
        <v>20</v>
      </c>
      <c r="F2854" s="23">
        <v>30</v>
      </c>
      <c r="G2854" s="23">
        <v>5</v>
      </c>
      <c r="H2854" s="25">
        <v>0</v>
      </c>
    </row>
    <row r="2855" spans="1:8">
      <c r="A2855" s="23">
        <v>2852</v>
      </c>
      <c r="B2855" s="23">
        <v>700</v>
      </c>
      <c r="C2855" s="23">
        <v>0.5</v>
      </c>
      <c r="D2855" s="23">
        <v>50</v>
      </c>
      <c r="E2855" s="23">
        <v>20</v>
      </c>
      <c r="F2855" s="23">
        <v>30</v>
      </c>
      <c r="G2855" s="23">
        <v>10</v>
      </c>
      <c r="H2855" s="25">
        <v>0</v>
      </c>
    </row>
    <row r="2856" spans="1:8">
      <c r="A2856" s="23">
        <v>2853</v>
      </c>
      <c r="B2856" s="23">
        <v>700</v>
      </c>
      <c r="C2856" s="23">
        <v>0.5</v>
      </c>
      <c r="D2856" s="23">
        <v>50</v>
      </c>
      <c r="E2856" s="23">
        <v>20</v>
      </c>
      <c r="F2856" s="23">
        <v>30</v>
      </c>
      <c r="G2856" s="23">
        <v>40</v>
      </c>
      <c r="H2856" s="25">
        <v>0</v>
      </c>
    </row>
    <row r="2857" spans="1:8">
      <c r="A2857" s="23">
        <v>2854</v>
      </c>
      <c r="B2857" s="23">
        <v>700</v>
      </c>
      <c r="C2857" s="23">
        <v>0.5</v>
      </c>
      <c r="D2857" s="23">
        <v>50</v>
      </c>
      <c r="E2857" s="23">
        <v>20</v>
      </c>
      <c r="F2857" s="23">
        <v>30</v>
      </c>
      <c r="G2857" s="23">
        <v>70</v>
      </c>
      <c r="H2857" s="25">
        <v>0</v>
      </c>
    </row>
    <row r="2858" spans="1:8">
      <c r="A2858" s="23">
        <v>2855</v>
      </c>
      <c r="B2858" s="23">
        <v>700</v>
      </c>
      <c r="C2858" s="23">
        <v>0.5</v>
      </c>
      <c r="D2858" s="23">
        <v>50</v>
      </c>
      <c r="E2858" s="23">
        <v>20</v>
      </c>
      <c r="F2858" s="23">
        <v>30</v>
      </c>
      <c r="G2858" s="23">
        <v>100</v>
      </c>
      <c r="H2858" s="25">
        <v>0</v>
      </c>
    </row>
    <row r="2859" spans="1:8">
      <c r="A2859" s="23">
        <v>2856</v>
      </c>
      <c r="B2859" s="23">
        <v>700</v>
      </c>
      <c r="C2859" s="23">
        <v>0.5</v>
      </c>
      <c r="D2859" s="23">
        <v>50</v>
      </c>
      <c r="E2859" s="23">
        <v>20</v>
      </c>
      <c r="F2859" s="23">
        <v>60</v>
      </c>
      <c r="G2859" s="23">
        <v>0</v>
      </c>
      <c r="H2859" s="25">
        <v>0</v>
      </c>
    </row>
    <row r="2860" spans="1:8">
      <c r="A2860" s="23">
        <v>2857</v>
      </c>
      <c r="B2860" s="23">
        <v>700</v>
      </c>
      <c r="C2860" s="23">
        <v>0.5</v>
      </c>
      <c r="D2860" s="23">
        <v>50</v>
      </c>
      <c r="E2860" s="23">
        <v>20</v>
      </c>
      <c r="F2860" s="23">
        <v>60</v>
      </c>
      <c r="G2860" s="23">
        <v>5</v>
      </c>
      <c r="H2860" s="25">
        <v>0</v>
      </c>
    </row>
    <row r="2861" spans="1:8">
      <c r="A2861" s="23">
        <v>2858</v>
      </c>
      <c r="B2861" s="23">
        <v>700</v>
      </c>
      <c r="C2861" s="23">
        <v>0.5</v>
      </c>
      <c r="D2861" s="23">
        <v>50</v>
      </c>
      <c r="E2861" s="23">
        <v>20</v>
      </c>
      <c r="F2861" s="23">
        <v>60</v>
      </c>
      <c r="G2861" s="23">
        <v>10</v>
      </c>
      <c r="H2861" s="25">
        <v>0</v>
      </c>
    </row>
    <row r="2862" spans="1:8">
      <c r="A2862" s="23">
        <v>2859</v>
      </c>
      <c r="B2862" s="23">
        <v>700</v>
      </c>
      <c r="C2862" s="23">
        <v>0.5</v>
      </c>
      <c r="D2862" s="23">
        <v>50</v>
      </c>
      <c r="E2862" s="23">
        <v>20</v>
      </c>
      <c r="F2862" s="23">
        <v>60</v>
      </c>
      <c r="G2862" s="23">
        <v>40</v>
      </c>
      <c r="H2862" s="25">
        <v>0</v>
      </c>
    </row>
    <row r="2863" spans="1:8">
      <c r="A2863" s="23">
        <v>2860</v>
      </c>
      <c r="B2863" s="23">
        <v>700</v>
      </c>
      <c r="C2863" s="23">
        <v>0.5</v>
      </c>
      <c r="D2863" s="23">
        <v>50</v>
      </c>
      <c r="E2863" s="23">
        <v>20</v>
      </c>
      <c r="F2863" s="23">
        <v>60</v>
      </c>
      <c r="G2863" s="23">
        <v>70</v>
      </c>
      <c r="H2863" s="25">
        <v>0</v>
      </c>
    </row>
    <row r="2864" spans="1:8">
      <c r="A2864" s="23">
        <v>2861</v>
      </c>
      <c r="B2864" s="23">
        <v>700</v>
      </c>
      <c r="C2864" s="23">
        <v>0.5</v>
      </c>
      <c r="D2864" s="23">
        <v>50</v>
      </c>
      <c r="E2864" s="23">
        <v>20</v>
      </c>
      <c r="F2864" s="23">
        <v>60</v>
      </c>
      <c r="G2864" s="23">
        <v>100</v>
      </c>
      <c r="H2864" s="25">
        <v>0</v>
      </c>
    </row>
    <row r="2865" spans="1:8">
      <c r="A2865" s="23">
        <v>2862</v>
      </c>
      <c r="B2865" s="23">
        <v>700</v>
      </c>
      <c r="C2865" s="23">
        <v>0.5</v>
      </c>
      <c r="D2865" s="23">
        <v>50</v>
      </c>
      <c r="E2865" s="23">
        <v>50</v>
      </c>
      <c r="F2865" s="23">
        <v>0</v>
      </c>
      <c r="G2865" s="23">
        <v>0</v>
      </c>
      <c r="H2865" s="25">
        <v>0</v>
      </c>
    </row>
    <row r="2866" spans="1:8">
      <c r="A2866" s="23">
        <v>2863</v>
      </c>
      <c r="B2866" s="23">
        <v>700</v>
      </c>
      <c r="C2866" s="23">
        <v>0.5</v>
      </c>
      <c r="D2866" s="23">
        <v>50</v>
      </c>
      <c r="E2866" s="23">
        <v>50</v>
      </c>
      <c r="F2866" s="23">
        <v>0</v>
      </c>
      <c r="G2866" s="23">
        <v>5</v>
      </c>
      <c r="H2866" s="25">
        <v>0</v>
      </c>
    </row>
    <row r="2867" spans="1:8">
      <c r="A2867" s="23">
        <v>2864</v>
      </c>
      <c r="B2867" s="23">
        <v>700</v>
      </c>
      <c r="C2867" s="23">
        <v>0.5</v>
      </c>
      <c r="D2867" s="23">
        <v>50</v>
      </c>
      <c r="E2867" s="23">
        <v>50</v>
      </c>
      <c r="F2867" s="23">
        <v>0</v>
      </c>
      <c r="G2867" s="23">
        <v>10</v>
      </c>
      <c r="H2867" s="25">
        <v>0</v>
      </c>
    </row>
    <row r="2868" spans="1:8">
      <c r="A2868" s="23">
        <v>2865</v>
      </c>
      <c r="B2868" s="23">
        <v>700</v>
      </c>
      <c r="C2868" s="23">
        <v>0.5</v>
      </c>
      <c r="D2868" s="23">
        <v>50</v>
      </c>
      <c r="E2868" s="23">
        <v>50</v>
      </c>
      <c r="F2868" s="23">
        <v>0</v>
      </c>
      <c r="G2868" s="23">
        <v>40</v>
      </c>
      <c r="H2868" s="25">
        <v>0</v>
      </c>
    </row>
    <row r="2869" spans="1:8">
      <c r="A2869" s="23">
        <v>2866</v>
      </c>
      <c r="B2869" s="23">
        <v>700</v>
      </c>
      <c r="C2869" s="23">
        <v>0.5</v>
      </c>
      <c r="D2869" s="23">
        <v>50</v>
      </c>
      <c r="E2869" s="23">
        <v>50</v>
      </c>
      <c r="F2869" s="23">
        <v>0</v>
      </c>
      <c r="G2869" s="23">
        <v>70</v>
      </c>
      <c r="H2869" s="25">
        <v>0</v>
      </c>
    </row>
    <row r="2870" spans="1:8">
      <c r="A2870" s="23">
        <v>2867</v>
      </c>
      <c r="B2870" s="23">
        <v>700</v>
      </c>
      <c r="C2870" s="23">
        <v>0.5</v>
      </c>
      <c r="D2870" s="23">
        <v>50</v>
      </c>
      <c r="E2870" s="23">
        <v>50</v>
      </c>
      <c r="F2870" s="23">
        <v>0</v>
      </c>
      <c r="G2870" s="23">
        <v>100</v>
      </c>
      <c r="H2870" s="25">
        <v>0</v>
      </c>
    </row>
    <row r="2871" spans="1:8">
      <c r="A2871" s="23">
        <v>2868</v>
      </c>
      <c r="B2871" s="23">
        <v>700</v>
      </c>
      <c r="C2871" s="23">
        <v>0.5</v>
      </c>
      <c r="D2871" s="23">
        <v>50</v>
      </c>
      <c r="E2871" s="23">
        <v>50</v>
      </c>
      <c r="F2871" s="23">
        <v>30</v>
      </c>
      <c r="G2871" s="23">
        <v>0</v>
      </c>
      <c r="H2871" s="25">
        <v>0</v>
      </c>
    </row>
    <row r="2872" spans="1:8">
      <c r="A2872" s="23">
        <v>2869</v>
      </c>
      <c r="B2872" s="23">
        <v>700</v>
      </c>
      <c r="C2872" s="23">
        <v>0.5</v>
      </c>
      <c r="D2872" s="23">
        <v>50</v>
      </c>
      <c r="E2872" s="23">
        <v>50</v>
      </c>
      <c r="F2872" s="23">
        <v>30</v>
      </c>
      <c r="G2872" s="23">
        <v>5</v>
      </c>
      <c r="H2872" s="25">
        <v>0</v>
      </c>
    </row>
    <row r="2873" spans="1:8">
      <c r="A2873" s="23">
        <v>2870</v>
      </c>
      <c r="B2873" s="23">
        <v>700</v>
      </c>
      <c r="C2873" s="23">
        <v>0.5</v>
      </c>
      <c r="D2873" s="23">
        <v>50</v>
      </c>
      <c r="E2873" s="23">
        <v>50</v>
      </c>
      <c r="F2873" s="23">
        <v>30</v>
      </c>
      <c r="G2873" s="23">
        <v>10</v>
      </c>
      <c r="H2873" s="25">
        <v>0</v>
      </c>
    </row>
    <row r="2874" spans="1:8">
      <c r="A2874" s="23">
        <v>2871</v>
      </c>
      <c r="B2874" s="23">
        <v>700</v>
      </c>
      <c r="C2874" s="23">
        <v>0.5</v>
      </c>
      <c r="D2874" s="23">
        <v>50</v>
      </c>
      <c r="E2874" s="23">
        <v>50</v>
      </c>
      <c r="F2874" s="23">
        <v>30</v>
      </c>
      <c r="G2874" s="23">
        <v>40</v>
      </c>
      <c r="H2874" s="25">
        <v>0</v>
      </c>
    </row>
    <row r="2875" spans="1:8">
      <c r="A2875" s="23">
        <v>2872</v>
      </c>
      <c r="B2875" s="23">
        <v>700</v>
      </c>
      <c r="C2875" s="23">
        <v>0.5</v>
      </c>
      <c r="D2875" s="23">
        <v>50</v>
      </c>
      <c r="E2875" s="23">
        <v>50</v>
      </c>
      <c r="F2875" s="23">
        <v>30</v>
      </c>
      <c r="G2875" s="23">
        <v>70</v>
      </c>
      <c r="H2875" s="25">
        <v>0</v>
      </c>
    </row>
    <row r="2876" spans="1:8">
      <c r="A2876" s="23">
        <v>2873</v>
      </c>
      <c r="B2876" s="23">
        <v>700</v>
      </c>
      <c r="C2876" s="23">
        <v>0.5</v>
      </c>
      <c r="D2876" s="23">
        <v>50</v>
      </c>
      <c r="E2876" s="23">
        <v>50</v>
      </c>
      <c r="F2876" s="23">
        <v>30</v>
      </c>
      <c r="G2876" s="23">
        <v>100</v>
      </c>
      <c r="H2876" s="25">
        <v>0</v>
      </c>
    </row>
    <row r="2877" spans="1:8">
      <c r="A2877" s="23">
        <v>2874</v>
      </c>
      <c r="B2877" s="23">
        <v>700</v>
      </c>
      <c r="C2877" s="23">
        <v>0.5</v>
      </c>
      <c r="D2877" s="23">
        <v>50</v>
      </c>
      <c r="E2877" s="23">
        <v>50</v>
      </c>
      <c r="F2877" s="23">
        <v>60</v>
      </c>
      <c r="G2877" s="23">
        <v>0</v>
      </c>
      <c r="H2877" s="25">
        <v>0</v>
      </c>
    </row>
    <row r="2878" spans="1:8">
      <c r="A2878" s="23">
        <v>2875</v>
      </c>
      <c r="B2878" s="23">
        <v>700</v>
      </c>
      <c r="C2878" s="23">
        <v>0.5</v>
      </c>
      <c r="D2878" s="23">
        <v>50</v>
      </c>
      <c r="E2878" s="23">
        <v>50</v>
      </c>
      <c r="F2878" s="23">
        <v>60</v>
      </c>
      <c r="G2878" s="23">
        <v>5</v>
      </c>
      <c r="H2878" s="25">
        <v>0</v>
      </c>
    </row>
    <row r="2879" spans="1:8">
      <c r="A2879" s="23">
        <v>2876</v>
      </c>
      <c r="B2879" s="23">
        <v>700</v>
      </c>
      <c r="C2879" s="23">
        <v>0.5</v>
      </c>
      <c r="D2879" s="23">
        <v>50</v>
      </c>
      <c r="E2879" s="23">
        <v>50</v>
      </c>
      <c r="F2879" s="23">
        <v>60</v>
      </c>
      <c r="G2879" s="23">
        <v>10</v>
      </c>
      <c r="H2879" s="25">
        <v>0</v>
      </c>
    </row>
    <row r="2880" spans="1:8">
      <c r="A2880" s="23">
        <v>2877</v>
      </c>
      <c r="B2880" s="23">
        <v>700</v>
      </c>
      <c r="C2880" s="23">
        <v>0.5</v>
      </c>
      <c r="D2880" s="23">
        <v>50</v>
      </c>
      <c r="E2880" s="23">
        <v>50</v>
      </c>
      <c r="F2880" s="23">
        <v>60</v>
      </c>
      <c r="G2880" s="23">
        <v>40</v>
      </c>
      <c r="H2880" s="25">
        <v>0</v>
      </c>
    </row>
    <row r="2881" spans="1:8">
      <c r="A2881" s="23">
        <v>2878</v>
      </c>
      <c r="B2881" s="23">
        <v>700</v>
      </c>
      <c r="C2881" s="23">
        <v>0.5</v>
      </c>
      <c r="D2881" s="23">
        <v>50</v>
      </c>
      <c r="E2881" s="23">
        <v>50</v>
      </c>
      <c r="F2881" s="23">
        <v>60</v>
      </c>
      <c r="G2881" s="23">
        <v>70</v>
      </c>
      <c r="H2881" s="25">
        <v>0</v>
      </c>
    </row>
    <row r="2882" spans="1:8">
      <c r="A2882" s="23">
        <v>2879</v>
      </c>
      <c r="B2882" s="23">
        <v>700</v>
      </c>
      <c r="C2882" s="23">
        <v>0.5</v>
      </c>
      <c r="D2882" s="23">
        <v>50</v>
      </c>
      <c r="E2882" s="23">
        <v>50</v>
      </c>
      <c r="F2882" s="23">
        <v>60</v>
      </c>
      <c r="G2882" s="23">
        <v>100</v>
      </c>
      <c r="H2882" s="25">
        <v>0</v>
      </c>
    </row>
    <row r="2883" spans="1:8">
      <c r="A2883" s="23">
        <v>2880</v>
      </c>
      <c r="B2883" s="23">
        <v>700</v>
      </c>
      <c r="C2883" s="23">
        <v>0.5</v>
      </c>
      <c r="D2883" s="23">
        <v>100</v>
      </c>
      <c r="E2883" s="23">
        <v>1</v>
      </c>
      <c r="F2883" s="23">
        <v>0</v>
      </c>
      <c r="G2883" s="23">
        <v>0</v>
      </c>
      <c r="H2883" s="25">
        <v>0</v>
      </c>
    </row>
    <row r="2884" spans="1:8">
      <c r="A2884" s="23">
        <v>2881</v>
      </c>
      <c r="B2884" s="23">
        <v>700</v>
      </c>
      <c r="C2884" s="23">
        <v>0.5</v>
      </c>
      <c r="D2884" s="23">
        <v>100</v>
      </c>
      <c r="E2884" s="23">
        <v>1</v>
      </c>
      <c r="F2884" s="23">
        <v>0</v>
      </c>
      <c r="G2884" s="23">
        <v>5</v>
      </c>
      <c r="H2884" s="25">
        <v>0</v>
      </c>
    </row>
    <row r="2885" spans="1:8">
      <c r="A2885" s="23">
        <v>2882</v>
      </c>
      <c r="B2885" s="23">
        <v>700</v>
      </c>
      <c r="C2885" s="23">
        <v>0.5</v>
      </c>
      <c r="D2885" s="23">
        <v>100</v>
      </c>
      <c r="E2885" s="23">
        <v>1</v>
      </c>
      <c r="F2885" s="23">
        <v>0</v>
      </c>
      <c r="G2885" s="23">
        <v>10</v>
      </c>
      <c r="H2885" s="25">
        <v>0</v>
      </c>
    </row>
    <row r="2886" spans="1:8">
      <c r="A2886" s="23">
        <v>2883</v>
      </c>
      <c r="B2886" s="23">
        <v>700</v>
      </c>
      <c r="C2886" s="23">
        <v>0.5</v>
      </c>
      <c r="D2886" s="23">
        <v>100</v>
      </c>
      <c r="E2886" s="23">
        <v>1</v>
      </c>
      <c r="F2886" s="23">
        <v>0</v>
      </c>
      <c r="G2886" s="23">
        <v>40</v>
      </c>
      <c r="H2886" s="25">
        <v>0</v>
      </c>
    </row>
    <row r="2887" spans="1:8">
      <c r="A2887" s="23">
        <v>2884</v>
      </c>
      <c r="B2887" s="23">
        <v>700</v>
      </c>
      <c r="C2887" s="23">
        <v>0.5</v>
      </c>
      <c r="D2887" s="23">
        <v>100</v>
      </c>
      <c r="E2887" s="23">
        <v>1</v>
      </c>
      <c r="F2887" s="23">
        <v>0</v>
      </c>
      <c r="G2887" s="23">
        <v>70</v>
      </c>
      <c r="H2887" s="25">
        <v>0</v>
      </c>
    </row>
    <row r="2888" spans="1:8">
      <c r="A2888" s="23">
        <v>2885</v>
      </c>
      <c r="B2888" s="23">
        <v>700</v>
      </c>
      <c r="C2888" s="23">
        <v>0.5</v>
      </c>
      <c r="D2888" s="23">
        <v>100</v>
      </c>
      <c r="E2888" s="23">
        <v>1</v>
      </c>
      <c r="F2888" s="23">
        <v>0</v>
      </c>
      <c r="G2888" s="23">
        <v>100</v>
      </c>
      <c r="H2888" s="25">
        <v>0</v>
      </c>
    </row>
    <row r="2889" spans="1:8">
      <c r="A2889" s="23">
        <v>2886</v>
      </c>
      <c r="B2889" s="23">
        <v>700</v>
      </c>
      <c r="C2889" s="23">
        <v>0.5</v>
      </c>
      <c r="D2889" s="23">
        <v>100</v>
      </c>
      <c r="E2889" s="23">
        <v>1</v>
      </c>
      <c r="F2889" s="23">
        <v>30</v>
      </c>
      <c r="G2889" s="23">
        <v>0</v>
      </c>
      <c r="H2889" s="25">
        <v>0</v>
      </c>
    </row>
    <row r="2890" spans="1:8">
      <c r="A2890" s="23">
        <v>2887</v>
      </c>
      <c r="B2890" s="23">
        <v>700</v>
      </c>
      <c r="C2890" s="23">
        <v>0.5</v>
      </c>
      <c r="D2890" s="23">
        <v>100</v>
      </c>
      <c r="E2890" s="23">
        <v>1</v>
      </c>
      <c r="F2890" s="23">
        <v>30</v>
      </c>
      <c r="G2890" s="23">
        <v>5</v>
      </c>
      <c r="H2890" s="25">
        <v>0</v>
      </c>
    </row>
    <row r="2891" spans="1:8">
      <c r="A2891" s="23">
        <v>2888</v>
      </c>
      <c r="B2891" s="23">
        <v>700</v>
      </c>
      <c r="C2891" s="23">
        <v>0.5</v>
      </c>
      <c r="D2891" s="23">
        <v>100</v>
      </c>
      <c r="E2891" s="23">
        <v>1</v>
      </c>
      <c r="F2891" s="23">
        <v>30</v>
      </c>
      <c r="G2891" s="23">
        <v>10</v>
      </c>
      <c r="H2891" s="25">
        <v>0</v>
      </c>
    </row>
    <row r="2892" spans="1:8">
      <c r="A2892" s="23">
        <v>2889</v>
      </c>
      <c r="B2892" s="23">
        <v>700</v>
      </c>
      <c r="C2892" s="23">
        <v>0.5</v>
      </c>
      <c r="D2892" s="23">
        <v>100</v>
      </c>
      <c r="E2892" s="23">
        <v>1</v>
      </c>
      <c r="F2892" s="23">
        <v>30</v>
      </c>
      <c r="G2892" s="23">
        <v>40</v>
      </c>
      <c r="H2892" s="25">
        <v>0</v>
      </c>
    </row>
    <row r="2893" spans="1:8">
      <c r="A2893" s="23">
        <v>2890</v>
      </c>
      <c r="B2893" s="23">
        <v>700</v>
      </c>
      <c r="C2893" s="23">
        <v>0.5</v>
      </c>
      <c r="D2893" s="23">
        <v>100</v>
      </c>
      <c r="E2893" s="23">
        <v>1</v>
      </c>
      <c r="F2893" s="23">
        <v>30</v>
      </c>
      <c r="G2893" s="23">
        <v>70</v>
      </c>
      <c r="H2893" s="25">
        <v>0</v>
      </c>
    </row>
    <row r="2894" spans="1:8">
      <c r="A2894" s="23">
        <v>2891</v>
      </c>
      <c r="B2894" s="23">
        <v>700</v>
      </c>
      <c r="C2894" s="23">
        <v>0.5</v>
      </c>
      <c r="D2894" s="23">
        <v>100</v>
      </c>
      <c r="E2894" s="23">
        <v>1</v>
      </c>
      <c r="F2894" s="23">
        <v>30</v>
      </c>
      <c r="G2894" s="23">
        <v>100</v>
      </c>
      <c r="H2894" s="25">
        <v>0</v>
      </c>
    </row>
    <row r="2895" spans="1:8">
      <c r="A2895" s="23">
        <v>2892</v>
      </c>
      <c r="B2895" s="23">
        <v>700</v>
      </c>
      <c r="C2895" s="23">
        <v>0.5</v>
      </c>
      <c r="D2895" s="23">
        <v>100</v>
      </c>
      <c r="E2895" s="23">
        <v>1</v>
      </c>
      <c r="F2895" s="23">
        <v>60</v>
      </c>
      <c r="G2895" s="23">
        <v>0</v>
      </c>
      <c r="H2895" s="25">
        <v>0</v>
      </c>
    </row>
    <row r="2896" spans="1:8">
      <c r="A2896" s="23">
        <v>2893</v>
      </c>
      <c r="B2896" s="23">
        <v>700</v>
      </c>
      <c r="C2896" s="23">
        <v>0.5</v>
      </c>
      <c r="D2896" s="23">
        <v>100</v>
      </c>
      <c r="E2896" s="23">
        <v>1</v>
      </c>
      <c r="F2896" s="23">
        <v>60</v>
      </c>
      <c r="G2896" s="23">
        <v>5</v>
      </c>
      <c r="H2896" s="25">
        <v>0</v>
      </c>
    </row>
    <row r="2897" spans="1:8">
      <c r="A2897" s="23">
        <v>2894</v>
      </c>
      <c r="B2897" s="23">
        <v>700</v>
      </c>
      <c r="C2897" s="23">
        <v>0.5</v>
      </c>
      <c r="D2897" s="23">
        <v>100</v>
      </c>
      <c r="E2897" s="23">
        <v>1</v>
      </c>
      <c r="F2897" s="23">
        <v>60</v>
      </c>
      <c r="G2897" s="23">
        <v>10</v>
      </c>
      <c r="H2897" s="25">
        <v>0</v>
      </c>
    </row>
    <row r="2898" spans="1:8">
      <c r="A2898" s="23">
        <v>2895</v>
      </c>
      <c r="B2898" s="23">
        <v>700</v>
      </c>
      <c r="C2898" s="23">
        <v>0.5</v>
      </c>
      <c r="D2898" s="23">
        <v>100</v>
      </c>
      <c r="E2898" s="23">
        <v>1</v>
      </c>
      <c r="F2898" s="23">
        <v>60</v>
      </c>
      <c r="G2898" s="23">
        <v>40</v>
      </c>
      <c r="H2898" s="25">
        <v>0</v>
      </c>
    </row>
    <row r="2899" spans="1:8">
      <c r="A2899" s="23">
        <v>2896</v>
      </c>
      <c r="B2899" s="23">
        <v>700</v>
      </c>
      <c r="C2899" s="23">
        <v>0.5</v>
      </c>
      <c r="D2899" s="23">
        <v>100</v>
      </c>
      <c r="E2899" s="23">
        <v>1</v>
      </c>
      <c r="F2899" s="23">
        <v>60</v>
      </c>
      <c r="G2899" s="23">
        <v>70</v>
      </c>
      <c r="H2899" s="25">
        <v>0</v>
      </c>
    </row>
    <row r="2900" spans="1:8">
      <c r="A2900" s="23">
        <v>2897</v>
      </c>
      <c r="B2900" s="23">
        <v>700</v>
      </c>
      <c r="C2900" s="23">
        <v>0.5</v>
      </c>
      <c r="D2900" s="23">
        <v>100</v>
      </c>
      <c r="E2900" s="23">
        <v>1</v>
      </c>
      <c r="F2900" s="23">
        <v>60</v>
      </c>
      <c r="G2900" s="23">
        <v>100</v>
      </c>
      <c r="H2900" s="25">
        <v>0</v>
      </c>
    </row>
    <row r="2901" spans="1:8">
      <c r="A2901" s="23">
        <v>2898</v>
      </c>
      <c r="B2901" s="23">
        <v>700</v>
      </c>
      <c r="C2901" s="23">
        <v>0.5</v>
      </c>
      <c r="D2901" s="23">
        <v>100</v>
      </c>
      <c r="E2901" s="23">
        <v>5</v>
      </c>
      <c r="F2901" s="23">
        <v>0</v>
      </c>
      <c r="G2901" s="23">
        <v>0</v>
      </c>
      <c r="H2901" s="25">
        <v>0</v>
      </c>
    </row>
    <row r="2902" spans="1:8">
      <c r="A2902" s="23">
        <v>2899</v>
      </c>
      <c r="B2902" s="23">
        <v>700</v>
      </c>
      <c r="C2902" s="23">
        <v>0.5</v>
      </c>
      <c r="D2902" s="23">
        <v>100</v>
      </c>
      <c r="E2902" s="23">
        <v>5</v>
      </c>
      <c r="F2902" s="23">
        <v>0</v>
      </c>
      <c r="G2902" s="23">
        <v>5</v>
      </c>
      <c r="H2902" s="25">
        <v>0</v>
      </c>
    </row>
    <row r="2903" spans="1:8">
      <c r="A2903" s="23">
        <v>2900</v>
      </c>
      <c r="B2903" s="23">
        <v>700</v>
      </c>
      <c r="C2903" s="23">
        <v>0.5</v>
      </c>
      <c r="D2903" s="23">
        <v>100</v>
      </c>
      <c r="E2903" s="23">
        <v>5</v>
      </c>
      <c r="F2903" s="23">
        <v>0</v>
      </c>
      <c r="G2903" s="23">
        <v>10</v>
      </c>
      <c r="H2903" s="25">
        <v>0</v>
      </c>
    </row>
    <row r="2904" spans="1:8">
      <c r="A2904" s="23">
        <v>2901</v>
      </c>
      <c r="B2904" s="23">
        <v>700</v>
      </c>
      <c r="C2904" s="23">
        <v>0.5</v>
      </c>
      <c r="D2904" s="23">
        <v>100</v>
      </c>
      <c r="E2904" s="23">
        <v>5</v>
      </c>
      <c r="F2904" s="23">
        <v>0</v>
      </c>
      <c r="G2904" s="23">
        <v>40</v>
      </c>
      <c r="H2904" s="25">
        <v>0</v>
      </c>
    </row>
    <row r="2905" spans="1:8">
      <c r="A2905" s="23">
        <v>2902</v>
      </c>
      <c r="B2905" s="23">
        <v>700</v>
      </c>
      <c r="C2905" s="23">
        <v>0.5</v>
      </c>
      <c r="D2905" s="23">
        <v>100</v>
      </c>
      <c r="E2905" s="23">
        <v>5</v>
      </c>
      <c r="F2905" s="23">
        <v>0</v>
      </c>
      <c r="G2905" s="23">
        <v>70</v>
      </c>
      <c r="H2905" s="25">
        <v>0</v>
      </c>
    </row>
    <row r="2906" spans="1:8">
      <c r="A2906" s="23">
        <v>2903</v>
      </c>
      <c r="B2906" s="23">
        <v>700</v>
      </c>
      <c r="C2906" s="23">
        <v>0.5</v>
      </c>
      <c r="D2906" s="23">
        <v>100</v>
      </c>
      <c r="E2906" s="23">
        <v>5</v>
      </c>
      <c r="F2906" s="23">
        <v>0</v>
      </c>
      <c r="G2906" s="23">
        <v>100</v>
      </c>
      <c r="H2906" s="25">
        <v>0</v>
      </c>
    </row>
    <row r="2907" spans="1:8">
      <c r="A2907" s="23">
        <v>2904</v>
      </c>
      <c r="B2907" s="23">
        <v>700</v>
      </c>
      <c r="C2907" s="23">
        <v>0.5</v>
      </c>
      <c r="D2907" s="23">
        <v>100</v>
      </c>
      <c r="E2907" s="23">
        <v>5</v>
      </c>
      <c r="F2907" s="23">
        <v>30</v>
      </c>
      <c r="G2907" s="23">
        <v>0</v>
      </c>
      <c r="H2907" s="25">
        <v>0</v>
      </c>
    </row>
    <row r="2908" spans="1:8">
      <c r="A2908" s="23">
        <v>2905</v>
      </c>
      <c r="B2908" s="23">
        <v>700</v>
      </c>
      <c r="C2908" s="23">
        <v>0.5</v>
      </c>
      <c r="D2908" s="23">
        <v>100</v>
      </c>
      <c r="E2908" s="23">
        <v>5</v>
      </c>
      <c r="F2908" s="23">
        <v>30</v>
      </c>
      <c r="G2908" s="23">
        <v>5</v>
      </c>
      <c r="H2908" s="25">
        <v>0</v>
      </c>
    </row>
    <row r="2909" spans="1:8">
      <c r="A2909" s="23">
        <v>2906</v>
      </c>
      <c r="B2909" s="23">
        <v>700</v>
      </c>
      <c r="C2909" s="23">
        <v>0.5</v>
      </c>
      <c r="D2909" s="23">
        <v>100</v>
      </c>
      <c r="E2909" s="23">
        <v>5</v>
      </c>
      <c r="F2909" s="23">
        <v>30</v>
      </c>
      <c r="G2909" s="23">
        <v>10</v>
      </c>
      <c r="H2909" s="25">
        <v>0</v>
      </c>
    </row>
    <row r="2910" spans="1:8">
      <c r="A2910" s="23">
        <v>2907</v>
      </c>
      <c r="B2910" s="23">
        <v>700</v>
      </c>
      <c r="C2910" s="23">
        <v>0.5</v>
      </c>
      <c r="D2910" s="23">
        <v>100</v>
      </c>
      <c r="E2910" s="23">
        <v>5</v>
      </c>
      <c r="F2910" s="23">
        <v>30</v>
      </c>
      <c r="G2910" s="23">
        <v>40</v>
      </c>
      <c r="H2910" s="25">
        <v>0</v>
      </c>
    </row>
    <row r="2911" spans="1:8">
      <c r="A2911" s="23">
        <v>2908</v>
      </c>
      <c r="B2911" s="23">
        <v>700</v>
      </c>
      <c r="C2911" s="23">
        <v>0.5</v>
      </c>
      <c r="D2911" s="23">
        <v>100</v>
      </c>
      <c r="E2911" s="23">
        <v>5</v>
      </c>
      <c r="F2911" s="23">
        <v>30</v>
      </c>
      <c r="G2911" s="23">
        <v>70</v>
      </c>
      <c r="H2911" s="25">
        <v>0</v>
      </c>
    </row>
    <row r="2912" spans="1:8">
      <c r="A2912" s="23">
        <v>2909</v>
      </c>
      <c r="B2912" s="23">
        <v>700</v>
      </c>
      <c r="C2912" s="23">
        <v>0.5</v>
      </c>
      <c r="D2912" s="23">
        <v>100</v>
      </c>
      <c r="E2912" s="23">
        <v>5</v>
      </c>
      <c r="F2912" s="23">
        <v>30</v>
      </c>
      <c r="G2912" s="23">
        <v>100</v>
      </c>
      <c r="H2912" s="25">
        <v>0</v>
      </c>
    </row>
    <row r="2913" spans="1:8">
      <c r="A2913" s="23">
        <v>2910</v>
      </c>
      <c r="B2913" s="23">
        <v>700</v>
      </c>
      <c r="C2913" s="23">
        <v>0.5</v>
      </c>
      <c r="D2913" s="23">
        <v>100</v>
      </c>
      <c r="E2913" s="23">
        <v>5</v>
      </c>
      <c r="F2913" s="23">
        <v>60</v>
      </c>
      <c r="G2913" s="23">
        <v>0</v>
      </c>
      <c r="H2913" s="25">
        <v>0</v>
      </c>
    </row>
    <row r="2914" spans="1:8">
      <c r="A2914" s="23">
        <v>2911</v>
      </c>
      <c r="B2914" s="23">
        <v>700</v>
      </c>
      <c r="C2914" s="23">
        <v>0.5</v>
      </c>
      <c r="D2914" s="23">
        <v>100</v>
      </c>
      <c r="E2914" s="23">
        <v>5</v>
      </c>
      <c r="F2914" s="23">
        <v>60</v>
      </c>
      <c r="G2914" s="23">
        <v>5</v>
      </c>
      <c r="H2914" s="25">
        <v>0</v>
      </c>
    </row>
    <row r="2915" spans="1:8">
      <c r="A2915" s="23">
        <v>2912</v>
      </c>
      <c r="B2915" s="23">
        <v>700</v>
      </c>
      <c r="C2915" s="23">
        <v>0.5</v>
      </c>
      <c r="D2915" s="23">
        <v>100</v>
      </c>
      <c r="E2915" s="23">
        <v>5</v>
      </c>
      <c r="F2915" s="23">
        <v>60</v>
      </c>
      <c r="G2915" s="23">
        <v>10</v>
      </c>
      <c r="H2915" s="25">
        <v>0</v>
      </c>
    </row>
    <row r="2916" spans="1:8">
      <c r="A2916" s="23">
        <v>2913</v>
      </c>
      <c r="B2916" s="23">
        <v>700</v>
      </c>
      <c r="C2916" s="23">
        <v>0.5</v>
      </c>
      <c r="D2916" s="23">
        <v>100</v>
      </c>
      <c r="E2916" s="23">
        <v>5</v>
      </c>
      <c r="F2916" s="23">
        <v>60</v>
      </c>
      <c r="G2916" s="23">
        <v>40</v>
      </c>
      <c r="H2916" s="25">
        <v>0</v>
      </c>
    </row>
    <row r="2917" spans="1:8">
      <c r="A2917" s="23">
        <v>2914</v>
      </c>
      <c r="B2917" s="23">
        <v>700</v>
      </c>
      <c r="C2917" s="23">
        <v>0.5</v>
      </c>
      <c r="D2917" s="23">
        <v>100</v>
      </c>
      <c r="E2917" s="23">
        <v>5</v>
      </c>
      <c r="F2917" s="23">
        <v>60</v>
      </c>
      <c r="G2917" s="23">
        <v>70</v>
      </c>
      <c r="H2917" s="25">
        <v>0</v>
      </c>
    </row>
    <row r="2918" spans="1:8">
      <c r="A2918" s="23">
        <v>2915</v>
      </c>
      <c r="B2918" s="23">
        <v>700</v>
      </c>
      <c r="C2918" s="23">
        <v>0.5</v>
      </c>
      <c r="D2918" s="23">
        <v>100</v>
      </c>
      <c r="E2918" s="23">
        <v>5</v>
      </c>
      <c r="F2918" s="23">
        <v>60</v>
      </c>
      <c r="G2918" s="23">
        <v>100</v>
      </c>
      <c r="H2918" s="25">
        <v>0</v>
      </c>
    </row>
    <row r="2919" spans="1:8">
      <c r="A2919" s="23">
        <v>2916</v>
      </c>
      <c r="B2919" s="23">
        <v>700</v>
      </c>
      <c r="C2919" s="23">
        <v>0.5</v>
      </c>
      <c r="D2919" s="23">
        <v>100</v>
      </c>
      <c r="E2919" s="23">
        <v>10</v>
      </c>
      <c r="F2919" s="23">
        <v>0</v>
      </c>
      <c r="G2919" s="23">
        <v>0</v>
      </c>
      <c r="H2919" s="25">
        <v>0</v>
      </c>
    </row>
    <row r="2920" spans="1:8">
      <c r="A2920" s="23">
        <v>2917</v>
      </c>
      <c r="B2920" s="23">
        <v>700</v>
      </c>
      <c r="C2920" s="23">
        <v>0.5</v>
      </c>
      <c r="D2920" s="23">
        <v>100</v>
      </c>
      <c r="E2920" s="23">
        <v>10</v>
      </c>
      <c r="F2920" s="23">
        <v>0</v>
      </c>
      <c r="G2920" s="23">
        <v>5</v>
      </c>
      <c r="H2920" s="25">
        <v>0</v>
      </c>
    </row>
    <row r="2921" spans="1:8">
      <c r="A2921" s="23">
        <v>2918</v>
      </c>
      <c r="B2921" s="23">
        <v>700</v>
      </c>
      <c r="C2921" s="23">
        <v>0.5</v>
      </c>
      <c r="D2921" s="23">
        <v>100</v>
      </c>
      <c r="E2921" s="23">
        <v>10</v>
      </c>
      <c r="F2921" s="23">
        <v>0</v>
      </c>
      <c r="G2921" s="23">
        <v>10</v>
      </c>
      <c r="H2921" s="25">
        <v>0</v>
      </c>
    </row>
    <row r="2922" spans="1:8">
      <c r="A2922" s="23">
        <v>2919</v>
      </c>
      <c r="B2922" s="23">
        <v>700</v>
      </c>
      <c r="C2922" s="23">
        <v>0.5</v>
      </c>
      <c r="D2922" s="23">
        <v>100</v>
      </c>
      <c r="E2922" s="23">
        <v>10</v>
      </c>
      <c r="F2922" s="23">
        <v>0</v>
      </c>
      <c r="G2922" s="23">
        <v>40</v>
      </c>
      <c r="H2922" s="25">
        <v>0</v>
      </c>
    </row>
    <row r="2923" spans="1:8">
      <c r="A2923" s="23">
        <v>2920</v>
      </c>
      <c r="B2923" s="23">
        <v>700</v>
      </c>
      <c r="C2923" s="23">
        <v>0.5</v>
      </c>
      <c r="D2923" s="23">
        <v>100</v>
      </c>
      <c r="E2923" s="23">
        <v>10</v>
      </c>
      <c r="F2923" s="23">
        <v>0</v>
      </c>
      <c r="G2923" s="23">
        <v>70</v>
      </c>
      <c r="H2923" s="25">
        <v>0</v>
      </c>
    </row>
    <row r="2924" spans="1:8">
      <c r="A2924" s="23">
        <v>2921</v>
      </c>
      <c r="B2924" s="23">
        <v>700</v>
      </c>
      <c r="C2924" s="23">
        <v>0.5</v>
      </c>
      <c r="D2924" s="23">
        <v>100</v>
      </c>
      <c r="E2924" s="23">
        <v>10</v>
      </c>
      <c r="F2924" s="23">
        <v>0</v>
      </c>
      <c r="G2924" s="23">
        <v>100</v>
      </c>
      <c r="H2924" s="25">
        <v>0</v>
      </c>
    </row>
    <row r="2925" spans="1:8">
      <c r="A2925" s="23">
        <v>2922</v>
      </c>
      <c r="B2925" s="23">
        <v>700</v>
      </c>
      <c r="C2925" s="23">
        <v>0.5</v>
      </c>
      <c r="D2925" s="23">
        <v>100</v>
      </c>
      <c r="E2925" s="23">
        <v>10</v>
      </c>
      <c r="F2925" s="23">
        <v>30</v>
      </c>
      <c r="G2925" s="23">
        <v>0</v>
      </c>
      <c r="H2925" s="25">
        <v>0</v>
      </c>
    </row>
    <row r="2926" spans="1:8">
      <c r="A2926" s="23">
        <v>2923</v>
      </c>
      <c r="B2926" s="23">
        <v>700</v>
      </c>
      <c r="C2926" s="23">
        <v>0.5</v>
      </c>
      <c r="D2926" s="23">
        <v>100</v>
      </c>
      <c r="E2926" s="23">
        <v>10</v>
      </c>
      <c r="F2926" s="23">
        <v>30</v>
      </c>
      <c r="G2926" s="23">
        <v>5</v>
      </c>
      <c r="H2926" s="25">
        <v>0</v>
      </c>
    </row>
    <row r="2927" spans="1:8">
      <c r="A2927" s="23">
        <v>2924</v>
      </c>
      <c r="B2927" s="23">
        <v>700</v>
      </c>
      <c r="C2927" s="23">
        <v>0.5</v>
      </c>
      <c r="D2927" s="23">
        <v>100</v>
      </c>
      <c r="E2927" s="23">
        <v>10</v>
      </c>
      <c r="F2927" s="23">
        <v>30</v>
      </c>
      <c r="G2927" s="23">
        <v>10</v>
      </c>
      <c r="H2927" s="25">
        <v>0</v>
      </c>
    </row>
    <row r="2928" spans="1:8">
      <c r="A2928" s="23">
        <v>2925</v>
      </c>
      <c r="B2928" s="23">
        <v>700</v>
      </c>
      <c r="C2928" s="23">
        <v>0.5</v>
      </c>
      <c r="D2928" s="23">
        <v>100</v>
      </c>
      <c r="E2928" s="23">
        <v>10</v>
      </c>
      <c r="F2928" s="23">
        <v>30</v>
      </c>
      <c r="G2928" s="23">
        <v>40</v>
      </c>
      <c r="H2928" s="25">
        <v>0</v>
      </c>
    </row>
    <row r="2929" spans="1:8">
      <c r="A2929" s="23">
        <v>2926</v>
      </c>
      <c r="B2929" s="23">
        <v>700</v>
      </c>
      <c r="C2929" s="23">
        <v>0.5</v>
      </c>
      <c r="D2929" s="23">
        <v>100</v>
      </c>
      <c r="E2929" s="23">
        <v>10</v>
      </c>
      <c r="F2929" s="23">
        <v>30</v>
      </c>
      <c r="G2929" s="23">
        <v>70</v>
      </c>
      <c r="H2929" s="25">
        <v>0</v>
      </c>
    </row>
    <row r="2930" spans="1:8">
      <c r="A2930" s="23">
        <v>2927</v>
      </c>
      <c r="B2930" s="23">
        <v>700</v>
      </c>
      <c r="C2930" s="23">
        <v>0.5</v>
      </c>
      <c r="D2930" s="23">
        <v>100</v>
      </c>
      <c r="E2930" s="23">
        <v>10</v>
      </c>
      <c r="F2930" s="23">
        <v>30</v>
      </c>
      <c r="G2930" s="23">
        <v>100</v>
      </c>
      <c r="H2930" s="25">
        <v>0</v>
      </c>
    </row>
    <row r="2931" spans="1:8">
      <c r="A2931" s="23">
        <v>2928</v>
      </c>
      <c r="B2931" s="23">
        <v>700</v>
      </c>
      <c r="C2931" s="23">
        <v>0.5</v>
      </c>
      <c r="D2931" s="23">
        <v>100</v>
      </c>
      <c r="E2931" s="23">
        <v>10</v>
      </c>
      <c r="F2931" s="23">
        <v>60</v>
      </c>
      <c r="G2931" s="23">
        <v>0</v>
      </c>
      <c r="H2931" s="25">
        <v>0</v>
      </c>
    </row>
    <row r="2932" spans="1:8">
      <c r="A2932" s="23">
        <v>2929</v>
      </c>
      <c r="B2932" s="23">
        <v>700</v>
      </c>
      <c r="C2932" s="23">
        <v>0.5</v>
      </c>
      <c r="D2932" s="23">
        <v>100</v>
      </c>
      <c r="E2932" s="23">
        <v>10</v>
      </c>
      <c r="F2932" s="23">
        <v>60</v>
      </c>
      <c r="G2932" s="23">
        <v>5</v>
      </c>
      <c r="H2932" s="25">
        <v>0</v>
      </c>
    </row>
    <row r="2933" spans="1:8">
      <c r="A2933" s="23">
        <v>2930</v>
      </c>
      <c r="B2933" s="23">
        <v>700</v>
      </c>
      <c r="C2933" s="23">
        <v>0.5</v>
      </c>
      <c r="D2933" s="23">
        <v>100</v>
      </c>
      <c r="E2933" s="23">
        <v>10</v>
      </c>
      <c r="F2933" s="23">
        <v>60</v>
      </c>
      <c r="G2933" s="23">
        <v>10</v>
      </c>
      <c r="H2933" s="25">
        <v>0</v>
      </c>
    </row>
    <row r="2934" spans="1:8">
      <c r="A2934" s="23">
        <v>2931</v>
      </c>
      <c r="B2934" s="23">
        <v>700</v>
      </c>
      <c r="C2934" s="23">
        <v>0.5</v>
      </c>
      <c r="D2934" s="23">
        <v>100</v>
      </c>
      <c r="E2934" s="23">
        <v>10</v>
      </c>
      <c r="F2934" s="23">
        <v>60</v>
      </c>
      <c r="G2934" s="23">
        <v>40</v>
      </c>
      <c r="H2934" s="25">
        <v>0</v>
      </c>
    </row>
    <row r="2935" spans="1:8">
      <c r="A2935" s="23">
        <v>2932</v>
      </c>
      <c r="B2935" s="23">
        <v>700</v>
      </c>
      <c r="C2935" s="23">
        <v>0.5</v>
      </c>
      <c r="D2935" s="23">
        <v>100</v>
      </c>
      <c r="E2935" s="23">
        <v>10</v>
      </c>
      <c r="F2935" s="23">
        <v>60</v>
      </c>
      <c r="G2935" s="23">
        <v>70</v>
      </c>
      <c r="H2935" s="25">
        <v>0</v>
      </c>
    </row>
    <row r="2936" spans="1:8">
      <c r="A2936" s="23">
        <v>2933</v>
      </c>
      <c r="B2936" s="23">
        <v>700</v>
      </c>
      <c r="C2936" s="23">
        <v>0.5</v>
      </c>
      <c r="D2936" s="23">
        <v>100</v>
      </c>
      <c r="E2936" s="23">
        <v>10</v>
      </c>
      <c r="F2936" s="23">
        <v>60</v>
      </c>
      <c r="G2936" s="23">
        <v>100</v>
      </c>
      <c r="H2936" s="25">
        <v>0</v>
      </c>
    </row>
    <row r="2937" spans="1:8">
      <c r="A2937" s="23">
        <v>2934</v>
      </c>
      <c r="B2937" s="23">
        <v>700</v>
      </c>
      <c r="C2937" s="23">
        <v>0.5</v>
      </c>
      <c r="D2937" s="23">
        <v>100</v>
      </c>
      <c r="E2937" s="23">
        <v>20</v>
      </c>
      <c r="F2937" s="23">
        <v>0</v>
      </c>
      <c r="G2937" s="23">
        <v>0</v>
      </c>
      <c r="H2937" s="25">
        <v>0</v>
      </c>
    </row>
    <row r="2938" spans="1:8">
      <c r="A2938" s="23">
        <v>2935</v>
      </c>
      <c r="B2938" s="23">
        <v>700</v>
      </c>
      <c r="C2938" s="23">
        <v>0.5</v>
      </c>
      <c r="D2938" s="23">
        <v>100</v>
      </c>
      <c r="E2938" s="23">
        <v>20</v>
      </c>
      <c r="F2938" s="23">
        <v>0</v>
      </c>
      <c r="G2938" s="23">
        <v>5</v>
      </c>
      <c r="H2938" s="25">
        <v>0</v>
      </c>
    </row>
    <row r="2939" spans="1:8">
      <c r="A2939" s="23">
        <v>2936</v>
      </c>
      <c r="B2939" s="23">
        <v>700</v>
      </c>
      <c r="C2939" s="23">
        <v>0.5</v>
      </c>
      <c r="D2939" s="23">
        <v>100</v>
      </c>
      <c r="E2939" s="23">
        <v>20</v>
      </c>
      <c r="F2939" s="23">
        <v>0</v>
      </c>
      <c r="G2939" s="23">
        <v>10</v>
      </c>
      <c r="H2939" s="25">
        <v>0</v>
      </c>
    </row>
    <row r="2940" spans="1:8">
      <c r="A2940" s="23">
        <v>2937</v>
      </c>
      <c r="B2940" s="23">
        <v>700</v>
      </c>
      <c r="C2940" s="23">
        <v>0.5</v>
      </c>
      <c r="D2940" s="23">
        <v>100</v>
      </c>
      <c r="E2940" s="23">
        <v>20</v>
      </c>
      <c r="F2940" s="23">
        <v>0</v>
      </c>
      <c r="G2940" s="23">
        <v>40</v>
      </c>
      <c r="H2940" s="25">
        <v>0</v>
      </c>
    </row>
    <row r="2941" spans="1:8">
      <c r="A2941" s="23">
        <v>2938</v>
      </c>
      <c r="B2941" s="23">
        <v>700</v>
      </c>
      <c r="C2941" s="23">
        <v>0.5</v>
      </c>
      <c r="D2941" s="23">
        <v>100</v>
      </c>
      <c r="E2941" s="23">
        <v>20</v>
      </c>
      <c r="F2941" s="23">
        <v>0</v>
      </c>
      <c r="G2941" s="23">
        <v>70</v>
      </c>
      <c r="H2941" s="25">
        <v>0</v>
      </c>
    </row>
    <row r="2942" spans="1:8">
      <c r="A2942" s="23">
        <v>2939</v>
      </c>
      <c r="B2942" s="23">
        <v>700</v>
      </c>
      <c r="C2942" s="23">
        <v>0.5</v>
      </c>
      <c r="D2942" s="23">
        <v>100</v>
      </c>
      <c r="E2942" s="23">
        <v>20</v>
      </c>
      <c r="F2942" s="23">
        <v>0</v>
      </c>
      <c r="G2942" s="23">
        <v>100</v>
      </c>
      <c r="H2942" s="25">
        <v>0</v>
      </c>
    </row>
    <row r="2943" spans="1:8">
      <c r="A2943" s="23">
        <v>2940</v>
      </c>
      <c r="B2943" s="23">
        <v>700</v>
      </c>
      <c r="C2943" s="23">
        <v>0.5</v>
      </c>
      <c r="D2943" s="23">
        <v>100</v>
      </c>
      <c r="E2943" s="23">
        <v>20</v>
      </c>
      <c r="F2943" s="23">
        <v>30</v>
      </c>
      <c r="G2943" s="23">
        <v>0</v>
      </c>
      <c r="H2943" s="25">
        <v>0</v>
      </c>
    </row>
    <row r="2944" spans="1:8">
      <c r="A2944" s="23">
        <v>2941</v>
      </c>
      <c r="B2944" s="23">
        <v>700</v>
      </c>
      <c r="C2944" s="23">
        <v>0.5</v>
      </c>
      <c r="D2944" s="23">
        <v>100</v>
      </c>
      <c r="E2944" s="23">
        <v>20</v>
      </c>
      <c r="F2944" s="23">
        <v>30</v>
      </c>
      <c r="G2944" s="23">
        <v>5</v>
      </c>
      <c r="H2944" s="25">
        <v>0</v>
      </c>
    </row>
    <row r="2945" spans="1:8">
      <c r="A2945" s="23">
        <v>2942</v>
      </c>
      <c r="B2945" s="23">
        <v>700</v>
      </c>
      <c r="C2945" s="23">
        <v>0.5</v>
      </c>
      <c r="D2945" s="23">
        <v>100</v>
      </c>
      <c r="E2945" s="23">
        <v>20</v>
      </c>
      <c r="F2945" s="23">
        <v>30</v>
      </c>
      <c r="G2945" s="23">
        <v>10</v>
      </c>
      <c r="H2945" s="25">
        <v>0</v>
      </c>
    </row>
    <row r="2946" spans="1:8">
      <c r="A2946" s="23">
        <v>2943</v>
      </c>
      <c r="B2946" s="23">
        <v>700</v>
      </c>
      <c r="C2946" s="23">
        <v>0.5</v>
      </c>
      <c r="D2946" s="23">
        <v>100</v>
      </c>
      <c r="E2946" s="23">
        <v>20</v>
      </c>
      <c r="F2946" s="23">
        <v>30</v>
      </c>
      <c r="G2946" s="23">
        <v>40</v>
      </c>
      <c r="H2946" s="25">
        <v>0</v>
      </c>
    </row>
    <row r="2947" spans="1:8">
      <c r="A2947" s="23">
        <v>2944</v>
      </c>
      <c r="B2947" s="23">
        <v>700</v>
      </c>
      <c r="C2947" s="23">
        <v>0.5</v>
      </c>
      <c r="D2947" s="23">
        <v>100</v>
      </c>
      <c r="E2947" s="23">
        <v>20</v>
      </c>
      <c r="F2947" s="23">
        <v>30</v>
      </c>
      <c r="G2947" s="23">
        <v>70</v>
      </c>
      <c r="H2947" s="25">
        <v>0</v>
      </c>
    </row>
    <row r="2948" spans="1:8">
      <c r="A2948" s="23">
        <v>2945</v>
      </c>
      <c r="B2948" s="23">
        <v>700</v>
      </c>
      <c r="C2948" s="23">
        <v>0.5</v>
      </c>
      <c r="D2948" s="23">
        <v>100</v>
      </c>
      <c r="E2948" s="23">
        <v>20</v>
      </c>
      <c r="F2948" s="23">
        <v>30</v>
      </c>
      <c r="G2948" s="23">
        <v>100</v>
      </c>
      <c r="H2948" s="25">
        <v>0</v>
      </c>
    </row>
    <row r="2949" spans="1:8">
      <c r="A2949" s="23">
        <v>2946</v>
      </c>
      <c r="B2949" s="23">
        <v>700</v>
      </c>
      <c r="C2949" s="23">
        <v>0.5</v>
      </c>
      <c r="D2949" s="23">
        <v>100</v>
      </c>
      <c r="E2949" s="23">
        <v>20</v>
      </c>
      <c r="F2949" s="23">
        <v>60</v>
      </c>
      <c r="G2949" s="23">
        <v>0</v>
      </c>
      <c r="H2949" s="25">
        <v>0</v>
      </c>
    </row>
    <row r="2950" spans="1:8">
      <c r="A2950" s="23">
        <v>2947</v>
      </c>
      <c r="B2950" s="23">
        <v>700</v>
      </c>
      <c r="C2950" s="23">
        <v>0.5</v>
      </c>
      <c r="D2950" s="23">
        <v>100</v>
      </c>
      <c r="E2950" s="23">
        <v>20</v>
      </c>
      <c r="F2950" s="23">
        <v>60</v>
      </c>
      <c r="G2950" s="23">
        <v>5</v>
      </c>
      <c r="H2950" s="25">
        <v>0</v>
      </c>
    </row>
    <row r="2951" spans="1:8">
      <c r="A2951" s="23">
        <v>2948</v>
      </c>
      <c r="B2951" s="23">
        <v>700</v>
      </c>
      <c r="C2951" s="23">
        <v>0.5</v>
      </c>
      <c r="D2951" s="23">
        <v>100</v>
      </c>
      <c r="E2951" s="23">
        <v>20</v>
      </c>
      <c r="F2951" s="23">
        <v>60</v>
      </c>
      <c r="G2951" s="23">
        <v>10</v>
      </c>
      <c r="H2951" s="25">
        <v>0</v>
      </c>
    </row>
    <row r="2952" spans="1:8">
      <c r="A2952" s="23">
        <v>2949</v>
      </c>
      <c r="B2952" s="23">
        <v>700</v>
      </c>
      <c r="C2952" s="23">
        <v>0.5</v>
      </c>
      <c r="D2952" s="23">
        <v>100</v>
      </c>
      <c r="E2952" s="23">
        <v>20</v>
      </c>
      <c r="F2952" s="23">
        <v>60</v>
      </c>
      <c r="G2952" s="23">
        <v>40</v>
      </c>
      <c r="H2952" s="25">
        <v>0</v>
      </c>
    </row>
    <row r="2953" spans="1:8">
      <c r="A2953" s="23">
        <v>2950</v>
      </c>
      <c r="B2953" s="23">
        <v>700</v>
      </c>
      <c r="C2953" s="23">
        <v>0.5</v>
      </c>
      <c r="D2953" s="23">
        <v>100</v>
      </c>
      <c r="E2953" s="23">
        <v>20</v>
      </c>
      <c r="F2953" s="23">
        <v>60</v>
      </c>
      <c r="G2953" s="23">
        <v>70</v>
      </c>
      <c r="H2953" s="25">
        <v>0</v>
      </c>
    </row>
    <row r="2954" spans="1:8">
      <c r="A2954" s="23">
        <v>2951</v>
      </c>
      <c r="B2954" s="23">
        <v>700</v>
      </c>
      <c r="C2954" s="23">
        <v>0.5</v>
      </c>
      <c r="D2954" s="23">
        <v>100</v>
      </c>
      <c r="E2954" s="23">
        <v>20</v>
      </c>
      <c r="F2954" s="23">
        <v>60</v>
      </c>
      <c r="G2954" s="23">
        <v>100</v>
      </c>
      <c r="H2954" s="25">
        <v>0</v>
      </c>
    </row>
    <row r="2955" spans="1:8">
      <c r="A2955" s="23">
        <v>2952</v>
      </c>
      <c r="B2955" s="23">
        <v>700</v>
      </c>
      <c r="C2955" s="23">
        <v>0.5</v>
      </c>
      <c r="D2955" s="23">
        <v>100</v>
      </c>
      <c r="E2955" s="23">
        <v>50</v>
      </c>
      <c r="F2955" s="23">
        <v>0</v>
      </c>
      <c r="G2955" s="23">
        <v>0</v>
      </c>
      <c r="H2955" s="25">
        <v>0</v>
      </c>
    </row>
    <row r="2956" spans="1:8">
      <c r="A2956" s="23">
        <v>2953</v>
      </c>
      <c r="B2956" s="23">
        <v>700</v>
      </c>
      <c r="C2956" s="23">
        <v>0.5</v>
      </c>
      <c r="D2956" s="23">
        <v>100</v>
      </c>
      <c r="E2956" s="23">
        <v>50</v>
      </c>
      <c r="F2956" s="23">
        <v>0</v>
      </c>
      <c r="G2956" s="23">
        <v>5</v>
      </c>
      <c r="H2956" s="25">
        <v>0</v>
      </c>
    </row>
    <row r="2957" spans="1:8">
      <c r="A2957" s="23">
        <v>2954</v>
      </c>
      <c r="B2957" s="23">
        <v>700</v>
      </c>
      <c r="C2957" s="23">
        <v>0.5</v>
      </c>
      <c r="D2957" s="23">
        <v>100</v>
      </c>
      <c r="E2957" s="23">
        <v>50</v>
      </c>
      <c r="F2957" s="23">
        <v>0</v>
      </c>
      <c r="G2957" s="23">
        <v>10</v>
      </c>
      <c r="H2957" s="25">
        <v>0</v>
      </c>
    </row>
    <row r="2958" spans="1:8">
      <c r="A2958" s="23">
        <v>2955</v>
      </c>
      <c r="B2958" s="23">
        <v>700</v>
      </c>
      <c r="C2958" s="23">
        <v>0.5</v>
      </c>
      <c r="D2958" s="23">
        <v>100</v>
      </c>
      <c r="E2958" s="23">
        <v>50</v>
      </c>
      <c r="F2958" s="23">
        <v>0</v>
      </c>
      <c r="G2958" s="23">
        <v>40</v>
      </c>
      <c r="H2958" s="25">
        <v>0</v>
      </c>
    </row>
    <row r="2959" spans="1:8">
      <c r="A2959" s="23">
        <v>2956</v>
      </c>
      <c r="B2959" s="23">
        <v>700</v>
      </c>
      <c r="C2959" s="23">
        <v>0.5</v>
      </c>
      <c r="D2959" s="23">
        <v>100</v>
      </c>
      <c r="E2959" s="23">
        <v>50</v>
      </c>
      <c r="F2959" s="23">
        <v>0</v>
      </c>
      <c r="G2959" s="23">
        <v>70</v>
      </c>
      <c r="H2959" s="25">
        <v>0</v>
      </c>
    </row>
    <row r="2960" spans="1:8">
      <c r="A2960" s="23">
        <v>2957</v>
      </c>
      <c r="B2960" s="23">
        <v>700</v>
      </c>
      <c r="C2960" s="23">
        <v>0.5</v>
      </c>
      <c r="D2960" s="23">
        <v>100</v>
      </c>
      <c r="E2960" s="23">
        <v>50</v>
      </c>
      <c r="F2960" s="23">
        <v>0</v>
      </c>
      <c r="G2960" s="23">
        <v>100</v>
      </c>
      <c r="H2960" s="25">
        <v>0</v>
      </c>
    </row>
    <row r="2961" spans="1:8">
      <c r="A2961" s="23">
        <v>2958</v>
      </c>
      <c r="B2961" s="23">
        <v>700</v>
      </c>
      <c r="C2961" s="23">
        <v>0.5</v>
      </c>
      <c r="D2961" s="23">
        <v>100</v>
      </c>
      <c r="E2961" s="23">
        <v>50</v>
      </c>
      <c r="F2961" s="23">
        <v>30</v>
      </c>
      <c r="G2961" s="23">
        <v>0</v>
      </c>
      <c r="H2961" s="25">
        <v>0</v>
      </c>
    </row>
    <row r="2962" spans="1:8">
      <c r="A2962" s="23">
        <v>2959</v>
      </c>
      <c r="B2962" s="23">
        <v>700</v>
      </c>
      <c r="C2962" s="23">
        <v>0.5</v>
      </c>
      <c r="D2962" s="23">
        <v>100</v>
      </c>
      <c r="E2962" s="23">
        <v>50</v>
      </c>
      <c r="F2962" s="23">
        <v>30</v>
      </c>
      <c r="G2962" s="23">
        <v>5</v>
      </c>
      <c r="H2962" s="25">
        <v>0</v>
      </c>
    </row>
    <row r="2963" spans="1:8">
      <c r="A2963" s="23">
        <v>2960</v>
      </c>
      <c r="B2963" s="23">
        <v>700</v>
      </c>
      <c r="C2963" s="23">
        <v>0.5</v>
      </c>
      <c r="D2963" s="23">
        <v>100</v>
      </c>
      <c r="E2963" s="23">
        <v>50</v>
      </c>
      <c r="F2963" s="23">
        <v>30</v>
      </c>
      <c r="G2963" s="23">
        <v>10</v>
      </c>
      <c r="H2963" s="25">
        <v>0</v>
      </c>
    </row>
    <row r="2964" spans="1:8">
      <c r="A2964" s="23">
        <v>2961</v>
      </c>
      <c r="B2964" s="23">
        <v>700</v>
      </c>
      <c r="C2964" s="23">
        <v>0.5</v>
      </c>
      <c r="D2964" s="23">
        <v>100</v>
      </c>
      <c r="E2964" s="23">
        <v>50</v>
      </c>
      <c r="F2964" s="23">
        <v>30</v>
      </c>
      <c r="G2964" s="23">
        <v>40</v>
      </c>
      <c r="H2964" s="25">
        <v>0</v>
      </c>
    </row>
    <row r="2965" spans="1:8">
      <c r="A2965" s="23">
        <v>2962</v>
      </c>
      <c r="B2965" s="23">
        <v>700</v>
      </c>
      <c r="C2965" s="23">
        <v>0.5</v>
      </c>
      <c r="D2965" s="23">
        <v>100</v>
      </c>
      <c r="E2965" s="23">
        <v>50</v>
      </c>
      <c r="F2965" s="23">
        <v>30</v>
      </c>
      <c r="G2965" s="23">
        <v>70</v>
      </c>
      <c r="H2965" s="25">
        <v>0</v>
      </c>
    </row>
    <row r="2966" spans="1:8">
      <c r="A2966" s="23">
        <v>2963</v>
      </c>
      <c r="B2966" s="23">
        <v>700</v>
      </c>
      <c r="C2966" s="23">
        <v>0.5</v>
      </c>
      <c r="D2966" s="23">
        <v>100</v>
      </c>
      <c r="E2966" s="23">
        <v>50</v>
      </c>
      <c r="F2966" s="23">
        <v>30</v>
      </c>
      <c r="G2966" s="23">
        <v>100</v>
      </c>
      <c r="H2966" s="25">
        <v>0</v>
      </c>
    </row>
    <row r="2967" spans="1:8">
      <c r="A2967" s="23">
        <v>2964</v>
      </c>
      <c r="B2967" s="23">
        <v>700</v>
      </c>
      <c r="C2967" s="23">
        <v>0.5</v>
      </c>
      <c r="D2967" s="23">
        <v>100</v>
      </c>
      <c r="E2967" s="23">
        <v>50</v>
      </c>
      <c r="F2967" s="23">
        <v>60</v>
      </c>
      <c r="G2967" s="23">
        <v>0</v>
      </c>
      <c r="H2967" s="25">
        <v>0</v>
      </c>
    </row>
    <row r="2968" spans="1:8">
      <c r="A2968" s="23">
        <v>2965</v>
      </c>
      <c r="B2968" s="23">
        <v>700</v>
      </c>
      <c r="C2968" s="23">
        <v>0.5</v>
      </c>
      <c r="D2968" s="23">
        <v>100</v>
      </c>
      <c r="E2968" s="23">
        <v>50</v>
      </c>
      <c r="F2968" s="23">
        <v>60</v>
      </c>
      <c r="G2968" s="23">
        <v>5</v>
      </c>
      <c r="H2968" s="25">
        <v>0</v>
      </c>
    </row>
    <row r="2969" spans="1:8">
      <c r="A2969" s="23">
        <v>2966</v>
      </c>
      <c r="B2969" s="23">
        <v>700</v>
      </c>
      <c r="C2969" s="23">
        <v>0.5</v>
      </c>
      <c r="D2969" s="23">
        <v>100</v>
      </c>
      <c r="E2969" s="23">
        <v>50</v>
      </c>
      <c r="F2969" s="23">
        <v>60</v>
      </c>
      <c r="G2969" s="23">
        <v>10</v>
      </c>
      <c r="H2969" s="25">
        <v>0</v>
      </c>
    </row>
    <row r="2970" spans="1:8">
      <c r="A2970" s="23">
        <v>2967</v>
      </c>
      <c r="B2970" s="23">
        <v>700</v>
      </c>
      <c r="C2970" s="23">
        <v>0.5</v>
      </c>
      <c r="D2970" s="23">
        <v>100</v>
      </c>
      <c r="E2970" s="23">
        <v>50</v>
      </c>
      <c r="F2970" s="23">
        <v>60</v>
      </c>
      <c r="G2970" s="23">
        <v>40</v>
      </c>
      <c r="H2970" s="25">
        <v>0</v>
      </c>
    </row>
    <row r="2971" spans="1:8">
      <c r="A2971" s="23">
        <v>2968</v>
      </c>
      <c r="B2971" s="23">
        <v>700</v>
      </c>
      <c r="C2971" s="23">
        <v>0.5</v>
      </c>
      <c r="D2971" s="23">
        <v>100</v>
      </c>
      <c r="E2971" s="23">
        <v>50</v>
      </c>
      <c r="F2971" s="23">
        <v>60</v>
      </c>
      <c r="G2971" s="23">
        <v>70</v>
      </c>
      <c r="H2971" s="25">
        <v>0</v>
      </c>
    </row>
    <row r="2972" spans="1:8">
      <c r="A2972" s="23">
        <v>2969</v>
      </c>
      <c r="B2972" s="23">
        <v>700</v>
      </c>
      <c r="C2972" s="23">
        <v>0.5</v>
      </c>
      <c r="D2972" s="23">
        <v>100</v>
      </c>
      <c r="E2972" s="23">
        <v>50</v>
      </c>
      <c r="F2972" s="23">
        <v>60</v>
      </c>
      <c r="G2972" s="23">
        <v>100</v>
      </c>
      <c r="H2972" s="25">
        <v>0</v>
      </c>
    </row>
    <row r="2973" spans="1:8">
      <c r="A2973" s="23">
        <v>2970</v>
      </c>
      <c r="B2973" s="23">
        <v>700</v>
      </c>
      <c r="C2973" s="23">
        <v>0.5</v>
      </c>
      <c r="D2973" s="23">
        <v>500</v>
      </c>
      <c r="E2973" s="23">
        <v>1</v>
      </c>
      <c r="F2973" s="23">
        <v>0</v>
      </c>
      <c r="G2973" s="23">
        <v>0</v>
      </c>
      <c r="H2973" s="25">
        <v>0</v>
      </c>
    </row>
    <row r="2974" spans="1:8">
      <c r="A2974" s="23">
        <v>2971</v>
      </c>
      <c r="B2974" s="23">
        <v>700</v>
      </c>
      <c r="C2974" s="23">
        <v>0.5</v>
      </c>
      <c r="D2974" s="23">
        <v>500</v>
      </c>
      <c r="E2974" s="23">
        <v>1</v>
      </c>
      <c r="F2974" s="23">
        <v>0</v>
      </c>
      <c r="G2974" s="23">
        <v>5</v>
      </c>
      <c r="H2974" s="25">
        <v>0</v>
      </c>
    </row>
    <row r="2975" spans="1:8">
      <c r="A2975" s="23">
        <v>2972</v>
      </c>
      <c r="B2975" s="23">
        <v>700</v>
      </c>
      <c r="C2975" s="23">
        <v>0.5</v>
      </c>
      <c r="D2975" s="23">
        <v>500</v>
      </c>
      <c r="E2975" s="23">
        <v>1</v>
      </c>
      <c r="F2975" s="23">
        <v>0</v>
      </c>
      <c r="G2975" s="23">
        <v>10</v>
      </c>
      <c r="H2975" s="25">
        <v>0</v>
      </c>
    </row>
    <row r="2976" spans="1:8">
      <c r="A2976" s="23">
        <v>2973</v>
      </c>
      <c r="B2976" s="23">
        <v>700</v>
      </c>
      <c r="C2976" s="23">
        <v>0.5</v>
      </c>
      <c r="D2976" s="23">
        <v>500</v>
      </c>
      <c r="E2976" s="23">
        <v>1</v>
      </c>
      <c r="F2976" s="23">
        <v>0</v>
      </c>
      <c r="G2976" s="23">
        <v>40</v>
      </c>
      <c r="H2976" s="25">
        <v>0</v>
      </c>
    </row>
    <row r="2977" spans="1:8">
      <c r="A2977" s="23">
        <v>2974</v>
      </c>
      <c r="B2977" s="23">
        <v>700</v>
      </c>
      <c r="C2977" s="23">
        <v>0.5</v>
      </c>
      <c r="D2977" s="23">
        <v>500</v>
      </c>
      <c r="E2977" s="23">
        <v>1</v>
      </c>
      <c r="F2977" s="23">
        <v>0</v>
      </c>
      <c r="G2977" s="23">
        <v>70</v>
      </c>
      <c r="H2977" s="25">
        <v>0</v>
      </c>
    </row>
    <row r="2978" spans="1:8">
      <c r="A2978" s="23">
        <v>2975</v>
      </c>
      <c r="B2978" s="23">
        <v>700</v>
      </c>
      <c r="C2978" s="23">
        <v>0.5</v>
      </c>
      <c r="D2978" s="23">
        <v>500</v>
      </c>
      <c r="E2978" s="23">
        <v>1</v>
      </c>
      <c r="F2978" s="23">
        <v>0</v>
      </c>
      <c r="G2978" s="23">
        <v>100</v>
      </c>
      <c r="H2978" s="25">
        <v>0</v>
      </c>
    </row>
    <row r="2979" spans="1:8">
      <c r="A2979" s="23">
        <v>2976</v>
      </c>
      <c r="B2979" s="23">
        <v>700</v>
      </c>
      <c r="C2979" s="23">
        <v>0.5</v>
      </c>
      <c r="D2979" s="23">
        <v>500</v>
      </c>
      <c r="E2979" s="23">
        <v>1</v>
      </c>
      <c r="F2979" s="23">
        <v>30</v>
      </c>
      <c r="G2979" s="23">
        <v>0</v>
      </c>
      <c r="H2979" s="25">
        <v>0</v>
      </c>
    </row>
    <row r="2980" spans="1:8">
      <c r="A2980" s="23">
        <v>2977</v>
      </c>
      <c r="B2980" s="23">
        <v>700</v>
      </c>
      <c r="C2980" s="23">
        <v>0.5</v>
      </c>
      <c r="D2980" s="23">
        <v>500</v>
      </c>
      <c r="E2980" s="23">
        <v>1</v>
      </c>
      <c r="F2980" s="23">
        <v>30</v>
      </c>
      <c r="G2980" s="23">
        <v>5</v>
      </c>
      <c r="H2980" s="25">
        <v>0</v>
      </c>
    </row>
    <row r="2981" spans="1:8">
      <c r="A2981" s="23">
        <v>2978</v>
      </c>
      <c r="B2981" s="23">
        <v>700</v>
      </c>
      <c r="C2981" s="23">
        <v>0.5</v>
      </c>
      <c r="D2981" s="23">
        <v>500</v>
      </c>
      <c r="E2981" s="23">
        <v>1</v>
      </c>
      <c r="F2981" s="23">
        <v>30</v>
      </c>
      <c r="G2981" s="23">
        <v>10</v>
      </c>
      <c r="H2981" s="25">
        <v>0</v>
      </c>
    </row>
    <row r="2982" spans="1:8">
      <c r="A2982" s="23">
        <v>2979</v>
      </c>
      <c r="B2982" s="23">
        <v>700</v>
      </c>
      <c r="C2982" s="23">
        <v>0.5</v>
      </c>
      <c r="D2982" s="23">
        <v>500</v>
      </c>
      <c r="E2982" s="23">
        <v>1</v>
      </c>
      <c r="F2982" s="23">
        <v>30</v>
      </c>
      <c r="G2982" s="23">
        <v>40</v>
      </c>
      <c r="H2982" s="25">
        <v>0</v>
      </c>
    </row>
    <row r="2983" spans="1:8">
      <c r="A2983" s="23">
        <v>2980</v>
      </c>
      <c r="B2983" s="23">
        <v>700</v>
      </c>
      <c r="C2983" s="23">
        <v>0.5</v>
      </c>
      <c r="D2983" s="23">
        <v>500</v>
      </c>
      <c r="E2983" s="23">
        <v>1</v>
      </c>
      <c r="F2983" s="23">
        <v>30</v>
      </c>
      <c r="G2983" s="23">
        <v>70</v>
      </c>
      <c r="H2983" s="25">
        <v>0</v>
      </c>
    </row>
    <row r="2984" spans="1:8">
      <c r="A2984" s="23">
        <v>2981</v>
      </c>
      <c r="B2984" s="23">
        <v>700</v>
      </c>
      <c r="C2984" s="23">
        <v>0.5</v>
      </c>
      <c r="D2984" s="23">
        <v>500</v>
      </c>
      <c r="E2984" s="23">
        <v>1</v>
      </c>
      <c r="F2984" s="23">
        <v>30</v>
      </c>
      <c r="G2984" s="23">
        <v>100</v>
      </c>
      <c r="H2984" s="25">
        <v>0</v>
      </c>
    </row>
    <row r="2985" spans="1:8">
      <c r="A2985" s="23">
        <v>2982</v>
      </c>
      <c r="B2985" s="23">
        <v>700</v>
      </c>
      <c r="C2985" s="23">
        <v>0.5</v>
      </c>
      <c r="D2985" s="23">
        <v>500</v>
      </c>
      <c r="E2985" s="23">
        <v>1</v>
      </c>
      <c r="F2985" s="23">
        <v>60</v>
      </c>
      <c r="G2985" s="23">
        <v>0</v>
      </c>
      <c r="H2985" s="25">
        <v>0</v>
      </c>
    </row>
    <row r="2986" spans="1:8">
      <c r="A2986" s="23">
        <v>2983</v>
      </c>
      <c r="B2986" s="23">
        <v>700</v>
      </c>
      <c r="C2986" s="23">
        <v>0.5</v>
      </c>
      <c r="D2986" s="23">
        <v>500</v>
      </c>
      <c r="E2986" s="23">
        <v>1</v>
      </c>
      <c r="F2986" s="23">
        <v>60</v>
      </c>
      <c r="G2986" s="23">
        <v>5</v>
      </c>
      <c r="H2986" s="25">
        <v>0</v>
      </c>
    </row>
    <row r="2987" spans="1:8">
      <c r="A2987" s="23">
        <v>2984</v>
      </c>
      <c r="B2987" s="23">
        <v>700</v>
      </c>
      <c r="C2987" s="23">
        <v>0.5</v>
      </c>
      <c r="D2987" s="23">
        <v>500</v>
      </c>
      <c r="E2987" s="23">
        <v>1</v>
      </c>
      <c r="F2987" s="23">
        <v>60</v>
      </c>
      <c r="G2987" s="23">
        <v>10</v>
      </c>
      <c r="H2987" s="25">
        <v>0</v>
      </c>
    </row>
    <row r="2988" spans="1:8">
      <c r="A2988" s="23">
        <v>2985</v>
      </c>
      <c r="B2988" s="23">
        <v>700</v>
      </c>
      <c r="C2988" s="23">
        <v>0.5</v>
      </c>
      <c r="D2988" s="23">
        <v>500</v>
      </c>
      <c r="E2988" s="23">
        <v>1</v>
      </c>
      <c r="F2988" s="23">
        <v>60</v>
      </c>
      <c r="G2988" s="23">
        <v>40</v>
      </c>
      <c r="H2988" s="25">
        <v>0</v>
      </c>
    </row>
    <row r="2989" spans="1:8">
      <c r="A2989" s="23">
        <v>2986</v>
      </c>
      <c r="B2989" s="23">
        <v>700</v>
      </c>
      <c r="C2989" s="23">
        <v>0.5</v>
      </c>
      <c r="D2989" s="23">
        <v>500</v>
      </c>
      <c r="E2989" s="23">
        <v>1</v>
      </c>
      <c r="F2989" s="23">
        <v>60</v>
      </c>
      <c r="G2989" s="23">
        <v>70</v>
      </c>
      <c r="H2989" s="25">
        <v>0</v>
      </c>
    </row>
    <row r="2990" spans="1:8">
      <c r="A2990" s="23">
        <v>2987</v>
      </c>
      <c r="B2990" s="23">
        <v>700</v>
      </c>
      <c r="C2990" s="23">
        <v>0.5</v>
      </c>
      <c r="D2990" s="23">
        <v>500</v>
      </c>
      <c r="E2990" s="23">
        <v>1</v>
      </c>
      <c r="F2990" s="23">
        <v>60</v>
      </c>
      <c r="G2990" s="23">
        <v>100</v>
      </c>
      <c r="H2990" s="25">
        <v>0</v>
      </c>
    </row>
    <row r="2991" spans="1:8">
      <c r="A2991" s="23">
        <v>2988</v>
      </c>
      <c r="B2991" s="23">
        <v>700</v>
      </c>
      <c r="C2991" s="23">
        <v>0.5</v>
      </c>
      <c r="D2991" s="23">
        <v>500</v>
      </c>
      <c r="E2991" s="23">
        <v>5</v>
      </c>
      <c r="F2991" s="23">
        <v>0</v>
      </c>
      <c r="G2991" s="23">
        <v>0</v>
      </c>
      <c r="H2991" s="25">
        <v>0</v>
      </c>
    </row>
    <row r="2992" spans="1:8">
      <c r="A2992" s="23">
        <v>2989</v>
      </c>
      <c r="B2992" s="23">
        <v>700</v>
      </c>
      <c r="C2992" s="23">
        <v>0.5</v>
      </c>
      <c r="D2992" s="23">
        <v>500</v>
      </c>
      <c r="E2992" s="23">
        <v>5</v>
      </c>
      <c r="F2992" s="23">
        <v>0</v>
      </c>
      <c r="G2992" s="23">
        <v>5</v>
      </c>
      <c r="H2992" s="25">
        <v>0</v>
      </c>
    </row>
    <row r="2993" spans="1:8">
      <c r="A2993" s="23">
        <v>2990</v>
      </c>
      <c r="B2993" s="23">
        <v>700</v>
      </c>
      <c r="C2993" s="23">
        <v>0.5</v>
      </c>
      <c r="D2993" s="23">
        <v>500</v>
      </c>
      <c r="E2993" s="23">
        <v>5</v>
      </c>
      <c r="F2993" s="23">
        <v>0</v>
      </c>
      <c r="G2993" s="23">
        <v>10</v>
      </c>
      <c r="H2993" s="25">
        <v>0</v>
      </c>
    </row>
    <row r="2994" spans="1:8">
      <c r="A2994" s="23">
        <v>2991</v>
      </c>
      <c r="B2994" s="23">
        <v>700</v>
      </c>
      <c r="C2994" s="23">
        <v>0.5</v>
      </c>
      <c r="D2994" s="23">
        <v>500</v>
      </c>
      <c r="E2994" s="23">
        <v>5</v>
      </c>
      <c r="F2994" s="23">
        <v>0</v>
      </c>
      <c r="G2994" s="23">
        <v>40</v>
      </c>
      <c r="H2994" s="25">
        <v>0</v>
      </c>
    </row>
    <row r="2995" spans="1:8">
      <c r="A2995" s="23">
        <v>2992</v>
      </c>
      <c r="B2995" s="23">
        <v>700</v>
      </c>
      <c r="C2995" s="23">
        <v>0.5</v>
      </c>
      <c r="D2995" s="23">
        <v>500</v>
      </c>
      <c r="E2995" s="23">
        <v>5</v>
      </c>
      <c r="F2995" s="23">
        <v>0</v>
      </c>
      <c r="G2995" s="23">
        <v>70</v>
      </c>
      <c r="H2995" s="25">
        <v>0</v>
      </c>
    </row>
    <row r="2996" spans="1:8">
      <c r="A2996" s="23">
        <v>2993</v>
      </c>
      <c r="B2996" s="23">
        <v>700</v>
      </c>
      <c r="C2996" s="23">
        <v>0.5</v>
      </c>
      <c r="D2996" s="23">
        <v>500</v>
      </c>
      <c r="E2996" s="23">
        <v>5</v>
      </c>
      <c r="F2996" s="23">
        <v>0</v>
      </c>
      <c r="G2996" s="23">
        <v>100</v>
      </c>
      <c r="H2996" s="25">
        <v>0</v>
      </c>
    </row>
    <row r="2997" spans="1:8">
      <c r="A2997" s="23">
        <v>2994</v>
      </c>
      <c r="B2997" s="23">
        <v>700</v>
      </c>
      <c r="C2997" s="23">
        <v>0.5</v>
      </c>
      <c r="D2997" s="23">
        <v>500</v>
      </c>
      <c r="E2997" s="23">
        <v>5</v>
      </c>
      <c r="F2997" s="23">
        <v>30</v>
      </c>
      <c r="G2997" s="23">
        <v>0</v>
      </c>
      <c r="H2997" s="25">
        <v>0</v>
      </c>
    </row>
    <row r="2998" spans="1:8">
      <c r="A2998" s="23">
        <v>2995</v>
      </c>
      <c r="B2998" s="23">
        <v>700</v>
      </c>
      <c r="C2998" s="23">
        <v>0.5</v>
      </c>
      <c r="D2998" s="23">
        <v>500</v>
      </c>
      <c r="E2998" s="23">
        <v>5</v>
      </c>
      <c r="F2998" s="23">
        <v>30</v>
      </c>
      <c r="G2998" s="23">
        <v>5</v>
      </c>
      <c r="H2998" s="25">
        <v>0</v>
      </c>
    </row>
    <row r="2999" spans="1:8">
      <c r="A2999" s="23">
        <v>2996</v>
      </c>
      <c r="B2999" s="23">
        <v>700</v>
      </c>
      <c r="C2999" s="23">
        <v>0.5</v>
      </c>
      <c r="D2999" s="23">
        <v>500</v>
      </c>
      <c r="E2999" s="23">
        <v>5</v>
      </c>
      <c r="F2999" s="23">
        <v>30</v>
      </c>
      <c r="G2999" s="23">
        <v>10</v>
      </c>
      <c r="H2999" s="25">
        <v>0</v>
      </c>
    </row>
    <row r="3000" spans="1:8">
      <c r="A3000" s="23">
        <v>2997</v>
      </c>
      <c r="B3000" s="23">
        <v>700</v>
      </c>
      <c r="C3000" s="23">
        <v>0.5</v>
      </c>
      <c r="D3000" s="23">
        <v>500</v>
      </c>
      <c r="E3000" s="23">
        <v>5</v>
      </c>
      <c r="F3000" s="23">
        <v>30</v>
      </c>
      <c r="G3000" s="23">
        <v>40</v>
      </c>
      <c r="H3000" s="25">
        <v>0</v>
      </c>
    </row>
    <row r="3001" spans="1:8">
      <c r="A3001" s="23">
        <v>2998</v>
      </c>
      <c r="B3001" s="23">
        <v>700</v>
      </c>
      <c r="C3001" s="23">
        <v>0.5</v>
      </c>
      <c r="D3001" s="23">
        <v>500</v>
      </c>
      <c r="E3001" s="23">
        <v>5</v>
      </c>
      <c r="F3001" s="23">
        <v>30</v>
      </c>
      <c r="G3001" s="23">
        <v>70</v>
      </c>
      <c r="H3001" s="25">
        <v>0</v>
      </c>
    </row>
    <row r="3002" spans="1:8">
      <c r="A3002" s="23">
        <v>2999</v>
      </c>
      <c r="B3002" s="23">
        <v>700</v>
      </c>
      <c r="C3002" s="23">
        <v>0.5</v>
      </c>
      <c r="D3002" s="23">
        <v>500</v>
      </c>
      <c r="E3002" s="23">
        <v>5</v>
      </c>
      <c r="F3002" s="23">
        <v>30</v>
      </c>
      <c r="G3002" s="23">
        <v>100</v>
      </c>
      <c r="H3002" s="25">
        <v>0</v>
      </c>
    </row>
    <row r="3003" spans="1:8">
      <c r="A3003" s="23">
        <v>3000</v>
      </c>
      <c r="B3003" s="23">
        <v>700</v>
      </c>
      <c r="C3003" s="23">
        <v>0.5</v>
      </c>
      <c r="D3003" s="23">
        <v>500</v>
      </c>
      <c r="E3003" s="23">
        <v>5</v>
      </c>
      <c r="F3003" s="23">
        <v>60</v>
      </c>
      <c r="G3003" s="23">
        <v>0</v>
      </c>
      <c r="H3003" s="25">
        <v>0</v>
      </c>
    </row>
    <row r="3004" spans="1:8">
      <c r="A3004" s="23">
        <v>3001</v>
      </c>
      <c r="B3004" s="23">
        <v>700</v>
      </c>
      <c r="C3004" s="23">
        <v>0.5</v>
      </c>
      <c r="D3004" s="23">
        <v>500</v>
      </c>
      <c r="E3004" s="23">
        <v>5</v>
      </c>
      <c r="F3004" s="23">
        <v>60</v>
      </c>
      <c r="G3004" s="23">
        <v>5</v>
      </c>
      <c r="H3004" s="25">
        <v>0</v>
      </c>
    </row>
    <row r="3005" spans="1:8">
      <c r="A3005" s="23">
        <v>3002</v>
      </c>
      <c r="B3005" s="23">
        <v>700</v>
      </c>
      <c r="C3005" s="23">
        <v>0.5</v>
      </c>
      <c r="D3005" s="23">
        <v>500</v>
      </c>
      <c r="E3005" s="23">
        <v>5</v>
      </c>
      <c r="F3005" s="23">
        <v>60</v>
      </c>
      <c r="G3005" s="23">
        <v>10</v>
      </c>
      <c r="H3005" s="25">
        <v>0</v>
      </c>
    </row>
    <row r="3006" spans="1:8">
      <c r="A3006" s="23">
        <v>3003</v>
      </c>
      <c r="B3006" s="23">
        <v>700</v>
      </c>
      <c r="C3006" s="23">
        <v>0.5</v>
      </c>
      <c r="D3006" s="23">
        <v>500</v>
      </c>
      <c r="E3006" s="23">
        <v>5</v>
      </c>
      <c r="F3006" s="23">
        <v>60</v>
      </c>
      <c r="G3006" s="23">
        <v>40</v>
      </c>
      <c r="H3006" s="25">
        <v>0</v>
      </c>
    </row>
    <row r="3007" spans="1:8">
      <c r="A3007" s="23">
        <v>3004</v>
      </c>
      <c r="B3007" s="23">
        <v>700</v>
      </c>
      <c r="C3007" s="23">
        <v>0.5</v>
      </c>
      <c r="D3007" s="23">
        <v>500</v>
      </c>
      <c r="E3007" s="23">
        <v>5</v>
      </c>
      <c r="F3007" s="23">
        <v>60</v>
      </c>
      <c r="G3007" s="23">
        <v>70</v>
      </c>
      <c r="H3007" s="25">
        <v>0</v>
      </c>
    </row>
    <row r="3008" spans="1:8">
      <c r="A3008" s="23">
        <v>3005</v>
      </c>
      <c r="B3008" s="23">
        <v>700</v>
      </c>
      <c r="C3008" s="23">
        <v>0.5</v>
      </c>
      <c r="D3008" s="23">
        <v>500</v>
      </c>
      <c r="E3008" s="23">
        <v>5</v>
      </c>
      <c r="F3008" s="23">
        <v>60</v>
      </c>
      <c r="G3008" s="23">
        <v>100</v>
      </c>
      <c r="H3008" s="25">
        <v>0</v>
      </c>
    </row>
    <row r="3009" spans="1:8">
      <c r="A3009" s="23">
        <v>3006</v>
      </c>
      <c r="B3009" s="23">
        <v>700</v>
      </c>
      <c r="C3009" s="23">
        <v>0.5</v>
      </c>
      <c r="D3009" s="23">
        <v>500</v>
      </c>
      <c r="E3009" s="23">
        <v>10</v>
      </c>
      <c r="F3009" s="23">
        <v>0</v>
      </c>
      <c r="G3009" s="23">
        <v>0</v>
      </c>
      <c r="H3009" s="25">
        <v>0</v>
      </c>
    </row>
    <row r="3010" spans="1:8">
      <c r="A3010" s="23">
        <v>3007</v>
      </c>
      <c r="B3010" s="23">
        <v>700</v>
      </c>
      <c r="C3010" s="23">
        <v>0.5</v>
      </c>
      <c r="D3010" s="23">
        <v>500</v>
      </c>
      <c r="E3010" s="23">
        <v>10</v>
      </c>
      <c r="F3010" s="23">
        <v>0</v>
      </c>
      <c r="G3010" s="23">
        <v>5</v>
      </c>
      <c r="H3010" s="25">
        <v>0</v>
      </c>
    </row>
    <row r="3011" spans="1:8">
      <c r="A3011" s="23">
        <v>3008</v>
      </c>
      <c r="B3011" s="23">
        <v>700</v>
      </c>
      <c r="C3011" s="23">
        <v>0.5</v>
      </c>
      <c r="D3011" s="23">
        <v>500</v>
      </c>
      <c r="E3011" s="23">
        <v>10</v>
      </c>
      <c r="F3011" s="23">
        <v>0</v>
      </c>
      <c r="G3011" s="23">
        <v>10</v>
      </c>
      <c r="H3011" s="25">
        <v>0</v>
      </c>
    </row>
    <row r="3012" spans="1:8">
      <c r="A3012" s="23">
        <v>3009</v>
      </c>
      <c r="B3012" s="23">
        <v>700</v>
      </c>
      <c r="C3012" s="23">
        <v>0.5</v>
      </c>
      <c r="D3012" s="23">
        <v>500</v>
      </c>
      <c r="E3012" s="23">
        <v>10</v>
      </c>
      <c r="F3012" s="23">
        <v>0</v>
      </c>
      <c r="G3012" s="23">
        <v>40</v>
      </c>
      <c r="H3012" s="25">
        <v>0</v>
      </c>
    </row>
    <row r="3013" spans="1:8">
      <c r="A3013" s="23">
        <v>3010</v>
      </c>
      <c r="B3013" s="23">
        <v>700</v>
      </c>
      <c r="C3013" s="23">
        <v>0.5</v>
      </c>
      <c r="D3013" s="23">
        <v>500</v>
      </c>
      <c r="E3013" s="23">
        <v>10</v>
      </c>
      <c r="F3013" s="23">
        <v>0</v>
      </c>
      <c r="G3013" s="23">
        <v>70</v>
      </c>
      <c r="H3013" s="25">
        <v>0</v>
      </c>
    </row>
    <row r="3014" spans="1:8">
      <c r="A3014" s="23">
        <v>3011</v>
      </c>
      <c r="B3014" s="23">
        <v>700</v>
      </c>
      <c r="C3014" s="23">
        <v>0.5</v>
      </c>
      <c r="D3014" s="23">
        <v>500</v>
      </c>
      <c r="E3014" s="23">
        <v>10</v>
      </c>
      <c r="F3014" s="23">
        <v>0</v>
      </c>
      <c r="G3014" s="23">
        <v>100</v>
      </c>
      <c r="H3014" s="25">
        <v>0</v>
      </c>
    </row>
    <row r="3015" spans="1:8">
      <c r="A3015" s="23">
        <v>3012</v>
      </c>
      <c r="B3015" s="23">
        <v>700</v>
      </c>
      <c r="C3015" s="23">
        <v>0.5</v>
      </c>
      <c r="D3015" s="23">
        <v>500</v>
      </c>
      <c r="E3015" s="23">
        <v>10</v>
      </c>
      <c r="F3015" s="23">
        <v>30</v>
      </c>
      <c r="G3015" s="23">
        <v>0</v>
      </c>
      <c r="H3015" s="25">
        <v>0</v>
      </c>
    </row>
    <row r="3016" spans="1:8">
      <c r="A3016" s="23">
        <v>3013</v>
      </c>
      <c r="B3016" s="23">
        <v>700</v>
      </c>
      <c r="C3016" s="23">
        <v>0.5</v>
      </c>
      <c r="D3016" s="23">
        <v>500</v>
      </c>
      <c r="E3016" s="23">
        <v>10</v>
      </c>
      <c r="F3016" s="23">
        <v>30</v>
      </c>
      <c r="G3016" s="23">
        <v>5</v>
      </c>
      <c r="H3016" s="25">
        <v>0</v>
      </c>
    </row>
    <row r="3017" spans="1:8">
      <c r="A3017" s="23">
        <v>3014</v>
      </c>
      <c r="B3017" s="23">
        <v>700</v>
      </c>
      <c r="C3017" s="23">
        <v>0.5</v>
      </c>
      <c r="D3017" s="23">
        <v>500</v>
      </c>
      <c r="E3017" s="23">
        <v>10</v>
      </c>
      <c r="F3017" s="23">
        <v>30</v>
      </c>
      <c r="G3017" s="23">
        <v>10</v>
      </c>
      <c r="H3017" s="25">
        <v>0</v>
      </c>
    </row>
    <row r="3018" spans="1:8">
      <c r="A3018" s="23">
        <v>3015</v>
      </c>
      <c r="B3018" s="23">
        <v>700</v>
      </c>
      <c r="C3018" s="23">
        <v>0.5</v>
      </c>
      <c r="D3018" s="23">
        <v>500</v>
      </c>
      <c r="E3018" s="23">
        <v>10</v>
      </c>
      <c r="F3018" s="23">
        <v>30</v>
      </c>
      <c r="G3018" s="23">
        <v>40</v>
      </c>
      <c r="H3018" s="25">
        <v>0</v>
      </c>
    </row>
    <row r="3019" spans="1:8">
      <c r="A3019" s="23">
        <v>3016</v>
      </c>
      <c r="B3019" s="23">
        <v>700</v>
      </c>
      <c r="C3019" s="23">
        <v>0.5</v>
      </c>
      <c r="D3019" s="23">
        <v>500</v>
      </c>
      <c r="E3019" s="23">
        <v>10</v>
      </c>
      <c r="F3019" s="23">
        <v>30</v>
      </c>
      <c r="G3019" s="23">
        <v>70</v>
      </c>
      <c r="H3019" s="25">
        <v>0</v>
      </c>
    </row>
    <row r="3020" spans="1:8">
      <c r="A3020" s="23">
        <v>3017</v>
      </c>
      <c r="B3020" s="23">
        <v>700</v>
      </c>
      <c r="C3020" s="23">
        <v>0.5</v>
      </c>
      <c r="D3020" s="23">
        <v>500</v>
      </c>
      <c r="E3020" s="23">
        <v>10</v>
      </c>
      <c r="F3020" s="23">
        <v>30</v>
      </c>
      <c r="G3020" s="23">
        <v>100</v>
      </c>
      <c r="H3020" s="25">
        <v>0</v>
      </c>
    </row>
    <row r="3021" spans="1:8">
      <c r="A3021" s="23">
        <v>3018</v>
      </c>
      <c r="B3021" s="23">
        <v>700</v>
      </c>
      <c r="C3021" s="23">
        <v>0.5</v>
      </c>
      <c r="D3021" s="23">
        <v>500</v>
      </c>
      <c r="E3021" s="23">
        <v>10</v>
      </c>
      <c r="F3021" s="23">
        <v>60</v>
      </c>
      <c r="G3021" s="23">
        <v>0</v>
      </c>
      <c r="H3021" s="25">
        <v>0</v>
      </c>
    </row>
    <row r="3022" spans="1:8">
      <c r="A3022" s="23">
        <v>3019</v>
      </c>
      <c r="B3022" s="23">
        <v>700</v>
      </c>
      <c r="C3022" s="23">
        <v>0.5</v>
      </c>
      <c r="D3022" s="23">
        <v>500</v>
      </c>
      <c r="E3022" s="23">
        <v>10</v>
      </c>
      <c r="F3022" s="23">
        <v>60</v>
      </c>
      <c r="G3022" s="23">
        <v>5</v>
      </c>
      <c r="H3022" s="25">
        <v>0</v>
      </c>
    </row>
    <row r="3023" spans="1:8">
      <c r="A3023" s="23">
        <v>3020</v>
      </c>
      <c r="B3023" s="23">
        <v>700</v>
      </c>
      <c r="C3023" s="23">
        <v>0.5</v>
      </c>
      <c r="D3023" s="23">
        <v>500</v>
      </c>
      <c r="E3023" s="23">
        <v>10</v>
      </c>
      <c r="F3023" s="23">
        <v>60</v>
      </c>
      <c r="G3023" s="23">
        <v>10</v>
      </c>
      <c r="H3023" s="25">
        <v>0</v>
      </c>
    </row>
    <row r="3024" spans="1:8">
      <c r="A3024" s="23">
        <v>3021</v>
      </c>
      <c r="B3024" s="23">
        <v>700</v>
      </c>
      <c r="C3024" s="23">
        <v>0.5</v>
      </c>
      <c r="D3024" s="23">
        <v>500</v>
      </c>
      <c r="E3024" s="23">
        <v>10</v>
      </c>
      <c r="F3024" s="23">
        <v>60</v>
      </c>
      <c r="G3024" s="23">
        <v>40</v>
      </c>
      <c r="H3024" s="25">
        <v>0</v>
      </c>
    </row>
    <row r="3025" spans="1:8">
      <c r="A3025" s="23">
        <v>3022</v>
      </c>
      <c r="B3025" s="23">
        <v>700</v>
      </c>
      <c r="C3025" s="23">
        <v>0.5</v>
      </c>
      <c r="D3025" s="23">
        <v>500</v>
      </c>
      <c r="E3025" s="23">
        <v>10</v>
      </c>
      <c r="F3025" s="23">
        <v>60</v>
      </c>
      <c r="G3025" s="23">
        <v>70</v>
      </c>
      <c r="H3025" s="25">
        <v>0</v>
      </c>
    </row>
    <row r="3026" spans="1:8">
      <c r="A3026" s="23">
        <v>3023</v>
      </c>
      <c r="B3026" s="23">
        <v>700</v>
      </c>
      <c r="C3026" s="23">
        <v>0.5</v>
      </c>
      <c r="D3026" s="23">
        <v>500</v>
      </c>
      <c r="E3026" s="23">
        <v>10</v>
      </c>
      <c r="F3026" s="23">
        <v>60</v>
      </c>
      <c r="G3026" s="23">
        <v>100</v>
      </c>
      <c r="H3026" s="25">
        <v>0</v>
      </c>
    </row>
    <row r="3027" spans="1:8">
      <c r="A3027" s="23">
        <v>3024</v>
      </c>
      <c r="B3027" s="23">
        <v>700</v>
      </c>
      <c r="C3027" s="23">
        <v>0.5</v>
      </c>
      <c r="D3027" s="23">
        <v>500</v>
      </c>
      <c r="E3027" s="23">
        <v>20</v>
      </c>
      <c r="F3027" s="23">
        <v>0</v>
      </c>
      <c r="G3027" s="23">
        <v>0</v>
      </c>
      <c r="H3027" s="25">
        <v>0</v>
      </c>
    </row>
    <row r="3028" spans="1:8">
      <c r="A3028" s="23">
        <v>3025</v>
      </c>
      <c r="B3028" s="23">
        <v>700</v>
      </c>
      <c r="C3028" s="23">
        <v>0.5</v>
      </c>
      <c r="D3028" s="23">
        <v>500</v>
      </c>
      <c r="E3028" s="23">
        <v>20</v>
      </c>
      <c r="F3028" s="23">
        <v>0</v>
      </c>
      <c r="G3028" s="23">
        <v>5</v>
      </c>
      <c r="H3028" s="25">
        <v>0</v>
      </c>
    </row>
    <row r="3029" spans="1:8">
      <c r="A3029" s="23">
        <v>3026</v>
      </c>
      <c r="B3029" s="23">
        <v>700</v>
      </c>
      <c r="C3029" s="23">
        <v>0.5</v>
      </c>
      <c r="D3029" s="23">
        <v>500</v>
      </c>
      <c r="E3029" s="23">
        <v>20</v>
      </c>
      <c r="F3029" s="23">
        <v>0</v>
      </c>
      <c r="G3029" s="23">
        <v>10</v>
      </c>
      <c r="H3029" s="25">
        <v>0</v>
      </c>
    </row>
    <row r="3030" spans="1:8">
      <c r="A3030" s="23">
        <v>3027</v>
      </c>
      <c r="B3030" s="23">
        <v>700</v>
      </c>
      <c r="C3030" s="23">
        <v>0.5</v>
      </c>
      <c r="D3030" s="23">
        <v>500</v>
      </c>
      <c r="E3030" s="23">
        <v>20</v>
      </c>
      <c r="F3030" s="23">
        <v>0</v>
      </c>
      <c r="G3030" s="23">
        <v>40</v>
      </c>
      <c r="H3030" s="25">
        <v>0</v>
      </c>
    </row>
    <row r="3031" spans="1:8">
      <c r="A3031" s="23">
        <v>3028</v>
      </c>
      <c r="B3031" s="23">
        <v>700</v>
      </c>
      <c r="C3031" s="23">
        <v>0.5</v>
      </c>
      <c r="D3031" s="23">
        <v>500</v>
      </c>
      <c r="E3031" s="23">
        <v>20</v>
      </c>
      <c r="F3031" s="23">
        <v>0</v>
      </c>
      <c r="G3031" s="23">
        <v>70</v>
      </c>
      <c r="H3031" s="25">
        <v>0</v>
      </c>
    </row>
    <row r="3032" spans="1:8">
      <c r="A3032" s="23">
        <v>3029</v>
      </c>
      <c r="B3032" s="23">
        <v>700</v>
      </c>
      <c r="C3032" s="23">
        <v>0.5</v>
      </c>
      <c r="D3032" s="23">
        <v>500</v>
      </c>
      <c r="E3032" s="23">
        <v>20</v>
      </c>
      <c r="F3032" s="23">
        <v>0</v>
      </c>
      <c r="G3032" s="23">
        <v>100</v>
      </c>
      <c r="H3032" s="25">
        <v>0</v>
      </c>
    </row>
    <row r="3033" spans="1:8">
      <c r="A3033" s="23">
        <v>3030</v>
      </c>
      <c r="B3033" s="23">
        <v>700</v>
      </c>
      <c r="C3033" s="23">
        <v>0.5</v>
      </c>
      <c r="D3033" s="23">
        <v>500</v>
      </c>
      <c r="E3033" s="23">
        <v>20</v>
      </c>
      <c r="F3033" s="23">
        <v>30</v>
      </c>
      <c r="G3033" s="23">
        <v>0</v>
      </c>
      <c r="H3033" s="25">
        <v>0</v>
      </c>
    </row>
    <row r="3034" spans="1:8">
      <c r="A3034" s="23">
        <v>3031</v>
      </c>
      <c r="B3034" s="23">
        <v>700</v>
      </c>
      <c r="C3034" s="23">
        <v>0.5</v>
      </c>
      <c r="D3034" s="23">
        <v>500</v>
      </c>
      <c r="E3034" s="23">
        <v>20</v>
      </c>
      <c r="F3034" s="23">
        <v>30</v>
      </c>
      <c r="G3034" s="23">
        <v>5</v>
      </c>
      <c r="H3034" s="25">
        <v>0</v>
      </c>
    </row>
    <row r="3035" spans="1:8">
      <c r="A3035" s="23">
        <v>3032</v>
      </c>
      <c r="B3035" s="23">
        <v>700</v>
      </c>
      <c r="C3035" s="23">
        <v>0.5</v>
      </c>
      <c r="D3035" s="23">
        <v>500</v>
      </c>
      <c r="E3035" s="23">
        <v>20</v>
      </c>
      <c r="F3035" s="23">
        <v>30</v>
      </c>
      <c r="G3035" s="23">
        <v>10</v>
      </c>
      <c r="H3035" s="25">
        <v>0</v>
      </c>
    </row>
    <row r="3036" spans="1:8">
      <c r="A3036" s="23">
        <v>3033</v>
      </c>
      <c r="B3036" s="23">
        <v>700</v>
      </c>
      <c r="C3036" s="23">
        <v>0.5</v>
      </c>
      <c r="D3036" s="23">
        <v>500</v>
      </c>
      <c r="E3036" s="23">
        <v>20</v>
      </c>
      <c r="F3036" s="23">
        <v>30</v>
      </c>
      <c r="G3036" s="23">
        <v>40</v>
      </c>
      <c r="H3036" s="25">
        <v>0</v>
      </c>
    </row>
    <row r="3037" spans="1:8">
      <c r="A3037" s="23">
        <v>3034</v>
      </c>
      <c r="B3037" s="23">
        <v>700</v>
      </c>
      <c r="C3037" s="23">
        <v>0.5</v>
      </c>
      <c r="D3037" s="23">
        <v>500</v>
      </c>
      <c r="E3037" s="23">
        <v>20</v>
      </c>
      <c r="F3037" s="23">
        <v>30</v>
      </c>
      <c r="G3037" s="23">
        <v>70</v>
      </c>
      <c r="H3037" s="25">
        <v>0</v>
      </c>
    </row>
    <row r="3038" spans="1:8">
      <c r="A3038" s="23">
        <v>3035</v>
      </c>
      <c r="B3038" s="23">
        <v>700</v>
      </c>
      <c r="C3038" s="23">
        <v>0.5</v>
      </c>
      <c r="D3038" s="23">
        <v>500</v>
      </c>
      <c r="E3038" s="23">
        <v>20</v>
      </c>
      <c r="F3038" s="23">
        <v>30</v>
      </c>
      <c r="G3038" s="23">
        <v>100</v>
      </c>
      <c r="H3038" s="25">
        <v>0</v>
      </c>
    </row>
    <row r="3039" spans="1:8">
      <c r="A3039" s="23">
        <v>3036</v>
      </c>
      <c r="B3039" s="23">
        <v>700</v>
      </c>
      <c r="C3039" s="23">
        <v>0.5</v>
      </c>
      <c r="D3039" s="23">
        <v>500</v>
      </c>
      <c r="E3039" s="23">
        <v>20</v>
      </c>
      <c r="F3039" s="23">
        <v>60</v>
      </c>
      <c r="G3039" s="23">
        <v>0</v>
      </c>
      <c r="H3039" s="25">
        <v>0</v>
      </c>
    </row>
    <row r="3040" spans="1:8">
      <c r="A3040" s="23">
        <v>3037</v>
      </c>
      <c r="B3040" s="23">
        <v>700</v>
      </c>
      <c r="C3040" s="23">
        <v>0.5</v>
      </c>
      <c r="D3040" s="23">
        <v>500</v>
      </c>
      <c r="E3040" s="23">
        <v>20</v>
      </c>
      <c r="F3040" s="23">
        <v>60</v>
      </c>
      <c r="G3040" s="23">
        <v>5</v>
      </c>
      <c r="H3040" s="25">
        <v>0</v>
      </c>
    </row>
    <row r="3041" spans="1:8">
      <c r="A3041" s="23">
        <v>3038</v>
      </c>
      <c r="B3041" s="23">
        <v>700</v>
      </c>
      <c r="C3041" s="23">
        <v>0.5</v>
      </c>
      <c r="D3041" s="23">
        <v>500</v>
      </c>
      <c r="E3041" s="23">
        <v>20</v>
      </c>
      <c r="F3041" s="23">
        <v>60</v>
      </c>
      <c r="G3041" s="23">
        <v>10</v>
      </c>
      <c r="H3041" s="25">
        <v>0</v>
      </c>
    </row>
    <row r="3042" spans="1:8">
      <c r="A3042" s="23">
        <v>3039</v>
      </c>
      <c r="B3042" s="23">
        <v>700</v>
      </c>
      <c r="C3042" s="23">
        <v>0.5</v>
      </c>
      <c r="D3042" s="23">
        <v>500</v>
      </c>
      <c r="E3042" s="23">
        <v>20</v>
      </c>
      <c r="F3042" s="23">
        <v>60</v>
      </c>
      <c r="G3042" s="23">
        <v>40</v>
      </c>
      <c r="H3042" s="25">
        <v>0</v>
      </c>
    </row>
    <row r="3043" spans="1:8">
      <c r="A3043" s="23">
        <v>3040</v>
      </c>
      <c r="B3043" s="23">
        <v>700</v>
      </c>
      <c r="C3043" s="23">
        <v>0.5</v>
      </c>
      <c r="D3043" s="23">
        <v>500</v>
      </c>
      <c r="E3043" s="23">
        <v>20</v>
      </c>
      <c r="F3043" s="23">
        <v>60</v>
      </c>
      <c r="G3043" s="23">
        <v>70</v>
      </c>
      <c r="H3043" s="25">
        <v>0</v>
      </c>
    </row>
    <row r="3044" spans="1:8">
      <c r="A3044" s="23">
        <v>3041</v>
      </c>
      <c r="B3044" s="23">
        <v>700</v>
      </c>
      <c r="C3044" s="23">
        <v>0.5</v>
      </c>
      <c r="D3044" s="23">
        <v>500</v>
      </c>
      <c r="E3044" s="23">
        <v>20</v>
      </c>
      <c r="F3044" s="23">
        <v>60</v>
      </c>
      <c r="G3044" s="23">
        <v>100</v>
      </c>
      <c r="H3044" s="25">
        <v>0</v>
      </c>
    </row>
    <row r="3045" spans="1:8">
      <c r="A3045" s="23">
        <v>3042</v>
      </c>
      <c r="B3045" s="23">
        <v>700</v>
      </c>
      <c r="C3045" s="23">
        <v>0.5</v>
      </c>
      <c r="D3045" s="23">
        <v>500</v>
      </c>
      <c r="E3045" s="23">
        <v>50</v>
      </c>
      <c r="F3045" s="23">
        <v>0</v>
      </c>
      <c r="G3045" s="23">
        <v>0</v>
      </c>
      <c r="H3045" s="25">
        <v>0</v>
      </c>
    </row>
    <row r="3046" spans="1:8">
      <c r="A3046" s="23">
        <v>3043</v>
      </c>
      <c r="B3046" s="23">
        <v>700</v>
      </c>
      <c r="C3046" s="23">
        <v>0.5</v>
      </c>
      <c r="D3046" s="23">
        <v>500</v>
      </c>
      <c r="E3046" s="23">
        <v>50</v>
      </c>
      <c r="F3046" s="23">
        <v>0</v>
      </c>
      <c r="G3046" s="23">
        <v>5</v>
      </c>
      <c r="H3046" s="25">
        <v>0</v>
      </c>
    </row>
    <row r="3047" spans="1:8">
      <c r="A3047" s="23">
        <v>3044</v>
      </c>
      <c r="B3047" s="23">
        <v>700</v>
      </c>
      <c r="C3047" s="23">
        <v>0.5</v>
      </c>
      <c r="D3047" s="23">
        <v>500</v>
      </c>
      <c r="E3047" s="23">
        <v>50</v>
      </c>
      <c r="F3047" s="23">
        <v>0</v>
      </c>
      <c r="G3047" s="23">
        <v>10</v>
      </c>
      <c r="H3047" s="25">
        <v>0</v>
      </c>
    </row>
    <row r="3048" spans="1:8">
      <c r="A3048" s="23">
        <v>3045</v>
      </c>
      <c r="B3048" s="23">
        <v>700</v>
      </c>
      <c r="C3048" s="23">
        <v>0.5</v>
      </c>
      <c r="D3048" s="23">
        <v>500</v>
      </c>
      <c r="E3048" s="23">
        <v>50</v>
      </c>
      <c r="F3048" s="23">
        <v>0</v>
      </c>
      <c r="G3048" s="23">
        <v>40</v>
      </c>
      <c r="H3048" s="25">
        <v>0</v>
      </c>
    </row>
    <row r="3049" spans="1:8">
      <c r="A3049" s="23">
        <v>3046</v>
      </c>
      <c r="B3049" s="23">
        <v>700</v>
      </c>
      <c r="C3049" s="23">
        <v>0.5</v>
      </c>
      <c r="D3049" s="23">
        <v>500</v>
      </c>
      <c r="E3049" s="23">
        <v>50</v>
      </c>
      <c r="F3049" s="23">
        <v>0</v>
      </c>
      <c r="G3049" s="23">
        <v>70</v>
      </c>
      <c r="H3049" s="25">
        <v>0</v>
      </c>
    </row>
    <row r="3050" spans="1:8">
      <c r="A3050" s="23">
        <v>3047</v>
      </c>
      <c r="B3050" s="23">
        <v>700</v>
      </c>
      <c r="C3050" s="23">
        <v>0.5</v>
      </c>
      <c r="D3050" s="23">
        <v>500</v>
      </c>
      <c r="E3050" s="23">
        <v>50</v>
      </c>
      <c r="F3050" s="23">
        <v>0</v>
      </c>
      <c r="G3050" s="23">
        <v>100</v>
      </c>
      <c r="H3050" s="25">
        <v>0</v>
      </c>
    </row>
    <row r="3051" spans="1:8">
      <c r="A3051" s="23">
        <v>3048</v>
      </c>
      <c r="B3051" s="23">
        <v>700</v>
      </c>
      <c r="C3051" s="23">
        <v>0.5</v>
      </c>
      <c r="D3051" s="23">
        <v>500</v>
      </c>
      <c r="E3051" s="23">
        <v>50</v>
      </c>
      <c r="F3051" s="23">
        <v>30</v>
      </c>
      <c r="G3051" s="23">
        <v>0</v>
      </c>
      <c r="H3051" s="25">
        <v>0</v>
      </c>
    </row>
    <row r="3052" spans="1:8">
      <c r="A3052" s="23">
        <v>3049</v>
      </c>
      <c r="B3052" s="23">
        <v>700</v>
      </c>
      <c r="C3052" s="23">
        <v>0.5</v>
      </c>
      <c r="D3052" s="23">
        <v>500</v>
      </c>
      <c r="E3052" s="23">
        <v>50</v>
      </c>
      <c r="F3052" s="23">
        <v>30</v>
      </c>
      <c r="G3052" s="23">
        <v>5</v>
      </c>
      <c r="H3052" s="25">
        <v>0</v>
      </c>
    </row>
    <row r="3053" spans="1:8">
      <c r="A3053" s="23">
        <v>3050</v>
      </c>
      <c r="B3053" s="23">
        <v>700</v>
      </c>
      <c r="C3053" s="23">
        <v>0.5</v>
      </c>
      <c r="D3053" s="23">
        <v>500</v>
      </c>
      <c r="E3053" s="23">
        <v>50</v>
      </c>
      <c r="F3053" s="23">
        <v>30</v>
      </c>
      <c r="G3053" s="23">
        <v>10</v>
      </c>
      <c r="H3053" s="25">
        <v>0</v>
      </c>
    </row>
    <row r="3054" spans="1:8">
      <c r="A3054" s="23">
        <v>3051</v>
      </c>
      <c r="B3054" s="23">
        <v>700</v>
      </c>
      <c r="C3054" s="23">
        <v>0.5</v>
      </c>
      <c r="D3054" s="23">
        <v>500</v>
      </c>
      <c r="E3054" s="23">
        <v>50</v>
      </c>
      <c r="F3054" s="23">
        <v>30</v>
      </c>
      <c r="G3054" s="23">
        <v>40</v>
      </c>
      <c r="H3054" s="25">
        <v>0</v>
      </c>
    </row>
    <row r="3055" spans="1:8">
      <c r="A3055" s="23">
        <v>3052</v>
      </c>
      <c r="B3055" s="23">
        <v>700</v>
      </c>
      <c r="C3055" s="23">
        <v>0.5</v>
      </c>
      <c r="D3055" s="23">
        <v>500</v>
      </c>
      <c r="E3055" s="23">
        <v>50</v>
      </c>
      <c r="F3055" s="23">
        <v>30</v>
      </c>
      <c r="G3055" s="23">
        <v>70</v>
      </c>
      <c r="H3055" s="25">
        <v>0</v>
      </c>
    </row>
    <row r="3056" spans="1:8">
      <c r="A3056" s="23">
        <v>3053</v>
      </c>
      <c r="B3056" s="23">
        <v>700</v>
      </c>
      <c r="C3056" s="23">
        <v>0.5</v>
      </c>
      <c r="D3056" s="23">
        <v>500</v>
      </c>
      <c r="E3056" s="23">
        <v>50</v>
      </c>
      <c r="F3056" s="23">
        <v>30</v>
      </c>
      <c r="G3056" s="23">
        <v>100</v>
      </c>
      <c r="H3056" s="25">
        <v>0</v>
      </c>
    </row>
    <row r="3057" spans="1:8">
      <c r="A3057" s="23">
        <v>3054</v>
      </c>
      <c r="B3057" s="23">
        <v>700</v>
      </c>
      <c r="C3057" s="23">
        <v>0.5</v>
      </c>
      <c r="D3057" s="23">
        <v>500</v>
      </c>
      <c r="E3057" s="23">
        <v>50</v>
      </c>
      <c r="F3057" s="23">
        <v>60</v>
      </c>
      <c r="G3057" s="23">
        <v>0</v>
      </c>
      <c r="H3057" s="25">
        <v>0</v>
      </c>
    </row>
    <row r="3058" spans="1:8">
      <c r="A3058" s="23">
        <v>3055</v>
      </c>
      <c r="B3058" s="23">
        <v>700</v>
      </c>
      <c r="C3058" s="23">
        <v>0.5</v>
      </c>
      <c r="D3058" s="23">
        <v>500</v>
      </c>
      <c r="E3058" s="23">
        <v>50</v>
      </c>
      <c r="F3058" s="23">
        <v>60</v>
      </c>
      <c r="G3058" s="23">
        <v>5</v>
      </c>
      <c r="H3058" s="25">
        <v>0</v>
      </c>
    </row>
    <row r="3059" spans="1:8">
      <c r="A3059" s="23">
        <v>3056</v>
      </c>
      <c r="B3059" s="23">
        <v>700</v>
      </c>
      <c r="C3059" s="23">
        <v>0.5</v>
      </c>
      <c r="D3059" s="23">
        <v>500</v>
      </c>
      <c r="E3059" s="23">
        <v>50</v>
      </c>
      <c r="F3059" s="23">
        <v>60</v>
      </c>
      <c r="G3059" s="23">
        <v>10</v>
      </c>
      <c r="H3059" s="25">
        <v>0</v>
      </c>
    </row>
    <row r="3060" spans="1:8">
      <c r="A3060" s="23">
        <v>3057</v>
      </c>
      <c r="B3060" s="23">
        <v>700</v>
      </c>
      <c r="C3060" s="23">
        <v>0.5</v>
      </c>
      <c r="D3060" s="23">
        <v>500</v>
      </c>
      <c r="E3060" s="23">
        <v>50</v>
      </c>
      <c r="F3060" s="23">
        <v>60</v>
      </c>
      <c r="G3060" s="23">
        <v>40</v>
      </c>
      <c r="H3060" s="25">
        <v>0</v>
      </c>
    </row>
    <row r="3061" spans="1:8">
      <c r="A3061" s="23">
        <v>3058</v>
      </c>
      <c r="B3061" s="23">
        <v>700</v>
      </c>
      <c r="C3061" s="23">
        <v>0.5</v>
      </c>
      <c r="D3061" s="23">
        <v>500</v>
      </c>
      <c r="E3061" s="23">
        <v>50</v>
      </c>
      <c r="F3061" s="23">
        <v>60</v>
      </c>
      <c r="G3061" s="23">
        <v>70</v>
      </c>
      <c r="H3061" s="25">
        <v>0</v>
      </c>
    </row>
    <row r="3062" spans="1:8">
      <c r="A3062" s="23">
        <v>3059</v>
      </c>
      <c r="B3062" s="23">
        <v>700</v>
      </c>
      <c r="C3062" s="23">
        <v>0.5</v>
      </c>
      <c r="D3062" s="23">
        <v>500</v>
      </c>
      <c r="E3062" s="23">
        <v>50</v>
      </c>
      <c r="F3062" s="23">
        <v>60</v>
      </c>
      <c r="G3062" s="23">
        <v>100</v>
      </c>
      <c r="H3062" s="25">
        <v>0</v>
      </c>
    </row>
    <row r="3063" spans="1:8">
      <c r="A3063" s="23">
        <v>3060</v>
      </c>
      <c r="B3063" s="23">
        <v>700</v>
      </c>
      <c r="C3063" s="23">
        <v>0.5</v>
      </c>
      <c r="D3063" s="23">
        <v>1000</v>
      </c>
      <c r="E3063" s="23">
        <v>1</v>
      </c>
      <c r="F3063" s="23">
        <v>0</v>
      </c>
      <c r="G3063" s="23">
        <v>0</v>
      </c>
      <c r="H3063" s="25">
        <v>0</v>
      </c>
    </row>
    <row r="3064" spans="1:8">
      <c r="A3064" s="23">
        <v>3061</v>
      </c>
      <c r="B3064" s="23">
        <v>700</v>
      </c>
      <c r="C3064" s="23">
        <v>0.5</v>
      </c>
      <c r="D3064" s="23">
        <v>1000</v>
      </c>
      <c r="E3064" s="23">
        <v>1</v>
      </c>
      <c r="F3064" s="23">
        <v>0</v>
      </c>
      <c r="G3064" s="23">
        <v>5</v>
      </c>
      <c r="H3064" s="25">
        <v>0</v>
      </c>
    </row>
    <row r="3065" spans="1:8">
      <c r="A3065" s="23">
        <v>3062</v>
      </c>
      <c r="B3065" s="23">
        <v>700</v>
      </c>
      <c r="C3065" s="23">
        <v>0.5</v>
      </c>
      <c r="D3065" s="23">
        <v>1000</v>
      </c>
      <c r="E3065" s="23">
        <v>1</v>
      </c>
      <c r="F3065" s="23">
        <v>0</v>
      </c>
      <c r="G3065" s="23">
        <v>10</v>
      </c>
      <c r="H3065" s="25">
        <v>0</v>
      </c>
    </row>
    <row r="3066" spans="1:8">
      <c r="A3066" s="23">
        <v>3063</v>
      </c>
      <c r="B3066" s="23">
        <v>700</v>
      </c>
      <c r="C3066" s="23">
        <v>0.5</v>
      </c>
      <c r="D3066" s="23">
        <v>1000</v>
      </c>
      <c r="E3066" s="23">
        <v>1</v>
      </c>
      <c r="F3066" s="23">
        <v>0</v>
      </c>
      <c r="G3066" s="23">
        <v>40</v>
      </c>
      <c r="H3066" s="25">
        <v>0</v>
      </c>
    </row>
    <row r="3067" spans="1:8">
      <c r="A3067" s="23">
        <v>3064</v>
      </c>
      <c r="B3067" s="23">
        <v>700</v>
      </c>
      <c r="C3067" s="23">
        <v>0.5</v>
      </c>
      <c r="D3067" s="23">
        <v>1000</v>
      </c>
      <c r="E3067" s="23">
        <v>1</v>
      </c>
      <c r="F3067" s="23">
        <v>0</v>
      </c>
      <c r="G3067" s="23">
        <v>70</v>
      </c>
      <c r="H3067" s="25">
        <v>0</v>
      </c>
    </row>
    <row r="3068" spans="1:8">
      <c r="A3068" s="23">
        <v>3065</v>
      </c>
      <c r="B3068" s="23">
        <v>700</v>
      </c>
      <c r="C3068" s="23">
        <v>0.5</v>
      </c>
      <c r="D3068" s="23">
        <v>1000</v>
      </c>
      <c r="E3068" s="23">
        <v>1</v>
      </c>
      <c r="F3068" s="23">
        <v>0</v>
      </c>
      <c r="G3068" s="23">
        <v>100</v>
      </c>
      <c r="H3068" s="25">
        <v>0</v>
      </c>
    </row>
    <row r="3069" spans="1:8">
      <c r="A3069" s="23">
        <v>3066</v>
      </c>
      <c r="B3069" s="23">
        <v>700</v>
      </c>
      <c r="C3069" s="23">
        <v>0.5</v>
      </c>
      <c r="D3069" s="23">
        <v>1000</v>
      </c>
      <c r="E3069" s="23">
        <v>1</v>
      </c>
      <c r="F3069" s="23">
        <v>30</v>
      </c>
      <c r="G3069" s="23">
        <v>0</v>
      </c>
      <c r="H3069" s="25">
        <v>0</v>
      </c>
    </row>
    <row r="3070" spans="1:8">
      <c r="A3070" s="23">
        <v>3067</v>
      </c>
      <c r="B3070" s="23">
        <v>700</v>
      </c>
      <c r="C3070" s="23">
        <v>0.5</v>
      </c>
      <c r="D3070" s="23">
        <v>1000</v>
      </c>
      <c r="E3070" s="23">
        <v>1</v>
      </c>
      <c r="F3070" s="23">
        <v>30</v>
      </c>
      <c r="G3070" s="23">
        <v>5</v>
      </c>
      <c r="H3070" s="25">
        <v>0</v>
      </c>
    </row>
    <row r="3071" spans="1:8">
      <c r="A3071" s="23">
        <v>3068</v>
      </c>
      <c r="B3071" s="23">
        <v>700</v>
      </c>
      <c r="C3071" s="23">
        <v>0.5</v>
      </c>
      <c r="D3071" s="23">
        <v>1000</v>
      </c>
      <c r="E3071" s="23">
        <v>1</v>
      </c>
      <c r="F3071" s="23">
        <v>30</v>
      </c>
      <c r="G3071" s="23">
        <v>10</v>
      </c>
      <c r="H3071" s="25">
        <v>0</v>
      </c>
    </row>
    <row r="3072" spans="1:8">
      <c r="A3072" s="23">
        <v>3069</v>
      </c>
      <c r="B3072" s="23">
        <v>700</v>
      </c>
      <c r="C3072" s="23">
        <v>0.5</v>
      </c>
      <c r="D3072" s="23">
        <v>1000</v>
      </c>
      <c r="E3072" s="23">
        <v>1</v>
      </c>
      <c r="F3072" s="23">
        <v>30</v>
      </c>
      <c r="G3072" s="23">
        <v>40</v>
      </c>
      <c r="H3072" s="25">
        <v>0</v>
      </c>
    </row>
    <row r="3073" spans="1:8">
      <c r="A3073" s="23">
        <v>3070</v>
      </c>
      <c r="B3073" s="23">
        <v>700</v>
      </c>
      <c r="C3073" s="23">
        <v>0.5</v>
      </c>
      <c r="D3073" s="23">
        <v>1000</v>
      </c>
      <c r="E3073" s="23">
        <v>1</v>
      </c>
      <c r="F3073" s="23">
        <v>30</v>
      </c>
      <c r="G3073" s="23">
        <v>70</v>
      </c>
      <c r="H3073" s="25">
        <v>0</v>
      </c>
    </row>
    <row r="3074" spans="1:8">
      <c r="A3074" s="23">
        <v>3071</v>
      </c>
      <c r="B3074" s="23">
        <v>700</v>
      </c>
      <c r="C3074" s="23">
        <v>0.5</v>
      </c>
      <c r="D3074" s="23">
        <v>1000</v>
      </c>
      <c r="E3074" s="23">
        <v>1</v>
      </c>
      <c r="F3074" s="23">
        <v>30</v>
      </c>
      <c r="G3074" s="23">
        <v>100</v>
      </c>
      <c r="H3074" s="25">
        <v>0</v>
      </c>
    </row>
    <row r="3075" spans="1:8">
      <c r="A3075" s="23">
        <v>3072</v>
      </c>
      <c r="B3075" s="23">
        <v>700</v>
      </c>
      <c r="C3075" s="23">
        <v>0.5</v>
      </c>
      <c r="D3075" s="23">
        <v>1000</v>
      </c>
      <c r="E3075" s="23">
        <v>1</v>
      </c>
      <c r="F3075" s="23">
        <v>60</v>
      </c>
      <c r="G3075" s="23">
        <v>0</v>
      </c>
      <c r="H3075" s="25">
        <v>0</v>
      </c>
    </row>
    <row r="3076" spans="1:8">
      <c r="A3076" s="23">
        <v>3073</v>
      </c>
      <c r="B3076" s="23">
        <v>700</v>
      </c>
      <c r="C3076" s="23">
        <v>0.5</v>
      </c>
      <c r="D3076" s="23">
        <v>1000</v>
      </c>
      <c r="E3076" s="23">
        <v>1</v>
      </c>
      <c r="F3076" s="23">
        <v>60</v>
      </c>
      <c r="G3076" s="23">
        <v>5</v>
      </c>
      <c r="H3076" s="25">
        <v>0</v>
      </c>
    </row>
    <row r="3077" spans="1:8">
      <c r="A3077" s="23">
        <v>3074</v>
      </c>
      <c r="B3077" s="23">
        <v>700</v>
      </c>
      <c r="C3077" s="23">
        <v>0.5</v>
      </c>
      <c r="D3077" s="23">
        <v>1000</v>
      </c>
      <c r="E3077" s="23">
        <v>1</v>
      </c>
      <c r="F3077" s="23">
        <v>60</v>
      </c>
      <c r="G3077" s="23">
        <v>10</v>
      </c>
      <c r="H3077" s="25">
        <v>0</v>
      </c>
    </row>
    <row r="3078" spans="1:8">
      <c r="A3078" s="23">
        <v>3075</v>
      </c>
      <c r="B3078" s="23">
        <v>700</v>
      </c>
      <c r="C3078" s="23">
        <v>0.5</v>
      </c>
      <c r="D3078" s="23">
        <v>1000</v>
      </c>
      <c r="E3078" s="23">
        <v>1</v>
      </c>
      <c r="F3078" s="23">
        <v>60</v>
      </c>
      <c r="G3078" s="23">
        <v>40</v>
      </c>
      <c r="H3078" s="25">
        <v>0</v>
      </c>
    </row>
    <row r="3079" spans="1:8">
      <c r="A3079" s="23">
        <v>3076</v>
      </c>
      <c r="B3079" s="23">
        <v>700</v>
      </c>
      <c r="C3079" s="23">
        <v>0.5</v>
      </c>
      <c r="D3079" s="23">
        <v>1000</v>
      </c>
      <c r="E3079" s="23">
        <v>1</v>
      </c>
      <c r="F3079" s="23">
        <v>60</v>
      </c>
      <c r="G3079" s="23">
        <v>70</v>
      </c>
      <c r="H3079" s="25">
        <v>0</v>
      </c>
    </row>
    <row r="3080" spans="1:8">
      <c r="A3080" s="23">
        <v>3077</v>
      </c>
      <c r="B3080" s="23">
        <v>700</v>
      </c>
      <c r="C3080" s="23">
        <v>0.5</v>
      </c>
      <c r="D3080" s="23">
        <v>1000</v>
      </c>
      <c r="E3080" s="23">
        <v>1</v>
      </c>
      <c r="F3080" s="23">
        <v>60</v>
      </c>
      <c r="G3080" s="23">
        <v>100</v>
      </c>
      <c r="H3080" s="25">
        <v>0</v>
      </c>
    </row>
    <row r="3081" spans="1:8">
      <c r="A3081" s="23">
        <v>3078</v>
      </c>
      <c r="B3081" s="23">
        <v>700</v>
      </c>
      <c r="C3081" s="23">
        <v>0.5</v>
      </c>
      <c r="D3081" s="23">
        <v>1000</v>
      </c>
      <c r="E3081" s="23">
        <v>5</v>
      </c>
      <c r="F3081" s="23">
        <v>0</v>
      </c>
      <c r="G3081" s="23">
        <v>0</v>
      </c>
      <c r="H3081" s="25">
        <v>0</v>
      </c>
    </row>
    <row r="3082" spans="1:8">
      <c r="A3082" s="23">
        <v>3079</v>
      </c>
      <c r="B3082" s="23">
        <v>700</v>
      </c>
      <c r="C3082" s="23">
        <v>0.5</v>
      </c>
      <c r="D3082" s="23">
        <v>1000</v>
      </c>
      <c r="E3082" s="23">
        <v>5</v>
      </c>
      <c r="F3082" s="23">
        <v>0</v>
      </c>
      <c r="G3082" s="23">
        <v>5</v>
      </c>
      <c r="H3082" s="25">
        <v>0</v>
      </c>
    </row>
    <row r="3083" spans="1:8">
      <c r="A3083" s="23">
        <v>3080</v>
      </c>
      <c r="B3083" s="23">
        <v>700</v>
      </c>
      <c r="C3083" s="23">
        <v>0.5</v>
      </c>
      <c r="D3083" s="23">
        <v>1000</v>
      </c>
      <c r="E3083" s="23">
        <v>5</v>
      </c>
      <c r="F3083" s="23">
        <v>0</v>
      </c>
      <c r="G3083" s="23">
        <v>10</v>
      </c>
      <c r="H3083" s="25">
        <v>0</v>
      </c>
    </row>
    <row r="3084" spans="1:8">
      <c r="A3084" s="23">
        <v>3081</v>
      </c>
      <c r="B3084" s="23">
        <v>700</v>
      </c>
      <c r="C3084" s="23">
        <v>0.5</v>
      </c>
      <c r="D3084" s="23">
        <v>1000</v>
      </c>
      <c r="E3084" s="23">
        <v>5</v>
      </c>
      <c r="F3084" s="23">
        <v>0</v>
      </c>
      <c r="G3084" s="23">
        <v>40</v>
      </c>
      <c r="H3084" s="25">
        <v>0</v>
      </c>
    </row>
    <row r="3085" spans="1:8">
      <c r="A3085" s="23">
        <v>3082</v>
      </c>
      <c r="B3085" s="23">
        <v>700</v>
      </c>
      <c r="C3085" s="23">
        <v>0.5</v>
      </c>
      <c r="D3085" s="23">
        <v>1000</v>
      </c>
      <c r="E3085" s="23">
        <v>5</v>
      </c>
      <c r="F3085" s="23">
        <v>0</v>
      </c>
      <c r="G3085" s="23">
        <v>70</v>
      </c>
      <c r="H3085" s="25">
        <v>0</v>
      </c>
    </row>
    <row r="3086" spans="1:8">
      <c r="A3086" s="23">
        <v>3083</v>
      </c>
      <c r="B3086" s="23">
        <v>700</v>
      </c>
      <c r="C3086" s="23">
        <v>0.5</v>
      </c>
      <c r="D3086" s="23">
        <v>1000</v>
      </c>
      <c r="E3086" s="23">
        <v>5</v>
      </c>
      <c r="F3086" s="23">
        <v>0</v>
      </c>
      <c r="G3086" s="23">
        <v>100</v>
      </c>
      <c r="H3086" s="25">
        <v>0</v>
      </c>
    </row>
    <row r="3087" spans="1:8">
      <c r="A3087" s="23">
        <v>3084</v>
      </c>
      <c r="B3087" s="23">
        <v>700</v>
      </c>
      <c r="C3087" s="23">
        <v>0.5</v>
      </c>
      <c r="D3087" s="23">
        <v>1000</v>
      </c>
      <c r="E3087" s="23">
        <v>5</v>
      </c>
      <c r="F3087" s="23">
        <v>30</v>
      </c>
      <c r="G3087" s="23">
        <v>0</v>
      </c>
      <c r="H3087" s="25">
        <v>0</v>
      </c>
    </row>
    <row r="3088" spans="1:8">
      <c r="A3088" s="23">
        <v>3085</v>
      </c>
      <c r="B3088" s="23">
        <v>700</v>
      </c>
      <c r="C3088" s="23">
        <v>0.5</v>
      </c>
      <c r="D3088" s="23">
        <v>1000</v>
      </c>
      <c r="E3088" s="23">
        <v>5</v>
      </c>
      <c r="F3088" s="23">
        <v>30</v>
      </c>
      <c r="G3088" s="23">
        <v>5</v>
      </c>
      <c r="H3088" s="25">
        <v>0</v>
      </c>
    </row>
    <row r="3089" spans="1:8">
      <c r="A3089" s="23">
        <v>3086</v>
      </c>
      <c r="B3089" s="23">
        <v>700</v>
      </c>
      <c r="C3089" s="23">
        <v>0.5</v>
      </c>
      <c r="D3089" s="23">
        <v>1000</v>
      </c>
      <c r="E3089" s="23">
        <v>5</v>
      </c>
      <c r="F3089" s="23">
        <v>30</v>
      </c>
      <c r="G3089" s="23">
        <v>10</v>
      </c>
      <c r="H3089" s="25">
        <v>0</v>
      </c>
    </row>
    <row r="3090" spans="1:8">
      <c r="A3090" s="23">
        <v>3087</v>
      </c>
      <c r="B3090" s="23">
        <v>700</v>
      </c>
      <c r="C3090" s="23">
        <v>0.5</v>
      </c>
      <c r="D3090" s="23">
        <v>1000</v>
      </c>
      <c r="E3090" s="23">
        <v>5</v>
      </c>
      <c r="F3090" s="23">
        <v>30</v>
      </c>
      <c r="G3090" s="23">
        <v>40</v>
      </c>
      <c r="H3090" s="25">
        <v>0</v>
      </c>
    </row>
    <row r="3091" spans="1:8">
      <c r="A3091" s="23">
        <v>3088</v>
      </c>
      <c r="B3091" s="23">
        <v>700</v>
      </c>
      <c r="C3091" s="23">
        <v>0.5</v>
      </c>
      <c r="D3091" s="23">
        <v>1000</v>
      </c>
      <c r="E3091" s="23">
        <v>5</v>
      </c>
      <c r="F3091" s="23">
        <v>30</v>
      </c>
      <c r="G3091" s="23">
        <v>70</v>
      </c>
      <c r="H3091" s="25">
        <v>0</v>
      </c>
    </row>
    <row r="3092" spans="1:8">
      <c r="A3092" s="23">
        <v>3089</v>
      </c>
      <c r="B3092" s="23">
        <v>700</v>
      </c>
      <c r="C3092" s="23">
        <v>0.5</v>
      </c>
      <c r="D3092" s="23">
        <v>1000</v>
      </c>
      <c r="E3092" s="23">
        <v>5</v>
      </c>
      <c r="F3092" s="23">
        <v>30</v>
      </c>
      <c r="G3092" s="23">
        <v>100</v>
      </c>
      <c r="H3092" s="25">
        <v>0</v>
      </c>
    </row>
    <row r="3093" spans="1:8">
      <c r="A3093" s="23">
        <v>3090</v>
      </c>
      <c r="B3093" s="23">
        <v>700</v>
      </c>
      <c r="C3093" s="23">
        <v>0.5</v>
      </c>
      <c r="D3093" s="23">
        <v>1000</v>
      </c>
      <c r="E3093" s="23">
        <v>5</v>
      </c>
      <c r="F3093" s="23">
        <v>60</v>
      </c>
      <c r="G3093" s="23">
        <v>0</v>
      </c>
      <c r="H3093" s="25">
        <v>0</v>
      </c>
    </row>
    <row r="3094" spans="1:8">
      <c r="A3094" s="23">
        <v>3091</v>
      </c>
      <c r="B3094" s="23">
        <v>700</v>
      </c>
      <c r="C3094" s="23">
        <v>0.5</v>
      </c>
      <c r="D3094" s="23">
        <v>1000</v>
      </c>
      <c r="E3094" s="23">
        <v>5</v>
      </c>
      <c r="F3094" s="23">
        <v>60</v>
      </c>
      <c r="G3094" s="23">
        <v>5</v>
      </c>
      <c r="H3094" s="25">
        <v>0</v>
      </c>
    </row>
    <row r="3095" spans="1:8">
      <c r="A3095" s="23">
        <v>3092</v>
      </c>
      <c r="B3095" s="23">
        <v>700</v>
      </c>
      <c r="C3095" s="23">
        <v>0.5</v>
      </c>
      <c r="D3095" s="23">
        <v>1000</v>
      </c>
      <c r="E3095" s="23">
        <v>5</v>
      </c>
      <c r="F3095" s="23">
        <v>60</v>
      </c>
      <c r="G3095" s="23">
        <v>10</v>
      </c>
      <c r="H3095" s="25">
        <v>0</v>
      </c>
    </row>
    <row r="3096" spans="1:8">
      <c r="A3096" s="23">
        <v>3093</v>
      </c>
      <c r="B3096" s="23">
        <v>700</v>
      </c>
      <c r="C3096" s="23">
        <v>0.5</v>
      </c>
      <c r="D3096" s="23">
        <v>1000</v>
      </c>
      <c r="E3096" s="23">
        <v>5</v>
      </c>
      <c r="F3096" s="23">
        <v>60</v>
      </c>
      <c r="G3096" s="23">
        <v>40</v>
      </c>
      <c r="H3096" s="25">
        <v>0</v>
      </c>
    </row>
    <row r="3097" spans="1:8">
      <c r="A3097" s="23">
        <v>3094</v>
      </c>
      <c r="B3097" s="23">
        <v>700</v>
      </c>
      <c r="C3097" s="23">
        <v>0.5</v>
      </c>
      <c r="D3097" s="23">
        <v>1000</v>
      </c>
      <c r="E3097" s="23">
        <v>5</v>
      </c>
      <c r="F3097" s="23">
        <v>60</v>
      </c>
      <c r="G3097" s="23">
        <v>70</v>
      </c>
      <c r="H3097" s="25">
        <v>0</v>
      </c>
    </row>
    <row r="3098" spans="1:8">
      <c r="A3098" s="23">
        <v>3095</v>
      </c>
      <c r="B3098" s="23">
        <v>700</v>
      </c>
      <c r="C3098" s="23">
        <v>0.5</v>
      </c>
      <c r="D3098" s="23">
        <v>1000</v>
      </c>
      <c r="E3098" s="23">
        <v>5</v>
      </c>
      <c r="F3098" s="23">
        <v>60</v>
      </c>
      <c r="G3098" s="23">
        <v>100</v>
      </c>
      <c r="H3098" s="25">
        <v>0</v>
      </c>
    </row>
    <row r="3099" spans="1:8">
      <c r="A3099" s="23">
        <v>3096</v>
      </c>
      <c r="B3099" s="23">
        <v>700</v>
      </c>
      <c r="C3099" s="23">
        <v>0.5</v>
      </c>
      <c r="D3099" s="23">
        <v>1000</v>
      </c>
      <c r="E3099" s="23">
        <v>10</v>
      </c>
      <c r="F3099" s="23">
        <v>0</v>
      </c>
      <c r="G3099" s="23">
        <v>0</v>
      </c>
      <c r="H3099" s="25">
        <v>0</v>
      </c>
    </row>
    <row r="3100" spans="1:8">
      <c r="A3100" s="23">
        <v>3097</v>
      </c>
      <c r="B3100" s="23">
        <v>700</v>
      </c>
      <c r="C3100" s="23">
        <v>0.5</v>
      </c>
      <c r="D3100" s="23">
        <v>1000</v>
      </c>
      <c r="E3100" s="23">
        <v>10</v>
      </c>
      <c r="F3100" s="23">
        <v>0</v>
      </c>
      <c r="G3100" s="23">
        <v>5</v>
      </c>
      <c r="H3100" s="25">
        <v>0</v>
      </c>
    </row>
    <row r="3101" spans="1:8">
      <c r="A3101" s="23">
        <v>3098</v>
      </c>
      <c r="B3101" s="23">
        <v>700</v>
      </c>
      <c r="C3101" s="23">
        <v>0.5</v>
      </c>
      <c r="D3101" s="23">
        <v>1000</v>
      </c>
      <c r="E3101" s="23">
        <v>10</v>
      </c>
      <c r="F3101" s="23">
        <v>0</v>
      </c>
      <c r="G3101" s="23">
        <v>10</v>
      </c>
      <c r="H3101" s="25">
        <v>0</v>
      </c>
    </row>
    <row r="3102" spans="1:8">
      <c r="A3102" s="23">
        <v>3099</v>
      </c>
      <c r="B3102" s="23">
        <v>700</v>
      </c>
      <c r="C3102" s="23">
        <v>0.5</v>
      </c>
      <c r="D3102" s="23">
        <v>1000</v>
      </c>
      <c r="E3102" s="23">
        <v>10</v>
      </c>
      <c r="F3102" s="23">
        <v>0</v>
      </c>
      <c r="G3102" s="23">
        <v>40</v>
      </c>
      <c r="H3102" s="25">
        <v>0</v>
      </c>
    </row>
    <row r="3103" spans="1:8">
      <c r="A3103" s="23">
        <v>3100</v>
      </c>
      <c r="B3103" s="23">
        <v>700</v>
      </c>
      <c r="C3103" s="23">
        <v>0.5</v>
      </c>
      <c r="D3103" s="23">
        <v>1000</v>
      </c>
      <c r="E3103" s="23">
        <v>10</v>
      </c>
      <c r="F3103" s="23">
        <v>0</v>
      </c>
      <c r="G3103" s="23">
        <v>70</v>
      </c>
      <c r="H3103" s="25">
        <v>0</v>
      </c>
    </row>
    <row r="3104" spans="1:8">
      <c r="A3104" s="23">
        <v>3101</v>
      </c>
      <c r="B3104" s="23">
        <v>700</v>
      </c>
      <c r="C3104" s="23">
        <v>0.5</v>
      </c>
      <c r="D3104" s="23">
        <v>1000</v>
      </c>
      <c r="E3104" s="23">
        <v>10</v>
      </c>
      <c r="F3104" s="23">
        <v>0</v>
      </c>
      <c r="G3104" s="23">
        <v>100</v>
      </c>
      <c r="H3104" s="25">
        <v>0</v>
      </c>
    </row>
    <row r="3105" spans="1:8">
      <c r="A3105" s="23">
        <v>3102</v>
      </c>
      <c r="B3105" s="23">
        <v>700</v>
      </c>
      <c r="C3105" s="23">
        <v>0.5</v>
      </c>
      <c r="D3105" s="23">
        <v>1000</v>
      </c>
      <c r="E3105" s="23">
        <v>10</v>
      </c>
      <c r="F3105" s="23">
        <v>30</v>
      </c>
      <c r="G3105" s="23">
        <v>0</v>
      </c>
      <c r="H3105" s="25">
        <v>0</v>
      </c>
    </row>
    <row r="3106" spans="1:8">
      <c r="A3106" s="23">
        <v>3103</v>
      </c>
      <c r="B3106" s="23">
        <v>700</v>
      </c>
      <c r="C3106" s="23">
        <v>0.5</v>
      </c>
      <c r="D3106" s="23">
        <v>1000</v>
      </c>
      <c r="E3106" s="23">
        <v>10</v>
      </c>
      <c r="F3106" s="23">
        <v>30</v>
      </c>
      <c r="G3106" s="23">
        <v>5</v>
      </c>
      <c r="H3106" s="25">
        <v>0</v>
      </c>
    </row>
    <row r="3107" spans="1:8">
      <c r="A3107" s="23">
        <v>3104</v>
      </c>
      <c r="B3107" s="23">
        <v>700</v>
      </c>
      <c r="C3107" s="23">
        <v>0.5</v>
      </c>
      <c r="D3107" s="23">
        <v>1000</v>
      </c>
      <c r="E3107" s="23">
        <v>10</v>
      </c>
      <c r="F3107" s="23">
        <v>30</v>
      </c>
      <c r="G3107" s="23">
        <v>10</v>
      </c>
      <c r="H3107" s="25">
        <v>0</v>
      </c>
    </row>
    <row r="3108" spans="1:8">
      <c r="A3108" s="23">
        <v>3105</v>
      </c>
      <c r="B3108" s="23">
        <v>700</v>
      </c>
      <c r="C3108" s="23">
        <v>0.5</v>
      </c>
      <c r="D3108" s="23">
        <v>1000</v>
      </c>
      <c r="E3108" s="23">
        <v>10</v>
      </c>
      <c r="F3108" s="23">
        <v>30</v>
      </c>
      <c r="G3108" s="23">
        <v>40</v>
      </c>
      <c r="H3108" s="25">
        <v>0</v>
      </c>
    </row>
    <row r="3109" spans="1:8">
      <c r="A3109" s="23">
        <v>3106</v>
      </c>
      <c r="B3109" s="23">
        <v>700</v>
      </c>
      <c r="C3109" s="23">
        <v>0.5</v>
      </c>
      <c r="D3109" s="23">
        <v>1000</v>
      </c>
      <c r="E3109" s="23">
        <v>10</v>
      </c>
      <c r="F3109" s="23">
        <v>30</v>
      </c>
      <c r="G3109" s="23">
        <v>70</v>
      </c>
      <c r="H3109" s="25">
        <v>0</v>
      </c>
    </row>
    <row r="3110" spans="1:8">
      <c r="A3110" s="23">
        <v>3107</v>
      </c>
      <c r="B3110" s="23">
        <v>700</v>
      </c>
      <c r="C3110" s="23">
        <v>0.5</v>
      </c>
      <c r="D3110" s="23">
        <v>1000</v>
      </c>
      <c r="E3110" s="23">
        <v>10</v>
      </c>
      <c r="F3110" s="23">
        <v>30</v>
      </c>
      <c r="G3110" s="23">
        <v>100</v>
      </c>
      <c r="H3110" s="25">
        <v>0</v>
      </c>
    </row>
    <row r="3111" spans="1:8">
      <c r="A3111" s="23">
        <v>3108</v>
      </c>
      <c r="B3111" s="23">
        <v>700</v>
      </c>
      <c r="C3111" s="23">
        <v>0.5</v>
      </c>
      <c r="D3111" s="23">
        <v>1000</v>
      </c>
      <c r="E3111" s="23">
        <v>10</v>
      </c>
      <c r="F3111" s="23">
        <v>60</v>
      </c>
      <c r="G3111" s="23">
        <v>0</v>
      </c>
      <c r="H3111" s="25">
        <v>0</v>
      </c>
    </row>
    <row r="3112" spans="1:8">
      <c r="A3112" s="23">
        <v>3109</v>
      </c>
      <c r="B3112" s="23">
        <v>700</v>
      </c>
      <c r="C3112" s="23">
        <v>0.5</v>
      </c>
      <c r="D3112" s="23">
        <v>1000</v>
      </c>
      <c r="E3112" s="23">
        <v>10</v>
      </c>
      <c r="F3112" s="23">
        <v>60</v>
      </c>
      <c r="G3112" s="23">
        <v>5</v>
      </c>
      <c r="H3112" s="25">
        <v>0</v>
      </c>
    </row>
    <row r="3113" spans="1:8">
      <c r="A3113" s="23">
        <v>3110</v>
      </c>
      <c r="B3113" s="23">
        <v>700</v>
      </c>
      <c r="C3113" s="23">
        <v>0.5</v>
      </c>
      <c r="D3113" s="23">
        <v>1000</v>
      </c>
      <c r="E3113" s="23">
        <v>10</v>
      </c>
      <c r="F3113" s="23">
        <v>60</v>
      </c>
      <c r="G3113" s="23">
        <v>10</v>
      </c>
      <c r="H3113" s="25">
        <v>0</v>
      </c>
    </row>
    <row r="3114" spans="1:8">
      <c r="A3114" s="23">
        <v>3111</v>
      </c>
      <c r="B3114" s="23">
        <v>700</v>
      </c>
      <c r="C3114" s="23">
        <v>0.5</v>
      </c>
      <c r="D3114" s="23">
        <v>1000</v>
      </c>
      <c r="E3114" s="23">
        <v>10</v>
      </c>
      <c r="F3114" s="23">
        <v>60</v>
      </c>
      <c r="G3114" s="23">
        <v>40</v>
      </c>
      <c r="H3114" s="25">
        <v>0</v>
      </c>
    </row>
    <row r="3115" spans="1:8">
      <c r="A3115" s="23">
        <v>3112</v>
      </c>
      <c r="B3115" s="23">
        <v>700</v>
      </c>
      <c r="C3115" s="23">
        <v>0.5</v>
      </c>
      <c r="D3115" s="23">
        <v>1000</v>
      </c>
      <c r="E3115" s="23">
        <v>10</v>
      </c>
      <c r="F3115" s="23">
        <v>60</v>
      </c>
      <c r="G3115" s="23">
        <v>70</v>
      </c>
      <c r="H3115" s="25">
        <v>0</v>
      </c>
    </row>
    <row r="3116" spans="1:8">
      <c r="A3116" s="23">
        <v>3113</v>
      </c>
      <c r="B3116" s="23">
        <v>700</v>
      </c>
      <c r="C3116" s="23">
        <v>0.5</v>
      </c>
      <c r="D3116" s="23">
        <v>1000</v>
      </c>
      <c r="E3116" s="23">
        <v>10</v>
      </c>
      <c r="F3116" s="23">
        <v>60</v>
      </c>
      <c r="G3116" s="23">
        <v>100</v>
      </c>
      <c r="H3116" s="25">
        <v>0</v>
      </c>
    </row>
    <row r="3117" spans="1:8">
      <c r="A3117" s="23">
        <v>3114</v>
      </c>
      <c r="B3117" s="23">
        <v>700</v>
      </c>
      <c r="C3117" s="23">
        <v>0.5</v>
      </c>
      <c r="D3117" s="23">
        <v>1000</v>
      </c>
      <c r="E3117" s="23">
        <v>20</v>
      </c>
      <c r="F3117" s="23">
        <v>0</v>
      </c>
      <c r="G3117" s="23">
        <v>0</v>
      </c>
      <c r="H3117" s="25">
        <v>0</v>
      </c>
    </row>
    <row r="3118" spans="1:8">
      <c r="A3118" s="23">
        <v>3115</v>
      </c>
      <c r="B3118" s="23">
        <v>700</v>
      </c>
      <c r="C3118" s="23">
        <v>0.5</v>
      </c>
      <c r="D3118" s="23">
        <v>1000</v>
      </c>
      <c r="E3118" s="23">
        <v>20</v>
      </c>
      <c r="F3118" s="23">
        <v>0</v>
      </c>
      <c r="G3118" s="23">
        <v>5</v>
      </c>
      <c r="H3118" s="25">
        <v>0</v>
      </c>
    </row>
    <row r="3119" spans="1:8">
      <c r="A3119" s="23">
        <v>3116</v>
      </c>
      <c r="B3119" s="23">
        <v>700</v>
      </c>
      <c r="C3119" s="23">
        <v>0.5</v>
      </c>
      <c r="D3119" s="23">
        <v>1000</v>
      </c>
      <c r="E3119" s="23">
        <v>20</v>
      </c>
      <c r="F3119" s="23">
        <v>0</v>
      </c>
      <c r="G3119" s="23">
        <v>10</v>
      </c>
      <c r="H3119" s="25">
        <v>0</v>
      </c>
    </row>
    <row r="3120" spans="1:8">
      <c r="A3120" s="23">
        <v>3117</v>
      </c>
      <c r="B3120" s="23">
        <v>700</v>
      </c>
      <c r="C3120" s="23">
        <v>0.5</v>
      </c>
      <c r="D3120" s="23">
        <v>1000</v>
      </c>
      <c r="E3120" s="23">
        <v>20</v>
      </c>
      <c r="F3120" s="23">
        <v>0</v>
      </c>
      <c r="G3120" s="23">
        <v>40</v>
      </c>
      <c r="H3120" s="25">
        <v>0</v>
      </c>
    </row>
    <row r="3121" spans="1:8">
      <c r="A3121" s="23">
        <v>3118</v>
      </c>
      <c r="B3121" s="23">
        <v>700</v>
      </c>
      <c r="C3121" s="23">
        <v>0.5</v>
      </c>
      <c r="D3121" s="23">
        <v>1000</v>
      </c>
      <c r="E3121" s="23">
        <v>20</v>
      </c>
      <c r="F3121" s="23">
        <v>0</v>
      </c>
      <c r="G3121" s="23">
        <v>70</v>
      </c>
      <c r="H3121" s="25">
        <v>0</v>
      </c>
    </row>
    <row r="3122" spans="1:8">
      <c r="A3122" s="23">
        <v>3119</v>
      </c>
      <c r="B3122" s="23">
        <v>700</v>
      </c>
      <c r="C3122" s="23">
        <v>0.5</v>
      </c>
      <c r="D3122" s="23">
        <v>1000</v>
      </c>
      <c r="E3122" s="23">
        <v>20</v>
      </c>
      <c r="F3122" s="23">
        <v>0</v>
      </c>
      <c r="G3122" s="23">
        <v>100</v>
      </c>
      <c r="H3122" s="25">
        <v>0</v>
      </c>
    </row>
    <row r="3123" spans="1:8">
      <c r="A3123" s="23">
        <v>3120</v>
      </c>
      <c r="B3123" s="23">
        <v>700</v>
      </c>
      <c r="C3123" s="23">
        <v>0.5</v>
      </c>
      <c r="D3123" s="23">
        <v>1000</v>
      </c>
      <c r="E3123" s="23">
        <v>20</v>
      </c>
      <c r="F3123" s="23">
        <v>30</v>
      </c>
      <c r="G3123" s="23">
        <v>0</v>
      </c>
      <c r="H3123" s="25">
        <v>0</v>
      </c>
    </row>
    <row r="3124" spans="1:8">
      <c r="A3124" s="23">
        <v>3121</v>
      </c>
      <c r="B3124" s="23">
        <v>700</v>
      </c>
      <c r="C3124" s="23">
        <v>0.5</v>
      </c>
      <c r="D3124" s="23">
        <v>1000</v>
      </c>
      <c r="E3124" s="23">
        <v>20</v>
      </c>
      <c r="F3124" s="23">
        <v>30</v>
      </c>
      <c r="G3124" s="23">
        <v>5</v>
      </c>
      <c r="H3124" s="25">
        <v>0</v>
      </c>
    </row>
    <row r="3125" spans="1:8">
      <c r="A3125" s="23">
        <v>3122</v>
      </c>
      <c r="B3125" s="23">
        <v>700</v>
      </c>
      <c r="C3125" s="23">
        <v>0.5</v>
      </c>
      <c r="D3125" s="23">
        <v>1000</v>
      </c>
      <c r="E3125" s="23">
        <v>20</v>
      </c>
      <c r="F3125" s="23">
        <v>30</v>
      </c>
      <c r="G3125" s="23">
        <v>10</v>
      </c>
      <c r="H3125" s="25">
        <v>0</v>
      </c>
    </row>
    <row r="3126" spans="1:8">
      <c r="A3126" s="23">
        <v>3123</v>
      </c>
      <c r="B3126" s="23">
        <v>700</v>
      </c>
      <c r="C3126" s="23">
        <v>0.5</v>
      </c>
      <c r="D3126" s="23">
        <v>1000</v>
      </c>
      <c r="E3126" s="23">
        <v>20</v>
      </c>
      <c r="F3126" s="23">
        <v>30</v>
      </c>
      <c r="G3126" s="23">
        <v>40</v>
      </c>
      <c r="H3126" s="25">
        <v>0</v>
      </c>
    </row>
    <row r="3127" spans="1:8">
      <c r="A3127" s="23">
        <v>3124</v>
      </c>
      <c r="B3127" s="23">
        <v>700</v>
      </c>
      <c r="C3127" s="23">
        <v>0.5</v>
      </c>
      <c r="D3127" s="23">
        <v>1000</v>
      </c>
      <c r="E3127" s="23">
        <v>20</v>
      </c>
      <c r="F3127" s="23">
        <v>30</v>
      </c>
      <c r="G3127" s="23">
        <v>70</v>
      </c>
      <c r="H3127" s="25">
        <v>0</v>
      </c>
    </row>
    <row r="3128" spans="1:8">
      <c r="A3128" s="23">
        <v>3125</v>
      </c>
      <c r="B3128" s="23">
        <v>700</v>
      </c>
      <c r="C3128" s="23">
        <v>0.5</v>
      </c>
      <c r="D3128" s="23">
        <v>1000</v>
      </c>
      <c r="E3128" s="23">
        <v>20</v>
      </c>
      <c r="F3128" s="23">
        <v>30</v>
      </c>
      <c r="G3128" s="23">
        <v>100</v>
      </c>
      <c r="H3128" s="25">
        <v>0</v>
      </c>
    </row>
    <row r="3129" spans="1:8">
      <c r="A3129" s="23">
        <v>3126</v>
      </c>
      <c r="B3129" s="23">
        <v>700</v>
      </c>
      <c r="C3129" s="23">
        <v>0.5</v>
      </c>
      <c r="D3129" s="23">
        <v>1000</v>
      </c>
      <c r="E3129" s="23">
        <v>20</v>
      </c>
      <c r="F3129" s="23">
        <v>60</v>
      </c>
      <c r="G3129" s="23">
        <v>0</v>
      </c>
      <c r="H3129" s="25">
        <v>0</v>
      </c>
    </row>
    <row r="3130" spans="1:8">
      <c r="A3130" s="23">
        <v>3127</v>
      </c>
      <c r="B3130" s="23">
        <v>700</v>
      </c>
      <c r="C3130" s="23">
        <v>0.5</v>
      </c>
      <c r="D3130" s="23">
        <v>1000</v>
      </c>
      <c r="E3130" s="23">
        <v>20</v>
      </c>
      <c r="F3130" s="23">
        <v>60</v>
      </c>
      <c r="G3130" s="23">
        <v>5</v>
      </c>
      <c r="H3130" s="25">
        <v>0</v>
      </c>
    </row>
    <row r="3131" spans="1:8">
      <c r="A3131" s="23">
        <v>3128</v>
      </c>
      <c r="B3131" s="23">
        <v>700</v>
      </c>
      <c r="C3131" s="23">
        <v>0.5</v>
      </c>
      <c r="D3131" s="23">
        <v>1000</v>
      </c>
      <c r="E3131" s="23">
        <v>20</v>
      </c>
      <c r="F3131" s="23">
        <v>60</v>
      </c>
      <c r="G3131" s="23">
        <v>10</v>
      </c>
      <c r="H3131" s="25">
        <v>0</v>
      </c>
    </row>
    <row r="3132" spans="1:8">
      <c r="A3132" s="23">
        <v>3129</v>
      </c>
      <c r="B3132" s="23">
        <v>700</v>
      </c>
      <c r="C3132" s="23">
        <v>0.5</v>
      </c>
      <c r="D3132" s="23">
        <v>1000</v>
      </c>
      <c r="E3132" s="23">
        <v>20</v>
      </c>
      <c r="F3132" s="23">
        <v>60</v>
      </c>
      <c r="G3132" s="23">
        <v>40</v>
      </c>
      <c r="H3132" s="25">
        <v>0</v>
      </c>
    </row>
    <row r="3133" spans="1:8">
      <c r="A3133" s="23">
        <v>3130</v>
      </c>
      <c r="B3133" s="23">
        <v>700</v>
      </c>
      <c r="C3133" s="23">
        <v>0.5</v>
      </c>
      <c r="D3133" s="23">
        <v>1000</v>
      </c>
      <c r="E3133" s="23">
        <v>20</v>
      </c>
      <c r="F3133" s="23">
        <v>60</v>
      </c>
      <c r="G3133" s="23">
        <v>70</v>
      </c>
      <c r="H3133" s="25">
        <v>0</v>
      </c>
    </row>
    <row r="3134" spans="1:8">
      <c r="A3134" s="23">
        <v>3131</v>
      </c>
      <c r="B3134" s="23">
        <v>700</v>
      </c>
      <c r="C3134" s="23">
        <v>0.5</v>
      </c>
      <c r="D3134" s="23">
        <v>1000</v>
      </c>
      <c r="E3134" s="23">
        <v>20</v>
      </c>
      <c r="F3134" s="23">
        <v>60</v>
      </c>
      <c r="G3134" s="23">
        <v>100</v>
      </c>
      <c r="H3134" s="25">
        <v>0</v>
      </c>
    </row>
    <row r="3135" spans="1:8">
      <c r="A3135" s="23">
        <v>3132</v>
      </c>
      <c r="B3135" s="23">
        <v>700</v>
      </c>
      <c r="C3135" s="23">
        <v>0.5</v>
      </c>
      <c r="D3135" s="23">
        <v>1000</v>
      </c>
      <c r="E3135" s="23">
        <v>50</v>
      </c>
      <c r="F3135" s="23">
        <v>0</v>
      </c>
      <c r="G3135" s="23">
        <v>0</v>
      </c>
      <c r="H3135" s="25">
        <v>0</v>
      </c>
    </row>
    <row r="3136" spans="1:8">
      <c r="A3136" s="23">
        <v>3133</v>
      </c>
      <c r="B3136" s="23">
        <v>700</v>
      </c>
      <c r="C3136" s="23">
        <v>0.5</v>
      </c>
      <c r="D3136" s="23">
        <v>1000</v>
      </c>
      <c r="E3136" s="23">
        <v>50</v>
      </c>
      <c r="F3136" s="23">
        <v>0</v>
      </c>
      <c r="G3136" s="23">
        <v>5</v>
      </c>
      <c r="H3136" s="25">
        <v>0</v>
      </c>
    </row>
    <row r="3137" spans="1:8">
      <c r="A3137" s="23">
        <v>3134</v>
      </c>
      <c r="B3137" s="23">
        <v>700</v>
      </c>
      <c r="C3137" s="23">
        <v>0.5</v>
      </c>
      <c r="D3137" s="23">
        <v>1000</v>
      </c>
      <c r="E3137" s="23">
        <v>50</v>
      </c>
      <c r="F3137" s="23">
        <v>0</v>
      </c>
      <c r="G3137" s="23">
        <v>10</v>
      </c>
      <c r="H3137" s="25">
        <v>0</v>
      </c>
    </row>
    <row r="3138" spans="1:8">
      <c r="A3138" s="23">
        <v>3135</v>
      </c>
      <c r="B3138" s="23">
        <v>700</v>
      </c>
      <c r="C3138" s="23">
        <v>0.5</v>
      </c>
      <c r="D3138" s="23">
        <v>1000</v>
      </c>
      <c r="E3138" s="23">
        <v>50</v>
      </c>
      <c r="F3138" s="23">
        <v>0</v>
      </c>
      <c r="G3138" s="23">
        <v>40</v>
      </c>
      <c r="H3138" s="25">
        <v>0</v>
      </c>
    </row>
    <row r="3139" spans="1:8">
      <c r="A3139" s="23">
        <v>3136</v>
      </c>
      <c r="B3139" s="23">
        <v>700</v>
      </c>
      <c r="C3139" s="23">
        <v>0.5</v>
      </c>
      <c r="D3139" s="23">
        <v>1000</v>
      </c>
      <c r="E3139" s="23">
        <v>50</v>
      </c>
      <c r="F3139" s="23">
        <v>0</v>
      </c>
      <c r="G3139" s="23">
        <v>70</v>
      </c>
      <c r="H3139" s="25">
        <v>0</v>
      </c>
    </row>
    <row r="3140" spans="1:8">
      <c r="A3140" s="23">
        <v>3137</v>
      </c>
      <c r="B3140" s="23">
        <v>700</v>
      </c>
      <c r="C3140" s="23">
        <v>0.5</v>
      </c>
      <c r="D3140" s="23">
        <v>1000</v>
      </c>
      <c r="E3140" s="23">
        <v>50</v>
      </c>
      <c r="F3140" s="23">
        <v>0</v>
      </c>
      <c r="G3140" s="23">
        <v>100</v>
      </c>
      <c r="H3140" s="25">
        <v>0</v>
      </c>
    </row>
    <row r="3141" spans="1:8">
      <c r="A3141" s="23">
        <v>3138</v>
      </c>
      <c r="B3141" s="23">
        <v>700</v>
      </c>
      <c r="C3141" s="23">
        <v>0.5</v>
      </c>
      <c r="D3141" s="23">
        <v>1000</v>
      </c>
      <c r="E3141" s="23">
        <v>50</v>
      </c>
      <c r="F3141" s="23">
        <v>30</v>
      </c>
      <c r="G3141" s="23">
        <v>0</v>
      </c>
      <c r="H3141" s="25">
        <v>0</v>
      </c>
    </row>
    <row r="3142" spans="1:8">
      <c r="A3142" s="23">
        <v>3139</v>
      </c>
      <c r="B3142" s="23">
        <v>700</v>
      </c>
      <c r="C3142" s="23">
        <v>0.5</v>
      </c>
      <c r="D3142" s="23">
        <v>1000</v>
      </c>
      <c r="E3142" s="23">
        <v>50</v>
      </c>
      <c r="F3142" s="23">
        <v>30</v>
      </c>
      <c r="G3142" s="23">
        <v>5</v>
      </c>
      <c r="H3142" s="25">
        <v>0</v>
      </c>
    </row>
    <row r="3143" spans="1:8">
      <c r="A3143" s="23">
        <v>3140</v>
      </c>
      <c r="B3143" s="23">
        <v>700</v>
      </c>
      <c r="C3143" s="23">
        <v>0.5</v>
      </c>
      <c r="D3143" s="23">
        <v>1000</v>
      </c>
      <c r="E3143" s="23">
        <v>50</v>
      </c>
      <c r="F3143" s="23">
        <v>30</v>
      </c>
      <c r="G3143" s="23">
        <v>10</v>
      </c>
      <c r="H3143" s="25">
        <v>0</v>
      </c>
    </row>
    <row r="3144" spans="1:8">
      <c r="A3144" s="23">
        <v>3141</v>
      </c>
      <c r="B3144" s="23">
        <v>700</v>
      </c>
      <c r="C3144" s="23">
        <v>0.5</v>
      </c>
      <c r="D3144" s="23">
        <v>1000</v>
      </c>
      <c r="E3144" s="23">
        <v>50</v>
      </c>
      <c r="F3144" s="23">
        <v>30</v>
      </c>
      <c r="G3144" s="23">
        <v>40</v>
      </c>
      <c r="H3144" s="25">
        <v>0</v>
      </c>
    </row>
    <row r="3145" spans="1:8">
      <c r="A3145" s="23">
        <v>3142</v>
      </c>
      <c r="B3145" s="23">
        <v>700</v>
      </c>
      <c r="C3145" s="23">
        <v>0.5</v>
      </c>
      <c r="D3145" s="23">
        <v>1000</v>
      </c>
      <c r="E3145" s="23">
        <v>50</v>
      </c>
      <c r="F3145" s="23">
        <v>30</v>
      </c>
      <c r="G3145" s="23">
        <v>70</v>
      </c>
      <c r="H3145" s="25">
        <v>0</v>
      </c>
    </row>
    <row r="3146" spans="1:8">
      <c r="A3146" s="23">
        <v>3143</v>
      </c>
      <c r="B3146" s="23">
        <v>700</v>
      </c>
      <c r="C3146" s="23">
        <v>0.5</v>
      </c>
      <c r="D3146" s="23">
        <v>1000</v>
      </c>
      <c r="E3146" s="23">
        <v>50</v>
      </c>
      <c r="F3146" s="23">
        <v>30</v>
      </c>
      <c r="G3146" s="23">
        <v>100</v>
      </c>
      <c r="H3146" s="25">
        <v>0</v>
      </c>
    </row>
    <row r="3147" spans="1:8">
      <c r="A3147" s="23">
        <v>3144</v>
      </c>
      <c r="B3147" s="23">
        <v>700</v>
      </c>
      <c r="C3147" s="23">
        <v>0.5</v>
      </c>
      <c r="D3147" s="23">
        <v>1000</v>
      </c>
      <c r="E3147" s="23">
        <v>50</v>
      </c>
      <c r="F3147" s="23">
        <v>60</v>
      </c>
      <c r="G3147" s="23">
        <v>0</v>
      </c>
      <c r="H3147" s="25">
        <v>0</v>
      </c>
    </row>
    <row r="3148" spans="1:8">
      <c r="A3148" s="23">
        <v>3145</v>
      </c>
      <c r="B3148" s="23">
        <v>700</v>
      </c>
      <c r="C3148" s="23">
        <v>0.5</v>
      </c>
      <c r="D3148" s="23">
        <v>1000</v>
      </c>
      <c r="E3148" s="23">
        <v>50</v>
      </c>
      <c r="F3148" s="23">
        <v>60</v>
      </c>
      <c r="G3148" s="23">
        <v>5</v>
      </c>
      <c r="H3148" s="25">
        <v>0</v>
      </c>
    </row>
    <row r="3149" spans="1:8">
      <c r="A3149" s="23">
        <v>3146</v>
      </c>
      <c r="B3149" s="23">
        <v>700</v>
      </c>
      <c r="C3149" s="23">
        <v>0.5</v>
      </c>
      <c r="D3149" s="23">
        <v>1000</v>
      </c>
      <c r="E3149" s="23">
        <v>50</v>
      </c>
      <c r="F3149" s="23">
        <v>60</v>
      </c>
      <c r="G3149" s="23">
        <v>10</v>
      </c>
      <c r="H3149" s="25">
        <v>0</v>
      </c>
    </row>
    <row r="3150" spans="1:8">
      <c r="A3150" s="23">
        <v>3147</v>
      </c>
      <c r="B3150" s="23">
        <v>700</v>
      </c>
      <c r="C3150" s="23">
        <v>0.5</v>
      </c>
      <c r="D3150" s="23">
        <v>1000</v>
      </c>
      <c r="E3150" s="23">
        <v>50</v>
      </c>
      <c r="F3150" s="23">
        <v>60</v>
      </c>
      <c r="G3150" s="23">
        <v>40</v>
      </c>
      <c r="H3150" s="25">
        <v>0</v>
      </c>
    </row>
    <row r="3151" spans="1:8">
      <c r="A3151" s="23">
        <v>3148</v>
      </c>
      <c r="B3151" s="23">
        <v>700</v>
      </c>
      <c r="C3151" s="23">
        <v>0.5</v>
      </c>
      <c r="D3151" s="23">
        <v>1000</v>
      </c>
      <c r="E3151" s="23">
        <v>50</v>
      </c>
      <c r="F3151" s="23">
        <v>60</v>
      </c>
      <c r="G3151" s="23">
        <v>70</v>
      </c>
      <c r="H3151" s="25">
        <v>0</v>
      </c>
    </row>
    <row r="3152" spans="1:8">
      <c r="A3152" s="23">
        <v>3149</v>
      </c>
      <c r="B3152" s="23">
        <v>700</v>
      </c>
      <c r="C3152" s="23">
        <v>0.5</v>
      </c>
      <c r="D3152" s="23">
        <v>1000</v>
      </c>
      <c r="E3152" s="23">
        <v>50</v>
      </c>
      <c r="F3152" s="23">
        <v>60</v>
      </c>
      <c r="G3152" s="23">
        <v>100</v>
      </c>
      <c r="H3152" s="25">
        <v>0</v>
      </c>
    </row>
    <row r="3153" spans="1:8">
      <c r="A3153" s="23">
        <v>3150</v>
      </c>
      <c r="B3153" s="23">
        <v>700</v>
      </c>
      <c r="C3153" s="23">
        <v>0.5</v>
      </c>
      <c r="D3153" s="23">
        <v>3000</v>
      </c>
      <c r="E3153" s="23">
        <v>1</v>
      </c>
      <c r="F3153" s="23">
        <v>0</v>
      </c>
      <c r="G3153" s="23">
        <v>0</v>
      </c>
      <c r="H3153" s="25">
        <v>0</v>
      </c>
    </row>
    <row r="3154" spans="1:8">
      <c r="A3154" s="23">
        <v>3151</v>
      </c>
      <c r="B3154" s="23">
        <v>700</v>
      </c>
      <c r="C3154" s="23">
        <v>0.5</v>
      </c>
      <c r="D3154" s="23">
        <v>3000</v>
      </c>
      <c r="E3154" s="23">
        <v>1</v>
      </c>
      <c r="F3154" s="23">
        <v>0</v>
      </c>
      <c r="G3154" s="23">
        <v>5</v>
      </c>
      <c r="H3154" s="25">
        <v>0</v>
      </c>
    </row>
    <row r="3155" spans="1:8">
      <c r="A3155" s="23">
        <v>3152</v>
      </c>
      <c r="B3155" s="23">
        <v>700</v>
      </c>
      <c r="C3155" s="23">
        <v>0.5</v>
      </c>
      <c r="D3155" s="23">
        <v>3000</v>
      </c>
      <c r="E3155" s="23">
        <v>1</v>
      </c>
      <c r="F3155" s="23">
        <v>0</v>
      </c>
      <c r="G3155" s="23">
        <v>10</v>
      </c>
      <c r="H3155" s="25">
        <v>0</v>
      </c>
    </row>
    <row r="3156" spans="1:8">
      <c r="A3156" s="23">
        <v>3153</v>
      </c>
      <c r="B3156" s="23">
        <v>700</v>
      </c>
      <c r="C3156" s="23">
        <v>0.5</v>
      </c>
      <c r="D3156" s="23">
        <v>3000</v>
      </c>
      <c r="E3156" s="23">
        <v>1</v>
      </c>
      <c r="F3156" s="23">
        <v>0</v>
      </c>
      <c r="G3156" s="23">
        <v>40</v>
      </c>
      <c r="H3156" s="25">
        <v>0</v>
      </c>
    </row>
    <row r="3157" spans="1:8">
      <c r="A3157" s="23">
        <v>3154</v>
      </c>
      <c r="B3157" s="23">
        <v>700</v>
      </c>
      <c r="C3157" s="23">
        <v>0.5</v>
      </c>
      <c r="D3157" s="23">
        <v>3000</v>
      </c>
      <c r="E3157" s="23">
        <v>1</v>
      </c>
      <c r="F3157" s="23">
        <v>0</v>
      </c>
      <c r="G3157" s="23">
        <v>70</v>
      </c>
      <c r="H3157" s="25">
        <v>0</v>
      </c>
    </row>
    <row r="3158" spans="1:8">
      <c r="A3158" s="23">
        <v>3155</v>
      </c>
      <c r="B3158" s="23">
        <v>700</v>
      </c>
      <c r="C3158" s="23">
        <v>0.5</v>
      </c>
      <c r="D3158" s="23">
        <v>3000</v>
      </c>
      <c r="E3158" s="23">
        <v>1</v>
      </c>
      <c r="F3158" s="23">
        <v>0</v>
      </c>
      <c r="G3158" s="23">
        <v>100</v>
      </c>
      <c r="H3158" s="25">
        <v>0</v>
      </c>
    </row>
    <row r="3159" spans="1:8">
      <c r="A3159" s="23">
        <v>3156</v>
      </c>
      <c r="B3159" s="23">
        <v>700</v>
      </c>
      <c r="C3159" s="23">
        <v>0.5</v>
      </c>
      <c r="D3159" s="23">
        <v>3000</v>
      </c>
      <c r="E3159" s="23">
        <v>1</v>
      </c>
      <c r="F3159" s="23">
        <v>30</v>
      </c>
      <c r="G3159" s="23">
        <v>0</v>
      </c>
      <c r="H3159" s="25">
        <v>0</v>
      </c>
    </row>
    <row r="3160" spans="1:8">
      <c r="A3160" s="23">
        <v>3157</v>
      </c>
      <c r="B3160" s="23">
        <v>700</v>
      </c>
      <c r="C3160" s="23">
        <v>0.5</v>
      </c>
      <c r="D3160" s="23">
        <v>3000</v>
      </c>
      <c r="E3160" s="23">
        <v>1</v>
      </c>
      <c r="F3160" s="23">
        <v>30</v>
      </c>
      <c r="G3160" s="23">
        <v>5</v>
      </c>
      <c r="H3160" s="25">
        <v>0</v>
      </c>
    </row>
    <row r="3161" spans="1:8">
      <c r="A3161" s="23">
        <v>3158</v>
      </c>
      <c r="B3161" s="23">
        <v>700</v>
      </c>
      <c r="C3161" s="23">
        <v>0.5</v>
      </c>
      <c r="D3161" s="23">
        <v>3000</v>
      </c>
      <c r="E3161" s="23">
        <v>1</v>
      </c>
      <c r="F3161" s="23">
        <v>30</v>
      </c>
      <c r="G3161" s="23">
        <v>10</v>
      </c>
      <c r="H3161" s="25">
        <v>0</v>
      </c>
    </row>
    <row r="3162" spans="1:8">
      <c r="A3162" s="23">
        <v>3159</v>
      </c>
      <c r="B3162" s="23">
        <v>700</v>
      </c>
      <c r="C3162" s="23">
        <v>0.5</v>
      </c>
      <c r="D3162" s="23">
        <v>3000</v>
      </c>
      <c r="E3162" s="23">
        <v>1</v>
      </c>
      <c r="F3162" s="23">
        <v>30</v>
      </c>
      <c r="G3162" s="23">
        <v>40</v>
      </c>
      <c r="H3162" s="25">
        <v>0</v>
      </c>
    </row>
    <row r="3163" spans="1:8">
      <c r="A3163" s="23">
        <v>3160</v>
      </c>
      <c r="B3163" s="23">
        <v>700</v>
      </c>
      <c r="C3163" s="23">
        <v>0.5</v>
      </c>
      <c r="D3163" s="23">
        <v>3000</v>
      </c>
      <c r="E3163" s="23">
        <v>1</v>
      </c>
      <c r="F3163" s="23">
        <v>30</v>
      </c>
      <c r="G3163" s="23">
        <v>70</v>
      </c>
      <c r="H3163" s="25">
        <v>0</v>
      </c>
    </row>
    <row r="3164" spans="1:8">
      <c r="A3164" s="23">
        <v>3161</v>
      </c>
      <c r="B3164" s="23">
        <v>700</v>
      </c>
      <c r="C3164" s="23">
        <v>0.5</v>
      </c>
      <c r="D3164" s="23">
        <v>3000</v>
      </c>
      <c r="E3164" s="23">
        <v>1</v>
      </c>
      <c r="F3164" s="23">
        <v>30</v>
      </c>
      <c r="G3164" s="23">
        <v>100</v>
      </c>
      <c r="H3164" s="25">
        <v>0</v>
      </c>
    </row>
    <row r="3165" spans="1:8">
      <c r="A3165" s="23">
        <v>3162</v>
      </c>
      <c r="B3165" s="23">
        <v>700</v>
      </c>
      <c r="C3165" s="23">
        <v>0.5</v>
      </c>
      <c r="D3165" s="23">
        <v>3000</v>
      </c>
      <c r="E3165" s="23">
        <v>1</v>
      </c>
      <c r="F3165" s="23">
        <v>60</v>
      </c>
      <c r="G3165" s="23">
        <v>0</v>
      </c>
      <c r="H3165" s="25">
        <v>0</v>
      </c>
    </row>
    <row r="3166" spans="1:8">
      <c r="A3166" s="23">
        <v>3163</v>
      </c>
      <c r="B3166" s="23">
        <v>700</v>
      </c>
      <c r="C3166" s="23">
        <v>0.5</v>
      </c>
      <c r="D3166" s="23">
        <v>3000</v>
      </c>
      <c r="E3166" s="23">
        <v>1</v>
      </c>
      <c r="F3166" s="23">
        <v>60</v>
      </c>
      <c r="G3166" s="23">
        <v>5</v>
      </c>
      <c r="H3166" s="25">
        <v>0</v>
      </c>
    </row>
    <row r="3167" spans="1:8">
      <c r="A3167" s="23">
        <v>3164</v>
      </c>
      <c r="B3167" s="23">
        <v>700</v>
      </c>
      <c r="C3167" s="23">
        <v>0.5</v>
      </c>
      <c r="D3167" s="23">
        <v>3000</v>
      </c>
      <c r="E3167" s="23">
        <v>1</v>
      </c>
      <c r="F3167" s="23">
        <v>60</v>
      </c>
      <c r="G3167" s="23">
        <v>10</v>
      </c>
      <c r="H3167" s="25">
        <v>0</v>
      </c>
    </row>
    <row r="3168" spans="1:8">
      <c r="A3168" s="23">
        <v>3165</v>
      </c>
      <c r="B3168" s="23">
        <v>700</v>
      </c>
      <c r="C3168" s="23">
        <v>0.5</v>
      </c>
      <c r="D3168" s="23">
        <v>3000</v>
      </c>
      <c r="E3168" s="23">
        <v>1</v>
      </c>
      <c r="F3168" s="23">
        <v>60</v>
      </c>
      <c r="G3168" s="23">
        <v>40</v>
      </c>
      <c r="H3168" s="25">
        <v>0</v>
      </c>
    </row>
    <row r="3169" spans="1:8">
      <c r="A3169" s="23">
        <v>3166</v>
      </c>
      <c r="B3169" s="23">
        <v>700</v>
      </c>
      <c r="C3169" s="23">
        <v>0.5</v>
      </c>
      <c r="D3169" s="23">
        <v>3000</v>
      </c>
      <c r="E3169" s="23">
        <v>1</v>
      </c>
      <c r="F3169" s="23">
        <v>60</v>
      </c>
      <c r="G3169" s="23">
        <v>70</v>
      </c>
      <c r="H3169" s="25">
        <v>0</v>
      </c>
    </row>
    <row r="3170" spans="1:8">
      <c r="A3170" s="23">
        <v>3167</v>
      </c>
      <c r="B3170" s="23">
        <v>700</v>
      </c>
      <c r="C3170" s="23">
        <v>0.5</v>
      </c>
      <c r="D3170" s="23">
        <v>3000</v>
      </c>
      <c r="E3170" s="23">
        <v>1</v>
      </c>
      <c r="F3170" s="23">
        <v>60</v>
      </c>
      <c r="G3170" s="23">
        <v>100</v>
      </c>
      <c r="H3170" s="25">
        <v>0</v>
      </c>
    </row>
    <row r="3171" spans="1:8">
      <c r="A3171" s="23">
        <v>3168</v>
      </c>
      <c r="B3171" s="23">
        <v>700</v>
      </c>
      <c r="C3171" s="23">
        <v>0.5</v>
      </c>
      <c r="D3171" s="23">
        <v>3000</v>
      </c>
      <c r="E3171" s="23">
        <v>5</v>
      </c>
      <c r="F3171" s="23">
        <v>0</v>
      </c>
      <c r="G3171" s="23">
        <v>0</v>
      </c>
      <c r="H3171" s="25">
        <v>0</v>
      </c>
    </row>
    <row r="3172" spans="1:8">
      <c r="A3172" s="23">
        <v>3169</v>
      </c>
      <c r="B3172" s="23">
        <v>700</v>
      </c>
      <c r="C3172" s="23">
        <v>0.5</v>
      </c>
      <c r="D3172" s="23">
        <v>3000</v>
      </c>
      <c r="E3172" s="23">
        <v>5</v>
      </c>
      <c r="F3172" s="23">
        <v>0</v>
      </c>
      <c r="G3172" s="23">
        <v>5</v>
      </c>
      <c r="H3172" s="25">
        <v>0</v>
      </c>
    </row>
    <row r="3173" spans="1:8">
      <c r="A3173" s="23">
        <v>3170</v>
      </c>
      <c r="B3173" s="23">
        <v>700</v>
      </c>
      <c r="C3173" s="23">
        <v>0.5</v>
      </c>
      <c r="D3173" s="23">
        <v>3000</v>
      </c>
      <c r="E3173" s="23">
        <v>5</v>
      </c>
      <c r="F3173" s="23">
        <v>0</v>
      </c>
      <c r="G3173" s="23">
        <v>10</v>
      </c>
      <c r="H3173" s="25">
        <v>0</v>
      </c>
    </row>
    <row r="3174" spans="1:8">
      <c r="A3174" s="23">
        <v>3171</v>
      </c>
      <c r="B3174" s="23">
        <v>700</v>
      </c>
      <c r="C3174" s="23">
        <v>0.5</v>
      </c>
      <c r="D3174" s="23">
        <v>3000</v>
      </c>
      <c r="E3174" s="23">
        <v>5</v>
      </c>
      <c r="F3174" s="23">
        <v>0</v>
      </c>
      <c r="G3174" s="23">
        <v>40</v>
      </c>
      <c r="H3174" s="25">
        <v>0</v>
      </c>
    </row>
    <row r="3175" spans="1:8">
      <c r="A3175" s="23">
        <v>3172</v>
      </c>
      <c r="B3175" s="23">
        <v>700</v>
      </c>
      <c r="C3175" s="23">
        <v>0.5</v>
      </c>
      <c r="D3175" s="23">
        <v>3000</v>
      </c>
      <c r="E3175" s="23">
        <v>5</v>
      </c>
      <c r="F3175" s="23">
        <v>0</v>
      </c>
      <c r="G3175" s="23">
        <v>70</v>
      </c>
      <c r="H3175" s="25">
        <v>0</v>
      </c>
    </row>
    <row r="3176" spans="1:8">
      <c r="A3176" s="23">
        <v>3173</v>
      </c>
      <c r="B3176" s="23">
        <v>700</v>
      </c>
      <c r="C3176" s="23">
        <v>0.5</v>
      </c>
      <c r="D3176" s="23">
        <v>3000</v>
      </c>
      <c r="E3176" s="23">
        <v>5</v>
      </c>
      <c r="F3176" s="23">
        <v>0</v>
      </c>
      <c r="G3176" s="23">
        <v>100</v>
      </c>
      <c r="H3176" s="25">
        <v>0</v>
      </c>
    </row>
    <row r="3177" spans="1:8">
      <c r="A3177" s="23">
        <v>3174</v>
      </c>
      <c r="B3177" s="23">
        <v>700</v>
      </c>
      <c r="C3177" s="23">
        <v>0.5</v>
      </c>
      <c r="D3177" s="23">
        <v>3000</v>
      </c>
      <c r="E3177" s="23">
        <v>5</v>
      </c>
      <c r="F3177" s="23">
        <v>30</v>
      </c>
      <c r="G3177" s="23">
        <v>0</v>
      </c>
      <c r="H3177" s="25">
        <v>0</v>
      </c>
    </row>
    <row r="3178" spans="1:8">
      <c r="A3178" s="23">
        <v>3175</v>
      </c>
      <c r="B3178" s="23">
        <v>700</v>
      </c>
      <c r="C3178" s="23">
        <v>0.5</v>
      </c>
      <c r="D3178" s="23">
        <v>3000</v>
      </c>
      <c r="E3178" s="23">
        <v>5</v>
      </c>
      <c r="F3178" s="23">
        <v>30</v>
      </c>
      <c r="G3178" s="23">
        <v>5</v>
      </c>
      <c r="H3178" s="25">
        <v>0</v>
      </c>
    </row>
    <row r="3179" spans="1:8">
      <c r="A3179" s="23">
        <v>3176</v>
      </c>
      <c r="B3179" s="23">
        <v>700</v>
      </c>
      <c r="C3179" s="23">
        <v>0.5</v>
      </c>
      <c r="D3179" s="23">
        <v>3000</v>
      </c>
      <c r="E3179" s="23">
        <v>5</v>
      </c>
      <c r="F3179" s="23">
        <v>30</v>
      </c>
      <c r="G3179" s="23">
        <v>10</v>
      </c>
      <c r="H3179" s="25">
        <v>0</v>
      </c>
    </row>
    <row r="3180" spans="1:8">
      <c r="A3180" s="23">
        <v>3177</v>
      </c>
      <c r="B3180" s="23">
        <v>700</v>
      </c>
      <c r="C3180" s="23">
        <v>0.5</v>
      </c>
      <c r="D3180" s="23">
        <v>3000</v>
      </c>
      <c r="E3180" s="23">
        <v>5</v>
      </c>
      <c r="F3180" s="23">
        <v>30</v>
      </c>
      <c r="G3180" s="23">
        <v>40</v>
      </c>
      <c r="H3180" s="25">
        <v>0</v>
      </c>
    </row>
    <row r="3181" spans="1:8">
      <c r="A3181" s="23">
        <v>3178</v>
      </c>
      <c r="B3181" s="23">
        <v>700</v>
      </c>
      <c r="C3181" s="23">
        <v>0.5</v>
      </c>
      <c r="D3181" s="23">
        <v>3000</v>
      </c>
      <c r="E3181" s="23">
        <v>5</v>
      </c>
      <c r="F3181" s="23">
        <v>30</v>
      </c>
      <c r="G3181" s="23">
        <v>70</v>
      </c>
      <c r="H3181" s="25">
        <v>0</v>
      </c>
    </row>
    <row r="3182" spans="1:8">
      <c r="A3182" s="23">
        <v>3179</v>
      </c>
      <c r="B3182" s="23">
        <v>700</v>
      </c>
      <c r="C3182" s="23">
        <v>0.5</v>
      </c>
      <c r="D3182" s="23">
        <v>3000</v>
      </c>
      <c r="E3182" s="23">
        <v>5</v>
      </c>
      <c r="F3182" s="23">
        <v>30</v>
      </c>
      <c r="G3182" s="23">
        <v>100</v>
      </c>
      <c r="H3182" s="25">
        <v>0</v>
      </c>
    </row>
    <row r="3183" spans="1:8">
      <c r="A3183" s="23">
        <v>3180</v>
      </c>
      <c r="B3183" s="23">
        <v>700</v>
      </c>
      <c r="C3183" s="23">
        <v>0.5</v>
      </c>
      <c r="D3183" s="23">
        <v>3000</v>
      </c>
      <c r="E3183" s="23">
        <v>5</v>
      </c>
      <c r="F3183" s="23">
        <v>60</v>
      </c>
      <c r="G3183" s="23">
        <v>0</v>
      </c>
      <c r="H3183" s="25">
        <v>0</v>
      </c>
    </row>
    <row r="3184" spans="1:8">
      <c r="A3184" s="23">
        <v>3181</v>
      </c>
      <c r="B3184" s="23">
        <v>700</v>
      </c>
      <c r="C3184" s="23">
        <v>0.5</v>
      </c>
      <c r="D3184" s="23">
        <v>3000</v>
      </c>
      <c r="E3184" s="23">
        <v>5</v>
      </c>
      <c r="F3184" s="23">
        <v>60</v>
      </c>
      <c r="G3184" s="23">
        <v>5</v>
      </c>
      <c r="H3184" s="25">
        <v>0</v>
      </c>
    </row>
    <row r="3185" spans="1:8">
      <c r="A3185" s="23">
        <v>3182</v>
      </c>
      <c r="B3185" s="23">
        <v>700</v>
      </c>
      <c r="C3185" s="23">
        <v>0.5</v>
      </c>
      <c r="D3185" s="23">
        <v>3000</v>
      </c>
      <c r="E3185" s="23">
        <v>5</v>
      </c>
      <c r="F3185" s="23">
        <v>60</v>
      </c>
      <c r="G3185" s="23">
        <v>10</v>
      </c>
      <c r="H3185" s="25">
        <v>0</v>
      </c>
    </row>
    <row r="3186" spans="1:8">
      <c r="A3186" s="23">
        <v>3183</v>
      </c>
      <c r="B3186" s="23">
        <v>700</v>
      </c>
      <c r="C3186" s="23">
        <v>0.5</v>
      </c>
      <c r="D3186" s="23">
        <v>3000</v>
      </c>
      <c r="E3186" s="23">
        <v>5</v>
      </c>
      <c r="F3186" s="23">
        <v>60</v>
      </c>
      <c r="G3186" s="23">
        <v>40</v>
      </c>
      <c r="H3186" s="25">
        <v>0</v>
      </c>
    </row>
    <row r="3187" spans="1:8">
      <c r="A3187" s="23">
        <v>3184</v>
      </c>
      <c r="B3187" s="23">
        <v>700</v>
      </c>
      <c r="C3187" s="23">
        <v>0.5</v>
      </c>
      <c r="D3187" s="23">
        <v>3000</v>
      </c>
      <c r="E3187" s="23">
        <v>5</v>
      </c>
      <c r="F3187" s="23">
        <v>60</v>
      </c>
      <c r="G3187" s="23">
        <v>70</v>
      </c>
      <c r="H3187" s="25">
        <v>0</v>
      </c>
    </row>
    <row r="3188" spans="1:8">
      <c r="A3188" s="23">
        <v>3185</v>
      </c>
      <c r="B3188" s="23">
        <v>700</v>
      </c>
      <c r="C3188" s="23">
        <v>0.5</v>
      </c>
      <c r="D3188" s="23">
        <v>3000</v>
      </c>
      <c r="E3188" s="23">
        <v>5</v>
      </c>
      <c r="F3188" s="23">
        <v>60</v>
      </c>
      <c r="G3188" s="23">
        <v>100</v>
      </c>
      <c r="H3188" s="25">
        <v>0</v>
      </c>
    </row>
    <row r="3189" spans="1:8">
      <c r="A3189" s="23">
        <v>3186</v>
      </c>
      <c r="B3189" s="23">
        <v>700</v>
      </c>
      <c r="C3189" s="23">
        <v>0.5</v>
      </c>
      <c r="D3189" s="23">
        <v>3000</v>
      </c>
      <c r="E3189" s="23">
        <v>10</v>
      </c>
      <c r="F3189" s="23">
        <v>0</v>
      </c>
      <c r="G3189" s="23">
        <v>0</v>
      </c>
      <c r="H3189" s="25">
        <v>0</v>
      </c>
    </row>
    <row r="3190" spans="1:8">
      <c r="A3190" s="23">
        <v>3187</v>
      </c>
      <c r="B3190" s="23">
        <v>700</v>
      </c>
      <c r="C3190" s="23">
        <v>0.5</v>
      </c>
      <c r="D3190" s="23">
        <v>3000</v>
      </c>
      <c r="E3190" s="23">
        <v>10</v>
      </c>
      <c r="F3190" s="23">
        <v>0</v>
      </c>
      <c r="G3190" s="23">
        <v>5</v>
      </c>
      <c r="H3190" s="25">
        <v>0</v>
      </c>
    </row>
    <row r="3191" spans="1:8">
      <c r="A3191" s="23">
        <v>3188</v>
      </c>
      <c r="B3191" s="23">
        <v>700</v>
      </c>
      <c r="C3191" s="23">
        <v>0.5</v>
      </c>
      <c r="D3191" s="23">
        <v>3000</v>
      </c>
      <c r="E3191" s="23">
        <v>10</v>
      </c>
      <c r="F3191" s="23">
        <v>0</v>
      </c>
      <c r="G3191" s="23">
        <v>10</v>
      </c>
      <c r="H3191" s="25">
        <v>0</v>
      </c>
    </row>
    <row r="3192" spans="1:8">
      <c r="A3192" s="23">
        <v>3189</v>
      </c>
      <c r="B3192" s="23">
        <v>700</v>
      </c>
      <c r="C3192" s="23">
        <v>0.5</v>
      </c>
      <c r="D3192" s="23">
        <v>3000</v>
      </c>
      <c r="E3192" s="23">
        <v>10</v>
      </c>
      <c r="F3192" s="23">
        <v>0</v>
      </c>
      <c r="G3192" s="23">
        <v>40</v>
      </c>
      <c r="H3192" s="25">
        <v>0</v>
      </c>
    </row>
    <row r="3193" spans="1:8">
      <c r="A3193" s="23">
        <v>3190</v>
      </c>
      <c r="B3193" s="23">
        <v>700</v>
      </c>
      <c r="C3193" s="23">
        <v>0.5</v>
      </c>
      <c r="D3193" s="23">
        <v>3000</v>
      </c>
      <c r="E3193" s="23">
        <v>10</v>
      </c>
      <c r="F3193" s="23">
        <v>0</v>
      </c>
      <c r="G3193" s="23">
        <v>70</v>
      </c>
      <c r="H3193" s="25">
        <v>0</v>
      </c>
    </row>
    <row r="3194" spans="1:8">
      <c r="A3194" s="23">
        <v>3191</v>
      </c>
      <c r="B3194" s="23">
        <v>700</v>
      </c>
      <c r="C3194" s="23">
        <v>0.5</v>
      </c>
      <c r="D3194" s="23">
        <v>3000</v>
      </c>
      <c r="E3194" s="23">
        <v>10</v>
      </c>
      <c r="F3194" s="23">
        <v>0</v>
      </c>
      <c r="G3194" s="23">
        <v>100</v>
      </c>
      <c r="H3194" s="25">
        <v>0</v>
      </c>
    </row>
    <row r="3195" spans="1:8">
      <c r="A3195" s="23">
        <v>3192</v>
      </c>
      <c r="B3195" s="23">
        <v>700</v>
      </c>
      <c r="C3195" s="23">
        <v>0.5</v>
      </c>
      <c r="D3195" s="23">
        <v>3000</v>
      </c>
      <c r="E3195" s="23">
        <v>10</v>
      </c>
      <c r="F3195" s="23">
        <v>30</v>
      </c>
      <c r="G3195" s="23">
        <v>0</v>
      </c>
      <c r="H3195" s="25">
        <v>0</v>
      </c>
    </row>
    <row r="3196" spans="1:8">
      <c r="A3196" s="23">
        <v>3193</v>
      </c>
      <c r="B3196" s="23">
        <v>700</v>
      </c>
      <c r="C3196" s="23">
        <v>0.5</v>
      </c>
      <c r="D3196" s="23">
        <v>3000</v>
      </c>
      <c r="E3196" s="23">
        <v>10</v>
      </c>
      <c r="F3196" s="23">
        <v>30</v>
      </c>
      <c r="G3196" s="23">
        <v>5</v>
      </c>
      <c r="H3196" s="25">
        <v>0</v>
      </c>
    </row>
    <row r="3197" spans="1:8">
      <c r="A3197" s="23">
        <v>3194</v>
      </c>
      <c r="B3197" s="23">
        <v>700</v>
      </c>
      <c r="C3197" s="23">
        <v>0.5</v>
      </c>
      <c r="D3197" s="23">
        <v>3000</v>
      </c>
      <c r="E3197" s="23">
        <v>10</v>
      </c>
      <c r="F3197" s="23">
        <v>30</v>
      </c>
      <c r="G3197" s="23">
        <v>10</v>
      </c>
      <c r="H3197" s="25">
        <v>0</v>
      </c>
    </row>
    <row r="3198" spans="1:8">
      <c r="A3198" s="23">
        <v>3195</v>
      </c>
      <c r="B3198" s="23">
        <v>700</v>
      </c>
      <c r="C3198" s="23">
        <v>0.5</v>
      </c>
      <c r="D3198" s="23">
        <v>3000</v>
      </c>
      <c r="E3198" s="23">
        <v>10</v>
      </c>
      <c r="F3198" s="23">
        <v>30</v>
      </c>
      <c r="G3198" s="23">
        <v>40</v>
      </c>
      <c r="H3198" s="25">
        <v>0</v>
      </c>
    </row>
    <row r="3199" spans="1:8">
      <c r="A3199" s="23">
        <v>3196</v>
      </c>
      <c r="B3199" s="23">
        <v>700</v>
      </c>
      <c r="C3199" s="23">
        <v>0.5</v>
      </c>
      <c r="D3199" s="23">
        <v>3000</v>
      </c>
      <c r="E3199" s="23">
        <v>10</v>
      </c>
      <c r="F3199" s="23">
        <v>30</v>
      </c>
      <c r="G3199" s="23">
        <v>70</v>
      </c>
      <c r="H3199" s="25">
        <v>0</v>
      </c>
    </row>
    <row r="3200" spans="1:8">
      <c r="A3200" s="23">
        <v>3197</v>
      </c>
      <c r="B3200" s="23">
        <v>700</v>
      </c>
      <c r="C3200" s="23">
        <v>0.5</v>
      </c>
      <c r="D3200" s="23">
        <v>3000</v>
      </c>
      <c r="E3200" s="23">
        <v>10</v>
      </c>
      <c r="F3200" s="23">
        <v>30</v>
      </c>
      <c r="G3200" s="23">
        <v>100</v>
      </c>
      <c r="H3200" s="25">
        <v>0</v>
      </c>
    </row>
    <row r="3201" spans="1:8">
      <c r="A3201" s="23">
        <v>3198</v>
      </c>
      <c r="B3201" s="23">
        <v>700</v>
      </c>
      <c r="C3201" s="23">
        <v>0.5</v>
      </c>
      <c r="D3201" s="23">
        <v>3000</v>
      </c>
      <c r="E3201" s="23">
        <v>10</v>
      </c>
      <c r="F3201" s="23">
        <v>60</v>
      </c>
      <c r="G3201" s="23">
        <v>0</v>
      </c>
      <c r="H3201" s="25">
        <v>0</v>
      </c>
    </row>
    <row r="3202" spans="1:8">
      <c r="A3202" s="23">
        <v>3199</v>
      </c>
      <c r="B3202" s="23">
        <v>700</v>
      </c>
      <c r="C3202" s="23">
        <v>0.5</v>
      </c>
      <c r="D3202" s="23">
        <v>3000</v>
      </c>
      <c r="E3202" s="23">
        <v>10</v>
      </c>
      <c r="F3202" s="23">
        <v>60</v>
      </c>
      <c r="G3202" s="23">
        <v>5</v>
      </c>
      <c r="H3202" s="25">
        <v>0</v>
      </c>
    </row>
    <row r="3203" spans="1:8">
      <c r="A3203" s="23">
        <v>3200</v>
      </c>
      <c r="B3203" s="23">
        <v>700</v>
      </c>
      <c r="C3203" s="23">
        <v>0.5</v>
      </c>
      <c r="D3203" s="23">
        <v>3000</v>
      </c>
      <c r="E3203" s="23">
        <v>10</v>
      </c>
      <c r="F3203" s="23">
        <v>60</v>
      </c>
      <c r="G3203" s="23">
        <v>10</v>
      </c>
      <c r="H3203" s="25">
        <v>0</v>
      </c>
    </row>
    <row r="3204" spans="1:8">
      <c r="A3204" s="23">
        <v>3201</v>
      </c>
      <c r="B3204" s="23">
        <v>700</v>
      </c>
      <c r="C3204" s="23">
        <v>0.5</v>
      </c>
      <c r="D3204" s="23">
        <v>3000</v>
      </c>
      <c r="E3204" s="23">
        <v>10</v>
      </c>
      <c r="F3204" s="23">
        <v>60</v>
      </c>
      <c r="G3204" s="23">
        <v>40</v>
      </c>
      <c r="H3204" s="25">
        <v>0</v>
      </c>
    </row>
    <row r="3205" spans="1:8">
      <c r="A3205" s="23">
        <v>3202</v>
      </c>
      <c r="B3205" s="23">
        <v>700</v>
      </c>
      <c r="C3205" s="23">
        <v>0.5</v>
      </c>
      <c r="D3205" s="23">
        <v>3000</v>
      </c>
      <c r="E3205" s="23">
        <v>10</v>
      </c>
      <c r="F3205" s="23">
        <v>60</v>
      </c>
      <c r="G3205" s="23">
        <v>70</v>
      </c>
      <c r="H3205" s="25">
        <v>0</v>
      </c>
    </row>
    <row r="3206" spans="1:8">
      <c r="A3206" s="23">
        <v>3203</v>
      </c>
      <c r="B3206" s="23">
        <v>700</v>
      </c>
      <c r="C3206" s="23">
        <v>0.5</v>
      </c>
      <c r="D3206" s="23">
        <v>3000</v>
      </c>
      <c r="E3206" s="23">
        <v>10</v>
      </c>
      <c r="F3206" s="23">
        <v>60</v>
      </c>
      <c r="G3206" s="23">
        <v>100</v>
      </c>
      <c r="H3206" s="25">
        <v>0</v>
      </c>
    </row>
    <row r="3207" spans="1:8">
      <c r="A3207" s="23">
        <v>3204</v>
      </c>
      <c r="B3207" s="23">
        <v>700</v>
      </c>
      <c r="C3207" s="23">
        <v>0.5</v>
      </c>
      <c r="D3207" s="23">
        <v>3000</v>
      </c>
      <c r="E3207" s="23">
        <v>20</v>
      </c>
      <c r="F3207" s="23">
        <v>0</v>
      </c>
      <c r="G3207" s="23">
        <v>0</v>
      </c>
      <c r="H3207" s="25">
        <v>0</v>
      </c>
    </row>
    <row r="3208" spans="1:8">
      <c r="A3208" s="23">
        <v>3205</v>
      </c>
      <c r="B3208" s="23">
        <v>700</v>
      </c>
      <c r="C3208" s="23">
        <v>0.5</v>
      </c>
      <c r="D3208" s="23">
        <v>3000</v>
      </c>
      <c r="E3208" s="23">
        <v>20</v>
      </c>
      <c r="F3208" s="23">
        <v>0</v>
      </c>
      <c r="G3208" s="23">
        <v>5</v>
      </c>
      <c r="H3208" s="25">
        <v>0</v>
      </c>
    </row>
    <row r="3209" spans="1:8">
      <c r="A3209" s="23">
        <v>3206</v>
      </c>
      <c r="B3209" s="23">
        <v>700</v>
      </c>
      <c r="C3209" s="23">
        <v>0.5</v>
      </c>
      <c r="D3209" s="23">
        <v>3000</v>
      </c>
      <c r="E3209" s="23">
        <v>20</v>
      </c>
      <c r="F3209" s="23">
        <v>0</v>
      </c>
      <c r="G3209" s="23">
        <v>10</v>
      </c>
      <c r="H3209" s="25">
        <v>0</v>
      </c>
    </row>
    <row r="3210" spans="1:8">
      <c r="A3210" s="23">
        <v>3207</v>
      </c>
      <c r="B3210" s="23">
        <v>700</v>
      </c>
      <c r="C3210" s="23">
        <v>0.5</v>
      </c>
      <c r="D3210" s="23">
        <v>3000</v>
      </c>
      <c r="E3210" s="23">
        <v>20</v>
      </c>
      <c r="F3210" s="23">
        <v>0</v>
      </c>
      <c r="G3210" s="23">
        <v>40</v>
      </c>
      <c r="H3210" s="25">
        <v>0</v>
      </c>
    </row>
    <row r="3211" spans="1:8">
      <c r="A3211" s="23">
        <v>3208</v>
      </c>
      <c r="B3211" s="23">
        <v>700</v>
      </c>
      <c r="C3211" s="23">
        <v>0.5</v>
      </c>
      <c r="D3211" s="23">
        <v>3000</v>
      </c>
      <c r="E3211" s="23">
        <v>20</v>
      </c>
      <c r="F3211" s="23">
        <v>0</v>
      </c>
      <c r="G3211" s="23">
        <v>70</v>
      </c>
      <c r="H3211" s="25">
        <v>0</v>
      </c>
    </row>
    <row r="3212" spans="1:8">
      <c r="A3212" s="23">
        <v>3209</v>
      </c>
      <c r="B3212" s="23">
        <v>700</v>
      </c>
      <c r="C3212" s="23">
        <v>0.5</v>
      </c>
      <c r="D3212" s="23">
        <v>3000</v>
      </c>
      <c r="E3212" s="23">
        <v>20</v>
      </c>
      <c r="F3212" s="23">
        <v>0</v>
      </c>
      <c r="G3212" s="23">
        <v>100</v>
      </c>
      <c r="H3212" s="25">
        <v>0</v>
      </c>
    </row>
    <row r="3213" spans="1:8">
      <c r="A3213" s="23">
        <v>3210</v>
      </c>
      <c r="B3213" s="23">
        <v>700</v>
      </c>
      <c r="C3213" s="23">
        <v>0.5</v>
      </c>
      <c r="D3213" s="23">
        <v>3000</v>
      </c>
      <c r="E3213" s="23">
        <v>20</v>
      </c>
      <c r="F3213" s="23">
        <v>30</v>
      </c>
      <c r="G3213" s="23">
        <v>0</v>
      </c>
      <c r="H3213" s="25">
        <v>0</v>
      </c>
    </row>
    <row r="3214" spans="1:8">
      <c r="A3214" s="23">
        <v>3211</v>
      </c>
      <c r="B3214" s="23">
        <v>700</v>
      </c>
      <c r="C3214" s="23">
        <v>0.5</v>
      </c>
      <c r="D3214" s="23">
        <v>3000</v>
      </c>
      <c r="E3214" s="23">
        <v>20</v>
      </c>
      <c r="F3214" s="23">
        <v>30</v>
      </c>
      <c r="G3214" s="23">
        <v>5</v>
      </c>
      <c r="H3214" s="25">
        <v>0</v>
      </c>
    </row>
    <row r="3215" spans="1:8">
      <c r="A3215" s="23">
        <v>3212</v>
      </c>
      <c r="B3215" s="23">
        <v>700</v>
      </c>
      <c r="C3215" s="23">
        <v>0.5</v>
      </c>
      <c r="D3215" s="23">
        <v>3000</v>
      </c>
      <c r="E3215" s="23">
        <v>20</v>
      </c>
      <c r="F3215" s="23">
        <v>30</v>
      </c>
      <c r="G3215" s="23">
        <v>10</v>
      </c>
      <c r="H3215" s="25">
        <v>0</v>
      </c>
    </row>
    <row r="3216" spans="1:8">
      <c r="A3216" s="23">
        <v>3213</v>
      </c>
      <c r="B3216" s="23">
        <v>700</v>
      </c>
      <c r="C3216" s="23">
        <v>0.5</v>
      </c>
      <c r="D3216" s="23">
        <v>3000</v>
      </c>
      <c r="E3216" s="23">
        <v>20</v>
      </c>
      <c r="F3216" s="23">
        <v>30</v>
      </c>
      <c r="G3216" s="23">
        <v>40</v>
      </c>
      <c r="H3216" s="25">
        <v>0</v>
      </c>
    </row>
    <row r="3217" spans="1:8">
      <c r="A3217" s="23">
        <v>3214</v>
      </c>
      <c r="B3217" s="23">
        <v>700</v>
      </c>
      <c r="C3217" s="23">
        <v>0.5</v>
      </c>
      <c r="D3217" s="23">
        <v>3000</v>
      </c>
      <c r="E3217" s="23">
        <v>20</v>
      </c>
      <c r="F3217" s="23">
        <v>30</v>
      </c>
      <c r="G3217" s="23">
        <v>70</v>
      </c>
      <c r="H3217" s="25">
        <v>0</v>
      </c>
    </row>
    <row r="3218" spans="1:8">
      <c r="A3218" s="23">
        <v>3215</v>
      </c>
      <c r="B3218" s="23">
        <v>700</v>
      </c>
      <c r="C3218" s="23">
        <v>0.5</v>
      </c>
      <c r="D3218" s="23">
        <v>3000</v>
      </c>
      <c r="E3218" s="23">
        <v>20</v>
      </c>
      <c r="F3218" s="23">
        <v>30</v>
      </c>
      <c r="G3218" s="23">
        <v>100</v>
      </c>
      <c r="H3218" s="25">
        <v>0</v>
      </c>
    </row>
    <row r="3219" spans="1:8">
      <c r="A3219" s="23">
        <v>3216</v>
      </c>
      <c r="B3219" s="23">
        <v>700</v>
      </c>
      <c r="C3219" s="23">
        <v>0.5</v>
      </c>
      <c r="D3219" s="23">
        <v>3000</v>
      </c>
      <c r="E3219" s="23">
        <v>20</v>
      </c>
      <c r="F3219" s="23">
        <v>60</v>
      </c>
      <c r="G3219" s="23">
        <v>0</v>
      </c>
      <c r="H3219" s="25">
        <v>0</v>
      </c>
    </row>
    <row r="3220" spans="1:8">
      <c r="A3220" s="23">
        <v>3217</v>
      </c>
      <c r="B3220" s="23">
        <v>700</v>
      </c>
      <c r="C3220" s="23">
        <v>0.5</v>
      </c>
      <c r="D3220" s="23">
        <v>3000</v>
      </c>
      <c r="E3220" s="23">
        <v>20</v>
      </c>
      <c r="F3220" s="23">
        <v>60</v>
      </c>
      <c r="G3220" s="23">
        <v>5</v>
      </c>
      <c r="H3220" s="25">
        <v>0</v>
      </c>
    </row>
    <row r="3221" spans="1:8">
      <c r="A3221" s="23">
        <v>3218</v>
      </c>
      <c r="B3221" s="23">
        <v>700</v>
      </c>
      <c r="C3221" s="23">
        <v>0.5</v>
      </c>
      <c r="D3221" s="23">
        <v>3000</v>
      </c>
      <c r="E3221" s="23">
        <v>20</v>
      </c>
      <c r="F3221" s="23">
        <v>60</v>
      </c>
      <c r="G3221" s="23">
        <v>10</v>
      </c>
      <c r="H3221" s="25">
        <v>0</v>
      </c>
    </row>
    <row r="3222" spans="1:8">
      <c r="A3222" s="23">
        <v>3219</v>
      </c>
      <c r="B3222" s="23">
        <v>700</v>
      </c>
      <c r="C3222" s="23">
        <v>0.5</v>
      </c>
      <c r="D3222" s="23">
        <v>3000</v>
      </c>
      <c r="E3222" s="23">
        <v>20</v>
      </c>
      <c r="F3222" s="23">
        <v>60</v>
      </c>
      <c r="G3222" s="23">
        <v>40</v>
      </c>
      <c r="H3222" s="25">
        <v>0</v>
      </c>
    </row>
    <row r="3223" spans="1:8">
      <c r="A3223" s="23">
        <v>3220</v>
      </c>
      <c r="B3223" s="23">
        <v>700</v>
      </c>
      <c r="C3223" s="23">
        <v>0.5</v>
      </c>
      <c r="D3223" s="23">
        <v>3000</v>
      </c>
      <c r="E3223" s="23">
        <v>20</v>
      </c>
      <c r="F3223" s="23">
        <v>60</v>
      </c>
      <c r="G3223" s="23">
        <v>70</v>
      </c>
      <c r="H3223" s="25">
        <v>0</v>
      </c>
    </row>
    <row r="3224" spans="1:8">
      <c r="A3224" s="23">
        <v>3221</v>
      </c>
      <c r="B3224" s="23">
        <v>700</v>
      </c>
      <c r="C3224" s="23">
        <v>0.5</v>
      </c>
      <c r="D3224" s="23">
        <v>3000</v>
      </c>
      <c r="E3224" s="23">
        <v>20</v>
      </c>
      <c r="F3224" s="23">
        <v>60</v>
      </c>
      <c r="G3224" s="23">
        <v>100</v>
      </c>
      <c r="H3224" s="25">
        <v>0</v>
      </c>
    </row>
    <row r="3225" spans="1:8">
      <c r="A3225" s="23">
        <v>3222</v>
      </c>
      <c r="B3225" s="23">
        <v>700</v>
      </c>
      <c r="C3225" s="23">
        <v>0.5</v>
      </c>
      <c r="D3225" s="23">
        <v>3000</v>
      </c>
      <c r="E3225" s="23">
        <v>50</v>
      </c>
      <c r="F3225" s="23">
        <v>0</v>
      </c>
      <c r="G3225" s="23">
        <v>0</v>
      </c>
      <c r="H3225" s="25">
        <v>0</v>
      </c>
    </row>
    <row r="3226" spans="1:8">
      <c r="A3226" s="23">
        <v>3223</v>
      </c>
      <c r="B3226" s="23">
        <v>700</v>
      </c>
      <c r="C3226" s="23">
        <v>0.5</v>
      </c>
      <c r="D3226" s="23">
        <v>3000</v>
      </c>
      <c r="E3226" s="23">
        <v>50</v>
      </c>
      <c r="F3226" s="23">
        <v>0</v>
      </c>
      <c r="G3226" s="23">
        <v>5</v>
      </c>
      <c r="H3226" s="25">
        <v>0</v>
      </c>
    </row>
    <row r="3227" spans="1:8">
      <c r="A3227" s="23">
        <v>3224</v>
      </c>
      <c r="B3227" s="23">
        <v>700</v>
      </c>
      <c r="C3227" s="23">
        <v>0.5</v>
      </c>
      <c r="D3227" s="23">
        <v>3000</v>
      </c>
      <c r="E3227" s="23">
        <v>50</v>
      </c>
      <c r="F3227" s="23">
        <v>0</v>
      </c>
      <c r="G3227" s="23">
        <v>10</v>
      </c>
      <c r="H3227" s="25">
        <v>0</v>
      </c>
    </row>
    <row r="3228" spans="1:8">
      <c r="A3228" s="23">
        <v>3225</v>
      </c>
      <c r="B3228" s="23">
        <v>700</v>
      </c>
      <c r="C3228" s="23">
        <v>0.5</v>
      </c>
      <c r="D3228" s="23">
        <v>3000</v>
      </c>
      <c r="E3228" s="23">
        <v>50</v>
      </c>
      <c r="F3228" s="23">
        <v>0</v>
      </c>
      <c r="G3228" s="23">
        <v>40</v>
      </c>
      <c r="H3228" s="25">
        <v>0</v>
      </c>
    </row>
    <row r="3229" spans="1:8">
      <c r="A3229" s="23">
        <v>3226</v>
      </c>
      <c r="B3229" s="23">
        <v>700</v>
      </c>
      <c r="C3229" s="23">
        <v>0.5</v>
      </c>
      <c r="D3229" s="23">
        <v>3000</v>
      </c>
      <c r="E3229" s="23">
        <v>50</v>
      </c>
      <c r="F3229" s="23">
        <v>0</v>
      </c>
      <c r="G3229" s="23">
        <v>70</v>
      </c>
      <c r="H3229" s="25">
        <v>0</v>
      </c>
    </row>
    <row r="3230" spans="1:8">
      <c r="A3230" s="23">
        <v>3227</v>
      </c>
      <c r="B3230" s="23">
        <v>700</v>
      </c>
      <c r="C3230" s="23">
        <v>0.5</v>
      </c>
      <c r="D3230" s="23">
        <v>3000</v>
      </c>
      <c r="E3230" s="23">
        <v>50</v>
      </c>
      <c r="F3230" s="23">
        <v>0</v>
      </c>
      <c r="G3230" s="23">
        <v>100</v>
      </c>
      <c r="H3230" s="25">
        <v>0</v>
      </c>
    </row>
    <row r="3231" spans="1:8">
      <c r="A3231" s="23">
        <v>3228</v>
      </c>
      <c r="B3231" s="23">
        <v>700</v>
      </c>
      <c r="C3231" s="23">
        <v>0.5</v>
      </c>
      <c r="D3231" s="23">
        <v>3000</v>
      </c>
      <c r="E3231" s="23">
        <v>50</v>
      </c>
      <c r="F3231" s="23">
        <v>30</v>
      </c>
      <c r="G3231" s="23">
        <v>0</v>
      </c>
      <c r="H3231" s="25">
        <v>0</v>
      </c>
    </row>
    <row r="3232" spans="1:8">
      <c r="A3232" s="23">
        <v>3229</v>
      </c>
      <c r="B3232" s="23">
        <v>700</v>
      </c>
      <c r="C3232" s="23">
        <v>0.5</v>
      </c>
      <c r="D3232" s="23">
        <v>3000</v>
      </c>
      <c r="E3232" s="23">
        <v>50</v>
      </c>
      <c r="F3232" s="23">
        <v>30</v>
      </c>
      <c r="G3232" s="23">
        <v>5</v>
      </c>
      <c r="H3232" s="25">
        <v>0</v>
      </c>
    </row>
    <row r="3233" spans="1:8">
      <c r="A3233" s="23">
        <v>3230</v>
      </c>
      <c r="B3233" s="23">
        <v>700</v>
      </c>
      <c r="C3233" s="23">
        <v>0.5</v>
      </c>
      <c r="D3233" s="23">
        <v>3000</v>
      </c>
      <c r="E3233" s="23">
        <v>50</v>
      </c>
      <c r="F3233" s="23">
        <v>30</v>
      </c>
      <c r="G3233" s="23">
        <v>10</v>
      </c>
      <c r="H3233" s="25">
        <v>0</v>
      </c>
    </row>
    <row r="3234" spans="1:8">
      <c r="A3234" s="23">
        <v>3231</v>
      </c>
      <c r="B3234" s="23">
        <v>700</v>
      </c>
      <c r="C3234" s="23">
        <v>0.5</v>
      </c>
      <c r="D3234" s="23">
        <v>3000</v>
      </c>
      <c r="E3234" s="23">
        <v>50</v>
      </c>
      <c r="F3234" s="23">
        <v>30</v>
      </c>
      <c r="G3234" s="23">
        <v>40</v>
      </c>
      <c r="H3234" s="25">
        <v>0</v>
      </c>
    </row>
    <row r="3235" spans="1:8">
      <c r="A3235" s="23">
        <v>3232</v>
      </c>
      <c r="B3235" s="23">
        <v>700</v>
      </c>
      <c r="C3235" s="23">
        <v>0.5</v>
      </c>
      <c r="D3235" s="23">
        <v>3000</v>
      </c>
      <c r="E3235" s="23">
        <v>50</v>
      </c>
      <c r="F3235" s="23">
        <v>30</v>
      </c>
      <c r="G3235" s="23">
        <v>70</v>
      </c>
      <c r="H3235" s="25">
        <v>0</v>
      </c>
    </row>
    <row r="3236" spans="1:8">
      <c r="A3236" s="23">
        <v>3233</v>
      </c>
      <c r="B3236" s="23">
        <v>700</v>
      </c>
      <c r="C3236" s="23">
        <v>0.5</v>
      </c>
      <c r="D3236" s="23">
        <v>3000</v>
      </c>
      <c r="E3236" s="23">
        <v>50</v>
      </c>
      <c r="F3236" s="23">
        <v>30</v>
      </c>
      <c r="G3236" s="23">
        <v>100</v>
      </c>
      <c r="H3236" s="25">
        <v>0</v>
      </c>
    </row>
    <row r="3237" spans="1:8">
      <c r="A3237" s="23">
        <v>3234</v>
      </c>
      <c r="B3237" s="23">
        <v>700</v>
      </c>
      <c r="C3237" s="23">
        <v>0.5</v>
      </c>
      <c r="D3237" s="23">
        <v>3000</v>
      </c>
      <c r="E3237" s="23">
        <v>50</v>
      </c>
      <c r="F3237" s="23">
        <v>60</v>
      </c>
      <c r="G3237" s="23">
        <v>0</v>
      </c>
      <c r="H3237" s="25">
        <v>0</v>
      </c>
    </row>
    <row r="3238" spans="1:8">
      <c r="A3238" s="23">
        <v>3235</v>
      </c>
      <c r="B3238" s="23">
        <v>700</v>
      </c>
      <c r="C3238" s="23">
        <v>0.5</v>
      </c>
      <c r="D3238" s="23">
        <v>3000</v>
      </c>
      <c r="E3238" s="23">
        <v>50</v>
      </c>
      <c r="F3238" s="23">
        <v>60</v>
      </c>
      <c r="G3238" s="23">
        <v>5</v>
      </c>
      <c r="H3238" s="25">
        <v>0</v>
      </c>
    </row>
    <row r="3239" spans="1:8">
      <c r="A3239" s="23">
        <v>3236</v>
      </c>
      <c r="B3239" s="23">
        <v>700</v>
      </c>
      <c r="C3239" s="23">
        <v>0.5</v>
      </c>
      <c r="D3239" s="23">
        <v>3000</v>
      </c>
      <c r="E3239" s="23">
        <v>50</v>
      </c>
      <c r="F3239" s="23">
        <v>60</v>
      </c>
      <c r="G3239" s="23">
        <v>10</v>
      </c>
      <c r="H3239" s="25">
        <v>0</v>
      </c>
    </row>
    <row r="3240" spans="1:8">
      <c r="A3240" s="23">
        <v>3237</v>
      </c>
      <c r="B3240" s="23">
        <v>700</v>
      </c>
      <c r="C3240" s="23">
        <v>0.5</v>
      </c>
      <c r="D3240" s="23">
        <v>3000</v>
      </c>
      <c r="E3240" s="23">
        <v>50</v>
      </c>
      <c r="F3240" s="23">
        <v>60</v>
      </c>
      <c r="G3240" s="23">
        <v>40</v>
      </c>
      <c r="H3240" s="25">
        <v>0</v>
      </c>
    </row>
    <row r="3241" spans="1:8">
      <c r="A3241" s="23">
        <v>3238</v>
      </c>
      <c r="B3241" s="23">
        <v>700</v>
      </c>
      <c r="C3241" s="23">
        <v>0.5</v>
      </c>
      <c r="D3241" s="23">
        <v>3000</v>
      </c>
      <c r="E3241" s="23">
        <v>50</v>
      </c>
      <c r="F3241" s="23">
        <v>60</v>
      </c>
      <c r="G3241" s="23">
        <v>70</v>
      </c>
      <c r="H3241" s="25">
        <v>0</v>
      </c>
    </row>
    <row r="3242" spans="1:8">
      <c r="A3242" s="23">
        <v>3239</v>
      </c>
      <c r="B3242" s="23">
        <v>700</v>
      </c>
      <c r="C3242" s="23">
        <v>0.5</v>
      </c>
      <c r="D3242" s="23">
        <v>3000</v>
      </c>
      <c r="E3242" s="23">
        <v>50</v>
      </c>
      <c r="F3242" s="23">
        <v>60</v>
      </c>
      <c r="G3242" s="23">
        <v>100</v>
      </c>
      <c r="H3242" s="25">
        <v>0</v>
      </c>
    </row>
    <row r="3243" spans="1:8">
      <c r="A3243" s="23">
        <v>3240</v>
      </c>
      <c r="B3243" s="23">
        <v>1000</v>
      </c>
      <c r="C3243" s="23">
        <v>1</v>
      </c>
      <c r="D3243" s="23">
        <v>10</v>
      </c>
      <c r="E3243" s="23">
        <v>1</v>
      </c>
      <c r="F3243" s="23">
        <v>0</v>
      </c>
      <c r="G3243" s="23">
        <v>0</v>
      </c>
      <c r="H3243" s="25">
        <v>0</v>
      </c>
    </row>
    <row r="3244" spans="1:8">
      <c r="A3244" s="23">
        <v>3241</v>
      </c>
      <c r="B3244" s="23">
        <v>1000</v>
      </c>
      <c r="C3244" s="23">
        <v>1</v>
      </c>
      <c r="D3244" s="23">
        <v>10</v>
      </c>
      <c r="E3244" s="23">
        <v>1</v>
      </c>
      <c r="F3244" s="23">
        <v>0</v>
      </c>
      <c r="G3244" s="23">
        <v>5</v>
      </c>
      <c r="H3244" s="25">
        <v>0</v>
      </c>
    </row>
    <row r="3245" spans="1:8">
      <c r="A3245" s="23">
        <v>3242</v>
      </c>
      <c r="B3245" s="23">
        <v>1000</v>
      </c>
      <c r="C3245" s="23">
        <v>1</v>
      </c>
      <c r="D3245" s="23">
        <v>10</v>
      </c>
      <c r="E3245" s="23">
        <v>1</v>
      </c>
      <c r="F3245" s="23">
        <v>0</v>
      </c>
      <c r="G3245" s="23">
        <v>10</v>
      </c>
      <c r="H3245" s="25">
        <v>0</v>
      </c>
    </row>
    <row r="3246" spans="1:8">
      <c r="A3246" s="23">
        <v>3243</v>
      </c>
      <c r="B3246" s="23">
        <v>1000</v>
      </c>
      <c r="C3246" s="23">
        <v>1</v>
      </c>
      <c r="D3246" s="23">
        <v>10</v>
      </c>
      <c r="E3246" s="23">
        <v>1</v>
      </c>
      <c r="F3246" s="23">
        <v>0</v>
      </c>
      <c r="G3246" s="23">
        <v>40</v>
      </c>
      <c r="H3246" s="25">
        <v>0</v>
      </c>
    </row>
    <row r="3247" spans="1:8">
      <c r="A3247" s="23">
        <v>3244</v>
      </c>
      <c r="B3247" s="23">
        <v>1000</v>
      </c>
      <c r="C3247" s="23">
        <v>1</v>
      </c>
      <c r="D3247" s="23">
        <v>10</v>
      </c>
      <c r="E3247" s="23">
        <v>1</v>
      </c>
      <c r="F3247" s="23">
        <v>0</v>
      </c>
      <c r="G3247" s="23">
        <v>70</v>
      </c>
      <c r="H3247" s="25">
        <v>0</v>
      </c>
    </row>
    <row r="3248" spans="1:8">
      <c r="A3248" s="23">
        <v>3245</v>
      </c>
      <c r="B3248" s="23">
        <v>1000</v>
      </c>
      <c r="C3248" s="23">
        <v>1</v>
      </c>
      <c r="D3248" s="23">
        <v>10</v>
      </c>
      <c r="E3248" s="23">
        <v>1</v>
      </c>
      <c r="F3248" s="23">
        <v>0</v>
      </c>
      <c r="G3248" s="23">
        <v>100</v>
      </c>
      <c r="H3248" s="25">
        <v>0</v>
      </c>
    </row>
    <row r="3249" spans="1:8">
      <c r="A3249" s="23">
        <v>3246</v>
      </c>
      <c r="B3249" s="23">
        <v>1000</v>
      </c>
      <c r="C3249" s="23">
        <v>1</v>
      </c>
      <c r="D3249" s="23">
        <v>10</v>
      </c>
      <c r="E3249" s="23">
        <v>1</v>
      </c>
      <c r="F3249" s="23">
        <v>30</v>
      </c>
      <c r="G3249" s="23">
        <v>0</v>
      </c>
      <c r="H3249" s="25">
        <v>0</v>
      </c>
    </row>
    <row r="3250" spans="1:8">
      <c r="A3250" s="23">
        <v>3247</v>
      </c>
      <c r="B3250" s="23">
        <v>1000</v>
      </c>
      <c r="C3250" s="23">
        <v>1</v>
      </c>
      <c r="D3250" s="23">
        <v>10</v>
      </c>
      <c r="E3250" s="23">
        <v>1</v>
      </c>
      <c r="F3250" s="23">
        <v>30</v>
      </c>
      <c r="G3250" s="23">
        <v>5</v>
      </c>
      <c r="H3250" s="25">
        <v>0</v>
      </c>
    </row>
    <row r="3251" spans="1:8">
      <c r="A3251" s="23">
        <v>3248</v>
      </c>
      <c r="B3251" s="23">
        <v>1000</v>
      </c>
      <c r="C3251" s="23">
        <v>1</v>
      </c>
      <c r="D3251" s="23">
        <v>10</v>
      </c>
      <c r="E3251" s="23">
        <v>1</v>
      </c>
      <c r="F3251" s="23">
        <v>30</v>
      </c>
      <c r="G3251" s="23">
        <v>10</v>
      </c>
      <c r="H3251" s="25">
        <v>0</v>
      </c>
    </row>
    <row r="3252" spans="1:8">
      <c r="A3252" s="23">
        <v>3249</v>
      </c>
      <c r="B3252" s="23">
        <v>1000</v>
      </c>
      <c r="C3252" s="23">
        <v>1</v>
      </c>
      <c r="D3252" s="23">
        <v>10</v>
      </c>
      <c r="E3252" s="23">
        <v>1</v>
      </c>
      <c r="F3252" s="23">
        <v>30</v>
      </c>
      <c r="G3252" s="23">
        <v>40</v>
      </c>
      <c r="H3252" s="25">
        <v>0</v>
      </c>
    </row>
    <row r="3253" spans="1:8">
      <c r="A3253" s="23">
        <v>3250</v>
      </c>
      <c r="B3253" s="23">
        <v>1000</v>
      </c>
      <c r="C3253" s="23">
        <v>1</v>
      </c>
      <c r="D3253" s="23">
        <v>10</v>
      </c>
      <c r="E3253" s="23">
        <v>1</v>
      </c>
      <c r="F3253" s="23">
        <v>30</v>
      </c>
      <c r="G3253" s="23">
        <v>70</v>
      </c>
      <c r="H3253" s="25">
        <v>0</v>
      </c>
    </row>
    <row r="3254" spans="1:8">
      <c r="A3254" s="23">
        <v>3251</v>
      </c>
      <c r="B3254" s="23">
        <v>1000</v>
      </c>
      <c r="C3254" s="23">
        <v>1</v>
      </c>
      <c r="D3254" s="23">
        <v>10</v>
      </c>
      <c r="E3254" s="23">
        <v>1</v>
      </c>
      <c r="F3254" s="23">
        <v>30</v>
      </c>
      <c r="G3254" s="23">
        <v>100</v>
      </c>
      <c r="H3254" s="25">
        <v>0</v>
      </c>
    </row>
    <row r="3255" spans="1:8">
      <c r="A3255" s="23">
        <v>3252</v>
      </c>
      <c r="B3255" s="23">
        <v>1000</v>
      </c>
      <c r="C3255" s="23">
        <v>1</v>
      </c>
      <c r="D3255" s="23">
        <v>10</v>
      </c>
      <c r="E3255" s="23">
        <v>1</v>
      </c>
      <c r="F3255" s="23">
        <v>60</v>
      </c>
      <c r="G3255" s="23">
        <v>0</v>
      </c>
      <c r="H3255" s="25">
        <v>0</v>
      </c>
    </row>
    <row r="3256" spans="1:8">
      <c r="A3256" s="23">
        <v>3253</v>
      </c>
      <c r="B3256" s="23">
        <v>1000</v>
      </c>
      <c r="C3256" s="23">
        <v>1</v>
      </c>
      <c r="D3256" s="23">
        <v>10</v>
      </c>
      <c r="E3256" s="23">
        <v>1</v>
      </c>
      <c r="F3256" s="23">
        <v>60</v>
      </c>
      <c r="G3256" s="23">
        <v>5</v>
      </c>
      <c r="H3256" s="25">
        <v>0</v>
      </c>
    </row>
    <row r="3257" spans="1:8">
      <c r="A3257" s="23">
        <v>3254</v>
      </c>
      <c r="B3257" s="23">
        <v>1000</v>
      </c>
      <c r="C3257" s="23">
        <v>1</v>
      </c>
      <c r="D3257" s="23">
        <v>10</v>
      </c>
      <c r="E3257" s="23">
        <v>1</v>
      </c>
      <c r="F3257" s="23">
        <v>60</v>
      </c>
      <c r="G3257" s="23">
        <v>10</v>
      </c>
      <c r="H3257" s="25">
        <v>0</v>
      </c>
    </row>
    <row r="3258" spans="1:8">
      <c r="A3258" s="23">
        <v>3255</v>
      </c>
      <c r="B3258" s="23">
        <v>1000</v>
      </c>
      <c r="C3258" s="23">
        <v>1</v>
      </c>
      <c r="D3258" s="23">
        <v>10</v>
      </c>
      <c r="E3258" s="23">
        <v>1</v>
      </c>
      <c r="F3258" s="23">
        <v>60</v>
      </c>
      <c r="G3258" s="23">
        <v>40</v>
      </c>
      <c r="H3258" s="25">
        <v>0</v>
      </c>
    </row>
    <row r="3259" spans="1:8">
      <c r="A3259" s="23">
        <v>3256</v>
      </c>
      <c r="B3259" s="23">
        <v>1000</v>
      </c>
      <c r="C3259" s="23">
        <v>1</v>
      </c>
      <c r="D3259" s="23">
        <v>10</v>
      </c>
      <c r="E3259" s="23">
        <v>1</v>
      </c>
      <c r="F3259" s="23">
        <v>60</v>
      </c>
      <c r="G3259" s="23">
        <v>70</v>
      </c>
      <c r="H3259" s="25">
        <v>0</v>
      </c>
    </row>
    <row r="3260" spans="1:8">
      <c r="A3260" s="23">
        <v>3257</v>
      </c>
      <c r="B3260" s="23">
        <v>1000</v>
      </c>
      <c r="C3260" s="23">
        <v>1</v>
      </c>
      <c r="D3260" s="23">
        <v>10</v>
      </c>
      <c r="E3260" s="23">
        <v>1</v>
      </c>
      <c r="F3260" s="23">
        <v>60</v>
      </c>
      <c r="G3260" s="23">
        <v>100</v>
      </c>
      <c r="H3260" s="25">
        <v>0</v>
      </c>
    </row>
    <row r="3261" spans="1:8">
      <c r="A3261" s="23">
        <v>3258</v>
      </c>
      <c r="B3261" s="23">
        <v>1000</v>
      </c>
      <c r="C3261" s="23">
        <v>1</v>
      </c>
      <c r="D3261" s="23">
        <v>10</v>
      </c>
      <c r="E3261" s="23">
        <v>5</v>
      </c>
      <c r="F3261" s="23">
        <v>0</v>
      </c>
      <c r="G3261" s="23">
        <v>0</v>
      </c>
      <c r="H3261" s="25">
        <v>1.6817743780000001</v>
      </c>
    </row>
    <row r="3262" spans="1:8">
      <c r="A3262" s="23">
        <v>3259</v>
      </c>
      <c r="B3262" s="23">
        <v>1000</v>
      </c>
      <c r="C3262" s="23">
        <v>1</v>
      </c>
      <c r="D3262" s="23">
        <v>10</v>
      </c>
      <c r="E3262" s="23">
        <v>5</v>
      </c>
      <c r="F3262" s="23">
        <v>0</v>
      </c>
      <c r="G3262" s="23">
        <v>5</v>
      </c>
      <c r="H3262" s="25">
        <v>0</v>
      </c>
    </row>
    <row r="3263" spans="1:8">
      <c r="A3263" s="23">
        <v>3260</v>
      </c>
      <c r="B3263" s="23">
        <v>1000</v>
      </c>
      <c r="C3263" s="23">
        <v>1</v>
      </c>
      <c r="D3263" s="23">
        <v>10</v>
      </c>
      <c r="E3263" s="23">
        <v>5</v>
      </c>
      <c r="F3263" s="23">
        <v>0</v>
      </c>
      <c r="G3263" s="23">
        <v>10</v>
      </c>
      <c r="H3263" s="25">
        <v>0</v>
      </c>
    </row>
    <row r="3264" spans="1:8">
      <c r="A3264" s="23">
        <v>3261</v>
      </c>
      <c r="B3264" s="23">
        <v>1000</v>
      </c>
      <c r="C3264" s="23">
        <v>1</v>
      </c>
      <c r="D3264" s="23">
        <v>10</v>
      </c>
      <c r="E3264" s="23">
        <v>5</v>
      </c>
      <c r="F3264" s="23">
        <v>0</v>
      </c>
      <c r="G3264" s="23">
        <v>40</v>
      </c>
      <c r="H3264" s="25">
        <v>0</v>
      </c>
    </row>
    <row r="3265" spans="1:8">
      <c r="A3265" s="23">
        <v>3262</v>
      </c>
      <c r="B3265" s="23">
        <v>1000</v>
      </c>
      <c r="C3265" s="23">
        <v>1</v>
      </c>
      <c r="D3265" s="23">
        <v>10</v>
      </c>
      <c r="E3265" s="23">
        <v>5</v>
      </c>
      <c r="F3265" s="23">
        <v>0</v>
      </c>
      <c r="G3265" s="23">
        <v>70</v>
      </c>
      <c r="H3265" s="25">
        <v>0</v>
      </c>
    </row>
    <row r="3266" spans="1:8">
      <c r="A3266" s="23">
        <v>3263</v>
      </c>
      <c r="B3266" s="23">
        <v>1000</v>
      </c>
      <c r="C3266" s="23">
        <v>1</v>
      </c>
      <c r="D3266" s="23">
        <v>10</v>
      </c>
      <c r="E3266" s="23">
        <v>5</v>
      </c>
      <c r="F3266" s="23">
        <v>0</v>
      </c>
      <c r="G3266" s="23">
        <v>100</v>
      </c>
      <c r="H3266" s="25">
        <v>0</v>
      </c>
    </row>
    <row r="3267" spans="1:8">
      <c r="A3267" s="23">
        <v>3264</v>
      </c>
      <c r="B3267" s="23">
        <v>1000</v>
      </c>
      <c r="C3267" s="23">
        <v>1</v>
      </c>
      <c r="D3267" s="23">
        <v>10</v>
      </c>
      <c r="E3267" s="23">
        <v>5</v>
      </c>
      <c r="F3267" s="23">
        <v>30</v>
      </c>
      <c r="G3267" s="23">
        <v>0</v>
      </c>
      <c r="H3267" s="25">
        <v>1.6806917189999999</v>
      </c>
    </row>
    <row r="3268" spans="1:8">
      <c r="A3268" s="23">
        <v>3265</v>
      </c>
      <c r="B3268" s="23">
        <v>1000</v>
      </c>
      <c r="C3268" s="23">
        <v>1</v>
      </c>
      <c r="D3268" s="23">
        <v>10</v>
      </c>
      <c r="E3268" s="23">
        <v>5</v>
      </c>
      <c r="F3268" s="23">
        <v>30</v>
      </c>
      <c r="G3268" s="23">
        <v>5</v>
      </c>
      <c r="H3268" s="25">
        <v>0</v>
      </c>
    </row>
    <row r="3269" spans="1:8">
      <c r="A3269" s="23">
        <v>3266</v>
      </c>
      <c r="B3269" s="23">
        <v>1000</v>
      </c>
      <c r="C3269" s="23">
        <v>1</v>
      </c>
      <c r="D3269" s="23">
        <v>10</v>
      </c>
      <c r="E3269" s="23">
        <v>5</v>
      </c>
      <c r="F3269" s="23">
        <v>30</v>
      </c>
      <c r="G3269" s="23">
        <v>10</v>
      </c>
      <c r="H3269" s="25">
        <v>0</v>
      </c>
    </row>
    <row r="3270" spans="1:8">
      <c r="A3270" s="23">
        <v>3267</v>
      </c>
      <c r="B3270" s="23">
        <v>1000</v>
      </c>
      <c r="C3270" s="23">
        <v>1</v>
      </c>
      <c r="D3270" s="23">
        <v>10</v>
      </c>
      <c r="E3270" s="23">
        <v>5</v>
      </c>
      <c r="F3270" s="23">
        <v>30</v>
      </c>
      <c r="G3270" s="23">
        <v>40</v>
      </c>
      <c r="H3270" s="25">
        <v>0</v>
      </c>
    </row>
    <row r="3271" spans="1:8">
      <c r="A3271" s="23">
        <v>3268</v>
      </c>
      <c r="B3271" s="23">
        <v>1000</v>
      </c>
      <c r="C3271" s="23">
        <v>1</v>
      </c>
      <c r="D3271" s="23">
        <v>10</v>
      </c>
      <c r="E3271" s="23">
        <v>5</v>
      </c>
      <c r="F3271" s="23">
        <v>30</v>
      </c>
      <c r="G3271" s="23">
        <v>70</v>
      </c>
      <c r="H3271" s="25">
        <v>0</v>
      </c>
    </row>
    <row r="3272" spans="1:8">
      <c r="A3272" s="23">
        <v>3269</v>
      </c>
      <c r="B3272" s="23">
        <v>1000</v>
      </c>
      <c r="C3272" s="23">
        <v>1</v>
      </c>
      <c r="D3272" s="23">
        <v>10</v>
      </c>
      <c r="E3272" s="23">
        <v>5</v>
      </c>
      <c r="F3272" s="23">
        <v>30</v>
      </c>
      <c r="G3272" s="23">
        <v>100</v>
      </c>
      <c r="H3272" s="25">
        <v>0</v>
      </c>
    </row>
    <row r="3273" spans="1:8">
      <c r="A3273" s="23">
        <v>3270</v>
      </c>
      <c r="B3273" s="23">
        <v>1000</v>
      </c>
      <c r="C3273" s="23">
        <v>1</v>
      </c>
      <c r="D3273" s="23">
        <v>10</v>
      </c>
      <c r="E3273" s="23">
        <v>5</v>
      </c>
      <c r="F3273" s="23">
        <v>60</v>
      </c>
      <c r="G3273" s="23">
        <v>0</v>
      </c>
      <c r="H3273" s="25">
        <v>1.675048351</v>
      </c>
    </row>
    <row r="3274" spans="1:8">
      <c r="A3274" s="23">
        <v>3271</v>
      </c>
      <c r="B3274" s="23">
        <v>1000</v>
      </c>
      <c r="C3274" s="23">
        <v>1</v>
      </c>
      <c r="D3274" s="23">
        <v>10</v>
      </c>
      <c r="E3274" s="23">
        <v>5</v>
      </c>
      <c r="F3274" s="23">
        <v>60</v>
      </c>
      <c r="G3274" s="23">
        <v>5</v>
      </c>
      <c r="H3274" s="25">
        <v>0</v>
      </c>
    </row>
    <row r="3275" spans="1:8">
      <c r="A3275" s="23">
        <v>3272</v>
      </c>
      <c r="B3275" s="23">
        <v>1000</v>
      </c>
      <c r="C3275" s="23">
        <v>1</v>
      </c>
      <c r="D3275" s="23">
        <v>10</v>
      </c>
      <c r="E3275" s="23">
        <v>5</v>
      </c>
      <c r="F3275" s="23">
        <v>60</v>
      </c>
      <c r="G3275" s="23">
        <v>10</v>
      </c>
      <c r="H3275" s="25">
        <v>0</v>
      </c>
    </row>
    <row r="3276" spans="1:8">
      <c r="A3276" s="23">
        <v>3273</v>
      </c>
      <c r="B3276" s="23">
        <v>1000</v>
      </c>
      <c r="C3276" s="23">
        <v>1</v>
      </c>
      <c r="D3276" s="23">
        <v>10</v>
      </c>
      <c r="E3276" s="23">
        <v>5</v>
      </c>
      <c r="F3276" s="23">
        <v>60</v>
      </c>
      <c r="G3276" s="23">
        <v>40</v>
      </c>
      <c r="H3276" s="25">
        <v>0</v>
      </c>
    </row>
    <row r="3277" spans="1:8">
      <c r="A3277" s="23">
        <v>3274</v>
      </c>
      <c r="B3277" s="23">
        <v>1000</v>
      </c>
      <c r="C3277" s="23">
        <v>1</v>
      </c>
      <c r="D3277" s="23">
        <v>10</v>
      </c>
      <c r="E3277" s="23">
        <v>5</v>
      </c>
      <c r="F3277" s="23">
        <v>60</v>
      </c>
      <c r="G3277" s="23">
        <v>70</v>
      </c>
      <c r="H3277" s="25">
        <v>0</v>
      </c>
    </row>
    <row r="3278" spans="1:8">
      <c r="A3278" s="23">
        <v>3275</v>
      </c>
      <c r="B3278" s="23">
        <v>1000</v>
      </c>
      <c r="C3278" s="23">
        <v>1</v>
      </c>
      <c r="D3278" s="23">
        <v>10</v>
      </c>
      <c r="E3278" s="23">
        <v>5</v>
      </c>
      <c r="F3278" s="23">
        <v>60</v>
      </c>
      <c r="G3278" s="23">
        <v>100</v>
      </c>
      <c r="H3278" s="25">
        <v>0</v>
      </c>
    </row>
    <row r="3279" spans="1:8">
      <c r="A3279" s="23">
        <v>3276</v>
      </c>
      <c r="B3279" s="23">
        <v>1000</v>
      </c>
      <c r="C3279" s="23">
        <v>1</v>
      </c>
      <c r="D3279" s="23">
        <v>10</v>
      </c>
      <c r="E3279" s="23">
        <v>10</v>
      </c>
      <c r="F3279" s="23">
        <v>0</v>
      </c>
      <c r="G3279" s="23">
        <v>0</v>
      </c>
      <c r="H3279" s="25">
        <v>3.3277802470000002</v>
      </c>
    </row>
    <row r="3280" spans="1:8">
      <c r="A3280" s="23">
        <v>3277</v>
      </c>
      <c r="B3280" s="23">
        <v>1000</v>
      </c>
      <c r="C3280" s="23">
        <v>1</v>
      </c>
      <c r="D3280" s="23">
        <v>10</v>
      </c>
      <c r="E3280" s="23">
        <v>10</v>
      </c>
      <c r="F3280" s="23">
        <v>0</v>
      </c>
      <c r="G3280" s="23">
        <v>5</v>
      </c>
      <c r="H3280" s="25">
        <v>0</v>
      </c>
    </row>
    <row r="3281" spans="1:8">
      <c r="A3281" s="23">
        <v>3278</v>
      </c>
      <c r="B3281" s="23">
        <v>1000</v>
      </c>
      <c r="C3281" s="23">
        <v>1</v>
      </c>
      <c r="D3281" s="23">
        <v>10</v>
      </c>
      <c r="E3281" s="23">
        <v>10</v>
      </c>
      <c r="F3281" s="23">
        <v>0</v>
      </c>
      <c r="G3281" s="23">
        <v>10</v>
      </c>
      <c r="H3281" s="25">
        <v>0</v>
      </c>
    </row>
    <row r="3282" spans="1:8">
      <c r="A3282" s="23">
        <v>3279</v>
      </c>
      <c r="B3282" s="23">
        <v>1000</v>
      </c>
      <c r="C3282" s="23">
        <v>1</v>
      </c>
      <c r="D3282" s="23">
        <v>10</v>
      </c>
      <c r="E3282" s="23">
        <v>10</v>
      </c>
      <c r="F3282" s="23">
        <v>0</v>
      </c>
      <c r="G3282" s="23">
        <v>40</v>
      </c>
      <c r="H3282" s="25">
        <v>0</v>
      </c>
    </row>
    <row r="3283" spans="1:8">
      <c r="A3283" s="23">
        <v>3280</v>
      </c>
      <c r="B3283" s="23">
        <v>1000</v>
      </c>
      <c r="C3283" s="23">
        <v>1</v>
      </c>
      <c r="D3283" s="23">
        <v>10</v>
      </c>
      <c r="E3283" s="23">
        <v>10</v>
      </c>
      <c r="F3283" s="23">
        <v>0</v>
      </c>
      <c r="G3283" s="23">
        <v>70</v>
      </c>
      <c r="H3283" s="25">
        <v>0</v>
      </c>
    </row>
    <row r="3284" spans="1:8">
      <c r="A3284" s="23">
        <v>3281</v>
      </c>
      <c r="B3284" s="23">
        <v>1000</v>
      </c>
      <c r="C3284" s="23">
        <v>1</v>
      </c>
      <c r="D3284" s="23">
        <v>10</v>
      </c>
      <c r="E3284" s="23">
        <v>10</v>
      </c>
      <c r="F3284" s="23">
        <v>0</v>
      </c>
      <c r="G3284" s="23">
        <v>100</v>
      </c>
      <c r="H3284" s="25">
        <v>0</v>
      </c>
    </row>
    <row r="3285" spans="1:8">
      <c r="A3285" s="23">
        <v>3282</v>
      </c>
      <c r="B3285" s="23">
        <v>1000</v>
      </c>
      <c r="C3285" s="23">
        <v>1</v>
      </c>
      <c r="D3285" s="23">
        <v>10</v>
      </c>
      <c r="E3285" s="23">
        <v>10</v>
      </c>
      <c r="F3285" s="23">
        <v>30</v>
      </c>
      <c r="G3285" s="23">
        <v>0</v>
      </c>
      <c r="H3285" s="25">
        <v>3.3201825619999998</v>
      </c>
    </row>
    <row r="3286" spans="1:8">
      <c r="A3286" s="23">
        <v>3283</v>
      </c>
      <c r="B3286" s="23">
        <v>1000</v>
      </c>
      <c r="C3286" s="23">
        <v>1</v>
      </c>
      <c r="D3286" s="23">
        <v>10</v>
      </c>
      <c r="E3286" s="23">
        <v>10</v>
      </c>
      <c r="F3286" s="23">
        <v>30</v>
      </c>
      <c r="G3286" s="23">
        <v>5</v>
      </c>
      <c r="H3286" s="25">
        <v>0</v>
      </c>
    </row>
    <row r="3287" spans="1:8">
      <c r="A3287" s="23">
        <v>3284</v>
      </c>
      <c r="B3287" s="23">
        <v>1000</v>
      </c>
      <c r="C3287" s="23">
        <v>1</v>
      </c>
      <c r="D3287" s="23">
        <v>10</v>
      </c>
      <c r="E3287" s="23">
        <v>10</v>
      </c>
      <c r="F3287" s="23">
        <v>30</v>
      </c>
      <c r="G3287" s="23">
        <v>10</v>
      </c>
      <c r="H3287" s="25">
        <v>0</v>
      </c>
    </row>
    <row r="3288" spans="1:8">
      <c r="A3288" s="23">
        <v>3285</v>
      </c>
      <c r="B3288" s="23">
        <v>1000</v>
      </c>
      <c r="C3288" s="23">
        <v>1</v>
      </c>
      <c r="D3288" s="23">
        <v>10</v>
      </c>
      <c r="E3288" s="23">
        <v>10</v>
      </c>
      <c r="F3288" s="23">
        <v>30</v>
      </c>
      <c r="G3288" s="23">
        <v>40</v>
      </c>
      <c r="H3288" s="25">
        <v>0</v>
      </c>
    </row>
    <row r="3289" spans="1:8">
      <c r="A3289" s="23">
        <v>3286</v>
      </c>
      <c r="B3289" s="23">
        <v>1000</v>
      </c>
      <c r="C3289" s="23">
        <v>1</v>
      </c>
      <c r="D3289" s="23">
        <v>10</v>
      </c>
      <c r="E3289" s="23">
        <v>10</v>
      </c>
      <c r="F3289" s="23">
        <v>30</v>
      </c>
      <c r="G3289" s="23">
        <v>70</v>
      </c>
      <c r="H3289" s="25">
        <v>0</v>
      </c>
    </row>
    <row r="3290" spans="1:8">
      <c r="A3290" s="23">
        <v>3287</v>
      </c>
      <c r="B3290" s="23">
        <v>1000</v>
      </c>
      <c r="C3290" s="23">
        <v>1</v>
      </c>
      <c r="D3290" s="23">
        <v>10</v>
      </c>
      <c r="E3290" s="23">
        <v>10</v>
      </c>
      <c r="F3290" s="23">
        <v>30</v>
      </c>
      <c r="G3290" s="23">
        <v>100</v>
      </c>
      <c r="H3290" s="25">
        <v>0</v>
      </c>
    </row>
    <row r="3291" spans="1:8">
      <c r="A3291" s="23">
        <v>3288</v>
      </c>
      <c r="B3291" s="23">
        <v>1000</v>
      </c>
      <c r="C3291" s="23">
        <v>1</v>
      </c>
      <c r="D3291" s="23">
        <v>10</v>
      </c>
      <c r="E3291" s="23">
        <v>10</v>
      </c>
      <c r="F3291" s="23">
        <v>60</v>
      </c>
      <c r="G3291" s="23">
        <v>0</v>
      </c>
      <c r="H3291" s="25">
        <v>3.2808227539999999</v>
      </c>
    </row>
    <row r="3292" spans="1:8">
      <c r="A3292" s="23">
        <v>3289</v>
      </c>
      <c r="B3292" s="23">
        <v>1000</v>
      </c>
      <c r="C3292" s="23">
        <v>1</v>
      </c>
      <c r="D3292" s="23">
        <v>10</v>
      </c>
      <c r="E3292" s="23">
        <v>10</v>
      </c>
      <c r="F3292" s="23">
        <v>60</v>
      </c>
      <c r="G3292" s="23">
        <v>5</v>
      </c>
      <c r="H3292" s="25">
        <v>0</v>
      </c>
    </row>
    <row r="3293" spans="1:8">
      <c r="A3293" s="23">
        <v>3290</v>
      </c>
      <c r="B3293" s="23">
        <v>1000</v>
      </c>
      <c r="C3293" s="23">
        <v>1</v>
      </c>
      <c r="D3293" s="23">
        <v>10</v>
      </c>
      <c r="E3293" s="23">
        <v>10</v>
      </c>
      <c r="F3293" s="23">
        <v>60</v>
      </c>
      <c r="G3293" s="23">
        <v>10</v>
      </c>
      <c r="H3293" s="25">
        <v>0</v>
      </c>
    </row>
    <row r="3294" spans="1:8">
      <c r="A3294" s="23">
        <v>3291</v>
      </c>
      <c r="B3294" s="23">
        <v>1000</v>
      </c>
      <c r="C3294" s="23">
        <v>1</v>
      </c>
      <c r="D3294" s="23">
        <v>10</v>
      </c>
      <c r="E3294" s="23">
        <v>10</v>
      </c>
      <c r="F3294" s="23">
        <v>60</v>
      </c>
      <c r="G3294" s="23">
        <v>40</v>
      </c>
      <c r="H3294" s="25">
        <v>0</v>
      </c>
    </row>
    <row r="3295" spans="1:8">
      <c r="A3295" s="23">
        <v>3292</v>
      </c>
      <c r="B3295" s="23">
        <v>1000</v>
      </c>
      <c r="C3295" s="23">
        <v>1</v>
      </c>
      <c r="D3295" s="23">
        <v>10</v>
      </c>
      <c r="E3295" s="23">
        <v>10</v>
      </c>
      <c r="F3295" s="23">
        <v>60</v>
      </c>
      <c r="G3295" s="23">
        <v>70</v>
      </c>
      <c r="H3295" s="25">
        <v>0</v>
      </c>
    </row>
    <row r="3296" spans="1:8">
      <c r="A3296" s="23">
        <v>3293</v>
      </c>
      <c r="B3296" s="23">
        <v>1000</v>
      </c>
      <c r="C3296" s="23">
        <v>1</v>
      </c>
      <c r="D3296" s="23">
        <v>10</v>
      </c>
      <c r="E3296" s="23">
        <v>10</v>
      </c>
      <c r="F3296" s="23">
        <v>60</v>
      </c>
      <c r="G3296" s="23">
        <v>100</v>
      </c>
      <c r="H3296" s="25">
        <v>0</v>
      </c>
    </row>
    <row r="3297" spans="1:8">
      <c r="A3297" s="23">
        <v>3294</v>
      </c>
      <c r="B3297" s="23">
        <v>1000</v>
      </c>
      <c r="C3297" s="23">
        <v>1</v>
      </c>
      <c r="D3297" s="23">
        <v>10</v>
      </c>
      <c r="E3297" s="23">
        <v>20</v>
      </c>
      <c r="F3297" s="23">
        <v>0</v>
      </c>
      <c r="G3297" s="23">
        <v>0</v>
      </c>
      <c r="H3297" s="25">
        <v>6.4000821109999997</v>
      </c>
    </row>
    <row r="3298" spans="1:8">
      <c r="A3298" s="23">
        <v>3295</v>
      </c>
      <c r="B3298" s="23">
        <v>1000</v>
      </c>
      <c r="C3298" s="23">
        <v>1</v>
      </c>
      <c r="D3298" s="23">
        <v>10</v>
      </c>
      <c r="E3298" s="23">
        <v>20</v>
      </c>
      <c r="F3298" s="23">
        <v>0</v>
      </c>
      <c r="G3298" s="23">
        <v>5</v>
      </c>
      <c r="H3298" s="25">
        <v>5.506191254</v>
      </c>
    </row>
    <row r="3299" spans="1:8">
      <c r="A3299" s="23">
        <v>3296</v>
      </c>
      <c r="B3299" s="23">
        <v>1000</v>
      </c>
      <c r="C3299" s="23">
        <v>1</v>
      </c>
      <c r="D3299" s="23">
        <v>10</v>
      </c>
      <c r="E3299" s="23">
        <v>20</v>
      </c>
      <c r="F3299" s="23">
        <v>0</v>
      </c>
      <c r="G3299" s="23">
        <v>10</v>
      </c>
      <c r="H3299" s="25">
        <v>5.4524741170000004</v>
      </c>
    </row>
    <row r="3300" spans="1:8">
      <c r="A3300" s="23">
        <v>3297</v>
      </c>
      <c r="B3300" s="23">
        <v>1000</v>
      </c>
      <c r="C3300" s="23">
        <v>1</v>
      </c>
      <c r="D3300" s="23">
        <v>10</v>
      </c>
      <c r="E3300" s="23">
        <v>20</v>
      </c>
      <c r="F3300" s="23">
        <v>0</v>
      </c>
      <c r="G3300" s="23">
        <v>40</v>
      </c>
      <c r="H3300" s="25">
        <v>5.3355197910000003</v>
      </c>
    </row>
    <row r="3301" spans="1:8">
      <c r="A3301" s="23">
        <v>3298</v>
      </c>
      <c r="B3301" s="23">
        <v>1000</v>
      </c>
      <c r="C3301" s="23">
        <v>1</v>
      </c>
      <c r="D3301" s="23">
        <v>10</v>
      </c>
      <c r="E3301" s="23">
        <v>20</v>
      </c>
      <c r="F3301" s="23">
        <v>0</v>
      </c>
      <c r="G3301" s="23">
        <v>70</v>
      </c>
      <c r="H3301" s="25">
        <v>5.2537879939999996</v>
      </c>
    </row>
    <row r="3302" spans="1:8">
      <c r="A3302" s="23">
        <v>3299</v>
      </c>
      <c r="B3302" s="23">
        <v>1000</v>
      </c>
      <c r="C3302" s="23">
        <v>1</v>
      </c>
      <c r="D3302" s="23">
        <v>10</v>
      </c>
      <c r="E3302" s="23">
        <v>20</v>
      </c>
      <c r="F3302" s="23">
        <v>0</v>
      </c>
      <c r="G3302" s="23">
        <v>100</v>
      </c>
      <c r="H3302" s="25">
        <v>5.1798844339999999</v>
      </c>
    </row>
    <row r="3303" spans="1:8">
      <c r="A3303" s="23">
        <v>3300</v>
      </c>
      <c r="B3303" s="23">
        <v>1000</v>
      </c>
      <c r="C3303" s="23">
        <v>1</v>
      </c>
      <c r="D3303" s="23">
        <v>10</v>
      </c>
      <c r="E3303" s="23">
        <v>20</v>
      </c>
      <c r="F3303" s="23">
        <v>30</v>
      </c>
      <c r="G3303" s="23">
        <v>0</v>
      </c>
      <c r="H3303" s="25">
        <v>6.3486523630000002</v>
      </c>
    </row>
    <row r="3304" spans="1:8">
      <c r="A3304" s="23">
        <v>3301</v>
      </c>
      <c r="B3304" s="23">
        <v>1000</v>
      </c>
      <c r="C3304" s="23">
        <v>1</v>
      </c>
      <c r="D3304" s="23">
        <v>10</v>
      </c>
      <c r="E3304" s="23">
        <v>20</v>
      </c>
      <c r="F3304" s="23">
        <v>30</v>
      </c>
      <c r="G3304" s="23">
        <v>5</v>
      </c>
      <c r="H3304" s="25">
        <v>5.446312904</v>
      </c>
    </row>
    <row r="3305" spans="1:8">
      <c r="A3305" s="23">
        <v>3302</v>
      </c>
      <c r="B3305" s="23">
        <v>1000</v>
      </c>
      <c r="C3305" s="23">
        <v>1</v>
      </c>
      <c r="D3305" s="23">
        <v>10</v>
      </c>
      <c r="E3305" s="23">
        <v>20</v>
      </c>
      <c r="F3305" s="23">
        <v>30</v>
      </c>
      <c r="G3305" s="23">
        <v>10</v>
      </c>
      <c r="H3305" s="25">
        <v>5.3813285830000002</v>
      </c>
    </row>
    <row r="3306" spans="1:8">
      <c r="A3306" s="23">
        <v>3303</v>
      </c>
      <c r="B3306" s="23">
        <v>1000</v>
      </c>
      <c r="C3306" s="23">
        <v>1</v>
      </c>
      <c r="D3306" s="23">
        <v>10</v>
      </c>
      <c r="E3306" s="23">
        <v>20</v>
      </c>
      <c r="F3306" s="23">
        <v>30</v>
      </c>
      <c r="G3306" s="23">
        <v>40</v>
      </c>
      <c r="H3306" s="25">
        <v>5.2478141779999996</v>
      </c>
    </row>
    <row r="3307" spans="1:8">
      <c r="A3307" s="23">
        <v>3304</v>
      </c>
      <c r="B3307" s="23">
        <v>1000</v>
      </c>
      <c r="C3307" s="23">
        <v>1</v>
      </c>
      <c r="D3307" s="23">
        <v>10</v>
      </c>
      <c r="E3307" s="23">
        <v>20</v>
      </c>
      <c r="F3307" s="23">
        <v>30</v>
      </c>
      <c r="G3307" s="23">
        <v>70</v>
      </c>
      <c r="H3307" s="25">
        <v>5.1587114329999997</v>
      </c>
    </row>
    <row r="3308" spans="1:8">
      <c r="A3308" s="23">
        <v>3305</v>
      </c>
      <c r="B3308" s="23">
        <v>1000</v>
      </c>
      <c r="C3308" s="23">
        <v>1</v>
      </c>
      <c r="D3308" s="23">
        <v>10</v>
      </c>
      <c r="E3308" s="23">
        <v>20</v>
      </c>
      <c r="F3308" s="23">
        <v>30</v>
      </c>
      <c r="G3308" s="23">
        <v>100</v>
      </c>
      <c r="H3308" s="25">
        <v>5.0788593290000001</v>
      </c>
    </row>
    <row r="3309" spans="1:8">
      <c r="A3309" s="23">
        <v>3306</v>
      </c>
      <c r="B3309" s="23">
        <v>1000</v>
      </c>
      <c r="C3309" s="23">
        <v>1</v>
      </c>
      <c r="D3309" s="23">
        <v>10</v>
      </c>
      <c r="E3309" s="23">
        <v>20</v>
      </c>
      <c r="F3309" s="23">
        <v>60</v>
      </c>
      <c r="G3309" s="23">
        <v>0</v>
      </c>
      <c r="H3309" s="25">
        <v>6.1002540590000001</v>
      </c>
    </row>
    <row r="3310" spans="1:8">
      <c r="A3310" s="23">
        <v>3307</v>
      </c>
      <c r="B3310" s="23">
        <v>1000</v>
      </c>
      <c r="C3310" s="23">
        <v>1</v>
      </c>
      <c r="D3310" s="23">
        <v>10</v>
      </c>
      <c r="E3310" s="23">
        <v>20</v>
      </c>
      <c r="F3310" s="23">
        <v>60</v>
      </c>
      <c r="G3310" s="23">
        <v>5</v>
      </c>
      <c r="H3310" s="25">
        <v>5.1172819140000003</v>
      </c>
    </row>
    <row r="3311" spans="1:8">
      <c r="A3311" s="23">
        <v>3308</v>
      </c>
      <c r="B3311" s="23">
        <v>1000</v>
      </c>
      <c r="C3311" s="23">
        <v>1</v>
      </c>
      <c r="D3311" s="23">
        <v>10</v>
      </c>
      <c r="E3311" s="23">
        <v>20</v>
      </c>
      <c r="F3311" s="23">
        <v>60</v>
      </c>
      <c r="G3311" s="23">
        <v>10</v>
      </c>
      <c r="H3311" s="25">
        <v>5.0228428840000001</v>
      </c>
    </row>
    <row r="3312" spans="1:8">
      <c r="A3312" s="23">
        <v>3309</v>
      </c>
      <c r="B3312" s="23">
        <v>1000</v>
      </c>
      <c r="C3312" s="23">
        <v>1</v>
      </c>
      <c r="D3312" s="23">
        <v>10</v>
      </c>
      <c r="E3312" s="23">
        <v>20</v>
      </c>
      <c r="F3312" s="23">
        <v>60</v>
      </c>
      <c r="G3312" s="23">
        <v>40</v>
      </c>
      <c r="H3312" s="25">
        <v>4.8244557380000002</v>
      </c>
    </row>
    <row r="3313" spans="1:8">
      <c r="A3313" s="23">
        <v>3310</v>
      </c>
      <c r="B3313" s="23">
        <v>1000</v>
      </c>
      <c r="C3313" s="23">
        <v>1</v>
      </c>
      <c r="D3313" s="23">
        <v>10</v>
      </c>
      <c r="E3313" s="23">
        <v>20</v>
      </c>
      <c r="F3313" s="23">
        <v>60</v>
      </c>
      <c r="G3313" s="23">
        <v>70</v>
      </c>
      <c r="H3313" s="25">
        <v>4.6869621280000002</v>
      </c>
    </row>
    <row r="3314" spans="1:8">
      <c r="A3314" s="23">
        <v>3311</v>
      </c>
      <c r="B3314" s="23">
        <v>1000</v>
      </c>
      <c r="C3314" s="23">
        <v>1</v>
      </c>
      <c r="D3314" s="23">
        <v>10</v>
      </c>
      <c r="E3314" s="23">
        <v>20</v>
      </c>
      <c r="F3314" s="23">
        <v>60</v>
      </c>
      <c r="G3314" s="23">
        <v>100</v>
      </c>
      <c r="H3314" s="25">
        <v>4.5713663100000002</v>
      </c>
    </row>
    <row r="3315" spans="1:8">
      <c r="A3315" s="23">
        <v>3312</v>
      </c>
      <c r="B3315" s="23">
        <v>1000</v>
      </c>
      <c r="C3315" s="23">
        <v>1</v>
      </c>
      <c r="D3315" s="23">
        <v>10</v>
      </c>
      <c r="E3315" s="23">
        <v>50</v>
      </c>
      <c r="F3315" s="23">
        <v>0</v>
      </c>
      <c r="G3315" s="23">
        <v>0</v>
      </c>
      <c r="H3315" s="25">
        <v>13.09397221</v>
      </c>
    </row>
    <row r="3316" spans="1:8">
      <c r="A3316" s="23">
        <v>3313</v>
      </c>
      <c r="B3316" s="23">
        <v>1000</v>
      </c>
      <c r="C3316" s="23">
        <v>1</v>
      </c>
      <c r="D3316" s="23">
        <v>10</v>
      </c>
      <c r="E3316" s="23">
        <v>50</v>
      </c>
      <c r="F3316" s="23">
        <v>0</v>
      </c>
      <c r="G3316" s="23">
        <v>5</v>
      </c>
      <c r="H3316" s="25">
        <v>12.18748379</v>
      </c>
    </row>
    <row r="3317" spans="1:8">
      <c r="A3317" s="23">
        <v>3314</v>
      </c>
      <c r="B3317" s="23">
        <v>1000</v>
      </c>
      <c r="C3317" s="23">
        <v>1</v>
      </c>
      <c r="D3317" s="23">
        <v>10</v>
      </c>
      <c r="E3317" s="23">
        <v>50</v>
      </c>
      <c r="F3317" s="23">
        <v>0</v>
      </c>
      <c r="G3317" s="23">
        <v>10</v>
      </c>
      <c r="H3317" s="25">
        <v>11.80563068</v>
      </c>
    </row>
    <row r="3318" spans="1:8">
      <c r="A3318" s="23">
        <v>3315</v>
      </c>
      <c r="B3318" s="23">
        <v>1000</v>
      </c>
      <c r="C3318" s="23">
        <v>1</v>
      </c>
      <c r="D3318" s="23">
        <v>10</v>
      </c>
      <c r="E3318" s="23">
        <v>50</v>
      </c>
      <c r="F3318" s="23">
        <v>0</v>
      </c>
      <c r="G3318" s="23">
        <v>40</v>
      </c>
      <c r="H3318" s="25">
        <v>11.06083965</v>
      </c>
    </row>
    <row r="3319" spans="1:8">
      <c r="A3319" s="23">
        <v>3316</v>
      </c>
      <c r="B3319" s="23">
        <v>1000</v>
      </c>
      <c r="C3319" s="23">
        <v>1</v>
      </c>
      <c r="D3319" s="23">
        <v>10</v>
      </c>
      <c r="E3319" s="23">
        <v>50</v>
      </c>
      <c r="F3319" s="23">
        <v>0</v>
      </c>
      <c r="G3319" s="23">
        <v>70</v>
      </c>
      <c r="H3319" s="25">
        <v>10.55902863</v>
      </c>
    </row>
    <row r="3320" spans="1:8">
      <c r="A3320" s="23">
        <v>3317</v>
      </c>
      <c r="B3320" s="23">
        <v>1000</v>
      </c>
      <c r="C3320" s="23">
        <v>1</v>
      </c>
      <c r="D3320" s="23">
        <v>10</v>
      </c>
      <c r="E3320" s="23">
        <v>50</v>
      </c>
      <c r="F3320" s="23">
        <v>0</v>
      </c>
      <c r="G3320" s="23">
        <v>100</v>
      </c>
      <c r="H3320" s="25">
        <v>10.14812279</v>
      </c>
    </row>
    <row r="3321" spans="1:8">
      <c r="A3321" s="23">
        <v>3318</v>
      </c>
      <c r="B3321" s="23">
        <v>1000</v>
      </c>
      <c r="C3321" s="23">
        <v>1</v>
      </c>
      <c r="D3321" s="23">
        <v>10</v>
      </c>
      <c r="E3321" s="23">
        <v>50</v>
      </c>
      <c r="F3321" s="23">
        <v>30</v>
      </c>
      <c r="G3321" s="23">
        <v>0</v>
      </c>
      <c r="H3321" s="25">
        <v>12.744413379999999</v>
      </c>
    </row>
    <row r="3322" spans="1:8">
      <c r="A3322" s="23">
        <v>3319</v>
      </c>
      <c r="B3322" s="23">
        <v>1000</v>
      </c>
      <c r="C3322" s="23">
        <v>1</v>
      </c>
      <c r="D3322" s="23">
        <v>10</v>
      </c>
      <c r="E3322" s="23">
        <v>50</v>
      </c>
      <c r="F3322" s="23">
        <v>30</v>
      </c>
      <c r="G3322" s="23">
        <v>5</v>
      </c>
      <c r="H3322" s="25">
        <v>11.77479935</v>
      </c>
    </row>
    <row r="3323" spans="1:8">
      <c r="A3323" s="23">
        <v>3320</v>
      </c>
      <c r="B3323" s="23">
        <v>1000</v>
      </c>
      <c r="C3323" s="23">
        <v>1</v>
      </c>
      <c r="D3323" s="23">
        <v>10</v>
      </c>
      <c r="E3323" s="23">
        <v>50</v>
      </c>
      <c r="F3323" s="23">
        <v>30</v>
      </c>
      <c r="G3323" s="23">
        <v>10</v>
      </c>
      <c r="H3323" s="25">
        <v>11.38127136</v>
      </c>
    </row>
    <row r="3324" spans="1:8">
      <c r="A3324" s="23">
        <v>3321</v>
      </c>
      <c r="B3324" s="23">
        <v>1000</v>
      </c>
      <c r="C3324" s="23">
        <v>1</v>
      </c>
      <c r="D3324" s="23">
        <v>10</v>
      </c>
      <c r="E3324" s="23">
        <v>50</v>
      </c>
      <c r="F3324" s="23">
        <v>30</v>
      </c>
      <c r="G3324" s="23">
        <v>40</v>
      </c>
      <c r="H3324" s="25">
        <v>10.58424568</v>
      </c>
    </row>
    <row r="3325" spans="1:8">
      <c r="A3325" s="23">
        <v>3322</v>
      </c>
      <c r="B3325" s="23">
        <v>1000</v>
      </c>
      <c r="C3325" s="23">
        <v>1</v>
      </c>
      <c r="D3325" s="23">
        <v>10</v>
      </c>
      <c r="E3325" s="23">
        <v>50</v>
      </c>
      <c r="F3325" s="23">
        <v>30</v>
      </c>
      <c r="G3325" s="23">
        <v>70</v>
      </c>
      <c r="H3325" s="25">
        <v>10.09470844</v>
      </c>
    </row>
    <row r="3326" spans="1:8">
      <c r="A3326" s="23">
        <v>3323</v>
      </c>
      <c r="B3326" s="23">
        <v>1000</v>
      </c>
      <c r="C3326" s="23">
        <v>1</v>
      </c>
      <c r="D3326" s="23">
        <v>10</v>
      </c>
      <c r="E3326" s="23">
        <v>50</v>
      </c>
      <c r="F3326" s="23">
        <v>30</v>
      </c>
      <c r="G3326" s="23">
        <v>100</v>
      </c>
      <c r="H3326" s="25">
        <v>9.6773824689999994</v>
      </c>
    </row>
    <row r="3327" spans="1:8">
      <c r="A3327" s="23">
        <v>3324</v>
      </c>
      <c r="B3327" s="23">
        <v>1000</v>
      </c>
      <c r="C3327" s="23">
        <v>1</v>
      </c>
      <c r="D3327" s="23">
        <v>10</v>
      </c>
      <c r="E3327" s="23">
        <v>50</v>
      </c>
      <c r="F3327" s="23">
        <v>60</v>
      </c>
      <c r="G3327" s="23">
        <v>0</v>
      </c>
      <c r="H3327" s="25">
        <v>11.29432678</v>
      </c>
    </row>
    <row r="3328" spans="1:8">
      <c r="A3328" s="23">
        <v>3325</v>
      </c>
      <c r="B3328" s="23">
        <v>1000</v>
      </c>
      <c r="C3328" s="23">
        <v>1</v>
      </c>
      <c r="D3328" s="23">
        <v>10</v>
      </c>
      <c r="E3328" s="23">
        <v>50</v>
      </c>
      <c r="F3328" s="23">
        <v>60</v>
      </c>
      <c r="G3328" s="23">
        <v>5</v>
      </c>
      <c r="H3328" s="25">
        <v>10.008524899999999</v>
      </c>
    </row>
    <row r="3329" spans="1:8">
      <c r="A3329" s="23">
        <v>3326</v>
      </c>
      <c r="B3329" s="23">
        <v>1000</v>
      </c>
      <c r="C3329" s="23">
        <v>1</v>
      </c>
      <c r="D3329" s="23">
        <v>10</v>
      </c>
      <c r="E3329" s="23">
        <v>50</v>
      </c>
      <c r="F3329" s="23">
        <v>60</v>
      </c>
      <c r="G3329" s="23">
        <v>10</v>
      </c>
      <c r="H3329" s="25">
        <v>9.5648365020000004</v>
      </c>
    </row>
    <row r="3330" spans="1:8">
      <c r="A3330" s="23">
        <v>3327</v>
      </c>
      <c r="B3330" s="23">
        <v>1000</v>
      </c>
      <c r="C3330" s="23">
        <v>1</v>
      </c>
      <c r="D3330" s="23">
        <v>10</v>
      </c>
      <c r="E3330" s="23">
        <v>50</v>
      </c>
      <c r="F3330" s="23">
        <v>60</v>
      </c>
      <c r="G3330" s="23">
        <v>40</v>
      </c>
      <c r="H3330" s="25">
        <v>8.7749910349999993</v>
      </c>
    </row>
    <row r="3331" spans="1:8">
      <c r="A3331" s="23">
        <v>3328</v>
      </c>
      <c r="B3331" s="23">
        <v>1000</v>
      </c>
      <c r="C3331" s="23">
        <v>1</v>
      </c>
      <c r="D3331" s="23">
        <v>10</v>
      </c>
      <c r="E3331" s="23">
        <v>50</v>
      </c>
      <c r="F3331" s="23">
        <v>60</v>
      </c>
      <c r="G3331" s="23">
        <v>70</v>
      </c>
      <c r="H3331" s="25">
        <v>8.2982149120000006</v>
      </c>
    </row>
    <row r="3332" spans="1:8">
      <c r="A3332" s="23">
        <v>3329</v>
      </c>
      <c r="B3332" s="23">
        <v>1000</v>
      </c>
      <c r="C3332" s="23">
        <v>1</v>
      </c>
      <c r="D3332" s="23">
        <v>10</v>
      </c>
      <c r="E3332" s="23">
        <v>50</v>
      </c>
      <c r="F3332" s="23">
        <v>60</v>
      </c>
      <c r="G3332" s="23">
        <v>100</v>
      </c>
      <c r="H3332" s="25">
        <v>7.9191179280000004</v>
      </c>
    </row>
    <row r="3333" spans="1:8">
      <c r="A3333" s="23">
        <v>3330</v>
      </c>
      <c r="B3333" s="23">
        <v>1000</v>
      </c>
      <c r="C3333" s="23">
        <v>1</v>
      </c>
      <c r="D3333" s="23">
        <v>50</v>
      </c>
      <c r="E3333" s="23">
        <v>1</v>
      </c>
      <c r="F3333" s="23">
        <v>0</v>
      </c>
      <c r="G3333" s="23">
        <v>0</v>
      </c>
      <c r="H3333" s="25">
        <v>1.5297517780000001</v>
      </c>
    </row>
    <row r="3334" spans="1:8">
      <c r="A3334" s="23">
        <v>3331</v>
      </c>
      <c r="B3334" s="23">
        <v>1000</v>
      </c>
      <c r="C3334" s="23">
        <v>1</v>
      </c>
      <c r="D3334" s="23">
        <v>50</v>
      </c>
      <c r="E3334" s="23">
        <v>1</v>
      </c>
      <c r="F3334" s="23">
        <v>0</v>
      </c>
      <c r="G3334" s="23">
        <v>5</v>
      </c>
      <c r="H3334" s="25">
        <v>0</v>
      </c>
    </row>
    <row r="3335" spans="1:8">
      <c r="A3335" s="23">
        <v>3332</v>
      </c>
      <c r="B3335" s="23">
        <v>1000</v>
      </c>
      <c r="C3335" s="23">
        <v>1</v>
      </c>
      <c r="D3335" s="23">
        <v>50</v>
      </c>
      <c r="E3335" s="23">
        <v>1</v>
      </c>
      <c r="F3335" s="23">
        <v>0</v>
      </c>
      <c r="G3335" s="23">
        <v>10</v>
      </c>
      <c r="H3335" s="25">
        <v>0</v>
      </c>
    </row>
    <row r="3336" spans="1:8">
      <c r="A3336" s="23">
        <v>3333</v>
      </c>
      <c r="B3336" s="23">
        <v>1000</v>
      </c>
      <c r="C3336" s="23">
        <v>1</v>
      </c>
      <c r="D3336" s="23">
        <v>50</v>
      </c>
      <c r="E3336" s="23">
        <v>1</v>
      </c>
      <c r="F3336" s="23">
        <v>0</v>
      </c>
      <c r="G3336" s="23">
        <v>40</v>
      </c>
      <c r="H3336" s="25">
        <v>0</v>
      </c>
    </row>
    <row r="3337" spans="1:8">
      <c r="A3337" s="23">
        <v>3334</v>
      </c>
      <c r="B3337" s="23">
        <v>1000</v>
      </c>
      <c r="C3337" s="23">
        <v>1</v>
      </c>
      <c r="D3337" s="23">
        <v>50</v>
      </c>
      <c r="E3337" s="23">
        <v>1</v>
      </c>
      <c r="F3337" s="23">
        <v>0</v>
      </c>
      <c r="G3337" s="23">
        <v>70</v>
      </c>
      <c r="H3337" s="25">
        <v>0</v>
      </c>
    </row>
    <row r="3338" spans="1:8">
      <c r="A3338" s="23">
        <v>3335</v>
      </c>
      <c r="B3338" s="23">
        <v>1000</v>
      </c>
      <c r="C3338" s="23">
        <v>1</v>
      </c>
      <c r="D3338" s="23">
        <v>50</v>
      </c>
      <c r="E3338" s="23">
        <v>1</v>
      </c>
      <c r="F3338" s="23">
        <v>0</v>
      </c>
      <c r="G3338" s="23">
        <v>100</v>
      </c>
      <c r="H3338" s="25">
        <v>0</v>
      </c>
    </row>
    <row r="3339" spans="1:8">
      <c r="A3339" s="23">
        <v>3336</v>
      </c>
      <c r="B3339" s="23">
        <v>1000</v>
      </c>
      <c r="C3339" s="23">
        <v>1</v>
      </c>
      <c r="D3339" s="23">
        <v>50</v>
      </c>
      <c r="E3339" s="23">
        <v>1</v>
      </c>
      <c r="F3339" s="23">
        <v>30</v>
      </c>
      <c r="G3339" s="23">
        <v>0</v>
      </c>
      <c r="H3339" s="25">
        <v>1.5290396209999999</v>
      </c>
    </row>
    <row r="3340" spans="1:8">
      <c r="A3340" s="23">
        <v>3337</v>
      </c>
      <c r="B3340" s="23">
        <v>1000</v>
      </c>
      <c r="C3340" s="23">
        <v>1</v>
      </c>
      <c r="D3340" s="23">
        <v>50</v>
      </c>
      <c r="E3340" s="23">
        <v>1</v>
      </c>
      <c r="F3340" s="23">
        <v>30</v>
      </c>
      <c r="G3340" s="23">
        <v>5</v>
      </c>
      <c r="H3340" s="25">
        <v>0</v>
      </c>
    </row>
    <row r="3341" spans="1:8">
      <c r="A3341" s="23">
        <v>3338</v>
      </c>
      <c r="B3341" s="23">
        <v>1000</v>
      </c>
      <c r="C3341" s="23">
        <v>1</v>
      </c>
      <c r="D3341" s="23">
        <v>50</v>
      </c>
      <c r="E3341" s="23">
        <v>1</v>
      </c>
      <c r="F3341" s="23">
        <v>30</v>
      </c>
      <c r="G3341" s="23">
        <v>10</v>
      </c>
      <c r="H3341" s="25">
        <v>0</v>
      </c>
    </row>
    <row r="3342" spans="1:8">
      <c r="A3342" s="23">
        <v>3339</v>
      </c>
      <c r="B3342" s="23">
        <v>1000</v>
      </c>
      <c r="C3342" s="23">
        <v>1</v>
      </c>
      <c r="D3342" s="23">
        <v>50</v>
      </c>
      <c r="E3342" s="23">
        <v>1</v>
      </c>
      <c r="F3342" s="23">
        <v>30</v>
      </c>
      <c r="G3342" s="23">
        <v>40</v>
      </c>
      <c r="H3342" s="25">
        <v>0</v>
      </c>
    </row>
    <row r="3343" spans="1:8">
      <c r="A3343" s="23">
        <v>3340</v>
      </c>
      <c r="B3343" s="23">
        <v>1000</v>
      </c>
      <c r="C3343" s="23">
        <v>1</v>
      </c>
      <c r="D3343" s="23">
        <v>50</v>
      </c>
      <c r="E3343" s="23">
        <v>1</v>
      </c>
      <c r="F3343" s="23">
        <v>30</v>
      </c>
      <c r="G3343" s="23">
        <v>70</v>
      </c>
      <c r="H3343" s="25">
        <v>0</v>
      </c>
    </row>
    <row r="3344" spans="1:8">
      <c r="A3344" s="23">
        <v>3341</v>
      </c>
      <c r="B3344" s="23">
        <v>1000</v>
      </c>
      <c r="C3344" s="23">
        <v>1</v>
      </c>
      <c r="D3344" s="23">
        <v>50</v>
      </c>
      <c r="E3344" s="23">
        <v>1</v>
      </c>
      <c r="F3344" s="23">
        <v>30</v>
      </c>
      <c r="G3344" s="23">
        <v>100</v>
      </c>
      <c r="H3344" s="25">
        <v>0</v>
      </c>
    </row>
    <row r="3345" spans="1:8">
      <c r="A3345" s="23">
        <v>3342</v>
      </c>
      <c r="B3345" s="23">
        <v>1000</v>
      </c>
      <c r="C3345" s="23">
        <v>1</v>
      </c>
      <c r="D3345" s="23">
        <v>50</v>
      </c>
      <c r="E3345" s="23">
        <v>1</v>
      </c>
      <c r="F3345" s="23">
        <v>60</v>
      </c>
      <c r="G3345" s="23">
        <v>0</v>
      </c>
      <c r="H3345" s="25">
        <v>1.5253332850000001</v>
      </c>
    </row>
    <row r="3346" spans="1:8">
      <c r="A3346" s="23">
        <v>3343</v>
      </c>
      <c r="B3346" s="23">
        <v>1000</v>
      </c>
      <c r="C3346" s="23">
        <v>1</v>
      </c>
      <c r="D3346" s="23">
        <v>50</v>
      </c>
      <c r="E3346" s="23">
        <v>1</v>
      </c>
      <c r="F3346" s="23">
        <v>60</v>
      </c>
      <c r="G3346" s="23">
        <v>5</v>
      </c>
      <c r="H3346" s="25">
        <v>0</v>
      </c>
    </row>
    <row r="3347" spans="1:8">
      <c r="A3347" s="23">
        <v>3344</v>
      </c>
      <c r="B3347" s="23">
        <v>1000</v>
      </c>
      <c r="C3347" s="23">
        <v>1</v>
      </c>
      <c r="D3347" s="23">
        <v>50</v>
      </c>
      <c r="E3347" s="23">
        <v>1</v>
      </c>
      <c r="F3347" s="23">
        <v>60</v>
      </c>
      <c r="G3347" s="23">
        <v>10</v>
      </c>
      <c r="H3347" s="25">
        <v>0</v>
      </c>
    </row>
    <row r="3348" spans="1:8">
      <c r="A3348" s="23">
        <v>3345</v>
      </c>
      <c r="B3348" s="23">
        <v>1000</v>
      </c>
      <c r="C3348" s="23">
        <v>1</v>
      </c>
      <c r="D3348" s="23">
        <v>50</v>
      </c>
      <c r="E3348" s="23">
        <v>1</v>
      </c>
      <c r="F3348" s="23">
        <v>60</v>
      </c>
      <c r="G3348" s="23">
        <v>40</v>
      </c>
      <c r="H3348" s="25">
        <v>0</v>
      </c>
    </row>
    <row r="3349" spans="1:8">
      <c r="A3349" s="23">
        <v>3346</v>
      </c>
      <c r="B3349" s="23">
        <v>1000</v>
      </c>
      <c r="C3349" s="23">
        <v>1</v>
      </c>
      <c r="D3349" s="23">
        <v>50</v>
      </c>
      <c r="E3349" s="23">
        <v>1</v>
      </c>
      <c r="F3349" s="23">
        <v>60</v>
      </c>
      <c r="G3349" s="23">
        <v>70</v>
      </c>
      <c r="H3349" s="25">
        <v>0</v>
      </c>
    </row>
    <row r="3350" spans="1:8">
      <c r="A3350" s="23">
        <v>3347</v>
      </c>
      <c r="B3350" s="23">
        <v>1000</v>
      </c>
      <c r="C3350" s="23">
        <v>1</v>
      </c>
      <c r="D3350" s="23">
        <v>50</v>
      </c>
      <c r="E3350" s="23">
        <v>1</v>
      </c>
      <c r="F3350" s="23">
        <v>60</v>
      </c>
      <c r="G3350" s="23">
        <v>100</v>
      </c>
      <c r="H3350" s="25">
        <v>0</v>
      </c>
    </row>
    <row r="3351" spans="1:8">
      <c r="A3351" s="23">
        <v>3348</v>
      </c>
      <c r="B3351" s="23">
        <v>1000</v>
      </c>
      <c r="C3351" s="23">
        <v>1</v>
      </c>
      <c r="D3351" s="23">
        <v>50</v>
      </c>
      <c r="E3351" s="23">
        <v>5</v>
      </c>
      <c r="F3351" s="23">
        <v>0</v>
      </c>
      <c r="G3351" s="23">
        <v>0</v>
      </c>
      <c r="H3351" s="25">
        <v>7.1935505869999998</v>
      </c>
    </row>
    <row r="3352" spans="1:8">
      <c r="A3352" s="23">
        <v>3349</v>
      </c>
      <c r="B3352" s="23">
        <v>1000</v>
      </c>
      <c r="C3352" s="23">
        <v>1</v>
      </c>
      <c r="D3352" s="23">
        <v>50</v>
      </c>
      <c r="E3352" s="23">
        <v>5</v>
      </c>
      <c r="F3352" s="23">
        <v>0</v>
      </c>
      <c r="G3352" s="23">
        <v>5</v>
      </c>
      <c r="H3352" s="25">
        <v>6.3118820189999996</v>
      </c>
    </row>
    <row r="3353" spans="1:8">
      <c r="A3353" s="23">
        <v>3350</v>
      </c>
      <c r="B3353" s="23">
        <v>1000</v>
      </c>
      <c r="C3353" s="23">
        <v>1</v>
      </c>
      <c r="D3353" s="23">
        <v>50</v>
      </c>
      <c r="E3353" s="23">
        <v>5</v>
      </c>
      <c r="F3353" s="23">
        <v>0</v>
      </c>
      <c r="G3353" s="23">
        <v>10</v>
      </c>
      <c r="H3353" s="25">
        <v>6.2395296099999999</v>
      </c>
    </row>
    <row r="3354" spans="1:8">
      <c r="A3354" s="23">
        <v>3351</v>
      </c>
      <c r="B3354" s="23">
        <v>1000</v>
      </c>
      <c r="C3354" s="23">
        <v>1</v>
      </c>
      <c r="D3354" s="23">
        <v>50</v>
      </c>
      <c r="E3354" s="23">
        <v>5</v>
      </c>
      <c r="F3354" s="23">
        <v>0</v>
      </c>
      <c r="G3354" s="23">
        <v>40</v>
      </c>
      <c r="H3354" s="25">
        <v>6.0981044769999997</v>
      </c>
    </row>
    <row r="3355" spans="1:8">
      <c r="A3355" s="23">
        <v>3352</v>
      </c>
      <c r="B3355" s="23">
        <v>1000</v>
      </c>
      <c r="C3355" s="23">
        <v>1</v>
      </c>
      <c r="D3355" s="23">
        <v>50</v>
      </c>
      <c r="E3355" s="23">
        <v>5</v>
      </c>
      <c r="F3355" s="23">
        <v>0</v>
      </c>
      <c r="G3355" s="23">
        <v>70</v>
      </c>
      <c r="H3355" s="25">
        <v>6.0025610919999997</v>
      </c>
    </row>
    <row r="3356" spans="1:8">
      <c r="A3356" s="23">
        <v>3353</v>
      </c>
      <c r="B3356" s="23">
        <v>1000</v>
      </c>
      <c r="C3356" s="23">
        <v>1</v>
      </c>
      <c r="D3356" s="23">
        <v>50</v>
      </c>
      <c r="E3356" s="23">
        <v>5</v>
      </c>
      <c r="F3356" s="23">
        <v>0</v>
      </c>
      <c r="G3356" s="23">
        <v>100</v>
      </c>
      <c r="H3356" s="25">
        <v>5.9093556400000002</v>
      </c>
    </row>
    <row r="3357" spans="1:8">
      <c r="A3357" s="23">
        <v>3354</v>
      </c>
      <c r="B3357" s="23">
        <v>1000</v>
      </c>
      <c r="C3357" s="23">
        <v>1</v>
      </c>
      <c r="D3357" s="23">
        <v>50</v>
      </c>
      <c r="E3357" s="23">
        <v>5</v>
      </c>
      <c r="F3357" s="23">
        <v>30</v>
      </c>
      <c r="G3357" s="23">
        <v>0</v>
      </c>
      <c r="H3357" s="25">
        <v>7.1308436390000001</v>
      </c>
    </row>
    <row r="3358" spans="1:8">
      <c r="A3358" s="23">
        <v>3355</v>
      </c>
      <c r="B3358" s="23">
        <v>1000</v>
      </c>
      <c r="C3358" s="23">
        <v>1</v>
      </c>
      <c r="D3358" s="23">
        <v>50</v>
      </c>
      <c r="E3358" s="23">
        <v>5</v>
      </c>
      <c r="F3358" s="23">
        <v>30</v>
      </c>
      <c r="G3358" s="23">
        <v>5</v>
      </c>
      <c r="H3358" s="25">
        <v>6.2318077089999999</v>
      </c>
    </row>
    <row r="3359" spans="1:8">
      <c r="A3359" s="23">
        <v>3356</v>
      </c>
      <c r="B3359" s="23">
        <v>1000</v>
      </c>
      <c r="C3359" s="23">
        <v>1</v>
      </c>
      <c r="D3359" s="23">
        <v>50</v>
      </c>
      <c r="E3359" s="23">
        <v>5</v>
      </c>
      <c r="F3359" s="23">
        <v>30</v>
      </c>
      <c r="G3359" s="23">
        <v>10</v>
      </c>
      <c r="H3359" s="25">
        <v>6.1530704500000004</v>
      </c>
    </row>
    <row r="3360" spans="1:8">
      <c r="A3360" s="23">
        <v>3357</v>
      </c>
      <c r="B3360" s="23">
        <v>1000</v>
      </c>
      <c r="C3360" s="23">
        <v>1</v>
      </c>
      <c r="D3360" s="23">
        <v>50</v>
      </c>
      <c r="E3360" s="23">
        <v>5</v>
      </c>
      <c r="F3360" s="23">
        <v>30</v>
      </c>
      <c r="G3360" s="23">
        <v>40</v>
      </c>
      <c r="H3360" s="25">
        <v>5.9994139669999997</v>
      </c>
    </row>
    <row r="3361" spans="1:8">
      <c r="A3361" s="23">
        <v>3358</v>
      </c>
      <c r="B3361" s="23">
        <v>1000</v>
      </c>
      <c r="C3361" s="23">
        <v>1</v>
      </c>
      <c r="D3361" s="23">
        <v>50</v>
      </c>
      <c r="E3361" s="23">
        <v>5</v>
      </c>
      <c r="F3361" s="23">
        <v>30</v>
      </c>
      <c r="G3361" s="23">
        <v>70</v>
      </c>
      <c r="H3361" s="25">
        <v>5.8874163629999998</v>
      </c>
    </row>
    <row r="3362" spans="1:8">
      <c r="A3362" s="23">
        <v>3359</v>
      </c>
      <c r="B3362" s="23">
        <v>1000</v>
      </c>
      <c r="C3362" s="23">
        <v>1</v>
      </c>
      <c r="D3362" s="23">
        <v>50</v>
      </c>
      <c r="E3362" s="23">
        <v>5</v>
      </c>
      <c r="F3362" s="23">
        <v>30</v>
      </c>
      <c r="G3362" s="23">
        <v>100</v>
      </c>
      <c r="H3362" s="25">
        <v>5.7846999170000002</v>
      </c>
    </row>
    <row r="3363" spans="1:8">
      <c r="A3363" s="23">
        <v>3360</v>
      </c>
      <c r="B3363" s="23">
        <v>1000</v>
      </c>
      <c r="C3363" s="23">
        <v>1</v>
      </c>
      <c r="D3363" s="23">
        <v>50</v>
      </c>
      <c r="E3363" s="23">
        <v>5</v>
      </c>
      <c r="F3363" s="23">
        <v>60</v>
      </c>
      <c r="G3363" s="23">
        <v>0</v>
      </c>
      <c r="H3363" s="25">
        <v>6.8111252779999996</v>
      </c>
    </row>
    <row r="3364" spans="1:8">
      <c r="A3364" s="23">
        <v>3361</v>
      </c>
      <c r="B3364" s="23">
        <v>1000</v>
      </c>
      <c r="C3364" s="23">
        <v>1</v>
      </c>
      <c r="D3364" s="23">
        <v>50</v>
      </c>
      <c r="E3364" s="23">
        <v>5</v>
      </c>
      <c r="F3364" s="23">
        <v>60</v>
      </c>
      <c r="G3364" s="23">
        <v>5</v>
      </c>
      <c r="H3364" s="25">
        <v>5.8480825420000002</v>
      </c>
    </row>
    <row r="3365" spans="1:8">
      <c r="A3365" s="23">
        <v>3362</v>
      </c>
      <c r="B3365" s="23">
        <v>1000</v>
      </c>
      <c r="C3365" s="23">
        <v>1</v>
      </c>
      <c r="D3365" s="23">
        <v>50</v>
      </c>
      <c r="E3365" s="23">
        <v>5</v>
      </c>
      <c r="F3365" s="23">
        <v>60</v>
      </c>
      <c r="G3365" s="23">
        <v>10</v>
      </c>
      <c r="H3365" s="25">
        <v>5.7315502169999997</v>
      </c>
    </row>
    <row r="3366" spans="1:8">
      <c r="A3366" s="23">
        <v>3363</v>
      </c>
      <c r="B3366" s="23">
        <v>1000</v>
      </c>
      <c r="C3366" s="23">
        <v>1</v>
      </c>
      <c r="D3366" s="23">
        <v>50</v>
      </c>
      <c r="E3366" s="23">
        <v>5</v>
      </c>
      <c r="F3366" s="23">
        <v>60</v>
      </c>
      <c r="G3366" s="23">
        <v>40</v>
      </c>
      <c r="H3366" s="25">
        <v>5.5091023449999996</v>
      </c>
    </row>
    <row r="3367" spans="1:8">
      <c r="A3367" s="23">
        <v>3364</v>
      </c>
      <c r="B3367" s="23">
        <v>1000</v>
      </c>
      <c r="C3367" s="23">
        <v>1</v>
      </c>
      <c r="D3367" s="23">
        <v>50</v>
      </c>
      <c r="E3367" s="23">
        <v>5</v>
      </c>
      <c r="F3367" s="23">
        <v>60</v>
      </c>
      <c r="G3367" s="23">
        <v>70</v>
      </c>
      <c r="H3367" s="25">
        <v>5.352138042</v>
      </c>
    </row>
    <row r="3368" spans="1:8">
      <c r="A3368" s="23">
        <v>3365</v>
      </c>
      <c r="B3368" s="23">
        <v>1000</v>
      </c>
      <c r="C3368" s="23">
        <v>1</v>
      </c>
      <c r="D3368" s="23">
        <v>50</v>
      </c>
      <c r="E3368" s="23">
        <v>5</v>
      </c>
      <c r="F3368" s="23">
        <v>60</v>
      </c>
      <c r="G3368" s="23">
        <v>100</v>
      </c>
      <c r="H3368" s="25">
        <v>5.2070903780000002</v>
      </c>
    </row>
    <row r="3369" spans="1:8">
      <c r="A3369" s="23">
        <v>3366</v>
      </c>
      <c r="B3369" s="23">
        <v>1000</v>
      </c>
      <c r="C3369" s="23">
        <v>1</v>
      </c>
      <c r="D3369" s="23">
        <v>50</v>
      </c>
      <c r="E3369" s="23">
        <v>10</v>
      </c>
      <c r="F3369" s="23">
        <v>0</v>
      </c>
      <c r="G3369" s="23">
        <v>0</v>
      </c>
      <c r="H3369" s="25">
        <v>12.43937683</v>
      </c>
    </row>
    <row r="3370" spans="1:8">
      <c r="A3370" s="23">
        <v>3367</v>
      </c>
      <c r="B3370" s="23">
        <v>1000</v>
      </c>
      <c r="C3370" s="23">
        <v>1</v>
      </c>
      <c r="D3370" s="23">
        <v>50</v>
      </c>
      <c r="E3370" s="23">
        <v>10</v>
      </c>
      <c r="F3370" s="23">
        <v>0</v>
      </c>
      <c r="G3370" s="23">
        <v>5</v>
      </c>
      <c r="H3370" s="25">
        <v>11.603654860000001</v>
      </c>
    </row>
    <row r="3371" spans="1:8">
      <c r="A3371" s="23">
        <v>3368</v>
      </c>
      <c r="B3371" s="23">
        <v>1000</v>
      </c>
      <c r="C3371" s="23">
        <v>1</v>
      </c>
      <c r="D3371" s="23">
        <v>50</v>
      </c>
      <c r="E3371" s="23">
        <v>10</v>
      </c>
      <c r="F3371" s="23">
        <v>0</v>
      </c>
      <c r="G3371" s="23">
        <v>10</v>
      </c>
      <c r="H3371" s="25">
        <v>11.27395344</v>
      </c>
    </row>
    <row r="3372" spans="1:8">
      <c r="A3372" s="23">
        <v>3369</v>
      </c>
      <c r="B3372" s="23">
        <v>1000</v>
      </c>
      <c r="C3372" s="23">
        <v>1</v>
      </c>
      <c r="D3372" s="23">
        <v>50</v>
      </c>
      <c r="E3372" s="23">
        <v>10</v>
      </c>
      <c r="F3372" s="23">
        <v>0</v>
      </c>
      <c r="G3372" s="23">
        <v>40</v>
      </c>
      <c r="H3372" s="25">
        <v>10.606169700000001</v>
      </c>
    </row>
    <row r="3373" spans="1:8">
      <c r="A3373" s="23">
        <v>3370</v>
      </c>
      <c r="B3373" s="23">
        <v>1000</v>
      </c>
      <c r="C3373" s="23">
        <v>1</v>
      </c>
      <c r="D3373" s="23">
        <v>50</v>
      </c>
      <c r="E3373" s="23">
        <v>10</v>
      </c>
      <c r="F3373" s="23">
        <v>0</v>
      </c>
      <c r="G3373" s="23">
        <v>70</v>
      </c>
      <c r="H3373" s="25">
        <v>10.17187595</v>
      </c>
    </row>
    <row r="3374" spans="1:8">
      <c r="A3374" s="23">
        <v>3371</v>
      </c>
      <c r="B3374" s="23">
        <v>1000</v>
      </c>
      <c r="C3374" s="23">
        <v>1</v>
      </c>
      <c r="D3374" s="23">
        <v>50</v>
      </c>
      <c r="E3374" s="23">
        <v>10</v>
      </c>
      <c r="F3374" s="23">
        <v>0</v>
      </c>
      <c r="G3374" s="23">
        <v>100</v>
      </c>
      <c r="H3374" s="25">
        <v>9.8123235700000002</v>
      </c>
    </row>
    <row r="3375" spans="1:8">
      <c r="A3375" s="23">
        <v>3372</v>
      </c>
      <c r="B3375" s="23">
        <v>1000</v>
      </c>
      <c r="C3375" s="23">
        <v>1</v>
      </c>
      <c r="D3375" s="23">
        <v>50</v>
      </c>
      <c r="E3375" s="23">
        <v>10</v>
      </c>
      <c r="F3375" s="23">
        <v>30</v>
      </c>
      <c r="G3375" s="23">
        <v>0</v>
      </c>
      <c r="H3375" s="25">
        <v>12.149877549999999</v>
      </c>
    </row>
    <row r="3376" spans="1:8">
      <c r="A3376" s="23">
        <v>3373</v>
      </c>
      <c r="B3376" s="23">
        <v>1000</v>
      </c>
      <c r="C3376" s="23">
        <v>1</v>
      </c>
      <c r="D3376" s="23">
        <v>50</v>
      </c>
      <c r="E3376" s="23">
        <v>10</v>
      </c>
      <c r="F3376" s="23">
        <v>30</v>
      </c>
      <c r="G3376" s="23">
        <v>5</v>
      </c>
      <c r="H3376" s="25">
        <v>11.24738312</v>
      </c>
    </row>
    <row r="3377" spans="1:8">
      <c r="A3377" s="23">
        <v>3374</v>
      </c>
      <c r="B3377" s="23">
        <v>1000</v>
      </c>
      <c r="C3377" s="23">
        <v>1</v>
      </c>
      <c r="D3377" s="23">
        <v>50</v>
      </c>
      <c r="E3377" s="23">
        <v>10</v>
      </c>
      <c r="F3377" s="23">
        <v>30</v>
      </c>
      <c r="G3377" s="23">
        <v>10</v>
      </c>
      <c r="H3377" s="25">
        <v>10.906117439999999</v>
      </c>
    </row>
    <row r="3378" spans="1:8">
      <c r="A3378" s="23">
        <v>3375</v>
      </c>
      <c r="B3378" s="23">
        <v>1000</v>
      </c>
      <c r="C3378" s="23">
        <v>1</v>
      </c>
      <c r="D3378" s="23">
        <v>50</v>
      </c>
      <c r="E3378" s="23">
        <v>10</v>
      </c>
      <c r="F3378" s="23">
        <v>30</v>
      </c>
      <c r="G3378" s="23">
        <v>40</v>
      </c>
      <c r="H3378" s="25">
        <v>10.18953705</v>
      </c>
    </row>
    <row r="3379" spans="1:8">
      <c r="A3379" s="23">
        <v>3376</v>
      </c>
      <c r="B3379" s="23">
        <v>1000</v>
      </c>
      <c r="C3379" s="23">
        <v>1</v>
      </c>
      <c r="D3379" s="23">
        <v>50</v>
      </c>
      <c r="E3379" s="23">
        <v>10</v>
      </c>
      <c r="F3379" s="23">
        <v>30</v>
      </c>
      <c r="G3379" s="23">
        <v>70</v>
      </c>
      <c r="H3379" s="25">
        <v>9.7599086760000002</v>
      </c>
    </row>
    <row r="3380" spans="1:8">
      <c r="A3380" s="23">
        <v>3377</v>
      </c>
      <c r="B3380" s="23">
        <v>1000</v>
      </c>
      <c r="C3380" s="23">
        <v>1</v>
      </c>
      <c r="D3380" s="23">
        <v>50</v>
      </c>
      <c r="E3380" s="23">
        <v>10</v>
      </c>
      <c r="F3380" s="23">
        <v>30</v>
      </c>
      <c r="G3380" s="23">
        <v>100</v>
      </c>
      <c r="H3380" s="25">
        <v>9.3695545199999994</v>
      </c>
    </row>
    <row r="3381" spans="1:8">
      <c r="A3381" s="23">
        <v>3378</v>
      </c>
      <c r="B3381" s="23">
        <v>1000</v>
      </c>
      <c r="C3381" s="23">
        <v>1</v>
      </c>
      <c r="D3381" s="23">
        <v>50</v>
      </c>
      <c r="E3381" s="23">
        <v>10</v>
      </c>
      <c r="F3381" s="23">
        <v>60</v>
      </c>
      <c r="G3381" s="23">
        <v>0</v>
      </c>
      <c r="H3381" s="25">
        <v>10.898484229999999</v>
      </c>
    </row>
    <row r="3382" spans="1:8">
      <c r="A3382" s="23">
        <v>3379</v>
      </c>
      <c r="B3382" s="23">
        <v>1000</v>
      </c>
      <c r="C3382" s="23">
        <v>1</v>
      </c>
      <c r="D3382" s="23">
        <v>50</v>
      </c>
      <c r="E3382" s="23">
        <v>10</v>
      </c>
      <c r="F3382" s="23">
        <v>60</v>
      </c>
      <c r="G3382" s="23">
        <v>5</v>
      </c>
      <c r="H3382" s="25">
        <v>9.6670675280000005</v>
      </c>
    </row>
    <row r="3383" spans="1:8">
      <c r="A3383" s="23">
        <v>3380</v>
      </c>
      <c r="B3383" s="23">
        <v>1000</v>
      </c>
      <c r="C3383" s="23">
        <v>1</v>
      </c>
      <c r="D3383" s="23">
        <v>50</v>
      </c>
      <c r="E3383" s="23">
        <v>10</v>
      </c>
      <c r="F3383" s="23">
        <v>60</v>
      </c>
      <c r="G3383" s="23">
        <v>10</v>
      </c>
      <c r="H3383" s="25">
        <v>9.2630844119999995</v>
      </c>
    </row>
    <row r="3384" spans="1:8">
      <c r="A3384" s="23">
        <v>3381</v>
      </c>
      <c r="B3384" s="23">
        <v>1000</v>
      </c>
      <c r="C3384" s="23">
        <v>1</v>
      </c>
      <c r="D3384" s="23">
        <v>50</v>
      </c>
      <c r="E3384" s="23">
        <v>10</v>
      </c>
      <c r="F3384" s="23">
        <v>60</v>
      </c>
      <c r="G3384" s="23">
        <v>40</v>
      </c>
      <c r="H3384" s="25">
        <v>8.5484848020000008</v>
      </c>
    </row>
    <row r="3385" spans="1:8">
      <c r="A3385" s="23">
        <v>3382</v>
      </c>
      <c r="B3385" s="23">
        <v>1000</v>
      </c>
      <c r="C3385" s="23">
        <v>1</v>
      </c>
      <c r="D3385" s="23">
        <v>50</v>
      </c>
      <c r="E3385" s="23">
        <v>10</v>
      </c>
      <c r="F3385" s="23">
        <v>60</v>
      </c>
      <c r="G3385" s="23">
        <v>70</v>
      </c>
      <c r="H3385" s="25">
        <v>8.1092815399999996</v>
      </c>
    </row>
    <row r="3386" spans="1:8">
      <c r="A3386" s="23">
        <v>3383</v>
      </c>
      <c r="B3386" s="23">
        <v>1000</v>
      </c>
      <c r="C3386" s="23">
        <v>1</v>
      </c>
      <c r="D3386" s="23">
        <v>50</v>
      </c>
      <c r="E3386" s="23">
        <v>10</v>
      </c>
      <c r="F3386" s="23">
        <v>60</v>
      </c>
      <c r="G3386" s="23">
        <v>100</v>
      </c>
      <c r="H3386" s="25">
        <v>7.7648553849999997</v>
      </c>
    </row>
    <row r="3387" spans="1:8">
      <c r="A3387" s="23">
        <v>3384</v>
      </c>
      <c r="B3387" s="23">
        <v>1000</v>
      </c>
      <c r="C3387" s="23">
        <v>1</v>
      </c>
      <c r="D3387" s="23">
        <v>50</v>
      </c>
      <c r="E3387" s="23">
        <v>20</v>
      </c>
      <c r="F3387" s="23">
        <v>0</v>
      </c>
      <c r="G3387" s="23">
        <v>0</v>
      </c>
      <c r="H3387" s="25">
        <v>18.09815979</v>
      </c>
    </row>
    <row r="3388" spans="1:8">
      <c r="A3388" s="23">
        <v>3385</v>
      </c>
      <c r="B3388" s="23">
        <v>1000</v>
      </c>
      <c r="C3388" s="23">
        <v>1</v>
      </c>
      <c r="D3388" s="23">
        <v>50</v>
      </c>
      <c r="E3388" s="23">
        <v>20</v>
      </c>
      <c r="F3388" s="23">
        <v>0</v>
      </c>
      <c r="G3388" s="23">
        <v>5</v>
      </c>
      <c r="H3388" s="25">
        <v>16.70833588</v>
      </c>
    </row>
    <row r="3389" spans="1:8">
      <c r="A3389" s="23">
        <v>3386</v>
      </c>
      <c r="B3389" s="23">
        <v>1000</v>
      </c>
      <c r="C3389" s="23">
        <v>1</v>
      </c>
      <c r="D3389" s="23">
        <v>50</v>
      </c>
      <c r="E3389" s="23">
        <v>20</v>
      </c>
      <c r="F3389" s="23">
        <v>0</v>
      </c>
      <c r="G3389" s="23">
        <v>10</v>
      </c>
      <c r="H3389" s="25">
        <v>16.013675689999999</v>
      </c>
    </row>
    <row r="3390" spans="1:8">
      <c r="A3390" s="23">
        <v>3387</v>
      </c>
      <c r="B3390" s="23">
        <v>1000</v>
      </c>
      <c r="C3390" s="23">
        <v>1</v>
      </c>
      <c r="D3390" s="23">
        <v>50</v>
      </c>
      <c r="E3390" s="23">
        <v>20</v>
      </c>
      <c r="F3390" s="23">
        <v>0</v>
      </c>
      <c r="G3390" s="23">
        <v>40</v>
      </c>
      <c r="H3390" s="25">
        <v>14.643557550000001</v>
      </c>
    </row>
    <row r="3391" spans="1:8">
      <c r="A3391" s="23">
        <v>3388</v>
      </c>
      <c r="B3391" s="23">
        <v>1000</v>
      </c>
      <c r="C3391" s="23">
        <v>1</v>
      </c>
      <c r="D3391" s="23">
        <v>50</v>
      </c>
      <c r="E3391" s="23">
        <v>20</v>
      </c>
      <c r="F3391" s="23">
        <v>0</v>
      </c>
      <c r="G3391" s="23">
        <v>70</v>
      </c>
      <c r="H3391" s="25">
        <v>13.799043660000001</v>
      </c>
    </row>
    <row r="3392" spans="1:8">
      <c r="A3392" s="23">
        <v>3389</v>
      </c>
      <c r="B3392" s="23">
        <v>1000</v>
      </c>
      <c r="C3392" s="23">
        <v>1</v>
      </c>
      <c r="D3392" s="23">
        <v>50</v>
      </c>
      <c r="E3392" s="23">
        <v>20</v>
      </c>
      <c r="F3392" s="23">
        <v>0</v>
      </c>
      <c r="G3392" s="23">
        <v>100</v>
      </c>
      <c r="H3392" s="25">
        <v>13.11977482</v>
      </c>
    </row>
    <row r="3393" spans="1:8">
      <c r="A3393" s="23">
        <v>3390</v>
      </c>
      <c r="B3393" s="23">
        <v>1000</v>
      </c>
      <c r="C3393" s="23">
        <v>1</v>
      </c>
      <c r="D3393" s="23">
        <v>50</v>
      </c>
      <c r="E3393" s="23">
        <v>20</v>
      </c>
      <c r="F3393" s="23">
        <v>30</v>
      </c>
      <c r="G3393" s="23">
        <v>0</v>
      </c>
      <c r="H3393" s="25">
        <v>17.35370636</v>
      </c>
    </row>
    <row r="3394" spans="1:8">
      <c r="A3394" s="23">
        <v>3391</v>
      </c>
      <c r="B3394" s="23">
        <v>1000</v>
      </c>
      <c r="C3394" s="23">
        <v>1</v>
      </c>
      <c r="D3394" s="23">
        <v>50</v>
      </c>
      <c r="E3394" s="23">
        <v>20</v>
      </c>
      <c r="F3394" s="23">
        <v>30</v>
      </c>
      <c r="G3394" s="23">
        <v>5</v>
      </c>
      <c r="H3394" s="25">
        <v>15.943426130000001</v>
      </c>
    </row>
    <row r="3395" spans="1:8">
      <c r="A3395" s="23">
        <v>3392</v>
      </c>
      <c r="B3395" s="23">
        <v>1000</v>
      </c>
      <c r="C3395" s="23">
        <v>1</v>
      </c>
      <c r="D3395" s="23">
        <v>50</v>
      </c>
      <c r="E3395" s="23">
        <v>20</v>
      </c>
      <c r="F3395" s="23">
        <v>30</v>
      </c>
      <c r="G3395" s="23">
        <v>10</v>
      </c>
      <c r="H3395" s="25">
        <v>15.27055359</v>
      </c>
    </row>
    <row r="3396" spans="1:8">
      <c r="A3396" s="23">
        <v>3393</v>
      </c>
      <c r="B3396" s="23">
        <v>1000</v>
      </c>
      <c r="C3396" s="23">
        <v>1</v>
      </c>
      <c r="D3396" s="23">
        <v>50</v>
      </c>
      <c r="E3396" s="23">
        <v>20</v>
      </c>
      <c r="F3396" s="23">
        <v>30</v>
      </c>
      <c r="G3396" s="23">
        <v>40</v>
      </c>
      <c r="H3396" s="25">
        <v>13.87947464</v>
      </c>
    </row>
    <row r="3397" spans="1:8">
      <c r="A3397" s="23">
        <v>3394</v>
      </c>
      <c r="B3397" s="23">
        <v>1000</v>
      </c>
      <c r="C3397" s="23">
        <v>1</v>
      </c>
      <c r="D3397" s="23">
        <v>50</v>
      </c>
      <c r="E3397" s="23">
        <v>20</v>
      </c>
      <c r="F3397" s="23">
        <v>30</v>
      </c>
      <c r="G3397" s="23">
        <v>70</v>
      </c>
      <c r="H3397" s="25">
        <v>13.05987644</v>
      </c>
    </row>
    <row r="3398" spans="1:8">
      <c r="A3398" s="23">
        <v>3395</v>
      </c>
      <c r="B3398" s="23">
        <v>1000</v>
      </c>
      <c r="C3398" s="23">
        <v>1</v>
      </c>
      <c r="D3398" s="23">
        <v>50</v>
      </c>
      <c r="E3398" s="23">
        <v>20</v>
      </c>
      <c r="F3398" s="23">
        <v>30</v>
      </c>
      <c r="G3398" s="23">
        <v>100</v>
      </c>
      <c r="H3398" s="25">
        <v>12.341756820000001</v>
      </c>
    </row>
    <row r="3399" spans="1:8">
      <c r="A3399" s="23">
        <v>3396</v>
      </c>
      <c r="B3399" s="23">
        <v>1000</v>
      </c>
      <c r="C3399" s="23">
        <v>1</v>
      </c>
      <c r="D3399" s="23">
        <v>50</v>
      </c>
      <c r="E3399" s="23">
        <v>20</v>
      </c>
      <c r="F3399" s="23">
        <v>60</v>
      </c>
      <c r="G3399" s="23">
        <v>0</v>
      </c>
      <c r="H3399" s="25">
        <v>14.51343346</v>
      </c>
    </row>
    <row r="3400" spans="1:8">
      <c r="A3400" s="23">
        <v>3397</v>
      </c>
      <c r="B3400" s="23">
        <v>1000</v>
      </c>
      <c r="C3400" s="23">
        <v>1</v>
      </c>
      <c r="D3400" s="23">
        <v>50</v>
      </c>
      <c r="E3400" s="23">
        <v>20</v>
      </c>
      <c r="F3400" s="23">
        <v>60</v>
      </c>
      <c r="G3400" s="23">
        <v>5</v>
      </c>
      <c r="H3400" s="25">
        <v>12.999547010000001</v>
      </c>
    </row>
    <row r="3401" spans="1:8">
      <c r="A3401" s="23">
        <v>3398</v>
      </c>
      <c r="B3401" s="23">
        <v>1000</v>
      </c>
      <c r="C3401" s="23">
        <v>1</v>
      </c>
      <c r="D3401" s="23">
        <v>50</v>
      </c>
      <c r="E3401" s="23">
        <v>20</v>
      </c>
      <c r="F3401" s="23">
        <v>60</v>
      </c>
      <c r="G3401" s="23">
        <v>10</v>
      </c>
      <c r="H3401" s="25">
        <v>12.2761879</v>
      </c>
    </row>
    <row r="3402" spans="1:8">
      <c r="A3402" s="23">
        <v>3399</v>
      </c>
      <c r="B3402" s="23">
        <v>1000</v>
      </c>
      <c r="C3402" s="23">
        <v>1</v>
      </c>
      <c r="D3402" s="23">
        <v>50</v>
      </c>
      <c r="E3402" s="23">
        <v>20</v>
      </c>
      <c r="F3402" s="23">
        <v>60</v>
      </c>
      <c r="G3402" s="23">
        <v>40</v>
      </c>
      <c r="H3402" s="25">
        <v>11.00984287</v>
      </c>
    </row>
    <row r="3403" spans="1:8">
      <c r="A3403" s="23">
        <v>3400</v>
      </c>
      <c r="B3403" s="23">
        <v>1000</v>
      </c>
      <c r="C3403" s="23">
        <v>1</v>
      </c>
      <c r="D3403" s="23">
        <v>50</v>
      </c>
      <c r="E3403" s="23">
        <v>20</v>
      </c>
      <c r="F3403" s="23">
        <v>60</v>
      </c>
      <c r="G3403" s="23">
        <v>70</v>
      </c>
      <c r="H3403" s="25">
        <v>10.21928215</v>
      </c>
    </row>
    <row r="3404" spans="1:8">
      <c r="A3404" s="23">
        <v>3401</v>
      </c>
      <c r="B3404" s="23">
        <v>1000</v>
      </c>
      <c r="C3404" s="23">
        <v>1</v>
      </c>
      <c r="D3404" s="23">
        <v>50</v>
      </c>
      <c r="E3404" s="23">
        <v>20</v>
      </c>
      <c r="F3404" s="23">
        <v>60</v>
      </c>
      <c r="G3404" s="23">
        <v>100</v>
      </c>
      <c r="H3404" s="25">
        <v>9.6179780959999999</v>
      </c>
    </row>
    <row r="3405" spans="1:8">
      <c r="A3405" s="23">
        <v>3402</v>
      </c>
      <c r="B3405" s="23">
        <v>1000</v>
      </c>
      <c r="C3405" s="23">
        <v>1</v>
      </c>
      <c r="D3405" s="23">
        <v>50</v>
      </c>
      <c r="E3405" s="23">
        <v>50</v>
      </c>
      <c r="F3405" s="23">
        <v>0</v>
      </c>
      <c r="G3405" s="23">
        <v>0</v>
      </c>
      <c r="H3405" s="25">
        <v>23.22760963</v>
      </c>
    </row>
    <row r="3406" spans="1:8">
      <c r="A3406" s="23">
        <v>3403</v>
      </c>
      <c r="B3406" s="23">
        <v>1000</v>
      </c>
      <c r="C3406" s="23">
        <v>1</v>
      </c>
      <c r="D3406" s="23">
        <v>50</v>
      </c>
      <c r="E3406" s="23">
        <v>50</v>
      </c>
      <c r="F3406" s="23">
        <v>0</v>
      </c>
      <c r="G3406" s="23">
        <v>5</v>
      </c>
      <c r="H3406" s="25">
        <v>21.233665469999998</v>
      </c>
    </row>
    <row r="3407" spans="1:8">
      <c r="A3407" s="23">
        <v>3404</v>
      </c>
      <c r="B3407" s="23">
        <v>1000</v>
      </c>
      <c r="C3407" s="23">
        <v>1</v>
      </c>
      <c r="D3407" s="23">
        <v>50</v>
      </c>
      <c r="E3407" s="23">
        <v>50</v>
      </c>
      <c r="F3407" s="23">
        <v>0</v>
      </c>
      <c r="G3407" s="23">
        <v>10</v>
      </c>
      <c r="H3407" s="25">
        <v>20.04314613</v>
      </c>
    </row>
    <row r="3408" spans="1:8">
      <c r="A3408" s="23">
        <v>3405</v>
      </c>
      <c r="B3408" s="23">
        <v>1000</v>
      </c>
      <c r="C3408" s="23">
        <v>1</v>
      </c>
      <c r="D3408" s="23">
        <v>50</v>
      </c>
      <c r="E3408" s="23">
        <v>50</v>
      </c>
      <c r="F3408" s="23">
        <v>0</v>
      </c>
      <c r="G3408" s="23">
        <v>40</v>
      </c>
      <c r="H3408" s="25">
        <v>17.812046049999999</v>
      </c>
    </row>
    <row r="3409" spans="1:8">
      <c r="A3409" s="23">
        <v>3406</v>
      </c>
      <c r="B3409" s="23">
        <v>1000</v>
      </c>
      <c r="C3409" s="23">
        <v>1</v>
      </c>
      <c r="D3409" s="23">
        <v>50</v>
      </c>
      <c r="E3409" s="23">
        <v>50</v>
      </c>
      <c r="F3409" s="23">
        <v>0</v>
      </c>
      <c r="G3409" s="23">
        <v>70</v>
      </c>
      <c r="H3409" s="25">
        <v>16.590389250000001</v>
      </c>
    </row>
    <row r="3410" spans="1:8">
      <c r="A3410" s="23">
        <v>3407</v>
      </c>
      <c r="B3410" s="23">
        <v>1000</v>
      </c>
      <c r="C3410" s="23">
        <v>1</v>
      </c>
      <c r="D3410" s="23">
        <v>50</v>
      </c>
      <c r="E3410" s="23">
        <v>50</v>
      </c>
      <c r="F3410" s="23">
        <v>0</v>
      </c>
      <c r="G3410" s="23">
        <v>100</v>
      </c>
      <c r="H3410" s="25">
        <v>15.513267519999999</v>
      </c>
    </row>
    <row r="3411" spans="1:8">
      <c r="A3411" s="23">
        <v>3408</v>
      </c>
      <c r="B3411" s="23">
        <v>1000</v>
      </c>
      <c r="C3411" s="23">
        <v>1</v>
      </c>
      <c r="D3411" s="23">
        <v>50</v>
      </c>
      <c r="E3411" s="23">
        <v>50</v>
      </c>
      <c r="F3411" s="23">
        <v>30</v>
      </c>
      <c r="G3411" s="23">
        <v>0</v>
      </c>
      <c r="H3411" s="25">
        <v>21.925956729999999</v>
      </c>
    </row>
    <row r="3412" spans="1:8">
      <c r="A3412" s="23">
        <v>3409</v>
      </c>
      <c r="B3412" s="23">
        <v>1000</v>
      </c>
      <c r="C3412" s="23">
        <v>1</v>
      </c>
      <c r="D3412" s="23">
        <v>50</v>
      </c>
      <c r="E3412" s="23">
        <v>50</v>
      </c>
      <c r="F3412" s="23">
        <v>30</v>
      </c>
      <c r="G3412" s="23">
        <v>5</v>
      </c>
      <c r="H3412" s="25">
        <v>19.89067459</v>
      </c>
    </row>
    <row r="3413" spans="1:8">
      <c r="A3413" s="23">
        <v>3410</v>
      </c>
      <c r="B3413" s="23">
        <v>1000</v>
      </c>
      <c r="C3413" s="23">
        <v>1</v>
      </c>
      <c r="D3413" s="23">
        <v>50</v>
      </c>
      <c r="E3413" s="23">
        <v>50</v>
      </c>
      <c r="F3413" s="23">
        <v>30</v>
      </c>
      <c r="G3413" s="23">
        <v>10</v>
      </c>
      <c r="H3413" s="25">
        <v>18.789976119999999</v>
      </c>
    </row>
    <row r="3414" spans="1:8">
      <c r="A3414" s="23">
        <v>3411</v>
      </c>
      <c r="B3414" s="23">
        <v>1000</v>
      </c>
      <c r="C3414" s="23">
        <v>1</v>
      </c>
      <c r="D3414" s="23">
        <v>50</v>
      </c>
      <c r="E3414" s="23">
        <v>50</v>
      </c>
      <c r="F3414" s="23">
        <v>30</v>
      </c>
      <c r="G3414" s="23">
        <v>40</v>
      </c>
      <c r="H3414" s="25">
        <v>16.728527069999998</v>
      </c>
    </row>
    <row r="3415" spans="1:8">
      <c r="A3415" s="23">
        <v>3412</v>
      </c>
      <c r="B3415" s="23">
        <v>1000</v>
      </c>
      <c r="C3415" s="23">
        <v>1</v>
      </c>
      <c r="D3415" s="23">
        <v>50</v>
      </c>
      <c r="E3415" s="23">
        <v>50</v>
      </c>
      <c r="F3415" s="23">
        <v>30</v>
      </c>
      <c r="G3415" s="23">
        <v>70</v>
      </c>
      <c r="H3415" s="25">
        <v>15.44629383</v>
      </c>
    </row>
    <row r="3416" spans="1:8">
      <c r="A3416" s="23">
        <v>3413</v>
      </c>
      <c r="B3416" s="23">
        <v>1000</v>
      </c>
      <c r="C3416" s="23">
        <v>1</v>
      </c>
      <c r="D3416" s="23">
        <v>50</v>
      </c>
      <c r="E3416" s="23">
        <v>50</v>
      </c>
      <c r="F3416" s="23">
        <v>30</v>
      </c>
      <c r="G3416" s="23">
        <v>100</v>
      </c>
      <c r="H3416" s="25">
        <v>14.41889668</v>
      </c>
    </row>
    <row r="3417" spans="1:8">
      <c r="A3417" s="23">
        <v>3414</v>
      </c>
      <c r="B3417" s="23">
        <v>1000</v>
      </c>
      <c r="C3417" s="23">
        <v>1</v>
      </c>
      <c r="D3417" s="23">
        <v>50</v>
      </c>
      <c r="E3417" s="23">
        <v>50</v>
      </c>
      <c r="F3417" s="23">
        <v>60</v>
      </c>
      <c r="G3417" s="23">
        <v>0</v>
      </c>
      <c r="H3417" s="25">
        <v>17.35767555</v>
      </c>
    </row>
    <row r="3418" spans="1:8">
      <c r="A3418" s="23">
        <v>3415</v>
      </c>
      <c r="B3418" s="23">
        <v>1000</v>
      </c>
      <c r="C3418" s="23">
        <v>1</v>
      </c>
      <c r="D3418" s="23">
        <v>50</v>
      </c>
      <c r="E3418" s="23">
        <v>50</v>
      </c>
      <c r="F3418" s="23">
        <v>60</v>
      </c>
      <c r="G3418" s="23">
        <v>5</v>
      </c>
      <c r="H3418" s="25">
        <v>15.395933149999999</v>
      </c>
    </row>
    <row r="3419" spans="1:8">
      <c r="A3419" s="23">
        <v>3416</v>
      </c>
      <c r="B3419" s="23">
        <v>1000</v>
      </c>
      <c r="C3419" s="23">
        <v>1</v>
      </c>
      <c r="D3419" s="23">
        <v>50</v>
      </c>
      <c r="E3419" s="23">
        <v>50</v>
      </c>
      <c r="F3419" s="23">
        <v>60</v>
      </c>
      <c r="G3419" s="23">
        <v>10</v>
      </c>
      <c r="H3419" s="25">
        <v>14.40812397</v>
      </c>
    </row>
    <row r="3420" spans="1:8">
      <c r="A3420" s="23">
        <v>3417</v>
      </c>
      <c r="B3420" s="23">
        <v>1000</v>
      </c>
      <c r="C3420" s="23">
        <v>1</v>
      </c>
      <c r="D3420" s="23">
        <v>50</v>
      </c>
      <c r="E3420" s="23">
        <v>50</v>
      </c>
      <c r="F3420" s="23">
        <v>60</v>
      </c>
      <c r="G3420" s="23">
        <v>40</v>
      </c>
      <c r="H3420" s="25">
        <v>12.66030121</v>
      </c>
    </row>
    <row r="3421" spans="1:8">
      <c r="A3421" s="23">
        <v>3418</v>
      </c>
      <c r="B3421" s="23">
        <v>1000</v>
      </c>
      <c r="C3421" s="23">
        <v>1</v>
      </c>
      <c r="D3421" s="23">
        <v>50</v>
      </c>
      <c r="E3421" s="23">
        <v>50</v>
      </c>
      <c r="F3421" s="23">
        <v>60</v>
      </c>
      <c r="G3421" s="23">
        <v>70</v>
      </c>
      <c r="H3421" s="25">
        <v>11.70117188</v>
      </c>
    </row>
    <row r="3422" spans="1:8">
      <c r="A3422" s="23">
        <v>3419</v>
      </c>
      <c r="B3422" s="23">
        <v>1000</v>
      </c>
      <c r="C3422" s="23">
        <v>1</v>
      </c>
      <c r="D3422" s="23">
        <v>50</v>
      </c>
      <c r="E3422" s="23">
        <v>50</v>
      </c>
      <c r="F3422" s="23">
        <v>60</v>
      </c>
      <c r="G3422" s="23">
        <v>100</v>
      </c>
      <c r="H3422" s="25">
        <v>10.97974396</v>
      </c>
    </row>
    <row r="3423" spans="1:8">
      <c r="A3423" s="23">
        <v>3420</v>
      </c>
      <c r="B3423" s="23">
        <v>1000</v>
      </c>
      <c r="C3423" s="23">
        <v>1</v>
      </c>
      <c r="D3423" s="23">
        <v>100</v>
      </c>
      <c r="E3423" s="23">
        <v>1</v>
      </c>
      <c r="F3423" s="23">
        <v>0</v>
      </c>
      <c r="G3423" s="23">
        <v>0</v>
      </c>
      <c r="H3423" s="25">
        <v>2.8135232929999998</v>
      </c>
    </row>
    <row r="3424" spans="1:8">
      <c r="A3424" s="23">
        <v>3421</v>
      </c>
      <c r="B3424" s="23">
        <v>1000</v>
      </c>
      <c r="C3424" s="23">
        <v>1</v>
      </c>
      <c r="D3424" s="23">
        <v>100</v>
      </c>
      <c r="E3424" s="23">
        <v>1</v>
      </c>
      <c r="F3424" s="23">
        <v>0</v>
      </c>
      <c r="G3424" s="23">
        <v>5</v>
      </c>
      <c r="H3424" s="25">
        <v>0</v>
      </c>
    </row>
    <row r="3425" spans="1:8">
      <c r="A3425" s="23">
        <v>3422</v>
      </c>
      <c r="B3425" s="23">
        <v>1000</v>
      </c>
      <c r="C3425" s="23">
        <v>1</v>
      </c>
      <c r="D3425" s="23">
        <v>100</v>
      </c>
      <c r="E3425" s="23">
        <v>1</v>
      </c>
      <c r="F3425" s="23">
        <v>0</v>
      </c>
      <c r="G3425" s="23">
        <v>10</v>
      </c>
      <c r="H3425" s="25">
        <v>0</v>
      </c>
    </row>
    <row r="3426" spans="1:8">
      <c r="A3426" s="23">
        <v>3423</v>
      </c>
      <c r="B3426" s="23">
        <v>1000</v>
      </c>
      <c r="C3426" s="23">
        <v>1</v>
      </c>
      <c r="D3426" s="23">
        <v>100</v>
      </c>
      <c r="E3426" s="23">
        <v>1</v>
      </c>
      <c r="F3426" s="23">
        <v>0</v>
      </c>
      <c r="G3426" s="23">
        <v>40</v>
      </c>
      <c r="H3426" s="25">
        <v>0</v>
      </c>
    </row>
    <row r="3427" spans="1:8">
      <c r="A3427" s="23">
        <v>3424</v>
      </c>
      <c r="B3427" s="23">
        <v>1000</v>
      </c>
      <c r="C3427" s="23">
        <v>1</v>
      </c>
      <c r="D3427" s="23">
        <v>100</v>
      </c>
      <c r="E3427" s="23">
        <v>1</v>
      </c>
      <c r="F3427" s="23">
        <v>0</v>
      </c>
      <c r="G3427" s="23">
        <v>70</v>
      </c>
      <c r="H3427" s="25">
        <v>0</v>
      </c>
    </row>
    <row r="3428" spans="1:8">
      <c r="A3428" s="23">
        <v>3425</v>
      </c>
      <c r="B3428" s="23">
        <v>1000</v>
      </c>
      <c r="C3428" s="23">
        <v>1</v>
      </c>
      <c r="D3428" s="23">
        <v>100</v>
      </c>
      <c r="E3428" s="23">
        <v>1</v>
      </c>
      <c r="F3428" s="23">
        <v>0</v>
      </c>
      <c r="G3428" s="23">
        <v>100</v>
      </c>
      <c r="H3428" s="25">
        <v>0</v>
      </c>
    </row>
    <row r="3429" spans="1:8">
      <c r="A3429" s="23">
        <v>3426</v>
      </c>
      <c r="B3429" s="23">
        <v>1000</v>
      </c>
      <c r="C3429" s="23">
        <v>1</v>
      </c>
      <c r="D3429" s="23">
        <v>100</v>
      </c>
      <c r="E3429" s="23">
        <v>1</v>
      </c>
      <c r="F3429" s="23">
        <v>30</v>
      </c>
      <c r="G3429" s="23">
        <v>0</v>
      </c>
      <c r="H3429" s="25">
        <v>2.8095800880000001</v>
      </c>
    </row>
    <row r="3430" spans="1:8">
      <c r="A3430" s="23">
        <v>3427</v>
      </c>
      <c r="B3430" s="23">
        <v>1000</v>
      </c>
      <c r="C3430" s="23">
        <v>1</v>
      </c>
      <c r="D3430" s="23">
        <v>100</v>
      </c>
      <c r="E3430" s="23">
        <v>1</v>
      </c>
      <c r="F3430" s="23">
        <v>30</v>
      </c>
      <c r="G3430" s="23">
        <v>5</v>
      </c>
      <c r="H3430" s="25">
        <v>0</v>
      </c>
    </row>
    <row r="3431" spans="1:8">
      <c r="A3431" s="23">
        <v>3428</v>
      </c>
      <c r="B3431" s="23">
        <v>1000</v>
      </c>
      <c r="C3431" s="23">
        <v>1</v>
      </c>
      <c r="D3431" s="23">
        <v>100</v>
      </c>
      <c r="E3431" s="23">
        <v>1</v>
      </c>
      <c r="F3431" s="23">
        <v>30</v>
      </c>
      <c r="G3431" s="23">
        <v>10</v>
      </c>
      <c r="H3431" s="25">
        <v>0</v>
      </c>
    </row>
    <row r="3432" spans="1:8">
      <c r="A3432" s="23">
        <v>3429</v>
      </c>
      <c r="B3432" s="23">
        <v>1000</v>
      </c>
      <c r="C3432" s="23">
        <v>1</v>
      </c>
      <c r="D3432" s="23">
        <v>100</v>
      </c>
      <c r="E3432" s="23">
        <v>1</v>
      </c>
      <c r="F3432" s="23">
        <v>30</v>
      </c>
      <c r="G3432" s="23">
        <v>40</v>
      </c>
      <c r="H3432" s="25">
        <v>0</v>
      </c>
    </row>
    <row r="3433" spans="1:8">
      <c r="A3433" s="23">
        <v>3430</v>
      </c>
      <c r="B3433" s="23">
        <v>1000</v>
      </c>
      <c r="C3433" s="23">
        <v>1</v>
      </c>
      <c r="D3433" s="23">
        <v>100</v>
      </c>
      <c r="E3433" s="23">
        <v>1</v>
      </c>
      <c r="F3433" s="23">
        <v>30</v>
      </c>
      <c r="G3433" s="23">
        <v>70</v>
      </c>
      <c r="H3433" s="25">
        <v>0</v>
      </c>
    </row>
    <row r="3434" spans="1:8">
      <c r="A3434" s="23">
        <v>3431</v>
      </c>
      <c r="B3434" s="23">
        <v>1000</v>
      </c>
      <c r="C3434" s="23">
        <v>1</v>
      </c>
      <c r="D3434" s="23">
        <v>100</v>
      </c>
      <c r="E3434" s="23">
        <v>1</v>
      </c>
      <c r="F3434" s="23">
        <v>30</v>
      </c>
      <c r="G3434" s="23">
        <v>100</v>
      </c>
      <c r="H3434" s="25">
        <v>0</v>
      </c>
    </row>
    <row r="3435" spans="1:8">
      <c r="A3435" s="23">
        <v>3432</v>
      </c>
      <c r="B3435" s="23">
        <v>1000</v>
      </c>
      <c r="C3435" s="23">
        <v>1</v>
      </c>
      <c r="D3435" s="23">
        <v>100</v>
      </c>
      <c r="E3435" s="23">
        <v>1</v>
      </c>
      <c r="F3435" s="23">
        <v>60</v>
      </c>
      <c r="G3435" s="23">
        <v>0</v>
      </c>
      <c r="H3435" s="25">
        <v>2.7889747620000001</v>
      </c>
    </row>
    <row r="3436" spans="1:8">
      <c r="A3436" s="23">
        <v>3433</v>
      </c>
      <c r="B3436" s="23">
        <v>1000</v>
      </c>
      <c r="C3436" s="23">
        <v>1</v>
      </c>
      <c r="D3436" s="23">
        <v>100</v>
      </c>
      <c r="E3436" s="23">
        <v>1</v>
      </c>
      <c r="F3436" s="23">
        <v>60</v>
      </c>
      <c r="G3436" s="23">
        <v>5</v>
      </c>
      <c r="H3436" s="25">
        <v>0</v>
      </c>
    </row>
    <row r="3437" spans="1:8">
      <c r="A3437" s="23">
        <v>3434</v>
      </c>
      <c r="B3437" s="23">
        <v>1000</v>
      </c>
      <c r="C3437" s="23">
        <v>1</v>
      </c>
      <c r="D3437" s="23">
        <v>100</v>
      </c>
      <c r="E3437" s="23">
        <v>1</v>
      </c>
      <c r="F3437" s="23">
        <v>60</v>
      </c>
      <c r="G3437" s="23">
        <v>10</v>
      </c>
      <c r="H3437" s="25">
        <v>0</v>
      </c>
    </row>
    <row r="3438" spans="1:8">
      <c r="A3438" s="23">
        <v>3435</v>
      </c>
      <c r="B3438" s="23">
        <v>1000</v>
      </c>
      <c r="C3438" s="23">
        <v>1</v>
      </c>
      <c r="D3438" s="23">
        <v>100</v>
      </c>
      <c r="E3438" s="23">
        <v>1</v>
      </c>
      <c r="F3438" s="23">
        <v>60</v>
      </c>
      <c r="G3438" s="23">
        <v>40</v>
      </c>
      <c r="H3438" s="25">
        <v>0</v>
      </c>
    </row>
    <row r="3439" spans="1:8">
      <c r="A3439" s="23">
        <v>3436</v>
      </c>
      <c r="B3439" s="23">
        <v>1000</v>
      </c>
      <c r="C3439" s="23">
        <v>1</v>
      </c>
      <c r="D3439" s="23">
        <v>100</v>
      </c>
      <c r="E3439" s="23">
        <v>1</v>
      </c>
      <c r="F3439" s="23">
        <v>60</v>
      </c>
      <c r="G3439" s="23">
        <v>70</v>
      </c>
      <c r="H3439" s="25">
        <v>0</v>
      </c>
    </row>
    <row r="3440" spans="1:8">
      <c r="A3440" s="23">
        <v>3437</v>
      </c>
      <c r="B3440" s="23">
        <v>1000</v>
      </c>
      <c r="C3440" s="23">
        <v>1</v>
      </c>
      <c r="D3440" s="23">
        <v>100</v>
      </c>
      <c r="E3440" s="23">
        <v>1</v>
      </c>
      <c r="F3440" s="23">
        <v>60</v>
      </c>
      <c r="G3440" s="23">
        <v>100</v>
      </c>
      <c r="H3440" s="25">
        <v>0</v>
      </c>
    </row>
    <row r="3441" spans="1:8">
      <c r="A3441" s="23">
        <v>3438</v>
      </c>
      <c r="B3441" s="23">
        <v>1000</v>
      </c>
      <c r="C3441" s="23">
        <v>1</v>
      </c>
      <c r="D3441" s="23">
        <v>100</v>
      </c>
      <c r="E3441" s="23">
        <v>5</v>
      </c>
      <c r="F3441" s="23">
        <v>0</v>
      </c>
      <c r="G3441" s="23">
        <v>0</v>
      </c>
      <c r="H3441" s="25">
        <v>11.88450718</v>
      </c>
    </row>
    <row r="3442" spans="1:8">
      <c r="A3442" s="23">
        <v>3439</v>
      </c>
      <c r="B3442" s="23">
        <v>1000</v>
      </c>
      <c r="C3442" s="23">
        <v>1</v>
      </c>
      <c r="D3442" s="23">
        <v>100</v>
      </c>
      <c r="E3442" s="23">
        <v>5</v>
      </c>
      <c r="F3442" s="23">
        <v>0</v>
      </c>
      <c r="G3442" s="23">
        <v>5</v>
      </c>
      <c r="H3442" s="25">
        <v>11.09524918</v>
      </c>
    </row>
    <row r="3443" spans="1:8">
      <c r="A3443" s="23">
        <v>3440</v>
      </c>
      <c r="B3443" s="23">
        <v>1000</v>
      </c>
      <c r="C3443" s="23">
        <v>1</v>
      </c>
      <c r="D3443" s="23">
        <v>100</v>
      </c>
      <c r="E3443" s="23">
        <v>5</v>
      </c>
      <c r="F3443" s="23">
        <v>0</v>
      </c>
      <c r="G3443" s="23">
        <v>10</v>
      </c>
      <c r="H3443" s="25">
        <v>10.808476450000001</v>
      </c>
    </row>
    <row r="3444" spans="1:8">
      <c r="A3444" s="23">
        <v>3441</v>
      </c>
      <c r="B3444" s="23">
        <v>1000</v>
      </c>
      <c r="C3444" s="23">
        <v>1</v>
      </c>
      <c r="D3444" s="23">
        <v>100</v>
      </c>
      <c r="E3444" s="23">
        <v>5</v>
      </c>
      <c r="F3444" s="23">
        <v>0</v>
      </c>
      <c r="G3444" s="23">
        <v>40</v>
      </c>
      <c r="H3444" s="25">
        <v>10.20103741</v>
      </c>
    </row>
    <row r="3445" spans="1:8">
      <c r="A3445" s="23">
        <v>3442</v>
      </c>
      <c r="B3445" s="23">
        <v>1000</v>
      </c>
      <c r="C3445" s="23">
        <v>1</v>
      </c>
      <c r="D3445" s="23">
        <v>100</v>
      </c>
      <c r="E3445" s="23">
        <v>5</v>
      </c>
      <c r="F3445" s="23">
        <v>0</v>
      </c>
      <c r="G3445" s="23">
        <v>70</v>
      </c>
      <c r="H3445" s="25">
        <v>9.8261165619999993</v>
      </c>
    </row>
    <row r="3446" spans="1:8">
      <c r="A3446" s="23">
        <v>3443</v>
      </c>
      <c r="B3446" s="23">
        <v>1000</v>
      </c>
      <c r="C3446" s="23">
        <v>1</v>
      </c>
      <c r="D3446" s="23">
        <v>100</v>
      </c>
      <c r="E3446" s="23">
        <v>5</v>
      </c>
      <c r="F3446" s="23">
        <v>0</v>
      </c>
      <c r="G3446" s="23">
        <v>100</v>
      </c>
      <c r="H3446" s="25">
        <v>9.4796514510000005</v>
      </c>
    </row>
    <row r="3447" spans="1:8">
      <c r="A3447" s="23">
        <v>3444</v>
      </c>
      <c r="B3447" s="23">
        <v>1000</v>
      </c>
      <c r="C3447" s="23">
        <v>1</v>
      </c>
      <c r="D3447" s="23">
        <v>100</v>
      </c>
      <c r="E3447" s="23">
        <v>5</v>
      </c>
      <c r="F3447" s="23">
        <v>30</v>
      </c>
      <c r="G3447" s="23">
        <v>0</v>
      </c>
      <c r="H3447" s="25">
        <v>11.628877640000001</v>
      </c>
    </row>
    <row r="3448" spans="1:8">
      <c r="A3448" s="23">
        <v>3445</v>
      </c>
      <c r="B3448" s="23">
        <v>1000</v>
      </c>
      <c r="C3448" s="23">
        <v>1</v>
      </c>
      <c r="D3448" s="23">
        <v>100</v>
      </c>
      <c r="E3448" s="23">
        <v>5</v>
      </c>
      <c r="F3448" s="23">
        <v>30</v>
      </c>
      <c r="G3448" s="23">
        <v>5</v>
      </c>
      <c r="H3448" s="25">
        <v>10.782263759999999</v>
      </c>
    </row>
    <row r="3449" spans="1:8">
      <c r="A3449" s="23">
        <v>3446</v>
      </c>
      <c r="B3449" s="23">
        <v>1000</v>
      </c>
      <c r="C3449" s="23">
        <v>1</v>
      </c>
      <c r="D3449" s="23">
        <v>100</v>
      </c>
      <c r="E3449" s="23">
        <v>5</v>
      </c>
      <c r="F3449" s="23">
        <v>30</v>
      </c>
      <c r="G3449" s="23">
        <v>10</v>
      </c>
      <c r="H3449" s="25">
        <v>10.452689169999999</v>
      </c>
    </row>
    <row r="3450" spans="1:8">
      <c r="A3450" s="23">
        <v>3447</v>
      </c>
      <c r="B3450" s="23">
        <v>1000</v>
      </c>
      <c r="C3450" s="23">
        <v>1</v>
      </c>
      <c r="D3450" s="23">
        <v>100</v>
      </c>
      <c r="E3450" s="23">
        <v>5</v>
      </c>
      <c r="F3450" s="23">
        <v>30</v>
      </c>
      <c r="G3450" s="23">
        <v>40</v>
      </c>
      <c r="H3450" s="25">
        <v>9.8398141859999999</v>
      </c>
    </row>
    <row r="3451" spans="1:8">
      <c r="A3451" s="23">
        <v>3448</v>
      </c>
      <c r="B3451" s="23">
        <v>1000</v>
      </c>
      <c r="C3451" s="23">
        <v>1</v>
      </c>
      <c r="D3451" s="23">
        <v>100</v>
      </c>
      <c r="E3451" s="23">
        <v>5</v>
      </c>
      <c r="F3451" s="23">
        <v>30</v>
      </c>
      <c r="G3451" s="23">
        <v>70</v>
      </c>
      <c r="H3451" s="25">
        <v>9.4297847749999999</v>
      </c>
    </row>
    <row r="3452" spans="1:8">
      <c r="A3452" s="23">
        <v>3449</v>
      </c>
      <c r="B3452" s="23">
        <v>1000</v>
      </c>
      <c r="C3452" s="23">
        <v>1</v>
      </c>
      <c r="D3452" s="23">
        <v>100</v>
      </c>
      <c r="E3452" s="23">
        <v>5</v>
      </c>
      <c r="F3452" s="23">
        <v>30</v>
      </c>
      <c r="G3452" s="23">
        <v>100</v>
      </c>
      <c r="H3452" s="25">
        <v>9.0924692149999995</v>
      </c>
    </row>
    <row r="3453" spans="1:8">
      <c r="A3453" s="23">
        <v>3450</v>
      </c>
      <c r="B3453" s="23">
        <v>1000</v>
      </c>
      <c r="C3453" s="23">
        <v>1</v>
      </c>
      <c r="D3453" s="23">
        <v>100</v>
      </c>
      <c r="E3453" s="23">
        <v>5</v>
      </c>
      <c r="F3453" s="23">
        <v>60</v>
      </c>
      <c r="G3453" s="23">
        <v>0</v>
      </c>
      <c r="H3453" s="25">
        <v>10.529345510000001</v>
      </c>
    </row>
    <row r="3454" spans="1:8">
      <c r="A3454" s="23">
        <v>3451</v>
      </c>
      <c r="B3454" s="23">
        <v>1000</v>
      </c>
      <c r="C3454" s="23">
        <v>1</v>
      </c>
      <c r="D3454" s="23">
        <v>100</v>
      </c>
      <c r="E3454" s="23">
        <v>5</v>
      </c>
      <c r="F3454" s="23">
        <v>60</v>
      </c>
      <c r="G3454" s="23">
        <v>5</v>
      </c>
      <c r="H3454" s="25">
        <v>9.3459186550000002</v>
      </c>
    </row>
    <row r="3455" spans="1:8">
      <c r="A3455" s="23">
        <v>3452</v>
      </c>
      <c r="B3455" s="23">
        <v>1000</v>
      </c>
      <c r="C3455" s="23">
        <v>1</v>
      </c>
      <c r="D3455" s="23">
        <v>100</v>
      </c>
      <c r="E3455" s="23">
        <v>5</v>
      </c>
      <c r="F3455" s="23">
        <v>60</v>
      </c>
      <c r="G3455" s="23">
        <v>10</v>
      </c>
      <c r="H3455" s="25">
        <v>8.9939498899999997</v>
      </c>
    </row>
    <row r="3456" spans="1:8">
      <c r="A3456" s="23">
        <v>3453</v>
      </c>
      <c r="B3456" s="23">
        <v>1000</v>
      </c>
      <c r="C3456" s="23">
        <v>1</v>
      </c>
      <c r="D3456" s="23">
        <v>100</v>
      </c>
      <c r="E3456" s="23">
        <v>5</v>
      </c>
      <c r="F3456" s="23">
        <v>60</v>
      </c>
      <c r="G3456" s="23">
        <v>40</v>
      </c>
      <c r="H3456" s="25">
        <v>8.3313102719999996</v>
      </c>
    </row>
    <row r="3457" spans="1:8">
      <c r="A3457" s="23">
        <v>3454</v>
      </c>
      <c r="B3457" s="23">
        <v>1000</v>
      </c>
      <c r="C3457" s="23">
        <v>1</v>
      </c>
      <c r="D3457" s="23">
        <v>100</v>
      </c>
      <c r="E3457" s="23">
        <v>5</v>
      </c>
      <c r="F3457" s="23">
        <v>60</v>
      </c>
      <c r="G3457" s="23">
        <v>70</v>
      </c>
      <c r="H3457" s="25">
        <v>7.9395666120000001</v>
      </c>
    </row>
    <row r="3458" spans="1:8">
      <c r="A3458" s="23">
        <v>3455</v>
      </c>
      <c r="B3458" s="23">
        <v>1000</v>
      </c>
      <c r="C3458" s="23">
        <v>1</v>
      </c>
      <c r="D3458" s="23">
        <v>100</v>
      </c>
      <c r="E3458" s="23">
        <v>5</v>
      </c>
      <c r="F3458" s="23">
        <v>60</v>
      </c>
      <c r="G3458" s="23">
        <v>100</v>
      </c>
      <c r="H3458" s="25">
        <v>7.6070437430000002</v>
      </c>
    </row>
    <row r="3459" spans="1:8">
      <c r="A3459" s="23">
        <v>3456</v>
      </c>
      <c r="B3459" s="23">
        <v>1000</v>
      </c>
      <c r="C3459" s="23">
        <v>1</v>
      </c>
      <c r="D3459" s="23">
        <v>100</v>
      </c>
      <c r="E3459" s="23">
        <v>10</v>
      </c>
      <c r="F3459" s="23">
        <v>0</v>
      </c>
      <c r="G3459" s="23">
        <v>0</v>
      </c>
      <c r="H3459" s="25">
        <v>17.715993879999999</v>
      </c>
    </row>
    <row r="3460" spans="1:8">
      <c r="A3460" s="23">
        <v>3457</v>
      </c>
      <c r="B3460" s="23">
        <v>1000</v>
      </c>
      <c r="C3460" s="23">
        <v>1</v>
      </c>
      <c r="D3460" s="23">
        <v>100</v>
      </c>
      <c r="E3460" s="23">
        <v>10</v>
      </c>
      <c r="F3460" s="23">
        <v>0</v>
      </c>
      <c r="G3460" s="23">
        <v>5</v>
      </c>
      <c r="H3460" s="25">
        <v>16.384014130000001</v>
      </c>
    </row>
    <row r="3461" spans="1:8">
      <c r="A3461" s="23">
        <v>3458</v>
      </c>
      <c r="B3461" s="23">
        <v>1000</v>
      </c>
      <c r="C3461" s="23">
        <v>1</v>
      </c>
      <c r="D3461" s="23">
        <v>100</v>
      </c>
      <c r="E3461" s="23">
        <v>10</v>
      </c>
      <c r="F3461" s="23">
        <v>0</v>
      </c>
      <c r="G3461" s="23">
        <v>10</v>
      </c>
      <c r="H3461" s="25">
        <v>15.740267749999999</v>
      </c>
    </row>
    <row r="3462" spans="1:8">
      <c r="A3462" s="23">
        <v>3459</v>
      </c>
      <c r="B3462" s="23">
        <v>1000</v>
      </c>
      <c r="C3462" s="23">
        <v>1</v>
      </c>
      <c r="D3462" s="23">
        <v>100</v>
      </c>
      <c r="E3462" s="23">
        <v>10</v>
      </c>
      <c r="F3462" s="23">
        <v>0</v>
      </c>
      <c r="G3462" s="23">
        <v>40</v>
      </c>
      <c r="H3462" s="25">
        <v>14.42995644</v>
      </c>
    </row>
    <row r="3463" spans="1:8">
      <c r="A3463" s="23">
        <v>3460</v>
      </c>
      <c r="B3463" s="23">
        <v>1000</v>
      </c>
      <c r="C3463" s="23">
        <v>1</v>
      </c>
      <c r="D3463" s="23">
        <v>100</v>
      </c>
      <c r="E3463" s="23">
        <v>10</v>
      </c>
      <c r="F3463" s="23">
        <v>0</v>
      </c>
      <c r="G3463" s="23">
        <v>70</v>
      </c>
      <c r="H3463" s="25">
        <v>13.63018608</v>
      </c>
    </row>
    <row r="3464" spans="1:8">
      <c r="A3464" s="23">
        <v>3461</v>
      </c>
      <c r="B3464" s="23">
        <v>1000</v>
      </c>
      <c r="C3464" s="23">
        <v>1</v>
      </c>
      <c r="D3464" s="23">
        <v>100</v>
      </c>
      <c r="E3464" s="23">
        <v>10</v>
      </c>
      <c r="F3464" s="23">
        <v>0</v>
      </c>
      <c r="G3464" s="23">
        <v>100</v>
      </c>
      <c r="H3464" s="25">
        <v>12.94248295</v>
      </c>
    </row>
    <row r="3465" spans="1:8">
      <c r="A3465" s="23">
        <v>3462</v>
      </c>
      <c r="B3465" s="23">
        <v>1000</v>
      </c>
      <c r="C3465" s="23">
        <v>1</v>
      </c>
      <c r="D3465" s="23">
        <v>100</v>
      </c>
      <c r="E3465" s="23">
        <v>10</v>
      </c>
      <c r="F3465" s="23">
        <v>30</v>
      </c>
      <c r="G3465" s="23">
        <v>0</v>
      </c>
      <c r="H3465" s="25">
        <v>16.998477940000001</v>
      </c>
    </row>
    <row r="3466" spans="1:8">
      <c r="A3466" s="23">
        <v>3463</v>
      </c>
      <c r="B3466" s="23">
        <v>1000</v>
      </c>
      <c r="C3466" s="23">
        <v>1</v>
      </c>
      <c r="D3466" s="23">
        <v>100</v>
      </c>
      <c r="E3466" s="23">
        <v>10</v>
      </c>
      <c r="F3466" s="23">
        <v>30</v>
      </c>
      <c r="G3466" s="23">
        <v>5</v>
      </c>
      <c r="H3466" s="25">
        <v>15.672954560000001</v>
      </c>
    </row>
    <row r="3467" spans="1:8">
      <c r="A3467" s="23">
        <v>3464</v>
      </c>
      <c r="B3467" s="23">
        <v>1000</v>
      </c>
      <c r="C3467" s="23">
        <v>1</v>
      </c>
      <c r="D3467" s="23">
        <v>100</v>
      </c>
      <c r="E3467" s="23">
        <v>10</v>
      </c>
      <c r="F3467" s="23">
        <v>30</v>
      </c>
      <c r="G3467" s="23">
        <v>10</v>
      </c>
      <c r="H3467" s="25">
        <v>15.0079422</v>
      </c>
    </row>
    <row r="3468" spans="1:8">
      <c r="A3468" s="23">
        <v>3465</v>
      </c>
      <c r="B3468" s="23">
        <v>1000</v>
      </c>
      <c r="C3468" s="23">
        <v>1</v>
      </c>
      <c r="D3468" s="23">
        <v>100</v>
      </c>
      <c r="E3468" s="23">
        <v>10</v>
      </c>
      <c r="F3468" s="23">
        <v>30</v>
      </c>
      <c r="G3468" s="23">
        <v>40</v>
      </c>
      <c r="H3468" s="25">
        <v>13.71029377</v>
      </c>
    </row>
    <row r="3469" spans="1:8">
      <c r="A3469" s="23">
        <v>3466</v>
      </c>
      <c r="B3469" s="23">
        <v>1000</v>
      </c>
      <c r="C3469" s="23">
        <v>1</v>
      </c>
      <c r="D3469" s="23">
        <v>100</v>
      </c>
      <c r="E3469" s="23">
        <v>10</v>
      </c>
      <c r="F3469" s="23">
        <v>30</v>
      </c>
      <c r="G3469" s="23">
        <v>70</v>
      </c>
      <c r="H3469" s="25">
        <v>12.88118935</v>
      </c>
    </row>
    <row r="3470" spans="1:8">
      <c r="A3470" s="23">
        <v>3467</v>
      </c>
      <c r="B3470" s="23">
        <v>1000</v>
      </c>
      <c r="C3470" s="23">
        <v>1</v>
      </c>
      <c r="D3470" s="23">
        <v>100</v>
      </c>
      <c r="E3470" s="23">
        <v>10</v>
      </c>
      <c r="F3470" s="23">
        <v>30</v>
      </c>
      <c r="G3470" s="23">
        <v>100</v>
      </c>
      <c r="H3470" s="25">
        <v>12.224819180000001</v>
      </c>
    </row>
    <row r="3471" spans="1:8">
      <c r="A3471" s="23">
        <v>3468</v>
      </c>
      <c r="B3471" s="23">
        <v>1000</v>
      </c>
      <c r="C3471" s="23">
        <v>1</v>
      </c>
      <c r="D3471" s="23">
        <v>100</v>
      </c>
      <c r="E3471" s="23">
        <v>10</v>
      </c>
      <c r="F3471" s="23">
        <v>60</v>
      </c>
      <c r="G3471" s="23">
        <v>0</v>
      </c>
      <c r="H3471" s="25">
        <v>14.32401466</v>
      </c>
    </row>
    <row r="3472" spans="1:8">
      <c r="A3472" s="23">
        <v>3469</v>
      </c>
      <c r="B3472" s="23">
        <v>1000</v>
      </c>
      <c r="C3472" s="23">
        <v>1</v>
      </c>
      <c r="D3472" s="23">
        <v>100</v>
      </c>
      <c r="E3472" s="23">
        <v>10</v>
      </c>
      <c r="F3472" s="23">
        <v>60</v>
      </c>
      <c r="G3472" s="23">
        <v>5</v>
      </c>
      <c r="H3472" s="25">
        <v>12.822314260000001</v>
      </c>
    </row>
    <row r="3473" spans="1:8">
      <c r="A3473" s="23">
        <v>3470</v>
      </c>
      <c r="B3473" s="23">
        <v>1000</v>
      </c>
      <c r="C3473" s="23">
        <v>1</v>
      </c>
      <c r="D3473" s="23">
        <v>100</v>
      </c>
      <c r="E3473" s="23">
        <v>10</v>
      </c>
      <c r="F3473" s="23">
        <v>60</v>
      </c>
      <c r="G3473" s="23">
        <v>10</v>
      </c>
      <c r="H3473" s="25">
        <v>12.16111755</v>
      </c>
    </row>
    <row r="3474" spans="1:8">
      <c r="A3474" s="23">
        <v>3471</v>
      </c>
      <c r="B3474" s="23">
        <v>1000</v>
      </c>
      <c r="C3474" s="23">
        <v>1</v>
      </c>
      <c r="D3474" s="23">
        <v>100</v>
      </c>
      <c r="E3474" s="23">
        <v>10</v>
      </c>
      <c r="F3474" s="23">
        <v>60</v>
      </c>
      <c r="G3474" s="23">
        <v>40</v>
      </c>
      <c r="H3474" s="25">
        <v>10.886390690000001</v>
      </c>
    </row>
    <row r="3475" spans="1:8">
      <c r="A3475" s="23">
        <v>3472</v>
      </c>
      <c r="B3475" s="23">
        <v>1000</v>
      </c>
      <c r="C3475" s="23">
        <v>1</v>
      </c>
      <c r="D3475" s="23">
        <v>100</v>
      </c>
      <c r="E3475" s="23">
        <v>10</v>
      </c>
      <c r="F3475" s="23">
        <v>60</v>
      </c>
      <c r="G3475" s="23">
        <v>70</v>
      </c>
      <c r="H3475" s="25">
        <v>10.159160610000001</v>
      </c>
    </row>
    <row r="3476" spans="1:8">
      <c r="A3476" s="23">
        <v>3473</v>
      </c>
      <c r="B3476" s="23">
        <v>1000</v>
      </c>
      <c r="C3476" s="23">
        <v>1</v>
      </c>
      <c r="D3476" s="23">
        <v>100</v>
      </c>
      <c r="E3476" s="23">
        <v>10</v>
      </c>
      <c r="F3476" s="23">
        <v>60</v>
      </c>
      <c r="G3476" s="23">
        <v>100</v>
      </c>
      <c r="H3476" s="25">
        <v>9.5715646739999993</v>
      </c>
    </row>
    <row r="3477" spans="1:8">
      <c r="A3477" s="23">
        <v>3474</v>
      </c>
      <c r="B3477" s="23">
        <v>1000</v>
      </c>
      <c r="C3477" s="23">
        <v>1</v>
      </c>
      <c r="D3477" s="23">
        <v>100</v>
      </c>
      <c r="E3477" s="23">
        <v>20</v>
      </c>
      <c r="F3477" s="23">
        <v>0</v>
      </c>
      <c r="G3477" s="23">
        <v>0</v>
      </c>
      <c r="H3477" s="25">
        <v>22.108852389999999</v>
      </c>
    </row>
    <row r="3478" spans="1:8">
      <c r="A3478" s="23">
        <v>3475</v>
      </c>
      <c r="B3478" s="23">
        <v>1000</v>
      </c>
      <c r="C3478" s="23">
        <v>1</v>
      </c>
      <c r="D3478" s="23">
        <v>100</v>
      </c>
      <c r="E3478" s="23">
        <v>20</v>
      </c>
      <c r="F3478" s="23">
        <v>0</v>
      </c>
      <c r="G3478" s="23">
        <v>5</v>
      </c>
      <c r="H3478" s="25">
        <v>20.2692318</v>
      </c>
    </row>
    <row r="3479" spans="1:8">
      <c r="A3479" s="23">
        <v>3476</v>
      </c>
      <c r="B3479" s="23">
        <v>1000</v>
      </c>
      <c r="C3479" s="23">
        <v>1</v>
      </c>
      <c r="D3479" s="23">
        <v>100</v>
      </c>
      <c r="E3479" s="23">
        <v>20</v>
      </c>
      <c r="F3479" s="23">
        <v>0</v>
      </c>
      <c r="G3479" s="23">
        <v>10</v>
      </c>
      <c r="H3479" s="25">
        <v>19.21511078</v>
      </c>
    </row>
    <row r="3480" spans="1:8">
      <c r="A3480" s="23">
        <v>3477</v>
      </c>
      <c r="B3480" s="23">
        <v>1000</v>
      </c>
      <c r="C3480" s="23">
        <v>1</v>
      </c>
      <c r="D3480" s="23">
        <v>100</v>
      </c>
      <c r="E3480" s="23">
        <v>20</v>
      </c>
      <c r="F3480" s="23">
        <v>0</v>
      </c>
      <c r="G3480" s="23">
        <v>40</v>
      </c>
      <c r="H3480" s="25">
        <v>17.169445039999999</v>
      </c>
    </row>
    <row r="3481" spans="1:8">
      <c r="A3481" s="23">
        <v>3478</v>
      </c>
      <c r="B3481" s="23">
        <v>1000</v>
      </c>
      <c r="C3481" s="23">
        <v>1</v>
      </c>
      <c r="D3481" s="23">
        <v>100</v>
      </c>
      <c r="E3481" s="23">
        <v>20</v>
      </c>
      <c r="F3481" s="23">
        <v>0</v>
      </c>
      <c r="G3481" s="23">
        <v>70</v>
      </c>
      <c r="H3481" s="25">
        <v>16.034391400000001</v>
      </c>
    </row>
    <row r="3482" spans="1:8">
      <c r="A3482" s="23">
        <v>3479</v>
      </c>
      <c r="B3482" s="23">
        <v>1000</v>
      </c>
      <c r="C3482" s="23">
        <v>1</v>
      </c>
      <c r="D3482" s="23">
        <v>100</v>
      </c>
      <c r="E3482" s="23">
        <v>20</v>
      </c>
      <c r="F3482" s="23">
        <v>0</v>
      </c>
      <c r="G3482" s="23">
        <v>100</v>
      </c>
      <c r="H3482" s="25">
        <v>15.052214620000001</v>
      </c>
    </row>
    <row r="3483" spans="1:8">
      <c r="A3483" s="23">
        <v>3480</v>
      </c>
      <c r="B3483" s="23">
        <v>1000</v>
      </c>
      <c r="C3483" s="23">
        <v>1</v>
      </c>
      <c r="D3483" s="23">
        <v>100</v>
      </c>
      <c r="E3483" s="23">
        <v>20</v>
      </c>
      <c r="F3483" s="23">
        <v>30</v>
      </c>
      <c r="G3483" s="23">
        <v>0</v>
      </c>
      <c r="H3483" s="25">
        <v>20.923450469999999</v>
      </c>
    </row>
    <row r="3484" spans="1:8">
      <c r="A3484" s="23">
        <v>3481</v>
      </c>
      <c r="B3484" s="23">
        <v>1000</v>
      </c>
      <c r="C3484" s="23">
        <v>1</v>
      </c>
      <c r="D3484" s="23">
        <v>100</v>
      </c>
      <c r="E3484" s="23">
        <v>20</v>
      </c>
      <c r="F3484" s="23">
        <v>30</v>
      </c>
      <c r="G3484" s="23">
        <v>5</v>
      </c>
      <c r="H3484" s="25">
        <v>19.08323669</v>
      </c>
    </row>
    <row r="3485" spans="1:8">
      <c r="A3485" s="23">
        <v>3482</v>
      </c>
      <c r="B3485" s="23">
        <v>1000</v>
      </c>
      <c r="C3485" s="23">
        <v>1</v>
      </c>
      <c r="D3485" s="23">
        <v>100</v>
      </c>
      <c r="E3485" s="23">
        <v>20</v>
      </c>
      <c r="F3485" s="23">
        <v>30</v>
      </c>
      <c r="G3485" s="23">
        <v>10</v>
      </c>
      <c r="H3485" s="25">
        <v>18.06620216</v>
      </c>
    </row>
    <row r="3486" spans="1:8">
      <c r="A3486" s="23">
        <v>3483</v>
      </c>
      <c r="B3486" s="23">
        <v>1000</v>
      </c>
      <c r="C3486" s="23">
        <v>1</v>
      </c>
      <c r="D3486" s="23">
        <v>100</v>
      </c>
      <c r="E3486" s="23">
        <v>20</v>
      </c>
      <c r="F3486" s="23">
        <v>30</v>
      </c>
      <c r="G3486" s="23">
        <v>40</v>
      </c>
      <c r="H3486" s="25">
        <v>16.159399029999999</v>
      </c>
    </row>
    <row r="3487" spans="1:8">
      <c r="A3487" s="23">
        <v>3484</v>
      </c>
      <c r="B3487" s="23">
        <v>1000</v>
      </c>
      <c r="C3487" s="23">
        <v>1</v>
      </c>
      <c r="D3487" s="23">
        <v>100</v>
      </c>
      <c r="E3487" s="23">
        <v>20</v>
      </c>
      <c r="F3487" s="23">
        <v>30</v>
      </c>
      <c r="G3487" s="23">
        <v>70</v>
      </c>
      <c r="H3487" s="25">
        <v>14.986682890000001</v>
      </c>
    </row>
    <row r="3488" spans="1:8">
      <c r="A3488" s="23">
        <v>3485</v>
      </c>
      <c r="B3488" s="23">
        <v>1000</v>
      </c>
      <c r="C3488" s="23">
        <v>1</v>
      </c>
      <c r="D3488" s="23">
        <v>100</v>
      </c>
      <c r="E3488" s="23">
        <v>20</v>
      </c>
      <c r="F3488" s="23">
        <v>30</v>
      </c>
      <c r="G3488" s="23">
        <v>100</v>
      </c>
      <c r="H3488" s="25">
        <v>14.05015373</v>
      </c>
    </row>
    <row r="3489" spans="1:8">
      <c r="A3489" s="23">
        <v>3486</v>
      </c>
      <c r="B3489" s="23">
        <v>1000</v>
      </c>
      <c r="C3489" s="23">
        <v>1</v>
      </c>
      <c r="D3489" s="23">
        <v>100</v>
      </c>
      <c r="E3489" s="23">
        <v>20</v>
      </c>
      <c r="F3489" s="23">
        <v>60</v>
      </c>
      <c r="G3489" s="23">
        <v>0</v>
      </c>
      <c r="H3489" s="25">
        <v>16.785079960000001</v>
      </c>
    </row>
    <row r="3490" spans="1:8">
      <c r="A3490" s="23">
        <v>3487</v>
      </c>
      <c r="B3490" s="23">
        <v>1000</v>
      </c>
      <c r="C3490" s="23">
        <v>1</v>
      </c>
      <c r="D3490" s="23">
        <v>100</v>
      </c>
      <c r="E3490" s="23">
        <v>20</v>
      </c>
      <c r="F3490" s="23">
        <v>60</v>
      </c>
      <c r="G3490" s="23">
        <v>5</v>
      </c>
      <c r="H3490" s="25">
        <v>14.937116619999999</v>
      </c>
    </row>
    <row r="3491" spans="1:8">
      <c r="A3491" s="23">
        <v>3488</v>
      </c>
      <c r="B3491" s="23">
        <v>1000</v>
      </c>
      <c r="C3491" s="23">
        <v>1</v>
      </c>
      <c r="D3491" s="23">
        <v>100</v>
      </c>
      <c r="E3491" s="23">
        <v>20</v>
      </c>
      <c r="F3491" s="23">
        <v>60</v>
      </c>
      <c r="G3491" s="23">
        <v>10</v>
      </c>
      <c r="H3491" s="25">
        <v>14.027710920000001</v>
      </c>
    </row>
    <row r="3492" spans="1:8">
      <c r="A3492" s="23">
        <v>3489</v>
      </c>
      <c r="B3492" s="23">
        <v>1000</v>
      </c>
      <c r="C3492" s="23">
        <v>1</v>
      </c>
      <c r="D3492" s="23">
        <v>100</v>
      </c>
      <c r="E3492" s="23">
        <v>20</v>
      </c>
      <c r="F3492" s="23">
        <v>60</v>
      </c>
      <c r="G3492" s="23">
        <v>40</v>
      </c>
      <c r="H3492" s="25">
        <v>12.41002941</v>
      </c>
    </row>
    <row r="3493" spans="1:8">
      <c r="A3493" s="23">
        <v>3490</v>
      </c>
      <c r="B3493" s="23">
        <v>1000</v>
      </c>
      <c r="C3493" s="23">
        <v>1</v>
      </c>
      <c r="D3493" s="23">
        <v>100</v>
      </c>
      <c r="E3493" s="23">
        <v>20</v>
      </c>
      <c r="F3493" s="23">
        <v>60</v>
      </c>
      <c r="G3493" s="23">
        <v>70</v>
      </c>
      <c r="H3493" s="25">
        <v>11.42882824</v>
      </c>
    </row>
    <row r="3494" spans="1:8">
      <c r="A3494" s="23">
        <v>3491</v>
      </c>
      <c r="B3494" s="23">
        <v>1000</v>
      </c>
      <c r="C3494" s="23">
        <v>1</v>
      </c>
      <c r="D3494" s="23">
        <v>100</v>
      </c>
      <c r="E3494" s="23">
        <v>20</v>
      </c>
      <c r="F3494" s="23">
        <v>60</v>
      </c>
      <c r="G3494" s="23">
        <v>100</v>
      </c>
      <c r="H3494" s="25">
        <v>10.63268948</v>
      </c>
    </row>
    <row r="3495" spans="1:8">
      <c r="A3495" s="23">
        <v>3492</v>
      </c>
      <c r="B3495" s="23">
        <v>1000</v>
      </c>
      <c r="C3495" s="23">
        <v>1</v>
      </c>
      <c r="D3495" s="23">
        <v>100</v>
      </c>
      <c r="E3495" s="23">
        <v>50</v>
      </c>
      <c r="F3495" s="23">
        <v>0</v>
      </c>
      <c r="G3495" s="23">
        <v>0</v>
      </c>
      <c r="H3495" s="25">
        <v>25.207223890000002</v>
      </c>
    </row>
    <row r="3496" spans="1:8">
      <c r="A3496" s="23">
        <v>3493</v>
      </c>
      <c r="B3496" s="23">
        <v>1000</v>
      </c>
      <c r="C3496" s="23">
        <v>1</v>
      </c>
      <c r="D3496" s="23">
        <v>100</v>
      </c>
      <c r="E3496" s="23">
        <v>50</v>
      </c>
      <c r="F3496" s="23">
        <v>0</v>
      </c>
      <c r="G3496" s="23">
        <v>5</v>
      </c>
      <c r="H3496" s="25">
        <v>22.953098300000001</v>
      </c>
    </row>
    <row r="3497" spans="1:8">
      <c r="A3497" s="23">
        <v>3494</v>
      </c>
      <c r="B3497" s="23">
        <v>1000</v>
      </c>
      <c r="C3497" s="23">
        <v>1</v>
      </c>
      <c r="D3497" s="23">
        <v>100</v>
      </c>
      <c r="E3497" s="23">
        <v>50</v>
      </c>
      <c r="F3497" s="23">
        <v>0</v>
      </c>
      <c r="G3497" s="23">
        <v>10</v>
      </c>
      <c r="H3497" s="25">
        <v>21.55226326</v>
      </c>
    </row>
    <row r="3498" spans="1:8">
      <c r="A3498" s="23">
        <v>3495</v>
      </c>
      <c r="B3498" s="23">
        <v>1000</v>
      </c>
      <c r="C3498" s="23">
        <v>1</v>
      </c>
      <c r="D3498" s="23">
        <v>100</v>
      </c>
      <c r="E3498" s="23">
        <v>50</v>
      </c>
      <c r="F3498" s="23">
        <v>0</v>
      </c>
      <c r="G3498" s="23">
        <v>40</v>
      </c>
      <c r="H3498" s="25">
        <v>18.928932190000001</v>
      </c>
    </row>
    <row r="3499" spans="1:8">
      <c r="A3499" s="23">
        <v>3496</v>
      </c>
      <c r="B3499" s="23">
        <v>1000</v>
      </c>
      <c r="C3499" s="23">
        <v>1</v>
      </c>
      <c r="D3499" s="23">
        <v>100</v>
      </c>
      <c r="E3499" s="23">
        <v>50</v>
      </c>
      <c r="F3499" s="23">
        <v>0</v>
      </c>
      <c r="G3499" s="23">
        <v>70</v>
      </c>
      <c r="H3499" s="25">
        <v>17.526340489999999</v>
      </c>
    </row>
    <row r="3500" spans="1:8">
      <c r="A3500" s="23">
        <v>3497</v>
      </c>
      <c r="B3500" s="23">
        <v>1000</v>
      </c>
      <c r="C3500" s="23">
        <v>1</v>
      </c>
      <c r="D3500" s="23">
        <v>100</v>
      </c>
      <c r="E3500" s="23">
        <v>50</v>
      </c>
      <c r="F3500" s="23">
        <v>0</v>
      </c>
      <c r="G3500" s="23">
        <v>100</v>
      </c>
      <c r="H3500" s="25">
        <v>16.436962130000001</v>
      </c>
    </row>
    <row r="3501" spans="1:8">
      <c r="A3501" s="23">
        <v>3498</v>
      </c>
      <c r="B3501" s="23">
        <v>1000</v>
      </c>
      <c r="C3501" s="23">
        <v>1</v>
      </c>
      <c r="D3501" s="23">
        <v>100</v>
      </c>
      <c r="E3501" s="23">
        <v>50</v>
      </c>
      <c r="F3501" s="23">
        <v>30</v>
      </c>
      <c r="G3501" s="23">
        <v>0</v>
      </c>
      <c r="H3501" s="25">
        <v>23.664176940000001</v>
      </c>
    </row>
    <row r="3502" spans="1:8">
      <c r="A3502" s="23">
        <v>3499</v>
      </c>
      <c r="B3502" s="23">
        <v>1000</v>
      </c>
      <c r="C3502" s="23">
        <v>1</v>
      </c>
      <c r="D3502" s="23">
        <v>100</v>
      </c>
      <c r="E3502" s="23">
        <v>50</v>
      </c>
      <c r="F3502" s="23">
        <v>30</v>
      </c>
      <c r="G3502" s="23">
        <v>5</v>
      </c>
      <c r="H3502" s="25">
        <v>21.354129790000002</v>
      </c>
    </row>
    <row r="3503" spans="1:8">
      <c r="A3503" s="23">
        <v>3500</v>
      </c>
      <c r="B3503" s="23">
        <v>1000</v>
      </c>
      <c r="C3503" s="23">
        <v>1</v>
      </c>
      <c r="D3503" s="23">
        <v>100</v>
      </c>
      <c r="E3503" s="23">
        <v>50</v>
      </c>
      <c r="F3503" s="23">
        <v>30</v>
      </c>
      <c r="G3503" s="23">
        <v>10</v>
      </c>
      <c r="H3503" s="25">
        <v>20.08087158</v>
      </c>
    </row>
    <row r="3504" spans="1:8">
      <c r="A3504" s="23">
        <v>3501</v>
      </c>
      <c r="B3504" s="23">
        <v>1000</v>
      </c>
      <c r="C3504" s="23">
        <v>1</v>
      </c>
      <c r="D3504" s="23">
        <v>100</v>
      </c>
      <c r="E3504" s="23">
        <v>50</v>
      </c>
      <c r="F3504" s="23">
        <v>30</v>
      </c>
      <c r="G3504" s="23">
        <v>40</v>
      </c>
      <c r="H3504" s="25">
        <v>17.690547939999998</v>
      </c>
    </row>
    <row r="3505" spans="1:8">
      <c r="A3505" s="23">
        <v>3502</v>
      </c>
      <c r="B3505" s="23">
        <v>1000</v>
      </c>
      <c r="C3505" s="23">
        <v>1</v>
      </c>
      <c r="D3505" s="23">
        <v>100</v>
      </c>
      <c r="E3505" s="23">
        <v>50</v>
      </c>
      <c r="F3505" s="23">
        <v>30</v>
      </c>
      <c r="G3505" s="23">
        <v>70</v>
      </c>
      <c r="H3505" s="25">
        <v>16.380756380000001</v>
      </c>
    </row>
    <row r="3506" spans="1:8">
      <c r="A3506" s="23">
        <v>3503</v>
      </c>
      <c r="B3506" s="23">
        <v>1000</v>
      </c>
      <c r="C3506" s="23">
        <v>1</v>
      </c>
      <c r="D3506" s="23">
        <v>100</v>
      </c>
      <c r="E3506" s="23">
        <v>50</v>
      </c>
      <c r="F3506" s="23">
        <v>30</v>
      </c>
      <c r="G3506" s="23">
        <v>100</v>
      </c>
      <c r="H3506" s="25">
        <v>15.197819709999999</v>
      </c>
    </row>
    <row r="3507" spans="1:8">
      <c r="A3507" s="23">
        <v>3504</v>
      </c>
      <c r="B3507" s="23">
        <v>1000</v>
      </c>
      <c r="C3507" s="23">
        <v>1</v>
      </c>
      <c r="D3507" s="23">
        <v>100</v>
      </c>
      <c r="E3507" s="23">
        <v>50</v>
      </c>
      <c r="F3507" s="23">
        <v>60</v>
      </c>
      <c r="G3507" s="23">
        <v>0</v>
      </c>
      <c r="H3507" s="25">
        <v>18.344133379999999</v>
      </c>
    </row>
    <row r="3508" spans="1:8">
      <c r="A3508" s="23">
        <v>3505</v>
      </c>
      <c r="B3508" s="23">
        <v>1000</v>
      </c>
      <c r="C3508" s="23">
        <v>1</v>
      </c>
      <c r="D3508" s="23">
        <v>100</v>
      </c>
      <c r="E3508" s="23">
        <v>50</v>
      </c>
      <c r="F3508" s="23">
        <v>60</v>
      </c>
      <c r="G3508" s="23">
        <v>5</v>
      </c>
      <c r="H3508" s="25">
        <v>16.343029019999999</v>
      </c>
    </row>
    <row r="3509" spans="1:8">
      <c r="A3509" s="23">
        <v>3506</v>
      </c>
      <c r="B3509" s="23">
        <v>1000</v>
      </c>
      <c r="C3509" s="23">
        <v>1</v>
      </c>
      <c r="D3509" s="23">
        <v>100</v>
      </c>
      <c r="E3509" s="23">
        <v>50</v>
      </c>
      <c r="F3509" s="23">
        <v>60</v>
      </c>
      <c r="G3509" s="23">
        <v>10</v>
      </c>
      <c r="H3509" s="25">
        <v>15.215908049999999</v>
      </c>
    </row>
    <row r="3510" spans="1:8">
      <c r="A3510" s="23">
        <v>3507</v>
      </c>
      <c r="B3510" s="23">
        <v>1000</v>
      </c>
      <c r="C3510" s="23">
        <v>1</v>
      </c>
      <c r="D3510" s="23">
        <v>100</v>
      </c>
      <c r="E3510" s="23">
        <v>50</v>
      </c>
      <c r="F3510" s="23">
        <v>60</v>
      </c>
      <c r="G3510" s="23">
        <v>40</v>
      </c>
      <c r="H3510" s="25">
        <v>13.057072639999999</v>
      </c>
    </row>
    <row r="3511" spans="1:8">
      <c r="A3511" s="23">
        <v>3508</v>
      </c>
      <c r="B3511" s="23">
        <v>1000</v>
      </c>
      <c r="C3511" s="23">
        <v>1</v>
      </c>
      <c r="D3511" s="23">
        <v>100</v>
      </c>
      <c r="E3511" s="23">
        <v>50</v>
      </c>
      <c r="F3511" s="23">
        <v>60</v>
      </c>
      <c r="G3511" s="23">
        <v>70</v>
      </c>
      <c r="H3511" s="25">
        <v>11.93033028</v>
      </c>
    </row>
    <row r="3512" spans="1:8">
      <c r="A3512" s="23">
        <v>3509</v>
      </c>
      <c r="B3512" s="23">
        <v>1000</v>
      </c>
      <c r="C3512" s="23">
        <v>1</v>
      </c>
      <c r="D3512" s="23">
        <v>100</v>
      </c>
      <c r="E3512" s="23">
        <v>50</v>
      </c>
      <c r="F3512" s="23">
        <v>60</v>
      </c>
      <c r="G3512" s="23">
        <v>100</v>
      </c>
      <c r="H3512" s="25">
        <v>11.09838867</v>
      </c>
    </row>
    <row r="3513" spans="1:8">
      <c r="A3513" s="23">
        <v>3510</v>
      </c>
      <c r="B3513" s="23">
        <v>1000</v>
      </c>
      <c r="C3513" s="23">
        <v>1</v>
      </c>
      <c r="D3513" s="23">
        <v>500</v>
      </c>
      <c r="E3513" s="23">
        <v>1</v>
      </c>
      <c r="F3513" s="23">
        <v>0</v>
      </c>
      <c r="G3513" s="23">
        <v>0</v>
      </c>
      <c r="H3513" s="25">
        <v>9.6553325650000001</v>
      </c>
    </row>
    <row r="3514" spans="1:8">
      <c r="A3514" s="23">
        <v>3511</v>
      </c>
      <c r="B3514" s="23">
        <v>1000</v>
      </c>
      <c r="C3514" s="23">
        <v>1</v>
      </c>
      <c r="D3514" s="23">
        <v>500</v>
      </c>
      <c r="E3514" s="23">
        <v>1</v>
      </c>
      <c r="F3514" s="23">
        <v>0</v>
      </c>
      <c r="G3514" s="23">
        <v>5</v>
      </c>
      <c r="H3514" s="25">
        <v>8.9316816330000002</v>
      </c>
    </row>
    <row r="3515" spans="1:8">
      <c r="A3515" s="23">
        <v>3512</v>
      </c>
      <c r="B3515" s="23">
        <v>1000</v>
      </c>
      <c r="C3515" s="23">
        <v>1</v>
      </c>
      <c r="D3515" s="23">
        <v>500</v>
      </c>
      <c r="E3515" s="23">
        <v>1</v>
      </c>
      <c r="F3515" s="23">
        <v>0</v>
      </c>
      <c r="G3515" s="23">
        <v>10</v>
      </c>
      <c r="H3515" s="25">
        <v>8.7704677580000006</v>
      </c>
    </row>
    <row r="3516" spans="1:8">
      <c r="A3516" s="23">
        <v>3513</v>
      </c>
      <c r="B3516" s="23">
        <v>1000</v>
      </c>
      <c r="C3516" s="23">
        <v>1</v>
      </c>
      <c r="D3516" s="23">
        <v>500</v>
      </c>
      <c r="E3516" s="23">
        <v>1</v>
      </c>
      <c r="F3516" s="23">
        <v>0</v>
      </c>
      <c r="G3516" s="23">
        <v>40</v>
      </c>
      <c r="H3516" s="25">
        <v>8.4585113530000005</v>
      </c>
    </row>
    <row r="3517" spans="1:8">
      <c r="A3517" s="23">
        <v>3514</v>
      </c>
      <c r="B3517" s="23">
        <v>1000</v>
      </c>
      <c r="C3517" s="23">
        <v>1</v>
      </c>
      <c r="D3517" s="23">
        <v>500</v>
      </c>
      <c r="E3517" s="23">
        <v>1</v>
      </c>
      <c r="F3517" s="23">
        <v>0</v>
      </c>
      <c r="G3517" s="23">
        <v>70</v>
      </c>
      <c r="H3517" s="25">
        <v>8.2388963700000009</v>
      </c>
    </row>
    <row r="3518" spans="1:8">
      <c r="A3518" s="23">
        <v>3515</v>
      </c>
      <c r="B3518" s="23">
        <v>1000</v>
      </c>
      <c r="C3518" s="23">
        <v>1</v>
      </c>
      <c r="D3518" s="23">
        <v>500</v>
      </c>
      <c r="E3518" s="23">
        <v>1</v>
      </c>
      <c r="F3518" s="23">
        <v>0</v>
      </c>
      <c r="G3518" s="23">
        <v>100</v>
      </c>
      <c r="H3518" s="25">
        <v>8.0470438000000009</v>
      </c>
    </row>
    <row r="3519" spans="1:8">
      <c r="A3519" s="23">
        <v>3516</v>
      </c>
      <c r="B3519" s="23">
        <v>1000</v>
      </c>
      <c r="C3519" s="23">
        <v>1</v>
      </c>
      <c r="D3519" s="23">
        <v>500</v>
      </c>
      <c r="E3519" s="23">
        <v>1</v>
      </c>
      <c r="F3519" s="23">
        <v>30</v>
      </c>
      <c r="G3519" s="23">
        <v>0</v>
      </c>
      <c r="H3519" s="25">
        <v>9.5300045010000005</v>
      </c>
    </row>
    <row r="3520" spans="1:8">
      <c r="A3520" s="23">
        <v>3517</v>
      </c>
      <c r="B3520" s="23">
        <v>1000</v>
      </c>
      <c r="C3520" s="23">
        <v>1</v>
      </c>
      <c r="D3520" s="23">
        <v>500</v>
      </c>
      <c r="E3520" s="23">
        <v>1</v>
      </c>
      <c r="F3520" s="23">
        <v>30</v>
      </c>
      <c r="G3520" s="23">
        <v>5</v>
      </c>
      <c r="H3520" s="25">
        <v>8.7542419430000002</v>
      </c>
    </row>
    <row r="3521" spans="1:8">
      <c r="A3521" s="23">
        <v>3518</v>
      </c>
      <c r="B3521" s="23">
        <v>1000</v>
      </c>
      <c r="C3521" s="23">
        <v>1</v>
      </c>
      <c r="D3521" s="23">
        <v>500</v>
      </c>
      <c r="E3521" s="23">
        <v>1</v>
      </c>
      <c r="F3521" s="23">
        <v>30</v>
      </c>
      <c r="G3521" s="23">
        <v>10</v>
      </c>
      <c r="H3521" s="25">
        <v>8.5853281020000001</v>
      </c>
    </row>
    <row r="3522" spans="1:8">
      <c r="A3522" s="23">
        <v>3519</v>
      </c>
      <c r="B3522" s="23">
        <v>1000</v>
      </c>
      <c r="C3522" s="23">
        <v>1</v>
      </c>
      <c r="D3522" s="23">
        <v>500</v>
      </c>
      <c r="E3522" s="23">
        <v>1</v>
      </c>
      <c r="F3522" s="23">
        <v>30</v>
      </c>
      <c r="G3522" s="23">
        <v>40</v>
      </c>
      <c r="H3522" s="25">
        <v>8.2390670779999997</v>
      </c>
    </row>
    <row r="3523" spans="1:8">
      <c r="A3523" s="23">
        <v>3520</v>
      </c>
      <c r="B3523" s="23">
        <v>1000</v>
      </c>
      <c r="C3523" s="23">
        <v>1</v>
      </c>
      <c r="D3523" s="23">
        <v>500</v>
      </c>
      <c r="E3523" s="23">
        <v>1</v>
      </c>
      <c r="F3523" s="23">
        <v>30</v>
      </c>
      <c r="G3523" s="23">
        <v>70</v>
      </c>
      <c r="H3523" s="25">
        <v>8.0130958559999996</v>
      </c>
    </row>
    <row r="3524" spans="1:8">
      <c r="A3524" s="23">
        <v>3521</v>
      </c>
      <c r="B3524" s="23">
        <v>1000</v>
      </c>
      <c r="C3524" s="23">
        <v>1</v>
      </c>
      <c r="D3524" s="23">
        <v>500</v>
      </c>
      <c r="E3524" s="23">
        <v>1</v>
      </c>
      <c r="F3524" s="23">
        <v>30</v>
      </c>
      <c r="G3524" s="23">
        <v>100</v>
      </c>
      <c r="H3524" s="25">
        <v>7.8177165989999997</v>
      </c>
    </row>
    <row r="3525" spans="1:8">
      <c r="A3525" s="23">
        <v>3522</v>
      </c>
      <c r="B3525" s="23">
        <v>1000</v>
      </c>
      <c r="C3525" s="23">
        <v>1</v>
      </c>
      <c r="D3525" s="23">
        <v>500</v>
      </c>
      <c r="E3525" s="23">
        <v>1</v>
      </c>
      <c r="F3525" s="23">
        <v>60</v>
      </c>
      <c r="G3525" s="23">
        <v>0</v>
      </c>
      <c r="H3525" s="25">
        <v>8.9378509519999998</v>
      </c>
    </row>
    <row r="3526" spans="1:8">
      <c r="A3526" s="23">
        <v>3523</v>
      </c>
      <c r="B3526" s="23">
        <v>1000</v>
      </c>
      <c r="C3526" s="23">
        <v>1</v>
      </c>
      <c r="D3526" s="23">
        <v>500</v>
      </c>
      <c r="E3526" s="23">
        <v>1</v>
      </c>
      <c r="F3526" s="23">
        <v>60</v>
      </c>
      <c r="G3526" s="23">
        <v>5</v>
      </c>
      <c r="H3526" s="25">
        <v>7.9519877430000001</v>
      </c>
    </row>
    <row r="3527" spans="1:8">
      <c r="A3527" s="23">
        <v>3524</v>
      </c>
      <c r="B3527" s="23">
        <v>1000</v>
      </c>
      <c r="C3527" s="23">
        <v>1</v>
      </c>
      <c r="D3527" s="23">
        <v>500</v>
      </c>
      <c r="E3527" s="23">
        <v>1</v>
      </c>
      <c r="F3527" s="23">
        <v>60</v>
      </c>
      <c r="G3527" s="23">
        <v>10</v>
      </c>
      <c r="H3527" s="25">
        <v>7.7388162610000002</v>
      </c>
    </row>
    <row r="3528" spans="1:8">
      <c r="A3528" s="23">
        <v>3525</v>
      </c>
      <c r="B3528" s="23">
        <v>1000</v>
      </c>
      <c r="C3528" s="23">
        <v>1</v>
      </c>
      <c r="D3528" s="23">
        <v>500</v>
      </c>
      <c r="E3528" s="23">
        <v>1</v>
      </c>
      <c r="F3528" s="23">
        <v>60</v>
      </c>
      <c r="G3528" s="23">
        <v>40</v>
      </c>
      <c r="H3528" s="25">
        <v>7.3263187409999997</v>
      </c>
    </row>
    <row r="3529" spans="1:8">
      <c r="A3529" s="23">
        <v>3526</v>
      </c>
      <c r="B3529" s="23">
        <v>1000</v>
      </c>
      <c r="C3529" s="23">
        <v>1</v>
      </c>
      <c r="D3529" s="23">
        <v>500</v>
      </c>
      <c r="E3529" s="23">
        <v>1</v>
      </c>
      <c r="F3529" s="23">
        <v>60</v>
      </c>
      <c r="G3529" s="23">
        <v>70</v>
      </c>
      <c r="H3529" s="25">
        <v>7.0706434250000001</v>
      </c>
    </row>
    <row r="3530" spans="1:8">
      <c r="A3530" s="23">
        <v>3527</v>
      </c>
      <c r="B3530" s="23">
        <v>1000</v>
      </c>
      <c r="C3530" s="23">
        <v>1</v>
      </c>
      <c r="D3530" s="23">
        <v>500</v>
      </c>
      <c r="E3530" s="23">
        <v>1</v>
      </c>
      <c r="F3530" s="23">
        <v>60</v>
      </c>
      <c r="G3530" s="23">
        <v>100</v>
      </c>
      <c r="H3530" s="25">
        <v>6.8379516599999999</v>
      </c>
    </row>
    <row r="3531" spans="1:8">
      <c r="A3531" s="23">
        <v>3528</v>
      </c>
      <c r="B3531" s="23">
        <v>1000</v>
      </c>
      <c r="C3531" s="23">
        <v>1</v>
      </c>
      <c r="D3531" s="23">
        <v>500</v>
      </c>
      <c r="E3531" s="23">
        <v>5</v>
      </c>
      <c r="F3531" s="23">
        <v>0</v>
      </c>
      <c r="G3531" s="23">
        <v>0</v>
      </c>
      <c r="H3531" s="25">
        <v>22.438018799999998</v>
      </c>
    </row>
    <row r="3532" spans="1:8">
      <c r="A3532" s="23">
        <v>3529</v>
      </c>
      <c r="B3532" s="23">
        <v>1000</v>
      </c>
      <c r="C3532" s="23">
        <v>1</v>
      </c>
      <c r="D3532" s="23">
        <v>500</v>
      </c>
      <c r="E3532" s="23">
        <v>5</v>
      </c>
      <c r="F3532" s="23">
        <v>0</v>
      </c>
      <c r="G3532" s="23">
        <v>5</v>
      </c>
      <c r="H3532" s="25">
        <v>20.587503430000002</v>
      </c>
    </row>
    <row r="3533" spans="1:8">
      <c r="A3533" s="23">
        <v>3530</v>
      </c>
      <c r="B3533" s="23">
        <v>1000</v>
      </c>
      <c r="C3533" s="23">
        <v>1</v>
      </c>
      <c r="D3533" s="23">
        <v>500</v>
      </c>
      <c r="E3533" s="23">
        <v>5</v>
      </c>
      <c r="F3533" s="23">
        <v>0</v>
      </c>
      <c r="G3533" s="23">
        <v>10</v>
      </c>
      <c r="H3533" s="25">
        <v>19.514961240000002</v>
      </c>
    </row>
    <row r="3534" spans="1:8">
      <c r="A3534" s="23">
        <v>3531</v>
      </c>
      <c r="B3534" s="23">
        <v>1000</v>
      </c>
      <c r="C3534" s="23">
        <v>1</v>
      </c>
      <c r="D3534" s="23">
        <v>500</v>
      </c>
      <c r="E3534" s="23">
        <v>5</v>
      </c>
      <c r="F3534" s="23">
        <v>0</v>
      </c>
      <c r="G3534" s="23">
        <v>40</v>
      </c>
      <c r="H3534" s="25">
        <v>17.464725489999999</v>
      </c>
    </row>
    <row r="3535" spans="1:8">
      <c r="A3535" s="23">
        <v>3532</v>
      </c>
      <c r="B3535" s="23">
        <v>1000</v>
      </c>
      <c r="C3535" s="23">
        <v>1</v>
      </c>
      <c r="D3535" s="23">
        <v>500</v>
      </c>
      <c r="E3535" s="23">
        <v>5</v>
      </c>
      <c r="F3535" s="23">
        <v>0</v>
      </c>
      <c r="G3535" s="23">
        <v>70</v>
      </c>
      <c r="H3535" s="25">
        <v>16.25080299</v>
      </c>
    </row>
    <row r="3536" spans="1:8">
      <c r="A3536" s="23">
        <v>3533</v>
      </c>
      <c r="B3536" s="23">
        <v>1000</v>
      </c>
      <c r="C3536" s="23">
        <v>1</v>
      </c>
      <c r="D3536" s="23">
        <v>500</v>
      </c>
      <c r="E3536" s="23">
        <v>5</v>
      </c>
      <c r="F3536" s="23">
        <v>0</v>
      </c>
      <c r="G3536" s="23">
        <v>100</v>
      </c>
      <c r="H3536" s="25">
        <v>15.29306412</v>
      </c>
    </row>
    <row r="3537" spans="1:8">
      <c r="A3537" s="23">
        <v>3534</v>
      </c>
      <c r="B3537" s="23">
        <v>1000</v>
      </c>
      <c r="C3537" s="23">
        <v>1</v>
      </c>
      <c r="D3537" s="23">
        <v>500</v>
      </c>
      <c r="E3537" s="23">
        <v>5</v>
      </c>
      <c r="F3537" s="23">
        <v>30</v>
      </c>
      <c r="G3537" s="23">
        <v>0</v>
      </c>
      <c r="H3537" s="25">
        <v>21.258508679999998</v>
      </c>
    </row>
    <row r="3538" spans="1:8">
      <c r="A3538" s="23">
        <v>3535</v>
      </c>
      <c r="B3538" s="23">
        <v>1000</v>
      </c>
      <c r="C3538" s="23">
        <v>1</v>
      </c>
      <c r="D3538" s="23">
        <v>500</v>
      </c>
      <c r="E3538" s="23">
        <v>5</v>
      </c>
      <c r="F3538" s="23">
        <v>30</v>
      </c>
      <c r="G3538" s="23">
        <v>5</v>
      </c>
      <c r="H3538" s="25">
        <v>19.382324220000001</v>
      </c>
    </row>
    <row r="3539" spans="1:8">
      <c r="A3539" s="23">
        <v>3536</v>
      </c>
      <c r="B3539" s="23">
        <v>1000</v>
      </c>
      <c r="C3539" s="23">
        <v>1</v>
      </c>
      <c r="D3539" s="23">
        <v>500</v>
      </c>
      <c r="E3539" s="23">
        <v>5</v>
      </c>
      <c r="F3539" s="23">
        <v>30</v>
      </c>
      <c r="G3539" s="23">
        <v>10</v>
      </c>
      <c r="H3539" s="25">
        <v>18.37772369</v>
      </c>
    </row>
    <row r="3540" spans="1:8">
      <c r="A3540" s="23">
        <v>3537</v>
      </c>
      <c r="B3540" s="23">
        <v>1000</v>
      </c>
      <c r="C3540" s="23">
        <v>1</v>
      </c>
      <c r="D3540" s="23">
        <v>500</v>
      </c>
      <c r="E3540" s="23">
        <v>5</v>
      </c>
      <c r="F3540" s="23">
        <v>30</v>
      </c>
      <c r="G3540" s="23">
        <v>40</v>
      </c>
      <c r="H3540" s="25">
        <v>16.38537788</v>
      </c>
    </row>
    <row r="3541" spans="1:8">
      <c r="A3541" s="23">
        <v>3538</v>
      </c>
      <c r="B3541" s="23">
        <v>1000</v>
      </c>
      <c r="C3541" s="23">
        <v>1</v>
      </c>
      <c r="D3541" s="23">
        <v>500</v>
      </c>
      <c r="E3541" s="23">
        <v>5</v>
      </c>
      <c r="F3541" s="23">
        <v>30</v>
      </c>
      <c r="G3541" s="23">
        <v>70</v>
      </c>
      <c r="H3541" s="25">
        <v>15.232585909999999</v>
      </c>
    </row>
    <row r="3542" spans="1:8">
      <c r="A3542" s="23">
        <v>3539</v>
      </c>
      <c r="B3542" s="23">
        <v>1000</v>
      </c>
      <c r="C3542" s="23">
        <v>1</v>
      </c>
      <c r="D3542" s="23">
        <v>500</v>
      </c>
      <c r="E3542" s="23">
        <v>5</v>
      </c>
      <c r="F3542" s="23">
        <v>30</v>
      </c>
      <c r="G3542" s="23">
        <v>100</v>
      </c>
      <c r="H3542" s="25">
        <v>14.3328104</v>
      </c>
    </row>
    <row r="3543" spans="1:8">
      <c r="A3543" s="23">
        <v>3540</v>
      </c>
      <c r="B3543" s="23">
        <v>1000</v>
      </c>
      <c r="C3543" s="23">
        <v>1</v>
      </c>
      <c r="D3543" s="23">
        <v>500</v>
      </c>
      <c r="E3543" s="23">
        <v>5</v>
      </c>
      <c r="F3543" s="23">
        <v>60</v>
      </c>
      <c r="G3543" s="23">
        <v>0</v>
      </c>
      <c r="H3543" s="25">
        <v>17.03737259</v>
      </c>
    </row>
    <row r="3544" spans="1:8">
      <c r="A3544" s="23">
        <v>3541</v>
      </c>
      <c r="B3544" s="23">
        <v>1000</v>
      </c>
      <c r="C3544" s="23">
        <v>1</v>
      </c>
      <c r="D3544" s="23">
        <v>500</v>
      </c>
      <c r="E3544" s="23">
        <v>5</v>
      </c>
      <c r="F3544" s="23">
        <v>60</v>
      </c>
      <c r="G3544" s="23">
        <v>5</v>
      </c>
      <c r="H3544" s="25">
        <v>15.188900950000001</v>
      </c>
    </row>
    <row r="3545" spans="1:8">
      <c r="A3545" s="23">
        <v>3542</v>
      </c>
      <c r="B3545" s="23">
        <v>1000</v>
      </c>
      <c r="C3545" s="23">
        <v>1</v>
      </c>
      <c r="D3545" s="23">
        <v>500</v>
      </c>
      <c r="E3545" s="23">
        <v>5</v>
      </c>
      <c r="F3545" s="23">
        <v>60</v>
      </c>
      <c r="G3545" s="23">
        <v>10</v>
      </c>
      <c r="H3545" s="25">
        <v>14.31670952</v>
      </c>
    </row>
    <row r="3546" spans="1:8">
      <c r="A3546" s="23">
        <v>3543</v>
      </c>
      <c r="B3546" s="23">
        <v>1000</v>
      </c>
      <c r="C3546" s="23">
        <v>1</v>
      </c>
      <c r="D3546" s="23">
        <v>500</v>
      </c>
      <c r="E3546" s="23">
        <v>5</v>
      </c>
      <c r="F3546" s="23">
        <v>60</v>
      </c>
      <c r="G3546" s="23">
        <v>40</v>
      </c>
      <c r="H3546" s="25">
        <v>12.55823708</v>
      </c>
    </row>
    <row r="3547" spans="1:8">
      <c r="A3547" s="23">
        <v>3544</v>
      </c>
      <c r="B3547" s="23">
        <v>1000</v>
      </c>
      <c r="C3547" s="23">
        <v>1</v>
      </c>
      <c r="D3547" s="23">
        <v>500</v>
      </c>
      <c r="E3547" s="23">
        <v>5</v>
      </c>
      <c r="F3547" s="23">
        <v>60</v>
      </c>
      <c r="G3547" s="23">
        <v>70</v>
      </c>
      <c r="H3547" s="25">
        <v>11.59338284</v>
      </c>
    </row>
    <row r="3548" spans="1:8">
      <c r="A3548" s="23">
        <v>3545</v>
      </c>
      <c r="B3548" s="23">
        <v>1000</v>
      </c>
      <c r="C3548" s="23">
        <v>1</v>
      </c>
      <c r="D3548" s="23">
        <v>500</v>
      </c>
      <c r="E3548" s="23">
        <v>5</v>
      </c>
      <c r="F3548" s="23">
        <v>60</v>
      </c>
      <c r="G3548" s="23">
        <v>100</v>
      </c>
      <c r="H3548" s="25">
        <v>10.871088029999999</v>
      </c>
    </row>
    <row r="3549" spans="1:8">
      <c r="A3549" s="23">
        <v>3546</v>
      </c>
      <c r="B3549" s="23">
        <v>1000</v>
      </c>
      <c r="C3549" s="23">
        <v>1</v>
      </c>
      <c r="D3549" s="23">
        <v>500</v>
      </c>
      <c r="E3549" s="23">
        <v>10</v>
      </c>
      <c r="F3549" s="23">
        <v>0</v>
      </c>
      <c r="G3549" s="23">
        <v>0</v>
      </c>
      <c r="H3549" s="25">
        <v>24.960781099999998</v>
      </c>
    </row>
    <row r="3550" spans="1:8">
      <c r="A3550" s="23">
        <v>3547</v>
      </c>
      <c r="B3550" s="23">
        <v>1000</v>
      </c>
      <c r="C3550" s="23">
        <v>1</v>
      </c>
      <c r="D3550" s="23">
        <v>500</v>
      </c>
      <c r="E3550" s="23">
        <v>10</v>
      </c>
      <c r="F3550" s="23">
        <v>0</v>
      </c>
      <c r="G3550" s="23">
        <v>5</v>
      </c>
      <c r="H3550" s="25">
        <v>22.775459290000001</v>
      </c>
    </row>
    <row r="3551" spans="1:8">
      <c r="A3551" s="23">
        <v>3548</v>
      </c>
      <c r="B3551" s="23">
        <v>1000</v>
      </c>
      <c r="C3551" s="23">
        <v>1</v>
      </c>
      <c r="D3551" s="23">
        <v>500</v>
      </c>
      <c r="E3551" s="23">
        <v>10</v>
      </c>
      <c r="F3551" s="23">
        <v>0</v>
      </c>
      <c r="G3551" s="23">
        <v>10</v>
      </c>
      <c r="H3551" s="25">
        <v>21.498161320000001</v>
      </c>
    </row>
    <row r="3552" spans="1:8">
      <c r="A3552" s="23">
        <v>3549</v>
      </c>
      <c r="B3552" s="23">
        <v>1000</v>
      </c>
      <c r="C3552" s="23">
        <v>1</v>
      </c>
      <c r="D3552" s="23">
        <v>500</v>
      </c>
      <c r="E3552" s="23">
        <v>10</v>
      </c>
      <c r="F3552" s="23">
        <v>0</v>
      </c>
      <c r="G3552" s="23">
        <v>40</v>
      </c>
      <c r="H3552" s="25">
        <v>18.832500459999999</v>
      </c>
    </row>
    <row r="3553" spans="1:8">
      <c r="A3553" s="23">
        <v>3550</v>
      </c>
      <c r="B3553" s="23">
        <v>1000</v>
      </c>
      <c r="C3553" s="23">
        <v>1</v>
      </c>
      <c r="D3553" s="23">
        <v>500</v>
      </c>
      <c r="E3553" s="23">
        <v>10</v>
      </c>
      <c r="F3553" s="23">
        <v>0</v>
      </c>
      <c r="G3553" s="23">
        <v>70</v>
      </c>
      <c r="H3553" s="25">
        <v>17.40393066</v>
      </c>
    </row>
    <row r="3554" spans="1:8">
      <c r="A3554" s="23">
        <v>3551</v>
      </c>
      <c r="B3554" s="23">
        <v>1000</v>
      </c>
      <c r="C3554" s="23">
        <v>1</v>
      </c>
      <c r="D3554" s="23">
        <v>500</v>
      </c>
      <c r="E3554" s="23">
        <v>10</v>
      </c>
      <c r="F3554" s="23">
        <v>0</v>
      </c>
      <c r="G3554" s="23">
        <v>100</v>
      </c>
      <c r="H3554" s="25">
        <v>16.29405212</v>
      </c>
    </row>
    <row r="3555" spans="1:8">
      <c r="A3555" s="23">
        <v>3552</v>
      </c>
      <c r="B3555" s="23">
        <v>1000</v>
      </c>
      <c r="C3555" s="23">
        <v>1</v>
      </c>
      <c r="D3555" s="23">
        <v>500</v>
      </c>
      <c r="E3555" s="23">
        <v>10</v>
      </c>
      <c r="F3555" s="23">
        <v>30</v>
      </c>
      <c r="G3555" s="23">
        <v>0</v>
      </c>
      <c r="H3555" s="25">
        <v>23.433547969999999</v>
      </c>
    </row>
    <row r="3556" spans="1:8">
      <c r="A3556" s="23">
        <v>3553</v>
      </c>
      <c r="B3556" s="23">
        <v>1000</v>
      </c>
      <c r="C3556" s="23">
        <v>1</v>
      </c>
      <c r="D3556" s="23">
        <v>500</v>
      </c>
      <c r="E3556" s="23">
        <v>10</v>
      </c>
      <c r="F3556" s="23">
        <v>30</v>
      </c>
      <c r="G3556" s="23">
        <v>5</v>
      </c>
      <c r="H3556" s="25">
        <v>21.321439739999999</v>
      </c>
    </row>
    <row r="3557" spans="1:8">
      <c r="A3557" s="23">
        <v>3554</v>
      </c>
      <c r="B3557" s="23">
        <v>1000</v>
      </c>
      <c r="C3557" s="23">
        <v>1</v>
      </c>
      <c r="D3557" s="23">
        <v>500</v>
      </c>
      <c r="E3557" s="23">
        <v>10</v>
      </c>
      <c r="F3557" s="23">
        <v>30</v>
      </c>
      <c r="G3557" s="23">
        <v>10</v>
      </c>
      <c r="H3557" s="25">
        <v>20.00890923</v>
      </c>
    </row>
    <row r="3558" spans="1:8">
      <c r="A3558" s="23">
        <v>3555</v>
      </c>
      <c r="B3558" s="23">
        <v>1000</v>
      </c>
      <c r="C3558" s="23">
        <v>1</v>
      </c>
      <c r="D3558" s="23">
        <v>500</v>
      </c>
      <c r="E3558" s="23">
        <v>10</v>
      </c>
      <c r="F3558" s="23">
        <v>30</v>
      </c>
      <c r="G3558" s="23">
        <v>40</v>
      </c>
      <c r="H3558" s="25">
        <v>17.569353100000001</v>
      </c>
    </row>
    <row r="3559" spans="1:8">
      <c r="A3559" s="23">
        <v>3556</v>
      </c>
      <c r="B3559" s="23">
        <v>1000</v>
      </c>
      <c r="C3559" s="23">
        <v>1</v>
      </c>
      <c r="D3559" s="23">
        <v>500</v>
      </c>
      <c r="E3559" s="23">
        <v>10</v>
      </c>
      <c r="F3559" s="23">
        <v>30</v>
      </c>
      <c r="G3559" s="23">
        <v>70</v>
      </c>
      <c r="H3559" s="25">
        <v>16.239891050000001</v>
      </c>
    </row>
    <row r="3560" spans="1:8">
      <c r="A3560" s="23">
        <v>3557</v>
      </c>
      <c r="B3560" s="23">
        <v>1000</v>
      </c>
      <c r="C3560" s="23">
        <v>1</v>
      </c>
      <c r="D3560" s="23">
        <v>500</v>
      </c>
      <c r="E3560" s="23">
        <v>10</v>
      </c>
      <c r="F3560" s="23">
        <v>30</v>
      </c>
      <c r="G3560" s="23">
        <v>100</v>
      </c>
      <c r="H3560" s="25">
        <v>15.208580019999999</v>
      </c>
    </row>
    <row r="3561" spans="1:8">
      <c r="A3561" s="23">
        <v>3558</v>
      </c>
      <c r="B3561" s="23">
        <v>1000</v>
      </c>
      <c r="C3561" s="23">
        <v>1</v>
      </c>
      <c r="D3561" s="23">
        <v>500</v>
      </c>
      <c r="E3561" s="23">
        <v>10</v>
      </c>
      <c r="F3561" s="23">
        <v>60</v>
      </c>
      <c r="G3561" s="23">
        <v>0</v>
      </c>
      <c r="H3561" s="25">
        <v>18.25060654</v>
      </c>
    </row>
    <row r="3562" spans="1:8">
      <c r="A3562" s="23">
        <v>3559</v>
      </c>
      <c r="B3562" s="23">
        <v>1000</v>
      </c>
      <c r="C3562" s="23">
        <v>1</v>
      </c>
      <c r="D3562" s="23">
        <v>500</v>
      </c>
      <c r="E3562" s="23">
        <v>10</v>
      </c>
      <c r="F3562" s="23">
        <v>60</v>
      </c>
      <c r="G3562" s="23">
        <v>5</v>
      </c>
      <c r="H3562" s="25">
        <v>16.19529343</v>
      </c>
    </row>
    <row r="3563" spans="1:8">
      <c r="A3563" s="23">
        <v>3560</v>
      </c>
      <c r="B3563" s="23">
        <v>1000</v>
      </c>
      <c r="C3563" s="23">
        <v>1</v>
      </c>
      <c r="D3563" s="23">
        <v>500</v>
      </c>
      <c r="E3563" s="23">
        <v>10</v>
      </c>
      <c r="F3563" s="23">
        <v>60</v>
      </c>
      <c r="G3563" s="23">
        <v>10</v>
      </c>
      <c r="H3563" s="25">
        <v>15.222431179999999</v>
      </c>
    </row>
    <row r="3564" spans="1:8">
      <c r="A3564" s="23">
        <v>3561</v>
      </c>
      <c r="B3564" s="23">
        <v>1000</v>
      </c>
      <c r="C3564" s="23">
        <v>1</v>
      </c>
      <c r="D3564" s="23">
        <v>500</v>
      </c>
      <c r="E3564" s="23">
        <v>10</v>
      </c>
      <c r="F3564" s="23">
        <v>60</v>
      </c>
      <c r="G3564" s="23">
        <v>40</v>
      </c>
      <c r="H3564" s="25">
        <v>13.191556930000001</v>
      </c>
    </row>
    <row r="3565" spans="1:8">
      <c r="A3565" s="23">
        <v>3562</v>
      </c>
      <c r="B3565" s="23">
        <v>1000</v>
      </c>
      <c r="C3565" s="23">
        <v>1</v>
      </c>
      <c r="D3565" s="23">
        <v>500</v>
      </c>
      <c r="E3565" s="23">
        <v>10</v>
      </c>
      <c r="F3565" s="23">
        <v>60</v>
      </c>
      <c r="G3565" s="23">
        <v>70</v>
      </c>
      <c r="H3565" s="25">
        <v>11.97825432</v>
      </c>
    </row>
    <row r="3566" spans="1:8">
      <c r="A3566" s="23">
        <v>3563</v>
      </c>
      <c r="B3566" s="23">
        <v>1000</v>
      </c>
      <c r="C3566" s="23">
        <v>1</v>
      </c>
      <c r="D3566" s="23">
        <v>500</v>
      </c>
      <c r="E3566" s="23">
        <v>10</v>
      </c>
      <c r="F3566" s="23">
        <v>60</v>
      </c>
      <c r="G3566" s="23">
        <v>100</v>
      </c>
      <c r="H3566" s="25">
        <v>11.096580510000001</v>
      </c>
    </row>
    <row r="3567" spans="1:8">
      <c r="A3567" s="23">
        <v>3564</v>
      </c>
      <c r="B3567" s="23">
        <v>1000</v>
      </c>
      <c r="C3567" s="23">
        <v>1</v>
      </c>
      <c r="D3567" s="23">
        <v>500</v>
      </c>
      <c r="E3567" s="23">
        <v>20</v>
      </c>
      <c r="F3567" s="23">
        <v>0</v>
      </c>
      <c r="G3567" s="23">
        <v>0</v>
      </c>
      <c r="H3567" s="25">
        <v>26.214138030000001</v>
      </c>
    </row>
    <row r="3568" spans="1:8">
      <c r="A3568" s="23">
        <v>3565</v>
      </c>
      <c r="B3568" s="23">
        <v>1000</v>
      </c>
      <c r="C3568" s="23">
        <v>1</v>
      </c>
      <c r="D3568" s="23">
        <v>500</v>
      </c>
      <c r="E3568" s="23">
        <v>20</v>
      </c>
      <c r="F3568" s="23">
        <v>0</v>
      </c>
      <c r="G3568" s="23">
        <v>5</v>
      </c>
      <c r="H3568" s="25">
        <v>23.897535319999999</v>
      </c>
    </row>
    <row r="3569" spans="1:8">
      <c r="A3569" s="23">
        <v>3566</v>
      </c>
      <c r="B3569" s="23">
        <v>1000</v>
      </c>
      <c r="C3569" s="23">
        <v>1</v>
      </c>
      <c r="D3569" s="23">
        <v>500</v>
      </c>
      <c r="E3569" s="23">
        <v>20</v>
      </c>
      <c r="F3569" s="23">
        <v>0</v>
      </c>
      <c r="G3569" s="23">
        <v>10</v>
      </c>
      <c r="H3569" s="25">
        <v>22.380455019999999</v>
      </c>
    </row>
    <row r="3570" spans="1:8">
      <c r="A3570" s="23">
        <v>3567</v>
      </c>
      <c r="B3570" s="23">
        <v>1000</v>
      </c>
      <c r="C3570" s="23">
        <v>1</v>
      </c>
      <c r="D3570" s="23">
        <v>500</v>
      </c>
      <c r="E3570" s="23">
        <v>20</v>
      </c>
      <c r="F3570" s="23">
        <v>0</v>
      </c>
      <c r="G3570" s="23">
        <v>40</v>
      </c>
      <c r="H3570" s="25">
        <v>19.530305859999999</v>
      </c>
    </row>
    <row r="3571" spans="1:8">
      <c r="A3571" s="23">
        <v>3568</v>
      </c>
      <c r="B3571" s="23">
        <v>1000</v>
      </c>
      <c r="C3571" s="23">
        <v>1</v>
      </c>
      <c r="D3571" s="23">
        <v>500</v>
      </c>
      <c r="E3571" s="23">
        <v>20</v>
      </c>
      <c r="F3571" s="23">
        <v>0</v>
      </c>
      <c r="G3571" s="23">
        <v>70</v>
      </c>
      <c r="H3571" s="25">
        <v>18.025566099999999</v>
      </c>
    </row>
    <row r="3572" spans="1:8">
      <c r="A3572" s="23">
        <v>3569</v>
      </c>
      <c r="B3572" s="23">
        <v>1000</v>
      </c>
      <c r="C3572" s="23">
        <v>1</v>
      </c>
      <c r="D3572" s="23">
        <v>500</v>
      </c>
      <c r="E3572" s="23">
        <v>20</v>
      </c>
      <c r="F3572" s="23">
        <v>0</v>
      </c>
      <c r="G3572" s="23">
        <v>100</v>
      </c>
      <c r="H3572" s="25">
        <v>16.862380980000001</v>
      </c>
    </row>
    <row r="3573" spans="1:8">
      <c r="A3573" s="23">
        <v>3570</v>
      </c>
      <c r="B3573" s="23">
        <v>1000</v>
      </c>
      <c r="C3573" s="23">
        <v>1</v>
      </c>
      <c r="D3573" s="23">
        <v>500</v>
      </c>
      <c r="E3573" s="23">
        <v>20</v>
      </c>
      <c r="F3573" s="23">
        <v>30</v>
      </c>
      <c r="G3573" s="23">
        <v>0</v>
      </c>
      <c r="H3573" s="25">
        <v>24.54261017</v>
      </c>
    </row>
    <row r="3574" spans="1:8">
      <c r="A3574" s="23">
        <v>3571</v>
      </c>
      <c r="B3574" s="23">
        <v>1000</v>
      </c>
      <c r="C3574" s="23">
        <v>1</v>
      </c>
      <c r="D3574" s="23">
        <v>500</v>
      </c>
      <c r="E3574" s="23">
        <v>20</v>
      </c>
      <c r="F3574" s="23">
        <v>30</v>
      </c>
      <c r="G3574" s="23">
        <v>5</v>
      </c>
      <c r="H3574" s="25">
        <v>22.158512120000001</v>
      </c>
    </row>
    <row r="3575" spans="1:8">
      <c r="A3575" s="23">
        <v>3572</v>
      </c>
      <c r="B3575" s="23">
        <v>1000</v>
      </c>
      <c r="C3575" s="23">
        <v>1</v>
      </c>
      <c r="D3575" s="23">
        <v>500</v>
      </c>
      <c r="E3575" s="23">
        <v>20</v>
      </c>
      <c r="F3575" s="23">
        <v>30</v>
      </c>
      <c r="G3575" s="23">
        <v>10</v>
      </c>
      <c r="H3575" s="25">
        <v>20.780811310000001</v>
      </c>
    </row>
    <row r="3576" spans="1:8">
      <c r="A3576" s="23">
        <v>3573</v>
      </c>
      <c r="B3576" s="23">
        <v>1000</v>
      </c>
      <c r="C3576" s="23">
        <v>1</v>
      </c>
      <c r="D3576" s="23">
        <v>500</v>
      </c>
      <c r="E3576" s="23">
        <v>20</v>
      </c>
      <c r="F3576" s="23">
        <v>30</v>
      </c>
      <c r="G3576" s="23">
        <v>40</v>
      </c>
      <c r="H3576" s="25">
        <v>18.204614639999999</v>
      </c>
    </row>
    <row r="3577" spans="1:8">
      <c r="A3577" s="23">
        <v>3574</v>
      </c>
      <c r="B3577" s="23">
        <v>1000</v>
      </c>
      <c r="C3577" s="23">
        <v>1</v>
      </c>
      <c r="D3577" s="23">
        <v>500</v>
      </c>
      <c r="E3577" s="23">
        <v>20</v>
      </c>
      <c r="F3577" s="23">
        <v>30</v>
      </c>
      <c r="G3577" s="23">
        <v>70</v>
      </c>
      <c r="H3577" s="25">
        <v>16.808708190000001</v>
      </c>
    </row>
    <row r="3578" spans="1:8">
      <c r="A3578" s="23">
        <v>3575</v>
      </c>
      <c r="B3578" s="23">
        <v>1000</v>
      </c>
      <c r="C3578" s="23">
        <v>1</v>
      </c>
      <c r="D3578" s="23">
        <v>500</v>
      </c>
      <c r="E3578" s="23">
        <v>20</v>
      </c>
      <c r="F3578" s="23">
        <v>30</v>
      </c>
      <c r="G3578" s="23">
        <v>100</v>
      </c>
      <c r="H3578" s="25">
        <v>15.673132900000001</v>
      </c>
    </row>
    <row r="3579" spans="1:8">
      <c r="A3579" s="23">
        <v>3576</v>
      </c>
      <c r="B3579" s="23">
        <v>1000</v>
      </c>
      <c r="C3579" s="23">
        <v>1</v>
      </c>
      <c r="D3579" s="23">
        <v>500</v>
      </c>
      <c r="E3579" s="23">
        <v>20</v>
      </c>
      <c r="F3579" s="23">
        <v>60</v>
      </c>
      <c r="G3579" s="23">
        <v>0</v>
      </c>
      <c r="H3579" s="25">
        <v>18.86884689</v>
      </c>
    </row>
    <row r="3580" spans="1:8">
      <c r="A3580" s="23">
        <v>3577</v>
      </c>
      <c r="B3580" s="23">
        <v>1000</v>
      </c>
      <c r="C3580" s="23">
        <v>1</v>
      </c>
      <c r="D3580" s="23">
        <v>500</v>
      </c>
      <c r="E3580" s="23">
        <v>20</v>
      </c>
      <c r="F3580" s="23">
        <v>60</v>
      </c>
      <c r="G3580" s="23">
        <v>5</v>
      </c>
      <c r="H3580" s="25">
        <v>16.77079964</v>
      </c>
    </row>
    <row r="3581" spans="1:8">
      <c r="A3581" s="23">
        <v>3578</v>
      </c>
      <c r="B3581" s="23">
        <v>1000</v>
      </c>
      <c r="C3581" s="23">
        <v>1</v>
      </c>
      <c r="D3581" s="23">
        <v>500</v>
      </c>
      <c r="E3581" s="23">
        <v>20</v>
      </c>
      <c r="F3581" s="23">
        <v>60</v>
      </c>
      <c r="G3581" s="23">
        <v>10</v>
      </c>
      <c r="H3581" s="25">
        <v>15.704972270000001</v>
      </c>
    </row>
    <row r="3582" spans="1:8">
      <c r="A3582" s="23">
        <v>3579</v>
      </c>
      <c r="B3582" s="23">
        <v>1000</v>
      </c>
      <c r="C3582" s="23">
        <v>1</v>
      </c>
      <c r="D3582" s="23">
        <v>500</v>
      </c>
      <c r="E3582" s="23">
        <v>20</v>
      </c>
      <c r="F3582" s="23">
        <v>60</v>
      </c>
      <c r="G3582" s="23">
        <v>40</v>
      </c>
      <c r="H3582" s="25">
        <v>13.39683151</v>
      </c>
    </row>
    <row r="3583" spans="1:8">
      <c r="A3583" s="23">
        <v>3580</v>
      </c>
      <c r="B3583" s="23">
        <v>1000</v>
      </c>
      <c r="C3583" s="23">
        <v>1</v>
      </c>
      <c r="D3583" s="23">
        <v>500</v>
      </c>
      <c r="E3583" s="23">
        <v>20</v>
      </c>
      <c r="F3583" s="23">
        <v>60</v>
      </c>
      <c r="G3583" s="23">
        <v>70</v>
      </c>
      <c r="H3583" s="25">
        <v>12.20293427</v>
      </c>
    </row>
    <row r="3584" spans="1:8">
      <c r="A3584" s="23">
        <v>3581</v>
      </c>
      <c r="B3584" s="23">
        <v>1000</v>
      </c>
      <c r="C3584" s="23">
        <v>1</v>
      </c>
      <c r="D3584" s="23">
        <v>500</v>
      </c>
      <c r="E3584" s="23">
        <v>20</v>
      </c>
      <c r="F3584" s="23">
        <v>60</v>
      </c>
      <c r="G3584" s="23">
        <v>100</v>
      </c>
      <c r="H3584" s="25">
        <v>11.326102260000001</v>
      </c>
    </row>
    <row r="3585" spans="1:8">
      <c r="A3585" s="23">
        <v>3582</v>
      </c>
      <c r="B3585" s="23">
        <v>1000</v>
      </c>
      <c r="C3585" s="23">
        <v>1</v>
      </c>
      <c r="D3585" s="23">
        <v>500</v>
      </c>
      <c r="E3585" s="23">
        <v>50</v>
      </c>
      <c r="F3585" s="23">
        <v>0</v>
      </c>
      <c r="G3585" s="23">
        <v>0</v>
      </c>
      <c r="H3585" s="25">
        <v>26.914144520000001</v>
      </c>
    </row>
    <row r="3586" spans="1:8">
      <c r="A3586" s="23">
        <v>3583</v>
      </c>
      <c r="B3586" s="23">
        <v>1000</v>
      </c>
      <c r="C3586" s="23">
        <v>1</v>
      </c>
      <c r="D3586" s="23">
        <v>500</v>
      </c>
      <c r="E3586" s="23">
        <v>50</v>
      </c>
      <c r="F3586" s="23">
        <v>0</v>
      </c>
      <c r="G3586" s="23">
        <v>5</v>
      </c>
      <c r="H3586" s="25">
        <v>24.48826408</v>
      </c>
    </row>
    <row r="3587" spans="1:8">
      <c r="A3587" s="23">
        <v>3584</v>
      </c>
      <c r="B3587" s="23">
        <v>1000</v>
      </c>
      <c r="C3587" s="23">
        <v>1</v>
      </c>
      <c r="D3587" s="23">
        <v>500</v>
      </c>
      <c r="E3587" s="23">
        <v>50</v>
      </c>
      <c r="F3587" s="23">
        <v>0</v>
      </c>
      <c r="G3587" s="23">
        <v>10</v>
      </c>
      <c r="H3587" s="25">
        <v>22.947336199999999</v>
      </c>
    </row>
    <row r="3588" spans="1:8">
      <c r="A3588" s="23">
        <v>3585</v>
      </c>
      <c r="B3588" s="23">
        <v>1000</v>
      </c>
      <c r="C3588" s="23">
        <v>1</v>
      </c>
      <c r="D3588" s="23">
        <v>500</v>
      </c>
      <c r="E3588" s="23">
        <v>50</v>
      </c>
      <c r="F3588" s="23">
        <v>0</v>
      </c>
      <c r="G3588" s="23">
        <v>40</v>
      </c>
      <c r="H3588" s="25">
        <v>19.934720989999999</v>
      </c>
    </row>
    <row r="3589" spans="1:8">
      <c r="A3589" s="23">
        <v>3586</v>
      </c>
      <c r="B3589" s="23">
        <v>1000</v>
      </c>
      <c r="C3589" s="23">
        <v>1</v>
      </c>
      <c r="D3589" s="23">
        <v>500</v>
      </c>
      <c r="E3589" s="23">
        <v>50</v>
      </c>
      <c r="F3589" s="23">
        <v>0</v>
      </c>
      <c r="G3589" s="23">
        <v>70</v>
      </c>
      <c r="H3589" s="25">
        <v>18.357994080000001</v>
      </c>
    </row>
    <row r="3590" spans="1:8">
      <c r="A3590" s="23">
        <v>3587</v>
      </c>
      <c r="B3590" s="23">
        <v>1000</v>
      </c>
      <c r="C3590" s="23">
        <v>1</v>
      </c>
      <c r="D3590" s="23">
        <v>500</v>
      </c>
      <c r="E3590" s="23">
        <v>50</v>
      </c>
      <c r="F3590" s="23">
        <v>0</v>
      </c>
      <c r="G3590" s="23">
        <v>100</v>
      </c>
      <c r="H3590" s="25">
        <v>17.143314360000002</v>
      </c>
    </row>
    <row r="3591" spans="1:8">
      <c r="A3591" s="23">
        <v>3588</v>
      </c>
      <c r="B3591" s="23">
        <v>1000</v>
      </c>
      <c r="C3591" s="23">
        <v>1</v>
      </c>
      <c r="D3591" s="23">
        <v>500</v>
      </c>
      <c r="E3591" s="23">
        <v>50</v>
      </c>
      <c r="F3591" s="23">
        <v>30</v>
      </c>
      <c r="G3591" s="23">
        <v>0</v>
      </c>
      <c r="H3591" s="25">
        <v>25.13858604</v>
      </c>
    </row>
    <row r="3592" spans="1:8">
      <c r="A3592" s="23">
        <v>3589</v>
      </c>
      <c r="B3592" s="23">
        <v>1000</v>
      </c>
      <c r="C3592" s="23">
        <v>1</v>
      </c>
      <c r="D3592" s="23">
        <v>500</v>
      </c>
      <c r="E3592" s="23">
        <v>50</v>
      </c>
      <c r="F3592" s="23">
        <v>30</v>
      </c>
      <c r="G3592" s="23">
        <v>5</v>
      </c>
      <c r="H3592" s="25">
        <v>22.708152770000002</v>
      </c>
    </row>
    <row r="3593" spans="1:8">
      <c r="A3593" s="23">
        <v>3590</v>
      </c>
      <c r="B3593" s="23">
        <v>1000</v>
      </c>
      <c r="C3593" s="23">
        <v>1</v>
      </c>
      <c r="D3593" s="23">
        <v>500</v>
      </c>
      <c r="E3593" s="23">
        <v>50</v>
      </c>
      <c r="F3593" s="23">
        <v>30</v>
      </c>
      <c r="G3593" s="23">
        <v>10</v>
      </c>
      <c r="H3593" s="25">
        <v>21.255430220000001</v>
      </c>
    </row>
    <row r="3594" spans="1:8">
      <c r="A3594" s="23">
        <v>3591</v>
      </c>
      <c r="B3594" s="23">
        <v>1000</v>
      </c>
      <c r="C3594" s="23">
        <v>1</v>
      </c>
      <c r="D3594" s="23">
        <v>500</v>
      </c>
      <c r="E3594" s="23">
        <v>50</v>
      </c>
      <c r="F3594" s="23">
        <v>30</v>
      </c>
      <c r="G3594" s="23">
        <v>40</v>
      </c>
      <c r="H3594" s="25">
        <v>18.547447210000001</v>
      </c>
    </row>
    <row r="3595" spans="1:8">
      <c r="A3595" s="23">
        <v>3592</v>
      </c>
      <c r="B3595" s="23">
        <v>1000</v>
      </c>
      <c r="C3595" s="23">
        <v>1</v>
      </c>
      <c r="D3595" s="23">
        <v>500</v>
      </c>
      <c r="E3595" s="23">
        <v>50</v>
      </c>
      <c r="F3595" s="23">
        <v>30</v>
      </c>
      <c r="G3595" s="23">
        <v>70</v>
      </c>
      <c r="H3595" s="25">
        <v>17.091377260000002</v>
      </c>
    </row>
    <row r="3596" spans="1:8">
      <c r="A3596" s="23">
        <v>3593</v>
      </c>
      <c r="B3596" s="23">
        <v>1000</v>
      </c>
      <c r="C3596" s="23">
        <v>1</v>
      </c>
      <c r="D3596" s="23">
        <v>500</v>
      </c>
      <c r="E3596" s="23">
        <v>50</v>
      </c>
      <c r="F3596" s="23">
        <v>30</v>
      </c>
      <c r="G3596" s="23">
        <v>100</v>
      </c>
      <c r="H3596" s="25">
        <v>15.96921539</v>
      </c>
    </row>
    <row r="3597" spans="1:8">
      <c r="A3597" s="23">
        <v>3594</v>
      </c>
      <c r="B3597" s="23">
        <v>1000</v>
      </c>
      <c r="C3597" s="23">
        <v>1</v>
      </c>
      <c r="D3597" s="23">
        <v>500</v>
      </c>
      <c r="E3597" s="23">
        <v>50</v>
      </c>
      <c r="F3597" s="23">
        <v>60</v>
      </c>
      <c r="G3597" s="23">
        <v>0</v>
      </c>
      <c r="H3597" s="25">
        <v>19.219173430000001</v>
      </c>
    </row>
    <row r="3598" spans="1:8">
      <c r="A3598" s="23">
        <v>3595</v>
      </c>
      <c r="B3598" s="23">
        <v>1000</v>
      </c>
      <c r="C3598" s="23">
        <v>1</v>
      </c>
      <c r="D3598" s="23">
        <v>500</v>
      </c>
      <c r="E3598" s="23">
        <v>50</v>
      </c>
      <c r="F3598" s="23">
        <v>60</v>
      </c>
      <c r="G3598" s="23">
        <v>5</v>
      </c>
      <c r="H3598" s="25">
        <v>17.05333328</v>
      </c>
    </row>
    <row r="3599" spans="1:8">
      <c r="A3599" s="23">
        <v>3596</v>
      </c>
      <c r="B3599" s="23">
        <v>1000</v>
      </c>
      <c r="C3599" s="23">
        <v>1</v>
      </c>
      <c r="D3599" s="23">
        <v>500</v>
      </c>
      <c r="E3599" s="23">
        <v>50</v>
      </c>
      <c r="F3599" s="23">
        <v>60</v>
      </c>
      <c r="G3599" s="23">
        <v>10</v>
      </c>
      <c r="H3599" s="25">
        <v>16.001560210000001</v>
      </c>
    </row>
    <row r="3600" spans="1:8">
      <c r="A3600" s="23">
        <v>3597</v>
      </c>
      <c r="B3600" s="23">
        <v>1000</v>
      </c>
      <c r="C3600" s="23">
        <v>1</v>
      </c>
      <c r="D3600" s="23">
        <v>500</v>
      </c>
      <c r="E3600" s="23">
        <v>50</v>
      </c>
      <c r="F3600" s="23">
        <v>60</v>
      </c>
      <c r="G3600" s="23">
        <v>40</v>
      </c>
      <c r="H3600" s="25">
        <v>13.61906433</v>
      </c>
    </row>
    <row r="3601" spans="1:8">
      <c r="A3601" s="23">
        <v>3598</v>
      </c>
      <c r="B3601" s="23">
        <v>1000</v>
      </c>
      <c r="C3601" s="23">
        <v>1</v>
      </c>
      <c r="D3601" s="23">
        <v>500</v>
      </c>
      <c r="E3601" s="23">
        <v>50</v>
      </c>
      <c r="F3601" s="23">
        <v>60</v>
      </c>
      <c r="G3601" s="23">
        <v>70</v>
      </c>
      <c r="H3601" s="25">
        <v>12.37984943</v>
      </c>
    </row>
    <row r="3602" spans="1:8">
      <c r="A3602" s="23">
        <v>3599</v>
      </c>
      <c r="B3602" s="23">
        <v>1000</v>
      </c>
      <c r="C3602" s="23">
        <v>1</v>
      </c>
      <c r="D3602" s="23">
        <v>500</v>
      </c>
      <c r="E3602" s="23">
        <v>50</v>
      </c>
      <c r="F3602" s="23">
        <v>60</v>
      </c>
      <c r="G3602" s="23">
        <v>100</v>
      </c>
      <c r="H3602" s="25">
        <v>11.472974779999999</v>
      </c>
    </row>
    <row r="3603" spans="1:8">
      <c r="A3603" s="23">
        <v>3600</v>
      </c>
      <c r="B3603" s="23">
        <v>1000</v>
      </c>
      <c r="C3603" s="23">
        <v>1</v>
      </c>
      <c r="D3603" s="23">
        <v>1000</v>
      </c>
      <c r="E3603" s="23">
        <v>1</v>
      </c>
      <c r="F3603" s="23">
        <v>0</v>
      </c>
      <c r="G3603" s="23">
        <v>0</v>
      </c>
      <c r="H3603" s="25">
        <v>14.37633801</v>
      </c>
    </row>
    <row r="3604" spans="1:8">
      <c r="A3604" s="23">
        <v>3601</v>
      </c>
      <c r="B3604" s="23">
        <v>1000</v>
      </c>
      <c r="C3604" s="23">
        <v>1</v>
      </c>
      <c r="D3604" s="23">
        <v>1000</v>
      </c>
      <c r="E3604" s="23">
        <v>1</v>
      </c>
      <c r="F3604" s="23">
        <v>0</v>
      </c>
      <c r="G3604" s="23">
        <v>5</v>
      </c>
      <c r="H3604" s="25">
        <v>13.531740190000001</v>
      </c>
    </row>
    <row r="3605" spans="1:8">
      <c r="A3605" s="23">
        <v>3602</v>
      </c>
      <c r="B3605" s="23">
        <v>1000</v>
      </c>
      <c r="C3605" s="23">
        <v>1</v>
      </c>
      <c r="D3605" s="23">
        <v>1000</v>
      </c>
      <c r="E3605" s="23">
        <v>1</v>
      </c>
      <c r="F3605" s="23">
        <v>0</v>
      </c>
      <c r="G3605" s="23">
        <v>10</v>
      </c>
      <c r="H3605" s="25">
        <v>13.164242740000001</v>
      </c>
    </row>
    <row r="3606" spans="1:8">
      <c r="A3606" s="23">
        <v>3603</v>
      </c>
      <c r="B3606" s="23">
        <v>1000</v>
      </c>
      <c r="C3606" s="23">
        <v>1</v>
      </c>
      <c r="D3606" s="23">
        <v>1000</v>
      </c>
      <c r="E3606" s="23">
        <v>1</v>
      </c>
      <c r="F3606" s="23">
        <v>0</v>
      </c>
      <c r="G3606" s="23">
        <v>40</v>
      </c>
      <c r="H3606" s="25">
        <v>12.36478806</v>
      </c>
    </row>
    <row r="3607" spans="1:8">
      <c r="A3607" s="23">
        <v>3604</v>
      </c>
      <c r="B3607" s="23">
        <v>1000</v>
      </c>
      <c r="C3607" s="23">
        <v>1</v>
      </c>
      <c r="D3607" s="23">
        <v>1000</v>
      </c>
      <c r="E3607" s="23">
        <v>1</v>
      </c>
      <c r="F3607" s="23">
        <v>0</v>
      </c>
      <c r="G3607" s="23">
        <v>70</v>
      </c>
      <c r="H3607" s="25">
        <v>11.853226660000001</v>
      </c>
    </row>
    <row r="3608" spans="1:8">
      <c r="A3608" s="23">
        <v>3605</v>
      </c>
      <c r="B3608" s="23">
        <v>1000</v>
      </c>
      <c r="C3608" s="23">
        <v>1</v>
      </c>
      <c r="D3608" s="23">
        <v>1000</v>
      </c>
      <c r="E3608" s="23">
        <v>1</v>
      </c>
      <c r="F3608" s="23">
        <v>0</v>
      </c>
      <c r="G3608" s="23">
        <v>100</v>
      </c>
      <c r="H3608" s="25">
        <v>11.38894367</v>
      </c>
    </row>
    <row r="3609" spans="1:8">
      <c r="A3609" s="23">
        <v>3606</v>
      </c>
      <c r="B3609" s="23">
        <v>1000</v>
      </c>
      <c r="C3609" s="23">
        <v>1</v>
      </c>
      <c r="D3609" s="23">
        <v>1000</v>
      </c>
      <c r="E3609" s="23">
        <v>1</v>
      </c>
      <c r="F3609" s="23">
        <v>30</v>
      </c>
      <c r="G3609" s="23">
        <v>0</v>
      </c>
      <c r="H3609" s="25">
        <v>14.01752853</v>
      </c>
    </row>
    <row r="3610" spans="1:8">
      <c r="A3610" s="23">
        <v>3607</v>
      </c>
      <c r="B3610" s="23">
        <v>1000</v>
      </c>
      <c r="C3610" s="23">
        <v>1</v>
      </c>
      <c r="D3610" s="23">
        <v>1000</v>
      </c>
      <c r="E3610" s="23">
        <v>1</v>
      </c>
      <c r="F3610" s="23">
        <v>30</v>
      </c>
      <c r="G3610" s="23">
        <v>5</v>
      </c>
      <c r="H3610" s="25">
        <v>13.132446290000001</v>
      </c>
    </row>
    <row r="3611" spans="1:8">
      <c r="A3611" s="23">
        <v>3608</v>
      </c>
      <c r="B3611" s="23">
        <v>1000</v>
      </c>
      <c r="C3611" s="23">
        <v>1</v>
      </c>
      <c r="D3611" s="23">
        <v>1000</v>
      </c>
      <c r="E3611" s="23">
        <v>1</v>
      </c>
      <c r="F3611" s="23">
        <v>30</v>
      </c>
      <c r="G3611" s="23">
        <v>10</v>
      </c>
      <c r="H3611" s="25">
        <v>12.72723579</v>
      </c>
    </row>
    <row r="3612" spans="1:8">
      <c r="A3612" s="23">
        <v>3609</v>
      </c>
      <c r="B3612" s="23">
        <v>1000</v>
      </c>
      <c r="C3612" s="23">
        <v>1</v>
      </c>
      <c r="D3612" s="23">
        <v>1000</v>
      </c>
      <c r="E3612" s="23">
        <v>1</v>
      </c>
      <c r="F3612" s="23">
        <v>30</v>
      </c>
      <c r="G3612" s="23">
        <v>40</v>
      </c>
      <c r="H3612" s="25">
        <v>11.891381259999999</v>
      </c>
    </row>
    <row r="3613" spans="1:8">
      <c r="A3613" s="23">
        <v>3610</v>
      </c>
      <c r="B3613" s="23">
        <v>1000</v>
      </c>
      <c r="C3613" s="23">
        <v>1</v>
      </c>
      <c r="D3613" s="23">
        <v>1000</v>
      </c>
      <c r="E3613" s="23">
        <v>1</v>
      </c>
      <c r="F3613" s="23">
        <v>30</v>
      </c>
      <c r="G3613" s="23">
        <v>70</v>
      </c>
      <c r="H3613" s="25">
        <v>11.3374548</v>
      </c>
    </row>
    <row r="3614" spans="1:8">
      <c r="A3614" s="23">
        <v>3611</v>
      </c>
      <c r="B3614" s="23">
        <v>1000</v>
      </c>
      <c r="C3614" s="23">
        <v>1</v>
      </c>
      <c r="D3614" s="23">
        <v>1000</v>
      </c>
      <c r="E3614" s="23">
        <v>1</v>
      </c>
      <c r="F3614" s="23">
        <v>30</v>
      </c>
      <c r="G3614" s="23">
        <v>100</v>
      </c>
      <c r="H3614" s="25">
        <v>10.874595640000001</v>
      </c>
    </row>
    <row r="3615" spans="1:8">
      <c r="A3615" s="23">
        <v>3612</v>
      </c>
      <c r="B3615" s="23">
        <v>1000</v>
      </c>
      <c r="C3615" s="23">
        <v>1</v>
      </c>
      <c r="D3615" s="23">
        <v>1000</v>
      </c>
      <c r="E3615" s="23">
        <v>1</v>
      </c>
      <c r="F3615" s="23">
        <v>60</v>
      </c>
      <c r="G3615" s="23">
        <v>0</v>
      </c>
      <c r="H3615" s="25">
        <v>12.449300770000001</v>
      </c>
    </row>
    <row r="3616" spans="1:8">
      <c r="A3616" s="23">
        <v>3613</v>
      </c>
      <c r="B3616" s="23">
        <v>1000</v>
      </c>
      <c r="C3616" s="23">
        <v>1</v>
      </c>
      <c r="D3616" s="23">
        <v>1000</v>
      </c>
      <c r="E3616" s="23">
        <v>1</v>
      </c>
      <c r="F3616" s="23">
        <v>60</v>
      </c>
      <c r="G3616" s="23">
        <v>5</v>
      </c>
      <c r="H3616" s="25">
        <v>11.272161479999999</v>
      </c>
    </row>
    <row r="3617" spans="1:8">
      <c r="A3617" s="23">
        <v>3614</v>
      </c>
      <c r="B3617" s="23">
        <v>1000</v>
      </c>
      <c r="C3617" s="23">
        <v>1</v>
      </c>
      <c r="D3617" s="23">
        <v>1000</v>
      </c>
      <c r="E3617" s="23">
        <v>1</v>
      </c>
      <c r="F3617" s="23">
        <v>60</v>
      </c>
      <c r="G3617" s="23">
        <v>10</v>
      </c>
      <c r="H3617" s="25">
        <v>10.79543018</v>
      </c>
    </row>
    <row r="3618" spans="1:8">
      <c r="A3618" s="23">
        <v>3615</v>
      </c>
      <c r="B3618" s="23">
        <v>1000</v>
      </c>
      <c r="C3618" s="23">
        <v>1</v>
      </c>
      <c r="D3618" s="23">
        <v>1000</v>
      </c>
      <c r="E3618" s="23">
        <v>1</v>
      </c>
      <c r="F3618" s="23">
        <v>60</v>
      </c>
      <c r="G3618" s="23">
        <v>40</v>
      </c>
      <c r="H3618" s="25">
        <v>9.8725471500000008</v>
      </c>
    </row>
    <row r="3619" spans="1:8">
      <c r="A3619" s="23">
        <v>3616</v>
      </c>
      <c r="B3619" s="23">
        <v>1000</v>
      </c>
      <c r="C3619" s="23">
        <v>1</v>
      </c>
      <c r="D3619" s="23">
        <v>1000</v>
      </c>
      <c r="E3619" s="23">
        <v>1</v>
      </c>
      <c r="F3619" s="23">
        <v>60</v>
      </c>
      <c r="G3619" s="23">
        <v>70</v>
      </c>
      <c r="H3619" s="25">
        <v>9.3192539219999997</v>
      </c>
    </row>
    <row r="3620" spans="1:8">
      <c r="A3620" s="23">
        <v>3617</v>
      </c>
      <c r="B3620" s="23">
        <v>1000</v>
      </c>
      <c r="C3620" s="23">
        <v>1</v>
      </c>
      <c r="D3620" s="23">
        <v>1000</v>
      </c>
      <c r="E3620" s="23">
        <v>1</v>
      </c>
      <c r="F3620" s="23">
        <v>60</v>
      </c>
      <c r="G3620" s="23">
        <v>100</v>
      </c>
      <c r="H3620" s="25">
        <v>8.8579778670000007</v>
      </c>
    </row>
    <row r="3621" spans="1:8">
      <c r="A3621" s="23">
        <v>3618</v>
      </c>
      <c r="B3621" s="23">
        <v>1000</v>
      </c>
      <c r="C3621" s="23">
        <v>1</v>
      </c>
      <c r="D3621" s="23">
        <v>1000</v>
      </c>
      <c r="E3621" s="23">
        <v>5</v>
      </c>
      <c r="F3621" s="23">
        <v>0</v>
      </c>
      <c r="G3621" s="23">
        <v>0</v>
      </c>
      <c r="H3621" s="25">
        <v>24.78952408</v>
      </c>
    </row>
    <row r="3622" spans="1:8">
      <c r="A3622" s="23">
        <v>3619</v>
      </c>
      <c r="B3622" s="23">
        <v>1000</v>
      </c>
      <c r="C3622" s="23">
        <v>1</v>
      </c>
      <c r="D3622" s="23">
        <v>1000</v>
      </c>
      <c r="E3622" s="23">
        <v>5</v>
      </c>
      <c r="F3622" s="23">
        <v>0</v>
      </c>
      <c r="G3622" s="23">
        <v>5</v>
      </c>
      <c r="H3622" s="25">
        <v>22.616292949999998</v>
      </c>
    </row>
    <row r="3623" spans="1:8">
      <c r="A3623" s="23">
        <v>3620</v>
      </c>
      <c r="B3623" s="23">
        <v>1000</v>
      </c>
      <c r="C3623" s="23">
        <v>1</v>
      </c>
      <c r="D3623" s="23">
        <v>1000</v>
      </c>
      <c r="E3623" s="23">
        <v>5</v>
      </c>
      <c r="F3623" s="23">
        <v>0</v>
      </c>
      <c r="G3623" s="23">
        <v>10</v>
      </c>
      <c r="H3623" s="25">
        <v>21.295118330000001</v>
      </c>
    </row>
    <row r="3624" spans="1:8">
      <c r="A3624" s="23">
        <v>3621</v>
      </c>
      <c r="B3624" s="23">
        <v>1000</v>
      </c>
      <c r="C3624" s="23">
        <v>1</v>
      </c>
      <c r="D3624" s="23">
        <v>1000</v>
      </c>
      <c r="E3624" s="23">
        <v>5</v>
      </c>
      <c r="F3624" s="23">
        <v>0</v>
      </c>
      <c r="G3624" s="23">
        <v>40</v>
      </c>
      <c r="H3624" s="25">
        <v>18.8074379</v>
      </c>
    </row>
    <row r="3625" spans="1:8">
      <c r="A3625" s="23">
        <v>3622</v>
      </c>
      <c r="B3625" s="23">
        <v>1000</v>
      </c>
      <c r="C3625" s="23">
        <v>1</v>
      </c>
      <c r="D3625" s="23">
        <v>1000</v>
      </c>
      <c r="E3625" s="23">
        <v>5</v>
      </c>
      <c r="F3625" s="23">
        <v>0</v>
      </c>
      <c r="G3625" s="23">
        <v>70</v>
      </c>
      <c r="H3625" s="25">
        <v>17.43294144</v>
      </c>
    </row>
    <row r="3626" spans="1:8">
      <c r="A3626" s="23">
        <v>3623</v>
      </c>
      <c r="B3626" s="23">
        <v>1000</v>
      </c>
      <c r="C3626" s="23">
        <v>1</v>
      </c>
      <c r="D3626" s="23">
        <v>1000</v>
      </c>
      <c r="E3626" s="23">
        <v>5</v>
      </c>
      <c r="F3626" s="23">
        <v>0</v>
      </c>
      <c r="G3626" s="23">
        <v>100</v>
      </c>
      <c r="H3626" s="25">
        <v>16.240177160000002</v>
      </c>
    </row>
    <row r="3627" spans="1:8">
      <c r="A3627" s="23">
        <v>3624</v>
      </c>
      <c r="B3627" s="23">
        <v>1000</v>
      </c>
      <c r="C3627" s="23">
        <v>1</v>
      </c>
      <c r="D3627" s="23">
        <v>1000</v>
      </c>
      <c r="E3627" s="23">
        <v>5</v>
      </c>
      <c r="F3627" s="23">
        <v>30</v>
      </c>
      <c r="G3627" s="23">
        <v>0</v>
      </c>
      <c r="H3627" s="25">
        <v>23.30540276</v>
      </c>
    </row>
    <row r="3628" spans="1:8">
      <c r="A3628" s="23">
        <v>3625</v>
      </c>
      <c r="B3628" s="23">
        <v>1000</v>
      </c>
      <c r="C3628" s="23">
        <v>1</v>
      </c>
      <c r="D3628" s="23">
        <v>1000</v>
      </c>
      <c r="E3628" s="23">
        <v>5</v>
      </c>
      <c r="F3628" s="23">
        <v>30</v>
      </c>
      <c r="G3628" s="23">
        <v>5</v>
      </c>
      <c r="H3628" s="25">
        <v>21.112865450000001</v>
      </c>
    </row>
    <row r="3629" spans="1:8">
      <c r="A3629" s="23">
        <v>3626</v>
      </c>
      <c r="B3629" s="23">
        <v>1000</v>
      </c>
      <c r="C3629" s="23">
        <v>1</v>
      </c>
      <c r="D3629" s="23">
        <v>1000</v>
      </c>
      <c r="E3629" s="23">
        <v>5</v>
      </c>
      <c r="F3629" s="23">
        <v>30</v>
      </c>
      <c r="G3629" s="23">
        <v>10</v>
      </c>
      <c r="H3629" s="25">
        <v>19.90065002</v>
      </c>
    </row>
    <row r="3630" spans="1:8">
      <c r="A3630" s="23">
        <v>3627</v>
      </c>
      <c r="B3630" s="23">
        <v>1000</v>
      </c>
      <c r="C3630" s="23">
        <v>1</v>
      </c>
      <c r="D3630" s="23">
        <v>1000</v>
      </c>
      <c r="E3630" s="23">
        <v>5</v>
      </c>
      <c r="F3630" s="23">
        <v>30</v>
      </c>
      <c r="G3630" s="23">
        <v>40</v>
      </c>
      <c r="H3630" s="25">
        <v>17.611045839999999</v>
      </c>
    </row>
    <row r="3631" spans="1:8">
      <c r="A3631" s="23">
        <v>3628</v>
      </c>
      <c r="B3631" s="23">
        <v>1000</v>
      </c>
      <c r="C3631" s="23">
        <v>1</v>
      </c>
      <c r="D3631" s="23">
        <v>1000</v>
      </c>
      <c r="E3631" s="23">
        <v>5</v>
      </c>
      <c r="F3631" s="23">
        <v>30</v>
      </c>
      <c r="G3631" s="23">
        <v>70</v>
      </c>
      <c r="H3631" s="25">
        <v>16.180765149999999</v>
      </c>
    </row>
    <row r="3632" spans="1:8">
      <c r="A3632" s="23">
        <v>3629</v>
      </c>
      <c r="B3632" s="23">
        <v>1000</v>
      </c>
      <c r="C3632" s="23">
        <v>1</v>
      </c>
      <c r="D3632" s="23">
        <v>1000</v>
      </c>
      <c r="E3632" s="23">
        <v>5</v>
      </c>
      <c r="F3632" s="23">
        <v>30</v>
      </c>
      <c r="G3632" s="23">
        <v>100</v>
      </c>
      <c r="H3632" s="25">
        <v>15.082113270000001</v>
      </c>
    </row>
    <row r="3633" spans="1:8">
      <c r="A3633" s="23">
        <v>3630</v>
      </c>
      <c r="B3633" s="23">
        <v>1000</v>
      </c>
      <c r="C3633" s="23">
        <v>1</v>
      </c>
      <c r="D3633" s="23">
        <v>1000</v>
      </c>
      <c r="E3633" s="23">
        <v>5</v>
      </c>
      <c r="F3633" s="23">
        <v>60</v>
      </c>
      <c r="G3633" s="23">
        <v>0</v>
      </c>
      <c r="H3633" s="25">
        <v>18.24990463</v>
      </c>
    </row>
    <row r="3634" spans="1:8">
      <c r="A3634" s="23">
        <v>3631</v>
      </c>
      <c r="B3634" s="23">
        <v>1000</v>
      </c>
      <c r="C3634" s="23">
        <v>1</v>
      </c>
      <c r="D3634" s="23">
        <v>1000</v>
      </c>
      <c r="E3634" s="23">
        <v>5</v>
      </c>
      <c r="F3634" s="23">
        <v>60</v>
      </c>
      <c r="G3634" s="23">
        <v>5</v>
      </c>
      <c r="H3634" s="25">
        <v>16.133193970000001</v>
      </c>
    </row>
    <row r="3635" spans="1:8">
      <c r="A3635" s="23">
        <v>3632</v>
      </c>
      <c r="B3635" s="23">
        <v>1000</v>
      </c>
      <c r="C3635" s="23">
        <v>1</v>
      </c>
      <c r="D3635" s="23">
        <v>1000</v>
      </c>
      <c r="E3635" s="23">
        <v>5</v>
      </c>
      <c r="F3635" s="23">
        <v>60</v>
      </c>
      <c r="G3635" s="23">
        <v>10</v>
      </c>
      <c r="H3635" s="25">
        <v>15.09494209</v>
      </c>
    </row>
    <row r="3636" spans="1:8">
      <c r="A3636" s="23">
        <v>3633</v>
      </c>
      <c r="B3636" s="23">
        <v>1000</v>
      </c>
      <c r="C3636" s="23">
        <v>1</v>
      </c>
      <c r="D3636" s="23">
        <v>1000</v>
      </c>
      <c r="E3636" s="23">
        <v>5</v>
      </c>
      <c r="F3636" s="23">
        <v>60</v>
      </c>
      <c r="G3636" s="23">
        <v>40</v>
      </c>
      <c r="H3636" s="25">
        <v>13.23179627</v>
      </c>
    </row>
    <row r="3637" spans="1:8">
      <c r="A3637" s="23">
        <v>3634</v>
      </c>
      <c r="B3637" s="23">
        <v>1000</v>
      </c>
      <c r="C3637" s="23">
        <v>1</v>
      </c>
      <c r="D3637" s="23">
        <v>1000</v>
      </c>
      <c r="E3637" s="23">
        <v>5</v>
      </c>
      <c r="F3637" s="23">
        <v>60</v>
      </c>
      <c r="G3637" s="23">
        <v>70</v>
      </c>
      <c r="H3637" s="25">
        <v>12.20844746</v>
      </c>
    </row>
    <row r="3638" spans="1:8">
      <c r="A3638" s="23">
        <v>3635</v>
      </c>
      <c r="B3638" s="23">
        <v>1000</v>
      </c>
      <c r="C3638" s="23">
        <v>1</v>
      </c>
      <c r="D3638" s="23">
        <v>1000</v>
      </c>
      <c r="E3638" s="23">
        <v>5</v>
      </c>
      <c r="F3638" s="23">
        <v>60</v>
      </c>
      <c r="G3638" s="23">
        <v>100</v>
      </c>
      <c r="H3638" s="25">
        <v>11.30991554</v>
      </c>
    </row>
    <row r="3639" spans="1:8">
      <c r="A3639" s="23">
        <v>3636</v>
      </c>
      <c r="B3639" s="23">
        <v>1000</v>
      </c>
      <c r="C3639" s="23">
        <v>1</v>
      </c>
      <c r="D3639" s="23">
        <v>1000</v>
      </c>
      <c r="E3639" s="23">
        <v>10</v>
      </c>
      <c r="F3639" s="23">
        <v>0</v>
      </c>
      <c r="G3639" s="23">
        <v>0</v>
      </c>
      <c r="H3639" s="25">
        <v>26.153545380000001</v>
      </c>
    </row>
    <row r="3640" spans="1:8">
      <c r="A3640" s="23">
        <v>3637</v>
      </c>
      <c r="B3640" s="23">
        <v>1000</v>
      </c>
      <c r="C3640" s="23">
        <v>1</v>
      </c>
      <c r="D3640" s="23">
        <v>1000</v>
      </c>
      <c r="E3640" s="23">
        <v>10</v>
      </c>
      <c r="F3640" s="23">
        <v>0</v>
      </c>
      <c r="G3640" s="23">
        <v>5</v>
      </c>
      <c r="H3640" s="25">
        <v>23.851247789999999</v>
      </c>
    </row>
    <row r="3641" spans="1:8">
      <c r="A3641" s="23">
        <v>3638</v>
      </c>
      <c r="B3641" s="23">
        <v>1000</v>
      </c>
      <c r="C3641" s="23">
        <v>1</v>
      </c>
      <c r="D3641" s="23">
        <v>1000</v>
      </c>
      <c r="E3641" s="23">
        <v>10</v>
      </c>
      <c r="F3641" s="23">
        <v>0</v>
      </c>
      <c r="G3641" s="23">
        <v>10</v>
      </c>
      <c r="H3641" s="25">
        <v>22.33789063</v>
      </c>
    </row>
    <row r="3642" spans="1:8">
      <c r="A3642" s="23">
        <v>3639</v>
      </c>
      <c r="B3642" s="23">
        <v>1000</v>
      </c>
      <c r="C3642" s="23">
        <v>1</v>
      </c>
      <c r="D3642" s="23">
        <v>1000</v>
      </c>
      <c r="E3642" s="23">
        <v>10</v>
      </c>
      <c r="F3642" s="23">
        <v>0</v>
      </c>
      <c r="G3642" s="23">
        <v>40</v>
      </c>
      <c r="H3642" s="25">
        <v>19.502849579999999</v>
      </c>
    </row>
    <row r="3643" spans="1:8">
      <c r="A3643" s="23">
        <v>3640</v>
      </c>
      <c r="B3643" s="23">
        <v>1000</v>
      </c>
      <c r="C3643" s="23">
        <v>1</v>
      </c>
      <c r="D3643" s="23">
        <v>1000</v>
      </c>
      <c r="E3643" s="23">
        <v>10</v>
      </c>
      <c r="F3643" s="23">
        <v>0</v>
      </c>
      <c r="G3643" s="23">
        <v>70</v>
      </c>
      <c r="H3643" s="25">
        <v>18.00463104</v>
      </c>
    </row>
    <row r="3644" spans="1:8">
      <c r="A3644" s="23">
        <v>3641</v>
      </c>
      <c r="B3644" s="23">
        <v>1000</v>
      </c>
      <c r="C3644" s="23">
        <v>1</v>
      </c>
      <c r="D3644" s="23">
        <v>1000</v>
      </c>
      <c r="E3644" s="23">
        <v>10</v>
      </c>
      <c r="F3644" s="23">
        <v>0</v>
      </c>
      <c r="G3644" s="23">
        <v>100</v>
      </c>
      <c r="H3644" s="25">
        <v>16.84594727</v>
      </c>
    </row>
    <row r="3645" spans="1:8">
      <c r="A3645" s="23">
        <v>3642</v>
      </c>
      <c r="B3645" s="23">
        <v>1000</v>
      </c>
      <c r="C3645" s="23">
        <v>1</v>
      </c>
      <c r="D3645" s="23">
        <v>1000</v>
      </c>
      <c r="E3645" s="23">
        <v>10</v>
      </c>
      <c r="F3645" s="23">
        <v>30</v>
      </c>
      <c r="G3645" s="23">
        <v>0</v>
      </c>
      <c r="H3645" s="25">
        <v>24.494379039999998</v>
      </c>
    </row>
    <row r="3646" spans="1:8">
      <c r="A3646" s="23">
        <v>3643</v>
      </c>
      <c r="B3646" s="23">
        <v>1000</v>
      </c>
      <c r="C3646" s="23">
        <v>1</v>
      </c>
      <c r="D3646" s="23">
        <v>1000</v>
      </c>
      <c r="E3646" s="23">
        <v>10</v>
      </c>
      <c r="F3646" s="23">
        <v>30</v>
      </c>
      <c r="G3646" s="23">
        <v>5</v>
      </c>
      <c r="H3646" s="25">
        <v>22.117498399999999</v>
      </c>
    </row>
    <row r="3647" spans="1:8">
      <c r="A3647" s="23">
        <v>3644</v>
      </c>
      <c r="B3647" s="23">
        <v>1000</v>
      </c>
      <c r="C3647" s="23">
        <v>1</v>
      </c>
      <c r="D3647" s="23">
        <v>1000</v>
      </c>
      <c r="E3647" s="23">
        <v>10</v>
      </c>
      <c r="F3647" s="23">
        <v>30</v>
      </c>
      <c r="G3647" s="23">
        <v>10</v>
      </c>
      <c r="H3647" s="25">
        <v>20.746959690000001</v>
      </c>
    </row>
    <row r="3648" spans="1:8">
      <c r="A3648" s="23">
        <v>3645</v>
      </c>
      <c r="B3648" s="23">
        <v>1000</v>
      </c>
      <c r="C3648" s="23">
        <v>1</v>
      </c>
      <c r="D3648" s="23">
        <v>1000</v>
      </c>
      <c r="E3648" s="23">
        <v>10</v>
      </c>
      <c r="F3648" s="23">
        <v>30</v>
      </c>
      <c r="G3648" s="23">
        <v>40</v>
      </c>
      <c r="H3648" s="25">
        <v>18.182807919999998</v>
      </c>
    </row>
    <row r="3649" spans="1:8">
      <c r="A3649" s="23">
        <v>3646</v>
      </c>
      <c r="B3649" s="23">
        <v>1000</v>
      </c>
      <c r="C3649" s="23">
        <v>1</v>
      </c>
      <c r="D3649" s="23">
        <v>1000</v>
      </c>
      <c r="E3649" s="23">
        <v>10</v>
      </c>
      <c r="F3649" s="23">
        <v>30</v>
      </c>
      <c r="G3649" s="23">
        <v>70</v>
      </c>
      <c r="H3649" s="25">
        <v>16.792242049999999</v>
      </c>
    </row>
    <row r="3650" spans="1:8">
      <c r="A3650" s="23">
        <v>3647</v>
      </c>
      <c r="B3650" s="23">
        <v>1000</v>
      </c>
      <c r="C3650" s="23">
        <v>1</v>
      </c>
      <c r="D3650" s="23">
        <v>1000</v>
      </c>
      <c r="E3650" s="23">
        <v>10</v>
      </c>
      <c r="F3650" s="23">
        <v>30</v>
      </c>
      <c r="G3650" s="23">
        <v>100</v>
      </c>
      <c r="H3650" s="25">
        <v>15.65623474</v>
      </c>
    </row>
    <row r="3651" spans="1:8">
      <c r="A3651" s="23">
        <v>3648</v>
      </c>
      <c r="B3651" s="23">
        <v>1000</v>
      </c>
      <c r="C3651" s="23">
        <v>1</v>
      </c>
      <c r="D3651" s="23">
        <v>1000</v>
      </c>
      <c r="E3651" s="23">
        <v>10</v>
      </c>
      <c r="F3651" s="23">
        <v>60</v>
      </c>
      <c r="G3651" s="23">
        <v>0</v>
      </c>
      <c r="H3651" s="25">
        <v>18.845745090000001</v>
      </c>
    </row>
    <row r="3652" spans="1:8">
      <c r="A3652" s="23">
        <v>3649</v>
      </c>
      <c r="B3652" s="23">
        <v>1000</v>
      </c>
      <c r="C3652" s="23">
        <v>1</v>
      </c>
      <c r="D3652" s="23">
        <v>1000</v>
      </c>
      <c r="E3652" s="23">
        <v>10</v>
      </c>
      <c r="F3652" s="23">
        <v>60</v>
      </c>
      <c r="G3652" s="23">
        <v>5</v>
      </c>
      <c r="H3652" s="25">
        <v>16.7543869</v>
      </c>
    </row>
    <row r="3653" spans="1:8">
      <c r="A3653" s="23">
        <v>3650</v>
      </c>
      <c r="B3653" s="23">
        <v>1000</v>
      </c>
      <c r="C3653" s="23">
        <v>1</v>
      </c>
      <c r="D3653" s="23">
        <v>1000</v>
      </c>
      <c r="E3653" s="23">
        <v>10</v>
      </c>
      <c r="F3653" s="23">
        <v>60</v>
      </c>
      <c r="G3653" s="23">
        <v>10</v>
      </c>
      <c r="H3653" s="25">
        <v>15.68755436</v>
      </c>
    </row>
    <row r="3654" spans="1:8">
      <c r="A3654" s="23">
        <v>3651</v>
      </c>
      <c r="B3654" s="23">
        <v>1000</v>
      </c>
      <c r="C3654" s="23">
        <v>1</v>
      </c>
      <c r="D3654" s="23">
        <v>1000</v>
      </c>
      <c r="E3654" s="23">
        <v>10</v>
      </c>
      <c r="F3654" s="23">
        <v>60</v>
      </c>
      <c r="G3654" s="23">
        <v>40</v>
      </c>
      <c r="H3654" s="25">
        <v>13.385849</v>
      </c>
    </row>
    <row r="3655" spans="1:8">
      <c r="A3655" s="23">
        <v>3652</v>
      </c>
      <c r="B3655" s="23">
        <v>1000</v>
      </c>
      <c r="C3655" s="23">
        <v>1</v>
      </c>
      <c r="D3655" s="23">
        <v>1000</v>
      </c>
      <c r="E3655" s="23">
        <v>10</v>
      </c>
      <c r="F3655" s="23">
        <v>60</v>
      </c>
      <c r="G3655" s="23">
        <v>70</v>
      </c>
      <c r="H3655" s="25">
        <v>12.19471169</v>
      </c>
    </row>
    <row r="3656" spans="1:8">
      <c r="A3656" s="23">
        <v>3653</v>
      </c>
      <c r="B3656" s="23">
        <v>1000</v>
      </c>
      <c r="C3656" s="23">
        <v>1</v>
      </c>
      <c r="D3656" s="23">
        <v>1000</v>
      </c>
      <c r="E3656" s="23">
        <v>10</v>
      </c>
      <c r="F3656" s="23">
        <v>60</v>
      </c>
      <c r="G3656" s="23">
        <v>100</v>
      </c>
      <c r="H3656" s="25">
        <v>11.31965447</v>
      </c>
    </row>
    <row r="3657" spans="1:8">
      <c r="A3657" s="23">
        <v>3654</v>
      </c>
      <c r="B3657" s="23">
        <v>1000</v>
      </c>
      <c r="C3657" s="23">
        <v>1</v>
      </c>
      <c r="D3657" s="23">
        <v>1000</v>
      </c>
      <c r="E3657" s="23">
        <v>20</v>
      </c>
      <c r="F3657" s="23">
        <v>0</v>
      </c>
      <c r="G3657" s="23">
        <v>0</v>
      </c>
      <c r="H3657" s="25">
        <v>26.783721920000001</v>
      </c>
    </row>
    <row r="3658" spans="1:8">
      <c r="A3658" s="23">
        <v>3655</v>
      </c>
      <c r="B3658" s="23">
        <v>1000</v>
      </c>
      <c r="C3658" s="23">
        <v>1</v>
      </c>
      <c r="D3658" s="23">
        <v>1000</v>
      </c>
      <c r="E3658" s="23">
        <v>20</v>
      </c>
      <c r="F3658" s="23">
        <v>0</v>
      </c>
      <c r="G3658" s="23">
        <v>5</v>
      </c>
      <c r="H3658" s="25">
        <v>24.379180909999999</v>
      </c>
    </row>
    <row r="3659" spans="1:8">
      <c r="A3659" s="23">
        <v>3656</v>
      </c>
      <c r="B3659" s="23">
        <v>1000</v>
      </c>
      <c r="C3659" s="23">
        <v>1</v>
      </c>
      <c r="D3659" s="23">
        <v>1000</v>
      </c>
      <c r="E3659" s="23">
        <v>20</v>
      </c>
      <c r="F3659" s="23">
        <v>0</v>
      </c>
      <c r="G3659" s="23">
        <v>10</v>
      </c>
      <c r="H3659" s="25">
        <v>22.843158720000002</v>
      </c>
    </row>
    <row r="3660" spans="1:8">
      <c r="A3660" s="23">
        <v>3657</v>
      </c>
      <c r="B3660" s="23">
        <v>1000</v>
      </c>
      <c r="C3660" s="23">
        <v>1</v>
      </c>
      <c r="D3660" s="23">
        <v>1000</v>
      </c>
      <c r="E3660" s="23">
        <v>20</v>
      </c>
      <c r="F3660" s="23">
        <v>0</v>
      </c>
      <c r="G3660" s="23">
        <v>40</v>
      </c>
      <c r="H3660" s="25">
        <v>19.861200329999999</v>
      </c>
    </row>
    <row r="3661" spans="1:8">
      <c r="A3661" s="23">
        <v>3658</v>
      </c>
      <c r="B3661" s="23">
        <v>1000</v>
      </c>
      <c r="C3661" s="23">
        <v>1</v>
      </c>
      <c r="D3661" s="23">
        <v>1000</v>
      </c>
      <c r="E3661" s="23">
        <v>20</v>
      </c>
      <c r="F3661" s="23">
        <v>0</v>
      </c>
      <c r="G3661" s="23">
        <v>70</v>
      </c>
      <c r="H3661" s="25">
        <v>18.29795837</v>
      </c>
    </row>
    <row r="3662" spans="1:8">
      <c r="A3662" s="23">
        <v>3659</v>
      </c>
      <c r="B3662" s="23">
        <v>1000</v>
      </c>
      <c r="C3662" s="23">
        <v>1</v>
      </c>
      <c r="D3662" s="23">
        <v>1000</v>
      </c>
      <c r="E3662" s="23">
        <v>20</v>
      </c>
      <c r="F3662" s="23">
        <v>0</v>
      </c>
      <c r="G3662" s="23">
        <v>100</v>
      </c>
      <c r="H3662" s="25">
        <v>17.092872620000001</v>
      </c>
    </row>
    <row r="3663" spans="1:8">
      <c r="A3663" s="23">
        <v>3660</v>
      </c>
      <c r="B3663" s="23">
        <v>1000</v>
      </c>
      <c r="C3663" s="23">
        <v>1</v>
      </c>
      <c r="D3663" s="23">
        <v>1000</v>
      </c>
      <c r="E3663" s="23">
        <v>20</v>
      </c>
      <c r="F3663" s="23">
        <v>30</v>
      </c>
      <c r="G3663" s="23">
        <v>0</v>
      </c>
      <c r="H3663" s="25">
        <v>25.028350830000001</v>
      </c>
    </row>
    <row r="3664" spans="1:8">
      <c r="A3664" s="23">
        <v>3661</v>
      </c>
      <c r="B3664" s="23">
        <v>1000</v>
      </c>
      <c r="C3664" s="23">
        <v>1</v>
      </c>
      <c r="D3664" s="23">
        <v>1000</v>
      </c>
      <c r="E3664" s="23">
        <v>20</v>
      </c>
      <c r="F3664" s="23">
        <v>30</v>
      </c>
      <c r="G3664" s="23">
        <v>5</v>
      </c>
      <c r="H3664" s="25">
        <v>22.607233050000001</v>
      </c>
    </row>
    <row r="3665" spans="1:8">
      <c r="A3665" s="23">
        <v>3662</v>
      </c>
      <c r="B3665" s="23">
        <v>1000</v>
      </c>
      <c r="C3665" s="23">
        <v>1</v>
      </c>
      <c r="D3665" s="23">
        <v>1000</v>
      </c>
      <c r="E3665" s="23">
        <v>20</v>
      </c>
      <c r="F3665" s="23">
        <v>30</v>
      </c>
      <c r="G3665" s="23">
        <v>10</v>
      </c>
      <c r="H3665" s="25">
        <v>21.168704989999998</v>
      </c>
    </row>
    <row r="3666" spans="1:8">
      <c r="A3666" s="23">
        <v>3663</v>
      </c>
      <c r="B3666" s="23">
        <v>1000</v>
      </c>
      <c r="C3666" s="23">
        <v>1</v>
      </c>
      <c r="D3666" s="23">
        <v>1000</v>
      </c>
      <c r="E3666" s="23">
        <v>20</v>
      </c>
      <c r="F3666" s="23">
        <v>30</v>
      </c>
      <c r="G3666" s="23">
        <v>40</v>
      </c>
      <c r="H3666" s="25">
        <v>18.485475539999999</v>
      </c>
    </row>
    <row r="3667" spans="1:8">
      <c r="A3667" s="23">
        <v>3664</v>
      </c>
      <c r="B3667" s="23">
        <v>1000</v>
      </c>
      <c r="C3667" s="23">
        <v>1</v>
      </c>
      <c r="D3667" s="23">
        <v>1000</v>
      </c>
      <c r="E3667" s="23">
        <v>20</v>
      </c>
      <c r="F3667" s="23">
        <v>30</v>
      </c>
      <c r="G3667" s="23">
        <v>70</v>
      </c>
      <c r="H3667" s="25">
        <v>17.040626530000001</v>
      </c>
    </row>
    <row r="3668" spans="1:8">
      <c r="A3668" s="23">
        <v>3665</v>
      </c>
      <c r="B3668" s="23">
        <v>1000</v>
      </c>
      <c r="C3668" s="23">
        <v>1</v>
      </c>
      <c r="D3668" s="23">
        <v>1000</v>
      </c>
      <c r="E3668" s="23">
        <v>20</v>
      </c>
      <c r="F3668" s="23">
        <v>30</v>
      </c>
      <c r="G3668" s="23">
        <v>100</v>
      </c>
      <c r="H3668" s="25">
        <v>15.926591869999999</v>
      </c>
    </row>
    <row r="3669" spans="1:8">
      <c r="A3669" s="23">
        <v>3666</v>
      </c>
      <c r="B3669" s="23">
        <v>1000</v>
      </c>
      <c r="C3669" s="23">
        <v>1</v>
      </c>
      <c r="D3669" s="23">
        <v>1000</v>
      </c>
      <c r="E3669" s="23">
        <v>20</v>
      </c>
      <c r="F3669" s="23">
        <v>60</v>
      </c>
      <c r="G3669" s="23">
        <v>0</v>
      </c>
      <c r="H3669" s="25">
        <v>19.155731200000002</v>
      </c>
    </row>
    <row r="3670" spans="1:8">
      <c r="A3670" s="23">
        <v>3667</v>
      </c>
      <c r="B3670" s="23">
        <v>1000</v>
      </c>
      <c r="C3670" s="23">
        <v>1</v>
      </c>
      <c r="D3670" s="23">
        <v>1000</v>
      </c>
      <c r="E3670" s="23">
        <v>20</v>
      </c>
      <c r="F3670" s="23">
        <v>60</v>
      </c>
      <c r="G3670" s="23">
        <v>5</v>
      </c>
      <c r="H3670" s="25">
        <v>17.002614980000001</v>
      </c>
    </row>
    <row r="3671" spans="1:8">
      <c r="A3671" s="23">
        <v>3668</v>
      </c>
      <c r="B3671" s="23">
        <v>1000</v>
      </c>
      <c r="C3671" s="23">
        <v>1</v>
      </c>
      <c r="D3671" s="23">
        <v>1000</v>
      </c>
      <c r="E3671" s="23">
        <v>20</v>
      </c>
      <c r="F3671" s="23">
        <v>60</v>
      </c>
      <c r="G3671" s="23">
        <v>10</v>
      </c>
      <c r="H3671" s="25">
        <v>15.95713997</v>
      </c>
    </row>
    <row r="3672" spans="1:8">
      <c r="A3672" s="23">
        <v>3669</v>
      </c>
      <c r="B3672" s="23">
        <v>1000</v>
      </c>
      <c r="C3672" s="23">
        <v>1</v>
      </c>
      <c r="D3672" s="23">
        <v>1000</v>
      </c>
      <c r="E3672" s="23">
        <v>20</v>
      </c>
      <c r="F3672" s="23">
        <v>60</v>
      </c>
      <c r="G3672" s="23">
        <v>40</v>
      </c>
      <c r="H3672" s="25">
        <v>13.579565049999999</v>
      </c>
    </row>
    <row r="3673" spans="1:8">
      <c r="A3673" s="23">
        <v>3670</v>
      </c>
      <c r="B3673" s="23">
        <v>1000</v>
      </c>
      <c r="C3673" s="23">
        <v>1</v>
      </c>
      <c r="D3673" s="23">
        <v>1000</v>
      </c>
      <c r="E3673" s="23">
        <v>20</v>
      </c>
      <c r="F3673" s="23">
        <v>60</v>
      </c>
      <c r="G3673" s="23">
        <v>70</v>
      </c>
      <c r="H3673" s="25">
        <v>12.3485508</v>
      </c>
    </row>
    <row r="3674" spans="1:8">
      <c r="A3674" s="23">
        <v>3671</v>
      </c>
      <c r="B3674" s="23">
        <v>1000</v>
      </c>
      <c r="C3674" s="23">
        <v>1</v>
      </c>
      <c r="D3674" s="23">
        <v>1000</v>
      </c>
      <c r="E3674" s="23">
        <v>20</v>
      </c>
      <c r="F3674" s="23">
        <v>60</v>
      </c>
      <c r="G3674" s="23">
        <v>100</v>
      </c>
      <c r="H3674" s="25">
        <v>11.447090149999999</v>
      </c>
    </row>
    <row r="3675" spans="1:8">
      <c r="A3675" s="23">
        <v>3672</v>
      </c>
      <c r="B3675" s="23">
        <v>1000</v>
      </c>
      <c r="C3675" s="23">
        <v>1</v>
      </c>
      <c r="D3675" s="23">
        <v>1000</v>
      </c>
      <c r="E3675" s="23">
        <v>50</v>
      </c>
      <c r="F3675" s="23">
        <v>0</v>
      </c>
      <c r="G3675" s="23">
        <v>0</v>
      </c>
      <c r="H3675" s="25">
        <v>27.13710785</v>
      </c>
    </row>
    <row r="3676" spans="1:8">
      <c r="A3676" s="23">
        <v>3673</v>
      </c>
      <c r="B3676" s="23">
        <v>1000</v>
      </c>
      <c r="C3676" s="23">
        <v>1</v>
      </c>
      <c r="D3676" s="23">
        <v>1000</v>
      </c>
      <c r="E3676" s="23">
        <v>50</v>
      </c>
      <c r="F3676" s="23">
        <v>0</v>
      </c>
      <c r="G3676" s="23">
        <v>5</v>
      </c>
      <c r="H3676" s="25">
        <v>24.677522660000001</v>
      </c>
    </row>
    <row r="3677" spans="1:8">
      <c r="A3677" s="23">
        <v>3674</v>
      </c>
      <c r="B3677" s="23">
        <v>1000</v>
      </c>
      <c r="C3677" s="23">
        <v>1</v>
      </c>
      <c r="D3677" s="23">
        <v>1000</v>
      </c>
      <c r="E3677" s="23">
        <v>50</v>
      </c>
      <c r="F3677" s="23">
        <v>0</v>
      </c>
      <c r="G3677" s="23">
        <v>10</v>
      </c>
      <c r="H3677" s="25">
        <v>23.129583360000002</v>
      </c>
    </row>
    <row r="3678" spans="1:8">
      <c r="A3678" s="23">
        <v>3675</v>
      </c>
      <c r="B3678" s="23">
        <v>1000</v>
      </c>
      <c r="C3678" s="23">
        <v>1</v>
      </c>
      <c r="D3678" s="23">
        <v>1000</v>
      </c>
      <c r="E3678" s="23">
        <v>50</v>
      </c>
      <c r="F3678" s="23">
        <v>0</v>
      </c>
      <c r="G3678" s="23">
        <v>40</v>
      </c>
      <c r="H3678" s="25">
        <v>20.06490707</v>
      </c>
    </row>
    <row r="3679" spans="1:8">
      <c r="A3679" s="23">
        <v>3676</v>
      </c>
      <c r="B3679" s="23">
        <v>1000</v>
      </c>
      <c r="C3679" s="23">
        <v>1</v>
      </c>
      <c r="D3679" s="23">
        <v>1000</v>
      </c>
      <c r="E3679" s="23">
        <v>50</v>
      </c>
      <c r="F3679" s="23">
        <v>0</v>
      </c>
      <c r="G3679" s="23">
        <v>70</v>
      </c>
      <c r="H3679" s="25">
        <v>18.465213779999999</v>
      </c>
    </row>
    <row r="3680" spans="1:8">
      <c r="A3680" s="23">
        <v>3677</v>
      </c>
      <c r="B3680" s="23">
        <v>1000</v>
      </c>
      <c r="C3680" s="23">
        <v>1</v>
      </c>
      <c r="D3680" s="23">
        <v>1000</v>
      </c>
      <c r="E3680" s="23">
        <v>50</v>
      </c>
      <c r="F3680" s="23">
        <v>0</v>
      </c>
      <c r="G3680" s="23">
        <v>100</v>
      </c>
      <c r="H3680" s="25">
        <v>17.23411179</v>
      </c>
    </row>
    <row r="3681" spans="1:8">
      <c r="A3681" s="23">
        <v>3678</v>
      </c>
      <c r="B3681" s="23">
        <v>1000</v>
      </c>
      <c r="C3681" s="23">
        <v>1</v>
      </c>
      <c r="D3681" s="23">
        <v>1000</v>
      </c>
      <c r="E3681" s="23">
        <v>50</v>
      </c>
      <c r="F3681" s="23">
        <v>30</v>
      </c>
      <c r="G3681" s="23">
        <v>0</v>
      </c>
      <c r="H3681" s="25">
        <v>25.32892609</v>
      </c>
    </row>
    <row r="3682" spans="1:8">
      <c r="A3682" s="23">
        <v>3679</v>
      </c>
      <c r="B3682" s="23">
        <v>1000</v>
      </c>
      <c r="C3682" s="23">
        <v>1</v>
      </c>
      <c r="D3682" s="23">
        <v>1000</v>
      </c>
      <c r="E3682" s="23">
        <v>50</v>
      </c>
      <c r="F3682" s="23">
        <v>30</v>
      </c>
      <c r="G3682" s="23">
        <v>5</v>
      </c>
      <c r="H3682" s="25">
        <v>22.884819029999999</v>
      </c>
    </row>
    <row r="3683" spans="1:8">
      <c r="A3683" s="23">
        <v>3680</v>
      </c>
      <c r="B3683" s="23">
        <v>1000</v>
      </c>
      <c r="C3683" s="23">
        <v>1</v>
      </c>
      <c r="D3683" s="23">
        <v>1000</v>
      </c>
      <c r="E3683" s="23">
        <v>50</v>
      </c>
      <c r="F3683" s="23">
        <v>30</v>
      </c>
      <c r="G3683" s="23">
        <v>10</v>
      </c>
      <c r="H3683" s="25">
        <v>21.408105849999998</v>
      </c>
    </row>
    <row r="3684" spans="1:8">
      <c r="A3684" s="23">
        <v>3681</v>
      </c>
      <c r="B3684" s="23">
        <v>1000</v>
      </c>
      <c r="C3684" s="23">
        <v>1</v>
      </c>
      <c r="D3684" s="23">
        <v>1000</v>
      </c>
      <c r="E3684" s="23">
        <v>50</v>
      </c>
      <c r="F3684" s="23">
        <v>30</v>
      </c>
      <c r="G3684" s="23">
        <v>40</v>
      </c>
      <c r="H3684" s="25">
        <v>18.65801239</v>
      </c>
    </row>
    <row r="3685" spans="1:8">
      <c r="A3685" s="23">
        <v>3682</v>
      </c>
      <c r="B3685" s="23">
        <v>1000</v>
      </c>
      <c r="C3685" s="23">
        <v>1</v>
      </c>
      <c r="D3685" s="23">
        <v>1000</v>
      </c>
      <c r="E3685" s="23">
        <v>50</v>
      </c>
      <c r="F3685" s="23">
        <v>30</v>
      </c>
      <c r="G3685" s="23">
        <v>70</v>
      </c>
      <c r="H3685" s="25">
        <v>17.182775500000002</v>
      </c>
    </row>
    <row r="3686" spans="1:8">
      <c r="A3686" s="23">
        <v>3683</v>
      </c>
      <c r="B3686" s="23">
        <v>1000</v>
      </c>
      <c r="C3686" s="23">
        <v>1</v>
      </c>
      <c r="D3686" s="23">
        <v>1000</v>
      </c>
      <c r="E3686" s="23">
        <v>50</v>
      </c>
      <c r="F3686" s="23">
        <v>30</v>
      </c>
      <c r="G3686" s="23">
        <v>100</v>
      </c>
      <c r="H3686" s="25">
        <v>16.046642299999998</v>
      </c>
    </row>
    <row r="3687" spans="1:8">
      <c r="A3687" s="23">
        <v>3684</v>
      </c>
      <c r="B3687" s="23">
        <v>1000</v>
      </c>
      <c r="C3687" s="23">
        <v>1</v>
      </c>
      <c r="D3687" s="23">
        <v>1000</v>
      </c>
      <c r="E3687" s="23">
        <v>50</v>
      </c>
      <c r="F3687" s="23">
        <v>60</v>
      </c>
      <c r="G3687" s="23">
        <v>0</v>
      </c>
      <c r="H3687" s="25">
        <v>19.331859590000001</v>
      </c>
    </row>
    <row r="3688" spans="1:8">
      <c r="A3688" s="23">
        <v>3685</v>
      </c>
      <c r="B3688" s="23">
        <v>1000</v>
      </c>
      <c r="C3688" s="23">
        <v>1</v>
      </c>
      <c r="D3688" s="23">
        <v>1000</v>
      </c>
      <c r="E3688" s="23">
        <v>50</v>
      </c>
      <c r="F3688" s="23">
        <v>60</v>
      </c>
      <c r="G3688" s="23">
        <v>5</v>
      </c>
      <c r="H3688" s="25">
        <v>17.14470863</v>
      </c>
    </row>
    <row r="3689" spans="1:8">
      <c r="A3689" s="23">
        <v>3686</v>
      </c>
      <c r="B3689" s="23">
        <v>1000</v>
      </c>
      <c r="C3689" s="23">
        <v>1</v>
      </c>
      <c r="D3689" s="23">
        <v>1000</v>
      </c>
      <c r="E3689" s="23">
        <v>50</v>
      </c>
      <c r="F3689" s="23">
        <v>60</v>
      </c>
      <c r="G3689" s="23">
        <v>10</v>
      </c>
      <c r="H3689" s="25">
        <v>16.082263950000002</v>
      </c>
    </row>
    <row r="3690" spans="1:8">
      <c r="A3690" s="23">
        <v>3687</v>
      </c>
      <c r="B3690" s="23">
        <v>1000</v>
      </c>
      <c r="C3690" s="23">
        <v>1</v>
      </c>
      <c r="D3690" s="23">
        <v>1000</v>
      </c>
      <c r="E3690" s="23">
        <v>50</v>
      </c>
      <c r="F3690" s="23">
        <v>60</v>
      </c>
      <c r="G3690" s="23">
        <v>40</v>
      </c>
      <c r="H3690" s="25">
        <v>13.691474919999999</v>
      </c>
    </row>
    <row r="3691" spans="1:8">
      <c r="A3691" s="23">
        <v>3688</v>
      </c>
      <c r="B3691" s="23">
        <v>1000</v>
      </c>
      <c r="C3691" s="23">
        <v>1</v>
      </c>
      <c r="D3691" s="23">
        <v>1000</v>
      </c>
      <c r="E3691" s="23">
        <v>50</v>
      </c>
      <c r="F3691" s="23">
        <v>60</v>
      </c>
      <c r="G3691" s="23">
        <v>70</v>
      </c>
      <c r="H3691" s="25">
        <v>12.4375</v>
      </c>
    </row>
    <row r="3692" spans="1:8">
      <c r="A3692" s="23">
        <v>3689</v>
      </c>
      <c r="B3692" s="23">
        <v>1000</v>
      </c>
      <c r="C3692" s="23">
        <v>1</v>
      </c>
      <c r="D3692" s="23">
        <v>1000</v>
      </c>
      <c r="E3692" s="23">
        <v>50</v>
      </c>
      <c r="F3692" s="23">
        <v>60</v>
      </c>
      <c r="G3692" s="23">
        <v>100</v>
      </c>
      <c r="H3692" s="25">
        <v>11.52085686</v>
      </c>
    </row>
    <row r="3693" spans="1:8">
      <c r="A3693" s="23">
        <v>3690</v>
      </c>
      <c r="B3693" s="23">
        <v>1000</v>
      </c>
      <c r="C3693" s="23">
        <v>1</v>
      </c>
      <c r="D3693" s="23">
        <v>3000</v>
      </c>
      <c r="E3693" s="23">
        <v>1</v>
      </c>
      <c r="F3693" s="23">
        <v>0</v>
      </c>
      <c r="G3693" s="23">
        <v>0</v>
      </c>
      <c r="H3693" s="25">
        <v>21.382507319999998</v>
      </c>
    </row>
    <row r="3694" spans="1:8">
      <c r="A3694" s="23">
        <v>3691</v>
      </c>
      <c r="B3694" s="23">
        <v>1000</v>
      </c>
      <c r="C3694" s="23">
        <v>1</v>
      </c>
      <c r="D3694" s="23">
        <v>3000</v>
      </c>
      <c r="E3694" s="23">
        <v>1</v>
      </c>
      <c r="F3694" s="23">
        <v>0</v>
      </c>
      <c r="G3694" s="23">
        <v>5</v>
      </c>
      <c r="H3694" s="25">
        <v>19.759407039999999</v>
      </c>
    </row>
    <row r="3695" spans="1:8">
      <c r="A3695" s="23">
        <v>3692</v>
      </c>
      <c r="B3695" s="23">
        <v>1000</v>
      </c>
      <c r="C3695" s="23">
        <v>1</v>
      </c>
      <c r="D3695" s="23">
        <v>3000</v>
      </c>
      <c r="E3695" s="23">
        <v>1</v>
      </c>
      <c r="F3695" s="23">
        <v>0</v>
      </c>
      <c r="G3695" s="23">
        <v>10</v>
      </c>
      <c r="H3695" s="25">
        <v>18.827022549999999</v>
      </c>
    </row>
    <row r="3696" spans="1:8">
      <c r="A3696" s="23">
        <v>3693</v>
      </c>
      <c r="B3696" s="23">
        <v>1000</v>
      </c>
      <c r="C3696" s="23">
        <v>1</v>
      </c>
      <c r="D3696" s="23">
        <v>3000</v>
      </c>
      <c r="E3696" s="23">
        <v>1</v>
      </c>
      <c r="F3696" s="23">
        <v>0</v>
      </c>
      <c r="G3696" s="23">
        <v>40</v>
      </c>
      <c r="H3696" s="25">
        <v>16.996332169999999</v>
      </c>
    </row>
    <row r="3697" spans="1:8">
      <c r="A3697" s="23">
        <v>3694</v>
      </c>
      <c r="B3697" s="23">
        <v>1000</v>
      </c>
      <c r="C3697" s="23">
        <v>1</v>
      </c>
      <c r="D3697" s="23">
        <v>3000</v>
      </c>
      <c r="E3697" s="23">
        <v>1</v>
      </c>
      <c r="F3697" s="23">
        <v>0</v>
      </c>
      <c r="G3697" s="23">
        <v>70</v>
      </c>
      <c r="H3697" s="25">
        <v>15.915332790000001</v>
      </c>
    </row>
    <row r="3698" spans="1:8">
      <c r="A3698" s="23">
        <v>3695</v>
      </c>
      <c r="B3698" s="23">
        <v>1000</v>
      </c>
      <c r="C3698" s="23">
        <v>1</v>
      </c>
      <c r="D3698" s="23">
        <v>3000</v>
      </c>
      <c r="E3698" s="23">
        <v>1</v>
      </c>
      <c r="F3698" s="23">
        <v>0</v>
      </c>
      <c r="G3698" s="23">
        <v>100</v>
      </c>
      <c r="H3698" s="25">
        <v>15.042496679999999</v>
      </c>
    </row>
    <row r="3699" spans="1:8">
      <c r="A3699" s="23">
        <v>3696</v>
      </c>
      <c r="B3699" s="23">
        <v>1000</v>
      </c>
      <c r="C3699" s="23">
        <v>1</v>
      </c>
      <c r="D3699" s="23">
        <v>3000</v>
      </c>
      <c r="E3699" s="23">
        <v>1</v>
      </c>
      <c r="F3699" s="23">
        <v>30</v>
      </c>
      <c r="G3699" s="23">
        <v>0</v>
      </c>
      <c r="H3699" s="25">
        <v>20.378183369999999</v>
      </c>
    </row>
    <row r="3700" spans="1:8">
      <c r="A3700" s="23">
        <v>3697</v>
      </c>
      <c r="B3700" s="23">
        <v>1000</v>
      </c>
      <c r="C3700" s="23">
        <v>1</v>
      </c>
      <c r="D3700" s="23">
        <v>3000</v>
      </c>
      <c r="E3700" s="23">
        <v>1</v>
      </c>
      <c r="F3700" s="23">
        <v>30</v>
      </c>
      <c r="G3700" s="23">
        <v>5</v>
      </c>
      <c r="H3700" s="25">
        <v>18.715871809999999</v>
      </c>
    </row>
    <row r="3701" spans="1:8">
      <c r="A3701" s="23">
        <v>3698</v>
      </c>
      <c r="B3701" s="23">
        <v>1000</v>
      </c>
      <c r="C3701" s="23">
        <v>1</v>
      </c>
      <c r="D3701" s="23">
        <v>3000</v>
      </c>
      <c r="E3701" s="23">
        <v>1</v>
      </c>
      <c r="F3701" s="23">
        <v>30</v>
      </c>
      <c r="G3701" s="23">
        <v>10</v>
      </c>
      <c r="H3701" s="25">
        <v>17.829238889999999</v>
      </c>
    </row>
    <row r="3702" spans="1:8">
      <c r="A3702" s="23">
        <v>3699</v>
      </c>
      <c r="B3702" s="23">
        <v>1000</v>
      </c>
      <c r="C3702" s="23">
        <v>1</v>
      </c>
      <c r="D3702" s="23">
        <v>3000</v>
      </c>
      <c r="E3702" s="23">
        <v>1</v>
      </c>
      <c r="F3702" s="23">
        <v>30</v>
      </c>
      <c r="G3702" s="23">
        <v>40</v>
      </c>
      <c r="H3702" s="25">
        <v>16.03440857</v>
      </c>
    </row>
    <row r="3703" spans="1:8">
      <c r="A3703" s="23">
        <v>3700</v>
      </c>
      <c r="B3703" s="23">
        <v>1000</v>
      </c>
      <c r="C3703" s="23">
        <v>1</v>
      </c>
      <c r="D3703" s="23">
        <v>3000</v>
      </c>
      <c r="E3703" s="23">
        <v>1</v>
      </c>
      <c r="F3703" s="23">
        <v>30</v>
      </c>
      <c r="G3703" s="23">
        <v>70</v>
      </c>
      <c r="H3703" s="25">
        <v>14.97749233</v>
      </c>
    </row>
    <row r="3704" spans="1:8">
      <c r="A3704" s="23">
        <v>3701</v>
      </c>
      <c r="B3704" s="23">
        <v>1000</v>
      </c>
      <c r="C3704" s="23">
        <v>1</v>
      </c>
      <c r="D3704" s="23">
        <v>3000</v>
      </c>
      <c r="E3704" s="23">
        <v>1</v>
      </c>
      <c r="F3704" s="23">
        <v>30</v>
      </c>
      <c r="G3704" s="23">
        <v>100</v>
      </c>
      <c r="H3704" s="25">
        <v>14.084991459999999</v>
      </c>
    </row>
    <row r="3705" spans="1:8">
      <c r="A3705" s="23">
        <v>3702</v>
      </c>
      <c r="B3705" s="23">
        <v>1000</v>
      </c>
      <c r="C3705" s="23">
        <v>1</v>
      </c>
      <c r="D3705" s="23">
        <v>3000</v>
      </c>
      <c r="E3705" s="23">
        <v>1</v>
      </c>
      <c r="F3705" s="23">
        <v>60</v>
      </c>
      <c r="G3705" s="23">
        <v>0</v>
      </c>
      <c r="H3705" s="25">
        <v>16.64101982</v>
      </c>
    </row>
    <row r="3706" spans="1:8">
      <c r="A3706" s="23">
        <v>3703</v>
      </c>
      <c r="B3706" s="23">
        <v>1000</v>
      </c>
      <c r="C3706" s="23">
        <v>1</v>
      </c>
      <c r="D3706" s="23">
        <v>3000</v>
      </c>
      <c r="E3706" s="23">
        <v>1</v>
      </c>
      <c r="F3706" s="23">
        <v>60</v>
      </c>
      <c r="G3706" s="23">
        <v>5</v>
      </c>
      <c r="H3706" s="25">
        <v>14.932815550000001</v>
      </c>
    </row>
    <row r="3707" spans="1:8">
      <c r="A3707" s="23">
        <v>3704</v>
      </c>
      <c r="B3707" s="23">
        <v>1000</v>
      </c>
      <c r="C3707" s="23">
        <v>1</v>
      </c>
      <c r="D3707" s="23">
        <v>3000</v>
      </c>
      <c r="E3707" s="23">
        <v>1</v>
      </c>
      <c r="F3707" s="23">
        <v>60</v>
      </c>
      <c r="G3707" s="23">
        <v>10</v>
      </c>
      <c r="H3707" s="25">
        <v>14.06264305</v>
      </c>
    </row>
    <row r="3708" spans="1:8">
      <c r="A3708" s="23">
        <v>3705</v>
      </c>
      <c r="B3708" s="23">
        <v>1000</v>
      </c>
      <c r="C3708" s="23">
        <v>1</v>
      </c>
      <c r="D3708" s="23">
        <v>3000</v>
      </c>
      <c r="E3708" s="23">
        <v>1</v>
      </c>
      <c r="F3708" s="23">
        <v>60</v>
      </c>
      <c r="G3708" s="23">
        <v>40</v>
      </c>
      <c r="H3708" s="25">
        <v>12.48173428</v>
      </c>
    </row>
    <row r="3709" spans="1:8">
      <c r="A3709" s="23">
        <v>3706</v>
      </c>
      <c r="B3709" s="23">
        <v>1000</v>
      </c>
      <c r="C3709" s="23">
        <v>1</v>
      </c>
      <c r="D3709" s="23">
        <v>3000</v>
      </c>
      <c r="E3709" s="23">
        <v>1</v>
      </c>
      <c r="F3709" s="23">
        <v>60</v>
      </c>
      <c r="G3709" s="23">
        <v>70</v>
      </c>
      <c r="H3709" s="25">
        <v>11.506554599999999</v>
      </c>
    </row>
    <row r="3710" spans="1:8">
      <c r="A3710" s="23">
        <v>3707</v>
      </c>
      <c r="B3710" s="23">
        <v>1000</v>
      </c>
      <c r="C3710" s="23">
        <v>1</v>
      </c>
      <c r="D3710" s="23">
        <v>3000</v>
      </c>
      <c r="E3710" s="23">
        <v>1</v>
      </c>
      <c r="F3710" s="23">
        <v>60</v>
      </c>
      <c r="G3710" s="23">
        <v>100</v>
      </c>
      <c r="H3710" s="25">
        <v>10.781101230000001</v>
      </c>
    </row>
    <row r="3711" spans="1:8">
      <c r="A3711" s="23">
        <v>3708</v>
      </c>
      <c r="B3711" s="23">
        <v>1000</v>
      </c>
      <c r="C3711" s="23">
        <v>1</v>
      </c>
      <c r="D3711" s="23">
        <v>3000</v>
      </c>
      <c r="E3711" s="23">
        <v>5</v>
      </c>
      <c r="F3711" s="23">
        <v>0</v>
      </c>
      <c r="G3711" s="23">
        <v>0</v>
      </c>
      <c r="H3711" s="25">
        <v>26.487083439999999</v>
      </c>
    </row>
    <row r="3712" spans="1:8">
      <c r="A3712" s="23">
        <v>3709</v>
      </c>
      <c r="B3712" s="23">
        <v>1000</v>
      </c>
      <c r="C3712" s="23">
        <v>1</v>
      </c>
      <c r="D3712" s="23">
        <v>3000</v>
      </c>
      <c r="E3712" s="23">
        <v>5</v>
      </c>
      <c r="F3712" s="23">
        <v>0</v>
      </c>
      <c r="G3712" s="23">
        <v>5</v>
      </c>
      <c r="H3712" s="25">
        <v>24.13682747</v>
      </c>
    </row>
    <row r="3713" spans="1:8">
      <c r="A3713" s="23">
        <v>3710</v>
      </c>
      <c r="B3713" s="23">
        <v>1000</v>
      </c>
      <c r="C3713" s="23">
        <v>1</v>
      </c>
      <c r="D3713" s="23">
        <v>3000</v>
      </c>
      <c r="E3713" s="23">
        <v>5</v>
      </c>
      <c r="F3713" s="23">
        <v>0</v>
      </c>
      <c r="G3713" s="23">
        <v>10</v>
      </c>
      <c r="H3713" s="25">
        <v>22.614133840000001</v>
      </c>
    </row>
    <row r="3714" spans="1:8">
      <c r="A3714" s="23">
        <v>3711</v>
      </c>
      <c r="B3714" s="23">
        <v>1000</v>
      </c>
      <c r="C3714" s="23">
        <v>1</v>
      </c>
      <c r="D3714" s="23">
        <v>3000</v>
      </c>
      <c r="E3714" s="23">
        <v>5</v>
      </c>
      <c r="F3714" s="23">
        <v>0</v>
      </c>
      <c r="G3714" s="23">
        <v>40</v>
      </c>
      <c r="H3714" s="25">
        <v>19.702917100000001</v>
      </c>
    </row>
    <row r="3715" spans="1:8">
      <c r="A3715" s="23">
        <v>3712</v>
      </c>
      <c r="B3715" s="23">
        <v>1000</v>
      </c>
      <c r="C3715" s="23">
        <v>1</v>
      </c>
      <c r="D3715" s="23">
        <v>3000</v>
      </c>
      <c r="E3715" s="23">
        <v>5</v>
      </c>
      <c r="F3715" s="23">
        <v>0</v>
      </c>
      <c r="G3715" s="23">
        <v>70</v>
      </c>
      <c r="H3715" s="25">
        <v>18.170631409999999</v>
      </c>
    </row>
    <row r="3716" spans="1:8">
      <c r="A3716" s="23">
        <v>3713</v>
      </c>
      <c r="B3716" s="23">
        <v>1000</v>
      </c>
      <c r="C3716" s="23">
        <v>1</v>
      </c>
      <c r="D3716" s="23">
        <v>3000</v>
      </c>
      <c r="E3716" s="23">
        <v>5</v>
      </c>
      <c r="F3716" s="23">
        <v>0</v>
      </c>
      <c r="G3716" s="23">
        <v>100</v>
      </c>
      <c r="H3716" s="25">
        <v>16.987396239999999</v>
      </c>
    </row>
    <row r="3717" spans="1:8">
      <c r="A3717" s="23">
        <v>3714</v>
      </c>
      <c r="B3717" s="23">
        <v>1000</v>
      </c>
      <c r="C3717" s="23">
        <v>1</v>
      </c>
      <c r="D3717" s="23">
        <v>3000</v>
      </c>
      <c r="E3717" s="23">
        <v>5</v>
      </c>
      <c r="F3717" s="23">
        <v>30</v>
      </c>
      <c r="G3717" s="23">
        <v>0</v>
      </c>
      <c r="H3717" s="25">
        <v>24.78151703</v>
      </c>
    </row>
    <row r="3718" spans="1:8">
      <c r="A3718" s="23">
        <v>3715</v>
      </c>
      <c r="B3718" s="23">
        <v>1000</v>
      </c>
      <c r="C3718" s="23">
        <v>1</v>
      </c>
      <c r="D3718" s="23">
        <v>3000</v>
      </c>
      <c r="E3718" s="23">
        <v>5</v>
      </c>
      <c r="F3718" s="23">
        <v>30</v>
      </c>
      <c r="G3718" s="23">
        <v>5</v>
      </c>
      <c r="H3718" s="25">
        <v>22.38565826</v>
      </c>
    </row>
    <row r="3719" spans="1:8">
      <c r="A3719" s="23">
        <v>3716</v>
      </c>
      <c r="B3719" s="23">
        <v>1000</v>
      </c>
      <c r="C3719" s="23">
        <v>1</v>
      </c>
      <c r="D3719" s="23">
        <v>3000</v>
      </c>
      <c r="E3719" s="23">
        <v>5</v>
      </c>
      <c r="F3719" s="23">
        <v>30</v>
      </c>
      <c r="G3719" s="23">
        <v>10</v>
      </c>
      <c r="H3719" s="25">
        <v>20.98009682</v>
      </c>
    </row>
    <row r="3720" spans="1:8">
      <c r="A3720" s="23">
        <v>3717</v>
      </c>
      <c r="B3720" s="23">
        <v>1000</v>
      </c>
      <c r="C3720" s="23">
        <v>1</v>
      </c>
      <c r="D3720" s="23">
        <v>3000</v>
      </c>
      <c r="E3720" s="23">
        <v>5</v>
      </c>
      <c r="F3720" s="23">
        <v>30</v>
      </c>
      <c r="G3720" s="23">
        <v>40</v>
      </c>
      <c r="H3720" s="25">
        <v>18.353788380000001</v>
      </c>
    </row>
    <row r="3721" spans="1:8">
      <c r="A3721" s="23">
        <v>3718</v>
      </c>
      <c r="B3721" s="23">
        <v>1000</v>
      </c>
      <c r="C3721" s="23">
        <v>1</v>
      </c>
      <c r="D3721" s="23">
        <v>3000</v>
      </c>
      <c r="E3721" s="23">
        <v>5</v>
      </c>
      <c r="F3721" s="23">
        <v>30</v>
      </c>
      <c r="G3721" s="23">
        <v>70</v>
      </c>
      <c r="H3721" s="25">
        <v>16.934597019999998</v>
      </c>
    </row>
    <row r="3722" spans="1:8">
      <c r="A3722" s="23">
        <v>3719</v>
      </c>
      <c r="B3722" s="23">
        <v>1000</v>
      </c>
      <c r="C3722" s="23">
        <v>1</v>
      </c>
      <c r="D3722" s="23">
        <v>3000</v>
      </c>
      <c r="E3722" s="23">
        <v>5</v>
      </c>
      <c r="F3722" s="23">
        <v>30</v>
      </c>
      <c r="G3722" s="23">
        <v>100</v>
      </c>
      <c r="H3722" s="25">
        <v>15.81583691</v>
      </c>
    </row>
    <row r="3723" spans="1:8">
      <c r="A3723" s="23">
        <v>3720</v>
      </c>
      <c r="B3723" s="23">
        <v>1000</v>
      </c>
      <c r="C3723" s="23">
        <v>1</v>
      </c>
      <c r="D3723" s="23">
        <v>3000</v>
      </c>
      <c r="E3723" s="23">
        <v>5</v>
      </c>
      <c r="F3723" s="23">
        <v>60</v>
      </c>
      <c r="G3723" s="23">
        <v>0</v>
      </c>
      <c r="H3723" s="25">
        <v>19.019897459999999</v>
      </c>
    </row>
    <row r="3724" spans="1:8">
      <c r="A3724" s="23">
        <v>3721</v>
      </c>
      <c r="B3724" s="23">
        <v>1000</v>
      </c>
      <c r="C3724" s="23">
        <v>1</v>
      </c>
      <c r="D3724" s="23">
        <v>3000</v>
      </c>
      <c r="E3724" s="23">
        <v>5</v>
      </c>
      <c r="F3724" s="23">
        <v>60</v>
      </c>
      <c r="G3724" s="23">
        <v>5</v>
      </c>
      <c r="H3724" s="25">
        <v>16.89670563</v>
      </c>
    </row>
    <row r="3725" spans="1:8">
      <c r="A3725" s="23">
        <v>3722</v>
      </c>
      <c r="B3725" s="23">
        <v>1000</v>
      </c>
      <c r="C3725" s="23">
        <v>1</v>
      </c>
      <c r="D3725" s="23">
        <v>3000</v>
      </c>
      <c r="E3725" s="23">
        <v>5</v>
      </c>
      <c r="F3725" s="23">
        <v>60</v>
      </c>
      <c r="G3725" s="23">
        <v>10</v>
      </c>
      <c r="H3725" s="25">
        <v>15.85194302</v>
      </c>
    </row>
    <row r="3726" spans="1:8">
      <c r="A3726" s="23">
        <v>3723</v>
      </c>
      <c r="B3726" s="23">
        <v>1000</v>
      </c>
      <c r="C3726" s="23">
        <v>1</v>
      </c>
      <c r="D3726" s="23">
        <v>3000</v>
      </c>
      <c r="E3726" s="23">
        <v>5</v>
      </c>
      <c r="F3726" s="23">
        <v>60</v>
      </c>
      <c r="G3726" s="23">
        <v>40</v>
      </c>
      <c r="H3726" s="25">
        <v>13.49953079</v>
      </c>
    </row>
    <row r="3727" spans="1:8">
      <c r="A3727" s="23">
        <v>3724</v>
      </c>
      <c r="B3727" s="23">
        <v>1000</v>
      </c>
      <c r="C3727" s="23">
        <v>1</v>
      </c>
      <c r="D3727" s="23">
        <v>3000</v>
      </c>
      <c r="E3727" s="23">
        <v>5</v>
      </c>
      <c r="F3727" s="23">
        <v>60</v>
      </c>
      <c r="G3727" s="23">
        <v>70</v>
      </c>
      <c r="H3727" s="25">
        <v>12.28574276</v>
      </c>
    </row>
    <row r="3728" spans="1:8">
      <c r="A3728" s="23">
        <v>3725</v>
      </c>
      <c r="B3728" s="23">
        <v>1000</v>
      </c>
      <c r="C3728" s="23">
        <v>1</v>
      </c>
      <c r="D3728" s="23">
        <v>3000</v>
      </c>
      <c r="E3728" s="23">
        <v>5</v>
      </c>
      <c r="F3728" s="23">
        <v>60</v>
      </c>
      <c r="G3728" s="23">
        <v>100</v>
      </c>
      <c r="H3728" s="25">
        <v>11.39560127</v>
      </c>
    </row>
    <row r="3729" spans="1:8">
      <c r="A3729" s="23">
        <v>3726</v>
      </c>
      <c r="B3729" s="23">
        <v>1000</v>
      </c>
      <c r="C3729" s="23">
        <v>1</v>
      </c>
      <c r="D3729" s="23">
        <v>3000</v>
      </c>
      <c r="E3729" s="23">
        <v>10</v>
      </c>
      <c r="F3729" s="23">
        <v>0</v>
      </c>
      <c r="G3729" s="23">
        <v>0</v>
      </c>
      <c r="H3729" s="25">
        <v>26.958629609999999</v>
      </c>
    </row>
    <row r="3730" spans="1:8">
      <c r="A3730" s="23">
        <v>3727</v>
      </c>
      <c r="B3730" s="23">
        <v>1000</v>
      </c>
      <c r="C3730" s="23">
        <v>1</v>
      </c>
      <c r="D3730" s="23">
        <v>3000</v>
      </c>
      <c r="E3730" s="23">
        <v>10</v>
      </c>
      <c r="F3730" s="23">
        <v>0</v>
      </c>
      <c r="G3730" s="23">
        <v>5</v>
      </c>
      <c r="H3730" s="25">
        <v>24.52848053</v>
      </c>
    </row>
    <row r="3731" spans="1:8">
      <c r="A3731" s="23">
        <v>3728</v>
      </c>
      <c r="B3731" s="23">
        <v>1000</v>
      </c>
      <c r="C3731" s="23">
        <v>1</v>
      </c>
      <c r="D3731" s="23">
        <v>3000</v>
      </c>
      <c r="E3731" s="23">
        <v>10</v>
      </c>
      <c r="F3731" s="23">
        <v>0</v>
      </c>
      <c r="G3731" s="23">
        <v>10</v>
      </c>
      <c r="H3731" s="25">
        <v>22.987346649999999</v>
      </c>
    </row>
    <row r="3732" spans="1:8">
      <c r="A3732" s="23">
        <v>3729</v>
      </c>
      <c r="B3732" s="23">
        <v>1000</v>
      </c>
      <c r="C3732" s="23">
        <v>1</v>
      </c>
      <c r="D3732" s="23">
        <v>3000</v>
      </c>
      <c r="E3732" s="23">
        <v>10</v>
      </c>
      <c r="F3732" s="23">
        <v>0</v>
      </c>
      <c r="G3732" s="23">
        <v>40</v>
      </c>
      <c r="H3732" s="25">
        <v>19.964853290000001</v>
      </c>
    </row>
    <row r="3733" spans="1:8">
      <c r="A3733" s="23">
        <v>3730</v>
      </c>
      <c r="B3733" s="23">
        <v>1000</v>
      </c>
      <c r="C3733" s="23">
        <v>1</v>
      </c>
      <c r="D3733" s="23">
        <v>3000</v>
      </c>
      <c r="E3733" s="23">
        <v>10</v>
      </c>
      <c r="F3733" s="23">
        <v>0</v>
      </c>
      <c r="G3733" s="23">
        <v>70</v>
      </c>
      <c r="H3733" s="25">
        <v>18.38365173</v>
      </c>
    </row>
    <row r="3734" spans="1:8">
      <c r="A3734" s="23">
        <v>3731</v>
      </c>
      <c r="B3734" s="23">
        <v>1000</v>
      </c>
      <c r="C3734" s="23">
        <v>1</v>
      </c>
      <c r="D3734" s="23">
        <v>3000</v>
      </c>
      <c r="E3734" s="23">
        <v>10</v>
      </c>
      <c r="F3734" s="23">
        <v>0</v>
      </c>
      <c r="G3734" s="23">
        <v>100</v>
      </c>
      <c r="H3734" s="25">
        <v>17.165678020000001</v>
      </c>
    </row>
    <row r="3735" spans="1:8">
      <c r="A3735" s="23">
        <v>3732</v>
      </c>
      <c r="B3735" s="23">
        <v>1000</v>
      </c>
      <c r="C3735" s="23">
        <v>1</v>
      </c>
      <c r="D3735" s="23">
        <v>3000</v>
      </c>
      <c r="E3735" s="23">
        <v>10</v>
      </c>
      <c r="F3735" s="23">
        <v>30</v>
      </c>
      <c r="G3735" s="23">
        <v>0</v>
      </c>
      <c r="H3735" s="25">
        <v>25.17833328</v>
      </c>
    </row>
    <row r="3736" spans="1:8">
      <c r="A3736" s="23">
        <v>3733</v>
      </c>
      <c r="B3736" s="23">
        <v>1000</v>
      </c>
      <c r="C3736" s="23">
        <v>1</v>
      </c>
      <c r="D3736" s="23">
        <v>3000</v>
      </c>
      <c r="E3736" s="23">
        <v>10</v>
      </c>
      <c r="F3736" s="23">
        <v>30</v>
      </c>
      <c r="G3736" s="23">
        <v>5</v>
      </c>
      <c r="H3736" s="25">
        <v>22.747083660000001</v>
      </c>
    </row>
    <row r="3737" spans="1:8">
      <c r="A3737" s="23">
        <v>3734</v>
      </c>
      <c r="B3737" s="23">
        <v>1000</v>
      </c>
      <c r="C3737" s="23">
        <v>1</v>
      </c>
      <c r="D3737" s="23">
        <v>3000</v>
      </c>
      <c r="E3737" s="23">
        <v>10</v>
      </c>
      <c r="F3737" s="23">
        <v>30</v>
      </c>
      <c r="G3737" s="23">
        <v>10</v>
      </c>
      <c r="H3737" s="25">
        <v>21.289903639999999</v>
      </c>
    </row>
    <row r="3738" spans="1:8">
      <c r="A3738" s="23">
        <v>3735</v>
      </c>
      <c r="B3738" s="23">
        <v>1000</v>
      </c>
      <c r="C3738" s="23">
        <v>1</v>
      </c>
      <c r="D3738" s="23">
        <v>3000</v>
      </c>
      <c r="E3738" s="23">
        <v>10</v>
      </c>
      <c r="F3738" s="23">
        <v>30</v>
      </c>
      <c r="G3738" s="23">
        <v>40</v>
      </c>
      <c r="H3738" s="25">
        <v>18.573791499999999</v>
      </c>
    </row>
    <row r="3739" spans="1:8">
      <c r="A3739" s="23">
        <v>3736</v>
      </c>
      <c r="B3739" s="23">
        <v>1000</v>
      </c>
      <c r="C3739" s="23">
        <v>1</v>
      </c>
      <c r="D3739" s="23">
        <v>3000</v>
      </c>
      <c r="E3739" s="23">
        <v>10</v>
      </c>
      <c r="F3739" s="23">
        <v>30</v>
      </c>
      <c r="G3739" s="23">
        <v>70</v>
      </c>
      <c r="H3739" s="25">
        <v>17.11392021</v>
      </c>
    </row>
    <row r="3740" spans="1:8">
      <c r="A3740" s="23">
        <v>3737</v>
      </c>
      <c r="B3740" s="23">
        <v>1000</v>
      </c>
      <c r="C3740" s="23">
        <v>1</v>
      </c>
      <c r="D3740" s="23">
        <v>3000</v>
      </c>
      <c r="E3740" s="23">
        <v>10</v>
      </c>
      <c r="F3740" s="23">
        <v>30</v>
      </c>
      <c r="G3740" s="23">
        <v>100</v>
      </c>
      <c r="H3740" s="25">
        <v>15.98889351</v>
      </c>
    </row>
    <row r="3741" spans="1:8">
      <c r="A3741" s="23">
        <v>3738</v>
      </c>
      <c r="B3741" s="23">
        <v>1000</v>
      </c>
      <c r="C3741" s="23">
        <v>1</v>
      </c>
      <c r="D3741" s="23">
        <v>3000</v>
      </c>
      <c r="E3741" s="23">
        <v>10</v>
      </c>
      <c r="F3741" s="23">
        <v>60</v>
      </c>
      <c r="G3741" s="23">
        <v>0</v>
      </c>
      <c r="H3741" s="25">
        <v>19.245643619999999</v>
      </c>
    </row>
    <row r="3742" spans="1:8">
      <c r="A3742" s="23">
        <v>3739</v>
      </c>
      <c r="B3742" s="23">
        <v>1000</v>
      </c>
      <c r="C3742" s="23">
        <v>1</v>
      </c>
      <c r="D3742" s="23">
        <v>3000</v>
      </c>
      <c r="E3742" s="23">
        <v>10</v>
      </c>
      <c r="F3742" s="23">
        <v>60</v>
      </c>
      <c r="G3742" s="23">
        <v>5</v>
      </c>
      <c r="H3742" s="25">
        <v>17.075889589999999</v>
      </c>
    </row>
    <row r="3743" spans="1:8">
      <c r="A3743" s="23">
        <v>3740</v>
      </c>
      <c r="B3743" s="23">
        <v>1000</v>
      </c>
      <c r="C3743" s="23">
        <v>1</v>
      </c>
      <c r="D3743" s="23">
        <v>3000</v>
      </c>
      <c r="E3743" s="23">
        <v>10</v>
      </c>
      <c r="F3743" s="23">
        <v>60</v>
      </c>
      <c r="G3743" s="23">
        <v>10</v>
      </c>
      <c r="H3743" s="25">
        <v>16.022048949999999</v>
      </c>
    </row>
    <row r="3744" spans="1:8">
      <c r="A3744" s="23">
        <v>3741</v>
      </c>
      <c r="B3744" s="23">
        <v>1000</v>
      </c>
      <c r="C3744" s="23">
        <v>1</v>
      </c>
      <c r="D3744" s="23">
        <v>3000</v>
      </c>
      <c r="E3744" s="23">
        <v>10</v>
      </c>
      <c r="F3744" s="23">
        <v>60</v>
      </c>
      <c r="G3744" s="23">
        <v>40</v>
      </c>
      <c r="H3744" s="25">
        <v>13.6379652</v>
      </c>
    </row>
    <row r="3745" spans="1:8">
      <c r="A3745" s="23">
        <v>3742</v>
      </c>
      <c r="B3745" s="23">
        <v>1000</v>
      </c>
      <c r="C3745" s="23">
        <v>1</v>
      </c>
      <c r="D3745" s="23">
        <v>3000</v>
      </c>
      <c r="E3745" s="23">
        <v>10</v>
      </c>
      <c r="F3745" s="23">
        <v>60</v>
      </c>
      <c r="G3745" s="23">
        <v>70</v>
      </c>
      <c r="H3745" s="25">
        <v>12.395162579999999</v>
      </c>
    </row>
    <row r="3746" spans="1:8">
      <c r="A3746" s="23">
        <v>3743</v>
      </c>
      <c r="B3746" s="23">
        <v>1000</v>
      </c>
      <c r="C3746" s="23">
        <v>1</v>
      </c>
      <c r="D3746" s="23">
        <v>3000</v>
      </c>
      <c r="E3746" s="23">
        <v>10</v>
      </c>
      <c r="F3746" s="23">
        <v>60</v>
      </c>
      <c r="G3746" s="23">
        <v>100</v>
      </c>
      <c r="H3746" s="25">
        <v>11.485885619999999</v>
      </c>
    </row>
    <row r="3747" spans="1:8">
      <c r="A3747" s="23">
        <v>3744</v>
      </c>
      <c r="B3747" s="23">
        <v>1000</v>
      </c>
      <c r="C3747" s="23">
        <v>1</v>
      </c>
      <c r="D3747" s="23">
        <v>3000</v>
      </c>
      <c r="E3747" s="23">
        <v>20</v>
      </c>
      <c r="F3747" s="23">
        <v>0</v>
      </c>
      <c r="G3747" s="23">
        <v>0</v>
      </c>
      <c r="H3747" s="25">
        <v>27.168994900000001</v>
      </c>
    </row>
    <row r="3748" spans="1:8">
      <c r="A3748" s="23">
        <v>3745</v>
      </c>
      <c r="B3748" s="23">
        <v>1000</v>
      </c>
      <c r="C3748" s="23">
        <v>1</v>
      </c>
      <c r="D3748" s="23">
        <v>3000</v>
      </c>
      <c r="E3748" s="23">
        <v>20</v>
      </c>
      <c r="F3748" s="23">
        <v>0</v>
      </c>
      <c r="G3748" s="23">
        <v>5</v>
      </c>
      <c r="H3748" s="25">
        <v>24.70503235</v>
      </c>
    </row>
    <row r="3749" spans="1:8">
      <c r="A3749" s="23">
        <v>3746</v>
      </c>
      <c r="B3749" s="23">
        <v>1000</v>
      </c>
      <c r="C3749" s="23">
        <v>1</v>
      </c>
      <c r="D3749" s="23">
        <v>3000</v>
      </c>
      <c r="E3749" s="23">
        <v>20</v>
      </c>
      <c r="F3749" s="23">
        <v>0</v>
      </c>
      <c r="G3749" s="23">
        <v>10</v>
      </c>
      <c r="H3749" s="25">
        <v>23.156333920000002</v>
      </c>
    </row>
    <row r="3750" spans="1:8">
      <c r="A3750" s="23">
        <v>3747</v>
      </c>
      <c r="B3750" s="23">
        <v>1000</v>
      </c>
      <c r="C3750" s="23">
        <v>1</v>
      </c>
      <c r="D3750" s="23">
        <v>3000</v>
      </c>
      <c r="E3750" s="23">
        <v>20</v>
      </c>
      <c r="F3750" s="23">
        <v>0</v>
      </c>
      <c r="G3750" s="23">
        <v>40</v>
      </c>
      <c r="H3750" s="25">
        <v>20.08427811</v>
      </c>
    </row>
    <row r="3751" spans="1:8">
      <c r="A3751" s="23">
        <v>3748</v>
      </c>
      <c r="B3751" s="23">
        <v>1000</v>
      </c>
      <c r="C3751" s="23">
        <v>1</v>
      </c>
      <c r="D3751" s="23">
        <v>3000</v>
      </c>
      <c r="E3751" s="23">
        <v>20</v>
      </c>
      <c r="F3751" s="23">
        <v>0</v>
      </c>
      <c r="G3751" s="23">
        <v>70</v>
      </c>
      <c r="H3751" s="25">
        <v>18.4813118</v>
      </c>
    </row>
    <row r="3752" spans="1:8">
      <c r="A3752" s="23">
        <v>3749</v>
      </c>
      <c r="B3752" s="23">
        <v>1000</v>
      </c>
      <c r="C3752" s="23">
        <v>1</v>
      </c>
      <c r="D3752" s="23">
        <v>3000</v>
      </c>
      <c r="E3752" s="23">
        <v>20</v>
      </c>
      <c r="F3752" s="23">
        <v>0</v>
      </c>
      <c r="G3752" s="23">
        <v>100</v>
      </c>
      <c r="H3752" s="25">
        <v>17.247852330000001</v>
      </c>
    </row>
    <row r="3753" spans="1:8">
      <c r="A3753" s="23">
        <v>3750</v>
      </c>
      <c r="B3753" s="23">
        <v>1000</v>
      </c>
      <c r="C3753" s="23">
        <v>1</v>
      </c>
      <c r="D3753" s="23">
        <v>3000</v>
      </c>
      <c r="E3753" s="23">
        <v>20</v>
      </c>
      <c r="F3753" s="23">
        <v>30</v>
      </c>
      <c r="G3753" s="23">
        <v>0</v>
      </c>
      <c r="H3753" s="25">
        <v>25.356458660000001</v>
      </c>
    </row>
    <row r="3754" spans="1:8">
      <c r="A3754" s="23">
        <v>3751</v>
      </c>
      <c r="B3754" s="23">
        <v>1000</v>
      </c>
      <c r="C3754" s="23">
        <v>1</v>
      </c>
      <c r="D3754" s="23">
        <v>3000</v>
      </c>
      <c r="E3754" s="23">
        <v>20</v>
      </c>
      <c r="F3754" s="23">
        <v>30</v>
      </c>
      <c r="G3754" s="23">
        <v>5</v>
      </c>
      <c r="H3754" s="25">
        <v>22.910776139999999</v>
      </c>
    </row>
    <row r="3755" spans="1:8">
      <c r="A3755" s="23">
        <v>3752</v>
      </c>
      <c r="B3755" s="23">
        <v>1000</v>
      </c>
      <c r="C3755" s="23">
        <v>1</v>
      </c>
      <c r="D3755" s="23">
        <v>3000</v>
      </c>
      <c r="E3755" s="23">
        <v>20</v>
      </c>
      <c r="F3755" s="23">
        <v>30</v>
      </c>
      <c r="G3755" s="23">
        <v>10</v>
      </c>
      <c r="H3755" s="25">
        <v>21.430679319999999</v>
      </c>
    </row>
    <row r="3756" spans="1:8">
      <c r="A3756" s="23">
        <v>3753</v>
      </c>
      <c r="B3756" s="23">
        <v>1000</v>
      </c>
      <c r="C3756" s="23">
        <v>1</v>
      </c>
      <c r="D3756" s="23">
        <v>3000</v>
      </c>
      <c r="E3756" s="23">
        <v>20</v>
      </c>
      <c r="F3756" s="23">
        <v>30</v>
      </c>
      <c r="G3756" s="23">
        <v>40</v>
      </c>
      <c r="H3756" s="25">
        <v>18.674591060000001</v>
      </c>
    </row>
    <row r="3757" spans="1:8">
      <c r="A3757" s="23">
        <v>3754</v>
      </c>
      <c r="B3757" s="23">
        <v>1000</v>
      </c>
      <c r="C3757" s="23">
        <v>1</v>
      </c>
      <c r="D3757" s="23">
        <v>3000</v>
      </c>
      <c r="E3757" s="23">
        <v>20</v>
      </c>
      <c r="F3757" s="23">
        <v>30</v>
      </c>
      <c r="G3757" s="23">
        <v>70</v>
      </c>
      <c r="H3757" s="25">
        <v>17.196615220000002</v>
      </c>
    </row>
    <row r="3758" spans="1:8">
      <c r="A3758" s="23">
        <v>3755</v>
      </c>
      <c r="B3758" s="23">
        <v>1000</v>
      </c>
      <c r="C3758" s="23">
        <v>1</v>
      </c>
      <c r="D3758" s="23">
        <v>3000</v>
      </c>
      <c r="E3758" s="23">
        <v>20</v>
      </c>
      <c r="F3758" s="23">
        <v>30</v>
      </c>
      <c r="G3758" s="23">
        <v>100</v>
      </c>
      <c r="H3758" s="25">
        <v>16.058467870000001</v>
      </c>
    </row>
    <row r="3759" spans="1:8">
      <c r="A3759" s="23">
        <v>3756</v>
      </c>
      <c r="B3759" s="23">
        <v>1000</v>
      </c>
      <c r="C3759" s="23">
        <v>1</v>
      </c>
      <c r="D3759" s="23">
        <v>3000</v>
      </c>
      <c r="E3759" s="23">
        <v>20</v>
      </c>
      <c r="F3759" s="23">
        <v>60</v>
      </c>
      <c r="G3759" s="23">
        <v>0</v>
      </c>
      <c r="H3759" s="25">
        <v>19.348682400000001</v>
      </c>
    </row>
    <row r="3760" spans="1:8">
      <c r="A3760" s="23">
        <v>3757</v>
      </c>
      <c r="B3760" s="23">
        <v>1000</v>
      </c>
      <c r="C3760" s="23">
        <v>1</v>
      </c>
      <c r="D3760" s="23">
        <v>3000</v>
      </c>
      <c r="E3760" s="23">
        <v>20</v>
      </c>
      <c r="F3760" s="23">
        <v>60</v>
      </c>
      <c r="G3760" s="23">
        <v>5</v>
      </c>
      <c r="H3760" s="25">
        <v>17.158546449999999</v>
      </c>
    </row>
    <row r="3761" spans="1:8">
      <c r="A3761" s="23">
        <v>3758</v>
      </c>
      <c r="B3761" s="23">
        <v>1000</v>
      </c>
      <c r="C3761" s="23">
        <v>1</v>
      </c>
      <c r="D3761" s="23">
        <v>3000</v>
      </c>
      <c r="E3761" s="23">
        <v>20</v>
      </c>
      <c r="F3761" s="23">
        <v>60</v>
      </c>
      <c r="G3761" s="23">
        <v>10</v>
      </c>
      <c r="H3761" s="25">
        <v>16.094585420000001</v>
      </c>
    </row>
    <row r="3762" spans="1:8">
      <c r="A3762" s="23">
        <v>3759</v>
      </c>
      <c r="B3762" s="23">
        <v>1000</v>
      </c>
      <c r="C3762" s="23">
        <v>1</v>
      </c>
      <c r="D3762" s="23">
        <v>3000</v>
      </c>
      <c r="E3762" s="23">
        <v>20</v>
      </c>
      <c r="F3762" s="23">
        <v>60</v>
      </c>
      <c r="G3762" s="23">
        <v>40</v>
      </c>
      <c r="H3762" s="25">
        <v>13.702638629999999</v>
      </c>
    </row>
    <row r="3763" spans="1:8">
      <c r="A3763" s="23">
        <v>3760</v>
      </c>
      <c r="B3763" s="23">
        <v>1000</v>
      </c>
      <c r="C3763" s="23">
        <v>1</v>
      </c>
      <c r="D3763" s="23">
        <v>3000</v>
      </c>
      <c r="E3763" s="23">
        <v>20</v>
      </c>
      <c r="F3763" s="23">
        <v>60</v>
      </c>
      <c r="G3763" s="23">
        <v>70</v>
      </c>
      <c r="H3763" s="25">
        <v>12.44642925</v>
      </c>
    </row>
    <row r="3764" spans="1:8">
      <c r="A3764" s="23">
        <v>3761</v>
      </c>
      <c r="B3764" s="23">
        <v>1000</v>
      </c>
      <c r="C3764" s="23">
        <v>1</v>
      </c>
      <c r="D3764" s="23">
        <v>3000</v>
      </c>
      <c r="E3764" s="23">
        <v>20</v>
      </c>
      <c r="F3764" s="23">
        <v>60</v>
      </c>
      <c r="G3764" s="23">
        <v>100</v>
      </c>
      <c r="H3764" s="25">
        <v>11.52830601</v>
      </c>
    </row>
    <row r="3765" spans="1:8">
      <c r="A3765" s="23">
        <v>3762</v>
      </c>
      <c r="B3765" s="23">
        <v>1000</v>
      </c>
      <c r="C3765" s="23">
        <v>1</v>
      </c>
      <c r="D3765" s="23">
        <v>3000</v>
      </c>
      <c r="E3765" s="23">
        <v>50</v>
      </c>
      <c r="F3765" s="23">
        <v>0</v>
      </c>
      <c r="G3765" s="23">
        <v>0</v>
      </c>
      <c r="H3765" s="25">
        <v>27.286399840000001</v>
      </c>
    </row>
    <row r="3766" spans="1:8">
      <c r="A3766" s="23">
        <v>3763</v>
      </c>
      <c r="B3766" s="23">
        <v>1000</v>
      </c>
      <c r="C3766" s="23">
        <v>1</v>
      </c>
      <c r="D3766" s="23">
        <v>3000</v>
      </c>
      <c r="E3766" s="23">
        <v>50</v>
      </c>
      <c r="F3766" s="23">
        <v>0</v>
      </c>
      <c r="G3766" s="23">
        <v>5</v>
      </c>
      <c r="H3766" s="25">
        <v>24.804260249999999</v>
      </c>
    </row>
    <row r="3767" spans="1:8">
      <c r="A3767" s="23">
        <v>3764</v>
      </c>
      <c r="B3767" s="23">
        <v>1000</v>
      </c>
      <c r="C3767" s="23">
        <v>1</v>
      </c>
      <c r="D3767" s="23">
        <v>3000</v>
      </c>
      <c r="E3767" s="23">
        <v>50</v>
      </c>
      <c r="F3767" s="23">
        <v>0</v>
      </c>
      <c r="G3767" s="23">
        <v>10</v>
      </c>
      <c r="H3767" s="25">
        <v>23.251707079999999</v>
      </c>
    </row>
    <row r="3768" spans="1:8">
      <c r="A3768" s="23">
        <v>3765</v>
      </c>
      <c r="B3768" s="23">
        <v>1000</v>
      </c>
      <c r="C3768" s="23">
        <v>1</v>
      </c>
      <c r="D3768" s="23">
        <v>3000</v>
      </c>
      <c r="E3768" s="23">
        <v>50</v>
      </c>
      <c r="F3768" s="23">
        <v>0</v>
      </c>
      <c r="G3768" s="23">
        <v>40</v>
      </c>
      <c r="H3768" s="25">
        <v>20.152019500000002</v>
      </c>
    </row>
    <row r="3769" spans="1:8">
      <c r="A3769" s="23">
        <v>3766</v>
      </c>
      <c r="B3769" s="23">
        <v>1000</v>
      </c>
      <c r="C3769" s="23">
        <v>1</v>
      </c>
      <c r="D3769" s="23">
        <v>3000</v>
      </c>
      <c r="E3769" s="23">
        <v>50</v>
      </c>
      <c r="F3769" s="23">
        <v>0</v>
      </c>
      <c r="G3769" s="23">
        <v>70</v>
      </c>
      <c r="H3769" s="25">
        <v>18.536916730000002</v>
      </c>
    </row>
    <row r="3770" spans="1:8">
      <c r="A3770" s="23">
        <v>3767</v>
      </c>
      <c r="B3770" s="23">
        <v>1000</v>
      </c>
      <c r="C3770" s="23">
        <v>1</v>
      </c>
      <c r="D3770" s="23">
        <v>3000</v>
      </c>
      <c r="E3770" s="23">
        <v>50</v>
      </c>
      <c r="F3770" s="23">
        <v>0</v>
      </c>
      <c r="G3770" s="23">
        <v>100</v>
      </c>
      <c r="H3770" s="25">
        <v>17.294807429999999</v>
      </c>
    </row>
    <row r="3771" spans="1:8">
      <c r="A3771" s="23">
        <v>3768</v>
      </c>
      <c r="B3771" s="23">
        <v>1000</v>
      </c>
      <c r="C3771" s="23">
        <v>1</v>
      </c>
      <c r="D3771" s="23">
        <v>3000</v>
      </c>
      <c r="E3771" s="23">
        <v>50</v>
      </c>
      <c r="F3771" s="23">
        <v>30</v>
      </c>
      <c r="G3771" s="23">
        <v>0</v>
      </c>
      <c r="H3771" s="25">
        <v>25.456317899999998</v>
      </c>
    </row>
    <row r="3772" spans="1:8">
      <c r="A3772" s="23">
        <v>3769</v>
      </c>
      <c r="B3772" s="23">
        <v>1000</v>
      </c>
      <c r="C3772" s="23">
        <v>1</v>
      </c>
      <c r="D3772" s="23">
        <v>3000</v>
      </c>
      <c r="E3772" s="23">
        <v>50</v>
      </c>
      <c r="F3772" s="23">
        <v>30</v>
      </c>
      <c r="G3772" s="23">
        <v>5</v>
      </c>
      <c r="H3772" s="25">
        <v>23.00318146</v>
      </c>
    </row>
    <row r="3773" spans="1:8">
      <c r="A3773" s="23">
        <v>3770</v>
      </c>
      <c r="B3773" s="23">
        <v>1000</v>
      </c>
      <c r="C3773" s="23">
        <v>1</v>
      </c>
      <c r="D3773" s="23">
        <v>3000</v>
      </c>
      <c r="E3773" s="23">
        <v>50</v>
      </c>
      <c r="F3773" s="23">
        <v>30</v>
      </c>
      <c r="G3773" s="23">
        <v>10</v>
      </c>
      <c r="H3773" s="25">
        <v>21.510337830000001</v>
      </c>
    </row>
    <row r="3774" spans="1:8">
      <c r="A3774" s="23">
        <v>3771</v>
      </c>
      <c r="B3774" s="23">
        <v>1000</v>
      </c>
      <c r="C3774" s="23">
        <v>1</v>
      </c>
      <c r="D3774" s="23">
        <v>3000</v>
      </c>
      <c r="E3774" s="23">
        <v>50</v>
      </c>
      <c r="F3774" s="23">
        <v>30</v>
      </c>
      <c r="G3774" s="23">
        <v>40</v>
      </c>
      <c r="H3774" s="25">
        <v>18.731958389999999</v>
      </c>
    </row>
    <row r="3775" spans="1:8">
      <c r="A3775" s="23">
        <v>3772</v>
      </c>
      <c r="B3775" s="23">
        <v>1000</v>
      </c>
      <c r="C3775" s="23">
        <v>1</v>
      </c>
      <c r="D3775" s="23">
        <v>3000</v>
      </c>
      <c r="E3775" s="23">
        <v>50</v>
      </c>
      <c r="F3775" s="23">
        <v>30</v>
      </c>
      <c r="G3775" s="23">
        <v>70</v>
      </c>
      <c r="H3775" s="25">
        <v>17.243879320000001</v>
      </c>
    </row>
    <row r="3776" spans="1:8">
      <c r="A3776" s="23">
        <v>3773</v>
      </c>
      <c r="B3776" s="23">
        <v>1000</v>
      </c>
      <c r="C3776" s="23">
        <v>1</v>
      </c>
      <c r="D3776" s="23">
        <v>3000</v>
      </c>
      <c r="E3776" s="23">
        <v>50</v>
      </c>
      <c r="F3776" s="23">
        <v>30</v>
      </c>
      <c r="G3776" s="23">
        <v>100</v>
      </c>
      <c r="H3776" s="25">
        <v>16.098394389999999</v>
      </c>
    </row>
    <row r="3777" spans="1:8">
      <c r="A3777" s="23">
        <v>3774</v>
      </c>
      <c r="B3777" s="23">
        <v>1000</v>
      </c>
      <c r="C3777" s="23">
        <v>1</v>
      </c>
      <c r="D3777" s="23">
        <v>3000</v>
      </c>
      <c r="E3777" s="23">
        <v>50</v>
      </c>
      <c r="F3777" s="23">
        <v>60</v>
      </c>
      <c r="G3777" s="23">
        <v>0</v>
      </c>
      <c r="H3777" s="25">
        <v>19.40719605</v>
      </c>
    </row>
    <row r="3778" spans="1:8">
      <c r="A3778" s="23">
        <v>3775</v>
      </c>
      <c r="B3778" s="23">
        <v>1000</v>
      </c>
      <c r="C3778" s="23">
        <v>1</v>
      </c>
      <c r="D3778" s="23">
        <v>3000</v>
      </c>
      <c r="E3778" s="23">
        <v>50</v>
      </c>
      <c r="F3778" s="23">
        <v>60</v>
      </c>
      <c r="G3778" s="23">
        <v>5</v>
      </c>
      <c r="H3778" s="25">
        <v>17.2057991</v>
      </c>
    </row>
    <row r="3779" spans="1:8">
      <c r="A3779" s="23">
        <v>3776</v>
      </c>
      <c r="B3779" s="23">
        <v>1000</v>
      </c>
      <c r="C3779" s="23">
        <v>1</v>
      </c>
      <c r="D3779" s="23">
        <v>3000</v>
      </c>
      <c r="E3779" s="23">
        <v>50</v>
      </c>
      <c r="F3779" s="23">
        <v>60</v>
      </c>
      <c r="G3779" s="23">
        <v>10</v>
      </c>
      <c r="H3779" s="25">
        <v>16.13621521</v>
      </c>
    </row>
    <row r="3780" spans="1:8">
      <c r="A3780" s="23">
        <v>3777</v>
      </c>
      <c r="B3780" s="23">
        <v>1000</v>
      </c>
      <c r="C3780" s="23">
        <v>1</v>
      </c>
      <c r="D3780" s="23">
        <v>3000</v>
      </c>
      <c r="E3780" s="23">
        <v>50</v>
      </c>
      <c r="F3780" s="23">
        <v>60</v>
      </c>
      <c r="G3780" s="23">
        <v>40</v>
      </c>
      <c r="H3780" s="25">
        <v>13.739929200000001</v>
      </c>
    </row>
    <row r="3781" spans="1:8">
      <c r="A3781" s="23">
        <v>3778</v>
      </c>
      <c r="B3781" s="23">
        <v>1000</v>
      </c>
      <c r="C3781" s="23">
        <v>1</v>
      </c>
      <c r="D3781" s="23">
        <v>3000</v>
      </c>
      <c r="E3781" s="23">
        <v>50</v>
      </c>
      <c r="F3781" s="23">
        <v>60</v>
      </c>
      <c r="G3781" s="23">
        <v>70</v>
      </c>
      <c r="H3781" s="25">
        <v>12.47604561</v>
      </c>
    </row>
    <row r="3782" spans="1:8">
      <c r="A3782" s="23">
        <v>3779</v>
      </c>
      <c r="B3782" s="23">
        <v>1000</v>
      </c>
      <c r="C3782" s="23">
        <v>1</v>
      </c>
      <c r="D3782" s="23">
        <v>3000</v>
      </c>
      <c r="E3782" s="23">
        <v>50</v>
      </c>
      <c r="F3782" s="23">
        <v>60</v>
      </c>
      <c r="G3782" s="23">
        <v>100</v>
      </c>
      <c r="H3782" s="25">
        <v>11.55285645</v>
      </c>
    </row>
    <row r="3783" spans="1:8">
      <c r="A3783" s="23">
        <v>3780</v>
      </c>
      <c r="B3783" s="23">
        <v>1000</v>
      </c>
      <c r="C3783" s="23">
        <v>0.9</v>
      </c>
      <c r="D3783" s="23">
        <v>10</v>
      </c>
      <c r="E3783" s="23">
        <v>1</v>
      </c>
      <c r="F3783" s="23">
        <v>0</v>
      </c>
      <c r="G3783" s="23">
        <v>0</v>
      </c>
      <c r="H3783" s="25">
        <v>0</v>
      </c>
    </row>
    <row r="3784" spans="1:8">
      <c r="A3784" s="23">
        <v>3781</v>
      </c>
      <c r="B3784" s="23">
        <v>1000</v>
      </c>
      <c r="C3784" s="23">
        <v>0.9</v>
      </c>
      <c r="D3784" s="23">
        <v>10</v>
      </c>
      <c r="E3784" s="23">
        <v>1</v>
      </c>
      <c r="F3784" s="23">
        <v>0</v>
      </c>
      <c r="G3784" s="23">
        <v>5</v>
      </c>
      <c r="H3784" s="25">
        <v>0</v>
      </c>
    </row>
    <row r="3785" spans="1:8">
      <c r="A3785" s="23">
        <v>3782</v>
      </c>
      <c r="B3785" s="23">
        <v>1000</v>
      </c>
      <c r="C3785" s="23">
        <v>0.9</v>
      </c>
      <c r="D3785" s="23">
        <v>10</v>
      </c>
      <c r="E3785" s="23">
        <v>1</v>
      </c>
      <c r="F3785" s="23">
        <v>0</v>
      </c>
      <c r="G3785" s="23">
        <v>10</v>
      </c>
      <c r="H3785" s="25">
        <v>0</v>
      </c>
    </row>
    <row r="3786" spans="1:8">
      <c r="A3786" s="23">
        <v>3783</v>
      </c>
      <c r="B3786" s="23">
        <v>1000</v>
      </c>
      <c r="C3786" s="23">
        <v>0.9</v>
      </c>
      <c r="D3786" s="23">
        <v>10</v>
      </c>
      <c r="E3786" s="23">
        <v>1</v>
      </c>
      <c r="F3786" s="23">
        <v>0</v>
      </c>
      <c r="G3786" s="23">
        <v>40</v>
      </c>
      <c r="H3786" s="25">
        <v>0</v>
      </c>
    </row>
    <row r="3787" spans="1:8">
      <c r="A3787" s="23">
        <v>3784</v>
      </c>
      <c r="B3787" s="23">
        <v>1000</v>
      </c>
      <c r="C3787" s="23">
        <v>0.9</v>
      </c>
      <c r="D3787" s="23">
        <v>10</v>
      </c>
      <c r="E3787" s="23">
        <v>1</v>
      </c>
      <c r="F3787" s="23">
        <v>0</v>
      </c>
      <c r="G3787" s="23">
        <v>70</v>
      </c>
      <c r="H3787" s="25">
        <v>0</v>
      </c>
    </row>
    <row r="3788" spans="1:8">
      <c r="A3788" s="23">
        <v>3785</v>
      </c>
      <c r="B3788" s="23">
        <v>1000</v>
      </c>
      <c r="C3788" s="23">
        <v>0.9</v>
      </c>
      <c r="D3788" s="23">
        <v>10</v>
      </c>
      <c r="E3788" s="23">
        <v>1</v>
      </c>
      <c r="F3788" s="23">
        <v>0</v>
      </c>
      <c r="G3788" s="23">
        <v>100</v>
      </c>
      <c r="H3788" s="25">
        <v>0</v>
      </c>
    </row>
    <row r="3789" spans="1:8">
      <c r="A3789" s="23">
        <v>3786</v>
      </c>
      <c r="B3789" s="23">
        <v>1000</v>
      </c>
      <c r="C3789" s="23">
        <v>0.9</v>
      </c>
      <c r="D3789" s="23">
        <v>10</v>
      </c>
      <c r="E3789" s="23">
        <v>1</v>
      </c>
      <c r="F3789" s="23">
        <v>30</v>
      </c>
      <c r="G3789" s="23">
        <v>0</v>
      </c>
      <c r="H3789" s="25">
        <v>0</v>
      </c>
    </row>
    <row r="3790" spans="1:8">
      <c r="A3790" s="23">
        <v>3787</v>
      </c>
      <c r="B3790" s="23">
        <v>1000</v>
      </c>
      <c r="C3790" s="23">
        <v>0.9</v>
      </c>
      <c r="D3790" s="23">
        <v>10</v>
      </c>
      <c r="E3790" s="23">
        <v>1</v>
      </c>
      <c r="F3790" s="23">
        <v>30</v>
      </c>
      <c r="G3790" s="23">
        <v>5</v>
      </c>
      <c r="H3790" s="25">
        <v>0</v>
      </c>
    </row>
    <row r="3791" spans="1:8">
      <c r="A3791" s="23">
        <v>3788</v>
      </c>
      <c r="B3791" s="23">
        <v>1000</v>
      </c>
      <c r="C3791" s="23">
        <v>0.9</v>
      </c>
      <c r="D3791" s="23">
        <v>10</v>
      </c>
      <c r="E3791" s="23">
        <v>1</v>
      </c>
      <c r="F3791" s="23">
        <v>30</v>
      </c>
      <c r="G3791" s="23">
        <v>10</v>
      </c>
      <c r="H3791" s="25">
        <v>0</v>
      </c>
    </row>
    <row r="3792" spans="1:8">
      <c r="A3792" s="23">
        <v>3789</v>
      </c>
      <c r="B3792" s="23">
        <v>1000</v>
      </c>
      <c r="C3792" s="23">
        <v>0.9</v>
      </c>
      <c r="D3792" s="23">
        <v>10</v>
      </c>
      <c r="E3792" s="23">
        <v>1</v>
      </c>
      <c r="F3792" s="23">
        <v>30</v>
      </c>
      <c r="G3792" s="23">
        <v>40</v>
      </c>
      <c r="H3792" s="25">
        <v>0</v>
      </c>
    </row>
    <row r="3793" spans="1:8">
      <c r="A3793" s="23">
        <v>3790</v>
      </c>
      <c r="B3793" s="23">
        <v>1000</v>
      </c>
      <c r="C3793" s="23">
        <v>0.9</v>
      </c>
      <c r="D3793" s="23">
        <v>10</v>
      </c>
      <c r="E3793" s="23">
        <v>1</v>
      </c>
      <c r="F3793" s="23">
        <v>30</v>
      </c>
      <c r="G3793" s="23">
        <v>70</v>
      </c>
      <c r="H3793" s="25">
        <v>0</v>
      </c>
    </row>
    <row r="3794" spans="1:8">
      <c r="A3794" s="23">
        <v>3791</v>
      </c>
      <c r="B3794" s="23">
        <v>1000</v>
      </c>
      <c r="C3794" s="23">
        <v>0.9</v>
      </c>
      <c r="D3794" s="23">
        <v>10</v>
      </c>
      <c r="E3794" s="23">
        <v>1</v>
      </c>
      <c r="F3794" s="23">
        <v>30</v>
      </c>
      <c r="G3794" s="23">
        <v>100</v>
      </c>
      <c r="H3794" s="25">
        <v>0</v>
      </c>
    </row>
    <row r="3795" spans="1:8">
      <c r="A3795" s="23">
        <v>3792</v>
      </c>
      <c r="B3795" s="23">
        <v>1000</v>
      </c>
      <c r="C3795" s="23">
        <v>0.9</v>
      </c>
      <c r="D3795" s="23">
        <v>10</v>
      </c>
      <c r="E3795" s="23">
        <v>1</v>
      </c>
      <c r="F3795" s="23">
        <v>60</v>
      </c>
      <c r="G3795" s="23">
        <v>0</v>
      </c>
      <c r="H3795" s="25">
        <v>0</v>
      </c>
    </row>
    <row r="3796" spans="1:8">
      <c r="A3796" s="23">
        <v>3793</v>
      </c>
      <c r="B3796" s="23">
        <v>1000</v>
      </c>
      <c r="C3796" s="23">
        <v>0.9</v>
      </c>
      <c r="D3796" s="23">
        <v>10</v>
      </c>
      <c r="E3796" s="23">
        <v>1</v>
      </c>
      <c r="F3796" s="23">
        <v>60</v>
      </c>
      <c r="G3796" s="23">
        <v>5</v>
      </c>
      <c r="H3796" s="25">
        <v>0</v>
      </c>
    </row>
    <row r="3797" spans="1:8">
      <c r="A3797" s="23">
        <v>3794</v>
      </c>
      <c r="B3797" s="23">
        <v>1000</v>
      </c>
      <c r="C3797" s="23">
        <v>0.9</v>
      </c>
      <c r="D3797" s="23">
        <v>10</v>
      </c>
      <c r="E3797" s="23">
        <v>1</v>
      </c>
      <c r="F3797" s="23">
        <v>60</v>
      </c>
      <c r="G3797" s="23">
        <v>10</v>
      </c>
      <c r="H3797" s="25">
        <v>0</v>
      </c>
    </row>
    <row r="3798" spans="1:8">
      <c r="A3798" s="23">
        <v>3795</v>
      </c>
      <c r="B3798" s="23">
        <v>1000</v>
      </c>
      <c r="C3798" s="23">
        <v>0.9</v>
      </c>
      <c r="D3798" s="23">
        <v>10</v>
      </c>
      <c r="E3798" s="23">
        <v>1</v>
      </c>
      <c r="F3798" s="23">
        <v>60</v>
      </c>
      <c r="G3798" s="23">
        <v>40</v>
      </c>
      <c r="H3798" s="25">
        <v>0</v>
      </c>
    </row>
    <row r="3799" spans="1:8">
      <c r="A3799" s="23">
        <v>3796</v>
      </c>
      <c r="B3799" s="23">
        <v>1000</v>
      </c>
      <c r="C3799" s="23">
        <v>0.9</v>
      </c>
      <c r="D3799" s="23">
        <v>10</v>
      </c>
      <c r="E3799" s="23">
        <v>1</v>
      </c>
      <c r="F3799" s="23">
        <v>60</v>
      </c>
      <c r="G3799" s="23">
        <v>70</v>
      </c>
      <c r="H3799" s="25">
        <v>0</v>
      </c>
    </row>
    <row r="3800" spans="1:8">
      <c r="A3800" s="23">
        <v>3797</v>
      </c>
      <c r="B3800" s="23">
        <v>1000</v>
      </c>
      <c r="C3800" s="23">
        <v>0.9</v>
      </c>
      <c r="D3800" s="23">
        <v>10</v>
      </c>
      <c r="E3800" s="23">
        <v>1</v>
      </c>
      <c r="F3800" s="23">
        <v>60</v>
      </c>
      <c r="G3800" s="23">
        <v>100</v>
      </c>
      <c r="H3800" s="25">
        <v>0</v>
      </c>
    </row>
    <row r="3801" spans="1:8">
      <c r="A3801" s="23">
        <v>3798</v>
      </c>
      <c r="B3801" s="23">
        <v>1000</v>
      </c>
      <c r="C3801" s="23">
        <v>0.9</v>
      </c>
      <c r="D3801" s="23">
        <v>10</v>
      </c>
      <c r="E3801" s="23">
        <v>5</v>
      </c>
      <c r="F3801" s="23">
        <v>0</v>
      </c>
      <c r="G3801" s="23">
        <v>0</v>
      </c>
      <c r="H3801" s="25">
        <v>1.2522728439999999</v>
      </c>
    </row>
    <row r="3802" spans="1:8">
      <c r="A3802" s="23">
        <v>3799</v>
      </c>
      <c r="B3802" s="23">
        <v>1000</v>
      </c>
      <c r="C3802" s="23">
        <v>0.9</v>
      </c>
      <c r="D3802" s="23">
        <v>10</v>
      </c>
      <c r="E3802" s="23">
        <v>5</v>
      </c>
      <c r="F3802" s="23">
        <v>0</v>
      </c>
      <c r="G3802" s="23">
        <v>5</v>
      </c>
      <c r="H3802" s="25">
        <v>0</v>
      </c>
    </row>
    <row r="3803" spans="1:8">
      <c r="A3803" s="23">
        <v>3800</v>
      </c>
      <c r="B3803" s="23">
        <v>1000</v>
      </c>
      <c r="C3803" s="23">
        <v>0.9</v>
      </c>
      <c r="D3803" s="23">
        <v>10</v>
      </c>
      <c r="E3803" s="23">
        <v>5</v>
      </c>
      <c r="F3803" s="23">
        <v>0</v>
      </c>
      <c r="G3803" s="23">
        <v>10</v>
      </c>
      <c r="H3803" s="25">
        <v>0</v>
      </c>
    </row>
    <row r="3804" spans="1:8">
      <c r="A3804" s="23">
        <v>3801</v>
      </c>
      <c r="B3804" s="23">
        <v>1000</v>
      </c>
      <c r="C3804" s="23">
        <v>0.9</v>
      </c>
      <c r="D3804" s="23">
        <v>10</v>
      </c>
      <c r="E3804" s="23">
        <v>5</v>
      </c>
      <c r="F3804" s="23">
        <v>0</v>
      </c>
      <c r="G3804" s="23">
        <v>40</v>
      </c>
      <c r="H3804" s="25">
        <v>0</v>
      </c>
    </row>
    <row r="3805" spans="1:8">
      <c r="A3805" s="23">
        <v>3802</v>
      </c>
      <c r="B3805" s="23">
        <v>1000</v>
      </c>
      <c r="C3805" s="23">
        <v>0.9</v>
      </c>
      <c r="D3805" s="23">
        <v>10</v>
      </c>
      <c r="E3805" s="23">
        <v>5</v>
      </c>
      <c r="F3805" s="23">
        <v>0</v>
      </c>
      <c r="G3805" s="23">
        <v>70</v>
      </c>
      <c r="H3805" s="25">
        <v>0</v>
      </c>
    </row>
    <row r="3806" spans="1:8">
      <c r="A3806" s="23">
        <v>3803</v>
      </c>
      <c r="B3806" s="23">
        <v>1000</v>
      </c>
      <c r="C3806" s="23">
        <v>0.9</v>
      </c>
      <c r="D3806" s="23">
        <v>10</v>
      </c>
      <c r="E3806" s="23">
        <v>5</v>
      </c>
      <c r="F3806" s="23">
        <v>0</v>
      </c>
      <c r="G3806" s="23">
        <v>100</v>
      </c>
      <c r="H3806" s="25">
        <v>0</v>
      </c>
    </row>
    <row r="3807" spans="1:8">
      <c r="A3807" s="23">
        <v>3804</v>
      </c>
      <c r="B3807" s="23">
        <v>1000</v>
      </c>
      <c r="C3807" s="23">
        <v>0.9</v>
      </c>
      <c r="D3807" s="23">
        <v>10</v>
      </c>
      <c r="E3807" s="23">
        <v>5</v>
      </c>
      <c r="F3807" s="23">
        <v>30</v>
      </c>
      <c r="G3807" s="23">
        <v>0</v>
      </c>
      <c r="H3807" s="25">
        <v>1.2516453270000001</v>
      </c>
    </row>
    <row r="3808" spans="1:8">
      <c r="A3808" s="23">
        <v>3805</v>
      </c>
      <c r="B3808" s="23">
        <v>1000</v>
      </c>
      <c r="C3808" s="23">
        <v>0.9</v>
      </c>
      <c r="D3808" s="23">
        <v>10</v>
      </c>
      <c r="E3808" s="23">
        <v>5</v>
      </c>
      <c r="F3808" s="23">
        <v>30</v>
      </c>
      <c r="G3808" s="23">
        <v>5</v>
      </c>
      <c r="H3808" s="25">
        <v>0</v>
      </c>
    </row>
    <row r="3809" spans="1:8">
      <c r="A3809" s="23">
        <v>3806</v>
      </c>
      <c r="B3809" s="23">
        <v>1000</v>
      </c>
      <c r="C3809" s="23">
        <v>0.9</v>
      </c>
      <c r="D3809" s="23">
        <v>10</v>
      </c>
      <c r="E3809" s="23">
        <v>5</v>
      </c>
      <c r="F3809" s="23">
        <v>30</v>
      </c>
      <c r="G3809" s="23">
        <v>10</v>
      </c>
      <c r="H3809" s="25">
        <v>0</v>
      </c>
    </row>
    <row r="3810" spans="1:8">
      <c r="A3810" s="23">
        <v>3807</v>
      </c>
      <c r="B3810" s="23">
        <v>1000</v>
      </c>
      <c r="C3810" s="23">
        <v>0.9</v>
      </c>
      <c r="D3810" s="23">
        <v>10</v>
      </c>
      <c r="E3810" s="23">
        <v>5</v>
      </c>
      <c r="F3810" s="23">
        <v>30</v>
      </c>
      <c r="G3810" s="23">
        <v>40</v>
      </c>
      <c r="H3810" s="25">
        <v>0</v>
      </c>
    </row>
    <row r="3811" spans="1:8">
      <c r="A3811" s="23">
        <v>3808</v>
      </c>
      <c r="B3811" s="23">
        <v>1000</v>
      </c>
      <c r="C3811" s="23">
        <v>0.9</v>
      </c>
      <c r="D3811" s="23">
        <v>10</v>
      </c>
      <c r="E3811" s="23">
        <v>5</v>
      </c>
      <c r="F3811" s="23">
        <v>30</v>
      </c>
      <c r="G3811" s="23">
        <v>70</v>
      </c>
      <c r="H3811" s="25">
        <v>0</v>
      </c>
    </row>
    <row r="3812" spans="1:8">
      <c r="A3812" s="23">
        <v>3809</v>
      </c>
      <c r="B3812" s="23">
        <v>1000</v>
      </c>
      <c r="C3812" s="23">
        <v>0.9</v>
      </c>
      <c r="D3812" s="23">
        <v>10</v>
      </c>
      <c r="E3812" s="23">
        <v>5</v>
      </c>
      <c r="F3812" s="23">
        <v>30</v>
      </c>
      <c r="G3812" s="23">
        <v>100</v>
      </c>
      <c r="H3812" s="25">
        <v>0</v>
      </c>
    </row>
    <row r="3813" spans="1:8">
      <c r="A3813" s="23">
        <v>3810</v>
      </c>
      <c r="B3813" s="23">
        <v>1000</v>
      </c>
      <c r="C3813" s="23">
        <v>0.9</v>
      </c>
      <c r="D3813" s="23">
        <v>10</v>
      </c>
      <c r="E3813" s="23">
        <v>5</v>
      </c>
      <c r="F3813" s="23">
        <v>60</v>
      </c>
      <c r="G3813" s="23">
        <v>0</v>
      </c>
      <c r="H3813" s="25">
        <v>1.2484061719999999</v>
      </c>
    </row>
    <row r="3814" spans="1:8">
      <c r="A3814" s="23">
        <v>3811</v>
      </c>
      <c r="B3814" s="23">
        <v>1000</v>
      </c>
      <c r="C3814" s="23">
        <v>0.9</v>
      </c>
      <c r="D3814" s="23">
        <v>10</v>
      </c>
      <c r="E3814" s="23">
        <v>5</v>
      </c>
      <c r="F3814" s="23">
        <v>60</v>
      </c>
      <c r="G3814" s="23">
        <v>5</v>
      </c>
      <c r="H3814" s="25">
        <v>0</v>
      </c>
    </row>
    <row r="3815" spans="1:8">
      <c r="A3815" s="23">
        <v>3812</v>
      </c>
      <c r="B3815" s="23">
        <v>1000</v>
      </c>
      <c r="C3815" s="23">
        <v>0.9</v>
      </c>
      <c r="D3815" s="23">
        <v>10</v>
      </c>
      <c r="E3815" s="23">
        <v>5</v>
      </c>
      <c r="F3815" s="23">
        <v>60</v>
      </c>
      <c r="G3815" s="23">
        <v>10</v>
      </c>
      <c r="H3815" s="25">
        <v>0</v>
      </c>
    </row>
    <row r="3816" spans="1:8">
      <c r="A3816" s="23">
        <v>3813</v>
      </c>
      <c r="B3816" s="23">
        <v>1000</v>
      </c>
      <c r="C3816" s="23">
        <v>0.9</v>
      </c>
      <c r="D3816" s="23">
        <v>10</v>
      </c>
      <c r="E3816" s="23">
        <v>5</v>
      </c>
      <c r="F3816" s="23">
        <v>60</v>
      </c>
      <c r="G3816" s="23">
        <v>40</v>
      </c>
      <c r="H3816" s="25">
        <v>0</v>
      </c>
    </row>
    <row r="3817" spans="1:8">
      <c r="A3817" s="23">
        <v>3814</v>
      </c>
      <c r="B3817" s="23">
        <v>1000</v>
      </c>
      <c r="C3817" s="23">
        <v>0.9</v>
      </c>
      <c r="D3817" s="23">
        <v>10</v>
      </c>
      <c r="E3817" s="23">
        <v>5</v>
      </c>
      <c r="F3817" s="23">
        <v>60</v>
      </c>
      <c r="G3817" s="23">
        <v>70</v>
      </c>
      <c r="H3817" s="25">
        <v>0</v>
      </c>
    </row>
    <row r="3818" spans="1:8">
      <c r="A3818" s="23">
        <v>3815</v>
      </c>
      <c r="B3818" s="23">
        <v>1000</v>
      </c>
      <c r="C3818" s="23">
        <v>0.9</v>
      </c>
      <c r="D3818" s="23">
        <v>10</v>
      </c>
      <c r="E3818" s="23">
        <v>5</v>
      </c>
      <c r="F3818" s="23">
        <v>60</v>
      </c>
      <c r="G3818" s="23">
        <v>100</v>
      </c>
      <c r="H3818" s="25">
        <v>0</v>
      </c>
    </row>
    <row r="3819" spans="1:8">
      <c r="A3819" s="23">
        <v>3816</v>
      </c>
      <c r="B3819" s="23">
        <v>1000</v>
      </c>
      <c r="C3819" s="23">
        <v>0.9</v>
      </c>
      <c r="D3819" s="23">
        <v>10</v>
      </c>
      <c r="E3819" s="23">
        <v>10</v>
      </c>
      <c r="F3819" s="23">
        <v>0</v>
      </c>
      <c r="G3819" s="23">
        <v>0</v>
      </c>
      <c r="H3819" s="25">
        <v>2.484715462</v>
      </c>
    </row>
    <row r="3820" spans="1:8">
      <c r="A3820" s="23">
        <v>3817</v>
      </c>
      <c r="B3820" s="23">
        <v>1000</v>
      </c>
      <c r="C3820" s="23">
        <v>0.9</v>
      </c>
      <c r="D3820" s="23">
        <v>10</v>
      </c>
      <c r="E3820" s="23">
        <v>10</v>
      </c>
      <c r="F3820" s="23">
        <v>0</v>
      </c>
      <c r="G3820" s="23">
        <v>5</v>
      </c>
      <c r="H3820" s="25">
        <v>0</v>
      </c>
    </row>
    <row r="3821" spans="1:8">
      <c r="A3821" s="23">
        <v>3818</v>
      </c>
      <c r="B3821" s="23">
        <v>1000</v>
      </c>
      <c r="C3821" s="23">
        <v>0.9</v>
      </c>
      <c r="D3821" s="23">
        <v>10</v>
      </c>
      <c r="E3821" s="23">
        <v>10</v>
      </c>
      <c r="F3821" s="23">
        <v>0</v>
      </c>
      <c r="G3821" s="23">
        <v>10</v>
      </c>
      <c r="H3821" s="25">
        <v>0</v>
      </c>
    </row>
    <row r="3822" spans="1:8">
      <c r="A3822" s="23">
        <v>3819</v>
      </c>
      <c r="B3822" s="23">
        <v>1000</v>
      </c>
      <c r="C3822" s="23">
        <v>0.9</v>
      </c>
      <c r="D3822" s="23">
        <v>10</v>
      </c>
      <c r="E3822" s="23">
        <v>10</v>
      </c>
      <c r="F3822" s="23">
        <v>0</v>
      </c>
      <c r="G3822" s="23">
        <v>40</v>
      </c>
      <c r="H3822" s="25">
        <v>0</v>
      </c>
    </row>
    <row r="3823" spans="1:8">
      <c r="A3823" s="23">
        <v>3820</v>
      </c>
      <c r="B3823" s="23">
        <v>1000</v>
      </c>
      <c r="C3823" s="23">
        <v>0.9</v>
      </c>
      <c r="D3823" s="23">
        <v>10</v>
      </c>
      <c r="E3823" s="23">
        <v>10</v>
      </c>
      <c r="F3823" s="23">
        <v>0</v>
      </c>
      <c r="G3823" s="23">
        <v>70</v>
      </c>
      <c r="H3823" s="25">
        <v>0</v>
      </c>
    </row>
    <row r="3824" spans="1:8">
      <c r="A3824" s="23">
        <v>3821</v>
      </c>
      <c r="B3824" s="23">
        <v>1000</v>
      </c>
      <c r="C3824" s="23">
        <v>0.9</v>
      </c>
      <c r="D3824" s="23">
        <v>10</v>
      </c>
      <c r="E3824" s="23">
        <v>10</v>
      </c>
      <c r="F3824" s="23">
        <v>0</v>
      </c>
      <c r="G3824" s="23">
        <v>100</v>
      </c>
      <c r="H3824" s="25">
        <v>0</v>
      </c>
    </row>
    <row r="3825" spans="1:8">
      <c r="A3825" s="23">
        <v>3822</v>
      </c>
      <c r="B3825" s="23">
        <v>1000</v>
      </c>
      <c r="C3825" s="23">
        <v>0.9</v>
      </c>
      <c r="D3825" s="23">
        <v>10</v>
      </c>
      <c r="E3825" s="23">
        <v>10</v>
      </c>
      <c r="F3825" s="23">
        <v>30</v>
      </c>
      <c r="G3825" s="23">
        <v>0</v>
      </c>
      <c r="H3825" s="25">
        <v>2.4803204540000001</v>
      </c>
    </row>
    <row r="3826" spans="1:8">
      <c r="A3826" s="23">
        <v>3823</v>
      </c>
      <c r="B3826" s="23">
        <v>1000</v>
      </c>
      <c r="C3826" s="23">
        <v>0.9</v>
      </c>
      <c r="D3826" s="23">
        <v>10</v>
      </c>
      <c r="E3826" s="23">
        <v>10</v>
      </c>
      <c r="F3826" s="23">
        <v>30</v>
      </c>
      <c r="G3826" s="23">
        <v>5</v>
      </c>
      <c r="H3826" s="25">
        <v>0</v>
      </c>
    </row>
    <row r="3827" spans="1:8">
      <c r="A3827" s="23">
        <v>3824</v>
      </c>
      <c r="B3827" s="23">
        <v>1000</v>
      </c>
      <c r="C3827" s="23">
        <v>0.9</v>
      </c>
      <c r="D3827" s="23">
        <v>10</v>
      </c>
      <c r="E3827" s="23">
        <v>10</v>
      </c>
      <c r="F3827" s="23">
        <v>30</v>
      </c>
      <c r="G3827" s="23">
        <v>10</v>
      </c>
      <c r="H3827" s="25">
        <v>0</v>
      </c>
    </row>
    <row r="3828" spans="1:8">
      <c r="A3828" s="23">
        <v>3825</v>
      </c>
      <c r="B3828" s="23">
        <v>1000</v>
      </c>
      <c r="C3828" s="23">
        <v>0.9</v>
      </c>
      <c r="D3828" s="23">
        <v>10</v>
      </c>
      <c r="E3828" s="23">
        <v>10</v>
      </c>
      <c r="F3828" s="23">
        <v>30</v>
      </c>
      <c r="G3828" s="23">
        <v>40</v>
      </c>
      <c r="H3828" s="25">
        <v>0</v>
      </c>
    </row>
    <row r="3829" spans="1:8">
      <c r="A3829" s="23">
        <v>3826</v>
      </c>
      <c r="B3829" s="23">
        <v>1000</v>
      </c>
      <c r="C3829" s="23">
        <v>0.9</v>
      </c>
      <c r="D3829" s="23">
        <v>10</v>
      </c>
      <c r="E3829" s="23">
        <v>10</v>
      </c>
      <c r="F3829" s="23">
        <v>30</v>
      </c>
      <c r="G3829" s="23">
        <v>70</v>
      </c>
      <c r="H3829" s="25">
        <v>0</v>
      </c>
    </row>
    <row r="3830" spans="1:8">
      <c r="A3830" s="23">
        <v>3827</v>
      </c>
      <c r="B3830" s="23">
        <v>1000</v>
      </c>
      <c r="C3830" s="23">
        <v>0.9</v>
      </c>
      <c r="D3830" s="23">
        <v>10</v>
      </c>
      <c r="E3830" s="23">
        <v>10</v>
      </c>
      <c r="F3830" s="23">
        <v>30</v>
      </c>
      <c r="G3830" s="23">
        <v>100</v>
      </c>
      <c r="H3830" s="25">
        <v>0</v>
      </c>
    </row>
    <row r="3831" spans="1:8">
      <c r="A3831" s="23">
        <v>3828</v>
      </c>
      <c r="B3831" s="23">
        <v>1000</v>
      </c>
      <c r="C3831" s="23">
        <v>0.9</v>
      </c>
      <c r="D3831" s="23">
        <v>10</v>
      </c>
      <c r="E3831" s="23">
        <v>10</v>
      </c>
      <c r="F3831" s="23">
        <v>60</v>
      </c>
      <c r="G3831" s="23">
        <v>0</v>
      </c>
      <c r="H3831" s="25">
        <v>2.4574978349999999</v>
      </c>
    </row>
    <row r="3832" spans="1:8">
      <c r="A3832" s="23">
        <v>3829</v>
      </c>
      <c r="B3832" s="23">
        <v>1000</v>
      </c>
      <c r="C3832" s="23">
        <v>0.9</v>
      </c>
      <c r="D3832" s="23">
        <v>10</v>
      </c>
      <c r="E3832" s="23">
        <v>10</v>
      </c>
      <c r="F3832" s="23">
        <v>60</v>
      </c>
      <c r="G3832" s="23">
        <v>5</v>
      </c>
      <c r="H3832" s="25">
        <v>0</v>
      </c>
    </row>
    <row r="3833" spans="1:8">
      <c r="A3833" s="23">
        <v>3830</v>
      </c>
      <c r="B3833" s="23">
        <v>1000</v>
      </c>
      <c r="C3833" s="23">
        <v>0.9</v>
      </c>
      <c r="D3833" s="23">
        <v>10</v>
      </c>
      <c r="E3833" s="23">
        <v>10</v>
      </c>
      <c r="F3833" s="23">
        <v>60</v>
      </c>
      <c r="G3833" s="23">
        <v>10</v>
      </c>
      <c r="H3833" s="25">
        <v>0</v>
      </c>
    </row>
    <row r="3834" spans="1:8">
      <c r="A3834" s="23">
        <v>3831</v>
      </c>
      <c r="B3834" s="23">
        <v>1000</v>
      </c>
      <c r="C3834" s="23">
        <v>0.9</v>
      </c>
      <c r="D3834" s="23">
        <v>10</v>
      </c>
      <c r="E3834" s="23">
        <v>10</v>
      </c>
      <c r="F3834" s="23">
        <v>60</v>
      </c>
      <c r="G3834" s="23">
        <v>40</v>
      </c>
      <c r="H3834" s="25">
        <v>0</v>
      </c>
    </row>
    <row r="3835" spans="1:8">
      <c r="A3835" s="23">
        <v>3832</v>
      </c>
      <c r="B3835" s="23">
        <v>1000</v>
      </c>
      <c r="C3835" s="23">
        <v>0.9</v>
      </c>
      <c r="D3835" s="23">
        <v>10</v>
      </c>
      <c r="E3835" s="23">
        <v>10</v>
      </c>
      <c r="F3835" s="23">
        <v>60</v>
      </c>
      <c r="G3835" s="23">
        <v>70</v>
      </c>
      <c r="H3835" s="25">
        <v>0</v>
      </c>
    </row>
    <row r="3836" spans="1:8">
      <c r="A3836" s="23">
        <v>3833</v>
      </c>
      <c r="B3836" s="23">
        <v>1000</v>
      </c>
      <c r="C3836" s="23">
        <v>0.9</v>
      </c>
      <c r="D3836" s="23">
        <v>10</v>
      </c>
      <c r="E3836" s="23">
        <v>10</v>
      </c>
      <c r="F3836" s="23">
        <v>60</v>
      </c>
      <c r="G3836" s="23">
        <v>100</v>
      </c>
      <c r="H3836" s="25">
        <v>0</v>
      </c>
    </row>
    <row r="3837" spans="1:8">
      <c r="A3837" s="23">
        <v>3834</v>
      </c>
      <c r="B3837" s="23">
        <v>1000</v>
      </c>
      <c r="C3837" s="23">
        <v>0.9</v>
      </c>
      <c r="D3837" s="23">
        <v>10</v>
      </c>
      <c r="E3837" s="23">
        <v>20</v>
      </c>
      <c r="F3837" s="23">
        <v>0</v>
      </c>
      <c r="G3837" s="23">
        <v>0</v>
      </c>
      <c r="H3837" s="25">
        <v>4.82034874</v>
      </c>
    </row>
    <row r="3838" spans="1:8">
      <c r="A3838" s="23">
        <v>3835</v>
      </c>
      <c r="B3838" s="23">
        <v>1000</v>
      </c>
      <c r="C3838" s="23">
        <v>0.9</v>
      </c>
      <c r="D3838" s="23">
        <v>10</v>
      </c>
      <c r="E3838" s="23">
        <v>20</v>
      </c>
      <c r="F3838" s="23">
        <v>0</v>
      </c>
      <c r="G3838" s="23">
        <v>5</v>
      </c>
      <c r="H3838" s="25">
        <v>0</v>
      </c>
    </row>
    <row r="3839" spans="1:8">
      <c r="A3839" s="23">
        <v>3836</v>
      </c>
      <c r="B3839" s="23">
        <v>1000</v>
      </c>
      <c r="C3839" s="23">
        <v>0.9</v>
      </c>
      <c r="D3839" s="23">
        <v>10</v>
      </c>
      <c r="E3839" s="23">
        <v>20</v>
      </c>
      <c r="F3839" s="23">
        <v>0</v>
      </c>
      <c r="G3839" s="23">
        <v>10</v>
      </c>
      <c r="H3839" s="25">
        <v>0</v>
      </c>
    </row>
    <row r="3840" spans="1:8">
      <c r="A3840" s="23">
        <v>3837</v>
      </c>
      <c r="B3840" s="23">
        <v>1000</v>
      </c>
      <c r="C3840" s="23">
        <v>0.9</v>
      </c>
      <c r="D3840" s="23">
        <v>10</v>
      </c>
      <c r="E3840" s="23">
        <v>20</v>
      </c>
      <c r="F3840" s="23">
        <v>0</v>
      </c>
      <c r="G3840" s="23">
        <v>40</v>
      </c>
      <c r="H3840" s="25">
        <v>0</v>
      </c>
    </row>
    <row r="3841" spans="1:8">
      <c r="A3841" s="23">
        <v>3838</v>
      </c>
      <c r="B3841" s="23">
        <v>1000</v>
      </c>
      <c r="C3841" s="23">
        <v>0.9</v>
      </c>
      <c r="D3841" s="23">
        <v>10</v>
      </c>
      <c r="E3841" s="23">
        <v>20</v>
      </c>
      <c r="F3841" s="23">
        <v>0</v>
      </c>
      <c r="G3841" s="23">
        <v>70</v>
      </c>
      <c r="H3841" s="25">
        <v>0</v>
      </c>
    </row>
    <row r="3842" spans="1:8">
      <c r="A3842" s="23">
        <v>3839</v>
      </c>
      <c r="B3842" s="23">
        <v>1000</v>
      </c>
      <c r="C3842" s="23">
        <v>0.9</v>
      </c>
      <c r="D3842" s="23">
        <v>10</v>
      </c>
      <c r="E3842" s="23">
        <v>20</v>
      </c>
      <c r="F3842" s="23">
        <v>0</v>
      </c>
      <c r="G3842" s="23">
        <v>100</v>
      </c>
      <c r="H3842" s="25">
        <v>0</v>
      </c>
    </row>
    <row r="3843" spans="1:8">
      <c r="A3843" s="23">
        <v>3840</v>
      </c>
      <c r="B3843" s="23">
        <v>1000</v>
      </c>
      <c r="C3843" s="23">
        <v>0.9</v>
      </c>
      <c r="D3843" s="23">
        <v>10</v>
      </c>
      <c r="E3843" s="23">
        <v>20</v>
      </c>
      <c r="F3843" s="23">
        <v>30</v>
      </c>
      <c r="G3843" s="23">
        <v>0</v>
      </c>
      <c r="H3843" s="25">
        <v>4.7896099090000002</v>
      </c>
    </row>
    <row r="3844" spans="1:8">
      <c r="A3844" s="23">
        <v>3841</v>
      </c>
      <c r="B3844" s="23">
        <v>1000</v>
      </c>
      <c r="C3844" s="23">
        <v>0.9</v>
      </c>
      <c r="D3844" s="23">
        <v>10</v>
      </c>
      <c r="E3844" s="23">
        <v>20</v>
      </c>
      <c r="F3844" s="23">
        <v>30</v>
      </c>
      <c r="G3844" s="23">
        <v>5</v>
      </c>
      <c r="H3844" s="25">
        <v>0</v>
      </c>
    </row>
    <row r="3845" spans="1:8">
      <c r="A3845" s="23">
        <v>3842</v>
      </c>
      <c r="B3845" s="23">
        <v>1000</v>
      </c>
      <c r="C3845" s="23">
        <v>0.9</v>
      </c>
      <c r="D3845" s="23">
        <v>10</v>
      </c>
      <c r="E3845" s="23">
        <v>20</v>
      </c>
      <c r="F3845" s="23">
        <v>30</v>
      </c>
      <c r="G3845" s="23">
        <v>10</v>
      </c>
      <c r="H3845" s="25">
        <v>0</v>
      </c>
    </row>
    <row r="3846" spans="1:8">
      <c r="A3846" s="23">
        <v>3843</v>
      </c>
      <c r="B3846" s="23">
        <v>1000</v>
      </c>
      <c r="C3846" s="23">
        <v>0.9</v>
      </c>
      <c r="D3846" s="23">
        <v>10</v>
      </c>
      <c r="E3846" s="23">
        <v>20</v>
      </c>
      <c r="F3846" s="23">
        <v>30</v>
      </c>
      <c r="G3846" s="23">
        <v>40</v>
      </c>
      <c r="H3846" s="25">
        <v>0</v>
      </c>
    </row>
    <row r="3847" spans="1:8">
      <c r="A3847" s="23">
        <v>3844</v>
      </c>
      <c r="B3847" s="23">
        <v>1000</v>
      </c>
      <c r="C3847" s="23">
        <v>0.9</v>
      </c>
      <c r="D3847" s="23">
        <v>10</v>
      </c>
      <c r="E3847" s="23">
        <v>20</v>
      </c>
      <c r="F3847" s="23">
        <v>30</v>
      </c>
      <c r="G3847" s="23">
        <v>70</v>
      </c>
      <c r="H3847" s="25">
        <v>0</v>
      </c>
    </row>
    <row r="3848" spans="1:8">
      <c r="A3848" s="23">
        <v>3845</v>
      </c>
      <c r="B3848" s="23">
        <v>1000</v>
      </c>
      <c r="C3848" s="23">
        <v>0.9</v>
      </c>
      <c r="D3848" s="23">
        <v>10</v>
      </c>
      <c r="E3848" s="23">
        <v>20</v>
      </c>
      <c r="F3848" s="23">
        <v>30</v>
      </c>
      <c r="G3848" s="23">
        <v>100</v>
      </c>
      <c r="H3848" s="25">
        <v>0</v>
      </c>
    </row>
    <row r="3849" spans="1:8">
      <c r="A3849" s="23">
        <v>3846</v>
      </c>
      <c r="B3849" s="23">
        <v>1000</v>
      </c>
      <c r="C3849" s="23">
        <v>0.9</v>
      </c>
      <c r="D3849" s="23">
        <v>10</v>
      </c>
      <c r="E3849" s="23">
        <v>20</v>
      </c>
      <c r="F3849" s="23">
        <v>60</v>
      </c>
      <c r="G3849" s="23">
        <v>0</v>
      </c>
      <c r="H3849" s="25">
        <v>4.6376209260000003</v>
      </c>
    </row>
    <row r="3850" spans="1:8">
      <c r="A3850" s="23">
        <v>3847</v>
      </c>
      <c r="B3850" s="23">
        <v>1000</v>
      </c>
      <c r="C3850" s="23">
        <v>0.9</v>
      </c>
      <c r="D3850" s="23">
        <v>10</v>
      </c>
      <c r="E3850" s="23">
        <v>20</v>
      </c>
      <c r="F3850" s="23">
        <v>60</v>
      </c>
      <c r="G3850" s="23">
        <v>5</v>
      </c>
      <c r="H3850" s="25">
        <v>0</v>
      </c>
    </row>
    <row r="3851" spans="1:8">
      <c r="A3851" s="23">
        <v>3848</v>
      </c>
      <c r="B3851" s="23">
        <v>1000</v>
      </c>
      <c r="C3851" s="23">
        <v>0.9</v>
      </c>
      <c r="D3851" s="23">
        <v>10</v>
      </c>
      <c r="E3851" s="23">
        <v>20</v>
      </c>
      <c r="F3851" s="23">
        <v>60</v>
      </c>
      <c r="G3851" s="23">
        <v>10</v>
      </c>
      <c r="H3851" s="25">
        <v>0</v>
      </c>
    </row>
    <row r="3852" spans="1:8">
      <c r="A3852" s="23">
        <v>3849</v>
      </c>
      <c r="B3852" s="23">
        <v>1000</v>
      </c>
      <c r="C3852" s="23">
        <v>0.9</v>
      </c>
      <c r="D3852" s="23">
        <v>10</v>
      </c>
      <c r="E3852" s="23">
        <v>20</v>
      </c>
      <c r="F3852" s="23">
        <v>60</v>
      </c>
      <c r="G3852" s="23">
        <v>40</v>
      </c>
      <c r="H3852" s="25">
        <v>0</v>
      </c>
    </row>
    <row r="3853" spans="1:8">
      <c r="A3853" s="23">
        <v>3850</v>
      </c>
      <c r="B3853" s="23">
        <v>1000</v>
      </c>
      <c r="C3853" s="23">
        <v>0.9</v>
      </c>
      <c r="D3853" s="23">
        <v>10</v>
      </c>
      <c r="E3853" s="23">
        <v>20</v>
      </c>
      <c r="F3853" s="23">
        <v>60</v>
      </c>
      <c r="G3853" s="23">
        <v>70</v>
      </c>
      <c r="H3853" s="25">
        <v>0</v>
      </c>
    </row>
    <row r="3854" spans="1:8">
      <c r="A3854" s="23">
        <v>3851</v>
      </c>
      <c r="B3854" s="23">
        <v>1000</v>
      </c>
      <c r="C3854" s="23">
        <v>0.9</v>
      </c>
      <c r="D3854" s="23">
        <v>10</v>
      </c>
      <c r="E3854" s="23">
        <v>20</v>
      </c>
      <c r="F3854" s="23">
        <v>60</v>
      </c>
      <c r="G3854" s="23">
        <v>100</v>
      </c>
      <c r="H3854" s="25">
        <v>0</v>
      </c>
    </row>
    <row r="3855" spans="1:8">
      <c r="A3855" s="23">
        <v>3852</v>
      </c>
      <c r="B3855" s="23">
        <v>1000</v>
      </c>
      <c r="C3855" s="23">
        <v>0.9</v>
      </c>
      <c r="D3855" s="23">
        <v>10</v>
      </c>
      <c r="E3855" s="23">
        <v>50</v>
      </c>
      <c r="F3855" s="23">
        <v>0</v>
      </c>
      <c r="G3855" s="23">
        <v>0</v>
      </c>
      <c r="H3855" s="25">
        <v>10.21976948</v>
      </c>
    </row>
    <row r="3856" spans="1:8">
      <c r="A3856" s="23">
        <v>3853</v>
      </c>
      <c r="B3856" s="23">
        <v>1000</v>
      </c>
      <c r="C3856" s="23">
        <v>0.9</v>
      </c>
      <c r="D3856" s="23">
        <v>10</v>
      </c>
      <c r="E3856" s="23">
        <v>50</v>
      </c>
      <c r="F3856" s="23">
        <v>0</v>
      </c>
      <c r="G3856" s="23">
        <v>5</v>
      </c>
      <c r="H3856" s="25">
        <v>8.9712753299999992</v>
      </c>
    </row>
    <row r="3857" spans="1:8">
      <c r="A3857" s="23">
        <v>3854</v>
      </c>
      <c r="B3857" s="23">
        <v>1000</v>
      </c>
      <c r="C3857" s="23">
        <v>0.9</v>
      </c>
      <c r="D3857" s="23">
        <v>10</v>
      </c>
      <c r="E3857" s="23">
        <v>50</v>
      </c>
      <c r="F3857" s="23">
        <v>0</v>
      </c>
      <c r="G3857" s="23">
        <v>10</v>
      </c>
      <c r="H3857" s="25">
        <v>8.6701850890000003</v>
      </c>
    </row>
    <row r="3858" spans="1:8">
      <c r="A3858" s="23">
        <v>3855</v>
      </c>
      <c r="B3858" s="23">
        <v>1000</v>
      </c>
      <c r="C3858" s="23">
        <v>0.9</v>
      </c>
      <c r="D3858" s="23">
        <v>10</v>
      </c>
      <c r="E3858" s="23">
        <v>50</v>
      </c>
      <c r="F3858" s="23">
        <v>0</v>
      </c>
      <c r="G3858" s="23">
        <v>40</v>
      </c>
      <c r="H3858" s="25">
        <v>8.1405706410000001</v>
      </c>
    </row>
    <row r="3859" spans="1:8">
      <c r="A3859" s="23">
        <v>3856</v>
      </c>
      <c r="B3859" s="23">
        <v>1000</v>
      </c>
      <c r="C3859" s="23">
        <v>0.9</v>
      </c>
      <c r="D3859" s="23">
        <v>10</v>
      </c>
      <c r="E3859" s="23">
        <v>50</v>
      </c>
      <c r="F3859" s="23">
        <v>0</v>
      </c>
      <c r="G3859" s="23">
        <v>70</v>
      </c>
      <c r="H3859" s="25">
        <v>7.8034200670000002</v>
      </c>
    </row>
    <row r="3860" spans="1:8">
      <c r="A3860" s="23">
        <v>3857</v>
      </c>
      <c r="B3860" s="23">
        <v>1000</v>
      </c>
      <c r="C3860" s="23">
        <v>0.9</v>
      </c>
      <c r="D3860" s="23">
        <v>10</v>
      </c>
      <c r="E3860" s="23">
        <v>50</v>
      </c>
      <c r="F3860" s="23">
        <v>0</v>
      </c>
      <c r="G3860" s="23">
        <v>100</v>
      </c>
      <c r="H3860" s="25">
        <v>7.5220508580000001</v>
      </c>
    </row>
    <row r="3861" spans="1:8">
      <c r="A3861" s="23">
        <v>3858</v>
      </c>
      <c r="B3861" s="23">
        <v>1000</v>
      </c>
      <c r="C3861" s="23">
        <v>0.9</v>
      </c>
      <c r="D3861" s="23">
        <v>10</v>
      </c>
      <c r="E3861" s="23">
        <v>50</v>
      </c>
      <c r="F3861" s="23">
        <v>30</v>
      </c>
      <c r="G3861" s="23">
        <v>0</v>
      </c>
      <c r="H3861" s="25">
        <v>9.9819412229999998</v>
      </c>
    </row>
    <row r="3862" spans="1:8">
      <c r="A3862" s="23">
        <v>3859</v>
      </c>
      <c r="B3862" s="23">
        <v>1000</v>
      </c>
      <c r="C3862" s="23">
        <v>0.9</v>
      </c>
      <c r="D3862" s="23">
        <v>10</v>
      </c>
      <c r="E3862" s="23">
        <v>50</v>
      </c>
      <c r="F3862" s="23">
        <v>30</v>
      </c>
      <c r="G3862" s="23">
        <v>5</v>
      </c>
      <c r="H3862" s="25">
        <v>8.6406726840000001</v>
      </c>
    </row>
    <row r="3863" spans="1:8">
      <c r="A3863" s="23">
        <v>3860</v>
      </c>
      <c r="B3863" s="23">
        <v>1000</v>
      </c>
      <c r="C3863" s="23">
        <v>0.9</v>
      </c>
      <c r="D3863" s="23">
        <v>10</v>
      </c>
      <c r="E3863" s="23">
        <v>50</v>
      </c>
      <c r="F3863" s="23">
        <v>30</v>
      </c>
      <c r="G3863" s="23">
        <v>10</v>
      </c>
      <c r="H3863" s="25">
        <v>8.3436288829999992</v>
      </c>
    </row>
    <row r="3864" spans="1:8">
      <c r="A3864" s="23">
        <v>3861</v>
      </c>
      <c r="B3864" s="23">
        <v>1000</v>
      </c>
      <c r="C3864" s="23">
        <v>0.9</v>
      </c>
      <c r="D3864" s="23">
        <v>10</v>
      </c>
      <c r="E3864" s="23">
        <v>50</v>
      </c>
      <c r="F3864" s="23">
        <v>30</v>
      </c>
      <c r="G3864" s="23">
        <v>40</v>
      </c>
      <c r="H3864" s="25">
        <v>7.8009271619999998</v>
      </c>
    </row>
    <row r="3865" spans="1:8">
      <c r="A3865" s="23">
        <v>3862</v>
      </c>
      <c r="B3865" s="23">
        <v>1000</v>
      </c>
      <c r="C3865" s="23">
        <v>0.9</v>
      </c>
      <c r="D3865" s="23">
        <v>10</v>
      </c>
      <c r="E3865" s="23">
        <v>50</v>
      </c>
      <c r="F3865" s="23">
        <v>30</v>
      </c>
      <c r="G3865" s="23">
        <v>70</v>
      </c>
      <c r="H3865" s="25">
        <v>7.4707422259999996</v>
      </c>
    </row>
    <row r="3866" spans="1:8">
      <c r="A3866" s="23">
        <v>3863</v>
      </c>
      <c r="B3866" s="23">
        <v>1000</v>
      </c>
      <c r="C3866" s="23">
        <v>0.9</v>
      </c>
      <c r="D3866" s="23">
        <v>10</v>
      </c>
      <c r="E3866" s="23">
        <v>50</v>
      </c>
      <c r="F3866" s="23">
        <v>30</v>
      </c>
      <c r="G3866" s="23">
        <v>100</v>
      </c>
      <c r="H3866" s="25">
        <v>7.201259136</v>
      </c>
    </row>
    <row r="3867" spans="1:8">
      <c r="A3867" s="23">
        <v>3864</v>
      </c>
      <c r="B3867" s="23">
        <v>1000</v>
      </c>
      <c r="C3867" s="23">
        <v>0.9</v>
      </c>
      <c r="D3867" s="23">
        <v>10</v>
      </c>
      <c r="E3867" s="23">
        <v>50</v>
      </c>
      <c r="F3867" s="23">
        <v>60</v>
      </c>
      <c r="G3867" s="23">
        <v>0</v>
      </c>
      <c r="H3867" s="25">
        <v>8.9669857030000006</v>
      </c>
    </row>
    <row r="3868" spans="1:8">
      <c r="A3868" s="23">
        <v>3865</v>
      </c>
      <c r="B3868" s="23">
        <v>1000</v>
      </c>
      <c r="C3868" s="23">
        <v>0.9</v>
      </c>
      <c r="D3868" s="23">
        <v>10</v>
      </c>
      <c r="E3868" s="23">
        <v>50</v>
      </c>
      <c r="F3868" s="23">
        <v>60</v>
      </c>
      <c r="G3868" s="23">
        <v>5</v>
      </c>
      <c r="H3868" s="25">
        <v>7.3780779839999999</v>
      </c>
    </row>
    <row r="3869" spans="1:8">
      <c r="A3869" s="23">
        <v>3866</v>
      </c>
      <c r="B3869" s="23">
        <v>1000</v>
      </c>
      <c r="C3869" s="23">
        <v>0.9</v>
      </c>
      <c r="D3869" s="23">
        <v>10</v>
      </c>
      <c r="E3869" s="23">
        <v>50</v>
      </c>
      <c r="F3869" s="23">
        <v>60</v>
      </c>
      <c r="G3869" s="23">
        <v>10</v>
      </c>
      <c r="H3869" s="25">
        <v>7.0918617250000002</v>
      </c>
    </row>
    <row r="3870" spans="1:8">
      <c r="A3870" s="23">
        <v>3867</v>
      </c>
      <c r="B3870" s="23">
        <v>1000</v>
      </c>
      <c r="C3870" s="23">
        <v>0.9</v>
      </c>
      <c r="D3870" s="23">
        <v>10</v>
      </c>
      <c r="E3870" s="23">
        <v>50</v>
      </c>
      <c r="F3870" s="23">
        <v>60</v>
      </c>
      <c r="G3870" s="23">
        <v>40</v>
      </c>
      <c r="H3870" s="25">
        <v>6.5673351289999999</v>
      </c>
    </row>
    <row r="3871" spans="1:8">
      <c r="A3871" s="23">
        <v>3868</v>
      </c>
      <c r="B3871" s="23">
        <v>1000</v>
      </c>
      <c r="C3871" s="23">
        <v>0.9</v>
      </c>
      <c r="D3871" s="23">
        <v>10</v>
      </c>
      <c r="E3871" s="23">
        <v>50</v>
      </c>
      <c r="F3871" s="23">
        <v>60</v>
      </c>
      <c r="G3871" s="23">
        <v>70</v>
      </c>
      <c r="H3871" s="25">
        <v>6.2549238200000001</v>
      </c>
    </row>
    <row r="3872" spans="1:8">
      <c r="A3872" s="23">
        <v>3869</v>
      </c>
      <c r="B3872" s="23">
        <v>1000</v>
      </c>
      <c r="C3872" s="23">
        <v>0.9</v>
      </c>
      <c r="D3872" s="23">
        <v>10</v>
      </c>
      <c r="E3872" s="23">
        <v>50</v>
      </c>
      <c r="F3872" s="23">
        <v>60</v>
      </c>
      <c r="G3872" s="23">
        <v>100</v>
      </c>
      <c r="H3872" s="25">
        <v>5.9884686470000004</v>
      </c>
    </row>
    <row r="3873" spans="1:8">
      <c r="A3873" s="23">
        <v>3870</v>
      </c>
      <c r="B3873" s="23">
        <v>1000</v>
      </c>
      <c r="C3873" s="23">
        <v>0.9</v>
      </c>
      <c r="D3873" s="23">
        <v>50</v>
      </c>
      <c r="E3873" s="23">
        <v>1</v>
      </c>
      <c r="F3873" s="23">
        <v>0</v>
      </c>
      <c r="G3873" s="23">
        <v>0</v>
      </c>
      <c r="H3873" s="25">
        <v>1.161496401</v>
      </c>
    </row>
    <row r="3874" spans="1:8">
      <c r="A3874" s="23">
        <v>3871</v>
      </c>
      <c r="B3874" s="23">
        <v>1000</v>
      </c>
      <c r="C3874" s="23">
        <v>0.9</v>
      </c>
      <c r="D3874" s="23">
        <v>50</v>
      </c>
      <c r="E3874" s="23">
        <v>1</v>
      </c>
      <c r="F3874" s="23">
        <v>0</v>
      </c>
      <c r="G3874" s="23">
        <v>5</v>
      </c>
      <c r="H3874" s="25">
        <v>0</v>
      </c>
    </row>
    <row r="3875" spans="1:8">
      <c r="A3875" s="23">
        <v>3872</v>
      </c>
      <c r="B3875" s="23">
        <v>1000</v>
      </c>
      <c r="C3875" s="23">
        <v>0.9</v>
      </c>
      <c r="D3875" s="23">
        <v>50</v>
      </c>
      <c r="E3875" s="23">
        <v>1</v>
      </c>
      <c r="F3875" s="23">
        <v>0</v>
      </c>
      <c r="G3875" s="23">
        <v>10</v>
      </c>
      <c r="H3875" s="25">
        <v>0</v>
      </c>
    </row>
    <row r="3876" spans="1:8">
      <c r="A3876" s="23">
        <v>3873</v>
      </c>
      <c r="B3876" s="23">
        <v>1000</v>
      </c>
      <c r="C3876" s="23">
        <v>0.9</v>
      </c>
      <c r="D3876" s="23">
        <v>50</v>
      </c>
      <c r="E3876" s="23">
        <v>1</v>
      </c>
      <c r="F3876" s="23">
        <v>0</v>
      </c>
      <c r="G3876" s="23">
        <v>40</v>
      </c>
      <c r="H3876" s="25">
        <v>0</v>
      </c>
    </row>
    <row r="3877" spans="1:8">
      <c r="A3877" s="23">
        <v>3874</v>
      </c>
      <c r="B3877" s="23">
        <v>1000</v>
      </c>
      <c r="C3877" s="23">
        <v>0.9</v>
      </c>
      <c r="D3877" s="23">
        <v>50</v>
      </c>
      <c r="E3877" s="23">
        <v>1</v>
      </c>
      <c r="F3877" s="23">
        <v>0</v>
      </c>
      <c r="G3877" s="23">
        <v>70</v>
      </c>
      <c r="H3877" s="25">
        <v>0</v>
      </c>
    </row>
    <row r="3878" spans="1:8">
      <c r="A3878" s="23">
        <v>3875</v>
      </c>
      <c r="B3878" s="23">
        <v>1000</v>
      </c>
      <c r="C3878" s="23">
        <v>0.9</v>
      </c>
      <c r="D3878" s="23">
        <v>50</v>
      </c>
      <c r="E3878" s="23">
        <v>1</v>
      </c>
      <c r="F3878" s="23">
        <v>0</v>
      </c>
      <c r="G3878" s="23">
        <v>100</v>
      </c>
      <c r="H3878" s="25">
        <v>0</v>
      </c>
    </row>
    <row r="3879" spans="1:8">
      <c r="A3879" s="23">
        <v>3876</v>
      </c>
      <c r="B3879" s="23">
        <v>1000</v>
      </c>
      <c r="C3879" s="23">
        <v>0.9</v>
      </c>
      <c r="D3879" s="23">
        <v>50</v>
      </c>
      <c r="E3879" s="23">
        <v>1</v>
      </c>
      <c r="F3879" s="23">
        <v>30</v>
      </c>
      <c r="G3879" s="23">
        <v>0</v>
      </c>
      <c r="H3879" s="25">
        <v>1.1610050199999999</v>
      </c>
    </row>
    <row r="3880" spans="1:8">
      <c r="A3880" s="23">
        <v>3877</v>
      </c>
      <c r="B3880" s="23">
        <v>1000</v>
      </c>
      <c r="C3880" s="23">
        <v>0.9</v>
      </c>
      <c r="D3880" s="23">
        <v>50</v>
      </c>
      <c r="E3880" s="23">
        <v>1</v>
      </c>
      <c r="F3880" s="23">
        <v>30</v>
      </c>
      <c r="G3880" s="23">
        <v>5</v>
      </c>
      <c r="H3880" s="25">
        <v>0</v>
      </c>
    </row>
    <row r="3881" spans="1:8">
      <c r="A3881" s="23">
        <v>3878</v>
      </c>
      <c r="B3881" s="23">
        <v>1000</v>
      </c>
      <c r="C3881" s="23">
        <v>0.9</v>
      </c>
      <c r="D3881" s="23">
        <v>50</v>
      </c>
      <c r="E3881" s="23">
        <v>1</v>
      </c>
      <c r="F3881" s="23">
        <v>30</v>
      </c>
      <c r="G3881" s="23">
        <v>10</v>
      </c>
      <c r="H3881" s="25">
        <v>0</v>
      </c>
    </row>
    <row r="3882" spans="1:8">
      <c r="A3882" s="23">
        <v>3879</v>
      </c>
      <c r="B3882" s="23">
        <v>1000</v>
      </c>
      <c r="C3882" s="23">
        <v>0.9</v>
      </c>
      <c r="D3882" s="23">
        <v>50</v>
      </c>
      <c r="E3882" s="23">
        <v>1</v>
      </c>
      <c r="F3882" s="23">
        <v>30</v>
      </c>
      <c r="G3882" s="23">
        <v>40</v>
      </c>
      <c r="H3882" s="25">
        <v>0</v>
      </c>
    </row>
    <row r="3883" spans="1:8">
      <c r="A3883" s="23">
        <v>3880</v>
      </c>
      <c r="B3883" s="23">
        <v>1000</v>
      </c>
      <c r="C3883" s="23">
        <v>0.9</v>
      </c>
      <c r="D3883" s="23">
        <v>50</v>
      </c>
      <c r="E3883" s="23">
        <v>1</v>
      </c>
      <c r="F3883" s="23">
        <v>30</v>
      </c>
      <c r="G3883" s="23">
        <v>70</v>
      </c>
      <c r="H3883" s="25">
        <v>0</v>
      </c>
    </row>
    <row r="3884" spans="1:8">
      <c r="A3884" s="23">
        <v>3881</v>
      </c>
      <c r="B3884" s="23">
        <v>1000</v>
      </c>
      <c r="C3884" s="23">
        <v>0.9</v>
      </c>
      <c r="D3884" s="23">
        <v>50</v>
      </c>
      <c r="E3884" s="23">
        <v>1</v>
      </c>
      <c r="F3884" s="23">
        <v>30</v>
      </c>
      <c r="G3884" s="23">
        <v>100</v>
      </c>
      <c r="H3884" s="25">
        <v>0</v>
      </c>
    </row>
    <row r="3885" spans="1:8">
      <c r="A3885" s="23">
        <v>3882</v>
      </c>
      <c r="B3885" s="23">
        <v>1000</v>
      </c>
      <c r="C3885" s="23">
        <v>0.9</v>
      </c>
      <c r="D3885" s="23">
        <v>50</v>
      </c>
      <c r="E3885" s="23">
        <v>1</v>
      </c>
      <c r="F3885" s="23">
        <v>60</v>
      </c>
      <c r="G3885" s="23">
        <v>0</v>
      </c>
      <c r="H3885" s="25">
        <v>1.1584739690000001</v>
      </c>
    </row>
    <row r="3886" spans="1:8">
      <c r="A3886" s="23">
        <v>3883</v>
      </c>
      <c r="B3886" s="23">
        <v>1000</v>
      </c>
      <c r="C3886" s="23">
        <v>0.9</v>
      </c>
      <c r="D3886" s="23">
        <v>50</v>
      </c>
      <c r="E3886" s="23">
        <v>1</v>
      </c>
      <c r="F3886" s="23">
        <v>60</v>
      </c>
      <c r="G3886" s="23">
        <v>5</v>
      </c>
      <c r="H3886" s="25">
        <v>0</v>
      </c>
    </row>
    <row r="3887" spans="1:8">
      <c r="A3887" s="23">
        <v>3884</v>
      </c>
      <c r="B3887" s="23">
        <v>1000</v>
      </c>
      <c r="C3887" s="23">
        <v>0.9</v>
      </c>
      <c r="D3887" s="23">
        <v>50</v>
      </c>
      <c r="E3887" s="23">
        <v>1</v>
      </c>
      <c r="F3887" s="23">
        <v>60</v>
      </c>
      <c r="G3887" s="23">
        <v>10</v>
      </c>
      <c r="H3887" s="25">
        <v>0</v>
      </c>
    </row>
    <row r="3888" spans="1:8">
      <c r="A3888" s="23">
        <v>3885</v>
      </c>
      <c r="B3888" s="23">
        <v>1000</v>
      </c>
      <c r="C3888" s="23">
        <v>0.9</v>
      </c>
      <c r="D3888" s="23">
        <v>50</v>
      </c>
      <c r="E3888" s="23">
        <v>1</v>
      </c>
      <c r="F3888" s="23">
        <v>60</v>
      </c>
      <c r="G3888" s="23">
        <v>40</v>
      </c>
      <c r="H3888" s="25">
        <v>0</v>
      </c>
    </row>
    <row r="3889" spans="1:8">
      <c r="A3889" s="23">
        <v>3886</v>
      </c>
      <c r="B3889" s="23">
        <v>1000</v>
      </c>
      <c r="C3889" s="23">
        <v>0.9</v>
      </c>
      <c r="D3889" s="23">
        <v>50</v>
      </c>
      <c r="E3889" s="23">
        <v>1</v>
      </c>
      <c r="F3889" s="23">
        <v>60</v>
      </c>
      <c r="G3889" s="23">
        <v>70</v>
      </c>
      <c r="H3889" s="25">
        <v>0</v>
      </c>
    </row>
    <row r="3890" spans="1:8">
      <c r="A3890" s="23">
        <v>3887</v>
      </c>
      <c r="B3890" s="23">
        <v>1000</v>
      </c>
      <c r="C3890" s="23">
        <v>0.9</v>
      </c>
      <c r="D3890" s="23">
        <v>50</v>
      </c>
      <c r="E3890" s="23">
        <v>1</v>
      </c>
      <c r="F3890" s="23">
        <v>60</v>
      </c>
      <c r="G3890" s="23">
        <v>100</v>
      </c>
      <c r="H3890" s="25">
        <v>0</v>
      </c>
    </row>
    <row r="3891" spans="1:8">
      <c r="A3891" s="23">
        <v>3888</v>
      </c>
      <c r="B3891" s="23">
        <v>1000</v>
      </c>
      <c r="C3891" s="23">
        <v>0.9</v>
      </c>
      <c r="D3891" s="23">
        <v>50</v>
      </c>
      <c r="E3891" s="23">
        <v>5</v>
      </c>
      <c r="F3891" s="23">
        <v>0</v>
      </c>
      <c r="G3891" s="23">
        <v>0</v>
      </c>
      <c r="H3891" s="25">
        <v>5.5266294479999996</v>
      </c>
    </row>
    <row r="3892" spans="1:8">
      <c r="A3892" s="23">
        <v>3889</v>
      </c>
      <c r="B3892" s="23">
        <v>1000</v>
      </c>
      <c r="C3892" s="23">
        <v>0.9</v>
      </c>
      <c r="D3892" s="23">
        <v>50</v>
      </c>
      <c r="E3892" s="23">
        <v>5</v>
      </c>
      <c r="F3892" s="23">
        <v>0</v>
      </c>
      <c r="G3892" s="23">
        <v>5</v>
      </c>
      <c r="H3892" s="25">
        <v>4.2055535319999997</v>
      </c>
    </row>
    <row r="3893" spans="1:8">
      <c r="A3893" s="23">
        <v>3890</v>
      </c>
      <c r="B3893" s="23">
        <v>1000</v>
      </c>
      <c r="C3893" s="23">
        <v>0.9</v>
      </c>
      <c r="D3893" s="23">
        <v>50</v>
      </c>
      <c r="E3893" s="23">
        <v>5</v>
      </c>
      <c r="F3893" s="23">
        <v>0</v>
      </c>
      <c r="G3893" s="23">
        <v>10</v>
      </c>
      <c r="H3893" s="25">
        <v>4.1453504560000001</v>
      </c>
    </row>
    <row r="3894" spans="1:8">
      <c r="A3894" s="23">
        <v>3891</v>
      </c>
      <c r="B3894" s="23">
        <v>1000</v>
      </c>
      <c r="C3894" s="23">
        <v>0.9</v>
      </c>
      <c r="D3894" s="23">
        <v>50</v>
      </c>
      <c r="E3894" s="23">
        <v>5</v>
      </c>
      <c r="F3894" s="23">
        <v>0</v>
      </c>
      <c r="G3894" s="23">
        <v>40</v>
      </c>
      <c r="H3894" s="25">
        <v>4.022424698</v>
      </c>
    </row>
    <row r="3895" spans="1:8">
      <c r="A3895" s="23">
        <v>3892</v>
      </c>
      <c r="B3895" s="23">
        <v>1000</v>
      </c>
      <c r="C3895" s="23">
        <v>0.9</v>
      </c>
      <c r="D3895" s="23">
        <v>50</v>
      </c>
      <c r="E3895" s="23">
        <v>5</v>
      </c>
      <c r="F3895" s="23">
        <v>0</v>
      </c>
      <c r="G3895" s="23">
        <v>70</v>
      </c>
      <c r="H3895" s="25">
        <v>3.9319906229999999</v>
      </c>
    </row>
    <row r="3896" spans="1:8">
      <c r="A3896" s="23">
        <v>3893</v>
      </c>
      <c r="B3896" s="23">
        <v>1000</v>
      </c>
      <c r="C3896" s="23">
        <v>0.9</v>
      </c>
      <c r="D3896" s="23">
        <v>50</v>
      </c>
      <c r="E3896" s="23">
        <v>5</v>
      </c>
      <c r="F3896" s="23">
        <v>0</v>
      </c>
      <c r="G3896" s="23">
        <v>100</v>
      </c>
      <c r="H3896" s="25">
        <v>3.8534135819999999</v>
      </c>
    </row>
    <row r="3897" spans="1:8">
      <c r="A3897" s="23">
        <v>3894</v>
      </c>
      <c r="B3897" s="23">
        <v>1000</v>
      </c>
      <c r="C3897" s="23">
        <v>0.9</v>
      </c>
      <c r="D3897" s="23">
        <v>50</v>
      </c>
      <c r="E3897" s="23">
        <v>5</v>
      </c>
      <c r="F3897" s="23">
        <v>30</v>
      </c>
      <c r="G3897" s="23">
        <v>0</v>
      </c>
      <c r="H3897" s="25">
        <v>5.486195564</v>
      </c>
    </row>
    <row r="3898" spans="1:8">
      <c r="A3898" s="23">
        <v>3895</v>
      </c>
      <c r="B3898" s="23">
        <v>1000</v>
      </c>
      <c r="C3898" s="23">
        <v>0.9</v>
      </c>
      <c r="D3898" s="23">
        <v>50</v>
      </c>
      <c r="E3898" s="23">
        <v>5</v>
      </c>
      <c r="F3898" s="23">
        <v>30</v>
      </c>
      <c r="G3898" s="23">
        <v>5</v>
      </c>
      <c r="H3898" s="25">
        <v>4.1311211590000001</v>
      </c>
    </row>
    <row r="3899" spans="1:8">
      <c r="A3899" s="23">
        <v>3896</v>
      </c>
      <c r="B3899" s="23">
        <v>1000</v>
      </c>
      <c r="C3899" s="23">
        <v>0.9</v>
      </c>
      <c r="D3899" s="23">
        <v>50</v>
      </c>
      <c r="E3899" s="23">
        <v>5</v>
      </c>
      <c r="F3899" s="23">
        <v>30</v>
      </c>
      <c r="G3899" s="23">
        <v>10</v>
      </c>
      <c r="H3899" s="25">
        <v>4.0603556630000002</v>
      </c>
    </row>
    <row r="3900" spans="1:8">
      <c r="A3900" s="23">
        <v>3897</v>
      </c>
      <c r="B3900" s="23">
        <v>1000</v>
      </c>
      <c r="C3900" s="23">
        <v>0.9</v>
      </c>
      <c r="D3900" s="23">
        <v>50</v>
      </c>
      <c r="E3900" s="23">
        <v>5</v>
      </c>
      <c r="F3900" s="23">
        <v>30</v>
      </c>
      <c r="G3900" s="23">
        <v>40</v>
      </c>
      <c r="H3900" s="25">
        <v>3.904279947</v>
      </c>
    </row>
    <row r="3901" spans="1:8">
      <c r="A3901" s="23">
        <v>3898</v>
      </c>
      <c r="B3901" s="23">
        <v>1000</v>
      </c>
      <c r="C3901" s="23">
        <v>0.9</v>
      </c>
      <c r="D3901" s="23">
        <v>50</v>
      </c>
      <c r="E3901" s="23">
        <v>5</v>
      </c>
      <c r="F3901" s="23">
        <v>30</v>
      </c>
      <c r="G3901" s="23">
        <v>70</v>
      </c>
      <c r="H3901" s="25">
        <v>3.8083724980000002</v>
      </c>
    </row>
    <row r="3902" spans="1:8">
      <c r="A3902" s="23">
        <v>3899</v>
      </c>
      <c r="B3902" s="23">
        <v>1000</v>
      </c>
      <c r="C3902" s="23">
        <v>0.9</v>
      </c>
      <c r="D3902" s="23">
        <v>50</v>
      </c>
      <c r="E3902" s="23">
        <v>5</v>
      </c>
      <c r="F3902" s="23">
        <v>30</v>
      </c>
      <c r="G3902" s="23">
        <v>100</v>
      </c>
      <c r="H3902" s="25">
        <v>3.726644039</v>
      </c>
    </row>
    <row r="3903" spans="1:8">
      <c r="A3903" s="23">
        <v>3900</v>
      </c>
      <c r="B3903" s="23">
        <v>1000</v>
      </c>
      <c r="C3903" s="23">
        <v>0.9</v>
      </c>
      <c r="D3903" s="23">
        <v>50</v>
      </c>
      <c r="E3903" s="23">
        <v>5</v>
      </c>
      <c r="F3903" s="23">
        <v>60</v>
      </c>
      <c r="G3903" s="23">
        <v>0</v>
      </c>
      <c r="H3903" s="25">
        <v>5.2768449779999997</v>
      </c>
    </row>
    <row r="3904" spans="1:8">
      <c r="A3904" s="23">
        <v>3901</v>
      </c>
      <c r="B3904" s="23">
        <v>1000</v>
      </c>
      <c r="C3904" s="23">
        <v>0.9</v>
      </c>
      <c r="D3904" s="23">
        <v>50</v>
      </c>
      <c r="E3904" s="23">
        <v>5</v>
      </c>
      <c r="F3904" s="23">
        <v>60</v>
      </c>
      <c r="G3904" s="23">
        <v>5</v>
      </c>
      <c r="H3904" s="25">
        <v>3.7195615769999999</v>
      </c>
    </row>
    <row r="3905" spans="1:8">
      <c r="A3905" s="23">
        <v>3902</v>
      </c>
      <c r="B3905" s="23">
        <v>1000</v>
      </c>
      <c r="C3905" s="23">
        <v>0.9</v>
      </c>
      <c r="D3905" s="23">
        <v>50</v>
      </c>
      <c r="E3905" s="23">
        <v>5</v>
      </c>
      <c r="F3905" s="23">
        <v>60</v>
      </c>
      <c r="G3905" s="23">
        <v>10</v>
      </c>
      <c r="H3905" s="25">
        <v>3.6010603899999998</v>
      </c>
    </row>
    <row r="3906" spans="1:8">
      <c r="A3906" s="23">
        <v>3903</v>
      </c>
      <c r="B3906" s="23">
        <v>1000</v>
      </c>
      <c r="C3906" s="23">
        <v>0.9</v>
      </c>
      <c r="D3906" s="23">
        <v>50</v>
      </c>
      <c r="E3906" s="23">
        <v>5</v>
      </c>
      <c r="F3906" s="23">
        <v>60</v>
      </c>
      <c r="G3906" s="23">
        <v>40</v>
      </c>
      <c r="H3906" s="25">
        <v>3.267508984</v>
      </c>
    </row>
    <row r="3907" spans="1:8">
      <c r="A3907" s="23">
        <v>3904</v>
      </c>
      <c r="B3907" s="23">
        <v>1000</v>
      </c>
      <c r="C3907" s="23">
        <v>0.9</v>
      </c>
      <c r="D3907" s="23">
        <v>50</v>
      </c>
      <c r="E3907" s="23">
        <v>5</v>
      </c>
      <c r="F3907" s="23">
        <v>60</v>
      </c>
      <c r="G3907" s="23">
        <v>70</v>
      </c>
      <c r="H3907" s="25">
        <v>2.967222214</v>
      </c>
    </row>
    <row r="3908" spans="1:8">
      <c r="A3908" s="23">
        <v>3905</v>
      </c>
      <c r="B3908" s="23">
        <v>1000</v>
      </c>
      <c r="C3908" s="23">
        <v>0.9</v>
      </c>
      <c r="D3908" s="23">
        <v>50</v>
      </c>
      <c r="E3908" s="23">
        <v>5</v>
      </c>
      <c r="F3908" s="23">
        <v>60</v>
      </c>
      <c r="G3908" s="23">
        <v>100</v>
      </c>
      <c r="H3908" s="25">
        <v>0</v>
      </c>
    </row>
    <row r="3909" spans="1:8">
      <c r="A3909" s="23">
        <v>3906</v>
      </c>
      <c r="B3909" s="23">
        <v>1000</v>
      </c>
      <c r="C3909" s="23">
        <v>0.9</v>
      </c>
      <c r="D3909" s="23">
        <v>50</v>
      </c>
      <c r="E3909" s="23">
        <v>10</v>
      </c>
      <c r="F3909" s="23">
        <v>0</v>
      </c>
      <c r="G3909" s="23">
        <v>0</v>
      </c>
      <c r="H3909" s="25">
        <v>9.7691020969999993</v>
      </c>
    </row>
    <row r="3910" spans="1:8">
      <c r="A3910" s="23">
        <v>3907</v>
      </c>
      <c r="B3910" s="23">
        <v>1000</v>
      </c>
      <c r="C3910" s="23">
        <v>0.9</v>
      </c>
      <c r="D3910" s="23">
        <v>50</v>
      </c>
      <c r="E3910" s="23">
        <v>10</v>
      </c>
      <c r="F3910" s="23">
        <v>0</v>
      </c>
      <c r="G3910" s="23">
        <v>5</v>
      </c>
      <c r="H3910" s="25">
        <v>8.5380048750000004</v>
      </c>
    </row>
    <row r="3911" spans="1:8">
      <c r="A3911" s="23">
        <v>3908</v>
      </c>
      <c r="B3911" s="23">
        <v>1000</v>
      </c>
      <c r="C3911" s="23">
        <v>0.9</v>
      </c>
      <c r="D3911" s="23">
        <v>50</v>
      </c>
      <c r="E3911" s="23">
        <v>10</v>
      </c>
      <c r="F3911" s="23">
        <v>0</v>
      </c>
      <c r="G3911" s="23">
        <v>10</v>
      </c>
      <c r="H3911" s="25">
        <v>8.2919769290000005</v>
      </c>
    </row>
    <row r="3912" spans="1:8">
      <c r="A3912" s="23">
        <v>3909</v>
      </c>
      <c r="B3912" s="23">
        <v>1000</v>
      </c>
      <c r="C3912" s="23">
        <v>0.9</v>
      </c>
      <c r="D3912" s="23">
        <v>50</v>
      </c>
      <c r="E3912" s="23">
        <v>10</v>
      </c>
      <c r="F3912" s="23">
        <v>0</v>
      </c>
      <c r="G3912" s="23">
        <v>40</v>
      </c>
      <c r="H3912" s="25">
        <v>7.8224878310000001</v>
      </c>
    </row>
    <row r="3913" spans="1:8">
      <c r="A3913" s="23">
        <v>3910</v>
      </c>
      <c r="B3913" s="23">
        <v>1000</v>
      </c>
      <c r="C3913" s="23">
        <v>0.9</v>
      </c>
      <c r="D3913" s="23">
        <v>50</v>
      </c>
      <c r="E3913" s="23">
        <v>10</v>
      </c>
      <c r="F3913" s="23">
        <v>0</v>
      </c>
      <c r="G3913" s="23">
        <v>70</v>
      </c>
      <c r="H3913" s="25">
        <v>7.5338497159999998</v>
      </c>
    </row>
    <row r="3914" spans="1:8">
      <c r="A3914" s="23">
        <v>3911</v>
      </c>
      <c r="B3914" s="23">
        <v>1000</v>
      </c>
      <c r="C3914" s="23">
        <v>0.9</v>
      </c>
      <c r="D3914" s="23">
        <v>50</v>
      </c>
      <c r="E3914" s="23">
        <v>10</v>
      </c>
      <c r="F3914" s="23">
        <v>0</v>
      </c>
      <c r="G3914" s="23">
        <v>100</v>
      </c>
      <c r="H3914" s="25">
        <v>7.2928009029999998</v>
      </c>
    </row>
    <row r="3915" spans="1:8">
      <c r="A3915" s="23">
        <v>3912</v>
      </c>
      <c r="B3915" s="23">
        <v>1000</v>
      </c>
      <c r="C3915" s="23">
        <v>0.9</v>
      </c>
      <c r="D3915" s="23">
        <v>50</v>
      </c>
      <c r="E3915" s="23">
        <v>10</v>
      </c>
      <c r="F3915" s="23">
        <v>30</v>
      </c>
      <c r="G3915" s="23">
        <v>0</v>
      </c>
      <c r="H3915" s="25">
        <v>9.564151764</v>
      </c>
    </row>
    <row r="3916" spans="1:8">
      <c r="A3916" s="23">
        <v>3913</v>
      </c>
      <c r="B3916" s="23">
        <v>1000</v>
      </c>
      <c r="C3916" s="23">
        <v>0.9</v>
      </c>
      <c r="D3916" s="23">
        <v>50</v>
      </c>
      <c r="E3916" s="23">
        <v>10</v>
      </c>
      <c r="F3916" s="23">
        <v>30</v>
      </c>
      <c r="G3916" s="23">
        <v>5</v>
      </c>
      <c r="H3916" s="25">
        <v>8.267313004</v>
      </c>
    </row>
    <row r="3917" spans="1:8">
      <c r="A3917" s="23">
        <v>3914</v>
      </c>
      <c r="B3917" s="23">
        <v>1000</v>
      </c>
      <c r="C3917" s="23">
        <v>0.9</v>
      </c>
      <c r="D3917" s="23">
        <v>50</v>
      </c>
      <c r="E3917" s="23">
        <v>10</v>
      </c>
      <c r="F3917" s="23">
        <v>30</v>
      </c>
      <c r="G3917" s="23">
        <v>10</v>
      </c>
      <c r="H3917" s="25">
        <v>8.0067930220000001</v>
      </c>
    </row>
    <row r="3918" spans="1:8">
      <c r="A3918" s="23">
        <v>3915</v>
      </c>
      <c r="B3918" s="23">
        <v>1000</v>
      </c>
      <c r="C3918" s="23">
        <v>0.9</v>
      </c>
      <c r="D3918" s="23">
        <v>50</v>
      </c>
      <c r="E3918" s="23">
        <v>10</v>
      </c>
      <c r="F3918" s="23">
        <v>30</v>
      </c>
      <c r="G3918" s="23">
        <v>40</v>
      </c>
      <c r="H3918" s="25">
        <v>7.530128479</v>
      </c>
    </row>
    <row r="3919" spans="1:8">
      <c r="A3919" s="23">
        <v>3916</v>
      </c>
      <c r="B3919" s="23">
        <v>1000</v>
      </c>
      <c r="C3919" s="23">
        <v>0.9</v>
      </c>
      <c r="D3919" s="23">
        <v>50</v>
      </c>
      <c r="E3919" s="23">
        <v>10</v>
      </c>
      <c r="F3919" s="23">
        <v>30</v>
      </c>
      <c r="G3919" s="23">
        <v>70</v>
      </c>
      <c r="H3919" s="25">
        <v>7.2461996080000004</v>
      </c>
    </row>
    <row r="3920" spans="1:8">
      <c r="A3920" s="23">
        <v>3917</v>
      </c>
      <c r="B3920" s="23">
        <v>1000</v>
      </c>
      <c r="C3920" s="23">
        <v>0.9</v>
      </c>
      <c r="D3920" s="23">
        <v>50</v>
      </c>
      <c r="E3920" s="23">
        <v>10</v>
      </c>
      <c r="F3920" s="23">
        <v>30</v>
      </c>
      <c r="G3920" s="23">
        <v>100</v>
      </c>
      <c r="H3920" s="25">
        <v>6.9961442949999997</v>
      </c>
    </row>
    <row r="3921" spans="1:8">
      <c r="A3921" s="23">
        <v>3918</v>
      </c>
      <c r="B3921" s="23">
        <v>1000</v>
      </c>
      <c r="C3921" s="23">
        <v>0.9</v>
      </c>
      <c r="D3921" s="23">
        <v>50</v>
      </c>
      <c r="E3921" s="23">
        <v>10</v>
      </c>
      <c r="F3921" s="23">
        <v>60</v>
      </c>
      <c r="G3921" s="23">
        <v>0</v>
      </c>
      <c r="H3921" s="25">
        <v>8.6756000520000001</v>
      </c>
    </row>
    <row r="3922" spans="1:8">
      <c r="A3922" s="23">
        <v>3919</v>
      </c>
      <c r="B3922" s="23">
        <v>1000</v>
      </c>
      <c r="C3922" s="23">
        <v>0.9</v>
      </c>
      <c r="D3922" s="23">
        <v>50</v>
      </c>
      <c r="E3922" s="23">
        <v>10</v>
      </c>
      <c r="F3922" s="23">
        <v>60</v>
      </c>
      <c r="G3922" s="23">
        <v>5</v>
      </c>
      <c r="H3922" s="25">
        <v>7.1578316690000001</v>
      </c>
    </row>
    <row r="3923" spans="1:8">
      <c r="A3923" s="23">
        <v>3920</v>
      </c>
      <c r="B3923" s="23">
        <v>1000</v>
      </c>
      <c r="C3923" s="23">
        <v>0.9</v>
      </c>
      <c r="D3923" s="23">
        <v>50</v>
      </c>
      <c r="E3923" s="23">
        <v>10</v>
      </c>
      <c r="F3923" s="23">
        <v>60</v>
      </c>
      <c r="G3923" s="23">
        <v>10</v>
      </c>
      <c r="H3923" s="25">
        <v>6.8920555109999997</v>
      </c>
    </row>
    <row r="3924" spans="1:8">
      <c r="A3924" s="23">
        <v>3921</v>
      </c>
      <c r="B3924" s="23">
        <v>1000</v>
      </c>
      <c r="C3924" s="23">
        <v>0.9</v>
      </c>
      <c r="D3924" s="23">
        <v>50</v>
      </c>
      <c r="E3924" s="23">
        <v>10</v>
      </c>
      <c r="F3924" s="23">
        <v>60</v>
      </c>
      <c r="G3924" s="23">
        <v>40</v>
      </c>
      <c r="H3924" s="25">
        <v>6.4263510699999999</v>
      </c>
    </row>
    <row r="3925" spans="1:8">
      <c r="A3925" s="23">
        <v>3922</v>
      </c>
      <c r="B3925" s="23">
        <v>1000</v>
      </c>
      <c r="C3925" s="23">
        <v>0.9</v>
      </c>
      <c r="D3925" s="23">
        <v>50</v>
      </c>
      <c r="E3925" s="23">
        <v>10</v>
      </c>
      <c r="F3925" s="23">
        <v>60</v>
      </c>
      <c r="G3925" s="23">
        <v>70</v>
      </c>
      <c r="H3925" s="25">
        <v>6.1201181409999998</v>
      </c>
    </row>
    <row r="3926" spans="1:8">
      <c r="A3926" s="23">
        <v>3923</v>
      </c>
      <c r="B3926" s="23">
        <v>1000</v>
      </c>
      <c r="C3926" s="23">
        <v>0.9</v>
      </c>
      <c r="D3926" s="23">
        <v>50</v>
      </c>
      <c r="E3926" s="23">
        <v>10</v>
      </c>
      <c r="F3926" s="23">
        <v>60</v>
      </c>
      <c r="G3926" s="23">
        <v>100</v>
      </c>
      <c r="H3926" s="25">
        <v>5.8643207549999996</v>
      </c>
    </row>
    <row r="3927" spans="1:8">
      <c r="A3927" s="23">
        <v>3924</v>
      </c>
      <c r="B3927" s="23">
        <v>1000</v>
      </c>
      <c r="C3927" s="23">
        <v>0.9</v>
      </c>
      <c r="D3927" s="23">
        <v>50</v>
      </c>
      <c r="E3927" s="23">
        <v>20</v>
      </c>
      <c r="F3927" s="23">
        <v>0</v>
      </c>
      <c r="G3927" s="23">
        <v>0</v>
      </c>
      <c r="H3927" s="25">
        <v>14.664138790000001</v>
      </c>
    </row>
    <row r="3928" spans="1:8">
      <c r="A3928" s="23">
        <v>3925</v>
      </c>
      <c r="B3928" s="23">
        <v>1000</v>
      </c>
      <c r="C3928" s="23">
        <v>0.9</v>
      </c>
      <c r="D3928" s="23">
        <v>50</v>
      </c>
      <c r="E3928" s="23">
        <v>20</v>
      </c>
      <c r="F3928" s="23">
        <v>0</v>
      </c>
      <c r="G3928" s="23">
        <v>5</v>
      </c>
      <c r="H3928" s="25">
        <v>13.35530853</v>
      </c>
    </row>
    <row r="3929" spans="1:8">
      <c r="A3929" s="23">
        <v>3926</v>
      </c>
      <c r="B3929" s="23">
        <v>1000</v>
      </c>
      <c r="C3929" s="23">
        <v>0.9</v>
      </c>
      <c r="D3929" s="23">
        <v>50</v>
      </c>
      <c r="E3929" s="23">
        <v>20</v>
      </c>
      <c r="F3929" s="23">
        <v>0</v>
      </c>
      <c r="G3929" s="23">
        <v>10</v>
      </c>
      <c r="H3929" s="25">
        <v>12.81980896</v>
      </c>
    </row>
    <row r="3930" spans="1:8">
      <c r="A3930" s="23">
        <v>3927</v>
      </c>
      <c r="B3930" s="23">
        <v>1000</v>
      </c>
      <c r="C3930" s="23">
        <v>0.9</v>
      </c>
      <c r="D3930" s="23">
        <v>50</v>
      </c>
      <c r="E3930" s="23">
        <v>20</v>
      </c>
      <c r="F3930" s="23">
        <v>0</v>
      </c>
      <c r="G3930" s="23">
        <v>40</v>
      </c>
      <c r="H3930" s="25">
        <v>11.683496480000001</v>
      </c>
    </row>
    <row r="3931" spans="1:8">
      <c r="A3931" s="23">
        <v>3928</v>
      </c>
      <c r="B3931" s="23">
        <v>1000</v>
      </c>
      <c r="C3931" s="23">
        <v>0.9</v>
      </c>
      <c r="D3931" s="23">
        <v>50</v>
      </c>
      <c r="E3931" s="23">
        <v>20</v>
      </c>
      <c r="F3931" s="23">
        <v>0</v>
      </c>
      <c r="G3931" s="23">
        <v>70</v>
      </c>
      <c r="H3931" s="25">
        <v>11.020757679999999</v>
      </c>
    </row>
    <row r="3932" spans="1:8">
      <c r="A3932" s="23">
        <v>3929</v>
      </c>
      <c r="B3932" s="23">
        <v>1000</v>
      </c>
      <c r="C3932" s="23">
        <v>0.9</v>
      </c>
      <c r="D3932" s="23">
        <v>50</v>
      </c>
      <c r="E3932" s="23">
        <v>20</v>
      </c>
      <c r="F3932" s="23">
        <v>0</v>
      </c>
      <c r="G3932" s="23">
        <v>100</v>
      </c>
      <c r="H3932" s="25">
        <v>10.41845322</v>
      </c>
    </row>
    <row r="3933" spans="1:8">
      <c r="A3933" s="23">
        <v>3930</v>
      </c>
      <c r="B3933" s="23">
        <v>1000</v>
      </c>
      <c r="C3933" s="23">
        <v>0.9</v>
      </c>
      <c r="D3933" s="23">
        <v>50</v>
      </c>
      <c r="E3933" s="23">
        <v>20</v>
      </c>
      <c r="F3933" s="23">
        <v>30</v>
      </c>
      <c r="G3933" s="23">
        <v>0</v>
      </c>
      <c r="H3933" s="25">
        <v>14.08559799</v>
      </c>
    </row>
    <row r="3934" spans="1:8">
      <c r="A3934" s="23">
        <v>3931</v>
      </c>
      <c r="B3934" s="23">
        <v>1000</v>
      </c>
      <c r="C3934" s="23">
        <v>0.9</v>
      </c>
      <c r="D3934" s="23">
        <v>50</v>
      </c>
      <c r="E3934" s="23">
        <v>20</v>
      </c>
      <c r="F3934" s="23">
        <v>30</v>
      </c>
      <c r="G3934" s="23">
        <v>5</v>
      </c>
      <c r="H3934" s="25">
        <v>12.775443080000001</v>
      </c>
    </row>
    <row r="3935" spans="1:8">
      <c r="A3935" s="23">
        <v>3932</v>
      </c>
      <c r="B3935" s="23">
        <v>1000</v>
      </c>
      <c r="C3935" s="23">
        <v>0.9</v>
      </c>
      <c r="D3935" s="23">
        <v>50</v>
      </c>
      <c r="E3935" s="23">
        <v>20</v>
      </c>
      <c r="F3935" s="23">
        <v>30</v>
      </c>
      <c r="G3935" s="23">
        <v>10</v>
      </c>
      <c r="H3935" s="25">
        <v>12.172184939999999</v>
      </c>
    </row>
    <row r="3936" spans="1:8">
      <c r="A3936" s="23">
        <v>3933</v>
      </c>
      <c r="B3936" s="23">
        <v>1000</v>
      </c>
      <c r="C3936" s="23">
        <v>0.9</v>
      </c>
      <c r="D3936" s="23">
        <v>50</v>
      </c>
      <c r="E3936" s="23">
        <v>20</v>
      </c>
      <c r="F3936" s="23">
        <v>30</v>
      </c>
      <c r="G3936" s="23">
        <v>40</v>
      </c>
      <c r="H3936" s="25">
        <v>11.06019878</v>
      </c>
    </row>
    <row r="3937" spans="1:8">
      <c r="A3937" s="23">
        <v>3934</v>
      </c>
      <c r="B3937" s="23">
        <v>1000</v>
      </c>
      <c r="C3937" s="23">
        <v>0.9</v>
      </c>
      <c r="D3937" s="23">
        <v>50</v>
      </c>
      <c r="E3937" s="23">
        <v>20</v>
      </c>
      <c r="F3937" s="23">
        <v>30</v>
      </c>
      <c r="G3937" s="23">
        <v>70</v>
      </c>
      <c r="H3937" s="25">
        <v>10.343189239999999</v>
      </c>
    </row>
    <row r="3938" spans="1:8">
      <c r="A3938" s="23">
        <v>3935</v>
      </c>
      <c r="B3938" s="23">
        <v>1000</v>
      </c>
      <c r="C3938" s="23">
        <v>0.9</v>
      </c>
      <c r="D3938" s="23">
        <v>50</v>
      </c>
      <c r="E3938" s="23">
        <v>20</v>
      </c>
      <c r="F3938" s="23">
        <v>30</v>
      </c>
      <c r="G3938" s="23">
        <v>100</v>
      </c>
      <c r="H3938" s="25">
        <v>9.7722311019999992</v>
      </c>
    </row>
    <row r="3939" spans="1:8">
      <c r="A3939" s="23">
        <v>3936</v>
      </c>
      <c r="B3939" s="23">
        <v>1000</v>
      </c>
      <c r="C3939" s="23">
        <v>0.9</v>
      </c>
      <c r="D3939" s="23">
        <v>50</v>
      </c>
      <c r="E3939" s="23">
        <v>20</v>
      </c>
      <c r="F3939" s="23">
        <v>60</v>
      </c>
      <c r="G3939" s="23">
        <v>0</v>
      </c>
      <c r="H3939" s="25">
        <v>11.90277672</v>
      </c>
    </row>
    <row r="3940" spans="1:8">
      <c r="A3940" s="23">
        <v>3937</v>
      </c>
      <c r="B3940" s="23">
        <v>1000</v>
      </c>
      <c r="C3940" s="23">
        <v>0.9</v>
      </c>
      <c r="D3940" s="23">
        <v>50</v>
      </c>
      <c r="E3940" s="23">
        <v>20</v>
      </c>
      <c r="F3940" s="23">
        <v>60</v>
      </c>
      <c r="G3940" s="23">
        <v>5</v>
      </c>
      <c r="H3940" s="25">
        <v>10.231969830000001</v>
      </c>
    </row>
    <row r="3941" spans="1:8">
      <c r="A3941" s="23">
        <v>3938</v>
      </c>
      <c r="B3941" s="23">
        <v>1000</v>
      </c>
      <c r="C3941" s="23">
        <v>0.9</v>
      </c>
      <c r="D3941" s="23">
        <v>50</v>
      </c>
      <c r="E3941" s="23">
        <v>20</v>
      </c>
      <c r="F3941" s="23">
        <v>60</v>
      </c>
      <c r="G3941" s="23">
        <v>10</v>
      </c>
      <c r="H3941" s="25">
        <v>9.6389846800000001</v>
      </c>
    </row>
    <row r="3942" spans="1:8">
      <c r="A3942" s="23">
        <v>3939</v>
      </c>
      <c r="B3942" s="23">
        <v>1000</v>
      </c>
      <c r="C3942" s="23">
        <v>0.9</v>
      </c>
      <c r="D3942" s="23">
        <v>50</v>
      </c>
      <c r="E3942" s="23">
        <v>20</v>
      </c>
      <c r="F3942" s="23">
        <v>60</v>
      </c>
      <c r="G3942" s="23">
        <v>40</v>
      </c>
      <c r="H3942" s="25">
        <v>8.6146335599999997</v>
      </c>
    </row>
    <row r="3943" spans="1:8">
      <c r="A3943" s="23">
        <v>3940</v>
      </c>
      <c r="B3943" s="23">
        <v>1000</v>
      </c>
      <c r="C3943" s="23">
        <v>0.9</v>
      </c>
      <c r="D3943" s="23">
        <v>50</v>
      </c>
      <c r="E3943" s="23">
        <v>20</v>
      </c>
      <c r="F3943" s="23">
        <v>60</v>
      </c>
      <c r="G3943" s="23">
        <v>70</v>
      </c>
      <c r="H3943" s="25">
        <v>8.0272636409999993</v>
      </c>
    </row>
    <row r="3944" spans="1:8">
      <c r="A3944" s="23">
        <v>3941</v>
      </c>
      <c r="B3944" s="23">
        <v>1000</v>
      </c>
      <c r="C3944" s="23">
        <v>0.9</v>
      </c>
      <c r="D3944" s="23">
        <v>50</v>
      </c>
      <c r="E3944" s="23">
        <v>20</v>
      </c>
      <c r="F3944" s="23">
        <v>60</v>
      </c>
      <c r="G3944" s="23">
        <v>100</v>
      </c>
      <c r="H3944" s="25">
        <v>7.5893063549999997</v>
      </c>
    </row>
    <row r="3945" spans="1:8">
      <c r="A3945" s="23">
        <v>3942</v>
      </c>
      <c r="B3945" s="23">
        <v>1000</v>
      </c>
      <c r="C3945" s="23">
        <v>0.9</v>
      </c>
      <c r="D3945" s="23">
        <v>50</v>
      </c>
      <c r="E3945" s="23">
        <v>50</v>
      </c>
      <c r="F3945" s="23">
        <v>0</v>
      </c>
      <c r="G3945" s="23">
        <v>0</v>
      </c>
      <c r="H3945" s="25">
        <v>19.381954189999998</v>
      </c>
    </row>
    <row r="3946" spans="1:8">
      <c r="A3946" s="23">
        <v>3943</v>
      </c>
      <c r="B3946" s="23">
        <v>1000</v>
      </c>
      <c r="C3946" s="23">
        <v>0.9</v>
      </c>
      <c r="D3946" s="23">
        <v>50</v>
      </c>
      <c r="E3946" s="23">
        <v>50</v>
      </c>
      <c r="F3946" s="23">
        <v>0</v>
      </c>
      <c r="G3946" s="23">
        <v>5</v>
      </c>
      <c r="H3946" s="25">
        <v>17.497903820000001</v>
      </c>
    </row>
    <row r="3947" spans="1:8">
      <c r="A3947" s="23">
        <v>3944</v>
      </c>
      <c r="B3947" s="23">
        <v>1000</v>
      </c>
      <c r="C3947" s="23">
        <v>0.9</v>
      </c>
      <c r="D3947" s="23">
        <v>50</v>
      </c>
      <c r="E3947" s="23">
        <v>50</v>
      </c>
      <c r="F3947" s="23">
        <v>0</v>
      </c>
      <c r="G3947" s="23">
        <v>10</v>
      </c>
      <c r="H3947" s="25">
        <v>16.518344880000001</v>
      </c>
    </row>
    <row r="3948" spans="1:8">
      <c r="A3948" s="23">
        <v>3945</v>
      </c>
      <c r="B3948" s="23">
        <v>1000</v>
      </c>
      <c r="C3948" s="23">
        <v>0.9</v>
      </c>
      <c r="D3948" s="23">
        <v>50</v>
      </c>
      <c r="E3948" s="23">
        <v>50</v>
      </c>
      <c r="F3948" s="23">
        <v>0</v>
      </c>
      <c r="G3948" s="23">
        <v>40</v>
      </c>
      <c r="H3948" s="25">
        <v>14.724234579999999</v>
      </c>
    </row>
    <row r="3949" spans="1:8">
      <c r="A3949" s="23">
        <v>3946</v>
      </c>
      <c r="B3949" s="23">
        <v>1000</v>
      </c>
      <c r="C3949" s="23">
        <v>0.9</v>
      </c>
      <c r="D3949" s="23">
        <v>50</v>
      </c>
      <c r="E3949" s="23">
        <v>50</v>
      </c>
      <c r="F3949" s="23">
        <v>0</v>
      </c>
      <c r="G3949" s="23">
        <v>70</v>
      </c>
      <c r="H3949" s="25">
        <v>13.727965360000001</v>
      </c>
    </row>
    <row r="3950" spans="1:8">
      <c r="A3950" s="23">
        <v>3947</v>
      </c>
      <c r="B3950" s="23">
        <v>1000</v>
      </c>
      <c r="C3950" s="23">
        <v>0.9</v>
      </c>
      <c r="D3950" s="23">
        <v>50</v>
      </c>
      <c r="E3950" s="23">
        <v>50</v>
      </c>
      <c r="F3950" s="23">
        <v>0</v>
      </c>
      <c r="G3950" s="23">
        <v>100</v>
      </c>
      <c r="H3950" s="25">
        <v>12.76202393</v>
      </c>
    </row>
    <row r="3951" spans="1:8">
      <c r="A3951" s="23">
        <v>3948</v>
      </c>
      <c r="B3951" s="23">
        <v>1000</v>
      </c>
      <c r="C3951" s="23">
        <v>0.9</v>
      </c>
      <c r="D3951" s="23">
        <v>50</v>
      </c>
      <c r="E3951" s="23">
        <v>50</v>
      </c>
      <c r="F3951" s="23">
        <v>30</v>
      </c>
      <c r="G3951" s="23">
        <v>0</v>
      </c>
      <c r="H3951" s="25">
        <v>18.3277626</v>
      </c>
    </row>
    <row r="3952" spans="1:8">
      <c r="A3952" s="23">
        <v>3949</v>
      </c>
      <c r="B3952" s="23">
        <v>1000</v>
      </c>
      <c r="C3952" s="23">
        <v>0.9</v>
      </c>
      <c r="D3952" s="23">
        <v>50</v>
      </c>
      <c r="E3952" s="23">
        <v>50</v>
      </c>
      <c r="F3952" s="23">
        <v>30</v>
      </c>
      <c r="G3952" s="23">
        <v>5</v>
      </c>
      <c r="H3952" s="25">
        <v>16.415981290000001</v>
      </c>
    </row>
    <row r="3953" spans="1:8">
      <c r="A3953" s="23">
        <v>3950</v>
      </c>
      <c r="B3953" s="23">
        <v>1000</v>
      </c>
      <c r="C3953" s="23">
        <v>0.9</v>
      </c>
      <c r="D3953" s="23">
        <v>50</v>
      </c>
      <c r="E3953" s="23">
        <v>50</v>
      </c>
      <c r="F3953" s="23">
        <v>30</v>
      </c>
      <c r="G3953" s="23">
        <v>10</v>
      </c>
      <c r="H3953" s="25">
        <v>15.4989624</v>
      </c>
    </row>
    <row r="3954" spans="1:8">
      <c r="A3954" s="23">
        <v>3951</v>
      </c>
      <c r="B3954" s="23">
        <v>1000</v>
      </c>
      <c r="C3954" s="23">
        <v>0.9</v>
      </c>
      <c r="D3954" s="23">
        <v>50</v>
      </c>
      <c r="E3954" s="23">
        <v>50</v>
      </c>
      <c r="F3954" s="23">
        <v>30</v>
      </c>
      <c r="G3954" s="23">
        <v>40</v>
      </c>
      <c r="H3954" s="25">
        <v>13.821013450000001</v>
      </c>
    </row>
    <row r="3955" spans="1:8">
      <c r="A3955" s="23">
        <v>3952</v>
      </c>
      <c r="B3955" s="23">
        <v>1000</v>
      </c>
      <c r="C3955" s="23">
        <v>0.9</v>
      </c>
      <c r="D3955" s="23">
        <v>50</v>
      </c>
      <c r="E3955" s="23">
        <v>50</v>
      </c>
      <c r="F3955" s="23">
        <v>30</v>
      </c>
      <c r="G3955" s="23">
        <v>70</v>
      </c>
      <c r="H3955" s="25">
        <v>12.67605972</v>
      </c>
    </row>
    <row r="3956" spans="1:8">
      <c r="A3956" s="23">
        <v>3953</v>
      </c>
      <c r="B3956" s="23">
        <v>1000</v>
      </c>
      <c r="C3956" s="23">
        <v>0.9</v>
      </c>
      <c r="D3956" s="23">
        <v>50</v>
      </c>
      <c r="E3956" s="23">
        <v>50</v>
      </c>
      <c r="F3956" s="23">
        <v>30</v>
      </c>
      <c r="G3956" s="23">
        <v>100</v>
      </c>
      <c r="H3956" s="25">
        <v>11.79908848</v>
      </c>
    </row>
    <row r="3957" spans="1:8">
      <c r="A3957" s="23">
        <v>3954</v>
      </c>
      <c r="B3957" s="23">
        <v>1000</v>
      </c>
      <c r="C3957" s="23">
        <v>0.9</v>
      </c>
      <c r="D3957" s="23">
        <v>50</v>
      </c>
      <c r="E3957" s="23">
        <v>50</v>
      </c>
      <c r="F3957" s="23">
        <v>60</v>
      </c>
      <c r="G3957" s="23">
        <v>0</v>
      </c>
      <c r="H3957" s="25">
        <v>14.569371220000001</v>
      </c>
    </row>
    <row r="3958" spans="1:8">
      <c r="A3958" s="23">
        <v>3955</v>
      </c>
      <c r="B3958" s="23">
        <v>1000</v>
      </c>
      <c r="C3958" s="23">
        <v>0.9</v>
      </c>
      <c r="D3958" s="23">
        <v>50</v>
      </c>
      <c r="E3958" s="23">
        <v>50</v>
      </c>
      <c r="F3958" s="23">
        <v>60</v>
      </c>
      <c r="G3958" s="23">
        <v>5</v>
      </c>
      <c r="H3958" s="25">
        <v>12.588677410000001</v>
      </c>
    </row>
    <row r="3959" spans="1:8">
      <c r="A3959" s="23">
        <v>3956</v>
      </c>
      <c r="B3959" s="23">
        <v>1000</v>
      </c>
      <c r="C3959" s="23">
        <v>0.9</v>
      </c>
      <c r="D3959" s="23">
        <v>50</v>
      </c>
      <c r="E3959" s="23">
        <v>50</v>
      </c>
      <c r="F3959" s="23">
        <v>60</v>
      </c>
      <c r="G3959" s="23">
        <v>10</v>
      </c>
      <c r="H3959" s="25">
        <v>11.70555019</v>
      </c>
    </row>
    <row r="3960" spans="1:8">
      <c r="A3960" s="23">
        <v>3957</v>
      </c>
      <c r="B3960" s="23">
        <v>1000</v>
      </c>
      <c r="C3960" s="23">
        <v>0.9</v>
      </c>
      <c r="D3960" s="23">
        <v>50</v>
      </c>
      <c r="E3960" s="23">
        <v>50</v>
      </c>
      <c r="F3960" s="23">
        <v>60</v>
      </c>
      <c r="G3960" s="23">
        <v>40</v>
      </c>
      <c r="H3960" s="25">
        <v>10.256143570000001</v>
      </c>
    </row>
    <row r="3961" spans="1:8">
      <c r="A3961" s="23">
        <v>3958</v>
      </c>
      <c r="B3961" s="23">
        <v>1000</v>
      </c>
      <c r="C3961" s="23">
        <v>0.9</v>
      </c>
      <c r="D3961" s="23">
        <v>50</v>
      </c>
      <c r="E3961" s="23">
        <v>50</v>
      </c>
      <c r="F3961" s="23">
        <v>60</v>
      </c>
      <c r="G3961" s="23">
        <v>70</v>
      </c>
      <c r="H3961" s="25">
        <v>9.4891710279999995</v>
      </c>
    </row>
    <row r="3962" spans="1:8">
      <c r="A3962" s="23">
        <v>3959</v>
      </c>
      <c r="B3962" s="23">
        <v>1000</v>
      </c>
      <c r="C3962" s="23">
        <v>0.9</v>
      </c>
      <c r="D3962" s="23">
        <v>50</v>
      </c>
      <c r="E3962" s="23">
        <v>50</v>
      </c>
      <c r="F3962" s="23">
        <v>60</v>
      </c>
      <c r="G3962" s="23">
        <v>100</v>
      </c>
      <c r="H3962" s="25">
        <v>8.8213224409999995</v>
      </c>
    </row>
    <row r="3963" spans="1:8">
      <c r="A3963" s="23">
        <v>3960</v>
      </c>
      <c r="B3963" s="23">
        <v>1000</v>
      </c>
      <c r="C3963" s="23">
        <v>0.9</v>
      </c>
      <c r="D3963" s="23">
        <v>100</v>
      </c>
      <c r="E3963" s="23">
        <v>1</v>
      </c>
      <c r="F3963" s="23">
        <v>0</v>
      </c>
      <c r="G3963" s="23">
        <v>0</v>
      </c>
      <c r="H3963" s="25">
        <v>2.1691784859999999</v>
      </c>
    </row>
    <row r="3964" spans="1:8">
      <c r="A3964" s="23">
        <v>3961</v>
      </c>
      <c r="B3964" s="23">
        <v>1000</v>
      </c>
      <c r="C3964" s="23">
        <v>0.9</v>
      </c>
      <c r="D3964" s="23">
        <v>100</v>
      </c>
      <c r="E3964" s="23">
        <v>1</v>
      </c>
      <c r="F3964" s="23">
        <v>0</v>
      </c>
      <c r="G3964" s="23">
        <v>5</v>
      </c>
      <c r="H3964" s="25">
        <v>0</v>
      </c>
    </row>
    <row r="3965" spans="1:8">
      <c r="A3965" s="23">
        <v>3962</v>
      </c>
      <c r="B3965" s="23">
        <v>1000</v>
      </c>
      <c r="C3965" s="23">
        <v>0.9</v>
      </c>
      <c r="D3965" s="23">
        <v>100</v>
      </c>
      <c r="E3965" s="23">
        <v>1</v>
      </c>
      <c r="F3965" s="23">
        <v>0</v>
      </c>
      <c r="G3965" s="23">
        <v>10</v>
      </c>
      <c r="H3965" s="25">
        <v>0</v>
      </c>
    </row>
    <row r="3966" spans="1:8">
      <c r="A3966" s="23">
        <v>3963</v>
      </c>
      <c r="B3966" s="23">
        <v>1000</v>
      </c>
      <c r="C3966" s="23">
        <v>0.9</v>
      </c>
      <c r="D3966" s="23">
        <v>100</v>
      </c>
      <c r="E3966" s="23">
        <v>1</v>
      </c>
      <c r="F3966" s="23">
        <v>0</v>
      </c>
      <c r="G3966" s="23">
        <v>40</v>
      </c>
      <c r="H3966" s="25">
        <v>0</v>
      </c>
    </row>
    <row r="3967" spans="1:8">
      <c r="A3967" s="23">
        <v>3964</v>
      </c>
      <c r="B3967" s="23">
        <v>1000</v>
      </c>
      <c r="C3967" s="23">
        <v>0.9</v>
      </c>
      <c r="D3967" s="23">
        <v>100</v>
      </c>
      <c r="E3967" s="23">
        <v>1</v>
      </c>
      <c r="F3967" s="23">
        <v>0</v>
      </c>
      <c r="G3967" s="23">
        <v>70</v>
      </c>
      <c r="H3967" s="25">
        <v>0</v>
      </c>
    </row>
    <row r="3968" spans="1:8">
      <c r="A3968" s="23">
        <v>3965</v>
      </c>
      <c r="B3968" s="23">
        <v>1000</v>
      </c>
      <c r="C3968" s="23">
        <v>0.9</v>
      </c>
      <c r="D3968" s="23">
        <v>100</v>
      </c>
      <c r="E3968" s="23">
        <v>1</v>
      </c>
      <c r="F3968" s="23">
        <v>0</v>
      </c>
      <c r="G3968" s="23">
        <v>100</v>
      </c>
      <c r="H3968" s="25">
        <v>0</v>
      </c>
    </row>
    <row r="3969" spans="1:8">
      <c r="A3969" s="23">
        <v>3966</v>
      </c>
      <c r="B3969" s="23">
        <v>1000</v>
      </c>
      <c r="C3969" s="23">
        <v>0.9</v>
      </c>
      <c r="D3969" s="23">
        <v>100</v>
      </c>
      <c r="E3969" s="23">
        <v>1</v>
      </c>
      <c r="F3969" s="23">
        <v>30</v>
      </c>
      <c r="G3969" s="23">
        <v>0</v>
      </c>
      <c r="H3969" s="25">
        <v>2.1666169169999998</v>
      </c>
    </row>
    <row r="3970" spans="1:8">
      <c r="A3970" s="23">
        <v>3967</v>
      </c>
      <c r="B3970" s="23">
        <v>1000</v>
      </c>
      <c r="C3970" s="23">
        <v>0.9</v>
      </c>
      <c r="D3970" s="23">
        <v>100</v>
      </c>
      <c r="E3970" s="23">
        <v>1</v>
      </c>
      <c r="F3970" s="23">
        <v>30</v>
      </c>
      <c r="G3970" s="23">
        <v>5</v>
      </c>
      <c r="H3970" s="25">
        <v>0</v>
      </c>
    </row>
    <row r="3971" spans="1:8">
      <c r="A3971" s="23">
        <v>3968</v>
      </c>
      <c r="B3971" s="23">
        <v>1000</v>
      </c>
      <c r="C3971" s="23">
        <v>0.9</v>
      </c>
      <c r="D3971" s="23">
        <v>100</v>
      </c>
      <c r="E3971" s="23">
        <v>1</v>
      </c>
      <c r="F3971" s="23">
        <v>30</v>
      </c>
      <c r="G3971" s="23">
        <v>10</v>
      </c>
      <c r="H3971" s="25">
        <v>0</v>
      </c>
    </row>
    <row r="3972" spans="1:8">
      <c r="A3972" s="23">
        <v>3969</v>
      </c>
      <c r="B3972" s="23">
        <v>1000</v>
      </c>
      <c r="C3972" s="23">
        <v>0.9</v>
      </c>
      <c r="D3972" s="23">
        <v>100</v>
      </c>
      <c r="E3972" s="23">
        <v>1</v>
      </c>
      <c r="F3972" s="23">
        <v>30</v>
      </c>
      <c r="G3972" s="23">
        <v>40</v>
      </c>
      <c r="H3972" s="25">
        <v>0</v>
      </c>
    </row>
    <row r="3973" spans="1:8">
      <c r="A3973" s="23">
        <v>3970</v>
      </c>
      <c r="B3973" s="23">
        <v>1000</v>
      </c>
      <c r="C3973" s="23">
        <v>0.9</v>
      </c>
      <c r="D3973" s="23">
        <v>100</v>
      </c>
      <c r="E3973" s="23">
        <v>1</v>
      </c>
      <c r="F3973" s="23">
        <v>30</v>
      </c>
      <c r="G3973" s="23">
        <v>70</v>
      </c>
      <c r="H3973" s="25">
        <v>0</v>
      </c>
    </row>
    <row r="3974" spans="1:8">
      <c r="A3974" s="23">
        <v>3971</v>
      </c>
      <c r="B3974" s="23">
        <v>1000</v>
      </c>
      <c r="C3974" s="23">
        <v>0.9</v>
      </c>
      <c r="D3974" s="23">
        <v>100</v>
      </c>
      <c r="E3974" s="23">
        <v>1</v>
      </c>
      <c r="F3974" s="23">
        <v>30</v>
      </c>
      <c r="G3974" s="23">
        <v>100</v>
      </c>
      <c r="H3974" s="25">
        <v>0</v>
      </c>
    </row>
    <row r="3975" spans="1:8">
      <c r="A3975" s="23">
        <v>3972</v>
      </c>
      <c r="B3975" s="23">
        <v>1000</v>
      </c>
      <c r="C3975" s="23">
        <v>0.9</v>
      </c>
      <c r="D3975" s="23">
        <v>100</v>
      </c>
      <c r="E3975" s="23">
        <v>1</v>
      </c>
      <c r="F3975" s="23">
        <v>60</v>
      </c>
      <c r="G3975" s="23">
        <v>0</v>
      </c>
      <c r="H3975" s="25">
        <v>2.1520943639999999</v>
      </c>
    </row>
    <row r="3976" spans="1:8">
      <c r="A3976" s="23">
        <v>3973</v>
      </c>
      <c r="B3976" s="23">
        <v>1000</v>
      </c>
      <c r="C3976" s="23">
        <v>0.9</v>
      </c>
      <c r="D3976" s="23">
        <v>100</v>
      </c>
      <c r="E3976" s="23">
        <v>1</v>
      </c>
      <c r="F3976" s="23">
        <v>60</v>
      </c>
      <c r="G3976" s="23">
        <v>5</v>
      </c>
      <c r="H3976" s="25">
        <v>0</v>
      </c>
    </row>
    <row r="3977" spans="1:8">
      <c r="A3977" s="23">
        <v>3974</v>
      </c>
      <c r="B3977" s="23">
        <v>1000</v>
      </c>
      <c r="C3977" s="23">
        <v>0.9</v>
      </c>
      <c r="D3977" s="23">
        <v>100</v>
      </c>
      <c r="E3977" s="23">
        <v>1</v>
      </c>
      <c r="F3977" s="23">
        <v>60</v>
      </c>
      <c r="G3977" s="23">
        <v>10</v>
      </c>
      <c r="H3977" s="25">
        <v>0</v>
      </c>
    </row>
    <row r="3978" spans="1:8">
      <c r="A3978" s="23">
        <v>3975</v>
      </c>
      <c r="B3978" s="23">
        <v>1000</v>
      </c>
      <c r="C3978" s="23">
        <v>0.9</v>
      </c>
      <c r="D3978" s="23">
        <v>100</v>
      </c>
      <c r="E3978" s="23">
        <v>1</v>
      </c>
      <c r="F3978" s="23">
        <v>60</v>
      </c>
      <c r="G3978" s="23">
        <v>40</v>
      </c>
      <c r="H3978" s="25">
        <v>0</v>
      </c>
    </row>
    <row r="3979" spans="1:8">
      <c r="A3979" s="23">
        <v>3976</v>
      </c>
      <c r="B3979" s="23">
        <v>1000</v>
      </c>
      <c r="C3979" s="23">
        <v>0.9</v>
      </c>
      <c r="D3979" s="23">
        <v>100</v>
      </c>
      <c r="E3979" s="23">
        <v>1</v>
      </c>
      <c r="F3979" s="23">
        <v>60</v>
      </c>
      <c r="G3979" s="23">
        <v>70</v>
      </c>
      <c r="H3979" s="25">
        <v>0</v>
      </c>
    </row>
    <row r="3980" spans="1:8">
      <c r="A3980" s="23">
        <v>3977</v>
      </c>
      <c r="B3980" s="23">
        <v>1000</v>
      </c>
      <c r="C3980" s="23">
        <v>0.9</v>
      </c>
      <c r="D3980" s="23">
        <v>100</v>
      </c>
      <c r="E3980" s="23">
        <v>1</v>
      </c>
      <c r="F3980" s="23">
        <v>60</v>
      </c>
      <c r="G3980" s="23">
        <v>100</v>
      </c>
      <c r="H3980" s="25">
        <v>0</v>
      </c>
    </row>
    <row r="3981" spans="1:8">
      <c r="A3981" s="23">
        <v>3978</v>
      </c>
      <c r="B3981" s="23">
        <v>1000</v>
      </c>
      <c r="C3981" s="23">
        <v>0.9</v>
      </c>
      <c r="D3981" s="23">
        <v>100</v>
      </c>
      <c r="E3981" s="23">
        <v>5</v>
      </c>
      <c r="F3981" s="23">
        <v>0</v>
      </c>
      <c r="G3981" s="23">
        <v>0</v>
      </c>
      <c r="H3981" s="25">
        <v>9.3754673000000004</v>
      </c>
    </row>
    <row r="3982" spans="1:8">
      <c r="A3982" s="23">
        <v>3979</v>
      </c>
      <c r="B3982" s="23">
        <v>1000</v>
      </c>
      <c r="C3982" s="23">
        <v>0.9</v>
      </c>
      <c r="D3982" s="23">
        <v>100</v>
      </c>
      <c r="E3982" s="23">
        <v>5</v>
      </c>
      <c r="F3982" s="23">
        <v>0</v>
      </c>
      <c r="G3982" s="23">
        <v>5</v>
      </c>
      <c r="H3982" s="25">
        <v>8.1703424449999993</v>
      </c>
    </row>
    <row r="3983" spans="1:8">
      <c r="A3983" s="23">
        <v>3980</v>
      </c>
      <c r="B3983" s="23">
        <v>1000</v>
      </c>
      <c r="C3983" s="23">
        <v>0.9</v>
      </c>
      <c r="D3983" s="23">
        <v>100</v>
      </c>
      <c r="E3983" s="23">
        <v>5</v>
      </c>
      <c r="F3983" s="23">
        <v>0</v>
      </c>
      <c r="G3983" s="23">
        <v>10</v>
      </c>
      <c r="H3983" s="25">
        <v>7.9496245380000001</v>
      </c>
    </row>
    <row r="3984" spans="1:8">
      <c r="A3984" s="23">
        <v>3981</v>
      </c>
      <c r="B3984" s="23">
        <v>1000</v>
      </c>
      <c r="C3984" s="23">
        <v>0.9</v>
      </c>
      <c r="D3984" s="23">
        <v>100</v>
      </c>
      <c r="E3984" s="23">
        <v>5</v>
      </c>
      <c r="F3984" s="23">
        <v>0</v>
      </c>
      <c r="G3984" s="23">
        <v>40</v>
      </c>
      <c r="H3984" s="25">
        <v>7.5510129929999996</v>
      </c>
    </row>
    <row r="3985" spans="1:8">
      <c r="A3985" s="23">
        <v>3982</v>
      </c>
      <c r="B3985" s="23">
        <v>1000</v>
      </c>
      <c r="C3985" s="23">
        <v>0.9</v>
      </c>
      <c r="D3985" s="23">
        <v>100</v>
      </c>
      <c r="E3985" s="23">
        <v>5</v>
      </c>
      <c r="F3985" s="23">
        <v>0</v>
      </c>
      <c r="G3985" s="23">
        <v>70</v>
      </c>
      <c r="H3985" s="25">
        <v>7.2923579219999999</v>
      </c>
    </row>
    <row r="3986" spans="1:8">
      <c r="A3986" s="23">
        <v>3983</v>
      </c>
      <c r="B3986" s="23">
        <v>1000</v>
      </c>
      <c r="C3986" s="23">
        <v>0.9</v>
      </c>
      <c r="D3986" s="23">
        <v>100</v>
      </c>
      <c r="E3986" s="23">
        <v>5</v>
      </c>
      <c r="F3986" s="23">
        <v>0</v>
      </c>
      <c r="G3986" s="23">
        <v>100</v>
      </c>
      <c r="H3986" s="25">
        <v>7.0709857940000003</v>
      </c>
    </row>
    <row r="3987" spans="1:8">
      <c r="A3987" s="23">
        <v>3984</v>
      </c>
      <c r="B3987" s="23">
        <v>1000</v>
      </c>
      <c r="C3987" s="23">
        <v>0.9</v>
      </c>
      <c r="D3987" s="23">
        <v>100</v>
      </c>
      <c r="E3987" s="23">
        <v>5</v>
      </c>
      <c r="F3987" s="23">
        <v>30</v>
      </c>
      <c r="G3987" s="23">
        <v>0</v>
      </c>
      <c r="H3987" s="25">
        <v>9.2043619159999999</v>
      </c>
    </row>
    <row r="3988" spans="1:8">
      <c r="A3988" s="23">
        <v>3985</v>
      </c>
      <c r="B3988" s="23">
        <v>1000</v>
      </c>
      <c r="C3988" s="23">
        <v>0.9</v>
      </c>
      <c r="D3988" s="23">
        <v>100</v>
      </c>
      <c r="E3988" s="23">
        <v>5</v>
      </c>
      <c r="F3988" s="23">
        <v>30</v>
      </c>
      <c r="G3988" s="23">
        <v>5</v>
      </c>
      <c r="H3988" s="25">
        <v>7.9270544049999998</v>
      </c>
    </row>
    <row r="3989" spans="1:8">
      <c r="A3989" s="23">
        <v>3986</v>
      </c>
      <c r="B3989" s="23">
        <v>1000</v>
      </c>
      <c r="C3989" s="23">
        <v>0.9</v>
      </c>
      <c r="D3989" s="23">
        <v>100</v>
      </c>
      <c r="E3989" s="23">
        <v>5</v>
      </c>
      <c r="F3989" s="23">
        <v>30</v>
      </c>
      <c r="G3989" s="23">
        <v>10</v>
      </c>
      <c r="H3989" s="25">
        <v>7.7033185959999999</v>
      </c>
    </row>
    <row r="3990" spans="1:8">
      <c r="A3990" s="23">
        <v>3987</v>
      </c>
      <c r="B3990" s="23">
        <v>1000</v>
      </c>
      <c r="C3990" s="23">
        <v>0.9</v>
      </c>
      <c r="D3990" s="23">
        <v>100</v>
      </c>
      <c r="E3990" s="23">
        <v>5</v>
      </c>
      <c r="F3990" s="23">
        <v>30</v>
      </c>
      <c r="G3990" s="23">
        <v>40</v>
      </c>
      <c r="H3990" s="25">
        <v>7.287693977</v>
      </c>
    </row>
    <row r="3991" spans="1:8">
      <c r="A3991" s="23">
        <v>3988</v>
      </c>
      <c r="B3991" s="23">
        <v>1000</v>
      </c>
      <c r="C3991" s="23">
        <v>0.9</v>
      </c>
      <c r="D3991" s="23">
        <v>100</v>
      </c>
      <c r="E3991" s="23">
        <v>5</v>
      </c>
      <c r="F3991" s="23">
        <v>30</v>
      </c>
      <c r="G3991" s="23">
        <v>70</v>
      </c>
      <c r="H3991" s="25">
        <v>7.0277757640000003</v>
      </c>
    </row>
    <row r="3992" spans="1:8">
      <c r="A3992" s="23">
        <v>3989</v>
      </c>
      <c r="B3992" s="23">
        <v>1000</v>
      </c>
      <c r="C3992" s="23">
        <v>0.9</v>
      </c>
      <c r="D3992" s="23">
        <v>100</v>
      </c>
      <c r="E3992" s="23">
        <v>5</v>
      </c>
      <c r="F3992" s="23">
        <v>30</v>
      </c>
      <c r="G3992" s="23">
        <v>100</v>
      </c>
      <c r="H3992" s="25">
        <v>6.8108601569999996</v>
      </c>
    </row>
    <row r="3993" spans="1:8">
      <c r="A3993" s="23">
        <v>3990</v>
      </c>
      <c r="B3993" s="23">
        <v>1000</v>
      </c>
      <c r="C3993" s="23">
        <v>0.9</v>
      </c>
      <c r="D3993" s="23">
        <v>100</v>
      </c>
      <c r="E3993" s="23">
        <v>5</v>
      </c>
      <c r="F3993" s="23">
        <v>60</v>
      </c>
      <c r="G3993" s="23">
        <v>0</v>
      </c>
      <c r="H3993" s="25">
        <v>8.4165840149999998</v>
      </c>
    </row>
    <row r="3994" spans="1:8">
      <c r="A3994" s="23">
        <v>3991</v>
      </c>
      <c r="B3994" s="23">
        <v>1000</v>
      </c>
      <c r="C3994" s="23">
        <v>0.9</v>
      </c>
      <c r="D3994" s="23">
        <v>100</v>
      </c>
      <c r="E3994" s="23">
        <v>5</v>
      </c>
      <c r="F3994" s="23">
        <v>60</v>
      </c>
      <c r="G3994" s="23">
        <v>5</v>
      </c>
      <c r="H3994" s="25">
        <v>6.950137615</v>
      </c>
    </row>
    <row r="3995" spans="1:8">
      <c r="A3995" s="23">
        <v>3992</v>
      </c>
      <c r="B3995" s="23">
        <v>1000</v>
      </c>
      <c r="C3995" s="23">
        <v>0.9</v>
      </c>
      <c r="D3995" s="23">
        <v>100</v>
      </c>
      <c r="E3995" s="23">
        <v>5</v>
      </c>
      <c r="F3995" s="23">
        <v>60</v>
      </c>
      <c r="G3995" s="23">
        <v>10</v>
      </c>
      <c r="H3995" s="25">
        <v>6.717827797</v>
      </c>
    </row>
    <row r="3996" spans="1:8">
      <c r="A3996" s="23">
        <v>3993</v>
      </c>
      <c r="B3996" s="23">
        <v>1000</v>
      </c>
      <c r="C3996" s="23">
        <v>0.9</v>
      </c>
      <c r="D3996" s="23">
        <v>100</v>
      </c>
      <c r="E3996" s="23">
        <v>5</v>
      </c>
      <c r="F3996" s="23">
        <v>60</v>
      </c>
      <c r="G3996" s="23">
        <v>40</v>
      </c>
      <c r="H3996" s="25">
        <v>6.2737054820000004</v>
      </c>
    </row>
    <row r="3997" spans="1:8">
      <c r="A3997" s="23">
        <v>3994</v>
      </c>
      <c r="B3997" s="23">
        <v>1000</v>
      </c>
      <c r="C3997" s="23">
        <v>0.9</v>
      </c>
      <c r="D3997" s="23">
        <v>100</v>
      </c>
      <c r="E3997" s="23">
        <v>5</v>
      </c>
      <c r="F3997" s="23">
        <v>60</v>
      </c>
      <c r="G3997" s="23">
        <v>70</v>
      </c>
      <c r="H3997" s="25">
        <v>5.9996671680000002</v>
      </c>
    </row>
    <row r="3998" spans="1:8">
      <c r="A3998" s="23">
        <v>3995</v>
      </c>
      <c r="B3998" s="23">
        <v>1000</v>
      </c>
      <c r="C3998" s="23">
        <v>0.9</v>
      </c>
      <c r="D3998" s="23">
        <v>100</v>
      </c>
      <c r="E3998" s="23">
        <v>5</v>
      </c>
      <c r="F3998" s="23">
        <v>60</v>
      </c>
      <c r="G3998" s="23">
        <v>100</v>
      </c>
      <c r="H3998" s="25">
        <v>5.7642264369999996</v>
      </c>
    </row>
    <row r="3999" spans="1:8">
      <c r="A3999" s="23">
        <v>3996</v>
      </c>
      <c r="B3999" s="23">
        <v>1000</v>
      </c>
      <c r="C3999" s="23">
        <v>0.9</v>
      </c>
      <c r="D3999" s="23">
        <v>100</v>
      </c>
      <c r="E3999" s="23">
        <v>10</v>
      </c>
      <c r="F3999" s="23">
        <v>0</v>
      </c>
      <c r="G3999" s="23">
        <v>0</v>
      </c>
      <c r="H3999" s="25">
        <v>14.35656548</v>
      </c>
    </row>
    <row r="4000" spans="1:8">
      <c r="A4000" s="23">
        <v>3997</v>
      </c>
      <c r="B4000" s="23">
        <v>1000</v>
      </c>
      <c r="C4000" s="23">
        <v>0.9</v>
      </c>
      <c r="D4000" s="23">
        <v>100</v>
      </c>
      <c r="E4000" s="23">
        <v>10</v>
      </c>
      <c r="F4000" s="23">
        <v>0</v>
      </c>
      <c r="G4000" s="23">
        <v>5</v>
      </c>
      <c r="H4000" s="25">
        <v>13.11919975</v>
      </c>
    </row>
    <row r="4001" spans="1:8">
      <c r="A4001" s="23">
        <v>3998</v>
      </c>
      <c r="B4001" s="23">
        <v>1000</v>
      </c>
      <c r="C4001" s="23">
        <v>0.9</v>
      </c>
      <c r="D4001" s="23">
        <v>100</v>
      </c>
      <c r="E4001" s="23">
        <v>10</v>
      </c>
      <c r="F4001" s="23">
        <v>0</v>
      </c>
      <c r="G4001" s="23">
        <v>10</v>
      </c>
      <c r="H4001" s="25">
        <v>12.57926846</v>
      </c>
    </row>
    <row r="4002" spans="1:8">
      <c r="A4002" s="23">
        <v>3999</v>
      </c>
      <c r="B4002" s="23">
        <v>1000</v>
      </c>
      <c r="C4002" s="23">
        <v>0.9</v>
      </c>
      <c r="D4002" s="23">
        <v>100</v>
      </c>
      <c r="E4002" s="23">
        <v>10</v>
      </c>
      <c r="F4002" s="23">
        <v>0</v>
      </c>
      <c r="G4002" s="23">
        <v>40</v>
      </c>
      <c r="H4002" s="25">
        <v>11.534040449999999</v>
      </c>
    </row>
    <row r="4003" spans="1:8">
      <c r="A4003" s="23">
        <v>4000</v>
      </c>
      <c r="B4003" s="23">
        <v>1000</v>
      </c>
      <c r="C4003" s="23">
        <v>0.9</v>
      </c>
      <c r="D4003" s="23">
        <v>100</v>
      </c>
      <c r="E4003" s="23">
        <v>10</v>
      </c>
      <c r="F4003" s="23">
        <v>0</v>
      </c>
      <c r="G4003" s="23">
        <v>70</v>
      </c>
      <c r="H4003" s="25">
        <v>10.84672546</v>
      </c>
    </row>
    <row r="4004" spans="1:8">
      <c r="A4004" s="23">
        <v>4001</v>
      </c>
      <c r="B4004" s="23">
        <v>1000</v>
      </c>
      <c r="C4004" s="23">
        <v>0.9</v>
      </c>
      <c r="D4004" s="23">
        <v>100</v>
      </c>
      <c r="E4004" s="23">
        <v>10</v>
      </c>
      <c r="F4004" s="23">
        <v>0</v>
      </c>
      <c r="G4004" s="23">
        <v>100</v>
      </c>
      <c r="H4004" s="25">
        <v>10.30604935</v>
      </c>
    </row>
    <row r="4005" spans="1:8">
      <c r="A4005" s="23">
        <v>4002</v>
      </c>
      <c r="B4005" s="23">
        <v>1000</v>
      </c>
      <c r="C4005" s="23">
        <v>0.9</v>
      </c>
      <c r="D4005" s="23">
        <v>100</v>
      </c>
      <c r="E4005" s="23">
        <v>10</v>
      </c>
      <c r="F4005" s="23">
        <v>30</v>
      </c>
      <c r="G4005" s="23">
        <v>0</v>
      </c>
      <c r="H4005" s="25">
        <v>13.82299995</v>
      </c>
    </row>
    <row r="4006" spans="1:8">
      <c r="A4006" s="23">
        <v>4003</v>
      </c>
      <c r="B4006" s="23">
        <v>1000</v>
      </c>
      <c r="C4006" s="23">
        <v>0.9</v>
      </c>
      <c r="D4006" s="23">
        <v>100</v>
      </c>
      <c r="E4006" s="23">
        <v>10</v>
      </c>
      <c r="F4006" s="23">
        <v>30</v>
      </c>
      <c r="G4006" s="23">
        <v>5</v>
      </c>
      <c r="H4006" s="25">
        <v>12.53471375</v>
      </c>
    </row>
    <row r="4007" spans="1:8">
      <c r="A4007" s="23">
        <v>4004</v>
      </c>
      <c r="B4007" s="23">
        <v>1000</v>
      </c>
      <c r="C4007" s="23">
        <v>0.9</v>
      </c>
      <c r="D4007" s="23">
        <v>100</v>
      </c>
      <c r="E4007" s="23">
        <v>10</v>
      </c>
      <c r="F4007" s="23">
        <v>30</v>
      </c>
      <c r="G4007" s="23">
        <v>10</v>
      </c>
      <c r="H4007" s="25">
        <v>11.990770339999999</v>
      </c>
    </row>
    <row r="4008" spans="1:8">
      <c r="A4008" s="23">
        <v>4005</v>
      </c>
      <c r="B4008" s="23">
        <v>1000</v>
      </c>
      <c r="C4008" s="23">
        <v>0.9</v>
      </c>
      <c r="D4008" s="23">
        <v>100</v>
      </c>
      <c r="E4008" s="23">
        <v>10</v>
      </c>
      <c r="F4008" s="23">
        <v>30</v>
      </c>
      <c r="G4008" s="23">
        <v>40</v>
      </c>
      <c r="H4008" s="25">
        <v>10.88447571</v>
      </c>
    </row>
    <row r="4009" spans="1:8">
      <c r="A4009" s="23">
        <v>4006</v>
      </c>
      <c r="B4009" s="23">
        <v>1000</v>
      </c>
      <c r="C4009" s="23">
        <v>0.9</v>
      </c>
      <c r="D4009" s="23">
        <v>100</v>
      </c>
      <c r="E4009" s="23">
        <v>10</v>
      </c>
      <c r="F4009" s="23">
        <v>30</v>
      </c>
      <c r="G4009" s="23">
        <v>70</v>
      </c>
      <c r="H4009" s="25">
        <v>10.23833847</v>
      </c>
    </row>
    <row r="4010" spans="1:8">
      <c r="A4010" s="23">
        <v>4007</v>
      </c>
      <c r="B4010" s="23">
        <v>1000</v>
      </c>
      <c r="C4010" s="23">
        <v>0.9</v>
      </c>
      <c r="D4010" s="23">
        <v>100</v>
      </c>
      <c r="E4010" s="23">
        <v>10</v>
      </c>
      <c r="F4010" s="23">
        <v>30</v>
      </c>
      <c r="G4010" s="23">
        <v>100</v>
      </c>
      <c r="H4010" s="25">
        <v>9.6843318939999996</v>
      </c>
    </row>
    <row r="4011" spans="1:8">
      <c r="A4011" s="23">
        <v>4008</v>
      </c>
      <c r="B4011" s="23">
        <v>1000</v>
      </c>
      <c r="C4011" s="23">
        <v>0.9</v>
      </c>
      <c r="D4011" s="23">
        <v>100</v>
      </c>
      <c r="E4011" s="23">
        <v>10</v>
      </c>
      <c r="F4011" s="23">
        <v>60</v>
      </c>
      <c r="G4011" s="23">
        <v>0</v>
      </c>
      <c r="H4011" s="25">
        <v>11.763582230000001</v>
      </c>
    </row>
    <row r="4012" spans="1:8">
      <c r="A4012" s="23">
        <v>4009</v>
      </c>
      <c r="B4012" s="23">
        <v>1000</v>
      </c>
      <c r="C4012" s="23">
        <v>0.9</v>
      </c>
      <c r="D4012" s="23">
        <v>100</v>
      </c>
      <c r="E4012" s="23">
        <v>10</v>
      </c>
      <c r="F4012" s="23">
        <v>60</v>
      </c>
      <c r="G4012" s="23">
        <v>5</v>
      </c>
      <c r="H4012" s="25">
        <v>10.131647109999999</v>
      </c>
    </row>
    <row r="4013" spans="1:8">
      <c r="A4013" s="23">
        <v>4010</v>
      </c>
      <c r="B4013" s="23">
        <v>1000</v>
      </c>
      <c r="C4013" s="23">
        <v>0.9</v>
      </c>
      <c r="D4013" s="23">
        <v>100</v>
      </c>
      <c r="E4013" s="23">
        <v>10</v>
      </c>
      <c r="F4013" s="23">
        <v>60</v>
      </c>
      <c r="G4013" s="23">
        <v>10</v>
      </c>
      <c r="H4013" s="25">
        <v>9.5396156310000002</v>
      </c>
    </row>
    <row r="4014" spans="1:8">
      <c r="A4014" s="23">
        <v>4011</v>
      </c>
      <c r="B4014" s="23">
        <v>1000</v>
      </c>
      <c r="C4014" s="23">
        <v>0.9</v>
      </c>
      <c r="D4014" s="23">
        <v>100</v>
      </c>
      <c r="E4014" s="23">
        <v>10</v>
      </c>
      <c r="F4014" s="23">
        <v>60</v>
      </c>
      <c r="G4014" s="23">
        <v>40</v>
      </c>
      <c r="H4014" s="25">
        <v>8.5482749939999998</v>
      </c>
    </row>
    <row r="4015" spans="1:8">
      <c r="A4015" s="23">
        <v>4012</v>
      </c>
      <c r="B4015" s="23">
        <v>1000</v>
      </c>
      <c r="C4015" s="23">
        <v>0.9</v>
      </c>
      <c r="D4015" s="23">
        <v>100</v>
      </c>
      <c r="E4015" s="23">
        <v>10</v>
      </c>
      <c r="F4015" s="23">
        <v>60</v>
      </c>
      <c r="G4015" s="23">
        <v>70</v>
      </c>
      <c r="H4015" s="25">
        <v>7.9758310320000003</v>
      </c>
    </row>
    <row r="4016" spans="1:8">
      <c r="A4016" s="23">
        <v>4013</v>
      </c>
      <c r="B4016" s="23">
        <v>1000</v>
      </c>
      <c r="C4016" s="23">
        <v>0.9</v>
      </c>
      <c r="D4016" s="23">
        <v>100</v>
      </c>
      <c r="E4016" s="23">
        <v>10</v>
      </c>
      <c r="F4016" s="23">
        <v>60</v>
      </c>
      <c r="G4016" s="23">
        <v>100</v>
      </c>
      <c r="H4016" s="25">
        <v>7.5269832609999998</v>
      </c>
    </row>
    <row r="4017" spans="1:8">
      <c r="A4017" s="23">
        <v>4014</v>
      </c>
      <c r="B4017" s="23">
        <v>1000</v>
      </c>
      <c r="C4017" s="23">
        <v>0.9</v>
      </c>
      <c r="D4017" s="23">
        <v>100</v>
      </c>
      <c r="E4017" s="23">
        <v>20</v>
      </c>
      <c r="F4017" s="23">
        <v>0</v>
      </c>
      <c r="G4017" s="23">
        <v>0</v>
      </c>
      <c r="H4017" s="25">
        <v>18.349802019999998</v>
      </c>
    </row>
    <row r="4018" spans="1:8">
      <c r="A4018" s="23">
        <v>4015</v>
      </c>
      <c r="B4018" s="23">
        <v>1000</v>
      </c>
      <c r="C4018" s="23">
        <v>0.9</v>
      </c>
      <c r="D4018" s="23">
        <v>100</v>
      </c>
      <c r="E4018" s="23">
        <v>20</v>
      </c>
      <c r="F4018" s="23">
        <v>0</v>
      </c>
      <c r="G4018" s="23">
        <v>5</v>
      </c>
      <c r="H4018" s="25">
        <v>16.632856369999999</v>
      </c>
    </row>
    <row r="4019" spans="1:8">
      <c r="A4019" s="23">
        <v>4016</v>
      </c>
      <c r="B4019" s="23">
        <v>1000</v>
      </c>
      <c r="C4019" s="23">
        <v>0.9</v>
      </c>
      <c r="D4019" s="23">
        <v>100</v>
      </c>
      <c r="E4019" s="23">
        <v>20</v>
      </c>
      <c r="F4019" s="23">
        <v>0</v>
      </c>
      <c r="G4019" s="23">
        <v>10</v>
      </c>
      <c r="H4019" s="25">
        <v>15.751718520000001</v>
      </c>
    </row>
    <row r="4020" spans="1:8">
      <c r="A4020" s="23">
        <v>4017</v>
      </c>
      <c r="B4020" s="23">
        <v>1000</v>
      </c>
      <c r="C4020" s="23">
        <v>0.9</v>
      </c>
      <c r="D4020" s="23">
        <v>100</v>
      </c>
      <c r="E4020" s="23">
        <v>20</v>
      </c>
      <c r="F4020" s="23">
        <v>0</v>
      </c>
      <c r="G4020" s="23">
        <v>40</v>
      </c>
      <c r="H4020" s="25">
        <v>14.126970289999999</v>
      </c>
    </row>
    <row r="4021" spans="1:8">
      <c r="A4021" s="23">
        <v>4018</v>
      </c>
      <c r="B4021" s="23">
        <v>1000</v>
      </c>
      <c r="C4021" s="23">
        <v>0.9</v>
      </c>
      <c r="D4021" s="23">
        <v>100</v>
      </c>
      <c r="E4021" s="23">
        <v>20</v>
      </c>
      <c r="F4021" s="23">
        <v>0</v>
      </c>
      <c r="G4021" s="23">
        <v>70</v>
      </c>
      <c r="H4021" s="25">
        <v>13.17721272</v>
      </c>
    </row>
    <row r="4022" spans="1:8">
      <c r="A4022" s="23">
        <v>4019</v>
      </c>
      <c r="B4022" s="23">
        <v>1000</v>
      </c>
      <c r="C4022" s="23">
        <v>0.9</v>
      </c>
      <c r="D4022" s="23">
        <v>100</v>
      </c>
      <c r="E4022" s="23">
        <v>20</v>
      </c>
      <c r="F4022" s="23">
        <v>0</v>
      </c>
      <c r="G4022" s="23">
        <v>100</v>
      </c>
      <c r="H4022" s="25">
        <v>12.32408238</v>
      </c>
    </row>
    <row r="4023" spans="1:8">
      <c r="A4023" s="23">
        <v>4020</v>
      </c>
      <c r="B4023" s="23">
        <v>1000</v>
      </c>
      <c r="C4023" s="23">
        <v>0.9</v>
      </c>
      <c r="D4023" s="23">
        <v>100</v>
      </c>
      <c r="E4023" s="23">
        <v>20</v>
      </c>
      <c r="F4023" s="23">
        <v>30</v>
      </c>
      <c r="G4023" s="23">
        <v>0</v>
      </c>
      <c r="H4023" s="25">
        <v>17.402536390000002</v>
      </c>
    </row>
    <row r="4024" spans="1:8">
      <c r="A4024" s="23">
        <v>4021</v>
      </c>
      <c r="B4024" s="23">
        <v>1000</v>
      </c>
      <c r="C4024" s="23">
        <v>0.9</v>
      </c>
      <c r="D4024" s="23">
        <v>100</v>
      </c>
      <c r="E4024" s="23">
        <v>20</v>
      </c>
      <c r="F4024" s="23">
        <v>30</v>
      </c>
      <c r="G4024" s="23">
        <v>5</v>
      </c>
      <c r="H4024" s="25">
        <v>15.664644239999999</v>
      </c>
    </row>
    <row r="4025" spans="1:8">
      <c r="A4025" s="23">
        <v>4022</v>
      </c>
      <c r="B4025" s="23">
        <v>1000</v>
      </c>
      <c r="C4025" s="23">
        <v>0.9</v>
      </c>
      <c r="D4025" s="23">
        <v>100</v>
      </c>
      <c r="E4025" s="23">
        <v>20</v>
      </c>
      <c r="F4025" s="23">
        <v>30</v>
      </c>
      <c r="G4025" s="23">
        <v>10</v>
      </c>
      <c r="H4025" s="25">
        <v>14.829381939999999</v>
      </c>
    </row>
    <row r="4026" spans="1:8">
      <c r="A4026" s="23">
        <v>4023</v>
      </c>
      <c r="B4026" s="23">
        <v>1000</v>
      </c>
      <c r="C4026" s="23">
        <v>0.9</v>
      </c>
      <c r="D4026" s="23">
        <v>100</v>
      </c>
      <c r="E4026" s="23">
        <v>20</v>
      </c>
      <c r="F4026" s="23">
        <v>30</v>
      </c>
      <c r="G4026" s="23">
        <v>40</v>
      </c>
      <c r="H4026" s="25">
        <v>13.273880009999999</v>
      </c>
    </row>
    <row r="4027" spans="1:8">
      <c r="A4027" s="23">
        <v>4024</v>
      </c>
      <c r="B4027" s="23">
        <v>1000</v>
      </c>
      <c r="C4027" s="23">
        <v>0.9</v>
      </c>
      <c r="D4027" s="23">
        <v>100</v>
      </c>
      <c r="E4027" s="23">
        <v>20</v>
      </c>
      <c r="F4027" s="23">
        <v>30</v>
      </c>
      <c r="G4027" s="23">
        <v>70</v>
      </c>
      <c r="H4027" s="25">
        <v>12.24410629</v>
      </c>
    </row>
    <row r="4028" spans="1:8">
      <c r="A4028" s="23">
        <v>4025</v>
      </c>
      <c r="B4028" s="23">
        <v>1000</v>
      </c>
      <c r="C4028" s="23">
        <v>0.9</v>
      </c>
      <c r="D4028" s="23">
        <v>100</v>
      </c>
      <c r="E4028" s="23">
        <v>20</v>
      </c>
      <c r="F4028" s="23">
        <v>30</v>
      </c>
      <c r="G4028" s="23">
        <v>100</v>
      </c>
      <c r="H4028" s="25">
        <v>11.468777660000001</v>
      </c>
    </row>
    <row r="4029" spans="1:8">
      <c r="A4029" s="23">
        <v>4026</v>
      </c>
      <c r="B4029" s="23">
        <v>1000</v>
      </c>
      <c r="C4029" s="23">
        <v>0.9</v>
      </c>
      <c r="D4029" s="23">
        <v>100</v>
      </c>
      <c r="E4029" s="23">
        <v>20</v>
      </c>
      <c r="F4029" s="23">
        <v>60</v>
      </c>
      <c r="G4029" s="23">
        <v>0</v>
      </c>
      <c r="H4029" s="25">
        <v>14.0383482</v>
      </c>
    </row>
    <row r="4030" spans="1:8">
      <c r="A4030" s="23">
        <v>4027</v>
      </c>
      <c r="B4030" s="23">
        <v>1000</v>
      </c>
      <c r="C4030" s="23">
        <v>0.9</v>
      </c>
      <c r="D4030" s="23">
        <v>100</v>
      </c>
      <c r="E4030" s="23">
        <v>20</v>
      </c>
      <c r="F4030" s="23">
        <v>60</v>
      </c>
      <c r="G4030" s="23">
        <v>5</v>
      </c>
      <c r="H4030" s="25">
        <v>12.15414238</v>
      </c>
    </row>
    <row r="4031" spans="1:8">
      <c r="A4031" s="23">
        <v>4028</v>
      </c>
      <c r="B4031" s="23">
        <v>1000</v>
      </c>
      <c r="C4031" s="23">
        <v>0.9</v>
      </c>
      <c r="D4031" s="23">
        <v>100</v>
      </c>
      <c r="E4031" s="23">
        <v>20</v>
      </c>
      <c r="F4031" s="23">
        <v>60</v>
      </c>
      <c r="G4031" s="23">
        <v>10</v>
      </c>
      <c r="H4031" s="25">
        <v>11.36558342</v>
      </c>
    </row>
    <row r="4032" spans="1:8">
      <c r="A4032" s="23">
        <v>4029</v>
      </c>
      <c r="B4032" s="23">
        <v>1000</v>
      </c>
      <c r="C4032" s="23">
        <v>0.9</v>
      </c>
      <c r="D4032" s="23">
        <v>100</v>
      </c>
      <c r="E4032" s="23">
        <v>20</v>
      </c>
      <c r="F4032" s="23">
        <v>60</v>
      </c>
      <c r="G4032" s="23">
        <v>40</v>
      </c>
      <c r="H4032" s="25">
        <v>10.05491829</v>
      </c>
    </row>
    <row r="4033" spans="1:8">
      <c r="A4033" s="23">
        <v>4030</v>
      </c>
      <c r="B4033" s="23">
        <v>1000</v>
      </c>
      <c r="C4033" s="23">
        <v>0.9</v>
      </c>
      <c r="D4033" s="23">
        <v>100</v>
      </c>
      <c r="E4033" s="23">
        <v>20</v>
      </c>
      <c r="F4033" s="23">
        <v>60</v>
      </c>
      <c r="G4033" s="23">
        <v>70</v>
      </c>
      <c r="H4033" s="25">
        <v>9.1825189589999994</v>
      </c>
    </row>
    <row r="4034" spans="1:8">
      <c r="A4034" s="23">
        <v>4031</v>
      </c>
      <c r="B4034" s="23">
        <v>1000</v>
      </c>
      <c r="C4034" s="23">
        <v>0.9</v>
      </c>
      <c r="D4034" s="23">
        <v>100</v>
      </c>
      <c r="E4034" s="23">
        <v>20</v>
      </c>
      <c r="F4034" s="23">
        <v>60</v>
      </c>
      <c r="G4034" s="23">
        <v>100</v>
      </c>
      <c r="H4034" s="25">
        <v>8.5531301499999994</v>
      </c>
    </row>
    <row r="4035" spans="1:8">
      <c r="A4035" s="23">
        <v>4032</v>
      </c>
      <c r="B4035" s="23">
        <v>1000</v>
      </c>
      <c r="C4035" s="23">
        <v>0.9</v>
      </c>
      <c r="D4035" s="23">
        <v>100</v>
      </c>
      <c r="E4035" s="23">
        <v>50</v>
      </c>
      <c r="F4035" s="23">
        <v>0</v>
      </c>
      <c r="G4035" s="23">
        <v>0</v>
      </c>
      <c r="H4035" s="25">
        <v>21.19983101</v>
      </c>
    </row>
    <row r="4036" spans="1:8">
      <c r="A4036" s="23">
        <v>4033</v>
      </c>
      <c r="B4036" s="23">
        <v>1000</v>
      </c>
      <c r="C4036" s="23">
        <v>0.9</v>
      </c>
      <c r="D4036" s="23">
        <v>100</v>
      </c>
      <c r="E4036" s="23">
        <v>50</v>
      </c>
      <c r="F4036" s="23">
        <v>0</v>
      </c>
      <c r="G4036" s="23">
        <v>5</v>
      </c>
      <c r="H4036" s="25">
        <v>19.052255630000001</v>
      </c>
    </row>
    <row r="4037" spans="1:8">
      <c r="A4037" s="23">
        <v>4034</v>
      </c>
      <c r="B4037" s="23">
        <v>1000</v>
      </c>
      <c r="C4037" s="23">
        <v>0.9</v>
      </c>
      <c r="D4037" s="23">
        <v>100</v>
      </c>
      <c r="E4037" s="23">
        <v>50</v>
      </c>
      <c r="F4037" s="23">
        <v>0</v>
      </c>
      <c r="G4037" s="23">
        <v>10</v>
      </c>
      <c r="H4037" s="25">
        <v>17.94709778</v>
      </c>
    </row>
    <row r="4038" spans="1:8">
      <c r="A4038" s="23">
        <v>4035</v>
      </c>
      <c r="B4038" s="23">
        <v>1000</v>
      </c>
      <c r="C4038" s="23">
        <v>0.9</v>
      </c>
      <c r="D4038" s="23">
        <v>100</v>
      </c>
      <c r="E4038" s="23">
        <v>50</v>
      </c>
      <c r="F4038" s="23">
        <v>0</v>
      </c>
      <c r="G4038" s="23">
        <v>40</v>
      </c>
      <c r="H4038" s="25">
        <v>15.92984581</v>
      </c>
    </row>
    <row r="4039" spans="1:8">
      <c r="A4039" s="23">
        <v>4036</v>
      </c>
      <c r="B4039" s="23">
        <v>1000</v>
      </c>
      <c r="C4039" s="23">
        <v>0.9</v>
      </c>
      <c r="D4039" s="23">
        <v>100</v>
      </c>
      <c r="E4039" s="23">
        <v>50</v>
      </c>
      <c r="F4039" s="23">
        <v>0</v>
      </c>
      <c r="G4039" s="23">
        <v>70</v>
      </c>
      <c r="H4039" s="25">
        <v>14.419781690000001</v>
      </c>
    </row>
    <row r="4040" spans="1:8">
      <c r="A4040" s="23">
        <v>4037</v>
      </c>
      <c r="B4040" s="23">
        <v>1000</v>
      </c>
      <c r="C4040" s="23">
        <v>0.9</v>
      </c>
      <c r="D4040" s="23">
        <v>100</v>
      </c>
      <c r="E4040" s="23">
        <v>50</v>
      </c>
      <c r="F4040" s="23">
        <v>0</v>
      </c>
      <c r="G4040" s="23">
        <v>100</v>
      </c>
      <c r="H4040" s="25">
        <v>13.307550429999999</v>
      </c>
    </row>
    <row r="4041" spans="1:8">
      <c r="A4041" s="23">
        <v>4038</v>
      </c>
      <c r="B4041" s="23">
        <v>1000</v>
      </c>
      <c r="C4041" s="23">
        <v>0.9</v>
      </c>
      <c r="D4041" s="23">
        <v>100</v>
      </c>
      <c r="E4041" s="23">
        <v>50</v>
      </c>
      <c r="F4041" s="23">
        <v>30</v>
      </c>
      <c r="G4041" s="23">
        <v>0</v>
      </c>
      <c r="H4041" s="25">
        <v>19.865554809999999</v>
      </c>
    </row>
    <row r="4042" spans="1:8">
      <c r="A4042" s="23">
        <v>4039</v>
      </c>
      <c r="B4042" s="23">
        <v>1000</v>
      </c>
      <c r="C4042" s="23">
        <v>0.9</v>
      </c>
      <c r="D4042" s="23">
        <v>100</v>
      </c>
      <c r="E4042" s="23">
        <v>50</v>
      </c>
      <c r="F4042" s="23">
        <v>30</v>
      </c>
      <c r="G4042" s="23">
        <v>5</v>
      </c>
      <c r="H4042" s="25">
        <v>17.81752968</v>
      </c>
    </row>
    <row r="4043" spans="1:8">
      <c r="A4043" s="23">
        <v>4040</v>
      </c>
      <c r="B4043" s="23">
        <v>1000</v>
      </c>
      <c r="C4043" s="23">
        <v>0.9</v>
      </c>
      <c r="D4043" s="23">
        <v>100</v>
      </c>
      <c r="E4043" s="23">
        <v>50</v>
      </c>
      <c r="F4043" s="23">
        <v>30</v>
      </c>
      <c r="G4043" s="23">
        <v>10</v>
      </c>
      <c r="H4043" s="25">
        <v>16.80053711</v>
      </c>
    </row>
    <row r="4044" spans="1:8">
      <c r="A4044" s="23">
        <v>4041</v>
      </c>
      <c r="B4044" s="23">
        <v>1000</v>
      </c>
      <c r="C4044" s="23">
        <v>0.9</v>
      </c>
      <c r="D4044" s="23">
        <v>100</v>
      </c>
      <c r="E4044" s="23">
        <v>50</v>
      </c>
      <c r="F4044" s="23">
        <v>30</v>
      </c>
      <c r="G4044" s="23">
        <v>40</v>
      </c>
      <c r="H4044" s="25">
        <v>14.56770897</v>
      </c>
    </row>
    <row r="4045" spans="1:8">
      <c r="A4045" s="23">
        <v>4042</v>
      </c>
      <c r="B4045" s="23">
        <v>1000</v>
      </c>
      <c r="C4045" s="23">
        <v>0.9</v>
      </c>
      <c r="D4045" s="23">
        <v>100</v>
      </c>
      <c r="E4045" s="23">
        <v>50</v>
      </c>
      <c r="F4045" s="23">
        <v>30</v>
      </c>
      <c r="G4045" s="23">
        <v>70</v>
      </c>
      <c r="H4045" s="25">
        <v>13.22665596</v>
      </c>
    </row>
    <row r="4046" spans="1:8">
      <c r="A4046" s="23">
        <v>4043</v>
      </c>
      <c r="B4046" s="23">
        <v>1000</v>
      </c>
      <c r="C4046" s="23">
        <v>0.9</v>
      </c>
      <c r="D4046" s="23">
        <v>100</v>
      </c>
      <c r="E4046" s="23">
        <v>50</v>
      </c>
      <c r="F4046" s="23">
        <v>30</v>
      </c>
      <c r="G4046" s="23">
        <v>100</v>
      </c>
      <c r="H4046" s="25">
        <v>12.24304581</v>
      </c>
    </row>
    <row r="4047" spans="1:8">
      <c r="A4047" s="23">
        <v>4044</v>
      </c>
      <c r="B4047" s="23">
        <v>1000</v>
      </c>
      <c r="C4047" s="23">
        <v>0.9</v>
      </c>
      <c r="D4047" s="23">
        <v>100</v>
      </c>
      <c r="E4047" s="23">
        <v>50</v>
      </c>
      <c r="F4047" s="23">
        <v>60</v>
      </c>
      <c r="G4047" s="23">
        <v>0</v>
      </c>
      <c r="H4047" s="25">
        <v>15.576475139999999</v>
      </c>
    </row>
    <row r="4048" spans="1:8">
      <c r="A4048" s="23">
        <v>4045</v>
      </c>
      <c r="B4048" s="23">
        <v>1000</v>
      </c>
      <c r="C4048" s="23">
        <v>0.9</v>
      </c>
      <c r="D4048" s="23">
        <v>100</v>
      </c>
      <c r="E4048" s="23">
        <v>50</v>
      </c>
      <c r="F4048" s="23">
        <v>60</v>
      </c>
      <c r="G4048" s="23">
        <v>5</v>
      </c>
      <c r="H4048" s="25">
        <v>13.14205551</v>
      </c>
    </row>
    <row r="4049" spans="1:8">
      <c r="A4049" s="23">
        <v>4046</v>
      </c>
      <c r="B4049" s="23">
        <v>1000</v>
      </c>
      <c r="C4049" s="23">
        <v>0.9</v>
      </c>
      <c r="D4049" s="23">
        <v>100</v>
      </c>
      <c r="E4049" s="23">
        <v>50</v>
      </c>
      <c r="F4049" s="23">
        <v>60</v>
      </c>
      <c r="G4049" s="23">
        <v>10</v>
      </c>
      <c r="H4049" s="25">
        <v>12.1823101</v>
      </c>
    </row>
    <row r="4050" spans="1:8">
      <c r="A4050" s="23">
        <v>4047</v>
      </c>
      <c r="B4050" s="23">
        <v>1000</v>
      </c>
      <c r="C4050" s="23">
        <v>0.9</v>
      </c>
      <c r="D4050" s="23">
        <v>100</v>
      </c>
      <c r="E4050" s="23">
        <v>50</v>
      </c>
      <c r="F4050" s="23">
        <v>60</v>
      </c>
      <c r="G4050" s="23">
        <v>40</v>
      </c>
      <c r="H4050" s="25">
        <v>10.589208599999999</v>
      </c>
    </row>
    <row r="4051" spans="1:8">
      <c r="A4051" s="23">
        <v>4048</v>
      </c>
      <c r="B4051" s="23">
        <v>1000</v>
      </c>
      <c r="C4051" s="23">
        <v>0.9</v>
      </c>
      <c r="D4051" s="23">
        <v>100</v>
      </c>
      <c r="E4051" s="23">
        <v>50</v>
      </c>
      <c r="F4051" s="23">
        <v>60</v>
      </c>
      <c r="G4051" s="23">
        <v>70</v>
      </c>
      <c r="H4051" s="25">
        <v>9.7569847109999994</v>
      </c>
    </row>
    <row r="4052" spans="1:8">
      <c r="A4052" s="23">
        <v>4049</v>
      </c>
      <c r="B4052" s="23">
        <v>1000</v>
      </c>
      <c r="C4052" s="23">
        <v>0.9</v>
      </c>
      <c r="D4052" s="23">
        <v>100</v>
      </c>
      <c r="E4052" s="23">
        <v>50</v>
      </c>
      <c r="F4052" s="23">
        <v>60</v>
      </c>
      <c r="G4052" s="23">
        <v>100</v>
      </c>
      <c r="H4052" s="25">
        <v>9.1423053739999993</v>
      </c>
    </row>
    <row r="4053" spans="1:8">
      <c r="A4053" s="23">
        <v>4050</v>
      </c>
      <c r="B4053" s="23">
        <v>1000</v>
      </c>
      <c r="C4053" s="23">
        <v>0.9</v>
      </c>
      <c r="D4053" s="23">
        <v>500</v>
      </c>
      <c r="E4053" s="23">
        <v>1</v>
      </c>
      <c r="F4053" s="23">
        <v>0</v>
      </c>
      <c r="G4053" s="23">
        <v>0</v>
      </c>
      <c r="H4053" s="25">
        <v>7.7686042789999998</v>
      </c>
    </row>
    <row r="4054" spans="1:8">
      <c r="A4054" s="23">
        <v>4051</v>
      </c>
      <c r="B4054" s="23">
        <v>1000</v>
      </c>
      <c r="C4054" s="23">
        <v>0.9</v>
      </c>
      <c r="D4054" s="23">
        <v>500</v>
      </c>
      <c r="E4054" s="23">
        <v>1</v>
      </c>
      <c r="F4054" s="23">
        <v>0</v>
      </c>
      <c r="G4054" s="23">
        <v>5</v>
      </c>
      <c r="H4054" s="25">
        <v>6.6905975340000001</v>
      </c>
    </row>
    <row r="4055" spans="1:8">
      <c r="A4055" s="23">
        <v>4052</v>
      </c>
      <c r="B4055" s="23">
        <v>1000</v>
      </c>
      <c r="C4055" s="23">
        <v>0.9</v>
      </c>
      <c r="D4055" s="23">
        <v>500</v>
      </c>
      <c r="E4055" s="23">
        <v>1</v>
      </c>
      <c r="F4055" s="23">
        <v>0</v>
      </c>
      <c r="G4055" s="23">
        <v>10</v>
      </c>
      <c r="H4055" s="25">
        <v>6.5798177720000002</v>
      </c>
    </row>
    <row r="4056" spans="1:8">
      <c r="A4056" s="23">
        <v>4053</v>
      </c>
      <c r="B4056" s="23">
        <v>1000</v>
      </c>
      <c r="C4056" s="23">
        <v>0.9</v>
      </c>
      <c r="D4056" s="23">
        <v>500</v>
      </c>
      <c r="E4056" s="23">
        <v>1</v>
      </c>
      <c r="F4056" s="23">
        <v>0</v>
      </c>
      <c r="G4056" s="23">
        <v>40</v>
      </c>
      <c r="H4056" s="25">
        <v>6.3705239300000001</v>
      </c>
    </row>
    <row r="4057" spans="1:8">
      <c r="A4057" s="23">
        <v>4054</v>
      </c>
      <c r="B4057" s="23">
        <v>1000</v>
      </c>
      <c r="C4057" s="23">
        <v>0.9</v>
      </c>
      <c r="D4057" s="23">
        <v>500</v>
      </c>
      <c r="E4057" s="23">
        <v>1</v>
      </c>
      <c r="F4057" s="23">
        <v>0</v>
      </c>
      <c r="G4057" s="23">
        <v>70</v>
      </c>
      <c r="H4057" s="25">
        <v>6.2339596750000004</v>
      </c>
    </row>
    <row r="4058" spans="1:8">
      <c r="A4058" s="23">
        <v>4055</v>
      </c>
      <c r="B4058" s="23">
        <v>1000</v>
      </c>
      <c r="C4058" s="23">
        <v>0.9</v>
      </c>
      <c r="D4058" s="23">
        <v>500</v>
      </c>
      <c r="E4058" s="23">
        <v>1</v>
      </c>
      <c r="F4058" s="23">
        <v>0</v>
      </c>
      <c r="G4058" s="23">
        <v>100</v>
      </c>
      <c r="H4058" s="25">
        <v>6.112322807</v>
      </c>
    </row>
    <row r="4059" spans="1:8">
      <c r="A4059" s="23">
        <v>4056</v>
      </c>
      <c r="B4059" s="23">
        <v>1000</v>
      </c>
      <c r="C4059" s="23">
        <v>0.9</v>
      </c>
      <c r="D4059" s="23">
        <v>500</v>
      </c>
      <c r="E4059" s="23">
        <v>1</v>
      </c>
      <c r="F4059" s="23">
        <v>30</v>
      </c>
      <c r="G4059" s="23">
        <v>0</v>
      </c>
      <c r="H4059" s="25">
        <v>7.6747817989999998</v>
      </c>
    </row>
    <row r="4060" spans="1:8">
      <c r="A4060" s="23">
        <v>4057</v>
      </c>
      <c r="B4060" s="23">
        <v>1000</v>
      </c>
      <c r="C4060" s="23">
        <v>0.9</v>
      </c>
      <c r="D4060" s="23">
        <v>500</v>
      </c>
      <c r="E4060" s="23">
        <v>1</v>
      </c>
      <c r="F4060" s="23">
        <v>30</v>
      </c>
      <c r="G4060" s="23">
        <v>5</v>
      </c>
      <c r="H4060" s="25">
        <v>6.5677323339999996</v>
      </c>
    </row>
    <row r="4061" spans="1:8">
      <c r="A4061" s="23">
        <v>4058</v>
      </c>
      <c r="B4061" s="23">
        <v>1000</v>
      </c>
      <c r="C4061" s="23">
        <v>0.9</v>
      </c>
      <c r="D4061" s="23">
        <v>500</v>
      </c>
      <c r="E4061" s="23">
        <v>1</v>
      </c>
      <c r="F4061" s="23">
        <v>30</v>
      </c>
      <c r="G4061" s="23">
        <v>10</v>
      </c>
      <c r="H4061" s="25">
        <v>6.4505863190000001</v>
      </c>
    </row>
    <row r="4062" spans="1:8">
      <c r="A4062" s="23">
        <v>4059</v>
      </c>
      <c r="B4062" s="23">
        <v>1000</v>
      </c>
      <c r="C4062" s="23">
        <v>0.9</v>
      </c>
      <c r="D4062" s="23">
        <v>500</v>
      </c>
      <c r="E4062" s="23">
        <v>1</v>
      </c>
      <c r="F4062" s="23">
        <v>30</v>
      </c>
      <c r="G4062" s="23">
        <v>40</v>
      </c>
      <c r="H4062" s="25">
        <v>6.2294182779999998</v>
      </c>
    </row>
    <row r="4063" spans="1:8">
      <c r="A4063" s="23">
        <v>4060</v>
      </c>
      <c r="B4063" s="23">
        <v>1000</v>
      </c>
      <c r="C4063" s="23">
        <v>0.9</v>
      </c>
      <c r="D4063" s="23">
        <v>500</v>
      </c>
      <c r="E4063" s="23">
        <v>1</v>
      </c>
      <c r="F4063" s="23">
        <v>30</v>
      </c>
      <c r="G4063" s="23">
        <v>70</v>
      </c>
      <c r="H4063" s="25">
        <v>6.0821838379999997</v>
      </c>
    </row>
    <row r="4064" spans="1:8">
      <c r="A4064" s="23">
        <v>4061</v>
      </c>
      <c r="B4064" s="23">
        <v>1000</v>
      </c>
      <c r="C4064" s="23">
        <v>0.9</v>
      </c>
      <c r="D4064" s="23">
        <v>500</v>
      </c>
      <c r="E4064" s="23">
        <v>1</v>
      </c>
      <c r="F4064" s="23">
        <v>30</v>
      </c>
      <c r="G4064" s="23">
        <v>100</v>
      </c>
      <c r="H4064" s="25">
        <v>5.9396257400000003</v>
      </c>
    </row>
    <row r="4065" spans="1:8">
      <c r="A4065" s="23">
        <v>4062</v>
      </c>
      <c r="B4065" s="23">
        <v>1000</v>
      </c>
      <c r="C4065" s="23">
        <v>0.9</v>
      </c>
      <c r="D4065" s="23">
        <v>500</v>
      </c>
      <c r="E4065" s="23">
        <v>1</v>
      </c>
      <c r="F4065" s="23">
        <v>60</v>
      </c>
      <c r="G4065" s="23">
        <v>0</v>
      </c>
      <c r="H4065" s="25">
        <v>7.2343349459999997</v>
      </c>
    </row>
    <row r="4066" spans="1:8">
      <c r="A4066" s="23">
        <v>4063</v>
      </c>
      <c r="B4066" s="23">
        <v>1000</v>
      </c>
      <c r="C4066" s="23">
        <v>0.9</v>
      </c>
      <c r="D4066" s="23">
        <v>500</v>
      </c>
      <c r="E4066" s="23">
        <v>1</v>
      </c>
      <c r="F4066" s="23">
        <v>60</v>
      </c>
      <c r="G4066" s="23">
        <v>5</v>
      </c>
      <c r="H4066" s="25">
        <v>6.0287051199999997</v>
      </c>
    </row>
    <row r="4067" spans="1:8">
      <c r="A4067" s="23">
        <v>4064</v>
      </c>
      <c r="B4067" s="23">
        <v>1000</v>
      </c>
      <c r="C4067" s="23">
        <v>0.9</v>
      </c>
      <c r="D4067" s="23">
        <v>500</v>
      </c>
      <c r="E4067" s="23">
        <v>1</v>
      </c>
      <c r="F4067" s="23">
        <v>60</v>
      </c>
      <c r="G4067" s="23">
        <v>10</v>
      </c>
      <c r="H4067" s="25">
        <v>5.8689155580000003</v>
      </c>
    </row>
    <row r="4068" spans="1:8">
      <c r="A4068" s="23">
        <v>4065</v>
      </c>
      <c r="B4068" s="23">
        <v>1000</v>
      </c>
      <c r="C4068" s="23">
        <v>0.9</v>
      </c>
      <c r="D4068" s="23">
        <v>500</v>
      </c>
      <c r="E4068" s="23">
        <v>1</v>
      </c>
      <c r="F4068" s="23">
        <v>60</v>
      </c>
      <c r="G4068" s="23">
        <v>40</v>
      </c>
      <c r="H4068" s="25">
        <v>5.572036743</v>
      </c>
    </row>
    <row r="4069" spans="1:8">
      <c r="A4069" s="23">
        <v>4066</v>
      </c>
      <c r="B4069" s="23">
        <v>1000</v>
      </c>
      <c r="C4069" s="23">
        <v>0.9</v>
      </c>
      <c r="D4069" s="23">
        <v>500</v>
      </c>
      <c r="E4069" s="23">
        <v>1</v>
      </c>
      <c r="F4069" s="23">
        <v>60</v>
      </c>
      <c r="G4069" s="23">
        <v>70</v>
      </c>
      <c r="H4069" s="25">
        <v>5.3588099480000002</v>
      </c>
    </row>
    <row r="4070" spans="1:8">
      <c r="A4070" s="23">
        <v>4067</v>
      </c>
      <c r="B4070" s="23">
        <v>1000</v>
      </c>
      <c r="C4070" s="23">
        <v>0.9</v>
      </c>
      <c r="D4070" s="23">
        <v>500</v>
      </c>
      <c r="E4070" s="23">
        <v>1</v>
      </c>
      <c r="F4070" s="23">
        <v>60</v>
      </c>
      <c r="G4070" s="23">
        <v>100</v>
      </c>
      <c r="H4070" s="25">
        <v>5.1688537600000002</v>
      </c>
    </row>
    <row r="4071" spans="1:8">
      <c r="A4071" s="23">
        <v>4068</v>
      </c>
      <c r="B4071" s="23">
        <v>1000</v>
      </c>
      <c r="C4071" s="23">
        <v>0.9</v>
      </c>
      <c r="D4071" s="23">
        <v>500</v>
      </c>
      <c r="E4071" s="23">
        <v>5</v>
      </c>
      <c r="F4071" s="23">
        <v>0</v>
      </c>
      <c r="G4071" s="23">
        <v>0</v>
      </c>
      <c r="H4071" s="25">
        <v>18.7511425</v>
      </c>
    </row>
    <row r="4072" spans="1:8">
      <c r="A4072" s="23">
        <v>4069</v>
      </c>
      <c r="B4072" s="23">
        <v>1000</v>
      </c>
      <c r="C4072" s="23">
        <v>0.9</v>
      </c>
      <c r="D4072" s="23">
        <v>500</v>
      </c>
      <c r="E4072" s="23">
        <v>5</v>
      </c>
      <c r="F4072" s="23">
        <v>0</v>
      </c>
      <c r="G4072" s="23">
        <v>5</v>
      </c>
      <c r="H4072" s="25">
        <v>16.976774219999999</v>
      </c>
    </row>
    <row r="4073" spans="1:8">
      <c r="A4073" s="23">
        <v>4070</v>
      </c>
      <c r="B4073" s="23">
        <v>1000</v>
      </c>
      <c r="C4073" s="23">
        <v>0.9</v>
      </c>
      <c r="D4073" s="23">
        <v>500</v>
      </c>
      <c r="E4073" s="23">
        <v>5</v>
      </c>
      <c r="F4073" s="23">
        <v>0</v>
      </c>
      <c r="G4073" s="23">
        <v>10</v>
      </c>
      <c r="H4073" s="25">
        <v>16.11044502</v>
      </c>
    </row>
    <row r="4074" spans="1:8">
      <c r="A4074" s="23">
        <v>4071</v>
      </c>
      <c r="B4074" s="23">
        <v>1000</v>
      </c>
      <c r="C4074" s="23">
        <v>0.9</v>
      </c>
      <c r="D4074" s="23">
        <v>500</v>
      </c>
      <c r="E4074" s="23">
        <v>5</v>
      </c>
      <c r="F4074" s="23">
        <v>0</v>
      </c>
      <c r="G4074" s="23">
        <v>40</v>
      </c>
      <c r="H4074" s="25">
        <v>14.42481613</v>
      </c>
    </row>
    <row r="4075" spans="1:8">
      <c r="A4075" s="23">
        <v>4072</v>
      </c>
      <c r="B4075" s="23">
        <v>1000</v>
      </c>
      <c r="C4075" s="23">
        <v>0.9</v>
      </c>
      <c r="D4075" s="23">
        <v>500</v>
      </c>
      <c r="E4075" s="23">
        <v>5</v>
      </c>
      <c r="F4075" s="23">
        <v>0</v>
      </c>
      <c r="G4075" s="23">
        <v>70</v>
      </c>
      <c r="H4075" s="25">
        <v>13.422492979999999</v>
      </c>
    </row>
    <row r="4076" spans="1:8">
      <c r="A4076" s="23">
        <v>4073</v>
      </c>
      <c r="B4076" s="23">
        <v>1000</v>
      </c>
      <c r="C4076" s="23">
        <v>0.9</v>
      </c>
      <c r="D4076" s="23">
        <v>500</v>
      </c>
      <c r="E4076" s="23">
        <v>5</v>
      </c>
      <c r="F4076" s="23">
        <v>0</v>
      </c>
      <c r="G4076" s="23">
        <v>100</v>
      </c>
      <c r="H4076" s="25">
        <v>12.64115524</v>
      </c>
    </row>
    <row r="4077" spans="1:8">
      <c r="A4077" s="23">
        <v>4074</v>
      </c>
      <c r="B4077" s="23">
        <v>1000</v>
      </c>
      <c r="C4077" s="23">
        <v>0.9</v>
      </c>
      <c r="D4077" s="23">
        <v>500</v>
      </c>
      <c r="E4077" s="23">
        <v>5</v>
      </c>
      <c r="F4077" s="23">
        <v>30</v>
      </c>
      <c r="G4077" s="23">
        <v>0</v>
      </c>
      <c r="H4077" s="25">
        <v>17.76402092</v>
      </c>
    </row>
    <row r="4078" spans="1:8">
      <c r="A4078" s="23">
        <v>4075</v>
      </c>
      <c r="B4078" s="23">
        <v>1000</v>
      </c>
      <c r="C4078" s="23">
        <v>0.9</v>
      </c>
      <c r="D4078" s="23">
        <v>500</v>
      </c>
      <c r="E4078" s="23">
        <v>5</v>
      </c>
      <c r="F4078" s="23">
        <v>30</v>
      </c>
      <c r="G4078" s="23">
        <v>5</v>
      </c>
      <c r="H4078" s="25">
        <v>16.02329254</v>
      </c>
    </row>
    <row r="4079" spans="1:8">
      <c r="A4079" s="23">
        <v>4076</v>
      </c>
      <c r="B4079" s="23">
        <v>1000</v>
      </c>
      <c r="C4079" s="23">
        <v>0.9</v>
      </c>
      <c r="D4079" s="23">
        <v>500</v>
      </c>
      <c r="E4079" s="23">
        <v>5</v>
      </c>
      <c r="F4079" s="23">
        <v>30</v>
      </c>
      <c r="G4079" s="23">
        <v>10</v>
      </c>
      <c r="H4079" s="25">
        <v>15.19626141</v>
      </c>
    </row>
    <row r="4080" spans="1:8">
      <c r="A4080" s="23">
        <v>4077</v>
      </c>
      <c r="B4080" s="23">
        <v>1000</v>
      </c>
      <c r="C4080" s="23">
        <v>0.9</v>
      </c>
      <c r="D4080" s="23">
        <v>500</v>
      </c>
      <c r="E4080" s="23">
        <v>5</v>
      </c>
      <c r="F4080" s="23">
        <v>30</v>
      </c>
      <c r="G4080" s="23">
        <v>40</v>
      </c>
      <c r="H4080" s="25">
        <v>13.51301003</v>
      </c>
    </row>
    <row r="4081" spans="1:8">
      <c r="A4081" s="23">
        <v>4078</v>
      </c>
      <c r="B4081" s="23">
        <v>1000</v>
      </c>
      <c r="C4081" s="23">
        <v>0.9</v>
      </c>
      <c r="D4081" s="23">
        <v>500</v>
      </c>
      <c r="E4081" s="23">
        <v>5</v>
      </c>
      <c r="F4081" s="23">
        <v>30</v>
      </c>
      <c r="G4081" s="23">
        <v>70</v>
      </c>
      <c r="H4081" s="25">
        <v>12.570520399999999</v>
      </c>
    </row>
    <row r="4082" spans="1:8">
      <c r="A4082" s="23">
        <v>4079</v>
      </c>
      <c r="B4082" s="23">
        <v>1000</v>
      </c>
      <c r="C4082" s="23">
        <v>0.9</v>
      </c>
      <c r="D4082" s="23">
        <v>500</v>
      </c>
      <c r="E4082" s="23">
        <v>5</v>
      </c>
      <c r="F4082" s="23">
        <v>30</v>
      </c>
      <c r="G4082" s="23">
        <v>100</v>
      </c>
      <c r="H4082" s="25">
        <v>11.75195789</v>
      </c>
    </row>
    <row r="4083" spans="1:8">
      <c r="A4083" s="23">
        <v>4080</v>
      </c>
      <c r="B4083" s="23">
        <v>1000</v>
      </c>
      <c r="C4083" s="23">
        <v>0.9</v>
      </c>
      <c r="D4083" s="23">
        <v>500</v>
      </c>
      <c r="E4083" s="23">
        <v>5</v>
      </c>
      <c r="F4083" s="23">
        <v>60</v>
      </c>
      <c r="G4083" s="23">
        <v>0</v>
      </c>
      <c r="H4083" s="25">
        <v>14.301235200000001</v>
      </c>
    </row>
    <row r="4084" spans="1:8">
      <c r="A4084" s="23">
        <v>4081</v>
      </c>
      <c r="B4084" s="23">
        <v>1000</v>
      </c>
      <c r="C4084" s="23">
        <v>0.9</v>
      </c>
      <c r="D4084" s="23">
        <v>500</v>
      </c>
      <c r="E4084" s="23">
        <v>5</v>
      </c>
      <c r="F4084" s="23">
        <v>60</v>
      </c>
      <c r="G4084" s="23">
        <v>5</v>
      </c>
      <c r="H4084" s="25">
        <v>12.49857712</v>
      </c>
    </row>
    <row r="4085" spans="1:8">
      <c r="A4085" s="23">
        <v>4082</v>
      </c>
      <c r="B4085" s="23">
        <v>1000</v>
      </c>
      <c r="C4085" s="23">
        <v>0.9</v>
      </c>
      <c r="D4085" s="23">
        <v>500</v>
      </c>
      <c r="E4085" s="23">
        <v>5</v>
      </c>
      <c r="F4085" s="23">
        <v>60</v>
      </c>
      <c r="G4085" s="23">
        <v>10</v>
      </c>
      <c r="H4085" s="25">
        <v>11.65043449</v>
      </c>
    </row>
    <row r="4086" spans="1:8">
      <c r="A4086" s="23">
        <v>4083</v>
      </c>
      <c r="B4086" s="23">
        <v>1000</v>
      </c>
      <c r="C4086" s="23">
        <v>0.9</v>
      </c>
      <c r="D4086" s="23">
        <v>500</v>
      </c>
      <c r="E4086" s="23">
        <v>5</v>
      </c>
      <c r="F4086" s="23">
        <v>60</v>
      </c>
      <c r="G4086" s="23">
        <v>40</v>
      </c>
      <c r="H4086" s="25">
        <v>10.18528557</v>
      </c>
    </row>
    <row r="4087" spans="1:8">
      <c r="A4087" s="23">
        <v>4084</v>
      </c>
      <c r="B4087" s="23">
        <v>1000</v>
      </c>
      <c r="C4087" s="23">
        <v>0.9</v>
      </c>
      <c r="D4087" s="23">
        <v>500</v>
      </c>
      <c r="E4087" s="23">
        <v>5</v>
      </c>
      <c r="F4087" s="23">
        <v>60</v>
      </c>
      <c r="G4087" s="23">
        <v>70</v>
      </c>
      <c r="H4087" s="25">
        <v>9.4164199830000008</v>
      </c>
    </row>
    <row r="4088" spans="1:8">
      <c r="A4088" s="23">
        <v>4085</v>
      </c>
      <c r="B4088" s="23">
        <v>1000</v>
      </c>
      <c r="C4088" s="23">
        <v>0.9</v>
      </c>
      <c r="D4088" s="23">
        <v>500</v>
      </c>
      <c r="E4088" s="23">
        <v>5</v>
      </c>
      <c r="F4088" s="23">
        <v>60</v>
      </c>
      <c r="G4088" s="23">
        <v>100</v>
      </c>
      <c r="H4088" s="25">
        <v>8.7674503329999993</v>
      </c>
    </row>
    <row r="4089" spans="1:8">
      <c r="A4089" s="23">
        <v>4086</v>
      </c>
      <c r="B4089" s="23">
        <v>1000</v>
      </c>
      <c r="C4089" s="23">
        <v>0.9</v>
      </c>
      <c r="D4089" s="23">
        <v>500</v>
      </c>
      <c r="E4089" s="23">
        <v>10</v>
      </c>
      <c r="F4089" s="23">
        <v>0</v>
      </c>
      <c r="G4089" s="23">
        <v>0</v>
      </c>
      <c r="H4089" s="25">
        <v>21.06611633</v>
      </c>
    </row>
    <row r="4090" spans="1:8">
      <c r="A4090" s="23">
        <v>4087</v>
      </c>
      <c r="B4090" s="23">
        <v>1000</v>
      </c>
      <c r="C4090" s="23">
        <v>0.9</v>
      </c>
      <c r="D4090" s="23">
        <v>500</v>
      </c>
      <c r="E4090" s="23">
        <v>10</v>
      </c>
      <c r="F4090" s="23">
        <v>0</v>
      </c>
      <c r="G4090" s="23">
        <v>5</v>
      </c>
      <c r="H4090" s="25">
        <v>19.023746490000001</v>
      </c>
    </row>
    <row r="4091" spans="1:8">
      <c r="A4091" s="23">
        <v>4088</v>
      </c>
      <c r="B4091" s="23">
        <v>1000</v>
      </c>
      <c r="C4091" s="23">
        <v>0.9</v>
      </c>
      <c r="D4091" s="23">
        <v>500</v>
      </c>
      <c r="E4091" s="23">
        <v>10</v>
      </c>
      <c r="F4091" s="23">
        <v>0</v>
      </c>
      <c r="G4091" s="23">
        <v>10</v>
      </c>
      <c r="H4091" s="25">
        <v>17.896343229999999</v>
      </c>
    </row>
    <row r="4092" spans="1:8">
      <c r="A4092" s="23">
        <v>4089</v>
      </c>
      <c r="B4092" s="23">
        <v>1000</v>
      </c>
      <c r="C4092" s="23">
        <v>0.9</v>
      </c>
      <c r="D4092" s="23">
        <v>500</v>
      </c>
      <c r="E4092" s="23">
        <v>10</v>
      </c>
      <c r="F4092" s="23">
        <v>0</v>
      </c>
      <c r="G4092" s="23">
        <v>40</v>
      </c>
      <c r="H4092" s="25">
        <v>15.687372209999999</v>
      </c>
    </row>
    <row r="4093" spans="1:8">
      <c r="A4093" s="23">
        <v>4090</v>
      </c>
      <c r="B4093" s="23">
        <v>1000</v>
      </c>
      <c r="C4093" s="23">
        <v>0.9</v>
      </c>
      <c r="D4093" s="23">
        <v>500</v>
      </c>
      <c r="E4093" s="23">
        <v>10</v>
      </c>
      <c r="F4093" s="23">
        <v>0</v>
      </c>
      <c r="G4093" s="23">
        <v>70</v>
      </c>
      <c r="H4093" s="25">
        <v>14.50318146</v>
      </c>
    </row>
    <row r="4094" spans="1:8">
      <c r="A4094" s="23">
        <v>4091</v>
      </c>
      <c r="B4094" s="23">
        <v>1000</v>
      </c>
      <c r="C4094" s="23">
        <v>0.9</v>
      </c>
      <c r="D4094" s="23">
        <v>500</v>
      </c>
      <c r="E4094" s="23">
        <v>10</v>
      </c>
      <c r="F4094" s="23">
        <v>0</v>
      </c>
      <c r="G4094" s="23">
        <v>100</v>
      </c>
      <c r="H4094" s="25">
        <v>13.58809948</v>
      </c>
    </row>
    <row r="4095" spans="1:8">
      <c r="A4095" s="23">
        <v>4092</v>
      </c>
      <c r="B4095" s="23">
        <v>1000</v>
      </c>
      <c r="C4095" s="23">
        <v>0.9</v>
      </c>
      <c r="D4095" s="23">
        <v>500</v>
      </c>
      <c r="E4095" s="23">
        <v>10</v>
      </c>
      <c r="F4095" s="23">
        <v>30</v>
      </c>
      <c r="G4095" s="23">
        <v>0</v>
      </c>
      <c r="H4095" s="25">
        <v>19.80233192</v>
      </c>
    </row>
    <row r="4096" spans="1:8">
      <c r="A4096" s="23">
        <v>4093</v>
      </c>
      <c r="B4096" s="23">
        <v>1000</v>
      </c>
      <c r="C4096" s="23">
        <v>0.9</v>
      </c>
      <c r="D4096" s="23">
        <v>500</v>
      </c>
      <c r="E4096" s="23">
        <v>10</v>
      </c>
      <c r="F4096" s="23">
        <v>30</v>
      </c>
      <c r="G4096" s="23">
        <v>5</v>
      </c>
      <c r="H4096" s="25">
        <v>17.760086059999999</v>
      </c>
    </row>
    <row r="4097" spans="1:8">
      <c r="A4097" s="23">
        <v>4094</v>
      </c>
      <c r="B4097" s="23">
        <v>1000</v>
      </c>
      <c r="C4097" s="23">
        <v>0.9</v>
      </c>
      <c r="D4097" s="23">
        <v>500</v>
      </c>
      <c r="E4097" s="23">
        <v>10</v>
      </c>
      <c r="F4097" s="23">
        <v>30</v>
      </c>
      <c r="G4097" s="23">
        <v>10</v>
      </c>
      <c r="H4097" s="25">
        <v>16.639593120000001</v>
      </c>
    </row>
    <row r="4098" spans="1:8">
      <c r="A4098" s="23">
        <v>4095</v>
      </c>
      <c r="B4098" s="23">
        <v>1000</v>
      </c>
      <c r="C4098" s="23">
        <v>0.9</v>
      </c>
      <c r="D4098" s="23">
        <v>500</v>
      </c>
      <c r="E4098" s="23">
        <v>10</v>
      </c>
      <c r="F4098" s="23">
        <v>30</v>
      </c>
      <c r="G4098" s="23">
        <v>40</v>
      </c>
      <c r="H4098" s="25">
        <v>14.619462009999999</v>
      </c>
    </row>
    <row r="4099" spans="1:8">
      <c r="A4099" s="23">
        <v>4096</v>
      </c>
      <c r="B4099" s="23">
        <v>1000</v>
      </c>
      <c r="C4099" s="23">
        <v>0.9</v>
      </c>
      <c r="D4099" s="23">
        <v>500</v>
      </c>
      <c r="E4099" s="23">
        <v>10</v>
      </c>
      <c r="F4099" s="23">
        <v>30</v>
      </c>
      <c r="G4099" s="23">
        <v>70</v>
      </c>
      <c r="H4099" s="25">
        <v>13.518969540000001</v>
      </c>
    </row>
    <row r="4100" spans="1:8">
      <c r="A4100" s="23">
        <v>4097</v>
      </c>
      <c r="B4100" s="23">
        <v>1000</v>
      </c>
      <c r="C4100" s="23">
        <v>0.9</v>
      </c>
      <c r="D4100" s="23">
        <v>500</v>
      </c>
      <c r="E4100" s="23">
        <v>10</v>
      </c>
      <c r="F4100" s="23">
        <v>30</v>
      </c>
      <c r="G4100" s="23">
        <v>100</v>
      </c>
      <c r="H4100" s="25">
        <v>12.67552757</v>
      </c>
    </row>
    <row r="4101" spans="1:8">
      <c r="A4101" s="23">
        <v>4098</v>
      </c>
      <c r="B4101" s="23">
        <v>1000</v>
      </c>
      <c r="C4101" s="23">
        <v>0.9</v>
      </c>
      <c r="D4101" s="23">
        <v>500</v>
      </c>
      <c r="E4101" s="23">
        <v>10</v>
      </c>
      <c r="F4101" s="23">
        <v>60</v>
      </c>
      <c r="G4101" s="23">
        <v>0</v>
      </c>
      <c r="H4101" s="25">
        <v>15.435941700000001</v>
      </c>
    </row>
    <row r="4102" spans="1:8">
      <c r="A4102" s="23">
        <v>4099</v>
      </c>
      <c r="B4102" s="23">
        <v>1000</v>
      </c>
      <c r="C4102" s="23">
        <v>0.9</v>
      </c>
      <c r="D4102" s="23">
        <v>500</v>
      </c>
      <c r="E4102" s="23">
        <v>10</v>
      </c>
      <c r="F4102" s="23">
        <v>60</v>
      </c>
      <c r="G4102" s="23">
        <v>5</v>
      </c>
      <c r="H4102" s="25">
        <v>13.45047188</v>
      </c>
    </row>
    <row r="4103" spans="1:8">
      <c r="A4103" s="23">
        <v>4100</v>
      </c>
      <c r="B4103" s="23">
        <v>1000</v>
      </c>
      <c r="C4103" s="23">
        <v>0.9</v>
      </c>
      <c r="D4103" s="23">
        <v>500</v>
      </c>
      <c r="E4103" s="23">
        <v>10</v>
      </c>
      <c r="F4103" s="23">
        <v>60</v>
      </c>
      <c r="G4103" s="23">
        <v>10</v>
      </c>
      <c r="H4103" s="25">
        <v>12.61286831</v>
      </c>
    </row>
    <row r="4104" spans="1:8">
      <c r="A4104" s="23">
        <v>4101</v>
      </c>
      <c r="B4104" s="23">
        <v>1000</v>
      </c>
      <c r="C4104" s="23">
        <v>0.9</v>
      </c>
      <c r="D4104" s="23">
        <v>500</v>
      </c>
      <c r="E4104" s="23">
        <v>10</v>
      </c>
      <c r="F4104" s="23">
        <v>60</v>
      </c>
      <c r="G4104" s="23">
        <v>40</v>
      </c>
      <c r="H4104" s="25">
        <v>10.72819996</v>
      </c>
    </row>
    <row r="4105" spans="1:8">
      <c r="A4105" s="23">
        <v>4102</v>
      </c>
      <c r="B4105" s="23">
        <v>1000</v>
      </c>
      <c r="C4105" s="23">
        <v>0.9</v>
      </c>
      <c r="D4105" s="23">
        <v>500</v>
      </c>
      <c r="E4105" s="23">
        <v>10</v>
      </c>
      <c r="F4105" s="23">
        <v>60</v>
      </c>
      <c r="G4105" s="23">
        <v>70</v>
      </c>
      <c r="H4105" s="25">
        <v>9.7248687740000008</v>
      </c>
    </row>
    <row r="4106" spans="1:8">
      <c r="A4106" s="23">
        <v>4103</v>
      </c>
      <c r="B4106" s="23">
        <v>1000</v>
      </c>
      <c r="C4106" s="23">
        <v>0.9</v>
      </c>
      <c r="D4106" s="23">
        <v>500</v>
      </c>
      <c r="E4106" s="23">
        <v>10</v>
      </c>
      <c r="F4106" s="23">
        <v>60</v>
      </c>
      <c r="G4106" s="23">
        <v>100</v>
      </c>
      <c r="H4106" s="25">
        <v>9.0100841519999992</v>
      </c>
    </row>
    <row r="4107" spans="1:8">
      <c r="A4107" s="23">
        <v>4104</v>
      </c>
      <c r="B4107" s="23">
        <v>1000</v>
      </c>
      <c r="C4107" s="23">
        <v>0.9</v>
      </c>
      <c r="D4107" s="23">
        <v>500</v>
      </c>
      <c r="E4107" s="23">
        <v>20</v>
      </c>
      <c r="F4107" s="23">
        <v>0</v>
      </c>
      <c r="G4107" s="23">
        <v>0</v>
      </c>
      <c r="H4107" s="25">
        <v>22.235446929999998</v>
      </c>
    </row>
    <row r="4108" spans="1:8">
      <c r="A4108" s="23">
        <v>4105</v>
      </c>
      <c r="B4108" s="23">
        <v>1000</v>
      </c>
      <c r="C4108" s="23">
        <v>0.9</v>
      </c>
      <c r="D4108" s="23">
        <v>500</v>
      </c>
      <c r="E4108" s="23">
        <v>20</v>
      </c>
      <c r="F4108" s="23">
        <v>0</v>
      </c>
      <c r="G4108" s="23">
        <v>5</v>
      </c>
      <c r="H4108" s="25">
        <v>19.921520229999999</v>
      </c>
    </row>
    <row r="4109" spans="1:8">
      <c r="A4109" s="23">
        <v>4106</v>
      </c>
      <c r="B4109" s="23">
        <v>1000</v>
      </c>
      <c r="C4109" s="23">
        <v>0.9</v>
      </c>
      <c r="D4109" s="23">
        <v>500</v>
      </c>
      <c r="E4109" s="23">
        <v>20</v>
      </c>
      <c r="F4109" s="23">
        <v>0</v>
      </c>
      <c r="G4109" s="23">
        <v>10</v>
      </c>
      <c r="H4109" s="25">
        <v>18.70162964</v>
      </c>
    </row>
    <row r="4110" spans="1:8">
      <c r="A4110" s="23">
        <v>4107</v>
      </c>
      <c r="B4110" s="23">
        <v>1000</v>
      </c>
      <c r="C4110" s="23">
        <v>0.9</v>
      </c>
      <c r="D4110" s="23">
        <v>500</v>
      </c>
      <c r="E4110" s="23">
        <v>20</v>
      </c>
      <c r="F4110" s="23">
        <v>0</v>
      </c>
      <c r="G4110" s="23">
        <v>40</v>
      </c>
      <c r="H4110" s="25">
        <v>16.4830246</v>
      </c>
    </row>
    <row r="4111" spans="1:8">
      <c r="A4111" s="23">
        <v>4108</v>
      </c>
      <c r="B4111" s="23">
        <v>1000</v>
      </c>
      <c r="C4111" s="23">
        <v>0.9</v>
      </c>
      <c r="D4111" s="23">
        <v>500</v>
      </c>
      <c r="E4111" s="23">
        <v>20</v>
      </c>
      <c r="F4111" s="23">
        <v>0</v>
      </c>
      <c r="G4111" s="23">
        <v>70</v>
      </c>
      <c r="H4111" s="25">
        <v>15.045530319999999</v>
      </c>
    </row>
    <row r="4112" spans="1:8">
      <c r="A4112" s="23">
        <v>4109</v>
      </c>
      <c r="B4112" s="23">
        <v>1000</v>
      </c>
      <c r="C4112" s="23">
        <v>0.9</v>
      </c>
      <c r="D4112" s="23">
        <v>500</v>
      </c>
      <c r="E4112" s="23">
        <v>20</v>
      </c>
      <c r="F4112" s="23">
        <v>0</v>
      </c>
      <c r="G4112" s="23">
        <v>100</v>
      </c>
      <c r="H4112" s="25">
        <v>13.82042313</v>
      </c>
    </row>
    <row r="4113" spans="1:8">
      <c r="A4113" s="23">
        <v>4110</v>
      </c>
      <c r="B4113" s="23">
        <v>1000</v>
      </c>
      <c r="C4113" s="23">
        <v>0.9</v>
      </c>
      <c r="D4113" s="23">
        <v>500</v>
      </c>
      <c r="E4113" s="23">
        <v>20</v>
      </c>
      <c r="F4113" s="23">
        <v>30</v>
      </c>
      <c r="G4113" s="23">
        <v>0</v>
      </c>
      <c r="H4113" s="25">
        <v>20.747179030000002</v>
      </c>
    </row>
    <row r="4114" spans="1:8">
      <c r="A4114" s="23">
        <v>4111</v>
      </c>
      <c r="B4114" s="23">
        <v>1000</v>
      </c>
      <c r="C4114" s="23">
        <v>0.9</v>
      </c>
      <c r="D4114" s="23">
        <v>500</v>
      </c>
      <c r="E4114" s="23">
        <v>20</v>
      </c>
      <c r="F4114" s="23">
        <v>30</v>
      </c>
      <c r="G4114" s="23">
        <v>5</v>
      </c>
      <c r="H4114" s="25">
        <v>18.55185127</v>
      </c>
    </row>
    <row r="4115" spans="1:8">
      <c r="A4115" s="23">
        <v>4112</v>
      </c>
      <c r="B4115" s="23">
        <v>1000</v>
      </c>
      <c r="C4115" s="23">
        <v>0.9</v>
      </c>
      <c r="D4115" s="23">
        <v>500</v>
      </c>
      <c r="E4115" s="23">
        <v>20</v>
      </c>
      <c r="F4115" s="23">
        <v>30</v>
      </c>
      <c r="G4115" s="23">
        <v>10</v>
      </c>
      <c r="H4115" s="25">
        <v>17.44087219</v>
      </c>
    </row>
    <row r="4116" spans="1:8">
      <c r="A4116" s="23">
        <v>4113</v>
      </c>
      <c r="B4116" s="23">
        <v>1000</v>
      </c>
      <c r="C4116" s="23">
        <v>0.9</v>
      </c>
      <c r="D4116" s="23">
        <v>500</v>
      </c>
      <c r="E4116" s="23">
        <v>20</v>
      </c>
      <c r="F4116" s="23">
        <v>30</v>
      </c>
      <c r="G4116" s="23">
        <v>40</v>
      </c>
      <c r="H4116" s="25">
        <v>15.21551895</v>
      </c>
    </row>
    <row r="4117" spans="1:8">
      <c r="A4117" s="23">
        <v>4114</v>
      </c>
      <c r="B4117" s="23">
        <v>1000</v>
      </c>
      <c r="C4117" s="23">
        <v>0.9</v>
      </c>
      <c r="D4117" s="23">
        <v>500</v>
      </c>
      <c r="E4117" s="23">
        <v>20</v>
      </c>
      <c r="F4117" s="23">
        <v>30</v>
      </c>
      <c r="G4117" s="23">
        <v>70</v>
      </c>
      <c r="H4117" s="25">
        <v>13.736322400000001</v>
      </c>
    </row>
    <row r="4118" spans="1:8">
      <c r="A4118" s="23">
        <v>4115</v>
      </c>
      <c r="B4118" s="23">
        <v>1000</v>
      </c>
      <c r="C4118" s="23">
        <v>0.9</v>
      </c>
      <c r="D4118" s="23">
        <v>500</v>
      </c>
      <c r="E4118" s="23">
        <v>20</v>
      </c>
      <c r="F4118" s="23">
        <v>30</v>
      </c>
      <c r="G4118" s="23">
        <v>100</v>
      </c>
      <c r="H4118" s="25">
        <v>12.66275978</v>
      </c>
    </row>
    <row r="4119" spans="1:8">
      <c r="A4119" s="23">
        <v>4116</v>
      </c>
      <c r="B4119" s="23">
        <v>1000</v>
      </c>
      <c r="C4119" s="23">
        <v>0.9</v>
      </c>
      <c r="D4119" s="23">
        <v>500</v>
      </c>
      <c r="E4119" s="23">
        <v>20</v>
      </c>
      <c r="F4119" s="23">
        <v>60</v>
      </c>
      <c r="G4119" s="23">
        <v>0</v>
      </c>
      <c r="H4119" s="25">
        <v>16.12315559</v>
      </c>
    </row>
    <row r="4120" spans="1:8">
      <c r="A4120" s="23">
        <v>4117</v>
      </c>
      <c r="B4120" s="23">
        <v>1000</v>
      </c>
      <c r="C4120" s="23">
        <v>0.9</v>
      </c>
      <c r="D4120" s="23">
        <v>500</v>
      </c>
      <c r="E4120" s="23">
        <v>20</v>
      </c>
      <c r="F4120" s="23">
        <v>60</v>
      </c>
      <c r="G4120" s="23">
        <v>5</v>
      </c>
      <c r="H4120" s="25">
        <v>13.65483761</v>
      </c>
    </row>
    <row r="4121" spans="1:8">
      <c r="A4121" s="23">
        <v>4118</v>
      </c>
      <c r="B4121" s="23">
        <v>1000</v>
      </c>
      <c r="C4121" s="23">
        <v>0.9</v>
      </c>
      <c r="D4121" s="23">
        <v>500</v>
      </c>
      <c r="E4121" s="23">
        <v>20</v>
      </c>
      <c r="F4121" s="23">
        <v>60</v>
      </c>
      <c r="G4121" s="23">
        <v>10</v>
      </c>
      <c r="H4121" s="25">
        <v>12.611416820000001</v>
      </c>
    </row>
    <row r="4122" spans="1:8">
      <c r="A4122" s="23">
        <v>4119</v>
      </c>
      <c r="B4122" s="23">
        <v>1000</v>
      </c>
      <c r="C4122" s="23">
        <v>0.9</v>
      </c>
      <c r="D4122" s="23">
        <v>500</v>
      </c>
      <c r="E4122" s="23">
        <v>20</v>
      </c>
      <c r="F4122" s="23">
        <v>60</v>
      </c>
      <c r="G4122" s="23">
        <v>40</v>
      </c>
      <c r="H4122" s="25">
        <v>10.891060830000001</v>
      </c>
    </row>
    <row r="4123" spans="1:8">
      <c r="A4123" s="23">
        <v>4120</v>
      </c>
      <c r="B4123" s="23">
        <v>1000</v>
      </c>
      <c r="C4123" s="23">
        <v>0.9</v>
      </c>
      <c r="D4123" s="23">
        <v>500</v>
      </c>
      <c r="E4123" s="23">
        <v>20</v>
      </c>
      <c r="F4123" s="23">
        <v>60</v>
      </c>
      <c r="G4123" s="23">
        <v>70</v>
      </c>
      <c r="H4123" s="25">
        <v>10.00114441</v>
      </c>
    </row>
    <row r="4124" spans="1:8">
      <c r="A4124" s="23">
        <v>4121</v>
      </c>
      <c r="B4124" s="23">
        <v>1000</v>
      </c>
      <c r="C4124" s="23">
        <v>0.9</v>
      </c>
      <c r="D4124" s="23">
        <v>500</v>
      </c>
      <c r="E4124" s="23">
        <v>20</v>
      </c>
      <c r="F4124" s="23">
        <v>60</v>
      </c>
      <c r="G4124" s="23">
        <v>100</v>
      </c>
      <c r="H4124" s="25">
        <v>9.3476753230000007</v>
      </c>
    </row>
    <row r="4125" spans="1:8">
      <c r="A4125" s="23">
        <v>4122</v>
      </c>
      <c r="B4125" s="23">
        <v>1000</v>
      </c>
      <c r="C4125" s="23">
        <v>0.9</v>
      </c>
      <c r="D4125" s="23">
        <v>500</v>
      </c>
      <c r="E4125" s="23">
        <v>50</v>
      </c>
      <c r="F4125" s="23">
        <v>0</v>
      </c>
      <c r="G4125" s="23">
        <v>0</v>
      </c>
      <c r="H4125" s="25">
        <v>22.954626080000001</v>
      </c>
    </row>
    <row r="4126" spans="1:8">
      <c r="A4126" s="23">
        <v>4123</v>
      </c>
      <c r="B4126" s="23">
        <v>1000</v>
      </c>
      <c r="C4126" s="23">
        <v>0.9</v>
      </c>
      <c r="D4126" s="23">
        <v>500</v>
      </c>
      <c r="E4126" s="23">
        <v>50</v>
      </c>
      <c r="F4126" s="23">
        <v>0</v>
      </c>
      <c r="G4126" s="23">
        <v>5</v>
      </c>
      <c r="H4126" s="25">
        <v>20.519134520000001</v>
      </c>
    </row>
    <row r="4127" spans="1:8">
      <c r="A4127" s="23">
        <v>4124</v>
      </c>
      <c r="B4127" s="23">
        <v>1000</v>
      </c>
      <c r="C4127" s="23">
        <v>0.9</v>
      </c>
      <c r="D4127" s="23">
        <v>500</v>
      </c>
      <c r="E4127" s="23">
        <v>50</v>
      </c>
      <c r="F4127" s="23">
        <v>0</v>
      </c>
      <c r="G4127" s="23">
        <v>10</v>
      </c>
      <c r="H4127" s="25">
        <v>19.215679170000001</v>
      </c>
    </row>
    <row r="4128" spans="1:8">
      <c r="A4128" s="23">
        <v>4125</v>
      </c>
      <c r="B4128" s="23">
        <v>1000</v>
      </c>
      <c r="C4128" s="23">
        <v>0.9</v>
      </c>
      <c r="D4128" s="23">
        <v>500</v>
      </c>
      <c r="E4128" s="23">
        <v>50</v>
      </c>
      <c r="F4128" s="23">
        <v>0</v>
      </c>
      <c r="G4128" s="23">
        <v>40</v>
      </c>
      <c r="H4128" s="25">
        <v>16.852725979999999</v>
      </c>
    </row>
    <row r="4129" spans="1:8">
      <c r="A4129" s="23">
        <v>4126</v>
      </c>
      <c r="B4129" s="23">
        <v>1000</v>
      </c>
      <c r="C4129" s="23">
        <v>0.9</v>
      </c>
      <c r="D4129" s="23">
        <v>500</v>
      </c>
      <c r="E4129" s="23">
        <v>50</v>
      </c>
      <c r="F4129" s="23">
        <v>0</v>
      </c>
      <c r="G4129" s="23">
        <v>70</v>
      </c>
      <c r="H4129" s="25">
        <v>15.467092510000001</v>
      </c>
    </row>
    <row r="4130" spans="1:8">
      <c r="A4130" s="23">
        <v>4127</v>
      </c>
      <c r="B4130" s="23">
        <v>1000</v>
      </c>
      <c r="C4130" s="23">
        <v>0.9</v>
      </c>
      <c r="D4130" s="23">
        <v>500</v>
      </c>
      <c r="E4130" s="23">
        <v>50</v>
      </c>
      <c r="F4130" s="23">
        <v>0</v>
      </c>
      <c r="G4130" s="23">
        <v>100</v>
      </c>
      <c r="H4130" s="25">
        <v>14.16252899</v>
      </c>
    </row>
    <row r="4131" spans="1:8">
      <c r="A4131" s="23">
        <v>4128</v>
      </c>
      <c r="B4131" s="23">
        <v>1000</v>
      </c>
      <c r="C4131" s="23">
        <v>0.9</v>
      </c>
      <c r="D4131" s="23">
        <v>500</v>
      </c>
      <c r="E4131" s="23">
        <v>50</v>
      </c>
      <c r="F4131" s="23">
        <v>30</v>
      </c>
      <c r="G4131" s="23">
        <v>0</v>
      </c>
      <c r="H4131" s="25">
        <v>21.353052139999999</v>
      </c>
    </row>
    <row r="4132" spans="1:8">
      <c r="A4132" s="23">
        <v>4129</v>
      </c>
      <c r="B4132" s="23">
        <v>1000</v>
      </c>
      <c r="C4132" s="23">
        <v>0.9</v>
      </c>
      <c r="D4132" s="23">
        <v>500</v>
      </c>
      <c r="E4132" s="23">
        <v>50</v>
      </c>
      <c r="F4132" s="23">
        <v>30</v>
      </c>
      <c r="G4132" s="23">
        <v>5</v>
      </c>
      <c r="H4132" s="25">
        <v>19.051223759999999</v>
      </c>
    </row>
    <row r="4133" spans="1:8">
      <c r="A4133" s="23">
        <v>4130</v>
      </c>
      <c r="B4133" s="23">
        <v>1000</v>
      </c>
      <c r="C4133" s="23">
        <v>0.9</v>
      </c>
      <c r="D4133" s="23">
        <v>500</v>
      </c>
      <c r="E4133" s="23">
        <v>50</v>
      </c>
      <c r="F4133" s="23">
        <v>30</v>
      </c>
      <c r="G4133" s="23">
        <v>10</v>
      </c>
      <c r="H4133" s="25">
        <v>17.872663500000002</v>
      </c>
    </row>
    <row r="4134" spans="1:8">
      <c r="A4134" s="23">
        <v>4131</v>
      </c>
      <c r="B4134" s="23">
        <v>1000</v>
      </c>
      <c r="C4134" s="23">
        <v>0.9</v>
      </c>
      <c r="D4134" s="23">
        <v>500</v>
      </c>
      <c r="E4134" s="23">
        <v>50</v>
      </c>
      <c r="F4134" s="23">
        <v>30</v>
      </c>
      <c r="G4134" s="23">
        <v>40</v>
      </c>
      <c r="H4134" s="25">
        <v>15.652816769999999</v>
      </c>
    </row>
    <row r="4135" spans="1:8">
      <c r="A4135" s="23">
        <v>4132</v>
      </c>
      <c r="B4135" s="23">
        <v>1000</v>
      </c>
      <c r="C4135" s="23">
        <v>0.9</v>
      </c>
      <c r="D4135" s="23">
        <v>500</v>
      </c>
      <c r="E4135" s="23">
        <v>50</v>
      </c>
      <c r="F4135" s="23">
        <v>30</v>
      </c>
      <c r="G4135" s="23">
        <v>70</v>
      </c>
      <c r="H4135" s="25">
        <v>14.07623959</v>
      </c>
    </row>
    <row r="4136" spans="1:8">
      <c r="A4136" s="23">
        <v>4133</v>
      </c>
      <c r="B4136" s="23">
        <v>1000</v>
      </c>
      <c r="C4136" s="23">
        <v>0.9</v>
      </c>
      <c r="D4136" s="23">
        <v>500</v>
      </c>
      <c r="E4136" s="23">
        <v>50</v>
      </c>
      <c r="F4136" s="23">
        <v>30</v>
      </c>
      <c r="G4136" s="23">
        <v>100</v>
      </c>
      <c r="H4136" s="25">
        <v>12.9401598</v>
      </c>
    </row>
    <row r="4137" spans="1:8">
      <c r="A4137" s="23">
        <v>4134</v>
      </c>
      <c r="B4137" s="23">
        <v>1000</v>
      </c>
      <c r="C4137" s="23">
        <v>0.9</v>
      </c>
      <c r="D4137" s="23">
        <v>500</v>
      </c>
      <c r="E4137" s="23">
        <v>50</v>
      </c>
      <c r="F4137" s="23">
        <v>60</v>
      </c>
      <c r="G4137" s="23">
        <v>0</v>
      </c>
      <c r="H4137" s="25">
        <v>16.44763756</v>
      </c>
    </row>
    <row r="4138" spans="1:8">
      <c r="A4138" s="23">
        <v>4135</v>
      </c>
      <c r="B4138" s="23">
        <v>1000</v>
      </c>
      <c r="C4138" s="23">
        <v>0.9</v>
      </c>
      <c r="D4138" s="23">
        <v>500</v>
      </c>
      <c r="E4138" s="23">
        <v>50</v>
      </c>
      <c r="F4138" s="23">
        <v>60</v>
      </c>
      <c r="G4138" s="23">
        <v>5</v>
      </c>
      <c r="H4138" s="25">
        <v>13.99705696</v>
      </c>
    </row>
    <row r="4139" spans="1:8">
      <c r="A4139" s="23">
        <v>4136</v>
      </c>
      <c r="B4139" s="23">
        <v>1000</v>
      </c>
      <c r="C4139" s="23">
        <v>0.9</v>
      </c>
      <c r="D4139" s="23">
        <v>500</v>
      </c>
      <c r="E4139" s="23">
        <v>50</v>
      </c>
      <c r="F4139" s="23">
        <v>60</v>
      </c>
      <c r="G4139" s="23">
        <v>10</v>
      </c>
      <c r="H4139" s="25">
        <v>12.89544201</v>
      </c>
    </row>
    <row r="4140" spans="1:8">
      <c r="A4140" s="23">
        <v>4137</v>
      </c>
      <c r="B4140" s="23">
        <v>1000</v>
      </c>
      <c r="C4140" s="23">
        <v>0.9</v>
      </c>
      <c r="D4140" s="23">
        <v>500</v>
      </c>
      <c r="E4140" s="23">
        <v>50</v>
      </c>
      <c r="F4140" s="23">
        <v>60</v>
      </c>
      <c r="G4140" s="23">
        <v>40</v>
      </c>
      <c r="H4140" s="25">
        <v>11.087819100000001</v>
      </c>
    </row>
    <row r="4141" spans="1:8">
      <c r="A4141" s="23">
        <v>4138</v>
      </c>
      <c r="B4141" s="23">
        <v>1000</v>
      </c>
      <c r="C4141" s="23">
        <v>0.9</v>
      </c>
      <c r="D4141" s="23">
        <v>500</v>
      </c>
      <c r="E4141" s="23">
        <v>50</v>
      </c>
      <c r="F4141" s="23">
        <v>60</v>
      </c>
      <c r="G4141" s="23">
        <v>70</v>
      </c>
      <c r="H4141" s="25">
        <v>10.158940319999999</v>
      </c>
    </row>
    <row r="4142" spans="1:8">
      <c r="A4142" s="23">
        <v>4139</v>
      </c>
      <c r="B4142" s="23">
        <v>1000</v>
      </c>
      <c r="C4142" s="23">
        <v>0.9</v>
      </c>
      <c r="D4142" s="23">
        <v>500</v>
      </c>
      <c r="E4142" s="23">
        <v>50</v>
      </c>
      <c r="F4142" s="23">
        <v>60</v>
      </c>
      <c r="G4142" s="23">
        <v>100</v>
      </c>
      <c r="H4142" s="25">
        <v>9.4795207979999994</v>
      </c>
    </row>
    <row r="4143" spans="1:8">
      <c r="A4143" s="23">
        <v>4140</v>
      </c>
      <c r="B4143" s="23">
        <v>1000</v>
      </c>
      <c r="C4143" s="23">
        <v>0.9</v>
      </c>
      <c r="D4143" s="23">
        <v>1000</v>
      </c>
      <c r="E4143" s="23">
        <v>1</v>
      </c>
      <c r="F4143" s="23">
        <v>0</v>
      </c>
      <c r="G4143" s="23">
        <v>0</v>
      </c>
      <c r="H4143" s="25">
        <v>11.787250520000001</v>
      </c>
    </row>
    <row r="4144" spans="1:8">
      <c r="A4144" s="23">
        <v>4141</v>
      </c>
      <c r="B4144" s="23">
        <v>1000</v>
      </c>
      <c r="C4144" s="23">
        <v>0.9</v>
      </c>
      <c r="D4144" s="23">
        <v>1000</v>
      </c>
      <c r="E4144" s="23">
        <v>1</v>
      </c>
      <c r="F4144" s="23">
        <v>0</v>
      </c>
      <c r="G4144" s="23">
        <v>5</v>
      </c>
      <c r="H4144" s="25">
        <v>10.85905075</v>
      </c>
    </row>
    <row r="4145" spans="1:8">
      <c r="A4145" s="23">
        <v>4142</v>
      </c>
      <c r="B4145" s="23">
        <v>1000</v>
      </c>
      <c r="C4145" s="23">
        <v>0.9</v>
      </c>
      <c r="D4145" s="23">
        <v>1000</v>
      </c>
      <c r="E4145" s="23">
        <v>1</v>
      </c>
      <c r="F4145" s="23">
        <v>0</v>
      </c>
      <c r="G4145" s="23">
        <v>10</v>
      </c>
      <c r="H4145" s="25">
        <v>10.518365859999999</v>
      </c>
    </row>
    <row r="4146" spans="1:8">
      <c r="A4146" s="23">
        <v>4143</v>
      </c>
      <c r="B4146" s="23">
        <v>1000</v>
      </c>
      <c r="C4146" s="23">
        <v>0.9</v>
      </c>
      <c r="D4146" s="23">
        <v>1000</v>
      </c>
      <c r="E4146" s="23">
        <v>1</v>
      </c>
      <c r="F4146" s="23">
        <v>0</v>
      </c>
      <c r="G4146" s="23">
        <v>40</v>
      </c>
      <c r="H4146" s="25">
        <v>9.8255271910000008</v>
      </c>
    </row>
    <row r="4147" spans="1:8">
      <c r="A4147" s="23">
        <v>4144</v>
      </c>
      <c r="B4147" s="23">
        <v>1000</v>
      </c>
      <c r="C4147" s="23">
        <v>0.9</v>
      </c>
      <c r="D4147" s="23">
        <v>1000</v>
      </c>
      <c r="E4147" s="23">
        <v>1</v>
      </c>
      <c r="F4147" s="23">
        <v>0</v>
      </c>
      <c r="G4147" s="23">
        <v>70</v>
      </c>
      <c r="H4147" s="25">
        <v>9.3928327560000007</v>
      </c>
    </row>
    <row r="4148" spans="1:8">
      <c r="A4148" s="23">
        <v>4145</v>
      </c>
      <c r="B4148" s="23">
        <v>1000</v>
      </c>
      <c r="C4148" s="23">
        <v>0.9</v>
      </c>
      <c r="D4148" s="23">
        <v>1000</v>
      </c>
      <c r="E4148" s="23">
        <v>1</v>
      </c>
      <c r="F4148" s="23">
        <v>0</v>
      </c>
      <c r="G4148" s="23">
        <v>100</v>
      </c>
      <c r="H4148" s="25">
        <v>9.0183048249999995</v>
      </c>
    </row>
    <row r="4149" spans="1:8">
      <c r="A4149" s="23">
        <v>4146</v>
      </c>
      <c r="B4149" s="23">
        <v>1000</v>
      </c>
      <c r="C4149" s="23">
        <v>0.9</v>
      </c>
      <c r="D4149" s="23">
        <v>1000</v>
      </c>
      <c r="E4149" s="23">
        <v>1</v>
      </c>
      <c r="F4149" s="23">
        <v>30</v>
      </c>
      <c r="G4149" s="23">
        <v>0</v>
      </c>
      <c r="H4149" s="25">
        <v>11.505970960000001</v>
      </c>
    </row>
    <row r="4150" spans="1:8">
      <c r="A4150" s="23">
        <v>4147</v>
      </c>
      <c r="B4150" s="23">
        <v>1000</v>
      </c>
      <c r="C4150" s="23">
        <v>0.9</v>
      </c>
      <c r="D4150" s="23">
        <v>1000</v>
      </c>
      <c r="E4150" s="23">
        <v>1</v>
      </c>
      <c r="F4150" s="23">
        <v>30</v>
      </c>
      <c r="G4150" s="23">
        <v>5</v>
      </c>
      <c r="H4150" s="25">
        <v>10.48922348</v>
      </c>
    </row>
    <row r="4151" spans="1:8">
      <c r="A4151" s="23">
        <v>4148</v>
      </c>
      <c r="B4151" s="23">
        <v>1000</v>
      </c>
      <c r="C4151" s="23">
        <v>0.9</v>
      </c>
      <c r="D4151" s="23">
        <v>1000</v>
      </c>
      <c r="E4151" s="23">
        <v>1</v>
      </c>
      <c r="F4151" s="23">
        <v>30</v>
      </c>
      <c r="G4151" s="23">
        <v>10</v>
      </c>
      <c r="H4151" s="25">
        <v>10.127189639999999</v>
      </c>
    </row>
    <row r="4152" spans="1:8">
      <c r="A4152" s="23">
        <v>4149</v>
      </c>
      <c r="B4152" s="23">
        <v>1000</v>
      </c>
      <c r="C4152" s="23">
        <v>0.9</v>
      </c>
      <c r="D4152" s="23">
        <v>1000</v>
      </c>
      <c r="E4152" s="23">
        <v>1</v>
      </c>
      <c r="F4152" s="23">
        <v>30</v>
      </c>
      <c r="G4152" s="23">
        <v>40</v>
      </c>
      <c r="H4152" s="25">
        <v>9.4029302599999998</v>
      </c>
    </row>
    <row r="4153" spans="1:8">
      <c r="A4153" s="23">
        <v>4150</v>
      </c>
      <c r="B4153" s="23">
        <v>1000</v>
      </c>
      <c r="C4153" s="23">
        <v>0.9</v>
      </c>
      <c r="D4153" s="23">
        <v>1000</v>
      </c>
      <c r="E4153" s="23">
        <v>1</v>
      </c>
      <c r="F4153" s="23">
        <v>30</v>
      </c>
      <c r="G4153" s="23">
        <v>70</v>
      </c>
      <c r="H4153" s="25">
        <v>8.9575290679999995</v>
      </c>
    </row>
    <row r="4154" spans="1:8">
      <c r="A4154" s="23">
        <v>4151</v>
      </c>
      <c r="B4154" s="23">
        <v>1000</v>
      </c>
      <c r="C4154" s="23">
        <v>0.9</v>
      </c>
      <c r="D4154" s="23">
        <v>1000</v>
      </c>
      <c r="E4154" s="23">
        <v>1</v>
      </c>
      <c r="F4154" s="23">
        <v>30</v>
      </c>
      <c r="G4154" s="23">
        <v>100</v>
      </c>
      <c r="H4154" s="25">
        <v>8.5791950230000005</v>
      </c>
    </row>
    <row r="4155" spans="1:8">
      <c r="A4155" s="23">
        <v>4152</v>
      </c>
      <c r="B4155" s="23">
        <v>1000</v>
      </c>
      <c r="C4155" s="23">
        <v>0.9</v>
      </c>
      <c r="D4155" s="23">
        <v>1000</v>
      </c>
      <c r="E4155" s="23">
        <v>1</v>
      </c>
      <c r="F4155" s="23">
        <v>60</v>
      </c>
      <c r="G4155" s="23">
        <v>0</v>
      </c>
      <c r="H4155" s="25">
        <v>10.283132549999999</v>
      </c>
    </row>
    <row r="4156" spans="1:8">
      <c r="A4156" s="23">
        <v>4153</v>
      </c>
      <c r="B4156" s="23">
        <v>1000</v>
      </c>
      <c r="C4156" s="23">
        <v>0.9</v>
      </c>
      <c r="D4156" s="23">
        <v>1000</v>
      </c>
      <c r="E4156" s="23">
        <v>1</v>
      </c>
      <c r="F4156" s="23">
        <v>60</v>
      </c>
      <c r="G4156" s="23">
        <v>5</v>
      </c>
      <c r="H4156" s="25">
        <v>8.8536939619999995</v>
      </c>
    </row>
    <row r="4157" spans="1:8">
      <c r="A4157" s="23">
        <v>4154</v>
      </c>
      <c r="B4157" s="23">
        <v>1000</v>
      </c>
      <c r="C4157" s="23">
        <v>0.9</v>
      </c>
      <c r="D4157" s="23">
        <v>1000</v>
      </c>
      <c r="E4157" s="23">
        <v>1</v>
      </c>
      <c r="F4157" s="23">
        <v>60</v>
      </c>
      <c r="G4157" s="23">
        <v>10</v>
      </c>
      <c r="H4157" s="25">
        <v>8.4586296080000007</v>
      </c>
    </row>
    <row r="4158" spans="1:8">
      <c r="A4158" s="23">
        <v>4155</v>
      </c>
      <c r="B4158" s="23">
        <v>1000</v>
      </c>
      <c r="C4158" s="23">
        <v>0.9</v>
      </c>
      <c r="D4158" s="23">
        <v>1000</v>
      </c>
      <c r="E4158" s="23">
        <v>1</v>
      </c>
      <c r="F4158" s="23">
        <v>60</v>
      </c>
      <c r="G4158" s="23">
        <v>40</v>
      </c>
      <c r="H4158" s="25">
        <v>7.7518577579999999</v>
      </c>
    </row>
    <row r="4159" spans="1:8">
      <c r="A4159" s="23">
        <v>4156</v>
      </c>
      <c r="B4159" s="23">
        <v>1000</v>
      </c>
      <c r="C4159" s="23">
        <v>0.9</v>
      </c>
      <c r="D4159" s="23">
        <v>1000</v>
      </c>
      <c r="E4159" s="23">
        <v>1</v>
      </c>
      <c r="F4159" s="23">
        <v>60</v>
      </c>
      <c r="G4159" s="23">
        <v>70</v>
      </c>
      <c r="H4159" s="25">
        <v>7.339250088</v>
      </c>
    </row>
    <row r="4160" spans="1:8">
      <c r="A4160" s="23">
        <v>4157</v>
      </c>
      <c r="B4160" s="23">
        <v>1000</v>
      </c>
      <c r="C4160" s="23">
        <v>0.9</v>
      </c>
      <c r="D4160" s="23">
        <v>1000</v>
      </c>
      <c r="E4160" s="23">
        <v>1</v>
      </c>
      <c r="F4160" s="23">
        <v>60</v>
      </c>
      <c r="G4160" s="23">
        <v>100</v>
      </c>
      <c r="H4160" s="25">
        <v>6.9981298450000002</v>
      </c>
    </row>
    <row r="4161" spans="1:8">
      <c r="A4161" s="23">
        <v>4158</v>
      </c>
      <c r="B4161" s="23">
        <v>1000</v>
      </c>
      <c r="C4161" s="23">
        <v>0.9</v>
      </c>
      <c r="D4161" s="23">
        <v>1000</v>
      </c>
      <c r="E4161" s="23">
        <v>5</v>
      </c>
      <c r="F4161" s="23">
        <v>0</v>
      </c>
      <c r="G4161" s="23">
        <v>0</v>
      </c>
      <c r="H4161" s="25">
        <v>20.94909668</v>
      </c>
    </row>
    <row r="4162" spans="1:8">
      <c r="A4162" s="23">
        <v>4159</v>
      </c>
      <c r="B4162" s="23">
        <v>1000</v>
      </c>
      <c r="C4162" s="23">
        <v>0.9</v>
      </c>
      <c r="D4162" s="23">
        <v>1000</v>
      </c>
      <c r="E4162" s="23">
        <v>5</v>
      </c>
      <c r="F4162" s="23">
        <v>0</v>
      </c>
      <c r="G4162" s="23">
        <v>5</v>
      </c>
      <c r="H4162" s="25">
        <v>18.846874239999998</v>
      </c>
    </row>
    <row r="4163" spans="1:8">
      <c r="A4163" s="23">
        <v>4160</v>
      </c>
      <c r="B4163" s="23">
        <v>1000</v>
      </c>
      <c r="C4163" s="23">
        <v>0.9</v>
      </c>
      <c r="D4163" s="23">
        <v>1000</v>
      </c>
      <c r="E4163" s="23">
        <v>5</v>
      </c>
      <c r="F4163" s="23">
        <v>0</v>
      </c>
      <c r="G4163" s="23">
        <v>10</v>
      </c>
      <c r="H4163" s="25">
        <v>17.74723053</v>
      </c>
    </row>
    <row r="4164" spans="1:8">
      <c r="A4164" s="23">
        <v>4161</v>
      </c>
      <c r="B4164" s="23">
        <v>1000</v>
      </c>
      <c r="C4164" s="23">
        <v>0.9</v>
      </c>
      <c r="D4164" s="23">
        <v>1000</v>
      </c>
      <c r="E4164" s="23">
        <v>5</v>
      </c>
      <c r="F4164" s="23">
        <v>0</v>
      </c>
      <c r="G4164" s="23">
        <v>40</v>
      </c>
      <c r="H4164" s="25">
        <v>15.7498579</v>
      </c>
    </row>
    <row r="4165" spans="1:8">
      <c r="A4165" s="23">
        <v>4162</v>
      </c>
      <c r="B4165" s="23">
        <v>1000</v>
      </c>
      <c r="C4165" s="23">
        <v>0.9</v>
      </c>
      <c r="D4165" s="23">
        <v>1000</v>
      </c>
      <c r="E4165" s="23">
        <v>5</v>
      </c>
      <c r="F4165" s="23">
        <v>0</v>
      </c>
      <c r="G4165" s="23">
        <v>70</v>
      </c>
      <c r="H4165" s="25">
        <v>14.49031067</v>
      </c>
    </row>
    <row r="4166" spans="1:8">
      <c r="A4166" s="23">
        <v>4163</v>
      </c>
      <c r="B4166" s="23">
        <v>1000</v>
      </c>
      <c r="C4166" s="23">
        <v>0.9</v>
      </c>
      <c r="D4166" s="23">
        <v>1000</v>
      </c>
      <c r="E4166" s="23">
        <v>5</v>
      </c>
      <c r="F4166" s="23">
        <v>0</v>
      </c>
      <c r="G4166" s="23">
        <v>100</v>
      </c>
      <c r="H4166" s="25">
        <v>13.482515340000001</v>
      </c>
    </row>
    <row r="4167" spans="1:8">
      <c r="A4167" s="23">
        <v>4164</v>
      </c>
      <c r="B4167" s="23">
        <v>1000</v>
      </c>
      <c r="C4167" s="23">
        <v>0.9</v>
      </c>
      <c r="D4167" s="23">
        <v>1000</v>
      </c>
      <c r="E4167" s="23">
        <v>5</v>
      </c>
      <c r="F4167" s="23">
        <v>30</v>
      </c>
      <c r="G4167" s="23">
        <v>0</v>
      </c>
      <c r="H4167" s="25">
        <v>19.670289990000001</v>
      </c>
    </row>
    <row r="4168" spans="1:8">
      <c r="A4168" s="23">
        <v>4165</v>
      </c>
      <c r="B4168" s="23">
        <v>1000</v>
      </c>
      <c r="C4168" s="23">
        <v>0.9</v>
      </c>
      <c r="D4168" s="23">
        <v>1000</v>
      </c>
      <c r="E4168" s="23">
        <v>5</v>
      </c>
      <c r="F4168" s="23">
        <v>30</v>
      </c>
      <c r="G4168" s="23">
        <v>5</v>
      </c>
      <c r="H4168" s="25">
        <v>17.62350464</v>
      </c>
    </row>
    <row r="4169" spans="1:8">
      <c r="A4169" s="23">
        <v>4166</v>
      </c>
      <c r="B4169" s="23">
        <v>1000</v>
      </c>
      <c r="C4169" s="23">
        <v>0.9</v>
      </c>
      <c r="D4169" s="23">
        <v>1000</v>
      </c>
      <c r="E4169" s="23">
        <v>5</v>
      </c>
      <c r="F4169" s="23">
        <v>30</v>
      </c>
      <c r="G4169" s="23">
        <v>10</v>
      </c>
      <c r="H4169" s="25">
        <v>16.6123333</v>
      </c>
    </row>
    <row r="4170" spans="1:8">
      <c r="A4170" s="23">
        <v>4167</v>
      </c>
      <c r="B4170" s="23">
        <v>1000</v>
      </c>
      <c r="C4170" s="23">
        <v>0.9</v>
      </c>
      <c r="D4170" s="23">
        <v>1000</v>
      </c>
      <c r="E4170" s="23">
        <v>5</v>
      </c>
      <c r="F4170" s="23">
        <v>30</v>
      </c>
      <c r="G4170" s="23">
        <v>40</v>
      </c>
      <c r="H4170" s="25">
        <v>14.621437070000001</v>
      </c>
    </row>
    <row r="4171" spans="1:8">
      <c r="A4171" s="23">
        <v>4168</v>
      </c>
      <c r="B4171" s="23">
        <v>1000</v>
      </c>
      <c r="C4171" s="23">
        <v>0.9</v>
      </c>
      <c r="D4171" s="23">
        <v>1000</v>
      </c>
      <c r="E4171" s="23">
        <v>5</v>
      </c>
      <c r="F4171" s="23">
        <v>30</v>
      </c>
      <c r="G4171" s="23">
        <v>70</v>
      </c>
      <c r="H4171" s="25">
        <v>13.403457639999999</v>
      </c>
    </row>
    <row r="4172" spans="1:8">
      <c r="A4172" s="23">
        <v>4169</v>
      </c>
      <c r="B4172" s="23">
        <v>1000</v>
      </c>
      <c r="C4172" s="23">
        <v>0.9</v>
      </c>
      <c r="D4172" s="23">
        <v>1000</v>
      </c>
      <c r="E4172" s="23">
        <v>5</v>
      </c>
      <c r="F4172" s="23">
        <v>30</v>
      </c>
      <c r="G4172" s="23">
        <v>100</v>
      </c>
      <c r="H4172" s="25">
        <v>12.490697859999999</v>
      </c>
    </row>
    <row r="4173" spans="1:8">
      <c r="A4173" s="23">
        <v>4170</v>
      </c>
      <c r="B4173" s="23">
        <v>1000</v>
      </c>
      <c r="C4173" s="23">
        <v>0.9</v>
      </c>
      <c r="D4173" s="23">
        <v>1000</v>
      </c>
      <c r="E4173" s="23">
        <v>5</v>
      </c>
      <c r="F4173" s="23">
        <v>60</v>
      </c>
      <c r="G4173" s="23">
        <v>0</v>
      </c>
      <c r="H4173" s="25">
        <v>15.472696300000001</v>
      </c>
    </row>
    <row r="4174" spans="1:8">
      <c r="A4174" s="23">
        <v>4171</v>
      </c>
      <c r="B4174" s="23">
        <v>1000</v>
      </c>
      <c r="C4174" s="23">
        <v>0.9</v>
      </c>
      <c r="D4174" s="23">
        <v>1000</v>
      </c>
      <c r="E4174" s="23">
        <v>5</v>
      </c>
      <c r="F4174" s="23">
        <v>60</v>
      </c>
      <c r="G4174" s="23">
        <v>5</v>
      </c>
      <c r="H4174" s="25">
        <v>13.32300568</v>
      </c>
    </row>
    <row r="4175" spans="1:8">
      <c r="A4175" s="23">
        <v>4172</v>
      </c>
      <c r="B4175" s="23">
        <v>1000</v>
      </c>
      <c r="C4175" s="23">
        <v>0.9</v>
      </c>
      <c r="D4175" s="23">
        <v>1000</v>
      </c>
      <c r="E4175" s="23">
        <v>5</v>
      </c>
      <c r="F4175" s="23">
        <v>60</v>
      </c>
      <c r="G4175" s="23">
        <v>10</v>
      </c>
      <c r="H4175" s="25">
        <v>12.416925429999999</v>
      </c>
    </row>
    <row r="4176" spans="1:8">
      <c r="A4176" s="23">
        <v>4173</v>
      </c>
      <c r="B4176" s="23">
        <v>1000</v>
      </c>
      <c r="C4176" s="23">
        <v>0.9</v>
      </c>
      <c r="D4176" s="23">
        <v>1000</v>
      </c>
      <c r="E4176" s="23">
        <v>5</v>
      </c>
      <c r="F4176" s="23">
        <v>60</v>
      </c>
      <c r="G4176" s="23">
        <v>40</v>
      </c>
      <c r="H4176" s="25">
        <v>10.88805103</v>
      </c>
    </row>
    <row r="4177" spans="1:8">
      <c r="A4177" s="23">
        <v>4174</v>
      </c>
      <c r="B4177" s="23">
        <v>1000</v>
      </c>
      <c r="C4177" s="23">
        <v>0.9</v>
      </c>
      <c r="D4177" s="23">
        <v>1000</v>
      </c>
      <c r="E4177" s="23">
        <v>5</v>
      </c>
      <c r="F4177" s="23">
        <v>60</v>
      </c>
      <c r="G4177" s="23">
        <v>70</v>
      </c>
      <c r="H4177" s="25">
        <v>9.9638013839999999</v>
      </c>
    </row>
    <row r="4178" spans="1:8">
      <c r="A4178" s="23">
        <v>4175</v>
      </c>
      <c r="B4178" s="23">
        <v>1000</v>
      </c>
      <c r="C4178" s="23">
        <v>0.9</v>
      </c>
      <c r="D4178" s="23">
        <v>1000</v>
      </c>
      <c r="E4178" s="23">
        <v>5</v>
      </c>
      <c r="F4178" s="23">
        <v>60</v>
      </c>
      <c r="G4178" s="23">
        <v>100</v>
      </c>
      <c r="H4178" s="25">
        <v>9.1264524460000001</v>
      </c>
    </row>
    <row r="4179" spans="1:8">
      <c r="A4179" s="23">
        <v>4176</v>
      </c>
      <c r="B4179" s="23">
        <v>1000</v>
      </c>
      <c r="C4179" s="23">
        <v>0.9</v>
      </c>
      <c r="D4179" s="23">
        <v>1000</v>
      </c>
      <c r="E4179" s="23">
        <v>10</v>
      </c>
      <c r="F4179" s="23">
        <v>0</v>
      </c>
      <c r="G4179" s="23">
        <v>0</v>
      </c>
      <c r="H4179" s="25">
        <v>22.18096542</v>
      </c>
    </row>
    <row r="4180" spans="1:8">
      <c r="A4180" s="23">
        <v>4177</v>
      </c>
      <c r="B4180" s="23">
        <v>1000</v>
      </c>
      <c r="C4180" s="23">
        <v>0.9</v>
      </c>
      <c r="D4180" s="23">
        <v>1000</v>
      </c>
      <c r="E4180" s="23">
        <v>10</v>
      </c>
      <c r="F4180" s="23">
        <v>0</v>
      </c>
      <c r="G4180" s="23">
        <v>5</v>
      </c>
      <c r="H4180" s="25">
        <v>19.879804610000001</v>
      </c>
    </row>
    <row r="4181" spans="1:8">
      <c r="A4181" s="23">
        <v>4178</v>
      </c>
      <c r="B4181" s="23">
        <v>1000</v>
      </c>
      <c r="C4181" s="23">
        <v>0.9</v>
      </c>
      <c r="D4181" s="23">
        <v>1000</v>
      </c>
      <c r="E4181" s="23">
        <v>10</v>
      </c>
      <c r="F4181" s="23">
        <v>0</v>
      </c>
      <c r="G4181" s="23">
        <v>10</v>
      </c>
      <c r="H4181" s="25">
        <v>18.66765595</v>
      </c>
    </row>
    <row r="4182" spans="1:8">
      <c r="A4182" s="23">
        <v>4179</v>
      </c>
      <c r="B4182" s="23">
        <v>1000</v>
      </c>
      <c r="C4182" s="23">
        <v>0.9</v>
      </c>
      <c r="D4182" s="23">
        <v>1000</v>
      </c>
      <c r="E4182" s="23">
        <v>10</v>
      </c>
      <c r="F4182" s="23">
        <v>0</v>
      </c>
      <c r="G4182" s="23">
        <v>40</v>
      </c>
      <c r="H4182" s="25">
        <v>16.461713790000001</v>
      </c>
    </row>
    <row r="4183" spans="1:8">
      <c r="A4183" s="23">
        <v>4180</v>
      </c>
      <c r="B4183" s="23">
        <v>1000</v>
      </c>
      <c r="C4183" s="23">
        <v>0.9</v>
      </c>
      <c r="D4183" s="23">
        <v>1000</v>
      </c>
      <c r="E4183" s="23">
        <v>10</v>
      </c>
      <c r="F4183" s="23">
        <v>0</v>
      </c>
      <c r="G4183" s="23">
        <v>70</v>
      </c>
      <c r="H4183" s="25">
        <v>15.02307987</v>
      </c>
    </row>
    <row r="4184" spans="1:8">
      <c r="A4184" s="23">
        <v>4181</v>
      </c>
      <c r="B4184" s="23">
        <v>1000</v>
      </c>
      <c r="C4184" s="23">
        <v>0.9</v>
      </c>
      <c r="D4184" s="23">
        <v>1000</v>
      </c>
      <c r="E4184" s="23">
        <v>10</v>
      </c>
      <c r="F4184" s="23">
        <v>0</v>
      </c>
      <c r="G4184" s="23">
        <v>100</v>
      </c>
      <c r="H4184" s="25">
        <v>13.80297566</v>
      </c>
    </row>
    <row r="4185" spans="1:8">
      <c r="A4185" s="23">
        <v>4182</v>
      </c>
      <c r="B4185" s="23">
        <v>1000</v>
      </c>
      <c r="C4185" s="23">
        <v>0.9</v>
      </c>
      <c r="D4185" s="23">
        <v>1000</v>
      </c>
      <c r="E4185" s="23">
        <v>10</v>
      </c>
      <c r="F4185" s="23">
        <v>30</v>
      </c>
      <c r="G4185" s="23">
        <v>0</v>
      </c>
      <c r="H4185" s="25">
        <v>20.703409199999999</v>
      </c>
    </row>
    <row r="4186" spans="1:8">
      <c r="A4186" s="23">
        <v>4183</v>
      </c>
      <c r="B4186" s="23">
        <v>1000</v>
      </c>
      <c r="C4186" s="23">
        <v>0.9</v>
      </c>
      <c r="D4186" s="23">
        <v>1000</v>
      </c>
      <c r="E4186" s="23">
        <v>10</v>
      </c>
      <c r="F4186" s="23">
        <v>30</v>
      </c>
      <c r="G4186" s="23">
        <v>5</v>
      </c>
      <c r="H4186" s="25">
        <v>18.519084929999998</v>
      </c>
    </row>
    <row r="4187" spans="1:8">
      <c r="A4187" s="23">
        <v>4184</v>
      </c>
      <c r="B4187" s="23">
        <v>1000</v>
      </c>
      <c r="C4187" s="23">
        <v>0.9</v>
      </c>
      <c r="D4187" s="23">
        <v>1000</v>
      </c>
      <c r="E4187" s="23">
        <v>10</v>
      </c>
      <c r="F4187" s="23">
        <v>30</v>
      </c>
      <c r="G4187" s="23">
        <v>10</v>
      </c>
      <c r="H4187" s="25">
        <v>17.41427612</v>
      </c>
    </row>
    <row r="4188" spans="1:8">
      <c r="A4188" s="23">
        <v>4185</v>
      </c>
      <c r="B4188" s="23">
        <v>1000</v>
      </c>
      <c r="C4188" s="23">
        <v>0.9</v>
      </c>
      <c r="D4188" s="23">
        <v>1000</v>
      </c>
      <c r="E4188" s="23">
        <v>10</v>
      </c>
      <c r="F4188" s="23">
        <v>30</v>
      </c>
      <c r="G4188" s="23">
        <v>40</v>
      </c>
      <c r="H4188" s="25">
        <v>15.192113880000001</v>
      </c>
    </row>
    <row r="4189" spans="1:8">
      <c r="A4189" s="23">
        <v>4186</v>
      </c>
      <c r="B4189" s="23">
        <v>1000</v>
      </c>
      <c r="C4189" s="23">
        <v>0.9</v>
      </c>
      <c r="D4189" s="23">
        <v>1000</v>
      </c>
      <c r="E4189" s="23">
        <v>10</v>
      </c>
      <c r="F4189" s="23">
        <v>30</v>
      </c>
      <c r="G4189" s="23">
        <v>70</v>
      </c>
      <c r="H4189" s="25">
        <v>13.71905136</v>
      </c>
    </row>
    <row r="4190" spans="1:8">
      <c r="A4190" s="23">
        <v>4187</v>
      </c>
      <c r="B4190" s="23">
        <v>1000</v>
      </c>
      <c r="C4190" s="23">
        <v>0.9</v>
      </c>
      <c r="D4190" s="23">
        <v>1000</v>
      </c>
      <c r="E4190" s="23">
        <v>10</v>
      </c>
      <c r="F4190" s="23">
        <v>30</v>
      </c>
      <c r="G4190" s="23">
        <v>100</v>
      </c>
      <c r="H4190" s="25">
        <v>12.64934158</v>
      </c>
    </row>
    <row r="4191" spans="1:8">
      <c r="A4191" s="23">
        <v>4188</v>
      </c>
      <c r="B4191" s="23">
        <v>1000</v>
      </c>
      <c r="C4191" s="23">
        <v>0.9</v>
      </c>
      <c r="D4191" s="23">
        <v>1000</v>
      </c>
      <c r="E4191" s="23">
        <v>10</v>
      </c>
      <c r="F4191" s="23">
        <v>60</v>
      </c>
      <c r="G4191" s="23">
        <v>0</v>
      </c>
      <c r="H4191" s="25">
        <v>16.10494804</v>
      </c>
    </row>
    <row r="4192" spans="1:8">
      <c r="A4192" s="23">
        <v>4189</v>
      </c>
      <c r="B4192" s="23">
        <v>1000</v>
      </c>
      <c r="C4192" s="23">
        <v>0.9</v>
      </c>
      <c r="D4192" s="23">
        <v>1000</v>
      </c>
      <c r="E4192" s="23">
        <v>10</v>
      </c>
      <c r="F4192" s="23">
        <v>60</v>
      </c>
      <c r="G4192" s="23">
        <v>5</v>
      </c>
      <c r="H4192" s="25">
        <v>13.63751793</v>
      </c>
    </row>
    <row r="4193" spans="1:8">
      <c r="A4193" s="23">
        <v>4190</v>
      </c>
      <c r="B4193" s="23">
        <v>1000</v>
      </c>
      <c r="C4193" s="23">
        <v>0.9</v>
      </c>
      <c r="D4193" s="23">
        <v>1000</v>
      </c>
      <c r="E4193" s="23">
        <v>10</v>
      </c>
      <c r="F4193" s="23">
        <v>60</v>
      </c>
      <c r="G4193" s="23">
        <v>10</v>
      </c>
      <c r="H4193" s="25">
        <v>12.59772682</v>
      </c>
    </row>
    <row r="4194" spans="1:8">
      <c r="A4194" s="23">
        <v>4191</v>
      </c>
      <c r="B4194" s="23">
        <v>1000</v>
      </c>
      <c r="C4194" s="23">
        <v>0.9</v>
      </c>
      <c r="D4194" s="23">
        <v>1000</v>
      </c>
      <c r="E4194" s="23">
        <v>10</v>
      </c>
      <c r="F4194" s="23">
        <v>60</v>
      </c>
      <c r="G4194" s="23">
        <v>40</v>
      </c>
      <c r="H4194" s="25">
        <v>10.88258362</v>
      </c>
    </row>
    <row r="4195" spans="1:8">
      <c r="A4195" s="23">
        <v>4192</v>
      </c>
      <c r="B4195" s="23">
        <v>1000</v>
      </c>
      <c r="C4195" s="23">
        <v>0.9</v>
      </c>
      <c r="D4195" s="23">
        <v>1000</v>
      </c>
      <c r="E4195" s="23">
        <v>10</v>
      </c>
      <c r="F4195" s="23">
        <v>60</v>
      </c>
      <c r="G4195" s="23">
        <v>70</v>
      </c>
      <c r="H4195" s="25">
        <v>9.994888306</v>
      </c>
    </row>
    <row r="4196" spans="1:8">
      <c r="A4196" s="23">
        <v>4193</v>
      </c>
      <c r="B4196" s="23">
        <v>1000</v>
      </c>
      <c r="C4196" s="23">
        <v>0.9</v>
      </c>
      <c r="D4196" s="23">
        <v>1000</v>
      </c>
      <c r="E4196" s="23">
        <v>10</v>
      </c>
      <c r="F4196" s="23">
        <v>60</v>
      </c>
      <c r="G4196" s="23">
        <v>100</v>
      </c>
      <c r="H4196" s="25">
        <v>9.3428430559999995</v>
      </c>
    </row>
    <row r="4197" spans="1:8">
      <c r="A4197" s="23">
        <v>4194</v>
      </c>
      <c r="B4197" s="23">
        <v>1000</v>
      </c>
      <c r="C4197" s="23">
        <v>0.9</v>
      </c>
      <c r="D4197" s="23">
        <v>1000</v>
      </c>
      <c r="E4197" s="23">
        <v>20</v>
      </c>
      <c r="F4197" s="23">
        <v>0</v>
      </c>
      <c r="G4197" s="23">
        <v>0</v>
      </c>
      <c r="H4197" s="25">
        <v>22.821660999999999</v>
      </c>
    </row>
    <row r="4198" spans="1:8">
      <c r="A4198" s="23">
        <v>4195</v>
      </c>
      <c r="B4198" s="23">
        <v>1000</v>
      </c>
      <c r="C4198" s="23">
        <v>0.9</v>
      </c>
      <c r="D4198" s="23">
        <v>1000</v>
      </c>
      <c r="E4198" s="23">
        <v>20</v>
      </c>
      <c r="F4198" s="23">
        <v>0</v>
      </c>
      <c r="G4198" s="23">
        <v>5</v>
      </c>
      <c r="H4198" s="25">
        <v>20.409442899999998</v>
      </c>
    </row>
    <row r="4199" spans="1:8">
      <c r="A4199" s="23">
        <v>4196</v>
      </c>
      <c r="B4199" s="23">
        <v>1000</v>
      </c>
      <c r="C4199" s="23">
        <v>0.9</v>
      </c>
      <c r="D4199" s="23">
        <v>1000</v>
      </c>
      <c r="E4199" s="23">
        <v>20</v>
      </c>
      <c r="F4199" s="23">
        <v>0</v>
      </c>
      <c r="G4199" s="23">
        <v>10</v>
      </c>
      <c r="H4199" s="25">
        <v>19.12185478</v>
      </c>
    </row>
    <row r="4200" spans="1:8">
      <c r="A4200" s="23">
        <v>4197</v>
      </c>
      <c r="B4200" s="23">
        <v>1000</v>
      </c>
      <c r="C4200" s="23">
        <v>0.9</v>
      </c>
      <c r="D4200" s="23">
        <v>1000</v>
      </c>
      <c r="E4200" s="23">
        <v>20</v>
      </c>
      <c r="F4200" s="23">
        <v>0</v>
      </c>
      <c r="G4200" s="23">
        <v>40</v>
      </c>
      <c r="H4200" s="25">
        <v>16.78606796</v>
      </c>
    </row>
    <row r="4201" spans="1:8">
      <c r="A4201" s="23">
        <v>4198</v>
      </c>
      <c r="B4201" s="23">
        <v>1000</v>
      </c>
      <c r="C4201" s="23">
        <v>0.9</v>
      </c>
      <c r="D4201" s="23">
        <v>1000</v>
      </c>
      <c r="E4201" s="23">
        <v>20</v>
      </c>
      <c r="F4201" s="23">
        <v>0</v>
      </c>
      <c r="G4201" s="23">
        <v>70</v>
      </c>
      <c r="H4201" s="25">
        <v>15.391174319999999</v>
      </c>
    </row>
    <row r="4202" spans="1:8">
      <c r="A4202" s="23">
        <v>4199</v>
      </c>
      <c r="B4202" s="23">
        <v>1000</v>
      </c>
      <c r="C4202" s="23">
        <v>0.9</v>
      </c>
      <c r="D4202" s="23">
        <v>1000</v>
      </c>
      <c r="E4202" s="23">
        <v>20</v>
      </c>
      <c r="F4202" s="23">
        <v>0</v>
      </c>
      <c r="G4202" s="23">
        <v>100</v>
      </c>
      <c r="H4202" s="25">
        <v>14.10122681</v>
      </c>
    </row>
    <row r="4203" spans="1:8">
      <c r="A4203" s="23">
        <v>4200</v>
      </c>
      <c r="B4203" s="23">
        <v>1000</v>
      </c>
      <c r="C4203" s="23">
        <v>0.9</v>
      </c>
      <c r="D4203" s="23">
        <v>1000</v>
      </c>
      <c r="E4203" s="23">
        <v>20</v>
      </c>
      <c r="F4203" s="23">
        <v>30</v>
      </c>
      <c r="G4203" s="23">
        <v>0</v>
      </c>
      <c r="H4203" s="25">
        <v>21.24170303</v>
      </c>
    </row>
    <row r="4204" spans="1:8">
      <c r="A4204" s="23">
        <v>4201</v>
      </c>
      <c r="B4204" s="23">
        <v>1000</v>
      </c>
      <c r="C4204" s="23">
        <v>0.9</v>
      </c>
      <c r="D4204" s="23">
        <v>1000</v>
      </c>
      <c r="E4204" s="23">
        <v>20</v>
      </c>
      <c r="F4204" s="23">
        <v>30</v>
      </c>
      <c r="G4204" s="23">
        <v>5</v>
      </c>
      <c r="H4204" s="25">
        <v>18.96016693</v>
      </c>
    </row>
    <row r="4205" spans="1:8">
      <c r="A4205" s="23">
        <v>4202</v>
      </c>
      <c r="B4205" s="23">
        <v>1000</v>
      </c>
      <c r="C4205" s="23">
        <v>0.9</v>
      </c>
      <c r="D4205" s="23">
        <v>1000</v>
      </c>
      <c r="E4205" s="23">
        <v>20</v>
      </c>
      <c r="F4205" s="23">
        <v>30</v>
      </c>
      <c r="G4205" s="23">
        <v>10</v>
      </c>
      <c r="H4205" s="25">
        <v>17.794363019999999</v>
      </c>
    </row>
    <row r="4206" spans="1:8">
      <c r="A4206" s="23">
        <v>4203</v>
      </c>
      <c r="B4206" s="23">
        <v>1000</v>
      </c>
      <c r="C4206" s="23">
        <v>0.9</v>
      </c>
      <c r="D4206" s="23">
        <v>1000</v>
      </c>
      <c r="E4206" s="23">
        <v>20</v>
      </c>
      <c r="F4206" s="23">
        <v>30</v>
      </c>
      <c r="G4206" s="23">
        <v>40</v>
      </c>
      <c r="H4206" s="25">
        <v>15.573997500000001</v>
      </c>
    </row>
    <row r="4207" spans="1:8">
      <c r="A4207" s="23">
        <v>4204</v>
      </c>
      <c r="B4207" s="23">
        <v>1000</v>
      </c>
      <c r="C4207" s="23">
        <v>0.9</v>
      </c>
      <c r="D4207" s="23">
        <v>1000</v>
      </c>
      <c r="E4207" s="23">
        <v>20</v>
      </c>
      <c r="F4207" s="23">
        <v>30</v>
      </c>
      <c r="G4207" s="23">
        <v>70</v>
      </c>
      <c r="H4207" s="25">
        <v>14.01534176</v>
      </c>
    </row>
    <row r="4208" spans="1:8">
      <c r="A4208" s="23">
        <v>4205</v>
      </c>
      <c r="B4208" s="23">
        <v>1000</v>
      </c>
      <c r="C4208" s="23">
        <v>0.9</v>
      </c>
      <c r="D4208" s="23">
        <v>1000</v>
      </c>
      <c r="E4208" s="23">
        <v>20</v>
      </c>
      <c r="F4208" s="23">
        <v>30</v>
      </c>
      <c r="G4208" s="23">
        <v>100</v>
      </c>
      <c r="H4208" s="25">
        <v>12.89069939</v>
      </c>
    </row>
    <row r="4209" spans="1:8">
      <c r="A4209" s="23">
        <v>4206</v>
      </c>
      <c r="B4209" s="23">
        <v>1000</v>
      </c>
      <c r="C4209" s="23">
        <v>0.9</v>
      </c>
      <c r="D4209" s="23">
        <v>1000</v>
      </c>
      <c r="E4209" s="23">
        <v>20</v>
      </c>
      <c r="F4209" s="23">
        <v>60</v>
      </c>
      <c r="G4209" s="23">
        <v>0</v>
      </c>
      <c r="H4209" s="25">
        <v>16.38934326</v>
      </c>
    </row>
    <row r="4210" spans="1:8">
      <c r="A4210" s="23">
        <v>4207</v>
      </c>
      <c r="B4210" s="23">
        <v>1000</v>
      </c>
      <c r="C4210" s="23">
        <v>0.9</v>
      </c>
      <c r="D4210" s="23">
        <v>1000</v>
      </c>
      <c r="E4210" s="23">
        <v>20</v>
      </c>
      <c r="F4210" s="23">
        <v>60</v>
      </c>
      <c r="G4210" s="23">
        <v>5</v>
      </c>
      <c r="H4210" s="25">
        <v>13.93573952</v>
      </c>
    </row>
    <row r="4211" spans="1:8">
      <c r="A4211" s="23">
        <v>4208</v>
      </c>
      <c r="B4211" s="23">
        <v>1000</v>
      </c>
      <c r="C4211" s="23">
        <v>0.9</v>
      </c>
      <c r="D4211" s="23">
        <v>1000</v>
      </c>
      <c r="E4211" s="23">
        <v>20</v>
      </c>
      <c r="F4211" s="23">
        <v>60</v>
      </c>
      <c r="G4211" s="23">
        <v>10</v>
      </c>
      <c r="H4211" s="25">
        <v>12.844778059999999</v>
      </c>
    </row>
    <row r="4212" spans="1:8">
      <c r="A4212" s="23">
        <v>4209</v>
      </c>
      <c r="B4212" s="23">
        <v>1000</v>
      </c>
      <c r="C4212" s="23">
        <v>0.9</v>
      </c>
      <c r="D4212" s="23">
        <v>1000</v>
      </c>
      <c r="E4212" s="23">
        <v>20</v>
      </c>
      <c r="F4212" s="23">
        <v>60</v>
      </c>
      <c r="G4212" s="23">
        <v>40</v>
      </c>
      <c r="H4212" s="25">
        <v>11.053030010000001</v>
      </c>
    </row>
    <row r="4213" spans="1:8">
      <c r="A4213" s="23">
        <v>4210</v>
      </c>
      <c r="B4213" s="23">
        <v>1000</v>
      </c>
      <c r="C4213" s="23">
        <v>0.9</v>
      </c>
      <c r="D4213" s="23">
        <v>1000</v>
      </c>
      <c r="E4213" s="23">
        <v>20</v>
      </c>
      <c r="F4213" s="23">
        <v>60</v>
      </c>
      <c r="G4213" s="23">
        <v>70</v>
      </c>
      <c r="H4213" s="25">
        <v>10.131186489999999</v>
      </c>
    </row>
    <row r="4214" spans="1:8">
      <c r="A4214" s="23">
        <v>4211</v>
      </c>
      <c r="B4214" s="23">
        <v>1000</v>
      </c>
      <c r="C4214" s="23">
        <v>0.9</v>
      </c>
      <c r="D4214" s="23">
        <v>1000</v>
      </c>
      <c r="E4214" s="23">
        <v>20</v>
      </c>
      <c r="F4214" s="23">
        <v>60</v>
      </c>
      <c r="G4214" s="23">
        <v>100</v>
      </c>
      <c r="H4214" s="25">
        <v>9.4564304349999997</v>
      </c>
    </row>
    <row r="4215" spans="1:8">
      <c r="A4215" s="23">
        <v>4212</v>
      </c>
      <c r="B4215" s="23">
        <v>1000</v>
      </c>
      <c r="C4215" s="23">
        <v>0.9</v>
      </c>
      <c r="D4215" s="23">
        <v>1000</v>
      </c>
      <c r="E4215" s="23">
        <v>50</v>
      </c>
      <c r="F4215" s="23">
        <v>0</v>
      </c>
      <c r="G4215" s="23">
        <v>0</v>
      </c>
      <c r="H4215" s="25">
        <v>23.18719673</v>
      </c>
    </row>
    <row r="4216" spans="1:8">
      <c r="A4216" s="23">
        <v>4213</v>
      </c>
      <c r="B4216" s="23">
        <v>1000</v>
      </c>
      <c r="C4216" s="23">
        <v>0.9</v>
      </c>
      <c r="D4216" s="23">
        <v>1000</v>
      </c>
      <c r="E4216" s="23">
        <v>50</v>
      </c>
      <c r="F4216" s="23">
        <v>0</v>
      </c>
      <c r="G4216" s="23">
        <v>5</v>
      </c>
      <c r="H4216" s="25">
        <v>20.713024140000002</v>
      </c>
    </row>
    <row r="4217" spans="1:8">
      <c r="A4217" s="23">
        <v>4214</v>
      </c>
      <c r="B4217" s="23">
        <v>1000</v>
      </c>
      <c r="C4217" s="23">
        <v>0.9</v>
      </c>
      <c r="D4217" s="23">
        <v>1000</v>
      </c>
      <c r="E4217" s="23">
        <v>50</v>
      </c>
      <c r="F4217" s="23">
        <v>0</v>
      </c>
      <c r="G4217" s="23">
        <v>10</v>
      </c>
      <c r="H4217" s="25">
        <v>19.38257217</v>
      </c>
    </row>
    <row r="4218" spans="1:8">
      <c r="A4218" s="23">
        <v>4215</v>
      </c>
      <c r="B4218" s="23">
        <v>1000</v>
      </c>
      <c r="C4218" s="23">
        <v>0.9</v>
      </c>
      <c r="D4218" s="23">
        <v>1000</v>
      </c>
      <c r="E4218" s="23">
        <v>50</v>
      </c>
      <c r="F4218" s="23">
        <v>0</v>
      </c>
      <c r="G4218" s="23">
        <v>40</v>
      </c>
      <c r="H4218" s="25">
        <v>16.97301483</v>
      </c>
    </row>
    <row r="4219" spans="1:8">
      <c r="A4219" s="23">
        <v>4216</v>
      </c>
      <c r="B4219" s="23">
        <v>1000</v>
      </c>
      <c r="C4219" s="23">
        <v>0.9</v>
      </c>
      <c r="D4219" s="23">
        <v>1000</v>
      </c>
      <c r="E4219" s="23">
        <v>50</v>
      </c>
      <c r="F4219" s="23">
        <v>0</v>
      </c>
      <c r="G4219" s="23">
        <v>70</v>
      </c>
      <c r="H4219" s="25">
        <v>15.60573769</v>
      </c>
    </row>
    <row r="4220" spans="1:8">
      <c r="A4220" s="23">
        <v>4217</v>
      </c>
      <c r="B4220" s="23">
        <v>1000</v>
      </c>
      <c r="C4220" s="23">
        <v>0.9</v>
      </c>
      <c r="D4220" s="23">
        <v>1000</v>
      </c>
      <c r="E4220" s="23">
        <v>50</v>
      </c>
      <c r="F4220" s="23">
        <v>0</v>
      </c>
      <c r="G4220" s="23">
        <v>100</v>
      </c>
      <c r="H4220" s="25">
        <v>14.274837489999999</v>
      </c>
    </row>
    <row r="4221" spans="1:8">
      <c r="A4221" s="23">
        <v>4218</v>
      </c>
      <c r="B4221" s="23">
        <v>1000</v>
      </c>
      <c r="C4221" s="23">
        <v>0.9</v>
      </c>
      <c r="D4221" s="23">
        <v>1000</v>
      </c>
      <c r="E4221" s="23">
        <v>50</v>
      </c>
      <c r="F4221" s="23">
        <v>30</v>
      </c>
      <c r="G4221" s="23">
        <v>0</v>
      </c>
      <c r="H4221" s="25">
        <v>21.548933030000001</v>
      </c>
    </row>
    <row r="4222" spans="1:8">
      <c r="A4222" s="23">
        <v>4219</v>
      </c>
      <c r="B4222" s="23">
        <v>1000</v>
      </c>
      <c r="C4222" s="23">
        <v>0.9</v>
      </c>
      <c r="D4222" s="23">
        <v>1000</v>
      </c>
      <c r="E4222" s="23">
        <v>50</v>
      </c>
      <c r="F4222" s="23">
        <v>30</v>
      </c>
      <c r="G4222" s="23">
        <v>5</v>
      </c>
      <c r="H4222" s="25">
        <v>19.213317870000001</v>
      </c>
    </row>
    <row r="4223" spans="1:8">
      <c r="A4223" s="23">
        <v>4220</v>
      </c>
      <c r="B4223" s="23">
        <v>1000</v>
      </c>
      <c r="C4223" s="23">
        <v>0.9</v>
      </c>
      <c r="D4223" s="23">
        <v>1000</v>
      </c>
      <c r="E4223" s="23">
        <v>50</v>
      </c>
      <c r="F4223" s="23">
        <v>30</v>
      </c>
      <c r="G4223" s="23">
        <v>10</v>
      </c>
      <c r="H4223" s="25">
        <v>18.013008119999999</v>
      </c>
    </row>
    <row r="4224" spans="1:8">
      <c r="A4224" s="23">
        <v>4221</v>
      </c>
      <c r="B4224" s="23">
        <v>1000</v>
      </c>
      <c r="C4224" s="23">
        <v>0.9</v>
      </c>
      <c r="D4224" s="23">
        <v>1000</v>
      </c>
      <c r="E4224" s="23">
        <v>50</v>
      </c>
      <c r="F4224" s="23">
        <v>30</v>
      </c>
      <c r="G4224" s="23">
        <v>40</v>
      </c>
      <c r="H4224" s="25">
        <v>15.796730999999999</v>
      </c>
    </row>
    <row r="4225" spans="1:8">
      <c r="A4225" s="23">
        <v>4222</v>
      </c>
      <c r="B4225" s="23">
        <v>1000</v>
      </c>
      <c r="C4225" s="23">
        <v>0.9</v>
      </c>
      <c r="D4225" s="23">
        <v>1000</v>
      </c>
      <c r="E4225" s="23">
        <v>50</v>
      </c>
      <c r="F4225" s="23">
        <v>30</v>
      </c>
      <c r="G4225" s="23">
        <v>70</v>
      </c>
      <c r="H4225" s="25">
        <v>14.187849999999999</v>
      </c>
    </row>
    <row r="4226" spans="1:8">
      <c r="A4226" s="23">
        <v>4223</v>
      </c>
      <c r="B4226" s="23">
        <v>1000</v>
      </c>
      <c r="C4226" s="23">
        <v>0.9</v>
      </c>
      <c r="D4226" s="23">
        <v>1000</v>
      </c>
      <c r="E4226" s="23">
        <v>50</v>
      </c>
      <c r="F4226" s="23">
        <v>30</v>
      </c>
      <c r="G4226" s="23">
        <v>100</v>
      </c>
      <c r="H4226" s="25">
        <v>13.031137470000001</v>
      </c>
    </row>
    <row r="4227" spans="1:8">
      <c r="A4227" s="23">
        <v>4224</v>
      </c>
      <c r="B4227" s="23">
        <v>1000</v>
      </c>
      <c r="C4227" s="23">
        <v>0.9</v>
      </c>
      <c r="D4227" s="23">
        <v>1000</v>
      </c>
      <c r="E4227" s="23">
        <v>50</v>
      </c>
      <c r="F4227" s="23">
        <v>60</v>
      </c>
      <c r="G4227" s="23">
        <v>0</v>
      </c>
      <c r="H4227" s="25">
        <v>16.55306053</v>
      </c>
    </row>
    <row r="4228" spans="1:8">
      <c r="A4228" s="23">
        <v>4225</v>
      </c>
      <c r="B4228" s="23">
        <v>1000</v>
      </c>
      <c r="C4228" s="23">
        <v>0.9</v>
      </c>
      <c r="D4228" s="23">
        <v>1000</v>
      </c>
      <c r="E4228" s="23">
        <v>50</v>
      </c>
      <c r="F4228" s="23">
        <v>60</v>
      </c>
      <c r="G4228" s="23">
        <v>5</v>
      </c>
      <c r="H4228" s="25">
        <v>14.109491350000001</v>
      </c>
    </row>
    <row r="4229" spans="1:8">
      <c r="A4229" s="23">
        <v>4226</v>
      </c>
      <c r="B4229" s="23">
        <v>1000</v>
      </c>
      <c r="C4229" s="23">
        <v>0.9</v>
      </c>
      <c r="D4229" s="23">
        <v>1000</v>
      </c>
      <c r="E4229" s="23">
        <v>50</v>
      </c>
      <c r="F4229" s="23">
        <v>60</v>
      </c>
      <c r="G4229" s="23">
        <v>10</v>
      </c>
      <c r="H4229" s="25">
        <v>12.98867798</v>
      </c>
    </row>
    <row r="4230" spans="1:8">
      <c r="A4230" s="23">
        <v>4227</v>
      </c>
      <c r="B4230" s="23">
        <v>1000</v>
      </c>
      <c r="C4230" s="23">
        <v>0.9</v>
      </c>
      <c r="D4230" s="23">
        <v>1000</v>
      </c>
      <c r="E4230" s="23">
        <v>50</v>
      </c>
      <c r="F4230" s="23">
        <v>60</v>
      </c>
      <c r="G4230" s="23">
        <v>40</v>
      </c>
      <c r="H4230" s="25">
        <v>11.152367590000001</v>
      </c>
    </row>
    <row r="4231" spans="1:8">
      <c r="A4231" s="23">
        <v>4228</v>
      </c>
      <c r="B4231" s="23">
        <v>1000</v>
      </c>
      <c r="C4231" s="23">
        <v>0.9</v>
      </c>
      <c r="D4231" s="23">
        <v>1000</v>
      </c>
      <c r="E4231" s="23">
        <v>50</v>
      </c>
      <c r="F4231" s="23">
        <v>60</v>
      </c>
      <c r="G4231" s="23">
        <v>70</v>
      </c>
      <c r="H4231" s="25">
        <v>10.21072674</v>
      </c>
    </row>
    <row r="4232" spans="1:8">
      <c r="A4232" s="23">
        <v>4229</v>
      </c>
      <c r="B4232" s="23">
        <v>1000</v>
      </c>
      <c r="C4232" s="23">
        <v>0.9</v>
      </c>
      <c r="D4232" s="23">
        <v>1000</v>
      </c>
      <c r="E4232" s="23">
        <v>50</v>
      </c>
      <c r="F4232" s="23">
        <v>60</v>
      </c>
      <c r="G4232" s="23">
        <v>100</v>
      </c>
      <c r="H4232" s="25">
        <v>9.5228214260000001</v>
      </c>
    </row>
    <row r="4233" spans="1:8">
      <c r="A4233" s="23">
        <v>4230</v>
      </c>
      <c r="B4233" s="23">
        <v>1000</v>
      </c>
      <c r="C4233" s="23">
        <v>0.9</v>
      </c>
      <c r="D4233" s="23">
        <v>3000</v>
      </c>
      <c r="E4233" s="23">
        <v>1</v>
      </c>
      <c r="F4233" s="23">
        <v>0</v>
      </c>
      <c r="G4233" s="23">
        <v>0</v>
      </c>
      <c r="H4233" s="25">
        <v>17.959182739999999</v>
      </c>
    </row>
    <row r="4234" spans="1:8">
      <c r="A4234" s="23">
        <v>4231</v>
      </c>
      <c r="B4234" s="23">
        <v>1000</v>
      </c>
      <c r="C4234" s="23">
        <v>0.9</v>
      </c>
      <c r="D4234" s="23">
        <v>3000</v>
      </c>
      <c r="E4234" s="23">
        <v>1</v>
      </c>
      <c r="F4234" s="23">
        <v>0</v>
      </c>
      <c r="G4234" s="23">
        <v>5</v>
      </c>
      <c r="H4234" s="25">
        <v>16.38201523</v>
      </c>
    </row>
    <row r="4235" spans="1:8">
      <c r="A4235" s="23">
        <v>4232</v>
      </c>
      <c r="B4235" s="23">
        <v>1000</v>
      </c>
      <c r="C4235" s="23">
        <v>0.9</v>
      </c>
      <c r="D4235" s="23">
        <v>3000</v>
      </c>
      <c r="E4235" s="23">
        <v>1</v>
      </c>
      <c r="F4235" s="23">
        <v>0</v>
      </c>
      <c r="G4235" s="23">
        <v>10</v>
      </c>
      <c r="H4235" s="25">
        <v>15.63059425</v>
      </c>
    </row>
    <row r="4236" spans="1:8">
      <c r="A4236" s="23">
        <v>4233</v>
      </c>
      <c r="B4236" s="23">
        <v>1000</v>
      </c>
      <c r="C4236" s="23">
        <v>0.9</v>
      </c>
      <c r="D4236" s="23">
        <v>3000</v>
      </c>
      <c r="E4236" s="23">
        <v>1</v>
      </c>
      <c r="F4236" s="23">
        <v>0</v>
      </c>
      <c r="G4236" s="23">
        <v>40</v>
      </c>
      <c r="H4236" s="25">
        <v>14.110067369999999</v>
      </c>
    </row>
    <row r="4237" spans="1:8">
      <c r="A4237" s="23">
        <v>4234</v>
      </c>
      <c r="B4237" s="23">
        <v>1000</v>
      </c>
      <c r="C4237" s="23">
        <v>0.9</v>
      </c>
      <c r="D4237" s="23">
        <v>3000</v>
      </c>
      <c r="E4237" s="23">
        <v>1</v>
      </c>
      <c r="F4237" s="23">
        <v>0</v>
      </c>
      <c r="G4237" s="23">
        <v>70</v>
      </c>
      <c r="H4237" s="25">
        <v>13.215454100000001</v>
      </c>
    </row>
    <row r="4238" spans="1:8">
      <c r="A4238" s="23">
        <v>4235</v>
      </c>
      <c r="B4238" s="23">
        <v>1000</v>
      </c>
      <c r="C4238" s="23">
        <v>0.9</v>
      </c>
      <c r="D4238" s="23">
        <v>3000</v>
      </c>
      <c r="E4238" s="23">
        <v>1</v>
      </c>
      <c r="F4238" s="23">
        <v>0</v>
      </c>
      <c r="G4238" s="23">
        <v>100</v>
      </c>
      <c r="H4238" s="25">
        <v>12.427200320000001</v>
      </c>
    </row>
    <row r="4239" spans="1:8">
      <c r="A4239" s="23">
        <v>4236</v>
      </c>
      <c r="B4239" s="23">
        <v>1000</v>
      </c>
      <c r="C4239" s="23">
        <v>0.9</v>
      </c>
      <c r="D4239" s="23">
        <v>3000</v>
      </c>
      <c r="E4239" s="23">
        <v>1</v>
      </c>
      <c r="F4239" s="23">
        <v>30</v>
      </c>
      <c r="G4239" s="23">
        <v>0</v>
      </c>
      <c r="H4239" s="25">
        <v>17.10885811</v>
      </c>
    </row>
    <row r="4240" spans="1:8">
      <c r="A4240" s="23">
        <v>4237</v>
      </c>
      <c r="B4240" s="23">
        <v>1000</v>
      </c>
      <c r="C4240" s="23">
        <v>0.9</v>
      </c>
      <c r="D4240" s="23">
        <v>3000</v>
      </c>
      <c r="E4240" s="23">
        <v>1</v>
      </c>
      <c r="F4240" s="23">
        <v>30</v>
      </c>
      <c r="G4240" s="23">
        <v>5</v>
      </c>
      <c r="H4240" s="25">
        <v>15.557496069999999</v>
      </c>
    </row>
    <row r="4241" spans="1:8">
      <c r="A4241" s="23">
        <v>4238</v>
      </c>
      <c r="B4241" s="23">
        <v>1000</v>
      </c>
      <c r="C4241" s="23">
        <v>0.9</v>
      </c>
      <c r="D4241" s="23">
        <v>3000</v>
      </c>
      <c r="E4241" s="23">
        <v>1</v>
      </c>
      <c r="F4241" s="23">
        <v>30</v>
      </c>
      <c r="G4241" s="23">
        <v>10</v>
      </c>
      <c r="H4241" s="25">
        <v>14.77619267</v>
      </c>
    </row>
    <row r="4242" spans="1:8">
      <c r="A4242" s="23">
        <v>4239</v>
      </c>
      <c r="B4242" s="23">
        <v>1000</v>
      </c>
      <c r="C4242" s="23">
        <v>0.9</v>
      </c>
      <c r="D4242" s="23">
        <v>3000</v>
      </c>
      <c r="E4242" s="23">
        <v>1</v>
      </c>
      <c r="F4242" s="23">
        <v>30</v>
      </c>
      <c r="G4242" s="23">
        <v>40</v>
      </c>
      <c r="H4242" s="25">
        <v>13.304056170000001</v>
      </c>
    </row>
    <row r="4243" spans="1:8">
      <c r="A4243" s="23">
        <v>4240</v>
      </c>
      <c r="B4243" s="23">
        <v>1000</v>
      </c>
      <c r="C4243" s="23">
        <v>0.9</v>
      </c>
      <c r="D4243" s="23">
        <v>3000</v>
      </c>
      <c r="E4243" s="23">
        <v>1</v>
      </c>
      <c r="F4243" s="23">
        <v>30</v>
      </c>
      <c r="G4243" s="23">
        <v>70</v>
      </c>
      <c r="H4243" s="25">
        <v>12.354122159999999</v>
      </c>
    </row>
    <row r="4244" spans="1:8">
      <c r="A4244" s="23">
        <v>4241</v>
      </c>
      <c r="B4244" s="23">
        <v>1000</v>
      </c>
      <c r="C4244" s="23">
        <v>0.9</v>
      </c>
      <c r="D4244" s="23">
        <v>3000</v>
      </c>
      <c r="E4244" s="23">
        <v>1</v>
      </c>
      <c r="F4244" s="23">
        <v>30</v>
      </c>
      <c r="G4244" s="23">
        <v>100</v>
      </c>
      <c r="H4244" s="25">
        <v>11.62467957</v>
      </c>
    </row>
    <row r="4245" spans="1:8">
      <c r="A4245" s="23">
        <v>4242</v>
      </c>
      <c r="B4245" s="23">
        <v>1000</v>
      </c>
      <c r="C4245" s="23">
        <v>0.9</v>
      </c>
      <c r="D4245" s="23">
        <v>3000</v>
      </c>
      <c r="E4245" s="23">
        <v>1</v>
      </c>
      <c r="F4245" s="23">
        <v>60</v>
      </c>
      <c r="G4245" s="23">
        <v>0</v>
      </c>
      <c r="H4245" s="25">
        <v>14.02385426</v>
      </c>
    </row>
    <row r="4246" spans="1:8">
      <c r="A4246" s="23">
        <v>4243</v>
      </c>
      <c r="B4246" s="23">
        <v>1000</v>
      </c>
      <c r="C4246" s="23">
        <v>0.9</v>
      </c>
      <c r="D4246" s="23">
        <v>3000</v>
      </c>
      <c r="E4246" s="23">
        <v>1</v>
      </c>
      <c r="F4246" s="23">
        <v>60</v>
      </c>
      <c r="G4246" s="23">
        <v>5</v>
      </c>
      <c r="H4246" s="25">
        <v>12.27561951</v>
      </c>
    </row>
    <row r="4247" spans="1:8">
      <c r="A4247" s="23">
        <v>4244</v>
      </c>
      <c r="B4247" s="23">
        <v>1000</v>
      </c>
      <c r="C4247" s="23">
        <v>0.9</v>
      </c>
      <c r="D4247" s="23">
        <v>3000</v>
      </c>
      <c r="E4247" s="23">
        <v>1</v>
      </c>
      <c r="F4247" s="23">
        <v>60</v>
      </c>
      <c r="G4247" s="23">
        <v>10</v>
      </c>
      <c r="H4247" s="25">
        <v>11.53383827</v>
      </c>
    </row>
    <row r="4248" spans="1:8">
      <c r="A4248" s="23">
        <v>4245</v>
      </c>
      <c r="B4248" s="23">
        <v>1000</v>
      </c>
      <c r="C4248" s="23">
        <v>0.9</v>
      </c>
      <c r="D4248" s="23">
        <v>3000</v>
      </c>
      <c r="E4248" s="23">
        <v>1</v>
      </c>
      <c r="F4248" s="23">
        <v>60</v>
      </c>
      <c r="G4248" s="23">
        <v>40</v>
      </c>
      <c r="H4248" s="25">
        <v>10.13062573</v>
      </c>
    </row>
    <row r="4249" spans="1:8">
      <c r="A4249" s="23">
        <v>4246</v>
      </c>
      <c r="B4249" s="23">
        <v>1000</v>
      </c>
      <c r="C4249" s="23">
        <v>0.9</v>
      </c>
      <c r="D4249" s="23">
        <v>3000</v>
      </c>
      <c r="E4249" s="23">
        <v>1</v>
      </c>
      <c r="F4249" s="23">
        <v>60</v>
      </c>
      <c r="G4249" s="23">
        <v>70</v>
      </c>
      <c r="H4249" s="25">
        <v>9.3539905549999993</v>
      </c>
    </row>
    <row r="4250" spans="1:8">
      <c r="A4250" s="23">
        <v>4247</v>
      </c>
      <c r="B4250" s="23">
        <v>1000</v>
      </c>
      <c r="C4250" s="23">
        <v>0.9</v>
      </c>
      <c r="D4250" s="23">
        <v>3000</v>
      </c>
      <c r="E4250" s="23">
        <v>1</v>
      </c>
      <c r="F4250" s="23">
        <v>60</v>
      </c>
      <c r="G4250" s="23">
        <v>100</v>
      </c>
      <c r="H4250" s="25">
        <v>8.7673311229999999</v>
      </c>
    </row>
    <row r="4251" spans="1:8">
      <c r="A4251" s="23">
        <v>4248</v>
      </c>
      <c r="B4251" s="23">
        <v>1000</v>
      </c>
      <c r="C4251" s="23">
        <v>0.9</v>
      </c>
      <c r="D4251" s="23">
        <v>3000</v>
      </c>
      <c r="E4251" s="23">
        <v>5</v>
      </c>
      <c r="F4251" s="23">
        <v>0</v>
      </c>
      <c r="G4251" s="23">
        <v>0</v>
      </c>
      <c r="H4251" s="25">
        <v>22.529222489999999</v>
      </c>
    </row>
    <row r="4252" spans="1:8">
      <c r="A4252" s="23">
        <v>4249</v>
      </c>
      <c r="B4252" s="23">
        <v>1000</v>
      </c>
      <c r="C4252" s="23">
        <v>0.9</v>
      </c>
      <c r="D4252" s="23">
        <v>3000</v>
      </c>
      <c r="E4252" s="23">
        <v>5</v>
      </c>
      <c r="F4252" s="23">
        <v>0</v>
      </c>
      <c r="G4252" s="23">
        <v>5</v>
      </c>
      <c r="H4252" s="25">
        <v>20.17240906</v>
      </c>
    </row>
    <row r="4253" spans="1:8">
      <c r="A4253" s="23">
        <v>4250</v>
      </c>
      <c r="B4253" s="23">
        <v>1000</v>
      </c>
      <c r="C4253" s="23">
        <v>0.9</v>
      </c>
      <c r="D4253" s="23">
        <v>3000</v>
      </c>
      <c r="E4253" s="23">
        <v>5</v>
      </c>
      <c r="F4253" s="23">
        <v>0</v>
      </c>
      <c r="G4253" s="23">
        <v>10</v>
      </c>
      <c r="H4253" s="25">
        <v>18.92131805</v>
      </c>
    </row>
    <row r="4254" spans="1:8">
      <c r="A4254" s="23">
        <v>4251</v>
      </c>
      <c r="B4254" s="23">
        <v>1000</v>
      </c>
      <c r="C4254" s="23">
        <v>0.9</v>
      </c>
      <c r="D4254" s="23">
        <v>3000</v>
      </c>
      <c r="E4254" s="23">
        <v>5</v>
      </c>
      <c r="F4254" s="23">
        <v>0</v>
      </c>
      <c r="G4254" s="23">
        <v>40</v>
      </c>
      <c r="H4254" s="25">
        <v>16.64725876</v>
      </c>
    </row>
    <row r="4255" spans="1:8">
      <c r="A4255" s="23">
        <v>4252</v>
      </c>
      <c r="B4255" s="23">
        <v>1000</v>
      </c>
      <c r="C4255" s="23">
        <v>0.9</v>
      </c>
      <c r="D4255" s="23">
        <v>3000</v>
      </c>
      <c r="E4255" s="23">
        <v>5</v>
      </c>
      <c r="F4255" s="23">
        <v>0</v>
      </c>
      <c r="G4255" s="23">
        <v>70</v>
      </c>
      <c r="H4255" s="25">
        <v>15.23582554</v>
      </c>
    </row>
    <row r="4256" spans="1:8">
      <c r="A4256" s="23">
        <v>4253</v>
      </c>
      <c r="B4256" s="23">
        <v>1000</v>
      </c>
      <c r="C4256" s="23">
        <v>0.9</v>
      </c>
      <c r="D4256" s="23">
        <v>3000</v>
      </c>
      <c r="E4256" s="23">
        <v>5</v>
      </c>
      <c r="F4256" s="23">
        <v>0</v>
      </c>
      <c r="G4256" s="23">
        <v>100</v>
      </c>
      <c r="H4256" s="25">
        <v>13.976627349999999</v>
      </c>
    </row>
    <row r="4257" spans="1:8">
      <c r="A4257" s="23">
        <v>4254</v>
      </c>
      <c r="B4257" s="23">
        <v>1000</v>
      </c>
      <c r="C4257" s="23">
        <v>0.9</v>
      </c>
      <c r="D4257" s="23">
        <v>3000</v>
      </c>
      <c r="E4257" s="23">
        <v>5</v>
      </c>
      <c r="F4257" s="23">
        <v>30</v>
      </c>
      <c r="G4257" s="23">
        <v>0</v>
      </c>
      <c r="H4257" s="25">
        <v>20.99919319</v>
      </c>
    </row>
    <row r="4258" spans="1:8">
      <c r="A4258" s="23">
        <v>4255</v>
      </c>
      <c r="B4258" s="23">
        <v>1000</v>
      </c>
      <c r="C4258" s="23">
        <v>0.9</v>
      </c>
      <c r="D4258" s="23">
        <v>3000</v>
      </c>
      <c r="E4258" s="23">
        <v>5</v>
      </c>
      <c r="F4258" s="23">
        <v>30</v>
      </c>
      <c r="G4258" s="23">
        <v>5</v>
      </c>
      <c r="H4258" s="25">
        <v>18.765804289999998</v>
      </c>
    </row>
    <row r="4259" spans="1:8">
      <c r="A4259" s="23">
        <v>4256</v>
      </c>
      <c r="B4259" s="23">
        <v>1000</v>
      </c>
      <c r="C4259" s="23">
        <v>0.9</v>
      </c>
      <c r="D4259" s="23">
        <v>3000</v>
      </c>
      <c r="E4259" s="23">
        <v>5</v>
      </c>
      <c r="F4259" s="23">
        <v>30</v>
      </c>
      <c r="G4259" s="23">
        <v>10</v>
      </c>
      <c r="H4259" s="25">
        <v>17.629285809999999</v>
      </c>
    </row>
    <row r="4260" spans="1:8">
      <c r="A4260" s="23">
        <v>4257</v>
      </c>
      <c r="B4260" s="23">
        <v>1000</v>
      </c>
      <c r="C4260" s="23">
        <v>0.9</v>
      </c>
      <c r="D4260" s="23">
        <v>3000</v>
      </c>
      <c r="E4260" s="23">
        <v>5</v>
      </c>
      <c r="F4260" s="23">
        <v>30</v>
      </c>
      <c r="G4260" s="23">
        <v>40</v>
      </c>
      <c r="H4260" s="25">
        <v>15.41259956</v>
      </c>
    </row>
    <row r="4261" spans="1:8">
      <c r="A4261" s="23">
        <v>4258</v>
      </c>
      <c r="B4261" s="23">
        <v>1000</v>
      </c>
      <c r="C4261" s="23">
        <v>0.9</v>
      </c>
      <c r="D4261" s="23">
        <v>3000</v>
      </c>
      <c r="E4261" s="23">
        <v>5</v>
      </c>
      <c r="F4261" s="23">
        <v>30</v>
      </c>
      <c r="G4261" s="23">
        <v>70</v>
      </c>
      <c r="H4261" s="25">
        <v>13.89163971</v>
      </c>
    </row>
    <row r="4262" spans="1:8">
      <c r="A4262" s="23">
        <v>4259</v>
      </c>
      <c r="B4262" s="23">
        <v>1000</v>
      </c>
      <c r="C4262" s="23">
        <v>0.9</v>
      </c>
      <c r="D4262" s="23">
        <v>3000</v>
      </c>
      <c r="E4262" s="23">
        <v>5</v>
      </c>
      <c r="F4262" s="23">
        <v>30</v>
      </c>
      <c r="G4262" s="23">
        <v>100</v>
      </c>
      <c r="H4262" s="25">
        <v>12.79099274</v>
      </c>
    </row>
    <row r="4263" spans="1:8">
      <c r="A4263" s="23">
        <v>4260</v>
      </c>
      <c r="B4263" s="23">
        <v>1000</v>
      </c>
      <c r="C4263" s="23">
        <v>0.9</v>
      </c>
      <c r="D4263" s="23">
        <v>3000</v>
      </c>
      <c r="E4263" s="23">
        <v>5</v>
      </c>
      <c r="F4263" s="23">
        <v>60</v>
      </c>
      <c r="G4263" s="23">
        <v>0</v>
      </c>
      <c r="H4263" s="25">
        <v>16.26849365</v>
      </c>
    </row>
    <row r="4264" spans="1:8">
      <c r="A4264" s="23">
        <v>4261</v>
      </c>
      <c r="B4264" s="23">
        <v>1000</v>
      </c>
      <c r="C4264" s="23">
        <v>0.9</v>
      </c>
      <c r="D4264" s="23">
        <v>3000</v>
      </c>
      <c r="E4264" s="23">
        <v>5</v>
      </c>
      <c r="F4264" s="23">
        <v>60</v>
      </c>
      <c r="G4264" s="23">
        <v>5</v>
      </c>
      <c r="H4264" s="25">
        <v>13.81128502</v>
      </c>
    </row>
    <row r="4265" spans="1:8">
      <c r="A4265" s="23">
        <v>4262</v>
      </c>
      <c r="B4265" s="23">
        <v>1000</v>
      </c>
      <c r="C4265" s="23">
        <v>0.9</v>
      </c>
      <c r="D4265" s="23">
        <v>3000</v>
      </c>
      <c r="E4265" s="23">
        <v>5</v>
      </c>
      <c r="F4265" s="23">
        <v>60</v>
      </c>
      <c r="G4265" s="23">
        <v>10</v>
      </c>
      <c r="H4265" s="25">
        <v>12.742731089999999</v>
      </c>
    </row>
    <row r="4266" spans="1:8">
      <c r="A4266" s="23">
        <v>4263</v>
      </c>
      <c r="B4266" s="23">
        <v>1000</v>
      </c>
      <c r="C4266" s="23">
        <v>0.9</v>
      </c>
      <c r="D4266" s="23">
        <v>3000</v>
      </c>
      <c r="E4266" s="23">
        <v>5</v>
      </c>
      <c r="F4266" s="23">
        <v>60</v>
      </c>
      <c r="G4266" s="23">
        <v>40</v>
      </c>
      <c r="H4266" s="25">
        <v>10.98412323</v>
      </c>
    </row>
    <row r="4267" spans="1:8">
      <c r="A4267" s="23">
        <v>4264</v>
      </c>
      <c r="B4267" s="23">
        <v>1000</v>
      </c>
      <c r="C4267" s="23">
        <v>0.9</v>
      </c>
      <c r="D4267" s="23">
        <v>3000</v>
      </c>
      <c r="E4267" s="23">
        <v>5</v>
      </c>
      <c r="F4267" s="23">
        <v>60</v>
      </c>
      <c r="G4267" s="23">
        <v>70</v>
      </c>
      <c r="H4267" s="25">
        <v>10.076864240000001</v>
      </c>
    </row>
    <row r="4268" spans="1:8">
      <c r="A4268" s="23">
        <v>4265</v>
      </c>
      <c r="B4268" s="23">
        <v>1000</v>
      </c>
      <c r="C4268" s="23">
        <v>0.9</v>
      </c>
      <c r="D4268" s="23">
        <v>3000</v>
      </c>
      <c r="E4268" s="23">
        <v>5</v>
      </c>
      <c r="F4268" s="23">
        <v>60</v>
      </c>
      <c r="G4268" s="23">
        <v>100</v>
      </c>
      <c r="H4268" s="25">
        <v>9.4117164609999993</v>
      </c>
    </row>
    <row r="4269" spans="1:8">
      <c r="A4269" s="23">
        <v>4266</v>
      </c>
      <c r="B4269" s="23">
        <v>1000</v>
      </c>
      <c r="C4269" s="23">
        <v>0.9</v>
      </c>
      <c r="D4269" s="23">
        <v>3000</v>
      </c>
      <c r="E4269" s="23">
        <v>10</v>
      </c>
      <c r="F4269" s="23">
        <v>0</v>
      </c>
      <c r="G4269" s="23">
        <v>0</v>
      </c>
      <c r="H4269" s="25">
        <v>23.005054470000001</v>
      </c>
    </row>
    <row r="4270" spans="1:8">
      <c r="A4270" s="23">
        <v>4267</v>
      </c>
      <c r="B4270" s="23">
        <v>1000</v>
      </c>
      <c r="C4270" s="23">
        <v>0.9</v>
      </c>
      <c r="D4270" s="23">
        <v>3000</v>
      </c>
      <c r="E4270" s="23">
        <v>10</v>
      </c>
      <c r="F4270" s="23">
        <v>0</v>
      </c>
      <c r="G4270" s="23">
        <v>5</v>
      </c>
      <c r="H4270" s="25">
        <v>20.563005449999999</v>
      </c>
    </row>
    <row r="4271" spans="1:8">
      <c r="A4271" s="23">
        <v>4268</v>
      </c>
      <c r="B4271" s="23">
        <v>1000</v>
      </c>
      <c r="C4271" s="23">
        <v>0.9</v>
      </c>
      <c r="D4271" s="23">
        <v>3000</v>
      </c>
      <c r="E4271" s="23">
        <v>10</v>
      </c>
      <c r="F4271" s="23">
        <v>0</v>
      </c>
      <c r="G4271" s="23">
        <v>10</v>
      </c>
      <c r="H4271" s="25">
        <v>19.254465100000001</v>
      </c>
    </row>
    <row r="4272" spans="1:8">
      <c r="A4272" s="23">
        <v>4269</v>
      </c>
      <c r="B4272" s="23">
        <v>1000</v>
      </c>
      <c r="C4272" s="23">
        <v>0.9</v>
      </c>
      <c r="D4272" s="23">
        <v>3000</v>
      </c>
      <c r="E4272" s="23">
        <v>10</v>
      </c>
      <c r="F4272" s="23">
        <v>0</v>
      </c>
      <c r="G4272" s="23">
        <v>40</v>
      </c>
      <c r="H4272" s="25">
        <v>16.882320400000001</v>
      </c>
    </row>
    <row r="4273" spans="1:8">
      <c r="A4273" s="23">
        <v>4270</v>
      </c>
      <c r="B4273" s="23">
        <v>1000</v>
      </c>
      <c r="C4273" s="23">
        <v>0.9</v>
      </c>
      <c r="D4273" s="23">
        <v>3000</v>
      </c>
      <c r="E4273" s="23">
        <v>10</v>
      </c>
      <c r="F4273" s="23">
        <v>0</v>
      </c>
      <c r="G4273" s="23">
        <v>70</v>
      </c>
      <c r="H4273" s="25">
        <v>15.502223969999999</v>
      </c>
    </row>
    <row r="4274" spans="1:8">
      <c r="A4274" s="23">
        <v>4271</v>
      </c>
      <c r="B4274" s="23">
        <v>1000</v>
      </c>
      <c r="C4274" s="23">
        <v>0.9</v>
      </c>
      <c r="D4274" s="23">
        <v>3000</v>
      </c>
      <c r="E4274" s="23">
        <v>10</v>
      </c>
      <c r="F4274" s="23">
        <v>0</v>
      </c>
      <c r="G4274" s="23">
        <v>100</v>
      </c>
      <c r="H4274" s="25">
        <v>14.19142532</v>
      </c>
    </row>
    <row r="4275" spans="1:8">
      <c r="A4275" s="23">
        <v>4272</v>
      </c>
      <c r="B4275" s="23">
        <v>1000</v>
      </c>
      <c r="C4275" s="23">
        <v>0.9</v>
      </c>
      <c r="D4275" s="23">
        <v>3000</v>
      </c>
      <c r="E4275" s="23">
        <v>10</v>
      </c>
      <c r="F4275" s="23">
        <v>30</v>
      </c>
      <c r="G4275" s="23">
        <v>0</v>
      </c>
      <c r="H4275" s="25">
        <v>21.396709439999999</v>
      </c>
    </row>
    <row r="4276" spans="1:8">
      <c r="A4276" s="23">
        <v>4273</v>
      </c>
      <c r="B4276" s="23">
        <v>1000</v>
      </c>
      <c r="C4276" s="23">
        <v>0.9</v>
      </c>
      <c r="D4276" s="23">
        <v>3000</v>
      </c>
      <c r="E4276" s="23">
        <v>10</v>
      </c>
      <c r="F4276" s="23">
        <v>30</v>
      </c>
      <c r="G4276" s="23">
        <v>5</v>
      </c>
      <c r="H4276" s="25">
        <v>19.089031219999999</v>
      </c>
    </row>
    <row r="4277" spans="1:8">
      <c r="A4277" s="23">
        <v>4274</v>
      </c>
      <c r="B4277" s="23">
        <v>1000</v>
      </c>
      <c r="C4277" s="23">
        <v>0.9</v>
      </c>
      <c r="D4277" s="23">
        <v>3000</v>
      </c>
      <c r="E4277" s="23">
        <v>10</v>
      </c>
      <c r="F4277" s="23">
        <v>30</v>
      </c>
      <c r="G4277" s="23">
        <v>10</v>
      </c>
      <c r="H4277" s="25">
        <v>17.906301500000001</v>
      </c>
    </row>
    <row r="4278" spans="1:8">
      <c r="A4278" s="23">
        <v>4275</v>
      </c>
      <c r="B4278" s="23">
        <v>1000</v>
      </c>
      <c r="C4278" s="23">
        <v>0.9</v>
      </c>
      <c r="D4278" s="23">
        <v>3000</v>
      </c>
      <c r="E4278" s="23">
        <v>10</v>
      </c>
      <c r="F4278" s="23">
        <v>30</v>
      </c>
      <c r="G4278" s="23">
        <v>40</v>
      </c>
      <c r="H4278" s="25">
        <v>15.68921089</v>
      </c>
    </row>
    <row r="4279" spans="1:8">
      <c r="A4279" s="23">
        <v>4276</v>
      </c>
      <c r="B4279" s="23">
        <v>1000</v>
      </c>
      <c r="C4279" s="23">
        <v>0.9</v>
      </c>
      <c r="D4279" s="23">
        <v>3000</v>
      </c>
      <c r="E4279" s="23">
        <v>10</v>
      </c>
      <c r="F4279" s="23">
        <v>30</v>
      </c>
      <c r="G4279" s="23">
        <v>70</v>
      </c>
      <c r="H4279" s="25">
        <v>14.10498619</v>
      </c>
    </row>
    <row r="4280" spans="1:8">
      <c r="A4280" s="23">
        <v>4277</v>
      </c>
      <c r="B4280" s="23">
        <v>1000</v>
      </c>
      <c r="C4280" s="23">
        <v>0.9</v>
      </c>
      <c r="D4280" s="23">
        <v>3000</v>
      </c>
      <c r="E4280" s="23">
        <v>10</v>
      </c>
      <c r="F4280" s="23">
        <v>30</v>
      </c>
      <c r="G4280" s="23">
        <v>100</v>
      </c>
      <c r="H4280" s="25">
        <v>12.963961599999999</v>
      </c>
    </row>
    <row r="4281" spans="1:8">
      <c r="A4281" s="23">
        <v>4278</v>
      </c>
      <c r="B4281" s="23">
        <v>1000</v>
      </c>
      <c r="C4281" s="23">
        <v>0.9</v>
      </c>
      <c r="D4281" s="23">
        <v>3000</v>
      </c>
      <c r="E4281" s="23">
        <v>10</v>
      </c>
      <c r="F4281" s="23">
        <v>60</v>
      </c>
      <c r="G4281" s="23">
        <v>0</v>
      </c>
      <c r="H4281" s="25">
        <v>16.473873139999998</v>
      </c>
    </row>
    <row r="4282" spans="1:8">
      <c r="A4282" s="23">
        <v>4279</v>
      </c>
      <c r="B4282" s="23">
        <v>1000</v>
      </c>
      <c r="C4282" s="23">
        <v>0.9</v>
      </c>
      <c r="D4282" s="23">
        <v>3000</v>
      </c>
      <c r="E4282" s="23">
        <v>10</v>
      </c>
      <c r="F4282" s="23">
        <v>60</v>
      </c>
      <c r="G4282" s="23">
        <v>5</v>
      </c>
      <c r="H4282" s="25">
        <v>14.02604103</v>
      </c>
    </row>
    <row r="4283" spans="1:8">
      <c r="A4283" s="23">
        <v>4280</v>
      </c>
      <c r="B4283" s="23">
        <v>1000</v>
      </c>
      <c r="C4283" s="23">
        <v>0.9</v>
      </c>
      <c r="D4283" s="23">
        <v>3000</v>
      </c>
      <c r="E4283" s="23">
        <v>10</v>
      </c>
      <c r="F4283" s="23">
        <v>60</v>
      </c>
      <c r="G4283" s="23">
        <v>10</v>
      </c>
      <c r="H4283" s="25">
        <v>12.91984558</v>
      </c>
    </row>
    <row r="4284" spans="1:8">
      <c r="A4284" s="23">
        <v>4281</v>
      </c>
      <c r="B4284" s="23">
        <v>1000</v>
      </c>
      <c r="C4284" s="23">
        <v>0.9</v>
      </c>
      <c r="D4284" s="23">
        <v>3000</v>
      </c>
      <c r="E4284" s="23">
        <v>10</v>
      </c>
      <c r="F4284" s="23">
        <v>60</v>
      </c>
      <c r="G4284" s="23">
        <v>40</v>
      </c>
      <c r="H4284" s="25">
        <v>11.10524178</v>
      </c>
    </row>
    <row r="4285" spans="1:8">
      <c r="A4285" s="23">
        <v>4282</v>
      </c>
      <c r="B4285" s="23">
        <v>1000</v>
      </c>
      <c r="C4285" s="23">
        <v>0.9</v>
      </c>
      <c r="D4285" s="23">
        <v>3000</v>
      </c>
      <c r="E4285" s="23">
        <v>10</v>
      </c>
      <c r="F4285" s="23">
        <v>60</v>
      </c>
      <c r="G4285" s="23">
        <v>70</v>
      </c>
      <c r="H4285" s="25">
        <v>10.17319489</v>
      </c>
    </row>
    <row r="4286" spans="1:8">
      <c r="A4286" s="23">
        <v>4283</v>
      </c>
      <c r="B4286" s="23">
        <v>1000</v>
      </c>
      <c r="C4286" s="23">
        <v>0.9</v>
      </c>
      <c r="D4286" s="23">
        <v>3000</v>
      </c>
      <c r="E4286" s="23">
        <v>10</v>
      </c>
      <c r="F4286" s="23">
        <v>60</v>
      </c>
      <c r="G4286" s="23">
        <v>100</v>
      </c>
      <c r="H4286" s="25">
        <v>9.4916362759999995</v>
      </c>
    </row>
    <row r="4287" spans="1:8">
      <c r="A4287" s="23">
        <v>4284</v>
      </c>
      <c r="B4287" s="23">
        <v>1000</v>
      </c>
      <c r="C4287" s="23">
        <v>0.9</v>
      </c>
      <c r="D4287" s="23">
        <v>3000</v>
      </c>
      <c r="E4287" s="23">
        <v>20</v>
      </c>
      <c r="F4287" s="23">
        <v>0</v>
      </c>
      <c r="G4287" s="23">
        <v>0</v>
      </c>
      <c r="H4287" s="25">
        <v>23.221288680000001</v>
      </c>
    </row>
    <row r="4288" spans="1:8">
      <c r="A4288" s="23">
        <v>4285</v>
      </c>
      <c r="B4288" s="23">
        <v>1000</v>
      </c>
      <c r="C4288" s="23">
        <v>0.9</v>
      </c>
      <c r="D4288" s="23">
        <v>3000</v>
      </c>
      <c r="E4288" s="23">
        <v>20</v>
      </c>
      <c r="F4288" s="23">
        <v>0</v>
      </c>
      <c r="G4288" s="23">
        <v>5</v>
      </c>
      <c r="H4288" s="25">
        <v>20.741771700000001</v>
      </c>
    </row>
    <row r="4289" spans="1:8">
      <c r="A4289" s="23">
        <v>4286</v>
      </c>
      <c r="B4289" s="23">
        <v>1000</v>
      </c>
      <c r="C4289" s="23">
        <v>0.9</v>
      </c>
      <c r="D4289" s="23">
        <v>3000</v>
      </c>
      <c r="E4289" s="23">
        <v>20</v>
      </c>
      <c r="F4289" s="23">
        <v>0</v>
      </c>
      <c r="G4289" s="23">
        <v>10</v>
      </c>
      <c r="H4289" s="25">
        <v>19.407489779999999</v>
      </c>
    </row>
    <row r="4290" spans="1:8">
      <c r="A4290" s="23">
        <v>4287</v>
      </c>
      <c r="B4290" s="23">
        <v>1000</v>
      </c>
      <c r="C4290" s="23">
        <v>0.9</v>
      </c>
      <c r="D4290" s="23">
        <v>3000</v>
      </c>
      <c r="E4290" s="23">
        <v>20</v>
      </c>
      <c r="F4290" s="23">
        <v>0</v>
      </c>
      <c r="G4290" s="23">
        <v>40</v>
      </c>
      <c r="H4290" s="25">
        <v>16.991249079999999</v>
      </c>
    </row>
    <row r="4291" spans="1:8">
      <c r="A4291" s="23">
        <v>4288</v>
      </c>
      <c r="B4291" s="23">
        <v>1000</v>
      </c>
      <c r="C4291" s="23">
        <v>0.9</v>
      </c>
      <c r="D4291" s="23">
        <v>3000</v>
      </c>
      <c r="E4291" s="23">
        <v>20</v>
      </c>
      <c r="F4291" s="23">
        <v>0</v>
      </c>
      <c r="G4291" s="23">
        <v>70</v>
      </c>
      <c r="H4291" s="25">
        <v>15.627006529999999</v>
      </c>
    </row>
    <row r="4292" spans="1:8">
      <c r="A4292" s="23">
        <v>4289</v>
      </c>
      <c r="B4292" s="23">
        <v>1000</v>
      </c>
      <c r="C4292" s="23">
        <v>0.9</v>
      </c>
      <c r="D4292" s="23">
        <v>3000</v>
      </c>
      <c r="E4292" s="23">
        <v>20</v>
      </c>
      <c r="F4292" s="23">
        <v>0</v>
      </c>
      <c r="G4292" s="23">
        <v>100</v>
      </c>
      <c r="H4292" s="25">
        <v>14.2921257</v>
      </c>
    </row>
    <row r="4293" spans="1:8">
      <c r="A4293" s="23">
        <v>4290</v>
      </c>
      <c r="B4293" s="23">
        <v>1000</v>
      </c>
      <c r="C4293" s="23">
        <v>0.9</v>
      </c>
      <c r="D4293" s="23">
        <v>3000</v>
      </c>
      <c r="E4293" s="23">
        <v>20</v>
      </c>
      <c r="F4293" s="23">
        <v>30</v>
      </c>
      <c r="G4293" s="23">
        <v>0</v>
      </c>
      <c r="H4293" s="25">
        <v>21.5778389</v>
      </c>
    </row>
    <row r="4294" spans="1:8">
      <c r="A4294" s="23">
        <v>4291</v>
      </c>
      <c r="B4294" s="23">
        <v>1000</v>
      </c>
      <c r="C4294" s="23">
        <v>0.9</v>
      </c>
      <c r="D4294" s="23">
        <v>3000</v>
      </c>
      <c r="E4294" s="23">
        <v>20</v>
      </c>
      <c r="F4294" s="23">
        <v>30</v>
      </c>
      <c r="G4294" s="23">
        <v>5</v>
      </c>
      <c r="H4294" s="25">
        <v>19.23753357</v>
      </c>
    </row>
    <row r="4295" spans="1:8">
      <c r="A4295" s="23">
        <v>4292</v>
      </c>
      <c r="B4295" s="23">
        <v>1000</v>
      </c>
      <c r="C4295" s="23">
        <v>0.9</v>
      </c>
      <c r="D4295" s="23">
        <v>3000</v>
      </c>
      <c r="E4295" s="23">
        <v>20</v>
      </c>
      <c r="F4295" s="23">
        <v>30</v>
      </c>
      <c r="G4295" s="23">
        <v>10</v>
      </c>
      <c r="H4295" s="25">
        <v>18.034132</v>
      </c>
    </row>
    <row r="4296" spans="1:8">
      <c r="A4296" s="23">
        <v>4293</v>
      </c>
      <c r="B4296" s="23">
        <v>1000</v>
      </c>
      <c r="C4296" s="23">
        <v>0.9</v>
      </c>
      <c r="D4296" s="23">
        <v>3000</v>
      </c>
      <c r="E4296" s="23">
        <v>20</v>
      </c>
      <c r="F4296" s="23">
        <v>30</v>
      </c>
      <c r="G4296" s="23">
        <v>40</v>
      </c>
      <c r="H4296" s="25">
        <v>15.818802829999999</v>
      </c>
    </row>
    <row r="4297" spans="1:8">
      <c r="A4297" s="23">
        <v>4294</v>
      </c>
      <c r="B4297" s="23">
        <v>1000</v>
      </c>
      <c r="C4297" s="23">
        <v>0.9</v>
      </c>
      <c r="D4297" s="23">
        <v>3000</v>
      </c>
      <c r="E4297" s="23">
        <v>20</v>
      </c>
      <c r="F4297" s="23">
        <v>30</v>
      </c>
      <c r="G4297" s="23">
        <v>70</v>
      </c>
      <c r="H4297" s="25">
        <v>14.20503712</v>
      </c>
    </row>
    <row r="4298" spans="1:8">
      <c r="A4298" s="23">
        <v>4295</v>
      </c>
      <c r="B4298" s="23">
        <v>1000</v>
      </c>
      <c r="C4298" s="23">
        <v>0.9</v>
      </c>
      <c r="D4298" s="23">
        <v>3000</v>
      </c>
      <c r="E4298" s="23">
        <v>20</v>
      </c>
      <c r="F4298" s="23">
        <v>30</v>
      </c>
      <c r="G4298" s="23">
        <v>100</v>
      </c>
      <c r="H4298" s="25">
        <v>13.045199390000001</v>
      </c>
    </row>
    <row r="4299" spans="1:8">
      <c r="A4299" s="23">
        <v>4296</v>
      </c>
      <c r="B4299" s="23">
        <v>1000</v>
      </c>
      <c r="C4299" s="23">
        <v>0.9</v>
      </c>
      <c r="D4299" s="23">
        <v>3000</v>
      </c>
      <c r="E4299" s="23">
        <v>20</v>
      </c>
      <c r="F4299" s="23">
        <v>60</v>
      </c>
      <c r="G4299" s="23">
        <v>0</v>
      </c>
      <c r="H4299" s="25">
        <v>16.56908417</v>
      </c>
    </row>
    <row r="4300" spans="1:8">
      <c r="A4300" s="23">
        <v>4297</v>
      </c>
      <c r="B4300" s="23">
        <v>1000</v>
      </c>
      <c r="C4300" s="23">
        <v>0.9</v>
      </c>
      <c r="D4300" s="23">
        <v>3000</v>
      </c>
      <c r="E4300" s="23">
        <v>20</v>
      </c>
      <c r="F4300" s="23">
        <v>60</v>
      </c>
      <c r="G4300" s="23">
        <v>5</v>
      </c>
      <c r="H4300" s="25">
        <v>14.126811030000001</v>
      </c>
    </row>
    <row r="4301" spans="1:8">
      <c r="A4301" s="23">
        <v>4298</v>
      </c>
      <c r="B4301" s="23">
        <v>1000</v>
      </c>
      <c r="C4301" s="23">
        <v>0.9</v>
      </c>
      <c r="D4301" s="23">
        <v>3000</v>
      </c>
      <c r="E4301" s="23">
        <v>20</v>
      </c>
      <c r="F4301" s="23">
        <v>60</v>
      </c>
      <c r="G4301" s="23">
        <v>10</v>
      </c>
      <c r="H4301" s="25">
        <v>13.003095630000001</v>
      </c>
    </row>
    <row r="4302" spans="1:8">
      <c r="A4302" s="23">
        <v>4299</v>
      </c>
      <c r="B4302" s="23">
        <v>1000</v>
      </c>
      <c r="C4302" s="23">
        <v>0.9</v>
      </c>
      <c r="D4302" s="23">
        <v>3000</v>
      </c>
      <c r="E4302" s="23">
        <v>20</v>
      </c>
      <c r="F4302" s="23">
        <v>60</v>
      </c>
      <c r="G4302" s="23">
        <v>40</v>
      </c>
      <c r="H4302" s="25">
        <v>11.16242886</v>
      </c>
    </row>
    <row r="4303" spans="1:8">
      <c r="A4303" s="23">
        <v>4300</v>
      </c>
      <c r="B4303" s="23">
        <v>1000</v>
      </c>
      <c r="C4303" s="23">
        <v>0.9</v>
      </c>
      <c r="D4303" s="23">
        <v>3000</v>
      </c>
      <c r="E4303" s="23">
        <v>20</v>
      </c>
      <c r="F4303" s="23">
        <v>60</v>
      </c>
      <c r="G4303" s="23">
        <v>70</v>
      </c>
      <c r="H4303" s="25">
        <v>10.218844410000001</v>
      </c>
    </row>
    <row r="4304" spans="1:8">
      <c r="A4304" s="23">
        <v>4301</v>
      </c>
      <c r="B4304" s="23">
        <v>1000</v>
      </c>
      <c r="C4304" s="23">
        <v>0.9</v>
      </c>
      <c r="D4304" s="23">
        <v>3000</v>
      </c>
      <c r="E4304" s="23">
        <v>20</v>
      </c>
      <c r="F4304" s="23">
        <v>60</v>
      </c>
      <c r="G4304" s="23">
        <v>100</v>
      </c>
      <c r="H4304" s="25">
        <v>9.5296401979999992</v>
      </c>
    </row>
    <row r="4305" spans="1:8">
      <c r="A4305" s="23">
        <v>4302</v>
      </c>
      <c r="B4305" s="23">
        <v>1000</v>
      </c>
      <c r="C4305" s="23">
        <v>0.9</v>
      </c>
      <c r="D4305" s="23">
        <v>3000</v>
      </c>
      <c r="E4305" s="23">
        <v>50</v>
      </c>
      <c r="F4305" s="23">
        <v>0</v>
      </c>
      <c r="G4305" s="23">
        <v>0</v>
      </c>
      <c r="H4305" s="25">
        <v>23.343452450000001</v>
      </c>
    </row>
    <row r="4306" spans="1:8">
      <c r="A4306" s="23">
        <v>4303</v>
      </c>
      <c r="B4306" s="23">
        <v>1000</v>
      </c>
      <c r="C4306" s="23">
        <v>0.9</v>
      </c>
      <c r="D4306" s="23">
        <v>3000</v>
      </c>
      <c r="E4306" s="23">
        <v>50</v>
      </c>
      <c r="F4306" s="23">
        <v>0</v>
      </c>
      <c r="G4306" s="23">
        <v>5</v>
      </c>
      <c r="H4306" s="25">
        <v>20.843254089999999</v>
      </c>
    </row>
    <row r="4307" spans="1:8">
      <c r="A4307" s="23">
        <v>4304</v>
      </c>
      <c r="B4307" s="23">
        <v>1000</v>
      </c>
      <c r="C4307" s="23">
        <v>0.9</v>
      </c>
      <c r="D4307" s="23">
        <v>3000</v>
      </c>
      <c r="E4307" s="23">
        <v>50</v>
      </c>
      <c r="F4307" s="23">
        <v>0</v>
      </c>
      <c r="G4307" s="23">
        <v>10</v>
      </c>
      <c r="H4307" s="25">
        <v>19.494586949999999</v>
      </c>
    </row>
    <row r="4308" spans="1:8">
      <c r="A4308" s="23">
        <v>4305</v>
      </c>
      <c r="B4308" s="23">
        <v>1000</v>
      </c>
      <c r="C4308" s="23">
        <v>0.9</v>
      </c>
      <c r="D4308" s="23">
        <v>3000</v>
      </c>
      <c r="E4308" s="23">
        <v>50</v>
      </c>
      <c r="F4308" s="23">
        <v>0</v>
      </c>
      <c r="G4308" s="23">
        <v>40</v>
      </c>
      <c r="H4308" s="25">
        <v>17.053632740000001</v>
      </c>
    </row>
    <row r="4309" spans="1:8">
      <c r="A4309" s="23">
        <v>4306</v>
      </c>
      <c r="B4309" s="23">
        <v>1000</v>
      </c>
      <c r="C4309" s="23">
        <v>0.9</v>
      </c>
      <c r="D4309" s="23">
        <v>3000</v>
      </c>
      <c r="E4309" s="23">
        <v>50</v>
      </c>
      <c r="F4309" s="23">
        <v>0</v>
      </c>
      <c r="G4309" s="23">
        <v>70</v>
      </c>
      <c r="H4309" s="25">
        <v>15.698982239999999</v>
      </c>
    </row>
    <row r="4310" spans="1:8">
      <c r="A4310" s="23">
        <v>4307</v>
      </c>
      <c r="B4310" s="23">
        <v>1000</v>
      </c>
      <c r="C4310" s="23">
        <v>0.9</v>
      </c>
      <c r="D4310" s="23">
        <v>3000</v>
      </c>
      <c r="E4310" s="23">
        <v>50</v>
      </c>
      <c r="F4310" s="23">
        <v>0</v>
      </c>
      <c r="G4310" s="23">
        <v>100</v>
      </c>
      <c r="H4310" s="25">
        <v>14.35026264</v>
      </c>
    </row>
    <row r="4311" spans="1:8">
      <c r="A4311" s="23">
        <v>4308</v>
      </c>
      <c r="B4311" s="23">
        <v>1000</v>
      </c>
      <c r="C4311" s="23">
        <v>0.9</v>
      </c>
      <c r="D4311" s="23">
        <v>3000</v>
      </c>
      <c r="E4311" s="23">
        <v>50</v>
      </c>
      <c r="F4311" s="23">
        <v>30</v>
      </c>
      <c r="G4311" s="23">
        <v>0</v>
      </c>
      <c r="H4311" s="25">
        <v>21.680400850000002</v>
      </c>
    </row>
    <row r="4312" spans="1:8">
      <c r="A4312" s="23">
        <v>4309</v>
      </c>
      <c r="B4312" s="23">
        <v>1000</v>
      </c>
      <c r="C4312" s="23">
        <v>0.9</v>
      </c>
      <c r="D4312" s="23">
        <v>3000</v>
      </c>
      <c r="E4312" s="23">
        <v>50</v>
      </c>
      <c r="F4312" s="23">
        <v>30</v>
      </c>
      <c r="G4312" s="23">
        <v>5</v>
      </c>
      <c r="H4312" s="25">
        <v>19.322082519999999</v>
      </c>
    </row>
    <row r="4313" spans="1:8">
      <c r="A4313" s="23">
        <v>4310</v>
      </c>
      <c r="B4313" s="23">
        <v>1000</v>
      </c>
      <c r="C4313" s="23">
        <v>0.9</v>
      </c>
      <c r="D4313" s="23">
        <v>3000</v>
      </c>
      <c r="E4313" s="23">
        <v>50</v>
      </c>
      <c r="F4313" s="23">
        <v>30</v>
      </c>
      <c r="G4313" s="23">
        <v>10</v>
      </c>
      <c r="H4313" s="25">
        <v>18.10713196</v>
      </c>
    </row>
    <row r="4314" spans="1:8">
      <c r="A4314" s="23">
        <v>4311</v>
      </c>
      <c r="B4314" s="23">
        <v>1000</v>
      </c>
      <c r="C4314" s="23">
        <v>0.9</v>
      </c>
      <c r="D4314" s="23">
        <v>3000</v>
      </c>
      <c r="E4314" s="23">
        <v>50</v>
      </c>
      <c r="F4314" s="23">
        <v>30</v>
      </c>
      <c r="G4314" s="23">
        <v>40</v>
      </c>
      <c r="H4314" s="25">
        <v>15.893553730000001</v>
      </c>
    </row>
    <row r="4315" spans="1:8">
      <c r="A4315" s="23">
        <v>4312</v>
      </c>
      <c r="B4315" s="23">
        <v>1000</v>
      </c>
      <c r="C4315" s="23">
        <v>0.9</v>
      </c>
      <c r="D4315" s="23">
        <v>3000</v>
      </c>
      <c r="E4315" s="23">
        <v>50</v>
      </c>
      <c r="F4315" s="23">
        <v>30</v>
      </c>
      <c r="G4315" s="23">
        <v>70</v>
      </c>
      <c r="H4315" s="25">
        <v>14.26280594</v>
      </c>
    </row>
    <row r="4316" spans="1:8">
      <c r="A4316" s="23">
        <v>4313</v>
      </c>
      <c r="B4316" s="23">
        <v>1000</v>
      </c>
      <c r="C4316" s="23">
        <v>0.9</v>
      </c>
      <c r="D4316" s="23">
        <v>3000</v>
      </c>
      <c r="E4316" s="23">
        <v>50</v>
      </c>
      <c r="F4316" s="23">
        <v>30</v>
      </c>
      <c r="G4316" s="23">
        <v>100</v>
      </c>
      <c r="H4316" s="25">
        <v>13.09216404</v>
      </c>
    </row>
    <row r="4317" spans="1:8">
      <c r="A4317" s="23">
        <v>4314</v>
      </c>
      <c r="B4317" s="23">
        <v>1000</v>
      </c>
      <c r="C4317" s="23">
        <v>0.9</v>
      </c>
      <c r="D4317" s="23">
        <v>3000</v>
      </c>
      <c r="E4317" s="23">
        <v>50</v>
      </c>
      <c r="F4317" s="23">
        <v>60</v>
      </c>
      <c r="G4317" s="23">
        <v>0</v>
      </c>
      <c r="H4317" s="25">
        <v>16.623647689999999</v>
      </c>
    </row>
    <row r="4318" spans="1:8">
      <c r="A4318" s="23">
        <v>4315</v>
      </c>
      <c r="B4318" s="23">
        <v>1000</v>
      </c>
      <c r="C4318" s="23">
        <v>0.9</v>
      </c>
      <c r="D4318" s="23">
        <v>3000</v>
      </c>
      <c r="E4318" s="23">
        <v>50</v>
      </c>
      <c r="F4318" s="23">
        <v>60</v>
      </c>
      <c r="G4318" s="23">
        <v>5</v>
      </c>
      <c r="H4318" s="25">
        <v>14.185014730000001</v>
      </c>
    </row>
    <row r="4319" spans="1:8">
      <c r="A4319" s="23">
        <v>4316</v>
      </c>
      <c r="B4319" s="23">
        <v>1000</v>
      </c>
      <c r="C4319" s="23">
        <v>0.9</v>
      </c>
      <c r="D4319" s="23">
        <v>3000</v>
      </c>
      <c r="E4319" s="23">
        <v>50</v>
      </c>
      <c r="F4319" s="23">
        <v>60</v>
      </c>
      <c r="G4319" s="23">
        <v>10</v>
      </c>
      <c r="H4319" s="25">
        <v>13.051241879999999</v>
      </c>
    </row>
    <row r="4320" spans="1:8">
      <c r="A4320" s="23">
        <v>4317</v>
      </c>
      <c r="B4320" s="23">
        <v>1000</v>
      </c>
      <c r="C4320" s="23">
        <v>0.9</v>
      </c>
      <c r="D4320" s="23">
        <v>3000</v>
      </c>
      <c r="E4320" s="23">
        <v>50</v>
      </c>
      <c r="F4320" s="23">
        <v>60</v>
      </c>
      <c r="G4320" s="23">
        <v>40</v>
      </c>
      <c r="H4320" s="25">
        <v>11.195606229999999</v>
      </c>
    </row>
    <row r="4321" spans="1:8">
      <c r="A4321" s="23">
        <v>4318</v>
      </c>
      <c r="B4321" s="23">
        <v>1000</v>
      </c>
      <c r="C4321" s="23">
        <v>0.9</v>
      </c>
      <c r="D4321" s="23">
        <v>3000</v>
      </c>
      <c r="E4321" s="23">
        <v>50</v>
      </c>
      <c r="F4321" s="23">
        <v>60</v>
      </c>
      <c r="G4321" s="23">
        <v>70</v>
      </c>
      <c r="H4321" s="25">
        <v>10.245388030000001</v>
      </c>
    </row>
    <row r="4322" spans="1:8">
      <c r="A4322" s="23">
        <v>4319</v>
      </c>
      <c r="B4322" s="23">
        <v>1000</v>
      </c>
      <c r="C4322" s="23">
        <v>0.9</v>
      </c>
      <c r="D4322" s="23">
        <v>3000</v>
      </c>
      <c r="E4322" s="23">
        <v>50</v>
      </c>
      <c r="F4322" s="23">
        <v>60</v>
      </c>
      <c r="G4322" s="23">
        <v>100</v>
      </c>
      <c r="H4322" s="25">
        <v>9.5517873760000001</v>
      </c>
    </row>
    <row r="4323" spans="1:8">
      <c r="A4323" s="23">
        <v>4320</v>
      </c>
      <c r="B4323" s="23">
        <v>1000</v>
      </c>
      <c r="C4323" s="23">
        <v>0.8</v>
      </c>
      <c r="D4323" s="23">
        <v>10</v>
      </c>
      <c r="E4323" s="23">
        <v>1</v>
      </c>
      <c r="F4323" s="23">
        <v>0</v>
      </c>
      <c r="G4323" s="23">
        <v>0</v>
      </c>
      <c r="H4323" s="25">
        <v>0</v>
      </c>
    </row>
    <row r="4324" spans="1:8">
      <c r="A4324" s="23">
        <v>4321</v>
      </c>
      <c r="B4324" s="23">
        <v>1000</v>
      </c>
      <c r="C4324" s="23">
        <v>0.8</v>
      </c>
      <c r="D4324" s="23">
        <v>10</v>
      </c>
      <c r="E4324" s="23">
        <v>1</v>
      </c>
      <c r="F4324" s="23">
        <v>0</v>
      </c>
      <c r="G4324" s="23">
        <v>5</v>
      </c>
      <c r="H4324" s="25">
        <v>0</v>
      </c>
    </row>
    <row r="4325" spans="1:8">
      <c r="A4325" s="23">
        <v>4322</v>
      </c>
      <c r="B4325" s="23">
        <v>1000</v>
      </c>
      <c r="C4325" s="23">
        <v>0.8</v>
      </c>
      <c r="D4325" s="23">
        <v>10</v>
      </c>
      <c r="E4325" s="23">
        <v>1</v>
      </c>
      <c r="F4325" s="23">
        <v>0</v>
      </c>
      <c r="G4325" s="23">
        <v>10</v>
      </c>
      <c r="H4325" s="25">
        <v>0</v>
      </c>
    </row>
    <row r="4326" spans="1:8">
      <c r="A4326" s="23">
        <v>4323</v>
      </c>
      <c r="B4326" s="23">
        <v>1000</v>
      </c>
      <c r="C4326" s="23">
        <v>0.8</v>
      </c>
      <c r="D4326" s="23">
        <v>10</v>
      </c>
      <c r="E4326" s="23">
        <v>1</v>
      </c>
      <c r="F4326" s="23">
        <v>0</v>
      </c>
      <c r="G4326" s="23">
        <v>40</v>
      </c>
      <c r="H4326" s="25">
        <v>0</v>
      </c>
    </row>
    <row r="4327" spans="1:8">
      <c r="A4327" s="23">
        <v>4324</v>
      </c>
      <c r="B4327" s="23">
        <v>1000</v>
      </c>
      <c r="C4327" s="23">
        <v>0.8</v>
      </c>
      <c r="D4327" s="23">
        <v>10</v>
      </c>
      <c r="E4327" s="23">
        <v>1</v>
      </c>
      <c r="F4327" s="23">
        <v>0</v>
      </c>
      <c r="G4327" s="23">
        <v>70</v>
      </c>
      <c r="H4327" s="25">
        <v>0</v>
      </c>
    </row>
    <row r="4328" spans="1:8">
      <c r="A4328" s="23">
        <v>4325</v>
      </c>
      <c r="B4328" s="23">
        <v>1000</v>
      </c>
      <c r="C4328" s="23">
        <v>0.8</v>
      </c>
      <c r="D4328" s="23">
        <v>10</v>
      </c>
      <c r="E4328" s="23">
        <v>1</v>
      </c>
      <c r="F4328" s="23">
        <v>0</v>
      </c>
      <c r="G4328" s="23">
        <v>100</v>
      </c>
      <c r="H4328" s="25">
        <v>0</v>
      </c>
    </row>
    <row r="4329" spans="1:8">
      <c r="A4329" s="23">
        <v>4326</v>
      </c>
      <c r="B4329" s="23">
        <v>1000</v>
      </c>
      <c r="C4329" s="23">
        <v>0.8</v>
      </c>
      <c r="D4329" s="23">
        <v>10</v>
      </c>
      <c r="E4329" s="23">
        <v>1</v>
      </c>
      <c r="F4329" s="23">
        <v>30</v>
      </c>
      <c r="G4329" s="23">
        <v>0</v>
      </c>
      <c r="H4329" s="25">
        <v>0</v>
      </c>
    </row>
    <row r="4330" spans="1:8">
      <c r="A4330" s="23">
        <v>4327</v>
      </c>
      <c r="B4330" s="23">
        <v>1000</v>
      </c>
      <c r="C4330" s="23">
        <v>0.8</v>
      </c>
      <c r="D4330" s="23">
        <v>10</v>
      </c>
      <c r="E4330" s="23">
        <v>1</v>
      </c>
      <c r="F4330" s="23">
        <v>30</v>
      </c>
      <c r="G4330" s="23">
        <v>5</v>
      </c>
      <c r="H4330" s="25">
        <v>0</v>
      </c>
    </row>
    <row r="4331" spans="1:8">
      <c r="A4331" s="23">
        <v>4328</v>
      </c>
      <c r="B4331" s="23">
        <v>1000</v>
      </c>
      <c r="C4331" s="23">
        <v>0.8</v>
      </c>
      <c r="D4331" s="23">
        <v>10</v>
      </c>
      <c r="E4331" s="23">
        <v>1</v>
      </c>
      <c r="F4331" s="23">
        <v>30</v>
      </c>
      <c r="G4331" s="23">
        <v>10</v>
      </c>
      <c r="H4331" s="25">
        <v>0</v>
      </c>
    </row>
    <row r="4332" spans="1:8">
      <c r="A4332" s="23">
        <v>4329</v>
      </c>
      <c r="B4332" s="23">
        <v>1000</v>
      </c>
      <c r="C4332" s="23">
        <v>0.8</v>
      </c>
      <c r="D4332" s="23">
        <v>10</v>
      </c>
      <c r="E4332" s="23">
        <v>1</v>
      </c>
      <c r="F4332" s="23">
        <v>30</v>
      </c>
      <c r="G4332" s="23">
        <v>40</v>
      </c>
      <c r="H4332" s="25">
        <v>0</v>
      </c>
    </row>
    <row r="4333" spans="1:8">
      <c r="A4333" s="23">
        <v>4330</v>
      </c>
      <c r="B4333" s="23">
        <v>1000</v>
      </c>
      <c r="C4333" s="23">
        <v>0.8</v>
      </c>
      <c r="D4333" s="23">
        <v>10</v>
      </c>
      <c r="E4333" s="23">
        <v>1</v>
      </c>
      <c r="F4333" s="23">
        <v>30</v>
      </c>
      <c r="G4333" s="23">
        <v>70</v>
      </c>
      <c r="H4333" s="25">
        <v>0</v>
      </c>
    </row>
    <row r="4334" spans="1:8">
      <c r="A4334" s="23">
        <v>4331</v>
      </c>
      <c r="B4334" s="23">
        <v>1000</v>
      </c>
      <c r="C4334" s="23">
        <v>0.8</v>
      </c>
      <c r="D4334" s="23">
        <v>10</v>
      </c>
      <c r="E4334" s="23">
        <v>1</v>
      </c>
      <c r="F4334" s="23">
        <v>30</v>
      </c>
      <c r="G4334" s="23">
        <v>100</v>
      </c>
      <c r="H4334" s="25">
        <v>0</v>
      </c>
    </row>
    <row r="4335" spans="1:8">
      <c r="A4335" s="23">
        <v>4332</v>
      </c>
      <c r="B4335" s="23">
        <v>1000</v>
      </c>
      <c r="C4335" s="23">
        <v>0.8</v>
      </c>
      <c r="D4335" s="23">
        <v>10</v>
      </c>
      <c r="E4335" s="23">
        <v>1</v>
      </c>
      <c r="F4335" s="23">
        <v>60</v>
      </c>
      <c r="G4335" s="23">
        <v>0</v>
      </c>
      <c r="H4335" s="25">
        <v>0</v>
      </c>
    </row>
    <row r="4336" spans="1:8">
      <c r="A4336" s="23">
        <v>4333</v>
      </c>
      <c r="B4336" s="23">
        <v>1000</v>
      </c>
      <c r="C4336" s="23">
        <v>0.8</v>
      </c>
      <c r="D4336" s="23">
        <v>10</v>
      </c>
      <c r="E4336" s="23">
        <v>1</v>
      </c>
      <c r="F4336" s="23">
        <v>60</v>
      </c>
      <c r="G4336" s="23">
        <v>5</v>
      </c>
      <c r="H4336" s="25">
        <v>0</v>
      </c>
    </row>
    <row r="4337" spans="1:8">
      <c r="A4337" s="23">
        <v>4334</v>
      </c>
      <c r="B4337" s="23">
        <v>1000</v>
      </c>
      <c r="C4337" s="23">
        <v>0.8</v>
      </c>
      <c r="D4337" s="23">
        <v>10</v>
      </c>
      <c r="E4337" s="23">
        <v>1</v>
      </c>
      <c r="F4337" s="23">
        <v>60</v>
      </c>
      <c r="G4337" s="23">
        <v>10</v>
      </c>
      <c r="H4337" s="25">
        <v>0</v>
      </c>
    </row>
    <row r="4338" spans="1:8">
      <c r="A4338" s="23">
        <v>4335</v>
      </c>
      <c r="B4338" s="23">
        <v>1000</v>
      </c>
      <c r="C4338" s="23">
        <v>0.8</v>
      </c>
      <c r="D4338" s="23">
        <v>10</v>
      </c>
      <c r="E4338" s="23">
        <v>1</v>
      </c>
      <c r="F4338" s="23">
        <v>60</v>
      </c>
      <c r="G4338" s="23">
        <v>40</v>
      </c>
      <c r="H4338" s="25">
        <v>0</v>
      </c>
    </row>
    <row r="4339" spans="1:8">
      <c r="A4339" s="23">
        <v>4336</v>
      </c>
      <c r="B4339" s="23">
        <v>1000</v>
      </c>
      <c r="C4339" s="23">
        <v>0.8</v>
      </c>
      <c r="D4339" s="23">
        <v>10</v>
      </c>
      <c r="E4339" s="23">
        <v>1</v>
      </c>
      <c r="F4339" s="23">
        <v>60</v>
      </c>
      <c r="G4339" s="23">
        <v>70</v>
      </c>
      <c r="H4339" s="25">
        <v>0</v>
      </c>
    </row>
    <row r="4340" spans="1:8">
      <c r="A4340" s="23">
        <v>4337</v>
      </c>
      <c r="B4340" s="23">
        <v>1000</v>
      </c>
      <c r="C4340" s="23">
        <v>0.8</v>
      </c>
      <c r="D4340" s="23">
        <v>10</v>
      </c>
      <c r="E4340" s="23">
        <v>1</v>
      </c>
      <c r="F4340" s="23">
        <v>60</v>
      </c>
      <c r="G4340" s="23">
        <v>100</v>
      </c>
      <c r="H4340" s="25">
        <v>0</v>
      </c>
    </row>
    <row r="4341" spans="1:8">
      <c r="A4341" s="23">
        <v>4338</v>
      </c>
      <c r="B4341" s="23">
        <v>1000</v>
      </c>
      <c r="C4341" s="23">
        <v>0.8</v>
      </c>
      <c r="D4341" s="23">
        <v>10</v>
      </c>
      <c r="E4341" s="23">
        <v>5</v>
      </c>
      <c r="F4341" s="23">
        <v>0</v>
      </c>
      <c r="G4341" s="23">
        <v>0</v>
      </c>
      <c r="H4341" s="25">
        <v>0.85543358300000005</v>
      </c>
    </row>
    <row r="4342" spans="1:8">
      <c r="A4342" s="23">
        <v>4339</v>
      </c>
      <c r="B4342" s="23">
        <v>1000</v>
      </c>
      <c r="C4342" s="23">
        <v>0.8</v>
      </c>
      <c r="D4342" s="23">
        <v>10</v>
      </c>
      <c r="E4342" s="23">
        <v>5</v>
      </c>
      <c r="F4342" s="23">
        <v>0</v>
      </c>
      <c r="G4342" s="23">
        <v>5</v>
      </c>
      <c r="H4342" s="25">
        <v>0</v>
      </c>
    </row>
    <row r="4343" spans="1:8">
      <c r="A4343" s="23">
        <v>4340</v>
      </c>
      <c r="B4343" s="23">
        <v>1000</v>
      </c>
      <c r="C4343" s="23">
        <v>0.8</v>
      </c>
      <c r="D4343" s="23">
        <v>10</v>
      </c>
      <c r="E4343" s="23">
        <v>5</v>
      </c>
      <c r="F4343" s="23">
        <v>0</v>
      </c>
      <c r="G4343" s="23">
        <v>10</v>
      </c>
      <c r="H4343" s="25">
        <v>0</v>
      </c>
    </row>
    <row r="4344" spans="1:8">
      <c r="A4344" s="23">
        <v>4341</v>
      </c>
      <c r="B4344" s="23">
        <v>1000</v>
      </c>
      <c r="C4344" s="23">
        <v>0.8</v>
      </c>
      <c r="D4344" s="23">
        <v>10</v>
      </c>
      <c r="E4344" s="23">
        <v>5</v>
      </c>
      <c r="F4344" s="23">
        <v>0</v>
      </c>
      <c r="G4344" s="23">
        <v>40</v>
      </c>
      <c r="H4344" s="25">
        <v>0</v>
      </c>
    </row>
    <row r="4345" spans="1:8">
      <c r="A4345" s="23">
        <v>4342</v>
      </c>
      <c r="B4345" s="23">
        <v>1000</v>
      </c>
      <c r="C4345" s="23">
        <v>0.8</v>
      </c>
      <c r="D4345" s="23">
        <v>10</v>
      </c>
      <c r="E4345" s="23">
        <v>5</v>
      </c>
      <c r="F4345" s="23">
        <v>0</v>
      </c>
      <c r="G4345" s="23">
        <v>70</v>
      </c>
      <c r="H4345" s="25">
        <v>0</v>
      </c>
    </row>
    <row r="4346" spans="1:8">
      <c r="A4346" s="23">
        <v>4343</v>
      </c>
      <c r="B4346" s="23">
        <v>1000</v>
      </c>
      <c r="C4346" s="23">
        <v>0.8</v>
      </c>
      <c r="D4346" s="23">
        <v>10</v>
      </c>
      <c r="E4346" s="23">
        <v>5</v>
      </c>
      <c r="F4346" s="23">
        <v>0</v>
      </c>
      <c r="G4346" s="23">
        <v>100</v>
      </c>
      <c r="H4346" s="25">
        <v>0</v>
      </c>
    </row>
    <row r="4347" spans="1:8">
      <c r="A4347" s="23">
        <v>4344</v>
      </c>
      <c r="B4347" s="23">
        <v>1000</v>
      </c>
      <c r="C4347" s="23">
        <v>0.8</v>
      </c>
      <c r="D4347" s="23">
        <v>10</v>
      </c>
      <c r="E4347" s="23">
        <v>5</v>
      </c>
      <c r="F4347" s="23">
        <v>30</v>
      </c>
      <c r="G4347" s="23">
        <v>0</v>
      </c>
      <c r="H4347" s="25">
        <v>0.85510599600000003</v>
      </c>
    </row>
    <row r="4348" spans="1:8">
      <c r="A4348" s="23">
        <v>4345</v>
      </c>
      <c r="B4348" s="23">
        <v>1000</v>
      </c>
      <c r="C4348" s="23">
        <v>0.8</v>
      </c>
      <c r="D4348" s="23">
        <v>10</v>
      </c>
      <c r="E4348" s="23">
        <v>5</v>
      </c>
      <c r="F4348" s="23">
        <v>30</v>
      </c>
      <c r="G4348" s="23">
        <v>5</v>
      </c>
      <c r="H4348" s="25">
        <v>0</v>
      </c>
    </row>
    <row r="4349" spans="1:8">
      <c r="A4349" s="23">
        <v>4346</v>
      </c>
      <c r="B4349" s="23">
        <v>1000</v>
      </c>
      <c r="C4349" s="23">
        <v>0.8</v>
      </c>
      <c r="D4349" s="23">
        <v>10</v>
      </c>
      <c r="E4349" s="23">
        <v>5</v>
      </c>
      <c r="F4349" s="23">
        <v>30</v>
      </c>
      <c r="G4349" s="23">
        <v>10</v>
      </c>
      <c r="H4349" s="25">
        <v>0</v>
      </c>
    </row>
    <row r="4350" spans="1:8">
      <c r="A4350" s="23">
        <v>4347</v>
      </c>
      <c r="B4350" s="23">
        <v>1000</v>
      </c>
      <c r="C4350" s="23">
        <v>0.8</v>
      </c>
      <c r="D4350" s="23">
        <v>10</v>
      </c>
      <c r="E4350" s="23">
        <v>5</v>
      </c>
      <c r="F4350" s="23">
        <v>30</v>
      </c>
      <c r="G4350" s="23">
        <v>40</v>
      </c>
      <c r="H4350" s="25">
        <v>0</v>
      </c>
    </row>
    <row r="4351" spans="1:8">
      <c r="A4351" s="23">
        <v>4348</v>
      </c>
      <c r="B4351" s="23">
        <v>1000</v>
      </c>
      <c r="C4351" s="23">
        <v>0.8</v>
      </c>
      <c r="D4351" s="23">
        <v>10</v>
      </c>
      <c r="E4351" s="23">
        <v>5</v>
      </c>
      <c r="F4351" s="23">
        <v>30</v>
      </c>
      <c r="G4351" s="23">
        <v>70</v>
      </c>
      <c r="H4351" s="25">
        <v>0</v>
      </c>
    </row>
    <row r="4352" spans="1:8">
      <c r="A4352" s="23">
        <v>4349</v>
      </c>
      <c r="B4352" s="23">
        <v>1000</v>
      </c>
      <c r="C4352" s="23">
        <v>0.8</v>
      </c>
      <c r="D4352" s="23">
        <v>10</v>
      </c>
      <c r="E4352" s="23">
        <v>5</v>
      </c>
      <c r="F4352" s="23">
        <v>30</v>
      </c>
      <c r="G4352" s="23">
        <v>100</v>
      </c>
      <c r="H4352" s="25">
        <v>0</v>
      </c>
    </row>
    <row r="4353" spans="1:8">
      <c r="A4353" s="23">
        <v>4350</v>
      </c>
      <c r="B4353" s="23">
        <v>1000</v>
      </c>
      <c r="C4353" s="23">
        <v>0.8</v>
      </c>
      <c r="D4353" s="23">
        <v>10</v>
      </c>
      <c r="E4353" s="23">
        <v>5</v>
      </c>
      <c r="F4353" s="23">
        <v>60</v>
      </c>
      <c r="G4353" s="23">
        <v>0</v>
      </c>
      <c r="H4353" s="25">
        <v>0.85344713900000002</v>
      </c>
    </row>
    <row r="4354" spans="1:8">
      <c r="A4354" s="23">
        <v>4351</v>
      </c>
      <c r="B4354" s="23">
        <v>1000</v>
      </c>
      <c r="C4354" s="23">
        <v>0.8</v>
      </c>
      <c r="D4354" s="23">
        <v>10</v>
      </c>
      <c r="E4354" s="23">
        <v>5</v>
      </c>
      <c r="F4354" s="23">
        <v>60</v>
      </c>
      <c r="G4354" s="23">
        <v>5</v>
      </c>
      <c r="H4354" s="25">
        <v>0</v>
      </c>
    </row>
    <row r="4355" spans="1:8">
      <c r="A4355" s="23">
        <v>4352</v>
      </c>
      <c r="B4355" s="23">
        <v>1000</v>
      </c>
      <c r="C4355" s="23">
        <v>0.8</v>
      </c>
      <c r="D4355" s="23">
        <v>10</v>
      </c>
      <c r="E4355" s="23">
        <v>5</v>
      </c>
      <c r="F4355" s="23">
        <v>60</v>
      </c>
      <c r="G4355" s="23">
        <v>10</v>
      </c>
      <c r="H4355" s="25">
        <v>0</v>
      </c>
    </row>
    <row r="4356" spans="1:8">
      <c r="A4356" s="23">
        <v>4353</v>
      </c>
      <c r="B4356" s="23">
        <v>1000</v>
      </c>
      <c r="C4356" s="23">
        <v>0.8</v>
      </c>
      <c r="D4356" s="23">
        <v>10</v>
      </c>
      <c r="E4356" s="23">
        <v>5</v>
      </c>
      <c r="F4356" s="23">
        <v>60</v>
      </c>
      <c r="G4356" s="23">
        <v>40</v>
      </c>
      <c r="H4356" s="25">
        <v>0</v>
      </c>
    </row>
    <row r="4357" spans="1:8">
      <c r="A4357" s="23">
        <v>4354</v>
      </c>
      <c r="B4357" s="23">
        <v>1000</v>
      </c>
      <c r="C4357" s="23">
        <v>0.8</v>
      </c>
      <c r="D4357" s="23">
        <v>10</v>
      </c>
      <c r="E4357" s="23">
        <v>5</v>
      </c>
      <c r="F4357" s="23">
        <v>60</v>
      </c>
      <c r="G4357" s="23">
        <v>70</v>
      </c>
      <c r="H4357" s="25">
        <v>0</v>
      </c>
    </row>
    <row r="4358" spans="1:8">
      <c r="A4358" s="23">
        <v>4355</v>
      </c>
      <c r="B4358" s="23">
        <v>1000</v>
      </c>
      <c r="C4358" s="23">
        <v>0.8</v>
      </c>
      <c r="D4358" s="23">
        <v>10</v>
      </c>
      <c r="E4358" s="23">
        <v>5</v>
      </c>
      <c r="F4358" s="23">
        <v>60</v>
      </c>
      <c r="G4358" s="23">
        <v>100</v>
      </c>
      <c r="H4358" s="25">
        <v>0</v>
      </c>
    </row>
    <row r="4359" spans="1:8">
      <c r="A4359" s="23">
        <v>4356</v>
      </c>
      <c r="B4359" s="23">
        <v>1000</v>
      </c>
      <c r="C4359" s="23">
        <v>0.8</v>
      </c>
      <c r="D4359" s="23">
        <v>10</v>
      </c>
      <c r="E4359" s="23">
        <v>10</v>
      </c>
      <c r="F4359" s="23">
        <v>0</v>
      </c>
      <c r="G4359" s="23">
        <v>0</v>
      </c>
      <c r="H4359" s="25">
        <v>1.7013189790000001</v>
      </c>
    </row>
    <row r="4360" spans="1:8">
      <c r="A4360" s="23">
        <v>4357</v>
      </c>
      <c r="B4360" s="23">
        <v>1000</v>
      </c>
      <c r="C4360" s="23">
        <v>0.8</v>
      </c>
      <c r="D4360" s="23">
        <v>10</v>
      </c>
      <c r="E4360" s="23">
        <v>10</v>
      </c>
      <c r="F4360" s="23">
        <v>0</v>
      </c>
      <c r="G4360" s="23">
        <v>5</v>
      </c>
      <c r="H4360" s="25">
        <v>0</v>
      </c>
    </row>
    <row r="4361" spans="1:8">
      <c r="A4361" s="23">
        <v>4358</v>
      </c>
      <c r="B4361" s="23">
        <v>1000</v>
      </c>
      <c r="C4361" s="23">
        <v>0.8</v>
      </c>
      <c r="D4361" s="23">
        <v>10</v>
      </c>
      <c r="E4361" s="23">
        <v>10</v>
      </c>
      <c r="F4361" s="23">
        <v>0</v>
      </c>
      <c r="G4361" s="23">
        <v>10</v>
      </c>
      <c r="H4361" s="25">
        <v>0</v>
      </c>
    </row>
    <row r="4362" spans="1:8">
      <c r="A4362" s="23">
        <v>4359</v>
      </c>
      <c r="B4362" s="23">
        <v>1000</v>
      </c>
      <c r="C4362" s="23">
        <v>0.8</v>
      </c>
      <c r="D4362" s="23">
        <v>10</v>
      </c>
      <c r="E4362" s="23">
        <v>10</v>
      </c>
      <c r="F4362" s="23">
        <v>0</v>
      </c>
      <c r="G4362" s="23">
        <v>40</v>
      </c>
      <c r="H4362" s="25">
        <v>0</v>
      </c>
    </row>
    <row r="4363" spans="1:8">
      <c r="A4363" s="23">
        <v>4360</v>
      </c>
      <c r="B4363" s="23">
        <v>1000</v>
      </c>
      <c r="C4363" s="23">
        <v>0.8</v>
      </c>
      <c r="D4363" s="23">
        <v>10</v>
      </c>
      <c r="E4363" s="23">
        <v>10</v>
      </c>
      <c r="F4363" s="23">
        <v>0</v>
      </c>
      <c r="G4363" s="23">
        <v>70</v>
      </c>
      <c r="H4363" s="25">
        <v>0</v>
      </c>
    </row>
    <row r="4364" spans="1:8">
      <c r="A4364" s="23">
        <v>4361</v>
      </c>
      <c r="B4364" s="23">
        <v>1000</v>
      </c>
      <c r="C4364" s="23">
        <v>0.8</v>
      </c>
      <c r="D4364" s="23">
        <v>10</v>
      </c>
      <c r="E4364" s="23">
        <v>10</v>
      </c>
      <c r="F4364" s="23">
        <v>0</v>
      </c>
      <c r="G4364" s="23">
        <v>100</v>
      </c>
      <c r="H4364" s="25">
        <v>0</v>
      </c>
    </row>
    <row r="4365" spans="1:8">
      <c r="A4365" s="23">
        <v>4362</v>
      </c>
      <c r="B4365" s="23">
        <v>1000</v>
      </c>
      <c r="C4365" s="23">
        <v>0.8</v>
      </c>
      <c r="D4365" s="23">
        <v>10</v>
      </c>
      <c r="E4365" s="23">
        <v>10</v>
      </c>
      <c r="F4365" s="23">
        <v>30</v>
      </c>
      <c r="G4365" s="23">
        <v>0</v>
      </c>
      <c r="H4365" s="25">
        <v>1.699062109</v>
      </c>
    </row>
    <row r="4366" spans="1:8">
      <c r="A4366" s="23">
        <v>4363</v>
      </c>
      <c r="B4366" s="23">
        <v>1000</v>
      </c>
      <c r="C4366" s="23">
        <v>0.8</v>
      </c>
      <c r="D4366" s="23">
        <v>10</v>
      </c>
      <c r="E4366" s="23">
        <v>10</v>
      </c>
      <c r="F4366" s="23">
        <v>30</v>
      </c>
      <c r="G4366" s="23">
        <v>5</v>
      </c>
      <c r="H4366" s="25">
        <v>0</v>
      </c>
    </row>
    <row r="4367" spans="1:8">
      <c r="A4367" s="23">
        <v>4364</v>
      </c>
      <c r="B4367" s="23">
        <v>1000</v>
      </c>
      <c r="C4367" s="23">
        <v>0.8</v>
      </c>
      <c r="D4367" s="23">
        <v>10</v>
      </c>
      <c r="E4367" s="23">
        <v>10</v>
      </c>
      <c r="F4367" s="23">
        <v>30</v>
      </c>
      <c r="G4367" s="23">
        <v>10</v>
      </c>
      <c r="H4367" s="25">
        <v>0</v>
      </c>
    </row>
    <row r="4368" spans="1:8">
      <c r="A4368" s="23">
        <v>4365</v>
      </c>
      <c r="B4368" s="23">
        <v>1000</v>
      </c>
      <c r="C4368" s="23">
        <v>0.8</v>
      </c>
      <c r="D4368" s="23">
        <v>10</v>
      </c>
      <c r="E4368" s="23">
        <v>10</v>
      </c>
      <c r="F4368" s="23">
        <v>30</v>
      </c>
      <c r="G4368" s="23">
        <v>40</v>
      </c>
      <c r="H4368" s="25">
        <v>0</v>
      </c>
    </row>
    <row r="4369" spans="1:8">
      <c r="A4369" s="23">
        <v>4366</v>
      </c>
      <c r="B4369" s="23">
        <v>1000</v>
      </c>
      <c r="C4369" s="23">
        <v>0.8</v>
      </c>
      <c r="D4369" s="23">
        <v>10</v>
      </c>
      <c r="E4369" s="23">
        <v>10</v>
      </c>
      <c r="F4369" s="23">
        <v>30</v>
      </c>
      <c r="G4369" s="23">
        <v>70</v>
      </c>
      <c r="H4369" s="25">
        <v>0</v>
      </c>
    </row>
    <row r="4370" spans="1:8">
      <c r="A4370" s="23">
        <v>4367</v>
      </c>
      <c r="B4370" s="23">
        <v>1000</v>
      </c>
      <c r="C4370" s="23">
        <v>0.8</v>
      </c>
      <c r="D4370" s="23">
        <v>10</v>
      </c>
      <c r="E4370" s="23">
        <v>10</v>
      </c>
      <c r="F4370" s="23">
        <v>30</v>
      </c>
      <c r="G4370" s="23">
        <v>100</v>
      </c>
      <c r="H4370" s="25">
        <v>0</v>
      </c>
    </row>
    <row r="4371" spans="1:8">
      <c r="A4371" s="23">
        <v>4368</v>
      </c>
      <c r="B4371" s="23">
        <v>1000</v>
      </c>
      <c r="C4371" s="23">
        <v>0.8</v>
      </c>
      <c r="D4371" s="23">
        <v>10</v>
      </c>
      <c r="E4371" s="23">
        <v>10</v>
      </c>
      <c r="F4371" s="23">
        <v>60</v>
      </c>
      <c r="G4371" s="23">
        <v>0</v>
      </c>
      <c r="H4371" s="25">
        <v>1.687385798</v>
      </c>
    </row>
    <row r="4372" spans="1:8">
      <c r="A4372" s="23">
        <v>4369</v>
      </c>
      <c r="B4372" s="23">
        <v>1000</v>
      </c>
      <c r="C4372" s="23">
        <v>0.8</v>
      </c>
      <c r="D4372" s="23">
        <v>10</v>
      </c>
      <c r="E4372" s="23">
        <v>10</v>
      </c>
      <c r="F4372" s="23">
        <v>60</v>
      </c>
      <c r="G4372" s="23">
        <v>5</v>
      </c>
      <c r="H4372" s="25">
        <v>0</v>
      </c>
    </row>
    <row r="4373" spans="1:8">
      <c r="A4373" s="23">
        <v>4370</v>
      </c>
      <c r="B4373" s="23">
        <v>1000</v>
      </c>
      <c r="C4373" s="23">
        <v>0.8</v>
      </c>
      <c r="D4373" s="23">
        <v>10</v>
      </c>
      <c r="E4373" s="23">
        <v>10</v>
      </c>
      <c r="F4373" s="23">
        <v>60</v>
      </c>
      <c r="G4373" s="23">
        <v>10</v>
      </c>
      <c r="H4373" s="25">
        <v>0</v>
      </c>
    </row>
    <row r="4374" spans="1:8">
      <c r="A4374" s="23">
        <v>4371</v>
      </c>
      <c r="B4374" s="23">
        <v>1000</v>
      </c>
      <c r="C4374" s="23">
        <v>0.8</v>
      </c>
      <c r="D4374" s="23">
        <v>10</v>
      </c>
      <c r="E4374" s="23">
        <v>10</v>
      </c>
      <c r="F4374" s="23">
        <v>60</v>
      </c>
      <c r="G4374" s="23">
        <v>40</v>
      </c>
      <c r="H4374" s="25">
        <v>0</v>
      </c>
    </row>
    <row r="4375" spans="1:8">
      <c r="A4375" s="23">
        <v>4372</v>
      </c>
      <c r="B4375" s="23">
        <v>1000</v>
      </c>
      <c r="C4375" s="23">
        <v>0.8</v>
      </c>
      <c r="D4375" s="23">
        <v>10</v>
      </c>
      <c r="E4375" s="23">
        <v>10</v>
      </c>
      <c r="F4375" s="23">
        <v>60</v>
      </c>
      <c r="G4375" s="23">
        <v>70</v>
      </c>
      <c r="H4375" s="25">
        <v>0</v>
      </c>
    </row>
    <row r="4376" spans="1:8">
      <c r="A4376" s="23">
        <v>4373</v>
      </c>
      <c r="B4376" s="23">
        <v>1000</v>
      </c>
      <c r="C4376" s="23">
        <v>0.8</v>
      </c>
      <c r="D4376" s="23">
        <v>10</v>
      </c>
      <c r="E4376" s="23">
        <v>10</v>
      </c>
      <c r="F4376" s="23">
        <v>60</v>
      </c>
      <c r="G4376" s="23">
        <v>100</v>
      </c>
      <c r="H4376" s="25">
        <v>0</v>
      </c>
    </row>
    <row r="4377" spans="1:8">
      <c r="A4377" s="23">
        <v>4374</v>
      </c>
      <c r="B4377" s="23">
        <v>1000</v>
      </c>
      <c r="C4377" s="23">
        <v>0.8</v>
      </c>
      <c r="D4377" s="23">
        <v>10</v>
      </c>
      <c r="E4377" s="23">
        <v>20</v>
      </c>
      <c r="F4377" s="23">
        <v>0</v>
      </c>
      <c r="G4377" s="23">
        <v>0</v>
      </c>
      <c r="H4377" s="25">
        <v>3.3294956679999999</v>
      </c>
    </row>
    <row r="4378" spans="1:8">
      <c r="A4378" s="23">
        <v>4375</v>
      </c>
      <c r="B4378" s="23">
        <v>1000</v>
      </c>
      <c r="C4378" s="23">
        <v>0.8</v>
      </c>
      <c r="D4378" s="23">
        <v>10</v>
      </c>
      <c r="E4378" s="23">
        <v>20</v>
      </c>
      <c r="F4378" s="23">
        <v>0</v>
      </c>
      <c r="G4378" s="23">
        <v>5</v>
      </c>
      <c r="H4378" s="25">
        <v>0</v>
      </c>
    </row>
    <row r="4379" spans="1:8">
      <c r="A4379" s="23">
        <v>4376</v>
      </c>
      <c r="B4379" s="23">
        <v>1000</v>
      </c>
      <c r="C4379" s="23">
        <v>0.8</v>
      </c>
      <c r="D4379" s="23">
        <v>10</v>
      </c>
      <c r="E4379" s="23">
        <v>20</v>
      </c>
      <c r="F4379" s="23">
        <v>0</v>
      </c>
      <c r="G4379" s="23">
        <v>10</v>
      </c>
      <c r="H4379" s="25">
        <v>0</v>
      </c>
    </row>
    <row r="4380" spans="1:8">
      <c r="A4380" s="23">
        <v>4377</v>
      </c>
      <c r="B4380" s="23">
        <v>1000</v>
      </c>
      <c r="C4380" s="23">
        <v>0.8</v>
      </c>
      <c r="D4380" s="23">
        <v>10</v>
      </c>
      <c r="E4380" s="23">
        <v>20</v>
      </c>
      <c r="F4380" s="23">
        <v>0</v>
      </c>
      <c r="G4380" s="23">
        <v>40</v>
      </c>
      <c r="H4380" s="25">
        <v>0</v>
      </c>
    </row>
    <row r="4381" spans="1:8">
      <c r="A4381" s="23">
        <v>4378</v>
      </c>
      <c r="B4381" s="23">
        <v>1000</v>
      </c>
      <c r="C4381" s="23">
        <v>0.8</v>
      </c>
      <c r="D4381" s="23">
        <v>10</v>
      </c>
      <c r="E4381" s="23">
        <v>20</v>
      </c>
      <c r="F4381" s="23">
        <v>0</v>
      </c>
      <c r="G4381" s="23">
        <v>70</v>
      </c>
      <c r="H4381" s="25">
        <v>0</v>
      </c>
    </row>
    <row r="4382" spans="1:8">
      <c r="A4382" s="23">
        <v>4379</v>
      </c>
      <c r="B4382" s="23">
        <v>1000</v>
      </c>
      <c r="C4382" s="23">
        <v>0.8</v>
      </c>
      <c r="D4382" s="23">
        <v>10</v>
      </c>
      <c r="E4382" s="23">
        <v>20</v>
      </c>
      <c r="F4382" s="23">
        <v>0</v>
      </c>
      <c r="G4382" s="23">
        <v>100</v>
      </c>
      <c r="H4382" s="25">
        <v>0</v>
      </c>
    </row>
    <row r="4383" spans="1:8">
      <c r="A4383" s="23">
        <v>4380</v>
      </c>
      <c r="B4383" s="23">
        <v>1000</v>
      </c>
      <c r="C4383" s="23">
        <v>0.8</v>
      </c>
      <c r="D4383" s="23">
        <v>10</v>
      </c>
      <c r="E4383" s="23">
        <v>20</v>
      </c>
      <c r="F4383" s="23">
        <v>30</v>
      </c>
      <c r="G4383" s="23">
        <v>0</v>
      </c>
      <c r="H4383" s="25">
        <v>3.3143754009999999</v>
      </c>
    </row>
    <row r="4384" spans="1:8">
      <c r="A4384" s="23">
        <v>4381</v>
      </c>
      <c r="B4384" s="23">
        <v>1000</v>
      </c>
      <c r="C4384" s="23">
        <v>0.8</v>
      </c>
      <c r="D4384" s="23">
        <v>10</v>
      </c>
      <c r="E4384" s="23">
        <v>20</v>
      </c>
      <c r="F4384" s="23">
        <v>30</v>
      </c>
      <c r="G4384" s="23">
        <v>5</v>
      </c>
      <c r="H4384" s="25">
        <v>0</v>
      </c>
    </row>
    <row r="4385" spans="1:8">
      <c r="A4385" s="23">
        <v>4382</v>
      </c>
      <c r="B4385" s="23">
        <v>1000</v>
      </c>
      <c r="C4385" s="23">
        <v>0.8</v>
      </c>
      <c r="D4385" s="23">
        <v>10</v>
      </c>
      <c r="E4385" s="23">
        <v>20</v>
      </c>
      <c r="F4385" s="23">
        <v>30</v>
      </c>
      <c r="G4385" s="23">
        <v>10</v>
      </c>
      <c r="H4385" s="25">
        <v>0</v>
      </c>
    </row>
    <row r="4386" spans="1:8">
      <c r="A4386" s="23">
        <v>4383</v>
      </c>
      <c r="B4386" s="23">
        <v>1000</v>
      </c>
      <c r="C4386" s="23">
        <v>0.8</v>
      </c>
      <c r="D4386" s="23">
        <v>10</v>
      </c>
      <c r="E4386" s="23">
        <v>20</v>
      </c>
      <c r="F4386" s="23">
        <v>30</v>
      </c>
      <c r="G4386" s="23">
        <v>40</v>
      </c>
      <c r="H4386" s="25">
        <v>0</v>
      </c>
    </row>
    <row r="4387" spans="1:8">
      <c r="A4387" s="23">
        <v>4384</v>
      </c>
      <c r="B4387" s="23">
        <v>1000</v>
      </c>
      <c r="C4387" s="23">
        <v>0.8</v>
      </c>
      <c r="D4387" s="23">
        <v>10</v>
      </c>
      <c r="E4387" s="23">
        <v>20</v>
      </c>
      <c r="F4387" s="23">
        <v>30</v>
      </c>
      <c r="G4387" s="23">
        <v>70</v>
      </c>
      <c r="H4387" s="25">
        <v>0</v>
      </c>
    </row>
    <row r="4388" spans="1:8">
      <c r="A4388" s="23">
        <v>4385</v>
      </c>
      <c r="B4388" s="23">
        <v>1000</v>
      </c>
      <c r="C4388" s="23">
        <v>0.8</v>
      </c>
      <c r="D4388" s="23">
        <v>10</v>
      </c>
      <c r="E4388" s="23">
        <v>20</v>
      </c>
      <c r="F4388" s="23">
        <v>30</v>
      </c>
      <c r="G4388" s="23">
        <v>100</v>
      </c>
      <c r="H4388" s="25">
        <v>0</v>
      </c>
    </row>
    <row r="4389" spans="1:8">
      <c r="A4389" s="23">
        <v>4386</v>
      </c>
      <c r="B4389" s="23">
        <v>1000</v>
      </c>
      <c r="C4389" s="23">
        <v>0.8</v>
      </c>
      <c r="D4389" s="23">
        <v>10</v>
      </c>
      <c r="E4389" s="23">
        <v>20</v>
      </c>
      <c r="F4389" s="23">
        <v>60</v>
      </c>
      <c r="G4389" s="23">
        <v>0</v>
      </c>
      <c r="H4389" s="25">
        <v>3.2381420140000001</v>
      </c>
    </row>
    <row r="4390" spans="1:8">
      <c r="A4390" s="23">
        <v>4387</v>
      </c>
      <c r="B4390" s="23">
        <v>1000</v>
      </c>
      <c r="C4390" s="23">
        <v>0.8</v>
      </c>
      <c r="D4390" s="23">
        <v>10</v>
      </c>
      <c r="E4390" s="23">
        <v>20</v>
      </c>
      <c r="F4390" s="23">
        <v>60</v>
      </c>
      <c r="G4390" s="23">
        <v>5</v>
      </c>
      <c r="H4390" s="25">
        <v>0</v>
      </c>
    </row>
    <row r="4391" spans="1:8">
      <c r="A4391" s="23">
        <v>4388</v>
      </c>
      <c r="B4391" s="23">
        <v>1000</v>
      </c>
      <c r="C4391" s="23">
        <v>0.8</v>
      </c>
      <c r="D4391" s="23">
        <v>10</v>
      </c>
      <c r="E4391" s="23">
        <v>20</v>
      </c>
      <c r="F4391" s="23">
        <v>60</v>
      </c>
      <c r="G4391" s="23">
        <v>10</v>
      </c>
      <c r="H4391" s="25">
        <v>0</v>
      </c>
    </row>
    <row r="4392" spans="1:8">
      <c r="A4392" s="23">
        <v>4389</v>
      </c>
      <c r="B4392" s="23">
        <v>1000</v>
      </c>
      <c r="C4392" s="23">
        <v>0.8</v>
      </c>
      <c r="D4392" s="23">
        <v>10</v>
      </c>
      <c r="E4392" s="23">
        <v>20</v>
      </c>
      <c r="F4392" s="23">
        <v>60</v>
      </c>
      <c r="G4392" s="23">
        <v>40</v>
      </c>
      <c r="H4392" s="25">
        <v>0</v>
      </c>
    </row>
    <row r="4393" spans="1:8">
      <c r="A4393" s="23">
        <v>4390</v>
      </c>
      <c r="B4393" s="23">
        <v>1000</v>
      </c>
      <c r="C4393" s="23">
        <v>0.8</v>
      </c>
      <c r="D4393" s="23">
        <v>10</v>
      </c>
      <c r="E4393" s="23">
        <v>20</v>
      </c>
      <c r="F4393" s="23">
        <v>60</v>
      </c>
      <c r="G4393" s="23">
        <v>70</v>
      </c>
      <c r="H4393" s="25">
        <v>0</v>
      </c>
    </row>
    <row r="4394" spans="1:8">
      <c r="A4394" s="23">
        <v>4391</v>
      </c>
      <c r="B4394" s="23">
        <v>1000</v>
      </c>
      <c r="C4394" s="23">
        <v>0.8</v>
      </c>
      <c r="D4394" s="23">
        <v>10</v>
      </c>
      <c r="E4394" s="23">
        <v>20</v>
      </c>
      <c r="F4394" s="23">
        <v>60</v>
      </c>
      <c r="G4394" s="23">
        <v>100</v>
      </c>
      <c r="H4394" s="25">
        <v>0</v>
      </c>
    </row>
    <row r="4395" spans="1:8">
      <c r="A4395" s="23">
        <v>4392</v>
      </c>
      <c r="B4395" s="23">
        <v>1000</v>
      </c>
      <c r="C4395" s="23">
        <v>0.8</v>
      </c>
      <c r="D4395" s="23">
        <v>10</v>
      </c>
      <c r="E4395" s="23">
        <v>50</v>
      </c>
      <c r="F4395" s="23">
        <v>0</v>
      </c>
      <c r="G4395" s="23">
        <v>0</v>
      </c>
      <c r="H4395" s="25">
        <v>7.3475284580000002</v>
      </c>
    </row>
    <row r="4396" spans="1:8">
      <c r="A4396" s="23">
        <v>4393</v>
      </c>
      <c r="B4396" s="23">
        <v>1000</v>
      </c>
      <c r="C4396" s="23">
        <v>0.8</v>
      </c>
      <c r="D4396" s="23">
        <v>10</v>
      </c>
      <c r="E4396" s="23">
        <v>50</v>
      </c>
      <c r="F4396" s="23">
        <v>0</v>
      </c>
      <c r="G4396" s="23">
        <v>5</v>
      </c>
      <c r="H4396" s="25">
        <v>5.2768545150000001</v>
      </c>
    </row>
    <row r="4397" spans="1:8">
      <c r="A4397" s="23">
        <v>4394</v>
      </c>
      <c r="B4397" s="23">
        <v>1000</v>
      </c>
      <c r="C4397" s="23">
        <v>0.8</v>
      </c>
      <c r="D4397" s="23">
        <v>10</v>
      </c>
      <c r="E4397" s="23">
        <v>50</v>
      </c>
      <c r="F4397" s="23">
        <v>0</v>
      </c>
      <c r="G4397" s="23">
        <v>10</v>
      </c>
      <c r="H4397" s="25">
        <v>5.1272888180000002</v>
      </c>
    </row>
    <row r="4398" spans="1:8">
      <c r="A4398" s="23">
        <v>4395</v>
      </c>
      <c r="B4398" s="23">
        <v>1000</v>
      </c>
      <c r="C4398" s="23">
        <v>0.8</v>
      </c>
      <c r="D4398" s="23">
        <v>10</v>
      </c>
      <c r="E4398" s="23">
        <v>50</v>
      </c>
      <c r="F4398" s="23">
        <v>0</v>
      </c>
      <c r="G4398" s="23">
        <v>40</v>
      </c>
      <c r="H4398" s="25">
        <v>4.8635149000000002</v>
      </c>
    </row>
    <row r="4399" spans="1:8">
      <c r="A4399" s="23">
        <v>4396</v>
      </c>
      <c r="B4399" s="23">
        <v>1000</v>
      </c>
      <c r="C4399" s="23">
        <v>0.8</v>
      </c>
      <c r="D4399" s="23">
        <v>10</v>
      </c>
      <c r="E4399" s="23">
        <v>50</v>
      </c>
      <c r="F4399" s="23">
        <v>0</v>
      </c>
      <c r="G4399" s="23">
        <v>70</v>
      </c>
      <c r="H4399" s="25">
        <v>4.5383582120000003</v>
      </c>
    </row>
    <row r="4400" spans="1:8">
      <c r="A4400" s="23">
        <v>4397</v>
      </c>
      <c r="B4400" s="23">
        <v>1000</v>
      </c>
      <c r="C4400" s="23">
        <v>0.8</v>
      </c>
      <c r="D4400" s="23">
        <v>10</v>
      </c>
      <c r="E4400" s="23">
        <v>50</v>
      </c>
      <c r="F4400" s="23">
        <v>0</v>
      </c>
      <c r="G4400" s="23">
        <v>100</v>
      </c>
      <c r="H4400" s="25">
        <v>4.2959046360000004</v>
      </c>
    </row>
    <row r="4401" spans="1:8">
      <c r="A4401" s="23">
        <v>4398</v>
      </c>
      <c r="B4401" s="23">
        <v>1000</v>
      </c>
      <c r="C4401" s="23">
        <v>0.8</v>
      </c>
      <c r="D4401" s="23">
        <v>10</v>
      </c>
      <c r="E4401" s="23">
        <v>50</v>
      </c>
      <c r="F4401" s="23">
        <v>30</v>
      </c>
      <c r="G4401" s="23">
        <v>0</v>
      </c>
      <c r="H4401" s="25">
        <v>7.2090153690000003</v>
      </c>
    </row>
    <row r="4402" spans="1:8">
      <c r="A4402" s="23">
        <v>4399</v>
      </c>
      <c r="B4402" s="23">
        <v>1000</v>
      </c>
      <c r="C4402" s="23">
        <v>0.8</v>
      </c>
      <c r="D4402" s="23">
        <v>10</v>
      </c>
      <c r="E4402" s="23">
        <v>50</v>
      </c>
      <c r="F4402" s="23">
        <v>30</v>
      </c>
      <c r="G4402" s="23">
        <v>5</v>
      </c>
      <c r="H4402" s="25">
        <v>5.1076321599999996</v>
      </c>
    </row>
    <row r="4403" spans="1:8">
      <c r="A4403" s="23">
        <v>4400</v>
      </c>
      <c r="B4403" s="23">
        <v>1000</v>
      </c>
      <c r="C4403" s="23">
        <v>0.8</v>
      </c>
      <c r="D4403" s="23">
        <v>10</v>
      </c>
      <c r="E4403" s="23">
        <v>50</v>
      </c>
      <c r="F4403" s="23">
        <v>30</v>
      </c>
      <c r="G4403" s="23">
        <v>10</v>
      </c>
      <c r="H4403" s="25">
        <v>4.9527063370000004</v>
      </c>
    </row>
    <row r="4404" spans="1:8">
      <c r="A4404" s="23">
        <v>4401</v>
      </c>
      <c r="B4404" s="23">
        <v>1000</v>
      </c>
      <c r="C4404" s="23">
        <v>0.8</v>
      </c>
      <c r="D4404" s="23">
        <v>10</v>
      </c>
      <c r="E4404" s="23">
        <v>50</v>
      </c>
      <c r="F4404" s="23">
        <v>30</v>
      </c>
      <c r="G4404" s="23">
        <v>40</v>
      </c>
      <c r="H4404" s="25">
        <v>4.4860763549999998</v>
      </c>
    </row>
    <row r="4405" spans="1:8">
      <c r="A4405" s="23">
        <v>4402</v>
      </c>
      <c r="B4405" s="23">
        <v>1000</v>
      </c>
      <c r="C4405" s="23">
        <v>0.8</v>
      </c>
      <c r="D4405" s="23">
        <v>10</v>
      </c>
      <c r="E4405" s="23">
        <v>50</v>
      </c>
      <c r="F4405" s="23">
        <v>30</v>
      </c>
      <c r="G4405" s="23">
        <v>70</v>
      </c>
      <c r="H4405" s="25">
        <v>4.1942477230000001</v>
      </c>
    </row>
    <row r="4406" spans="1:8">
      <c r="A4406" s="23">
        <v>4403</v>
      </c>
      <c r="B4406" s="23">
        <v>1000</v>
      </c>
      <c r="C4406" s="23">
        <v>0.8</v>
      </c>
      <c r="D4406" s="23">
        <v>10</v>
      </c>
      <c r="E4406" s="23">
        <v>50</v>
      </c>
      <c r="F4406" s="23">
        <v>30</v>
      </c>
      <c r="G4406" s="23">
        <v>100</v>
      </c>
      <c r="H4406" s="25">
        <v>0</v>
      </c>
    </row>
    <row r="4407" spans="1:8">
      <c r="A4407" s="23">
        <v>4404</v>
      </c>
      <c r="B4407" s="23">
        <v>1000</v>
      </c>
      <c r="C4407" s="23">
        <v>0.8</v>
      </c>
      <c r="D4407" s="23">
        <v>10</v>
      </c>
      <c r="E4407" s="23">
        <v>50</v>
      </c>
      <c r="F4407" s="23">
        <v>60</v>
      </c>
      <c r="G4407" s="23">
        <v>0</v>
      </c>
      <c r="H4407" s="25">
        <v>6.5915031429999997</v>
      </c>
    </row>
    <row r="4408" spans="1:8">
      <c r="A4408" s="23">
        <v>4405</v>
      </c>
      <c r="B4408" s="23">
        <v>1000</v>
      </c>
      <c r="C4408" s="23">
        <v>0.8</v>
      </c>
      <c r="D4408" s="23">
        <v>10</v>
      </c>
      <c r="E4408" s="23">
        <v>50</v>
      </c>
      <c r="F4408" s="23">
        <v>60</v>
      </c>
      <c r="G4408" s="23">
        <v>5</v>
      </c>
      <c r="H4408" s="25">
        <v>0</v>
      </c>
    </row>
    <row r="4409" spans="1:8">
      <c r="A4409" s="23">
        <v>4406</v>
      </c>
      <c r="B4409" s="23">
        <v>1000</v>
      </c>
      <c r="C4409" s="23">
        <v>0.8</v>
      </c>
      <c r="D4409" s="23">
        <v>10</v>
      </c>
      <c r="E4409" s="23">
        <v>50</v>
      </c>
      <c r="F4409" s="23">
        <v>60</v>
      </c>
      <c r="G4409" s="23">
        <v>10</v>
      </c>
      <c r="H4409" s="25">
        <v>0</v>
      </c>
    </row>
    <row r="4410" spans="1:8">
      <c r="A4410" s="23">
        <v>4407</v>
      </c>
      <c r="B4410" s="23">
        <v>1000</v>
      </c>
      <c r="C4410" s="23">
        <v>0.8</v>
      </c>
      <c r="D4410" s="23">
        <v>10</v>
      </c>
      <c r="E4410" s="23">
        <v>50</v>
      </c>
      <c r="F4410" s="23">
        <v>60</v>
      </c>
      <c r="G4410" s="23">
        <v>40</v>
      </c>
      <c r="H4410" s="25">
        <v>0</v>
      </c>
    </row>
    <row r="4411" spans="1:8">
      <c r="A4411" s="23">
        <v>4408</v>
      </c>
      <c r="B4411" s="23">
        <v>1000</v>
      </c>
      <c r="C4411" s="23">
        <v>0.8</v>
      </c>
      <c r="D4411" s="23">
        <v>10</v>
      </c>
      <c r="E4411" s="23">
        <v>50</v>
      </c>
      <c r="F4411" s="23">
        <v>60</v>
      </c>
      <c r="G4411" s="23">
        <v>70</v>
      </c>
      <c r="H4411" s="25">
        <v>0</v>
      </c>
    </row>
    <row r="4412" spans="1:8">
      <c r="A4412" s="23">
        <v>4409</v>
      </c>
      <c r="B4412" s="23">
        <v>1000</v>
      </c>
      <c r="C4412" s="23">
        <v>0.8</v>
      </c>
      <c r="D4412" s="23">
        <v>10</v>
      </c>
      <c r="E4412" s="23">
        <v>50</v>
      </c>
      <c r="F4412" s="23">
        <v>60</v>
      </c>
      <c r="G4412" s="23">
        <v>100</v>
      </c>
      <c r="H4412" s="25">
        <v>0</v>
      </c>
    </row>
    <row r="4413" spans="1:8">
      <c r="A4413" s="23">
        <v>4410</v>
      </c>
      <c r="B4413" s="23">
        <v>1000</v>
      </c>
      <c r="C4413" s="23">
        <v>0.8</v>
      </c>
      <c r="D4413" s="23">
        <v>50</v>
      </c>
      <c r="E4413" s="23">
        <v>1</v>
      </c>
      <c r="F4413" s="23">
        <v>0</v>
      </c>
      <c r="G4413" s="23">
        <v>0</v>
      </c>
      <c r="H4413" s="25">
        <v>0.81027543499999999</v>
      </c>
    </row>
    <row r="4414" spans="1:8">
      <c r="A4414" s="23">
        <v>4411</v>
      </c>
      <c r="B4414" s="23">
        <v>1000</v>
      </c>
      <c r="C4414" s="23">
        <v>0.8</v>
      </c>
      <c r="D4414" s="23">
        <v>50</v>
      </c>
      <c r="E4414" s="23">
        <v>1</v>
      </c>
      <c r="F4414" s="23">
        <v>0</v>
      </c>
      <c r="G4414" s="23">
        <v>5</v>
      </c>
      <c r="H4414" s="25">
        <v>0</v>
      </c>
    </row>
    <row r="4415" spans="1:8">
      <c r="A4415" s="23">
        <v>4412</v>
      </c>
      <c r="B4415" s="23">
        <v>1000</v>
      </c>
      <c r="C4415" s="23">
        <v>0.8</v>
      </c>
      <c r="D4415" s="23">
        <v>50</v>
      </c>
      <c r="E4415" s="23">
        <v>1</v>
      </c>
      <c r="F4415" s="23">
        <v>0</v>
      </c>
      <c r="G4415" s="23">
        <v>10</v>
      </c>
      <c r="H4415" s="25">
        <v>0</v>
      </c>
    </row>
    <row r="4416" spans="1:8">
      <c r="A4416" s="23">
        <v>4413</v>
      </c>
      <c r="B4416" s="23">
        <v>1000</v>
      </c>
      <c r="C4416" s="23">
        <v>0.8</v>
      </c>
      <c r="D4416" s="23">
        <v>50</v>
      </c>
      <c r="E4416" s="23">
        <v>1</v>
      </c>
      <c r="F4416" s="23">
        <v>0</v>
      </c>
      <c r="G4416" s="23">
        <v>40</v>
      </c>
      <c r="H4416" s="25">
        <v>0</v>
      </c>
    </row>
    <row r="4417" spans="1:8">
      <c r="A4417" s="23">
        <v>4414</v>
      </c>
      <c r="B4417" s="23">
        <v>1000</v>
      </c>
      <c r="C4417" s="23">
        <v>0.8</v>
      </c>
      <c r="D4417" s="23">
        <v>50</v>
      </c>
      <c r="E4417" s="23">
        <v>1</v>
      </c>
      <c r="F4417" s="23">
        <v>0</v>
      </c>
      <c r="G4417" s="23">
        <v>70</v>
      </c>
      <c r="H4417" s="25">
        <v>0</v>
      </c>
    </row>
    <row r="4418" spans="1:8">
      <c r="A4418" s="23">
        <v>4415</v>
      </c>
      <c r="B4418" s="23">
        <v>1000</v>
      </c>
      <c r="C4418" s="23">
        <v>0.8</v>
      </c>
      <c r="D4418" s="23">
        <v>50</v>
      </c>
      <c r="E4418" s="23">
        <v>1</v>
      </c>
      <c r="F4418" s="23">
        <v>0</v>
      </c>
      <c r="G4418" s="23">
        <v>100</v>
      </c>
      <c r="H4418" s="25">
        <v>0</v>
      </c>
    </row>
    <row r="4419" spans="1:8">
      <c r="A4419" s="23">
        <v>4416</v>
      </c>
      <c r="B4419" s="23">
        <v>1000</v>
      </c>
      <c r="C4419" s="23">
        <v>0.8</v>
      </c>
      <c r="D4419" s="23">
        <v>50</v>
      </c>
      <c r="E4419" s="23">
        <v>1</v>
      </c>
      <c r="F4419" s="23">
        <v>30</v>
      </c>
      <c r="G4419" s="23">
        <v>0</v>
      </c>
      <c r="H4419" s="25">
        <v>0.81000071799999995</v>
      </c>
    </row>
    <row r="4420" spans="1:8">
      <c r="A4420" s="23">
        <v>4417</v>
      </c>
      <c r="B4420" s="23">
        <v>1000</v>
      </c>
      <c r="C4420" s="23">
        <v>0.8</v>
      </c>
      <c r="D4420" s="23">
        <v>50</v>
      </c>
      <c r="E4420" s="23">
        <v>1</v>
      </c>
      <c r="F4420" s="23">
        <v>30</v>
      </c>
      <c r="G4420" s="23">
        <v>5</v>
      </c>
      <c r="H4420" s="25">
        <v>0</v>
      </c>
    </row>
    <row r="4421" spans="1:8">
      <c r="A4421" s="23">
        <v>4418</v>
      </c>
      <c r="B4421" s="23">
        <v>1000</v>
      </c>
      <c r="C4421" s="23">
        <v>0.8</v>
      </c>
      <c r="D4421" s="23">
        <v>50</v>
      </c>
      <c r="E4421" s="23">
        <v>1</v>
      </c>
      <c r="F4421" s="23">
        <v>30</v>
      </c>
      <c r="G4421" s="23">
        <v>10</v>
      </c>
      <c r="H4421" s="25">
        <v>0</v>
      </c>
    </row>
    <row r="4422" spans="1:8">
      <c r="A4422" s="23">
        <v>4419</v>
      </c>
      <c r="B4422" s="23">
        <v>1000</v>
      </c>
      <c r="C4422" s="23">
        <v>0.8</v>
      </c>
      <c r="D4422" s="23">
        <v>50</v>
      </c>
      <c r="E4422" s="23">
        <v>1</v>
      </c>
      <c r="F4422" s="23">
        <v>30</v>
      </c>
      <c r="G4422" s="23">
        <v>40</v>
      </c>
      <c r="H4422" s="25">
        <v>0</v>
      </c>
    </row>
    <row r="4423" spans="1:8">
      <c r="A4423" s="23">
        <v>4420</v>
      </c>
      <c r="B4423" s="23">
        <v>1000</v>
      </c>
      <c r="C4423" s="23">
        <v>0.8</v>
      </c>
      <c r="D4423" s="23">
        <v>50</v>
      </c>
      <c r="E4423" s="23">
        <v>1</v>
      </c>
      <c r="F4423" s="23">
        <v>30</v>
      </c>
      <c r="G4423" s="23">
        <v>70</v>
      </c>
      <c r="H4423" s="25">
        <v>0</v>
      </c>
    </row>
    <row r="4424" spans="1:8">
      <c r="A4424" s="23">
        <v>4421</v>
      </c>
      <c r="B4424" s="23">
        <v>1000</v>
      </c>
      <c r="C4424" s="23">
        <v>0.8</v>
      </c>
      <c r="D4424" s="23">
        <v>50</v>
      </c>
      <c r="E4424" s="23">
        <v>1</v>
      </c>
      <c r="F4424" s="23">
        <v>30</v>
      </c>
      <c r="G4424" s="23">
        <v>100</v>
      </c>
      <c r="H4424" s="25">
        <v>0</v>
      </c>
    </row>
    <row r="4425" spans="1:8">
      <c r="A4425" s="23">
        <v>4422</v>
      </c>
      <c r="B4425" s="23">
        <v>1000</v>
      </c>
      <c r="C4425" s="23">
        <v>0.8</v>
      </c>
      <c r="D4425" s="23">
        <v>50</v>
      </c>
      <c r="E4425" s="23">
        <v>1</v>
      </c>
      <c r="F4425" s="23">
        <v>60</v>
      </c>
      <c r="G4425" s="23">
        <v>0</v>
      </c>
      <c r="H4425" s="25">
        <v>0.80861192900000001</v>
      </c>
    </row>
    <row r="4426" spans="1:8">
      <c r="A4426" s="23">
        <v>4423</v>
      </c>
      <c r="B4426" s="23">
        <v>1000</v>
      </c>
      <c r="C4426" s="23">
        <v>0.8</v>
      </c>
      <c r="D4426" s="23">
        <v>50</v>
      </c>
      <c r="E4426" s="23">
        <v>1</v>
      </c>
      <c r="F4426" s="23">
        <v>60</v>
      </c>
      <c r="G4426" s="23">
        <v>5</v>
      </c>
      <c r="H4426" s="25">
        <v>0</v>
      </c>
    </row>
    <row r="4427" spans="1:8">
      <c r="A4427" s="23">
        <v>4424</v>
      </c>
      <c r="B4427" s="23">
        <v>1000</v>
      </c>
      <c r="C4427" s="23">
        <v>0.8</v>
      </c>
      <c r="D4427" s="23">
        <v>50</v>
      </c>
      <c r="E4427" s="23">
        <v>1</v>
      </c>
      <c r="F4427" s="23">
        <v>60</v>
      </c>
      <c r="G4427" s="23">
        <v>10</v>
      </c>
      <c r="H4427" s="25">
        <v>0</v>
      </c>
    </row>
    <row r="4428" spans="1:8">
      <c r="A4428" s="23">
        <v>4425</v>
      </c>
      <c r="B4428" s="23">
        <v>1000</v>
      </c>
      <c r="C4428" s="23">
        <v>0.8</v>
      </c>
      <c r="D4428" s="23">
        <v>50</v>
      </c>
      <c r="E4428" s="23">
        <v>1</v>
      </c>
      <c r="F4428" s="23">
        <v>60</v>
      </c>
      <c r="G4428" s="23">
        <v>40</v>
      </c>
      <c r="H4428" s="25">
        <v>0</v>
      </c>
    </row>
    <row r="4429" spans="1:8">
      <c r="A4429" s="23">
        <v>4426</v>
      </c>
      <c r="B4429" s="23">
        <v>1000</v>
      </c>
      <c r="C4429" s="23">
        <v>0.8</v>
      </c>
      <c r="D4429" s="23">
        <v>50</v>
      </c>
      <c r="E4429" s="23">
        <v>1</v>
      </c>
      <c r="F4429" s="23">
        <v>60</v>
      </c>
      <c r="G4429" s="23">
        <v>70</v>
      </c>
      <c r="H4429" s="25">
        <v>0</v>
      </c>
    </row>
    <row r="4430" spans="1:8">
      <c r="A4430" s="23">
        <v>4427</v>
      </c>
      <c r="B4430" s="23">
        <v>1000</v>
      </c>
      <c r="C4430" s="23">
        <v>0.8</v>
      </c>
      <c r="D4430" s="23">
        <v>50</v>
      </c>
      <c r="E4430" s="23">
        <v>1</v>
      </c>
      <c r="F4430" s="23">
        <v>60</v>
      </c>
      <c r="G4430" s="23">
        <v>100</v>
      </c>
      <c r="H4430" s="25">
        <v>0</v>
      </c>
    </row>
    <row r="4431" spans="1:8">
      <c r="A4431" s="23">
        <v>4428</v>
      </c>
      <c r="B4431" s="23">
        <v>1000</v>
      </c>
      <c r="C4431" s="23">
        <v>0.8</v>
      </c>
      <c r="D4431" s="23">
        <v>50</v>
      </c>
      <c r="E4431" s="23">
        <v>5</v>
      </c>
      <c r="F4431" s="23">
        <v>0</v>
      </c>
      <c r="G4431" s="23">
        <v>0</v>
      </c>
      <c r="H4431" s="25">
        <v>3.901287317</v>
      </c>
    </row>
    <row r="4432" spans="1:8">
      <c r="A4432" s="23">
        <v>4429</v>
      </c>
      <c r="B4432" s="23">
        <v>1000</v>
      </c>
      <c r="C4432" s="23">
        <v>0.8</v>
      </c>
      <c r="D4432" s="23">
        <v>50</v>
      </c>
      <c r="E4432" s="23">
        <v>5</v>
      </c>
      <c r="F4432" s="23">
        <v>0</v>
      </c>
      <c r="G4432" s="23">
        <v>5</v>
      </c>
      <c r="H4432" s="25">
        <v>0</v>
      </c>
    </row>
    <row r="4433" spans="1:8">
      <c r="A4433" s="23">
        <v>4430</v>
      </c>
      <c r="B4433" s="23">
        <v>1000</v>
      </c>
      <c r="C4433" s="23">
        <v>0.8</v>
      </c>
      <c r="D4433" s="23">
        <v>50</v>
      </c>
      <c r="E4433" s="23">
        <v>5</v>
      </c>
      <c r="F4433" s="23">
        <v>0</v>
      </c>
      <c r="G4433" s="23">
        <v>10</v>
      </c>
      <c r="H4433" s="25">
        <v>0</v>
      </c>
    </row>
    <row r="4434" spans="1:8">
      <c r="A4434" s="23">
        <v>4431</v>
      </c>
      <c r="B4434" s="23">
        <v>1000</v>
      </c>
      <c r="C4434" s="23">
        <v>0.8</v>
      </c>
      <c r="D4434" s="23">
        <v>50</v>
      </c>
      <c r="E4434" s="23">
        <v>5</v>
      </c>
      <c r="F4434" s="23">
        <v>0</v>
      </c>
      <c r="G4434" s="23">
        <v>40</v>
      </c>
      <c r="H4434" s="25">
        <v>0</v>
      </c>
    </row>
    <row r="4435" spans="1:8">
      <c r="A4435" s="23">
        <v>4432</v>
      </c>
      <c r="B4435" s="23">
        <v>1000</v>
      </c>
      <c r="C4435" s="23">
        <v>0.8</v>
      </c>
      <c r="D4435" s="23">
        <v>50</v>
      </c>
      <c r="E4435" s="23">
        <v>5</v>
      </c>
      <c r="F4435" s="23">
        <v>0</v>
      </c>
      <c r="G4435" s="23">
        <v>70</v>
      </c>
      <c r="H4435" s="25">
        <v>0</v>
      </c>
    </row>
    <row r="4436" spans="1:8">
      <c r="A4436" s="23">
        <v>4433</v>
      </c>
      <c r="B4436" s="23">
        <v>1000</v>
      </c>
      <c r="C4436" s="23">
        <v>0.8</v>
      </c>
      <c r="D4436" s="23">
        <v>50</v>
      </c>
      <c r="E4436" s="23">
        <v>5</v>
      </c>
      <c r="F4436" s="23">
        <v>0</v>
      </c>
      <c r="G4436" s="23">
        <v>100</v>
      </c>
      <c r="H4436" s="25">
        <v>0</v>
      </c>
    </row>
    <row r="4437" spans="1:8">
      <c r="A4437" s="23">
        <v>4434</v>
      </c>
      <c r="B4437" s="23">
        <v>1000</v>
      </c>
      <c r="C4437" s="23">
        <v>0.8</v>
      </c>
      <c r="D4437" s="23">
        <v>50</v>
      </c>
      <c r="E4437" s="23">
        <v>5</v>
      </c>
      <c r="F4437" s="23">
        <v>30</v>
      </c>
      <c r="G4437" s="23">
        <v>0</v>
      </c>
      <c r="H4437" s="25">
        <v>3.878180027</v>
      </c>
    </row>
    <row r="4438" spans="1:8">
      <c r="A4438" s="23">
        <v>4435</v>
      </c>
      <c r="B4438" s="23">
        <v>1000</v>
      </c>
      <c r="C4438" s="23">
        <v>0.8</v>
      </c>
      <c r="D4438" s="23">
        <v>50</v>
      </c>
      <c r="E4438" s="23">
        <v>5</v>
      </c>
      <c r="F4438" s="23">
        <v>30</v>
      </c>
      <c r="G4438" s="23">
        <v>5</v>
      </c>
      <c r="H4438" s="25">
        <v>0</v>
      </c>
    </row>
    <row r="4439" spans="1:8">
      <c r="A4439" s="23">
        <v>4436</v>
      </c>
      <c r="B4439" s="23">
        <v>1000</v>
      </c>
      <c r="C4439" s="23">
        <v>0.8</v>
      </c>
      <c r="D4439" s="23">
        <v>50</v>
      </c>
      <c r="E4439" s="23">
        <v>5</v>
      </c>
      <c r="F4439" s="23">
        <v>30</v>
      </c>
      <c r="G4439" s="23">
        <v>10</v>
      </c>
      <c r="H4439" s="25">
        <v>0</v>
      </c>
    </row>
    <row r="4440" spans="1:8">
      <c r="A4440" s="23">
        <v>4437</v>
      </c>
      <c r="B4440" s="23">
        <v>1000</v>
      </c>
      <c r="C4440" s="23">
        <v>0.8</v>
      </c>
      <c r="D4440" s="23">
        <v>50</v>
      </c>
      <c r="E4440" s="23">
        <v>5</v>
      </c>
      <c r="F4440" s="23">
        <v>30</v>
      </c>
      <c r="G4440" s="23">
        <v>40</v>
      </c>
      <c r="H4440" s="25">
        <v>0</v>
      </c>
    </row>
    <row r="4441" spans="1:8">
      <c r="A4441" s="23">
        <v>4438</v>
      </c>
      <c r="B4441" s="23">
        <v>1000</v>
      </c>
      <c r="C4441" s="23">
        <v>0.8</v>
      </c>
      <c r="D4441" s="23">
        <v>50</v>
      </c>
      <c r="E4441" s="23">
        <v>5</v>
      </c>
      <c r="F4441" s="23">
        <v>30</v>
      </c>
      <c r="G4441" s="23">
        <v>70</v>
      </c>
      <c r="H4441" s="25">
        <v>0</v>
      </c>
    </row>
    <row r="4442" spans="1:8">
      <c r="A4442" s="23">
        <v>4439</v>
      </c>
      <c r="B4442" s="23">
        <v>1000</v>
      </c>
      <c r="C4442" s="23">
        <v>0.8</v>
      </c>
      <c r="D4442" s="23">
        <v>50</v>
      </c>
      <c r="E4442" s="23">
        <v>5</v>
      </c>
      <c r="F4442" s="23">
        <v>30</v>
      </c>
      <c r="G4442" s="23">
        <v>100</v>
      </c>
      <c r="H4442" s="25">
        <v>0</v>
      </c>
    </row>
    <row r="4443" spans="1:8">
      <c r="A4443" s="23">
        <v>4440</v>
      </c>
      <c r="B4443" s="23">
        <v>1000</v>
      </c>
      <c r="C4443" s="23">
        <v>0.8</v>
      </c>
      <c r="D4443" s="23">
        <v>50</v>
      </c>
      <c r="E4443" s="23">
        <v>5</v>
      </c>
      <c r="F4443" s="23">
        <v>60</v>
      </c>
      <c r="G4443" s="23">
        <v>0</v>
      </c>
      <c r="H4443" s="25">
        <v>3.7633283139999998</v>
      </c>
    </row>
    <row r="4444" spans="1:8">
      <c r="A4444" s="23">
        <v>4441</v>
      </c>
      <c r="B4444" s="23">
        <v>1000</v>
      </c>
      <c r="C4444" s="23">
        <v>0.8</v>
      </c>
      <c r="D4444" s="23">
        <v>50</v>
      </c>
      <c r="E4444" s="23">
        <v>5</v>
      </c>
      <c r="F4444" s="23">
        <v>60</v>
      </c>
      <c r="G4444" s="23">
        <v>5</v>
      </c>
      <c r="H4444" s="25">
        <v>0</v>
      </c>
    </row>
    <row r="4445" spans="1:8">
      <c r="A4445" s="23">
        <v>4442</v>
      </c>
      <c r="B4445" s="23">
        <v>1000</v>
      </c>
      <c r="C4445" s="23">
        <v>0.8</v>
      </c>
      <c r="D4445" s="23">
        <v>50</v>
      </c>
      <c r="E4445" s="23">
        <v>5</v>
      </c>
      <c r="F4445" s="23">
        <v>60</v>
      </c>
      <c r="G4445" s="23">
        <v>10</v>
      </c>
      <c r="H4445" s="25">
        <v>0</v>
      </c>
    </row>
    <row r="4446" spans="1:8">
      <c r="A4446" s="23">
        <v>4443</v>
      </c>
      <c r="B4446" s="23">
        <v>1000</v>
      </c>
      <c r="C4446" s="23">
        <v>0.8</v>
      </c>
      <c r="D4446" s="23">
        <v>50</v>
      </c>
      <c r="E4446" s="23">
        <v>5</v>
      </c>
      <c r="F4446" s="23">
        <v>60</v>
      </c>
      <c r="G4446" s="23">
        <v>40</v>
      </c>
      <c r="H4446" s="25">
        <v>0</v>
      </c>
    </row>
    <row r="4447" spans="1:8">
      <c r="A4447" s="23">
        <v>4444</v>
      </c>
      <c r="B4447" s="23">
        <v>1000</v>
      </c>
      <c r="C4447" s="23">
        <v>0.8</v>
      </c>
      <c r="D4447" s="23">
        <v>50</v>
      </c>
      <c r="E4447" s="23">
        <v>5</v>
      </c>
      <c r="F4447" s="23">
        <v>60</v>
      </c>
      <c r="G4447" s="23">
        <v>70</v>
      </c>
      <c r="H4447" s="25">
        <v>0</v>
      </c>
    </row>
    <row r="4448" spans="1:8">
      <c r="A4448" s="23">
        <v>4445</v>
      </c>
      <c r="B4448" s="23">
        <v>1000</v>
      </c>
      <c r="C4448" s="23">
        <v>0.8</v>
      </c>
      <c r="D4448" s="23">
        <v>50</v>
      </c>
      <c r="E4448" s="23">
        <v>5</v>
      </c>
      <c r="F4448" s="23">
        <v>60</v>
      </c>
      <c r="G4448" s="23">
        <v>100</v>
      </c>
      <c r="H4448" s="25">
        <v>0</v>
      </c>
    </row>
    <row r="4449" spans="1:8">
      <c r="A4449" s="23">
        <v>4446</v>
      </c>
      <c r="B4449" s="23">
        <v>1000</v>
      </c>
      <c r="C4449" s="23">
        <v>0.8</v>
      </c>
      <c r="D4449" s="23">
        <v>50</v>
      </c>
      <c r="E4449" s="23">
        <v>10</v>
      </c>
      <c r="F4449" s="23">
        <v>0</v>
      </c>
      <c r="G4449" s="23">
        <v>0</v>
      </c>
      <c r="H4449" s="25">
        <v>7.0793123250000001</v>
      </c>
    </row>
    <row r="4450" spans="1:8">
      <c r="A4450" s="23">
        <v>4447</v>
      </c>
      <c r="B4450" s="23">
        <v>1000</v>
      </c>
      <c r="C4450" s="23">
        <v>0.8</v>
      </c>
      <c r="D4450" s="23">
        <v>50</v>
      </c>
      <c r="E4450" s="23">
        <v>10</v>
      </c>
      <c r="F4450" s="23">
        <v>0</v>
      </c>
      <c r="G4450" s="23">
        <v>5</v>
      </c>
      <c r="H4450" s="25">
        <v>5.0972929000000002</v>
      </c>
    </row>
    <row r="4451" spans="1:8">
      <c r="A4451" s="23">
        <v>4448</v>
      </c>
      <c r="B4451" s="23">
        <v>1000</v>
      </c>
      <c r="C4451" s="23">
        <v>0.8</v>
      </c>
      <c r="D4451" s="23">
        <v>50</v>
      </c>
      <c r="E4451" s="23">
        <v>10</v>
      </c>
      <c r="F4451" s="23">
        <v>0</v>
      </c>
      <c r="G4451" s="23">
        <v>10</v>
      </c>
      <c r="H4451" s="25">
        <v>4.9120373730000004</v>
      </c>
    </row>
    <row r="4452" spans="1:8">
      <c r="A4452" s="23">
        <v>4449</v>
      </c>
      <c r="B4452" s="23">
        <v>1000</v>
      </c>
      <c r="C4452" s="23">
        <v>0.8</v>
      </c>
      <c r="D4452" s="23">
        <v>50</v>
      </c>
      <c r="E4452" s="23">
        <v>10</v>
      </c>
      <c r="F4452" s="23">
        <v>0</v>
      </c>
      <c r="G4452" s="23">
        <v>40</v>
      </c>
      <c r="H4452" s="25">
        <v>4.5988960270000003</v>
      </c>
    </row>
    <row r="4453" spans="1:8">
      <c r="A4453" s="23">
        <v>4450</v>
      </c>
      <c r="B4453" s="23">
        <v>1000</v>
      </c>
      <c r="C4453" s="23">
        <v>0.8</v>
      </c>
      <c r="D4453" s="23">
        <v>50</v>
      </c>
      <c r="E4453" s="23">
        <v>10</v>
      </c>
      <c r="F4453" s="23">
        <v>0</v>
      </c>
      <c r="G4453" s="23">
        <v>70</v>
      </c>
      <c r="H4453" s="25">
        <v>4.3947472569999997</v>
      </c>
    </row>
    <row r="4454" spans="1:8">
      <c r="A4454" s="23">
        <v>4451</v>
      </c>
      <c r="B4454" s="23">
        <v>1000</v>
      </c>
      <c r="C4454" s="23">
        <v>0.8</v>
      </c>
      <c r="D4454" s="23">
        <v>50</v>
      </c>
      <c r="E4454" s="23">
        <v>10</v>
      </c>
      <c r="F4454" s="23">
        <v>0</v>
      </c>
      <c r="G4454" s="23">
        <v>100</v>
      </c>
      <c r="H4454" s="25">
        <v>4.0145921710000003</v>
      </c>
    </row>
    <row r="4455" spans="1:8">
      <c r="A4455" s="23">
        <v>4452</v>
      </c>
      <c r="B4455" s="23">
        <v>1000</v>
      </c>
      <c r="C4455" s="23">
        <v>0.8</v>
      </c>
      <c r="D4455" s="23">
        <v>50</v>
      </c>
      <c r="E4455" s="23">
        <v>10</v>
      </c>
      <c r="F4455" s="23">
        <v>30</v>
      </c>
      <c r="G4455" s="23">
        <v>0</v>
      </c>
      <c r="H4455" s="25">
        <v>6.9574956889999999</v>
      </c>
    </row>
    <row r="4456" spans="1:8">
      <c r="A4456" s="23">
        <v>4453</v>
      </c>
      <c r="B4456" s="23">
        <v>1000</v>
      </c>
      <c r="C4456" s="23">
        <v>0.8</v>
      </c>
      <c r="D4456" s="23">
        <v>50</v>
      </c>
      <c r="E4456" s="23">
        <v>10</v>
      </c>
      <c r="F4456" s="23">
        <v>30</v>
      </c>
      <c r="G4456" s="23">
        <v>5</v>
      </c>
      <c r="H4456" s="25">
        <v>4.8842387199999999</v>
      </c>
    </row>
    <row r="4457" spans="1:8">
      <c r="A4457" s="23">
        <v>4454</v>
      </c>
      <c r="B4457" s="23">
        <v>1000</v>
      </c>
      <c r="C4457" s="23">
        <v>0.8</v>
      </c>
      <c r="D4457" s="23">
        <v>50</v>
      </c>
      <c r="E4457" s="23">
        <v>10</v>
      </c>
      <c r="F4457" s="23">
        <v>30</v>
      </c>
      <c r="G4457" s="23">
        <v>10</v>
      </c>
      <c r="H4457" s="25">
        <v>4.697196484</v>
      </c>
    </row>
    <row r="4458" spans="1:8">
      <c r="A4458" s="23">
        <v>4455</v>
      </c>
      <c r="B4458" s="23">
        <v>1000</v>
      </c>
      <c r="C4458" s="23">
        <v>0.8</v>
      </c>
      <c r="D4458" s="23">
        <v>50</v>
      </c>
      <c r="E4458" s="23">
        <v>10</v>
      </c>
      <c r="F4458" s="23">
        <v>30</v>
      </c>
      <c r="G4458" s="23">
        <v>40</v>
      </c>
      <c r="H4458" s="25">
        <v>4.2938542369999997</v>
      </c>
    </row>
    <row r="4459" spans="1:8">
      <c r="A4459" s="23">
        <v>4456</v>
      </c>
      <c r="B4459" s="23">
        <v>1000</v>
      </c>
      <c r="C4459" s="23">
        <v>0.8</v>
      </c>
      <c r="D4459" s="23">
        <v>50</v>
      </c>
      <c r="E4459" s="23">
        <v>10</v>
      </c>
      <c r="F4459" s="23">
        <v>30</v>
      </c>
      <c r="G4459" s="23">
        <v>70</v>
      </c>
      <c r="H4459" s="25">
        <v>3.8521399500000002</v>
      </c>
    </row>
    <row r="4460" spans="1:8">
      <c r="A4460" s="23">
        <v>4457</v>
      </c>
      <c r="B4460" s="23">
        <v>1000</v>
      </c>
      <c r="C4460" s="23">
        <v>0.8</v>
      </c>
      <c r="D4460" s="23">
        <v>50</v>
      </c>
      <c r="E4460" s="23">
        <v>10</v>
      </c>
      <c r="F4460" s="23">
        <v>30</v>
      </c>
      <c r="G4460" s="23">
        <v>100</v>
      </c>
      <c r="H4460" s="25">
        <v>0</v>
      </c>
    </row>
    <row r="4461" spans="1:8">
      <c r="A4461" s="23">
        <v>4458</v>
      </c>
      <c r="B4461" s="23">
        <v>1000</v>
      </c>
      <c r="C4461" s="23">
        <v>0.8</v>
      </c>
      <c r="D4461" s="23">
        <v>50</v>
      </c>
      <c r="E4461" s="23">
        <v>10</v>
      </c>
      <c r="F4461" s="23">
        <v>60</v>
      </c>
      <c r="G4461" s="23">
        <v>0</v>
      </c>
      <c r="H4461" s="25">
        <v>6.4081230160000002</v>
      </c>
    </row>
    <row r="4462" spans="1:8">
      <c r="A4462" s="23">
        <v>4459</v>
      </c>
      <c r="B4462" s="23">
        <v>1000</v>
      </c>
      <c r="C4462" s="23">
        <v>0.8</v>
      </c>
      <c r="D4462" s="23">
        <v>50</v>
      </c>
      <c r="E4462" s="23">
        <v>10</v>
      </c>
      <c r="F4462" s="23">
        <v>60</v>
      </c>
      <c r="G4462" s="23">
        <v>5</v>
      </c>
      <c r="H4462" s="25">
        <v>0</v>
      </c>
    </row>
    <row r="4463" spans="1:8">
      <c r="A4463" s="23">
        <v>4460</v>
      </c>
      <c r="B4463" s="23">
        <v>1000</v>
      </c>
      <c r="C4463" s="23">
        <v>0.8</v>
      </c>
      <c r="D4463" s="23">
        <v>50</v>
      </c>
      <c r="E4463" s="23">
        <v>10</v>
      </c>
      <c r="F4463" s="23">
        <v>60</v>
      </c>
      <c r="G4463" s="23">
        <v>10</v>
      </c>
      <c r="H4463" s="25">
        <v>0</v>
      </c>
    </row>
    <row r="4464" spans="1:8">
      <c r="A4464" s="23">
        <v>4461</v>
      </c>
      <c r="B4464" s="23">
        <v>1000</v>
      </c>
      <c r="C4464" s="23">
        <v>0.8</v>
      </c>
      <c r="D4464" s="23">
        <v>50</v>
      </c>
      <c r="E4464" s="23">
        <v>10</v>
      </c>
      <c r="F4464" s="23">
        <v>60</v>
      </c>
      <c r="G4464" s="23">
        <v>40</v>
      </c>
      <c r="H4464" s="25">
        <v>0</v>
      </c>
    </row>
    <row r="4465" spans="1:8">
      <c r="A4465" s="23">
        <v>4462</v>
      </c>
      <c r="B4465" s="23">
        <v>1000</v>
      </c>
      <c r="C4465" s="23">
        <v>0.8</v>
      </c>
      <c r="D4465" s="23">
        <v>50</v>
      </c>
      <c r="E4465" s="23">
        <v>10</v>
      </c>
      <c r="F4465" s="23">
        <v>60</v>
      </c>
      <c r="G4465" s="23">
        <v>70</v>
      </c>
      <c r="H4465" s="25">
        <v>0</v>
      </c>
    </row>
    <row r="4466" spans="1:8">
      <c r="A4466" s="23">
        <v>4463</v>
      </c>
      <c r="B4466" s="23">
        <v>1000</v>
      </c>
      <c r="C4466" s="23">
        <v>0.8</v>
      </c>
      <c r="D4466" s="23">
        <v>50</v>
      </c>
      <c r="E4466" s="23">
        <v>10</v>
      </c>
      <c r="F4466" s="23">
        <v>60</v>
      </c>
      <c r="G4466" s="23">
        <v>100</v>
      </c>
      <c r="H4466" s="25">
        <v>0</v>
      </c>
    </row>
    <row r="4467" spans="1:8">
      <c r="A4467" s="23">
        <v>4464</v>
      </c>
      <c r="B4467" s="23">
        <v>1000</v>
      </c>
      <c r="C4467" s="23">
        <v>0.8</v>
      </c>
      <c r="D4467" s="23">
        <v>50</v>
      </c>
      <c r="E4467" s="23">
        <v>20</v>
      </c>
      <c r="F4467" s="23">
        <v>0</v>
      </c>
      <c r="G4467" s="23">
        <v>0</v>
      </c>
      <c r="H4467" s="25">
        <v>11.07193756</v>
      </c>
    </row>
    <row r="4468" spans="1:8">
      <c r="A4468" s="23">
        <v>4465</v>
      </c>
      <c r="B4468" s="23">
        <v>1000</v>
      </c>
      <c r="C4468" s="23">
        <v>0.8</v>
      </c>
      <c r="D4468" s="23">
        <v>50</v>
      </c>
      <c r="E4468" s="23">
        <v>20</v>
      </c>
      <c r="F4468" s="23">
        <v>0</v>
      </c>
      <c r="G4468" s="23">
        <v>5</v>
      </c>
      <c r="H4468" s="25">
        <v>9.3320817950000006</v>
      </c>
    </row>
    <row r="4469" spans="1:8">
      <c r="A4469" s="23">
        <v>4466</v>
      </c>
      <c r="B4469" s="23">
        <v>1000</v>
      </c>
      <c r="C4469" s="23">
        <v>0.8</v>
      </c>
      <c r="D4469" s="23">
        <v>50</v>
      </c>
      <c r="E4469" s="23">
        <v>20</v>
      </c>
      <c r="F4469" s="23">
        <v>0</v>
      </c>
      <c r="G4469" s="23">
        <v>10</v>
      </c>
      <c r="H4469" s="25">
        <v>8.8564577100000008</v>
      </c>
    </row>
    <row r="4470" spans="1:8">
      <c r="A4470" s="23">
        <v>4467</v>
      </c>
      <c r="B4470" s="23">
        <v>1000</v>
      </c>
      <c r="C4470" s="23">
        <v>0.8</v>
      </c>
      <c r="D4470" s="23">
        <v>50</v>
      </c>
      <c r="E4470" s="23">
        <v>20</v>
      </c>
      <c r="F4470" s="23">
        <v>0</v>
      </c>
      <c r="G4470" s="23">
        <v>40</v>
      </c>
      <c r="H4470" s="25">
        <v>7.9715971950000002</v>
      </c>
    </row>
    <row r="4471" spans="1:8">
      <c r="A4471" s="23">
        <v>4468</v>
      </c>
      <c r="B4471" s="23">
        <v>1000</v>
      </c>
      <c r="C4471" s="23">
        <v>0.8</v>
      </c>
      <c r="D4471" s="23">
        <v>50</v>
      </c>
      <c r="E4471" s="23">
        <v>20</v>
      </c>
      <c r="F4471" s="23">
        <v>0</v>
      </c>
      <c r="G4471" s="23">
        <v>70</v>
      </c>
      <c r="H4471" s="25">
        <v>7.5060710909999999</v>
      </c>
    </row>
    <row r="4472" spans="1:8">
      <c r="A4472" s="23">
        <v>4469</v>
      </c>
      <c r="B4472" s="23">
        <v>1000</v>
      </c>
      <c r="C4472" s="23">
        <v>0.8</v>
      </c>
      <c r="D4472" s="23">
        <v>50</v>
      </c>
      <c r="E4472" s="23">
        <v>20</v>
      </c>
      <c r="F4472" s="23">
        <v>0</v>
      </c>
      <c r="G4472" s="23">
        <v>100</v>
      </c>
      <c r="H4472" s="25">
        <v>7.1196899409999999</v>
      </c>
    </row>
    <row r="4473" spans="1:8">
      <c r="A4473" s="23">
        <v>4470</v>
      </c>
      <c r="B4473" s="23">
        <v>1000</v>
      </c>
      <c r="C4473" s="23">
        <v>0.8</v>
      </c>
      <c r="D4473" s="23">
        <v>50</v>
      </c>
      <c r="E4473" s="23">
        <v>20</v>
      </c>
      <c r="F4473" s="23">
        <v>30</v>
      </c>
      <c r="G4473" s="23">
        <v>0</v>
      </c>
      <c r="H4473" s="25">
        <v>10.686932560000001</v>
      </c>
    </row>
    <row r="4474" spans="1:8">
      <c r="A4474" s="23">
        <v>4471</v>
      </c>
      <c r="B4474" s="23">
        <v>1000</v>
      </c>
      <c r="C4474" s="23">
        <v>0.8</v>
      </c>
      <c r="D4474" s="23">
        <v>50</v>
      </c>
      <c r="E4474" s="23">
        <v>20</v>
      </c>
      <c r="F4474" s="23">
        <v>30</v>
      </c>
      <c r="G4474" s="23">
        <v>5</v>
      </c>
      <c r="H4474" s="25">
        <v>8.8040685649999997</v>
      </c>
    </row>
    <row r="4475" spans="1:8">
      <c r="A4475" s="23">
        <v>4472</v>
      </c>
      <c r="B4475" s="23">
        <v>1000</v>
      </c>
      <c r="C4475" s="23">
        <v>0.8</v>
      </c>
      <c r="D4475" s="23">
        <v>50</v>
      </c>
      <c r="E4475" s="23">
        <v>20</v>
      </c>
      <c r="F4475" s="23">
        <v>30</v>
      </c>
      <c r="G4475" s="23">
        <v>10</v>
      </c>
      <c r="H4475" s="25">
        <v>8.2961034770000008</v>
      </c>
    </row>
    <row r="4476" spans="1:8">
      <c r="A4476" s="23">
        <v>4473</v>
      </c>
      <c r="B4476" s="23">
        <v>1000</v>
      </c>
      <c r="C4476" s="23">
        <v>0.8</v>
      </c>
      <c r="D4476" s="23">
        <v>50</v>
      </c>
      <c r="E4476" s="23">
        <v>20</v>
      </c>
      <c r="F4476" s="23">
        <v>30</v>
      </c>
      <c r="G4476" s="23">
        <v>40</v>
      </c>
      <c r="H4476" s="25">
        <v>7.4999575610000004</v>
      </c>
    </row>
    <row r="4477" spans="1:8">
      <c r="A4477" s="23">
        <v>4474</v>
      </c>
      <c r="B4477" s="23">
        <v>1000</v>
      </c>
      <c r="C4477" s="23">
        <v>0.8</v>
      </c>
      <c r="D4477" s="23">
        <v>50</v>
      </c>
      <c r="E4477" s="23">
        <v>20</v>
      </c>
      <c r="F4477" s="23">
        <v>30</v>
      </c>
      <c r="G4477" s="23">
        <v>70</v>
      </c>
      <c r="H4477" s="25">
        <v>7.0457487109999999</v>
      </c>
    </row>
    <row r="4478" spans="1:8">
      <c r="A4478" s="23">
        <v>4475</v>
      </c>
      <c r="B4478" s="23">
        <v>1000</v>
      </c>
      <c r="C4478" s="23">
        <v>0.8</v>
      </c>
      <c r="D4478" s="23">
        <v>50</v>
      </c>
      <c r="E4478" s="23">
        <v>20</v>
      </c>
      <c r="F4478" s="23">
        <v>30</v>
      </c>
      <c r="G4478" s="23">
        <v>100</v>
      </c>
      <c r="H4478" s="25">
        <v>6.6825866700000001</v>
      </c>
    </row>
    <row r="4479" spans="1:8">
      <c r="A4479" s="23">
        <v>4476</v>
      </c>
      <c r="B4479" s="23">
        <v>1000</v>
      </c>
      <c r="C4479" s="23">
        <v>0.8</v>
      </c>
      <c r="D4479" s="23">
        <v>50</v>
      </c>
      <c r="E4479" s="23">
        <v>20</v>
      </c>
      <c r="F4479" s="23">
        <v>60</v>
      </c>
      <c r="G4479" s="23">
        <v>0</v>
      </c>
      <c r="H4479" s="25">
        <v>9.1655702590000008</v>
      </c>
    </row>
    <row r="4480" spans="1:8">
      <c r="A4480" s="23">
        <v>4477</v>
      </c>
      <c r="B4480" s="23">
        <v>1000</v>
      </c>
      <c r="C4480" s="23">
        <v>0.8</v>
      </c>
      <c r="D4480" s="23">
        <v>50</v>
      </c>
      <c r="E4480" s="23">
        <v>20</v>
      </c>
      <c r="F4480" s="23">
        <v>60</v>
      </c>
      <c r="G4480" s="23">
        <v>5</v>
      </c>
      <c r="H4480" s="25">
        <v>6.9149270060000001</v>
      </c>
    </row>
    <row r="4481" spans="1:8">
      <c r="A4481" s="23">
        <v>4478</v>
      </c>
      <c r="B4481" s="23">
        <v>1000</v>
      </c>
      <c r="C4481" s="23">
        <v>0.8</v>
      </c>
      <c r="D4481" s="23">
        <v>50</v>
      </c>
      <c r="E4481" s="23">
        <v>20</v>
      </c>
      <c r="F4481" s="23">
        <v>60</v>
      </c>
      <c r="G4481" s="23">
        <v>10</v>
      </c>
      <c r="H4481" s="25">
        <v>6.5338673590000003</v>
      </c>
    </row>
    <row r="4482" spans="1:8">
      <c r="A4482" s="23">
        <v>4479</v>
      </c>
      <c r="B4482" s="23">
        <v>1000</v>
      </c>
      <c r="C4482" s="23">
        <v>0.8</v>
      </c>
      <c r="D4482" s="23">
        <v>50</v>
      </c>
      <c r="E4482" s="23">
        <v>20</v>
      </c>
      <c r="F4482" s="23">
        <v>60</v>
      </c>
      <c r="G4482" s="23">
        <v>40</v>
      </c>
      <c r="H4482" s="25">
        <v>5.9170570370000002</v>
      </c>
    </row>
    <row r="4483" spans="1:8">
      <c r="A4483" s="23">
        <v>4480</v>
      </c>
      <c r="B4483" s="23">
        <v>1000</v>
      </c>
      <c r="C4483" s="23">
        <v>0.8</v>
      </c>
      <c r="D4483" s="23">
        <v>50</v>
      </c>
      <c r="E4483" s="23">
        <v>20</v>
      </c>
      <c r="F4483" s="23">
        <v>60</v>
      </c>
      <c r="G4483" s="23">
        <v>70</v>
      </c>
      <c r="H4483" s="25">
        <v>5.3901557919999998</v>
      </c>
    </row>
    <row r="4484" spans="1:8">
      <c r="A4484" s="23">
        <v>4481</v>
      </c>
      <c r="B4484" s="23">
        <v>1000</v>
      </c>
      <c r="C4484" s="23">
        <v>0.8</v>
      </c>
      <c r="D4484" s="23">
        <v>50</v>
      </c>
      <c r="E4484" s="23">
        <v>20</v>
      </c>
      <c r="F4484" s="23">
        <v>60</v>
      </c>
      <c r="G4484" s="23">
        <v>100</v>
      </c>
      <c r="H4484" s="25">
        <v>5.0139112470000002</v>
      </c>
    </row>
    <row r="4485" spans="1:8">
      <c r="A4485" s="23">
        <v>4482</v>
      </c>
      <c r="B4485" s="23">
        <v>1000</v>
      </c>
      <c r="C4485" s="23">
        <v>0.8</v>
      </c>
      <c r="D4485" s="23">
        <v>50</v>
      </c>
      <c r="E4485" s="23">
        <v>50</v>
      </c>
      <c r="F4485" s="23">
        <v>0</v>
      </c>
      <c r="G4485" s="23">
        <v>0</v>
      </c>
      <c r="H4485" s="25">
        <v>15.322244639999999</v>
      </c>
    </row>
    <row r="4486" spans="1:8">
      <c r="A4486" s="23">
        <v>4483</v>
      </c>
      <c r="B4486" s="23">
        <v>1000</v>
      </c>
      <c r="C4486" s="23">
        <v>0.8</v>
      </c>
      <c r="D4486" s="23">
        <v>50</v>
      </c>
      <c r="E4486" s="23">
        <v>50</v>
      </c>
      <c r="F4486" s="23">
        <v>0</v>
      </c>
      <c r="G4486" s="23">
        <v>5</v>
      </c>
      <c r="H4486" s="25">
        <v>13.43733025</v>
      </c>
    </row>
    <row r="4487" spans="1:8">
      <c r="A4487" s="23">
        <v>4484</v>
      </c>
      <c r="B4487" s="23">
        <v>1000</v>
      </c>
      <c r="C4487" s="23">
        <v>0.8</v>
      </c>
      <c r="D4487" s="23">
        <v>50</v>
      </c>
      <c r="E4487" s="23">
        <v>50</v>
      </c>
      <c r="F4487" s="23">
        <v>0</v>
      </c>
      <c r="G4487" s="23">
        <v>10</v>
      </c>
      <c r="H4487" s="25">
        <v>12.66042996</v>
      </c>
    </row>
    <row r="4488" spans="1:8">
      <c r="A4488" s="23">
        <v>4485</v>
      </c>
      <c r="B4488" s="23">
        <v>1000</v>
      </c>
      <c r="C4488" s="23">
        <v>0.8</v>
      </c>
      <c r="D4488" s="23">
        <v>50</v>
      </c>
      <c r="E4488" s="23">
        <v>50</v>
      </c>
      <c r="F4488" s="23">
        <v>0</v>
      </c>
      <c r="G4488" s="23">
        <v>40</v>
      </c>
      <c r="H4488" s="25">
        <v>11.28626633</v>
      </c>
    </row>
    <row r="4489" spans="1:8">
      <c r="A4489" s="23">
        <v>4486</v>
      </c>
      <c r="B4489" s="23">
        <v>1000</v>
      </c>
      <c r="C4489" s="23">
        <v>0.8</v>
      </c>
      <c r="D4489" s="23">
        <v>50</v>
      </c>
      <c r="E4489" s="23">
        <v>50</v>
      </c>
      <c r="F4489" s="23">
        <v>0</v>
      </c>
      <c r="G4489" s="23">
        <v>70</v>
      </c>
      <c r="H4489" s="25">
        <v>10.26200867</v>
      </c>
    </row>
    <row r="4490" spans="1:8">
      <c r="A4490" s="23">
        <v>4487</v>
      </c>
      <c r="B4490" s="23">
        <v>1000</v>
      </c>
      <c r="C4490" s="23">
        <v>0.8</v>
      </c>
      <c r="D4490" s="23">
        <v>50</v>
      </c>
      <c r="E4490" s="23">
        <v>50</v>
      </c>
      <c r="F4490" s="23">
        <v>0</v>
      </c>
      <c r="G4490" s="23">
        <v>100</v>
      </c>
      <c r="H4490" s="25">
        <v>9.4738950729999996</v>
      </c>
    </row>
    <row r="4491" spans="1:8">
      <c r="A4491" s="23">
        <v>4488</v>
      </c>
      <c r="B4491" s="23">
        <v>1000</v>
      </c>
      <c r="C4491" s="23">
        <v>0.8</v>
      </c>
      <c r="D4491" s="23">
        <v>50</v>
      </c>
      <c r="E4491" s="23">
        <v>50</v>
      </c>
      <c r="F4491" s="23">
        <v>30</v>
      </c>
      <c r="G4491" s="23">
        <v>0</v>
      </c>
      <c r="H4491" s="25">
        <v>14.503788950000001</v>
      </c>
    </row>
    <row r="4492" spans="1:8">
      <c r="A4492" s="23">
        <v>4489</v>
      </c>
      <c r="B4492" s="23">
        <v>1000</v>
      </c>
      <c r="C4492" s="23">
        <v>0.8</v>
      </c>
      <c r="D4492" s="23">
        <v>50</v>
      </c>
      <c r="E4492" s="23">
        <v>50</v>
      </c>
      <c r="F4492" s="23">
        <v>30</v>
      </c>
      <c r="G4492" s="23">
        <v>5</v>
      </c>
      <c r="H4492" s="25">
        <v>12.59534264</v>
      </c>
    </row>
    <row r="4493" spans="1:8">
      <c r="A4493" s="23">
        <v>4490</v>
      </c>
      <c r="B4493" s="23">
        <v>1000</v>
      </c>
      <c r="C4493" s="23">
        <v>0.8</v>
      </c>
      <c r="D4493" s="23">
        <v>50</v>
      </c>
      <c r="E4493" s="23">
        <v>50</v>
      </c>
      <c r="F4493" s="23">
        <v>30</v>
      </c>
      <c r="G4493" s="23">
        <v>10</v>
      </c>
      <c r="H4493" s="25">
        <v>11.85568237</v>
      </c>
    </row>
    <row r="4494" spans="1:8">
      <c r="A4494" s="23">
        <v>4491</v>
      </c>
      <c r="B4494" s="23">
        <v>1000</v>
      </c>
      <c r="C4494" s="23">
        <v>0.8</v>
      </c>
      <c r="D4494" s="23">
        <v>50</v>
      </c>
      <c r="E4494" s="23">
        <v>50</v>
      </c>
      <c r="F4494" s="23">
        <v>30</v>
      </c>
      <c r="G4494" s="23">
        <v>40</v>
      </c>
      <c r="H4494" s="25">
        <v>10.31523323</v>
      </c>
    </row>
    <row r="4495" spans="1:8">
      <c r="A4495" s="23">
        <v>4492</v>
      </c>
      <c r="B4495" s="23">
        <v>1000</v>
      </c>
      <c r="C4495" s="23">
        <v>0.8</v>
      </c>
      <c r="D4495" s="23">
        <v>50</v>
      </c>
      <c r="E4495" s="23">
        <v>50</v>
      </c>
      <c r="F4495" s="23">
        <v>30</v>
      </c>
      <c r="G4495" s="23">
        <v>70</v>
      </c>
      <c r="H4495" s="25">
        <v>9.3767738339999998</v>
      </c>
    </row>
    <row r="4496" spans="1:8">
      <c r="A4496" s="23">
        <v>4493</v>
      </c>
      <c r="B4496" s="23">
        <v>1000</v>
      </c>
      <c r="C4496" s="23">
        <v>0.8</v>
      </c>
      <c r="D4496" s="23">
        <v>50</v>
      </c>
      <c r="E4496" s="23">
        <v>50</v>
      </c>
      <c r="F4496" s="23">
        <v>30</v>
      </c>
      <c r="G4496" s="23">
        <v>100</v>
      </c>
      <c r="H4496" s="25">
        <v>8.7137641909999992</v>
      </c>
    </row>
    <row r="4497" spans="1:8">
      <c r="A4497" s="23">
        <v>4494</v>
      </c>
      <c r="B4497" s="23">
        <v>1000</v>
      </c>
      <c r="C4497" s="23">
        <v>0.8</v>
      </c>
      <c r="D4497" s="23">
        <v>50</v>
      </c>
      <c r="E4497" s="23">
        <v>50</v>
      </c>
      <c r="F4497" s="23">
        <v>60</v>
      </c>
      <c r="G4497" s="23">
        <v>0</v>
      </c>
      <c r="H4497" s="25">
        <v>11.6222496</v>
      </c>
    </row>
    <row r="4498" spans="1:8">
      <c r="A4498" s="23">
        <v>4495</v>
      </c>
      <c r="B4498" s="23">
        <v>1000</v>
      </c>
      <c r="C4498" s="23">
        <v>0.8</v>
      </c>
      <c r="D4498" s="23">
        <v>50</v>
      </c>
      <c r="E4498" s="23">
        <v>50</v>
      </c>
      <c r="F4498" s="23">
        <v>60</v>
      </c>
      <c r="G4498" s="23">
        <v>5</v>
      </c>
      <c r="H4498" s="25">
        <v>9.2267818449999996</v>
      </c>
    </row>
    <row r="4499" spans="1:8">
      <c r="A4499" s="23">
        <v>4496</v>
      </c>
      <c r="B4499" s="23">
        <v>1000</v>
      </c>
      <c r="C4499" s="23">
        <v>0.8</v>
      </c>
      <c r="D4499" s="23">
        <v>50</v>
      </c>
      <c r="E4499" s="23">
        <v>50</v>
      </c>
      <c r="F4499" s="23">
        <v>60</v>
      </c>
      <c r="G4499" s="23">
        <v>10</v>
      </c>
      <c r="H4499" s="25">
        <v>8.5425891880000009</v>
      </c>
    </row>
    <row r="4500" spans="1:8">
      <c r="A4500" s="23">
        <v>4497</v>
      </c>
      <c r="B4500" s="23">
        <v>1000</v>
      </c>
      <c r="C4500" s="23">
        <v>0.8</v>
      </c>
      <c r="D4500" s="23">
        <v>50</v>
      </c>
      <c r="E4500" s="23">
        <v>50</v>
      </c>
      <c r="F4500" s="23">
        <v>60</v>
      </c>
      <c r="G4500" s="23">
        <v>40</v>
      </c>
      <c r="H4500" s="25">
        <v>7.5202384000000002</v>
      </c>
    </row>
    <row r="4501" spans="1:8">
      <c r="A4501" s="23">
        <v>4498</v>
      </c>
      <c r="B4501" s="23">
        <v>1000</v>
      </c>
      <c r="C4501" s="23">
        <v>0.8</v>
      </c>
      <c r="D4501" s="23">
        <v>50</v>
      </c>
      <c r="E4501" s="23">
        <v>50</v>
      </c>
      <c r="F4501" s="23">
        <v>60</v>
      </c>
      <c r="G4501" s="23">
        <v>70</v>
      </c>
      <c r="H4501" s="25">
        <v>6.5790801050000001</v>
      </c>
    </row>
    <row r="4502" spans="1:8">
      <c r="A4502" s="23">
        <v>4499</v>
      </c>
      <c r="B4502" s="23">
        <v>1000</v>
      </c>
      <c r="C4502" s="23">
        <v>0.8</v>
      </c>
      <c r="D4502" s="23">
        <v>50</v>
      </c>
      <c r="E4502" s="23">
        <v>50</v>
      </c>
      <c r="F4502" s="23">
        <v>60</v>
      </c>
      <c r="G4502" s="23">
        <v>100</v>
      </c>
      <c r="H4502" s="25">
        <v>5.907157421</v>
      </c>
    </row>
    <row r="4503" spans="1:8">
      <c r="A4503" s="23">
        <v>4500</v>
      </c>
      <c r="B4503" s="23">
        <v>1000</v>
      </c>
      <c r="C4503" s="23">
        <v>0.8</v>
      </c>
      <c r="D4503" s="23">
        <v>100</v>
      </c>
      <c r="E4503" s="23">
        <v>1</v>
      </c>
      <c r="F4503" s="23">
        <v>0</v>
      </c>
      <c r="G4503" s="23">
        <v>0</v>
      </c>
      <c r="H4503" s="25">
        <v>1.536627293</v>
      </c>
    </row>
    <row r="4504" spans="1:8">
      <c r="A4504" s="23">
        <v>4501</v>
      </c>
      <c r="B4504" s="23">
        <v>1000</v>
      </c>
      <c r="C4504" s="23">
        <v>0.8</v>
      </c>
      <c r="D4504" s="23">
        <v>100</v>
      </c>
      <c r="E4504" s="23">
        <v>1</v>
      </c>
      <c r="F4504" s="23">
        <v>0</v>
      </c>
      <c r="G4504" s="23">
        <v>5</v>
      </c>
      <c r="H4504" s="25">
        <v>0</v>
      </c>
    </row>
    <row r="4505" spans="1:8">
      <c r="A4505" s="23">
        <v>4502</v>
      </c>
      <c r="B4505" s="23">
        <v>1000</v>
      </c>
      <c r="C4505" s="23">
        <v>0.8</v>
      </c>
      <c r="D4505" s="23">
        <v>100</v>
      </c>
      <c r="E4505" s="23">
        <v>1</v>
      </c>
      <c r="F4505" s="23">
        <v>0</v>
      </c>
      <c r="G4505" s="23">
        <v>10</v>
      </c>
      <c r="H4505" s="25">
        <v>0</v>
      </c>
    </row>
    <row r="4506" spans="1:8">
      <c r="A4506" s="23">
        <v>4503</v>
      </c>
      <c r="B4506" s="23">
        <v>1000</v>
      </c>
      <c r="C4506" s="23">
        <v>0.8</v>
      </c>
      <c r="D4506" s="23">
        <v>100</v>
      </c>
      <c r="E4506" s="23">
        <v>1</v>
      </c>
      <c r="F4506" s="23">
        <v>0</v>
      </c>
      <c r="G4506" s="23">
        <v>40</v>
      </c>
      <c r="H4506" s="25">
        <v>0</v>
      </c>
    </row>
    <row r="4507" spans="1:8">
      <c r="A4507" s="23">
        <v>4504</v>
      </c>
      <c r="B4507" s="23">
        <v>1000</v>
      </c>
      <c r="C4507" s="23">
        <v>0.8</v>
      </c>
      <c r="D4507" s="23">
        <v>100</v>
      </c>
      <c r="E4507" s="23">
        <v>1</v>
      </c>
      <c r="F4507" s="23">
        <v>0</v>
      </c>
      <c r="G4507" s="23">
        <v>70</v>
      </c>
      <c r="H4507" s="25">
        <v>0</v>
      </c>
    </row>
    <row r="4508" spans="1:8">
      <c r="A4508" s="23">
        <v>4505</v>
      </c>
      <c r="B4508" s="23">
        <v>1000</v>
      </c>
      <c r="C4508" s="23">
        <v>0.8</v>
      </c>
      <c r="D4508" s="23">
        <v>100</v>
      </c>
      <c r="E4508" s="23">
        <v>1</v>
      </c>
      <c r="F4508" s="23">
        <v>0</v>
      </c>
      <c r="G4508" s="23">
        <v>100</v>
      </c>
      <c r="H4508" s="25">
        <v>0</v>
      </c>
    </row>
    <row r="4509" spans="1:8">
      <c r="A4509" s="23">
        <v>4506</v>
      </c>
      <c r="B4509" s="23">
        <v>1000</v>
      </c>
      <c r="C4509" s="23">
        <v>0.8</v>
      </c>
      <c r="D4509" s="23">
        <v>100</v>
      </c>
      <c r="E4509" s="23">
        <v>1</v>
      </c>
      <c r="F4509" s="23">
        <v>30</v>
      </c>
      <c r="G4509" s="23">
        <v>0</v>
      </c>
      <c r="H4509" s="25">
        <v>1.5351195339999999</v>
      </c>
    </row>
    <row r="4510" spans="1:8">
      <c r="A4510" s="23">
        <v>4507</v>
      </c>
      <c r="B4510" s="23">
        <v>1000</v>
      </c>
      <c r="C4510" s="23">
        <v>0.8</v>
      </c>
      <c r="D4510" s="23">
        <v>100</v>
      </c>
      <c r="E4510" s="23">
        <v>1</v>
      </c>
      <c r="F4510" s="23">
        <v>30</v>
      </c>
      <c r="G4510" s="23">
        <v>5</v>
      </c>
      <c r="H4510" s="25">
        <v>0</v>
      </c>
    </row>
    <row r="4511" spans="1:8">
      <c r="A4511" s="23">
        <v>4508</v>
      </c>
      <c r="B4511" s="23">
        <v>1000</v>
      </c>
      <c r="C4511" s="23">
        <v>0.8</v>
      </c>
      <c r="D4511" s="23">
        <v>100</v>
      </c>
      <c r="E4511" s="23">
        <v>1</v>
      </c>
      <c r="F4511" s="23">
        <v>30</v>
      </c>
      <c r="G4511" s="23">
        <v>10</v>
      </c>
      <c r="H4511" s="25">
        <v>0</v>
      </c>
    </row>
    <row r="4512" spans="1:8">
      <c r="A4512" s="23">
        <v>4509</v>
      </c>
      <c r="B4512" s="23">
        <v>1000</v>
      </c>
      <c r="C4512" s="23">
        <v>0.8</v>
      </c>
      <c r="D4512" s="23">
        <v>100</v>
      </c>
      <c r="E4512" s="23">
        <v>1</v>
      </c>
      <c r="F4512" s="23">
        <v>30</v>
      </c>
      <c r="G4512" s="23">
        <v>40</v>
      </c>
      <c r="H4512" s="25">
        <v>0</v>
      </c>
    </row>
    <row r="4513" spans="1:8">
      <c r="A4513" s="23">
        <v>4510</v>
      </c>
      <c r="B4513" s="23">
        <v>1000</v>
      </c>
      <c r="C4513" s="23">
        <v>0.8</v>
      </c>
      <c r="D4513" s="23">
        <v>100</v>
      </c>
      <c r="E4513" s="23">
        <v>1</v>
      </c>
      <c r="F4513" s="23">
        <v>30</v>
      </c>
      <c r="G4513" s="23">
        <v>70</v>
      </c>
      <c r="H4513" s="25">
        <v>0</v>
      </c>
    </row>
    <row r="4514" spans="1:8">
      <c r="A4514" s="23">
        <v>4511</v>
      </c>
      <c r="B4514" s="23">
        <v>1000</v>
      </c>
      <c r="C4514" s="23">
        <v>0.8</v>
      </c>
      <c r="D4514" s="23">
        <v>100</v>
      </c>
      <c r="E4514" s="23">
        <v>1</v>
      </c>
      <c r="F4514" s="23">
        <v>30</v>
      </c>
      <c r="G4514" s="23">
        <v>100</v>
      </c>
      <c r="H4514" s="25">
        <v>0</v>
      </c>
    </row>
    <row r="4515" spans="1:8">
      <c r="A4515" s="23">
        <v>4512</v>
      </c>
      <c r="B4515" s="23">
        <v>1000</v>
      </c>
      <c r="C4515" s="23">
        <v>0.8</v>
      </c>
      <c r="D4515" s="23">
        <v>100</v>
      </c>
      <c r="E4515" s="23">
        <v>1</v>
      </c>
      <c r="F4515" s="23">
        <v>60</v>
      </c>
      <c r="G4515" s="23">
        <v>0</v>
      </c>
      <c r="H4515" s="25">
        <v>1.527318001</v>
      </c>
    </row>
    <row r="4516" spans="1:8">
      <c r="A4516" s="23">
        <v>4513</v>
      </c>
      <c r="B4516" s="23">
        <v>1000</v>
      </c>
      <c r="C4516" s="23">
        <v>0.8</v>
      </c>
      <c r="D4516" s="23">
        <v>100</v>
      </c>
      <c r="E4516" s="23">
        <v>1</v>
      </c>
      <c r="F4516" s="23">
        <v>60</v>
      </c>
      <c r="G4516" s="23">
        <v>5</v>
      </c>
      <c r="H4516" s="25">
        <v>0</v>
      </c>
    </row>
    <row r="4517" spans="1:8">
      <c r="A4517" s="23">
        <v>4514</v>
      </c>
      <c r="B4517" s="23">
        <v>1000</v>
      </c>
      <c r="C4517" s="23">
        <v>0.8</v>
      </c>
      <c r="D4517" s="23">
        <v>100</v>
      </c>
      <c r="E4517" s="23">
        <v>1</v>
      </c>
      <c r="F4517" s="23">
        <v>60</v>
      </c>
      <c r="G4517" s="23">
        <v>10</v>
      </c>
      <c r="H4517" s="25">
        <v>0</v>
      </c>
    </row>
    <row r="4518" spans="1:8">
      <c r="A4518" s="23">
        <v>4515</v>
      </c>
      <c r="B4518" s="23">
        <v>1000</v>
      </c>
      <c r="C4518" s="23">
        <v>0.8</v>
      </c>
      <c r="D4518" s="23">
        <v>100</v>
      </c>
      <c r="E4518" s="23">
        <v>1</v>
      </c>
      <c r="F4518" s="23">
        <v>60</v>
      </c>
      <c r="G4518" s="23">
        <v>40</v>
      </c>
      <c r="H4518" s="25">
        <v>0</v>
      </c>
    </row>
    <row r="4519" spans="1:8">
      <c r="A4519" s="23">
        <v>4516</v>
      </c>
      <c r="B4519" s="23">
        <v>1000</v>
      </c>
      <c r="C4519" s="23">
        <v>0.8</v>
      </c>
      <c r="D4519" s="23">
        <v>100</v>
      </c>
      <c r="E4519" s="23">
        <v>1</v>
      </c>
      <c r="F4519" s="23">
        <v>60</v>
      </c>
      <c r="G4519" s="23">
        <v>70</v>
      </c>
      <c r="H4519" s="25">
        <v>0</v>
      </c>
    </row>
    <row r="4520" spans="1:8">
      <c r="A4520" s="23">
        <v>4517</v>
      </c>
      <c r="B4520" s="23">
        <v>1000</v>
      </c>
      <c r="C4520" s="23">
        <v>0.8</v>
      </c>
      <c r="D4520" s="23">
        <v>100</v>
      </c>
      <c r="E4520" s="23">
        <v>1</v>
      </c>
      <c r="F4520" s="23">
        <v>60</v>
      </c>
      <c r="G4520" s="23">
        <v>100</v>
      </c>
      <c r="H4520" s="25">
        <v>0</v>
      </c>
    </row>
    <row r="4521" spans="1:8">
      <c r="A4521" s="23">
        <v>4518</v>
      </c>
      <c r="B4521" s="23">
        <v>1000</v>
      </c>
      <c r="C4521" s="23">
        <v>0.8</v>
      </c>
      <c r="D4521" s="23">
        <v>100</v>
      </c>
      <c r="E4521" s="23">
        <v>5</v>
      </c>
      <c r="F4521" s="23">
        <v>0</v>
      </c>
      <c r="G4521" s="23">
        <v>0</v>
      </c>
      <c r="H4521" s="25">
        <v>6.84768343</v>
      </c>
    </row>
    <row r="4522" spans="1:8">
      <c r="A4522" s="23">
        <v>4519</v>
      </c>
      <c r="B4522" s="23">
        <v>1000</v>
      </c>
      <c r="C4522" s="23">
        <v>0.8</v>
      </c>
      <c r="D4522" s="23">
        <v>100</v>
      </c>
      <c r="E4522" s="23">
        <v>5</v>
      </c>
      <c r="F4522" s="23">
        <v>0</v>
      </c>
      <c r="G4522" s="23">
        <v>5</v>
      </c>
      <c r="H4522" s="25">
        <v>4.8859367369999998</v>
      </c>
    </row>
    <row r="4523" spans="1:8">
      <c r="A4523" s="23">
        <v>4520</v>
      </c>
      <c r="B4523" s="23">
        <v>1000</v>
      </c>
      <c r="C4523" s="23">
        <v>0.8</v>
      </c>
      <c r="D4523" s="23">
        <v>100</v>
      </c>
      <c r="E4523" s="23">
        <v>5</v>
      </c>
      <c r="F4523" s="23">
        <v>0</v>
      </c>
      <c r="G4523" s="23">
        <v>10</v>
      </c>
      <c r="H4523" s="25">
        <v>4.73808527</v>
      </c>
    </row>
    <row r="4524" spans="1:8">
      <c r="A4524" s="23">
        <v>4521</v>
      </c>
      <c r="B4524" s="23">
        <v>1000</v>
      </c>
      <c r="C4524" s="23">
        <v>0.8</v>
      </c>
      <c r="D4524" s="23">
        <v>100</v>
      </c>
      <c r="E4524" s="23">
        <v>5</v>
      </c>
      <c r="F4524" s="23">
        <v>0</v>
      </c>
      <c r="G4524" s="23">
        <v>40</v>
      </c>
      <c r="H4524" s="25">
        <v>4.342085838</v>
      </c>
    </row>
    <row r="4525" spans="1:8">
      <c r="A4525" s="23">
        <v>4522</v>
      </c>
      <c r="B4525" s="23">
        <v>1000</v>
      </c>
      <c r="C4525" s="23">
        <v>0.8</v>
      </c>
      <c r="D4525" s="23">
        <v>100</v>
      </c>
      <c r="E4525" s="23">
        <v>5</v>
      </c>
      <c r="F4525" s="23">
        <v>0</v>
      </c>
      <c r="G4525" s="23">
        <v>70</v>
      </c>
      <c r="H4525" s="25">
        <v>4.136125088</v>
      </c>
    </row>
    <row r="4526" spans="1:8">
      <c r="A4526" s="23">
        <v>4523</v>
      </c>
      <c r="B4526" s="23">
        <v>1000</v>
      </c>
      <c r="C4526" s="23">
        <v>0.8</v>
      </c>
      <c r="D4526" s="23">
        <v>100</v>
      </c>
      <c r="E4526" s="23">
        <v>5</v>
      </c>
      <c r="F4526" s="23">
        <v>0</v>
      </c>
      <c r="G4526" s="23">
        <v>100</v>
      </c>
      <c r="H4526" s="25">
        <v>3.4625606539999998</v>
      </c>
    </row>
    <row r="4527" spans="1:8">
      <c r="A4527" s="23">
        <v>4524</v>
      </c>
      <c r="B4527" s="23">
        <v>1000</v>
      </c>
      <c r="C4527" s="23">
        <v>0.8</v>
      </c>
      <c r="D4527" s="23">
        <v>100</v>
      </c>
      <c r="E4527" s="23">
        <v>5</v>
      </c>
      <c r="F4527" s="23">
        <v>30</v>
      </c>
      <c r="G4527" s="23">
        <v>0</v>
      </c>
      <c r="H4527" s="25">
        <v>6.7369818690000001</v>
      </c>
    </row>
    <row r="4528" spans="1:8">
      <c r="A4528" s="23">
        <v>4525</v>
      </c>
      <c r="B4528" s="23">
        <v>1000</v>
      </c>
      <c r="C4528" s="23">
        <v>0.8</v>
      </c>
      <c r="D4528" s="23">
        <v>100</v>
      </c>
      <c r="E4528" s="23">
        <v>5</v>
      </c>
      <c r="F4528" s="23">
        <v>30</v>
      </c>
      <c r="G4528" s="23">
        <v>5</v>
      </c>
      <c r="H4528" s="25">
        <v>4.6982636449999999</v>
      </c>
    </row>
    <row r="4529" spans="1:8">
      <c r="A4529" s="23">
        <v>4526</v>
      </c>
      <c r="B4529" s="23">
        <v>1000</v>
      </c>
      <c r="C4529" s="23">
        <v>0.8</v>
      </c>
      <c r="D4529" s="23">
        <v>100</v>
      </c>
      <c r="E4529" s="23">
        <v>5</v>
      </c>
      <c r="F4529" s="23">
        <v>30</v>
      </c>
      <c r="G4529" s="23">
        <v>10</v>
      </c>
      <c r="H4529" s="25">
        <v>4.4537191390000004</v>
      </c>
    </row>
    <row r="4530" spans="1:8">
      <c r="A4530" s="23">
        <v>4527</v>
      </c>
      <c r="B4530" s="23">
        <v>1000</v>
      </c>
      <c r="C4530" s="23">
        <v>0.8</v>
      </c>
      <c r="D4530" s="23">
        <v>100</v>
      </c>
      <c r="E4530" s="23">
        <v>5</v>
      </c>
      <c r="F4530" s="23">
        <v>30</v>
      </c>
      <c r="G4530" s="23">
        <v>40</v>
      </c>
      <c r="H4530" s="25">
        <v>3.9062328339999999</v>
      </c>
    </row>
    <row r="4531" spans="1:8">
      <c r="A4531" s="23">
        <v>4528</v>
      </c>
      <c r="B4531" s="23">
        <v>1000</v>
      </c>
      <c r="C4531" s="23">
        <v>0.8</v>
      </c>
      <c r="D4531" s="23">
        <v>100</v>
      </c>
      <c r="E4531" s="23">
        <v>5</v>
      </c>
      <c r="F4531" s="23">
        <v>30</v>
      </c>
      <c r="G4531" s="23">
        <v>70</v>
      </c>
      <c r="H4531" s="25">
        <v>0</v>
      </c>
    </row>
    <row r="4532" spans="1:8">
      <c r="A4532" s="23">
        <v>4529</v>
      </c>
      <c r="B4532" s="23">
        <v>1000</v>
      </c>
      <c r="C4532" s="23">
        <v>0.8</v>
      </c>
      <c r="D4532" s="23">
        <v>100</v>
      </c>
      <c r="E4532" s="23">
        <v>5</v>
      </c>
      <c r="F4532" s="23">
        <v>30</v>
      </c>
      <c r="G4532" s="23">
        <v>100</v>
      </c>
      <c r="H4532" s="25">
        <v>0</v>
      </c>
    </row>
    <row r="4533" spans="1:8">
      <c r="A4533" s="23">
        <v>4530</v>
      </c>
      <c r="B4533" s="23">
        <v>1000</v>
      </c>
      <c r="C4533" s="23">
        <v>0.8</v>
      </c>
      <c r="D4533" s="23">
        <v>100</v>
      </c>
      <c r="E4533" s="23">
        <v>5</v>
      </c>
      <c r="F4533" s="23">
        <v>60</v>
      </c>
      <c r="G4533" s="23">
        <v>0</v>
      </c>
      <c r="H4533" s="25">
        <v>6.2425265310000002</v>
      </c>
    </row>
    <row r="4534" spans="1:8">
      <c r="A4534" s="23">
        <v>4531</v>
      </c>
      <c r="B4534" s="23">
        <v>1000</v>
      </c>
      <c r="C4534" s="23">
        <v>0.8</v>
      </c>
      <c r="D4534" s="23">
        <v>100</v>
      </c>
      <c r="E4534" s="23">
        <v>5</v>
      </c>
      <c r="F4534" s="23">
        <v>60</v>
      </c>
      <c r="G4534" s="23">
        <v>5</v>
      </c>
      <c r="H4534" s="25">
        <v>0</v>
      </c>
    </row>
    <row r="4535" spans="1:8">
      <c r="A4535" s="23">
        <v>4532</v>
      </c>
      <c r="B4535" s="23">
        <v>1000</v>
      </c>
      <c r="C4535" s="23">
        <v>0.8</v>
      </c>
      <c r="D4535" s="23">
        <v>100</v>
      </c>
      <c r="E4535" s="23">
        <v>5</v>
      </c>
      <c r="F4535" s="23">
        <v>60</v>
      </c>
      <c r="G4535" s="23">
        <v>10</v>
      </c>
      <c r="H4535" s="25">
        <v>0</v>
      </c>
    </row>
    <row r="4536" spans="1:8">
      <c r="A4536" s="23">
        <v>4533</v>
      </c>
      <c r="B4536" s="23">
        <v>1000</v>
      </c>
      <c r="C4536" s="23">
        <v>0.8</v>
      </c>
      <c r="D4536" s="23">
        <v>100</v>
      </c>
      <c r="E4536" s="23">
        <v>5</v>
      </c>
      <c r="F4536" s="23">
        <v>60</v>
      </c>
      <c r="G4536" s="23">
        <v>40</v>
      </c>
      <c r="H4536" s="25">
        <v>0</v>
      </c>
    </row>
    <row r="4537" spans="1:8">
      <c r="A4537" s="23">
        <v>4534</v>
      </c>
      <c r="B4537" s="23">
        <v>1000</v>
      </c>
      <c r="C4537" s="23">
        <v>0.8</v>
      </c>
      <c r="D4537" s="23">
        <v>100</v>
      </c>
      <c r="E4537" s="23">
        <v>5</v>
      </c>
      <c r="F4537" s="23">
        <v>60</v>
      </c>
      <c r="G4537" s="23">
        <v>70</v>
      </c>
      <c r="H4537" s="25">
        <v>0</v>
      </c>
    </row>
    <row r="4538" spans="1:8">
      <c r="A4538" s="23">
        <v>4535</v>
      </c>
      <c r="B4538" s="23">
        <v>1000</v>
      </c>
      <c r="C4538" s="23">
        <v>0.8</v>
      </c>
      <c r="D4538" s="23">
        <v>100</v>
      </c>
      <c r="E4538" s="23">
        <v>5</v>
      </c>
      <c r="F4538" s="23">
        <v>60</v>
      </c>
      <c r="G4538" s="23">
        <v>100</v>
      </c>
      <c r="H4538" s="25">
        <v>0</v>
      </c>
    </row>
    <row r="4539" spans="1:8">
      <c r="A4539" s="23">
        <v>4536</v>
      </c>
      <c r="B4539" s="23">
        <v>1000</v>
      </c>
      <c r="C4539" s="23">
        <v>0.8</v>
      </c>
      <c r="D4539" s="23">
        <v>100</v>
      </c>
      <c r="E4539" s="23">
        <v>10</v>
      </c>
      <c r="F4539" s="23">
        <v>0</v>
      </c>
      <c r="G4539" s="23">
        <v>0</v>
      </c>
      <c r="H4539" s="25">
        <v>10.879376410000001</v>
      </c>
    </row>
    <row r="4540" spans="1:8">
      <c r="A4540" s="23">
        <v>4537</v>
      </c>
      <c r="B4540" s="23">
        <v>1000</v>
      </c>
      <c r="C4540" s="23">
        <v>0.8</v>
      </c>
      <c r="D4540" s="23">
        <v>100</v>
      </c>
      <c r="E4540" s="23">
        <v>10</v>
      </c>
      <c r="F4540" s="23">
        <v>0</v>
      </c>
      <c r="G4540" s="23">
        <v>5</v>
      </c>
      <c r="H4540" s="25">
        <v>9.1367607119999992</v>
      </c>
    </row>
    <row r="4541" spans="1:8">
      <c r="A4541" s="23">
        <v>4538</v>
      </c>
      <c r="B4541" s="23">
        <v>1000</v>
      </c>
      <c r="C4541" s="23">
        <v>0.8</v>
      </c>
      <c r="D4541" s="23">
        <v>100</v>
      </c>
      <c r="E4541" s="23">
        <v>10</v>
      </c>
      <c r="F4541" s="23">
        <v>0</v>
      </c>
      <c r="G4541" s="23">
        <v>10</v>
      </c>
      <c r="H4541" s="25">
        <v>8.6610374449999998</v>
      </c>
    </row>
    <row r="4542" spans="1:8">
      <c r="A4542" s="23">
        <v>4539</v>
      </c>
      <c r="B4542" s="23">
        <v>1000</v>
      </c>
      <c r="C4542" s="23">
        <v>0.8</v>
      </c>
      <c r="D4542" s="23">
        <v>100</v>
      </c>
      <c r="E4542" s="23">
        <v>10</v>
      </c>
      <c r="F4542" s="23">
        <v>0</v>
      </c>
      <c r="G4542" s="23">
        <v>40</v>
      </c>
      <c r="H4542" s="25">
        <v>7.8557715420000003</v>
      </c>
    </row>
    <row r="4543" spans="1:8">
      <c r="A4543" s="23">
        <v>4540</v>
      </c>
      <c r="B4543" s="23">
        <v>1000</v>
      </c>
      <c r="C4543" s="23">
        <v>0.8</v>
      </c>
      <c r="D4543" s="23">
        <v>100</v>
      </c>
      <c r="E4543" s="23">
        <v>10</v>
      </c>
      <c r="F4543" s="23">
        <v>0</v>
      </c>
      <c r="G4543" s="23">
        <v>70</v>
      </c>
      <c r="H4543" s="25">
        <v>7.3937063219999999</v>
      </c>
    </row>
    <row r="4544" spans="1:8">
      <c r="A4544" s="23">
        <v>4541</v>
      </c>
      <c r="B4544" s="23">
        <v>1000</v>
      </c>
      <c r="C4544" s="23">
        <v>0.8</v>
      </c>
      <c r="D4544" s="23">
        <v>100</v>
      </c>
      <c r="E4544" s="23">
        <v>10</v>
      </c>
      <c r="F4544" s="23">
        <v>0</v>
      </c>
      <c r="G4544" s="23">
        <v>100</v>
      </c>
      <c r="H4544" s="25">
        <v>7.037437916</v>
      </c>
    </row>
    <row r="4545" spans="1:8">
      <c r="A4545" s="23">
        <v>4542</v>
      </c>
      <c r="B4545" s="23">
        <v>1000</v>
      </c>
      <c r="C4545" s="23">
        <v>0.8</v>
      </c>
      <c r="D4545" s="23">
        <v>100</v>
      </c>
      <c r="E4545" s="23">
        <v>10</v>
      </c>
      <c r="F4545" s="23">
        <v>30</v>
      </c>
      <c r="G4545" s="23">
        <v>0</v>
      </c>
      <c r="H4545" s="25">
        <v>10.50512981</v>
      </c>
    </row>
    <row r="4546" spans="1:8">
      <c r="A4546" s="23">
        <v>4543</v>
      </c>
      <c r="B4546" s="23">
        <v>1000</v>
      </c>
      <c r="C4546" s="23">
        <v>0.8</v>
      </c>
      <c r="D4546" s="23">
        <v>100</v>
      </c>
      <c r="E4546" s="23">
        <v>10</v>
      </c>
      <c r="F4546" s="23">
        <v>30</v>
      </c>
      <c r="G4546" s="23">
        <v>5</v>
      </c>
      <c r="H4546" s="25">
        <v>8.6161575320000008</v>
      </c>
    </row>
    <row r="4547" spans="1:8">
      <c r="A4547" s="23">
        <v>4544</v>
      </c>
      <c r="B4547" s="23">
        <v>1000</v>
      </c>
      <c r="C4547" s="23">
        <v>0.8</v>
      </c>
      <c r="D4547" s="23">
        <v>100</v>
      </c>
      <c r="E4547" s="23">
        <v>10</v>
      </c>
      <c r="F4547" s="23">
        <v>30</v>
      </c>
      <c r="G4547" s="23">
        <v>10</v>
      </c>
      <c r="H4547" s="25">
        <v>8.1749038699999996</v>
      </c>
    </row>
    <row r="4548" spans="1:8">
      <c r="A4548" s="23">
        <v>4545</v>
      </c>
      <c r="B4548" s="23">
        <v>1000</v>
      </c>
      <c r="C4548" s="23">
        <v>0.8</v>
      </c>
      <c r="D4548" s="23">
        <v>100</v>
      </c>
      <c r="E4548" s="23">
        <v>10</v>
      </c>
      <c r="F4548" s="23">
        <v>30</v>
      </c>
      <c r="G4548" s="23">
        <v>40</v>
      </c>
      <c r="H4548" s="25">
        <v>7.3875408169999996</v>
      </c>
    </row>
    <row r="4549" spans="1:8">
      <c r="A4549" s="23">
        <v>4546</v>
      </c>
      <c r="B4549" s="23">
        <v>1000</v>
      </c>
      <c r="C4549" s="23">
        <v>0.8</v>
      </c>
      <c r="D4549" s="23">
        <v>100</v>
      </c>
      <c r="E4549" s="23">
        <v>10</v>
      </c>
      <c r="F4549" s="23">
        <v>30</v>
      </c>
      <c r="G4549" s="23">
        <v>70</v>
      </c>
      <c r="H4549" s="25">
        <v>6.9705061910000001</v>
      </c>
    </row>
    <row r="4550" spans="1:8">
      <c r="A4550" s="23">
        <v>4547</v>
      </c>
      <c r="B4550" s="23">
        <v>1000</v>
      </c>
      <c r="C4550" s="23">
        <v>0.8</v>
      </c>
      <c r="D4550" s="23">
        <v>100</v>
      </c>
      <c r="E4550" s="23">
        <v>10</v>
      </c>
      <c r="F4550" s="23">
        <v>30</v>
      </c>
      <c r="G4550" s="23">
        <v>100</v>
      </c>
      <c r="H4550" s="25">
        <v>6.62088871</v>
      </c>
    </row>
    <row r="4551" spans="1:8">
      <c r="A4551" s="23">
        <v>4548</v>
      </c>
      <c r="B4551" s="23">
        <v>1000</v>
      </c>
      <c r="C4551" s="23">
        <v>0.8</v>
      </c>
      <c r="D4551" s="23">
        <v>100</v>
      </c>
      <c r="E4551" s="23">
        <v>10</v>
      </c>
      <c r="F4551" s="23">
        <v>60</v>
      </c>
      <c r="G4551" s="23">
        <v>0</v>
      </c>
      <c r="H4551" s="25">
        <v>9.0536394120000008</v>
      </c>
    </row>
    <row r="4552" spans="1:8">
      <c r="A4552" s="23">
        <v>4549</v>
      </c>
      <c r="B4552" s="23">
        <v>1000</v>
      </c>
      <c r="C4552" s="23">
        <v>0.8</v>
      </c>
      <c r="D4552" s="23">
        <v>100</v>
      </c>
      <c r="E4552" s="23">
        <v>10</v>
      </c>
      <c r="F4552" s="23">
        <v>60</v>
      </c>
      <c r="G4552" s="23">
        <v>5</v>
      </c>
      <c r="H4552" s="25">
        <v>6.8498582839999997</v>
      </c>
    </row>
    <row r="4553" spans="1:8">
      <c r="A4553" s="23">
        <v>4550</v>
      </c>
      <c r="B4553" s="23">
        <v>1000</v>
      </c>
      <c r="C4553" s="23">
        <v>0.8</v>
      </c>
      <c r="D4553" s="23">
        <v>100</v>
      </c>
      <c r="E4553" s="23">
        <v>10</v>
      </c>
      <c r="F4553" s="23">
        <v>60</v>
      </c>
      <c r="G4553" s="23">
        <v>10</v>
      </c>
      <c r="H4553" s="25">
        <v>6.4639878270000004</v>
      </c>
    </row>
    <row r="4554" spans="1:8">
      <c r="A4554" s="23">
        <v>4551</v>
      </c>
      <c r="B4554" s="23">
        <v>1000</v>
      </c>
      <c r="C4554" s="23">
        <v>0.8</v>
      </c>
      <c r="D4554" s="23">
        <v>100</v>
      </c>
      <c r="E4554" s="23">
        <v>10</v>
      </c>
      <c r="F4554" s="23">
        <v>60</v>
      </c>
      <c r="G4554" s="23">
        <v>40</v>
      </c>
      <c r="H4554" s="25">
        <v>5.83242321</v>
      </c>
    </row>
    <row r="4555" spans="1:8">
      <c r="A4555" s="23">
        <v>4552</v>
      </c>
      <c r="B4555" s="23">
        <v>1000</v>
      </c>
      <c r="C4555" s="23">
        <v>0.8</v>
      </c>
      <c r="D4555" s="23">
        <v>100</v>
      </c>
      <c r="E4555" s="23">
        <v>10</v>
      </c>
      <c r="F4555" s="23">
        <v>60</v>
      </c>
      <c r="G4555" s="23">
        <v>70</v>
      </c>
      <c r="H4555" s="25">
        <v>5.4724974629999998</v>
      </c>
    </row>
    <row r="4556" spans="1:8">
      <c r="A4556" s="23">
        <v>4553</v>
      </c>
      <c r="B4556" s="23">
        <v>1000</v>
      </c>
      <c r="C4556" s="23">
        <v>0.8</v>
      </c>
      <c r="D4556" s="23">
        <v>100</v>
      </c>
      <c r="E4556" s="23">
        <v>10</v>
      </c>
      <c r="F4556" s="23">
        <v>60</v>
      </c>
      <c r="G4556" s="23">
        <v>100</v>
      </c>
      <c r="H4556" s="25">
        <v>4.9832181929999999</v>
      </c>
    </row>
    <row r="4557" spans="1:8">
      <c r="A4557" s="23">
        <v>4554</v>
      </c>
      <c r="B4557" s="23">
        <v>1000</v>
      </c>
      <c r="C4557" s="23">
        <v>0.8</v>
      </c>
      <c r="D4557" s="23">
        <v>100</v>
      </c>
      <c r="E4557" s="23">
        <v>20</v>
      </c>
      <c r="F4557" s="23">
        <v>0</v>
      </c>
      <c r="G4557" s="23">
        <v>0</v>
      </c>
      <c r="H4557" s="25">
        <v>14.38522148</v>
      </c>
    </row>
    <row r="4558" spans="1:8">
      <c r="A4558" s="23">
        <v>4555</v>
      </c>
      <c r="B4558" s="23">
        <v>1000</v>
      </c>
      <c r="C4558" s="23">
        <v>0.8</v>
      </c>
      <c r="D4558" s="23">
        <v>100</v>
      </c>
      <c r="E4558" s="23">
        <v>20</v>
      </c>
      <c r="F4558" s="23">
        <v>0</v>
      </c>
      <c r="G4558" s="23">
        <v>5</v>
      </c>
      <c r="H4558" s="25">
        <v>12.652258870000001</v>
      </c>
    </row>
    <row r="4559" spans="1:8">
      <c r="A4559" s="23">
        <v>4556</v>
      </c>
      <c r="B4559" s="23">
        <v>1000</v>
      </c>
      <c r="C4559" s="23">
        <v>0.8</v>
      </c>
      <c r="D4559" s="23">
        <v>100</v>
      </c>
      <c r="E4559" s="23">
        <v>20</v>
      </c>
      <c r="F4559" s="23">
        <v>0</v>
      </c>
      <c r="G4559" s="23">
        <v>10</v>
      </c>
      <c r="H4559" s="25">
        <v>11.957323069999999</v>
      </c>
    </row>
    <row r="4560" spans="1:8">
      <c r="A4560" s="23">
        <v>4557</v>
      </c>
      <c r="B4560" s="23">
        <v>1000</v>
      </c>
      <c r="C4560" s="23">
        <v>0.8</v>
      </c>
      <c r="D4560" s="23">
        <v>100</v>
      </c>
      <c r="E4560" s="23">
        <v>20</v>
      </c>
      <c r="F4560" s="23">
        <v>0</v>
      </c>
      <c r="G4560" s="23">
        <v>40</v>
      </c>
      <c r="H4560" s="25">
        <v>10.61639023</v>
      </c>
    </row>
    <row r="4561" spans="1:8">
      <c r="A4561" s="23">
        <v>4558</v>
      </c>
      <c r="B4561" s="23">
        <v>1000</v>
      </c>
      <c r="C4561" s="23">
        <v>0.8</v>
      </c>
      <c r="D4561" s="23">
        <v>100</v>
      </c>
      <c r="E4561" s="23">
        <v>20</v>
      </c>
      <c r="F4561" s="23">
        <v>0</v>
      </c>
      <c r="G4561" s="23">
        <v>70</v>
      </c>
      <c r="H4561" s="25">
        <v>9.7177829740000004</v>
      </c>
    </row>
    <row r="4562" spans="1:8">
      <c r="A4562" s="23">
        <v>4559</v>
      </c>
      <c r="B4562" s="23">
        <v>1000</v>
      </c>
      <c r="C4562" s="23">
        <v>0.8</v>
      </c>
      <c r="D4562" s="23">
        <v>100</v>
      </c>
      <c r="E4562" s="23">
        <v>20</v>
      </c>
      <c r="F4562" s="23">
        <v>0</v>
      </c>
      <c r="G4562" s="23">
        <v>100</v>
      </c>
      <c r="H4562" s="25">
        <v>9.0705375670000006</v>
      </c>
    </row>
    <row r="4563" spans="1:8">
      <c r="A4563" s="23">
        <v>4560</v>
      </c>
      <c r="B4563" s="23">
        <v>1000</v>
      </c>
      <c r="C4563" s="23">
        <v>0.8</v>
      </c>
      <c r="D4563" s="23">
        <v>100</v>
      </c>
      <c r="E4563" s="23">
        <v>20</v>
      </c>
      <c r="F4563" s="23">
        <v>30</v>
      </c>
      <c r="G4563" s="23">
        <v>0</v>
      </c>
      <c r="H4563" s="25">
        <v>13.69306564</v>
      </c>
    </row>
    <row r="4564" spans="1:8">
      <c r="A4564" s="23">
        <v>4561</v>
      </c>
      <c r="B4564" s="23">
        <v>1000</v>
      </c>
      <c r="C4564" s="23">
        <v>0.8</v>
      </c>
      <c r="D4564" s="23">
        <v>100</v>
      </c>
      <c r="E4564" s="23">
        <v>20</v>
      </c>
      <c r="F4564" s="23">
        <v>30</v>
      </c>
      <c r="G4564" s="23">
        <v>5</v>
      </c>
      <c r="H4564" s="25">
        <v>11.90052509</v>
      </c>
    </row>
    <row r="4565" spans="1:8">
      <c r="A4565" s="23">
        <v>4562</v>
      </c>
      <c r="B4565" s="23">
        <v>1000</v>
      </c>
      <c r="C4565" s="23">
        <v>0.8</v>
      </c>
      <c r="D4565" s="23">
        <v>100</v>
      </c>
      <c r="E4565" s="23">
        <v>20</v>
      </c>
      <c r="F4565" s="23">
        <v>30</v>
      </c>
      <c r="G4565" s="23">
        <v>10</v>
      </c>
      <c r="H4565" s="25">
        <v>11.228322029999999</v>
      </c>
    </row>
    <row r="4566" spans="1:8">
      <c r="A4566" s="23">
        <v>4563</v>
      </c>
      <c r="B4566" s="23">
        <v>1000</v>
      </c>
      <c r="C4566" s="23">
        <v>0.8</v>
      </c>
      <c r="D4566" s="23">
        <v>100</v>
      </c>
      <c r="E4566" s="23">
        <v>20</v>
      </c>
      <c r="F4566" s="23">
        <v>30</v>
      </c>
      <c r="G4566" s="23">
        <v>40</v>
      </c>
      <c r="H4566" s="25">
        <v>9.7512798309999997</v>
      </c>
    </row>
    <row r="4567" spans="1:8">
      <c r="A4567" s="23">
        <v>4564</v>
      </c>
      <c r="B4567" s="23">
        <v>1000</v>
      </c>
      <c r="C4567" s="23">
        <v>0.8</v>
      </c>
      <c r="D4567" s="23">
        <v>100</v>
      </c>
      <c r="E4567" s="23">
        <v>20</v>
      </c>
      <c r="F4567" s="23">
        <v>30</v>
      </c>
      <c r="G4567" s="23">
        <v>70</v>
      </c>
      <c r="H4567" s="25">
        <v>8.9811172490000004</v>
      </c>
    </row>
    <row r="4568" spans="1:8">
      <c r="A4568" s="23">
        <v>4565</v>
      </c>
      <c r="B4568" s="23">
        <v>1000</v>
      </c>
      <c r="C4568" s="23">
        <v>0.8</v>
      </c>
      <c r="D4568" s="23">
        <v>100</v>
      </c>
      <c r="E4568" s="23">
        <v>20</v>
      </c>
      <c r="F4568" s="23">
        <v>30</v>
      </c>
      <c r="G4568" s="23">
        <v>100</v>
      </c>
      <c r="H4568" s="25">
        <v>8.4214010239999997</v>
      </c>
    </row>
    <row r="4569" spans="1:8">
      <c r="A4569" s="23">
        <v>4566</v>
      </c>
      <c r="B4569" s="23">
        <v>1000</v>
      </c>
      <c r="C4569" s="23">
        <v>0.8</v>
      </c>
      <c r="D4569" s="23">
        <v>100</v>
      </c>
      <c r="E4569" s="23">
        <v>20</v>
      </c>
      <c r="F4569" s="23">
        <v>60</v>
      </c>
      <c r="G4569" s="23">
        <v>0</v>
      </c>
      <c r="H4569" s="25">
        <v>11.13851547</v>
      </c>
    </row>
    <row r="4570" spans="1:8">
      <c r="A4570" s="23">
        <v>4567</v>
      </c>
      <c r="B4570" s="23">
        <v>1000</v>
      </c>
      <c r="C4570" s="23">
        <v>0.8</v>
      </c>
      <c r="D4570" s="23">
        <v>100</v>
      </c>
      <c r="E4570" s="23">
        <v>20</v>
      </c>
      <c r="F4570" s="23">
        <v>60</v>
      </c>
      <c r="G4570" s="23">
        <v>5</v>
      </c>
      <c r="H4570" s="25">
        <v>8.8314085010000003</v>
      </c>
    </row>
    <row r="4571" spans="1:8">
      <c r="A4571" s="23">
        <v>4568</v>
      </c>
      <c r="B4571" s="23">
        <v>1000</v>
      </c>
      <c r="C4571" s="23">
        <v>0.8</v>
      </c>
      <c r="D4571" s="23">
        <v>100</v>
      </c>
      <c r="E4571" s="23">
        <v>20</v>
      </c>
      <c r="F4571" s="23">
        <v>60</v>
      </c>
      <c r="G4571" s="23">
        <v>10</v>
      </c>
      <c r="H4571" s="25">
        <v>8.243911743</v>
      </c>
    </row>
    <row r="4572" spans="1:8">
      <c r="A4572" s="23">
        <v>4569</v>
      </c>
      <c r="B4572" s="23">
        <v>1000</v>
      </c>
      <c r="C4572" s="23">
        <v>0.8</v>
      </c>
      <c r="D4572" s="23">
        <v>100</v>
      </c>
      <c r="E4572" s="23">
        <v>20</v>
      </c>
      <c r="F4572" s="23">
        <v>60</v>
      </c>
      <c r="G4572" s="23">
        <v>40</v>
      </c>
      <c r="H4572" s="25">
        <v>7.1177515979999999</v>
      </c>
    </row>
    <row r="4573" spans="1:8">
      <c r="A4573" s="23">
        <v>4570</v>
      </c>
      <c r="B4573" s="23">
        <v>1000</v>
      </c>
      <c r="C4573" s="23">
        <v>0.8</v>
      </c>
      <c r="D4573" s="23">
        <v>100</v>
      </c>
      <c r="E4573" s="23">
        <v>20</v>
      </c>
      <c r="F4573" s="23">
        <v>60</v>
      </c>
      <c r="G4573" s="23">
        <v>70</v>
      </c>
      <c r="H4573" s="25">
        <v>6.5501837729999997</v>
      </c>
    </row>
    <row r="4574" spans="1:8">
      <c r="A4574" s="23">
        <v>4571</v>
      </c>
      <c r="B4574" s="23">
        <v>1000</v>
      </c>
      <c r="C4574" s="23">
        <v>0.8</v>
      </c>
      <c r="D4574" s="23">
        <v>100</v>
      </c>
      <c r="E4574" s="23">
        <v>20</v>
      </c>
      <c r="F4574" s="23">
        <v>60</v>
      </c>
      <c r="G4574" s="23">
        <v>100</v>
      </c>
      <c r="H4574" s="25">
        <v>6.136526108</v>
      </c>
    </row>
    <row r="4575" spans="1:8">
      <c r="A4575" s="23">
        <v>4572</v>
      </c>
      <c r="B4575" s="23">
        <v>1000</v>
      </c>
      <c r="C4575" s="23">
        <v>0.8</v>
      </c>
      <c r="D4575" s="23">
        <v>100</v>
      </c>
      <c r="E4575" s="23">
        <v>50</v>
      </c>
      <c r="F4575" s="23">
        <v>0</v>
      </c>
      <c r="G4575" s="23">
        <v>0</v>
      </c>
      <c r="H4575" s="25">
        <v>17.003196719999998</v>
      </c>
    </row>
    <row r="4576" spans="1:8">
      <c r="A4576" s="23">
        <v>4573</v>
      </c>
      <c r="B4576" s="23">
        <v>1000</v>
      </c>
      <c r="C4576" s="23">
        <v>0.8</v>
      </c>
      <c r="D4576" s="23">
        <v>100</v>
      </c>
      <c r="E4576" s="23">
        <v>50</v>
      </c>
      <c r="F4576" s="23">
        <v>0</v>
      </c>
      <c r="G4576" s="23">
        <v>5</v>
      </c>
      <c r="H4576" s="25">
        <v>15.01869965</v>
      </c>
    </row>
    <row r="4577" spans="1:8">
      <c r="A4577" s="23">
        <v>4574</v>
      </c>
      <c r="B4577" s="23">
        <v>1000</v>
      </c>
      <c r="C4577" s="23">
        <v>0.8</v>
      </c>
      <c r="D4577" s="23">
        <v>100</v>
      </c>
      <c r="E4577" s="23">
        <v>50</v>
      </c>
      <c r="F4577" s="23">
        <v>0</v>
      </c>
      <c r="G4577" s="23">
        <v>10</v>
      </c>
      <c r="H4577" s="25">
        <v>14.17431831</v>
      </c>
    </row>
    <row r="4578" spans="1:8">
      <c r="A4578" s="23">
        <v>4575</v>
      </c>
      <c r="B4578" s="23">
        <v>1000</v>
      </c>
      <c r="C4578" s="23">
        <v>0.8</v>
      </c>
      <c r="D4578" s="23">
        <v>100</v>
      </c>
      <c r="E4578" s="23">
        <v>50</v>
      </c>
      <c r="F4578" s="23">
        <v>0</v>
      </c>
      <c r="G4578" s="23">
        <v>40</v>
      </c>
      <c r="H4578" s="25">
        <v>11.985454560000001</v>
      </c>
    </row>
    <row r="4579" spans="1:8">
      <c r="A4579" s="23">
        <v>4576</v>
      </c>
      <c r="B4579" s="23">
        <v>1000</v>
      </c>
      <c r="C4579" s="23">
        <v>0.8</v>
      </c>
      <c r="D4579" s="23">
        <v>100</v>
      </c>
      <c r="E4579" s="23">
        <v>50</v>
      </c>
      <c r="F4579" s="23">
        <v>0</v>
      </c>
      <c r="G4579" s="23">
        <v>70</v>
      </c>
      <c r="H4579" s="25">
        <v>10.80827713</v>
      </c>
    </row>
    <row r="4580" spans="1:8">
      <c r="A4580" s="23">
        <v>4577</v>
      </c>
      <c r="B4580" s="23">
        <v>1000</v>
      </c>
      <c r="C4580" s="23">
        <v>0.8</v>
      </c>
      <c r="D4580" s="23">
        <v>100</v>
      </c>
      <c r="E4580" s="23">
        <v>50</v>
      </c>
      <c r="F4580" s="23">
        <v>0</v>
      </c>
      <c r="G4580" s="23">
        <v>100</v>
      </c>
      <c r="H4580" s="25">
        <v>9.9768123630000005</v>
      </c>
    </row>
    <row r="4581" spans="1:8">
      <c r="A4581" s="23">
        <v>4578</v>
      </c>
      <c r="B4581" s="23">
        <v>1000</v>
      </c>
      <c r="C4581" s="23">
        <v>0.8</v>
      </c>
      <c r="D4581" s="23">
        <v>100</v>
      </c>
      <c r="E4581" s="23">
        <v>50</v>
      </c>
      <c r="F4581" s="23">
        <v>30</v>
      </c>
      <c r="G4581" s="23">
        <v>0</v>
      </c>
      <c r="H4581" s="25">
        <v>15.97978878</v>
      </c>
    </row>
    <row r="4582" spans="1:8">
      <c r="A4582" s="23">
        <v>4579</v>
      </c>
      <c r="B4582" s="23">
        <v>1000</v>
      </c>
      <c r="C4582" s="23">
        <v>0.8</v>
      </c>
      <c r="D4582" s="23">
        <v>100</v>
      </c>
      <c r="E4582" s="23">
        <v>50</v>
      </c>
      <c r="F4582" s="23">
        <v>30</v>
      </c>
      <c r="G4582" s="23">
        <v>5</v>
      </c>
      <c r="H4582" s="25">
        <v>14.099458690000001</v>
      </c>
    </row>
    <row r="4583" spans="1:8">
      <c r="A4583" s="23">
        <v>4580</v>
      </c>
      <c r="B4583" s="23">
        <v>1000</v>
      </c>
      <c r="C4583" s="23">
        <v>0.8</v>
      </c>
      <c r="D4583" s="23">
        <v>100</v>
      </c>
      <c r="E4583" s="23">
        <v>50</v>
      </c>
      <c r="F4583" s="23">
        <v>30</v>
      </c>
      <c r="G4583" s="23">
        <v>10</v>
      </c>
      <c r="H4583" s="25">
        <v>12.976088519999999</v>
      </c>
    </row>
    <row r="4584" spans="1:8">
      <c r="A4584" s="23">
        <v>4581</v>
      </c>
      <c r="B4584" s="23">
        <v>1000</v>
      </c>
      <c r="C4584" s="23">
        <v>0.8</v>
      </c>
      <c r="D4584" s="23">
        <v>100</v>
      </c>
      <c r="E4584" s="23">
        <v>50</v>
      </c>
      <c r="F4584" s="23">
        <v>30</v>
      </c>
      <c r="G4584" s="23">
        <v>40</v>
      </c>
      <c r="H4584" s="25">
        <v>10.887496000000001</v>
      </c>
    </row>
    <row r="4585" spans="1:8">
      <c r="A4585" s="23">
        <v>4582</v>
      </c>
      <c r="B4585" s="23">
        <v>1000</v>
      </c>
      <c r="C4585" s="23">
        <v>0.8</v>
      </c>
      <c r="D4585" s="23">
        <v>100</v>
      </c>
      <c r="E4585" s="23">
        <v>50</v>
      </c>
      <c r="F4585" s="23">
        <v>30</v>
      </c>
      <c r="G4585" s="23">
        <v>70</v>
      </c>
      <c r="H4585" s="25">
        <v>9.8872051239999994</v>
      </c>
    </row>
    <row r="4586" spans="1:8">
      <c r="A4586" s="23">
        <v>4583</v>
      </c>
      <c r="B4586" s="23">
        <v>1000</v>
      </c>
      <c r="C4586" s="23">
        <v>0.8</v>
      </c>
      <c r="D4586" s="23">
        <v>100</v>
      </c>
      <c r="E4586" s="23">
        <v>50</v>
      </c>
      <c r="F4586" s="23">
        <v>30</v>
      </c>
      <c r="G4586" s="23">
        <v>100</v>
      </c>
      <c r="H4586" s="25">
        <v>9.1768951419999993</v>
      </c>
    </row>
    <row r="4587" spans="1:8">
      <c r="A4587" s="23">
        <v>4584</v>
      </c>
      <c r="B4587" s="23">
        <v>1000</v>
      </c>
      <c r="C4587" s="23">
        <v>0.8</v>
      </c>
      <c r="D4587" s="23">
        <v>100</v>
      </c>
      <c r="E4587" s="23">
        <v>50</v>
      </c>
      <c r="F4587" s="23">
        <v>60</v>
      </c>
      <c r="G4587" s="23">
        <v>0</v>
      </c>
      <c r="H4587" s="25">
        <v>12.46109581</v>
      </c>
    </row>
    <row r="4588" spans="1:8">
      <c r="A4588" s="23">
        <v>4585</v>
      </c>
      <c r="B4588" s="23">
        <v>1000</v>
      </c>
      <c r="C4588" s="23">
        <v>0.8</v>
      </c>
      <c r="D4588" s="23">
        <v>100</v>
      </c>
      <c r="E4588" s="23">
        <v>50</v>
      </c>
      <c r="F4588" s="23">
        <v>60</v>
      </c>
      <c r="G4588" s="23">
        <v>5</v>
      </c>
      <c r="H4588" s="25">
        <v>9.7676219940000006</v>
      </c>
    </row>
    <row r="4589" spans="1:8">
      <c r="A4589" s="23">
        <v>4586</v>
      </c>
      <c r="B4589" s="23">
        <v>1000</v>
      </c>
      <c r="C4589" s="23">
        <v>0.8</v>
      </c>
      <c r="D4589" s="23">
        <v>100</v>
      </c>
      <c r="E4589" s="23">
        <v>50</v>
      </c>
      <c r="F4589" s="23">
        <v>60</v>
      </c>
      <c r="G4589" s="23">
        <v>10</v>
      </c>
      <c r="H4589" s="25">
        <v>9.0454616550000004</v>
      </c>
    </row>
    <row r="4590" spans="1:8">
      <c r="A4590" s="23">
        <v>4587</v>
      </c>
      <c r="B4590" s="23">
        <v>1000</v>
      </c>
      <c r="C4590" s="23">
        <v>0.8</v>
      </c>
      <c r="D4590" s="23">
        <v>100</v>
      </c>
      <c r="E4590" s="23">
        <v>50</v>
      </c>
      <c r="F4590" s="23">
        <v>60</v>
      </c>
      <c r="G4590" s="23">
        <v>40</v>
      </c>
      <c r="H4590" s="25">
        <v>7.9268436429999998</v>
      </c>
    </row>
    <row r="4591" spans="1:8">
      <c r="A4591" s="23">
        <v>4588</v>
      </c>
      <c r="B4591" s="23">
        <v>1000</v>
      </c>
      <c r="C4591" s="23">
        <v>0.8</v>
      </c>
      <c r="D4591" s="23">
        <v>100</v>
      </c>
      <c r="E4591" s="23">
        <v>50</v>
      </c>
      <c r="F4591" s="23">
        <v>60</v>
      </c>
      <c r="G4591" s="23">
        <v>70</v>
      </c>
      <c r="H4591" s="25">
        <v>7.3580665590000001</v>
      </c>
    </row>
    <row r="4592" spans="1:8">
      <c r="A4592" s="23">
        <v>4589</v>
      </c>
      <c r="B4592" s="23">
        <v>1000</v>
      </c>
      <c r="C4592" s="23">
        <v>0.8</v>
      </c>
      <c r="D4592" s="23">
        <v>100</v>
      </c>
      <c r="E4592" s="23">
        <v>50</v>
      </c>
      <c r="F4592" s="23">
        <v>60</v>
      </c>
      <c r="G4592" s="23">
        <v>100</v>
      </c>
      <c r="H4592" s="25">
        <v>0</v>
      </c>
    </row>
    <row r="4593" spans="1:8">
      <c r="A4593" s="23">
        <v>4590</v>
      </c>
      <c r="B4593" s="23">
        <v>1000</v>
      </c>
      <c r="C4593" s="23">
        <v>0.8</v>
      </c>
      <c r="D4593" s="23">
        <v>500</v>
      </c>
      <c r="E4593" s="23">
        <v>1</v>
      </c>
      <c r="F4593" s="23">
        <v>0</v>
      </c>
      <c r="G4593" s="23">
        <v>0</v>
      </c>
      <c r="H4593" s="25">
        <v>5.820076942</v>
      </c>
    </row>
    <row r="4594" spans="1:8">
      <c r="A4594" s="23">
        <v>4591</v>
      </c>
      <c r="B4594" s="23">
        <v>1000</v>
      </c>
      <c r="C4594" s="23">
        <v>0.8</v>
      </c>
      <c r="D4594" s="23">
        <v>500</v>
      </c>
      <c r="E4594" s="23">
        <v>1</v>
      </c>
      <c r="F4594" s="23">
        <v>0</v>
      </c>
      <c r="G4594" s="23">
        <v>5</v>
      </c>
      <c r="H4594" s="25">
        <v>0</v>
      </c>
    </row>
    <row r="4595" spans="1:8">
      <c r="A4595" s="23">
        <v>4592</v>
      </c>
      <c r="B4595" s="23">
        <v>1000</v>
      </c>
      <c r="C4595" s="23">
        <v>0.8</v>
      </c>
      <c r="D4595" s="23">
        <v>500</v>
      </c>
      <c r="E4595" s="23">
        <v>1</v>
      </c>
      <c r="F4595" s="23">
        <v>0</v>
      </c>
      <c r="G4595" s="23">
        <v>10</v>
      </c>
      <c r="H4595" s="25">
        <v>0</v>
      </c>
    </row>
    <row r="4596" spans="1:8">
      <c r="A4596" s="23">
        <v>4593</v>
      </c>
      <c r="B4596" s="23">
        <v>1000</v>
      </c>
      <c r="C4596" s="23">
        <v>0.8</v>
      </c>
      <c r="D4596" s="23">
        <v>500</v>
      </c>
      <c r="E4596" s="23">
        <v>1</v>
      </c>
      <c r="F4596" s="23">
        <v>0</v>
      </c>
      <c r="G4596" s="23">
        <v>40</v>
      </c>
      <c r="H4596" s="25">
        <v>0</v>
      </c>
    </row>
    <row r="4597" spans="1:8">
      <c r="A4597" s="23">
        <v>4594</v>
      </c>
      <c r="B4597" s="23">
        <v>1000</v>
      </c>
      <c r="C4597" s="23">
        <v>0.8</v>
      </c>
      <c r="D4597" s="23">
        <v>500</v>
      </c>
      <c r="E4597" s="23">
        <v>1</v>
      </c>
      <c r="F4597" s="23">
        <v>0</v>
      </c>
      <c r="G4597" s="23">
        <v>70</v>
      </c>
      <c r="H4597" s="25">
        <v>0</v>
      </c>
    </row>
    <row r="4598" spans="1:8">
      <c r="A4598" s="23">
        <v>4595</v>
      </c>
      <c r="B4598" s="23">
        <v>1000</v>
      </c>
      <c r="C4598" s="23">
        <v>0.8</v>
      </c>
      <c r="D4598" s="23">
        <v>500</v>
      </c>
      <c r="E4598" s="23">
        <v>1</v>
      </c>
      <c r="F4598" s="23">
        <v>0</v>
      </c>
      <c r="G4598" s="23">
        <v>100</v>
      </c>
      <c r="H4598" s="25">
        <v>0</v>
      </c>
    </row>
    <row r="4599" spans="1:8">
      <c r="A4599" s="23">
        <v>4596</v>
      </c>
      <c r="B4599" s="23">
        <v>1000</v>
      </c>
      <c r="C4599" s="23">
        <v>0.8</v>
      </c>
      <c r="D4599" s="23">
        <v>500</v>
      </c>
      <c r="E4599" s="23">
        <v>1</v>
      </c>
      <c r="F4599" s="23">
        <v>30</v>
      </c>
      <c r="G4599" s="23">
        <v>0</v>
      </c>
      <c r="H4599" s="25">
        <v>5.7601852420000004</v>
      </c>
    </row>
    <row r="4600" spans="1:8">
      <c r="A4600" s="23">
        <v>4597</v>
      </c>
      <c r="B4600" s="23">
        <v>1000</v>
      </c>
      <c r="C4600" s="23">
        <v>0.8</v>
      </c>
      <c r="D4600" s="23">
        <v>500</v>
      </c>
      <c r="E4600" s="23">
        <v>1</v>
      </c>
      <c r="F4600" s="23">
        <v>30</v>
      </c>
      <c r="G4600" s="23">
        <v>5</v>
      </c>
      <c r="H4600" s="25">
        <v>0</v>
      </c>
    </row>
    <row r="4601" spans="1:8">
      <c r="A4601" s="23">
        <v>4598</v>
      </c>
      <c r="B4601" s="23">
        <v>1000</v>
      </c>
      <c r="C4601" s="23">
        <v>0.8</v>
      </c>
      <c r="D4601" s="23">
        <v>500</v>
      </c>
      <c r="E4601" s="23">
        <v>1</v>
      </c>
      <c r="F4601" s="23">
        <v>30</v>
      </c>
      <c r="G4601" s="23">
        <v>10</v>
      </c>
      <c r="H4601" s="25">
        <v>0</v>
      </c>
    </row>
    <row r="4602" spans="1:8">
      <c r="A4602" s="23">
        <v>4599</v>
      </c>
      <c r="B4602" s="23">
        <v>1000</v>
      </c>
      <c r="C4602" s="23">
        <v>0.8</v>
      </c>
      <c r="D4602" s="23">
        <v>500</v>
      </c>
      <c r="E4602" s="23">
        <v>1</v>
      </c>
      <c r="F4602" s="23">
        <v>30</v>
      </c>
      <c r="G4602" s="23">
        <v>40</v>
      </c>
      <c r="H4602" s="25">
        <v>0</v>
      </c>
    </row>
    <row r="4603" spans="1:8">
      <c r="A4603" s="23">
        <v>4600</v>
      </c>
      <c r="B4603" s="23">
        <v>1000</v>
      </c>
      <c r="C4603" s="23">
        <v>0.8</v>
      </c>
      <c r="D4603" s="23">
        <v>500</v>
      </c>
      <c r="E4603" s="23">
        <v>1</v>
      </c>
      <c r="F4603" s="23">
        <v>30</v>
      </c>
      <c r="G4603" s="23">
        <v>70</v>
      </c>
      <c r="H4603" s="25">
        <v>0</v>
      </c>
    </row>
    <row r="4604" spans="1:8">
      <c r="A4604" s="23">
        <v>4601</v>
      </c>
      <c r="B4604" s="23">
        <v>1000</v>
      </c>
      <c r="C4604" s="23">
        <v>0.8</v>
      </c>
      <c r="D4604" s="23">
        <v>500</v>
      </c>
      <c r="E4604" s="23">
        <v>1</v>
      </c>
      <c r="F4604" s="23">
        <v>30</v>
      </c>
      <c r="G4604" s="23">
        <v>100</v>
      </c>
      <c r="H4604" s="25">
        <v>0</v>
      </c>
    </row>
    <row r="4605" spans="1:8">
      <c r="A4605" s="23">
        <v>4602</v>
      </c>
      <c r="B4605" s="23">
        <v>1000</v>
      </c>
      <c r="C4605" s="23">
        <v>0.8</v>
      </c>
      <c r="D4605" s="23">
        <v>500</v>
      </c>
      <c r="E4605" s="23">
        <v>1</v>
      </c>
      <c r="F4605" s="23">
        <v>60</v>
      </c>
      <c r="G4605" s="23">
        <v>0</v>
      </c>
      <c r="H4605" s="25">
        <v>5.4602279659999997</v>
      </c>
    </row>
    <row r="4606" spans="1:8">
      <c r="A4606" s="23">
        <v>4603</v>
      </c>
      <c r="B4606" s="23">
        <v>1000</v>
      </c>
      <c r="C4606" s="23">
        <v>0.8</v>
      </c>
      <c r="D4606" s="23">
        <v>500</v>
      </c>
      <c r="E4606" s="23">
        <v>1</v>
      </c>
      <c r="F4606" s="23">
        <v>60</v>
      </c>
      <c r="G4606" s="23">
        <v>5</v>
      </c>
      <c r="H4606" s="25">
        <v>0</v>
      </c>
    </row>
    <row r="4607" spans="1:8">
      <c r="A4607" s="23">
        <v>4604</v>
      </c>
      <c r="B4607" s="23">
        <v>1000</v>
      </c>
      <c r="C4607" s="23">
        <v>0.8</v>
      </c>
      <c r="D4607" s="23">
        <v>500</v>
      </c>
      <c r="E4607" s="23">
        <v>1</v>
      </c>
      <c r="F4607" s="23">
        <v>60</v>
      </c>
      <c r="G4607" s="23">
        <v>10</v>
      </c>
      <c r="H4607" s="25">
        <v>0</v>
      </c>
    </row>
    <row r="4608" spans="1:8">
      <c r="A4608" s="23">
        <v>4605</v>
      </c>
      <c r="B4608" s="23">
        <v>1000</v>
      </c>
      <c r="C4608" s="23">
        <v>0.8</v>
      </c>
      <c r="D4608" s="23">
        <v>500</v>
      </c>
      <c r="E4608" s="23">
        <v>1</v>
      </c>
      <c r="F4608" s="23">
        <v>60</v>
      </c>
      <c r="G4608" s="23">
        <v>40</v>
      </c>
      <c r="H4608" s="25">
        <v>0</v>
      </c>
    </row>
    <row r="4609" spans="1:8">
      <c r="A4609" s="23">
        <v>4606</v>
      </c>
      <c r="B4609" s="23">
        <v>1000</v>
      </c>
      <c r="C4609" s="23">
        <v>0.8</v>
      </c>
      <c r="D4609" s="23">
        <v>500</v>
      </c>
      <c r="E4609" s="23">
        <v>1</v>
      </c>
      <c r="F4609" s="23">
        <v>60</v>
      </c>
      <c r="G4609" s="23">
        <v>70</v>
      </c>
      <c r="H4609" s="25">
        <v>0</v>
      </c>
    </row>
    <row r="4610" spans="1:8">
      <c r="A4610" s="23">
        <v>4607</v>
      </c>
      <c r="B4610" s="23">
        <v>1000</v>
      </c>
      <c r="C4610" s="23">
        <v>0.8</v>
      </c>
      <c r="D4610" s="23">
        <v>500</v>
      </c>
      <c r="E4610" s="23">
        <v>1</v>
      </c>
      <c r="F4610" s="23">
        <v>60</v>
      </c>
      <c r="G4610" s="23">
        <v>100</v>
      </c>
      <c r="H4610" s="25">
        <v>0</v>
      </c>
    </row>
    <row r="4611" spans="1:8">
      <c r="A4611" s="23">
        <v>4608</v>
      </c>
      <c r="B4611" s="23">
        <v>1000</v>
      </c>
      <c r="C4611" s="23">
        <v>0.8</v>
      </c>
      <c r="D4611" s="23">
        <v>500</v>
      </c>
      <c r="E4611" s="23">
        <v>5</v>
      </c>
      <c r="F4611" s="23">
        <v>0</v>
      </c>
      <c r="G4611" s="23">
        <v>0</v>
      </c>
      <c r="H4611" s="25">
        <v>14.82232761</v>
      </c>
    </row>
    <row r="4612" spans="1:8">
      <c r="A4612" s="23">
        <v>4609</v>
      </c>
      <c r="B4612" s="23">
        <v>1000</v>
      </c>
      <c r="C4612" s="23">
        <v>0.8</v>
      </c>
      <c r="D4612" s="23">
        <v>500</v>
      </c>
      <c r="E4612" s="23">
        <v>5</v>
      </c>
      <c r="F4612" s="23">
        <v>0</v>
      </c>
      <c r="G4612" s="23">
        <v>5</v>
      </c>
      <c r="H4612" s="25">
        <v>13.146007539999999</v>
      </c>
    </row>
    <row r="4613" spans="1:8">
      <c r="A4613" s="23">
        <v>4610</v>
      </c>
      <c r="B4613" s="23">
        <v>1000</v>
      </c>
      <c r="C4613" s="23">
        <v>0.8</v>
      </c>
      <c r="D4613" s="23">
        <v>500</v>
      </c>
      <c r="E4613" s="23">
        <v>5</v>
      </c>
      <c r="F4613" s="23">
        <v>0</v>
      </c>
      <c r="G4613" s="23">
        <v>10</v>
      </c>
      <c r="H4613" s="25">
        <v>12.390823360000001</v>
      </c>
    </row>
    <row r="4614" spans="1:8">
      <c r="A4614" s="23">
        <v>4611</v>
      </c>
      <c r="B4614" s="23">
        <v>1000</v>
      </c>
      <c r="C4614" s="23">
        <v>0.8</v>
      </c>
      <c r="D4614" s="23">
        <v>500</v>
      </c>
      <c r="E4614" s="23">
        <v>5</v>
      </c>
      <c r="F4614" s="23">
        <v>0</v>
      </c>
      <c r="G4614" s="23">
        <v>40</v>
      </c>
      <c r="H4614" s="25">
        <v>10.98061371</v>
      </c>
    </row>
    <row r="4615" spans="1:8">
      <c r="A4615" s="23">
        <v>4612</v>
      </c>
      <c r="B4615" s="23">
        <v>1000</v>
      </c>
      <c r="C4615" s="23">
        <v>0.8</v>
      </c>
      <c r="D4615" s="23">
        <v>500</v>
      </c>
      <c r="E4615" s="23">
        <v>5</v>
      </c>
      <c r="F4615" s="23">
        <v>0</v>
      </c>
      <c r="G4615" s="23">
        <v>70</v>
      </c>
      <c r="H4615" s="25">
        <v>10.17929077</v>
      </c>
    </row>
    <row r="4616" spans="1:8">
      <c r="A4616" s="23">
        <v>4613</v>
      </c>
      <c r="B4616" s="23">
        <v>1000</v>
      </c>
      <c r="C4616" s="23">
        <v>0.8</v>
      </c>
      <c r="D4616" s="23">
        <v>500</v>
      </c>
      <c r="E4616" s="23">
        <v>5</v>
      </c>
      <c r="F4616" s="23">
        <v>0</v>
      </c>
      <c r="G4616" s="23">
        <v>100</v>
      </c>
      <c r="H4616" s="25">
        <v>9.4068670270000005</v>
      </c>
    </row>
    <row r="4617" spans="1:8">
      <c r="A4617" s="23">
        <v>4614</v>
      </c>
      <c r="B4617" s="23">
        <v>1000</v>
      </c>
      <c r="C4617" s="23">
        <v>0.8</v>
      </c>
      <c r="D4617" s="23">
        <v>500</v>
      </c>
      <c r="E4617" s="23">
        <v>5</v>
      </c>
      <c r="F4617" s="23">
        <v>30</v>
      </c>
      <c r="G4617" s="23">
        <v>0</v>
      </c>
      <c r="H4617" s="25">
        <v>14.068592069999999</v>
      </c>
    </row>
    <row r="4618" spans="1:8">
      <c r="A4618" s="23">
        <v>4615</v>
      </c>
      <c r="B4618" s="23">
        <v>1000</v>
      </c>
      <c r="C4618" s="23">
        <v>0.8</v>
      </c>
      <c r="D4618" s="23">
        <v>500</v>
      </c>
      <c r="E4618" s="23">
        <v>5</v>
      </c>
      <c r="F4618" s="23">
        <v>30</v>
      </c>
      <c r="G4618" s="23">
        <v>5</v>
      </c>
      <c r="H4618" s="25">
        <v>12.324874879999999</v>
      </c>
    </row>
    <row r="4619" spans="1:8">
      <c r="A4619" s="23">
        <v>4616</v>
      </c>
      <c r="B4619" s="23">
        <v>1000</v>
      </c>
      <c r="C4619" s="23">
        <v>0.8</v>
      </c>
      <c r="D4619" s="23">
        <v>500</v>
      </c>
      <c r="E4619" s="23">
        <v>5</v>
      </c>
      <c r="F4619" s="23">
        <v>30</v>
      </c>
      <c r="G4619" s="23">
        <v>10</v>
      </c>
      <c r="H4619" s="25">
        <v>11.55528164</v>
      </c>
    </row>
    <row r="4620" spans="1:8">
      <c r="A4620" s="23">
        <v>4617</v>
      </c>
      <c r="B4620" s="23">
        <v>1000</v>
      </c>
      <c r="C4620" s="23">
        <v>0.8</v>
      </c>
      <c r="D4620" s="23">
        <v>500</v>
      </c>
      <c r="E4620" s="23">
        <v>5</v>
      </c>
      <c r="F4620" s="23">
        <v>30</v>
      </c>
      <c r="G4620" s="23">
        <v>40</v>
      </c>
      <c r="H4620" s="25">
        <v>10.223287579999999</v>
      </c>
    </row>
    <row r="4621" spans="1:8">
      <c r="A4621" s="23">
        <v>4618</v>
      </c>
      <c r="B4621" s="23">
        <v>1000</v>
      </c>
      <c r="C4621" s="23">
        <v>0.8</v>
      </c>
      <c r="D4621" s="23">
        <v>500</v>
      </c>
      <c r="E4621" s="23">
        <v>5</v>
      </c>
      <c r="F4621" s="23">
        <v>30</v>
      </c>
      <c r="G4621" s="23">
        <v>70</v>
      </c>
      <c r="H4621" s="25">
        <v>9.3067350389999994</v>
      </c>
    </row>
    <row r="4622" spans="1:8">
      <c r="A4622" s="23">
        <v>4619</v>
      </c>
      <c r="B4622" s="23">
        <v>1000</v>
      </c>
      <c r="C4622" s="23">
        <v>0.8</v>
      </c>
      <c r="D4622" s="23">
        <v>500</v>
      </c>
      <c r="E4622" s="23">
        <v>5</v>
      </c>
      <c r="F4622" s="23">
        <v>30</v>
      </c>
      <c r="G4622" s="23">
        <v>100</v>
      </c>
      <c r="H4622" s="25">
        <v>8.6568698879999992</v>
      </c>
    </row>
    <row r="4623" spans="1:8">
      <c r="A4623" s="23">
        <v>4620</v>
      </c>
      <c r="B4623" s="23">
        <v>1000</v>
      </c>
      <c r="C4623" s="23">
        <v>0.8</v>
      </c>
      <c r="D4623" s="23">
        <v>500</v>
      </c>
      <c r="E4623" s="23">
        <v>5</v>
      </c>
      <c r="F4623" s="23">
        <v>60</v>
      </c>
      <c r="G4623" s="23">
        <v>0</v>
      </c>
      <c r="H4623" s="25">
        <v>11.40275574</v>
      </c>
    </row>
    <row r="4624" spans="1:8">
      <c r="A4624" s="23">
        <v>4621</v>
      </c>
      <c r="B4624" s="23">
        <v>1000</v>
      </c>
      <c r="C4624" s="23">
        <v>0.8</v>
      </c>
      <c r="D4624" s="23">
        <v>500</v>
      </c>
      <c r="E4624" s="23">
        <v>5</v>
      </c>
      <c r="F4624" s="23">
        <v>60</v>
      </c>
      <c r="G4624" s="23">
        <v>5</v>
      </c>
      <c r="H4624" s="25">
        <v>9.14413929</v>
      </c>
    </row>
    <row r="4625" spans="1:8">
      <c r="A4625" s="23">
        <v>4622</v>
      </c>
      <c r="B4625" s="23">
        <v>1000</v>
      </c>
      <c r="C4625" s="23">
        <v>0.8</v>
      </c>
      <c r="D4625" s="23">
        <v>500</v>
      </c>
      <c r="E4625" s="23">
        <v>5</v>
      </c>
      <c r="F4625" s="23">
        <v>60</v>
      </c>
      <c r="G4625" s="23">
        <v>10</v>
      </c>
      <c r="H4625" s="25">
        <v>8.4739685060000003</v>
      </c>
    </row>
    <row r="4626" spans="1:8">
      <c r="A4626" s="23">
        <v>4623</v>
      </c>
      <c r="B4626" s="23">
        <v>1000</v>
      </c>
      <c r="C4626" s="23">
        <v>0.8</v>
      </c>
      <c r="D4626" s="23">
        <v>500</v>
      </c>
      <c r="E4626" s="23">
        <v>5</v>
      </c>
      <c r="F4626" s="23">
        <v>60</v>
      </c>
      <c r="G4626" s="23">
        <v>40</v>
      </c>
      <c r="H4626" s="25">
        <v>7.3867750169999997</v>
      </c>
    </row>
    <row r="4627" spans="1:8">
      <c r="A4627" s="23">
        <v>4624</v>
      </c>
      <c r="B4627" s="23">
        <v>1000</v>
      </c>
      <c r="C4627" s="23">
        <v>0.8</v>
      </c>
      <c r="D4627" s="23">
        <v>500</v>
      </c>
      <c r="E4627" s="23">
        <v>5</v>
      </c>
      <c r="F4627" s="23">
        <v>60</v>
      </c>
      <c r="G4627" s="23">
        <v>70</v>
      </c>
      <c r="H4627" s="25">
        <v>6.7360258100000001</v>
      </c>
    </row>
    <row r="4628" spans="1:8">
      <c r="A4628" s="23">
        <v>4625</v>
      </c>
      <c r="B4628" s="23">
        <v>1000</v>
      </c>
      <c r="C4628" s="23">
        <v>0.8</v>
      </c>
      <c r="D4628" s="23">
        <v>500</v>
      </c>
      <c r="E4628" s="23">
        <v>5</v>
      </c>
      <c r="F4628" s="23">
        <v>60</v>
      </c>
      <c r="G4628" s="23">
        <v>100</v>
      </c>
      <c r="H4628" s="25">
        <v>6.2663598059999996</v>
      </c>
    </row>
    <row r="4629" spans="1:8">
      <c r="A4629" s="23">
        <v>4626</v>
      </c>
      <c r="B4629" s="23">
        <v>1000</v>
      </c>
      <c r="C4629" s="23">
        <v>0.8</v>
      </c>
      <c r="D4629" s="23">
        <v>500</v>
      </c>
      <c r="E4629" s="23">
        <v>10</v>
      </c>
      <c r="F4629" s="23">
        <v>0</v>
      </c>
      <c r="G4629" s="23">
        <v>0</v>
      </c>
      <c r="H4629" s="25">
        <v>16.94592476</v>
      </c>
    </row>
    <row r="4630" spans="1:8">
      <c r="A4630" s="23">
        <v>4627</v>
      </c>
      <c r="B4630" s="23">
        <v>1000</v>
      </c>
      <c r="C4630" s="23">
        <v>0.8</v>
      </c>
      <c r="D4630" s="23">
        <v>500</v>
      </c>
      <c r="E4630" s="23">
        <v>10</v>
      </c>
      <c r="F4630" s="23">
        <v>0</v>
      </c>
      <c r="G4630" s="23">
        <v>5</v>
      </c>
      <c r="H4630" s="25">
        <v>14.916116710000001</v>
      </c>
    </row>
    <row r="4631" spans="1:8">
      <c r="A4631" s="23">
        <v>4628</v>
      </c>
      <c r="B4631" s="23">
        <v>1000</v>
      </c>
      <c r="C4631" s="23">
        <v>0.8</v>
      </c>
      <c r="D4631" s="23">
        <v>500</v>
      </c>
      <c r="E4631" s="23">
        <v>10</v>
      </c>
      <c r="F4631" s="23">
        <v>0</v>
      </c>
      <c r="G4631" s="23">
        <v>10</v>
      </c>
      <c r="H4631" s="25">
        <v>13.911143300000001</v>
      </c>
    </row>
    <row r="4632" spans="1:8">
      <c r="A4632" s="23">
        <v>4629</v>
      </c>
      <c r="B4632" s="23">
        <v>1000</v>
      </c>
      <c r="C4632" s="23">
        <v>0.8</v>
      </c>
      <c r="D4632" s="23">
        <v>500</v>
      </c>
      <c r="E4632" s="23">
        <v>10</v>
      </c>
      <c r="F4632" s="23">
        <v>0</v>
      </c>
      <c r="G4632" s="23">
        <v>40</v>
      </c>
      <c r="H4632" s="25">
        <v>12.18008232</v>
      </c>
    </row>
    <row r="4633" spans="1:8">
      <c r="A4633" s="23">
        <v>4630</v>
      </c>
      <c r="B4633" s="23">
        <v>1000</v>
      </c>
      <c r="C4633" s="23">
        <v>0.8</v>
      </c>
      <c r="D4633" s="23">
        <v>500</v>
      </c>
      <c r="E4633" s="23">
        <v>10</v>
      </c>
      <c r="F4633" s="23">
        <v>0</v>
      </c>
      <c r="G4633" s="23">
        <v>70</v>
      </c>
      <c r="H4633" s="25">
        <v>11.26177025</v>
      </c>
    </row>
    <row r="4634" spans="1:8">
      <c r="A4634" s="23">
        <v>4631</v>
      </c>
      <c r="B4634" s="23">
        <v>1000</v>
      </c>
      <c r="C4634" s="23">
        <v>0.8</v>
      </c>
      <c r="D4634" s="23">
        <v>500</v>
      </c>
      <c r="E4634" s="23">
        <v>10</v>
      </c>
      <c r="F4634" s="23">
        <v>0</v>
      </c>
      <c r="G4634" s="23">
        <v>100</v>
      </c>
      <c r="H4634" s="25">
        <v>10.56501198</v>
      </c>
    </row>
    <row r="4635" spans="1:8">
      <c r="A4635" s="23">
        <v>4632</v>
      </c>
      <c r="B4635" s="23">
        <v>1000</v>
      </c>
      <c r="C4635" s="23">
        <v>0.8</v>
      </c>
      <c r="D4635" s="23">
        <v>500</v>
      </c>
      <c r="E4635" s="23">
        <v>10</v>
      </c>
      <c r="F4635" s="23">
        <v>30</v>
      </c>
      <c r="G4635" s="23">
        <v>0</v>
      </c>
      <c r="H4635" s="25">
        <v>15.96962643</v>
      </c>
    </row>
    <row r="4636" spans="1:8">
      <c r="A4636" s="23">
        <v>4633</v>
      </c>
      <c r="B4636" s="23">
        <v>1000</v>
      </c>
      <c r="C4636" s="23">
        <v>0.8</v>
      </c>
      <c r="D4636" s="23">
        <v>500</v>
      </c>
      <c r="E4636" s="23">
        <v>10</v>
      </c>
      <c r="F4636" s="23">
        <v>30</v>
      </c>
      <c r="G4636" s="23">
        <v>5</v>
      </c>
      <c r="H4636" s="25">
        <v>13.81897163</v>
      </c>
    </row>
    <row r="4637" spans="1:8">
      <c r="A4637" s="23">
        <v>4634</v>
      </c>
      <c r="B4637" s="23">
        <v>1000</v>
      </c>
      <c r="C4637" s="23">
        <v>0.8</v>
      </c>
      <c r="D4637" s="23">
        <v>500</v>
      </c>
      <c r="E4637" s="23">
        <v>10</v>
      </c>
      <c r="F4637" s="23">
        <v>30</v>
      </c>
      <c r="G4637" s="23">
        <v>10</v>
      </c>
      <c r="H4637" s="25">
        <v>12.896057130000001</v>
      </c>
    </row>
    <row r="4638" spans="1:8">
      <c r="A4638" s="23">
        <v>4635</v>
      </c>
      <c r="B4638" s="23">
        <v>1000</v>
      </c>
      <c r="C4638" s="23">
        <v>0.8</v>
      </c>
      <c r="D4638" s="23">
        <v>500</v>
      </c>
      <c r="E4638" s="23">
        <v>10</v>
      </c>
      <c r="F4638" s="23">
        <v>30</v>
      </c>
      <c r="G4638" s="23">
        <v>40</v>
      </c>
      <c r="H4638" s="25">
        <v>11.318126680000001</v>
      </c>
    </row>
    <row r="4639" spans="1:8">
      <c r="A4639" s="23">
        <v>4636</v>
      </c>
      <c r="B4639" s="23">
        <v>1000</v>
      </c>
      <c r="C4639" s="23">
        <v>0.8</v>
      </c>
      <c r="D4639" s="23">
        <v>500</v>
      </c>
      <c r="E4639" s="23">
        <v>10</v>
      </c>
      <c r="F4639" s="23">
        <v>30</v>
      </c>
      <c r="G4639" s="23">
        <v>70</v>
      </c>
      <c r="H4639" s="25">
        <v>10.48326874</v>
      </c>
    </row>
    <row r="4640" spans="1:8">
      <c r="A4640" s="23">
        <v>4637</v>
      </c>
      <c r="B4640" s="23">
        <v>1000</v>
      </c>
      <c r="C4640" s="23">
        <v>0.8</v>
      </c>
      <c r="D4640" s="23">
        <v>500</v>
      </c>
      <c r="E4640" s="23">
        <v>10</v>
      </c>
      <c r="F4640" s="23">
        <v>30</v>
      </c>
      <c r="G4640" s="23">
        <v>100</v>
      </c>
      <c r="H4640" s="25">
        <v>9.5067071910000003</v>
      </c>
    </row>
    <row r="4641" spans="1:8">
      <c r="A4641" s="23">
        <v>4638</v>
      </c>
      <c r="B4641" s="23">
        <v>1000</v>
      </c>
      <c r="C4641" s="23">
        <v>0.8</v>
      </c>
      <c r="D4641" s="23">
        <v>500</v>
      </c>
      <c r="E4641" s="23">
        <v>10</v>
      </c>
      <c r="F4641" s="23">
        <v>60</v>
      </c>
      <c r="G4641" s="23">
        <v>0</v>
      </c>
      <c r="H4641" s="25">
        <v>12.45172691</v>
      </c>
    </row>
    <row r="4642" spans="1:8">
      <c r="A4642" s="23">
        <v>4639</v>
      </c>
      <c r="B4642" s="23">
        <v>1000</v>
      </c>
      <c r="C4642" s="23">
        <v>0.8</v>
      </c>
      <c r="D4642" s="23">
        <v>500</v>
      </c>
      <c r="E4642" s="23">
        <v>10</v>
      </c>
      <c r="F4642" s="23">
        <v>60</v>
      </c>
      <c r="G4642" s="23">
        <v>5</v>
      </c>
      <c r="H4642" s="25">
        <v>10.337157250000001</v>
      </c>
    </row>
    <row r="4643" spans="1:8">
      <c r="A4643" s="23">
        <v>4640</v>
      </c>
      <c r="B4643" s="23">
        <v>1000</v>
      </c>
      <c r="C4643" s="23">
        <v>0.8</v>
      </c>
      <c r="D4643" s="23">
        <v>500</v>
      </c>
      <c r="E4643" s="23">
        <v>10</v>
      </c>
      <c r="F4643" s="23">
        <v>60</v>
      </c>
      <c r="G4643" s="23">
        <v>10</v>
      </c>
      <c r="H4643" s="25">
        <v>9.2929344179999998</v>
      </c>
    </row>
    <row r="4644" spans="1:8">
      <c r="A4644" s="23">
        <v>4641</v>
      </c>
      <c r="B4644" s="23">
        <v>1000</v>
      </c>
      <c r="C4644" s="23">
        <v>0.8</v>
      </c>
      <c r="D4644" s="23">
        <v>500</v>
      </c>
      <c r="E4644" s="23">
        <v>10</v>
      </c>
      <c r="F4644" s="23">
        <v>60</v>
      </c>
      <c r="G4644" s="23">
        <v>40</v>
      </c>
      <c r="H4644" s="25">
        <v>7.8060350420000004</v>
      </c>
    </row>
    <row r="4645" spans="1:8">
      <c r="A4645" s="23">
        <v>4642</v>
      </c>
      <c r="B4645" s="23">
        <v>1000</v>
      </c>
      <c r="C4645" s="23">
        <v>0.8</v>
      </c>
      <c r="D4645" s="23">
        <v>500</v>
      </c>
      <c r="E4645" s="23">
        <v>10</v>
      </c>
      <c r="F4645" s="23">
        <v>60</v>
      </c>
      <c r="G4645" s="23">
        <v>70</v>
      </c>
      <c r="H4645" s="25">
        <v>7.0916595459999998</v>
      </c>
    </row>
    <row r="4646" spans="1:8">
      <c r="A4646" s="23">
        <v>4643</v>
      </c>
      <c r="B4646" s="23">
        <v>1000</v>
      </c>
      <c r="C4646" s="23">
        <v>0.8</v>
      </c>
      <c r="D4646" s="23">
        <v>500</v>
      </c>
      <c r="E4646" s="23">
        <v>10</v>
      </c>
      <c r="F4646" s="23">
        <v>60</v>
      </c>
      <c r="G4646" s="23">
        <v>100</v>
      </c>
      <c r="H4646" s="25">
        <v>6.5901002880000004</v>
      </c>
    </row>
    <row r="4647" spans="1:8">
      <c r="A4647" s="23">
        <v>4644</v>
      </c>
      <c r="B4647" s="23">
        <v>1000</v>
      </c>
      <c r="C4647" s="23">
        <v>0.8</v>
      </c>
      <c r="D4647" s="23">
        <v>500</v>
      </c>
      <c r="E4647" s="23">
        <v>20</v>
      </c>
      <c r="F4647" s="23">
        <v>0</v>
      </c>
      <c r="G4647" s="23">
        <v>0</v>
      </c>
      <c r="H4647" s="25">
        <v>17.991613390000001</v>
      </c>
    </row>
    <row r="4648" spans="1:8">
      <c r="A4648" s="23">
        <v>4645</v>
      </c>
      <c r="B4648" s="23">
        <v>1000</v>
      </c>
      <c r="C4648" s="23">
        <v>0.8</v>
      </c>
      <c r="D4648" s="23">
        <v>500</v>
      </c>
      <c r="E4648" s="23">
        <v>20</v>
      </c>
      <c r="F4648" s="23">
        <v>0</v>
      </c>
      <c r="G4648" s="23">
        <v>5</v>
      </c>
      <c r="H4648" s="25">
        <v>15.95196533</v>
      </c>
    </row>
    <row r="4649" spans="1:8">
      <c r="A4649" s="23">
        <v>4646</v>
      </c>
      <c r="B4649" s="23">
        <v>1000</v>
      </c>
      <c r="C4649" s="23">
        <v>0.8</v>
      </c>
      <c r="D4649" s="23">
        <v>500</v>
      </c>
      <c r="E4649" s="23">
        <v>20</v>
      </c>
      <c r="F4649" s="23">
        <v>0</v>
      </c>
      <c r="G4649" s="23">
        <v>10</v>
      </c>
      <c r="H4649" s="25">
        <v>14.582043649999999</v>
      </c>
    </row>
    <row r="4650" spans="1:8">
      <c r="A4650" s="23">
        <v>4647</v>
      </c>
      <c r="B4650" s="23">
        <v>1000</v>
      </c>
      <c r="C4650" s="23">
        <v>0.8</v>
      </c>
      <c r="D4650" s="23">
        <v>500</v>
      </c>
      <c r="E4650" s="23">
        <v>20</v>
      </c>
      <c r="F4650" s="23">
        <v>0</v>
      </c>
      <c r="G4650" s="23">
        <v>40</v>
      </c>
      <c r="H4650" s="25">
        <v>12.35387611</v>
      </c>
    </row>
    <row r="4651" spans="1:8">
      <c r="A4651" s="23">
        <v>4648</v>
      </c>
      <c r="B4651" s="23">
        <v>1000</v>
      </c>
      <c r="C4651" s="23">
        <v>0.8</v>
      </c>
      <c r="D4651" s="23">
        <v>500</v>
      </c>
      <c r="E4651" s="23">
        <v>20</v>
      </c>
      <c r="F4651" s="23">
        <v>0</v>
      </c>
      <c r="G4651" s="23">
        <v>70</v>
      </c>
      <c r="H4651" s="25">
        <v>11.25395584</v>
      </c>
    </row>
    <row r="4652" spans="1:8">
      <c r="A4652" s="23">
        <v>4649</v>
      </c>
      <c r="B4652" s="23">
        <v>1000</v>
      </c>
      <c r="C4652" s="23">
        <v>0.8</v>
      </c>
      <c r="D4652" s="23">
        <v>500</v>
      </c>
      <c r="E4652" s="23">
        <v>20</v>
      </c>
      <c r="F4652" s="23">
        <v>0</v>
      </c>
      <c r="G4652" s="23">
        <v>100</v>
      </c>
      <c r="H4652" s="25">
        <v>10.451513289999999</v>
      </c>
    </row>
    <row r="4653" spans="1:8">
      <c r="A4653" s="23">
        <v>4650</v>
      </c>
      <c r="B4653" s="23">
        <v>1000</v>
      </c>
      <c r="C4653" s="23">
        <v>0.8</v>
      </c>
      <c r="D4653" s="23">
        <v>500</v>
      </c>
      <c r="E4653" s="23">
        <v>20</v>
      </c>
      <c r="F4653" s="23">
        <v>30</v>
      </c>
      <c r="G4653" s="23">
        <v>0</v>
      </c>
      <c r="H4653" s="25">
        <v>16.887653350000001</v>
      </c>
    </row>
    <row r="4654" spans="1:8">
      <c r="A4654" s="23">
        <v>4651</v>
      </c>
      <c r="B4654" s="23">
        <v>1000</v>
      </c>
      <c r="C4654" s="23">
        <v>0.8</v>
      </c>
      <c r="D4654" s="23">
        <v>500</v>
      </c>
      <c r="E4654" s="23">
        <v>20</v>
      </c>
      <c r="F4654" s="23">
        <v>30</v>
      </c>
      <c r="G4654" s="23">
        <v>5</v>
      </c>
      <c r="H4654" s="25">
        <v>14.45139885</v>
      </c>
    </row>
    <row r="4655" spans="1:8">
      <c r="A4655" s="23">
        <v>4652</v>
      </c>
      <c r="B4655" s="23">
        <v>1000</v>
      </c>
      <c r="C4655" s="23">
        <v>0.8</v>
      </c>
      <c r="D4655" s="23">
        <v>500</v>
      </c>
      <c r="E4655" s="23">
        <v>20</v>
      </c>
      <c r="F4655" s="23">
        <v>30</v>
      </c>
      <c r="G4655" s="23">
        <v>10</v>
      </c>
      <c r="H4655" s="25">
        <v>13.25621128</v>
      </c>
    </row>
    <row r="4656" spans="1:8">
      <c r="A4656" s="23">
        <v>4653</v>
      </c>
      <c r="B4656" s="23">
        <v>1000</v>
      </c>
      <c r="C4656" s="23">
        <v>0.8</v>
      </c>
      <c r="D4656" s="23">
        <v>500</v>
      </c>
      <c r="E4656" s="23">
        <v>20</v>
      </c>
      <c r="F4656" s="23">
        <v>30</v>
      </c>
      <c r="G4656" s="23">
        <v>40</v>
      </c>
      <c r="H4656" s="25">
        <v>11.330471040000001</v>
      </c>
    </row>
    <row r="4657" spans="1:8">
      <c r="A4657" s="23">
        <v>4654</v>
      </c>
      <c r="B4657" s="23">
        <v>1000</v>
      </c>
      <c r="C4657" s="23">
        <v>0.8</v>
      </c>
      <c r="D4657" s="23">
        <v>500</v>
      </c>
      <c r="E4657" s="23">
        <v>20</v>
      </c>
      <c r="F4657" s="23">
        <v>30</v>
      </c>
      <c r="G4657" s="23">
        <v>70</v>
      </c>
      <c r="H4657" s="25">
        <v>10.367965699999999</v>
      </c>
    </row>
    <row r="4658" spans="1:8">
      <c r="A4658" s="23">
        <v>4655</v>
      </c>
      <c r="B4658" s="23">
        <v>1000</v>
      </c>
      <c r="C4658" s="23">
        <v>0.8</v>
      </c>
      <c r="D4658" s="23">
        <v>500</v>
      </c>
      <c r="E4658" s="23">
        <v>20</v>
      </c>
      <c r="F4658" s="23">
        <v>30</v>
      </c>
      <c r="G4658" s="23">
        <v>100</v>
      </c>
      <c r="H4658" s="25">
        <v>9.6639833450000001</v>
      </c>
    </row>
    <row r="4659" spans="1:8">
      <c r="A4659" s="23">
        <v>4656</v>
      </c>
      <c r="B4659" s="23">
        <v>1000</v>
      </c>
      <c r="C4659" s="23">
        <v>0.8</v>
      </c>
      <c r="D4659" s="23">
        <v>500</v>
      </c>
      <c r="E4659" s="23">
        <v>20</v>
      </c>
      <c r="F4659" s="23">
        <v>60</v>
      </c>
      <c r="G4659" s="23">
        <v>0</v>
      </c>
      <c r="H4659" s="25">
        <v>12.843902590000001</v>
      </c>
    </row>
    <row r="4660" spans="1:8">
      <c r="A4660" s="23">
        <v>4657</v>
      </c>
      <c r="B4660" s="23">
        <v>1000</v>
      </c>
      <c r="C4660" s="23">
        <v>0.8</v>
      </c>
      <c r="D4660" s="23">
        <v>500</v>
      </c>
      <c r="E4660" s="23">
        <v>20</v>
      </c>
      <c r="F4660" s="23">
        <v>60</v>
      </c>
      <c r="G4660" s="23">
        <v>5</v>
      </c>
      <c r="H4660" s="25">
        <v>10.244230269999999</v>
      </c>
    </row>
    <row r="4661" spans="1:8">
      <c r="A4661" s="23">
        <v>4658</v>
      </c>
      <c r="B4661" s="23">
        <v>1000</v>
      </c>
      <c r="C4661" s="23">
        <v>0.8</v>
      </c>
      <c r="D4661" s="23">
        <v>500</v>
      </c>
      <c r="E4661" s="23">
        <v>20</v>
      </c>
      <c r="F4661" s="23">
        <v>60</v>
      </c>
      <c r="G4661" s="23">
        <v>10</v>
      </c>
      <c r="H4661" s="25">
        <v>9.5304899219999992</v>
      </c>
    </row>
    <row r="4662" spans="1:8">
      <c r="A4662" s="23">
        <v>4659</v>
      </c>
      <c r="B4662" s="23">
        <v>1000</v>
      </c>
      <c r="C4662" s="23">
        <v>0.8</v>
      </c>
      <c r="D4662" s="23">
        <v>500</v>
      </c>
      <c r="E4662" s="23">
        <v>20</v>
      </c>
      <c r="F4662" s="23">
        <v>60</v>
      </c>
      <c r="G4662" s="23">
        <v>40</v>
      </c>
      <c r="H4662" s="25">
        <v>8.3931846619999995</v>
      </c>
    </row>
    <row r="4663" spans="1:8">
      <c r="A4663" s="23">
        <v>4660</v>
      </c>
      <c r="B4663" s="23">
        <v>1000</v>
      </c>
      <c r="C4663" s="23">
        <v>0.8</v>
      </c>
      <c r="D4663" s="23">
        <v>500</v>
      </c>
      <c r="E4663" s="23">
        <v>20</v>
      </c>
      <c r="F4663" s="23">
        <v>60</v>
      </c>
      <c r="G4663" s="23">
        <v>70</v>
      </c>
      <c r="H4663" s="25">
        <v>0</v>
      </c>
    </row>
    <row r="4664" spans="1:8">
      <c r="A4664" s="23">
        <v>4661</v>
      </c>
      <c r="B4664" s="23">
        <v>1000</v>
      </c>
      <c r="C4664" s="23">
        <v>0.8</v>
      </c>
      <c r="D4664" s="23">
        <v>500</v>
      </c>
      <c r="E4664" s="23">
        <v>20</v>
      </c>
      <c r="F4664" s="23">
        <v>60</v>
      </c>
      <c r="G4664" s="23">
        <v>100</v>
      </c>
      <c r="H4664" s="25">
        <v>0</v>
      </c>
    </row>
    <row r="4665" spans="1:8">
      <c r="A4665" s="23">
        <v>4662</v>
      </c>
      <c r="B4665" s="23">
        <v>1000</v>
      </c>
      <c r="C4665" s="23">
        <v>0.8</v>
      </c>
      <c r="D4665" s="23">
        <v>500</v>
      </c>
      <c r="E4665" s="23">
        <v>50</v>
      </c>
      <c r="F4665" s="23">
        <v>0</v>
      </c>
      <c r="G4665" s="23">
        <v>0</v>
      </c>
      <c r="H4665" s="25">
        <v>18.629962920000001</v>
      </c>
    </row>
    <row r="4666" spans="1:8">
      <c r="A4666" s="23">
        <v>4663</v>
      </c>
      <c r="B4666" s="23">
        <v>1000</v>
      </c>
      <c r="C4666" s="23">
        <v>0.8</v>
      </c>
      <c r="D4666" s="23">
        <v>500</v>
      </c>
      <c r="E4666" s="23">
        <v>50</v>
      </c>
      <c r="F4666" s="23">
        <v>0</v>
      </c>
      <c r="G4666" s="23">
        <v>5</v>
      </c>
      <c r="H4666" s="25">
        <v>16.474519730000001</v>
      </c>
    </row>
    <row r="4667" spans="1:8">
      <c r="A4667" s="23">
        <v>4664</v>
      </c>
      <c r="B4667" s="23">
        <v>1000</v>
      </c>
      <c r="C4667" s="23">
        <v>0.8</v>
      </c>
      <c r="D4667" s="23">
        <v>500</v>
      </c>
      <c r="E4667" s="23">
        <v>50</v>
      </c>
      <c r="F4667" s="23">
        <v>0</v>
      </c>
      <c r="G4667" s="23">
        <v>10</v>
      </c>
      <c r="H4667" s="25">
        <v>15.259587290000001</v>
      </c>
    </row>
    <row r="4668" spans="1:8">
      <c r="A4668" s="23">
        <v>4665</v>
      </c>
      <c r="B4668" s="23">
        <v>1000</v>
      </c>
      <c r="C4668" s="23">
        <v>0.8</v>
      </c>
      <c r="D4668" s="23">
        <v>500</v>
      </c>
      <c r="E4668" s="23">
        <v>50</v>
      </c>
      <c r="F4668" s="23">
        <v>0</v>
      </c>
      <c r="G4668" s="23">
        <v>40</v>
      </c>
      <c r="H4668" s="25">
        <v>12.798007009999999</v>
      </c>
    </row>
    <row r="4669" spans="1:8">
      <c r="A4669" s="23">
        <v>4666</v>
      </c>
      <c r="B4669" s="23">
        <v>1000</v>
      </c>
      <c r="C4669" s="23">
        <v>0.8</v>
      </c>
      <c r="D4669" s="23">
        <v>500</v>
      </c>
      <c r="E4669" s="23">
        <v>50</v>
      </c>
      <c r="F4669" s="23">
        <v>0</v>
      </c>
      <c r="G4669" s="23">
        <v>70</v>
      </c>
      <c r="H4669" s="25">
        <v>11.60113525</v>
      </c>
    </row>
    <row r="4670" spans="1:8">
      <c r="A4670" s="23">
        <v>4667</v>
      </c>
      <c r="B4670" s="23">
        <v>1000</v>
      </c>
      <c r="C4670" s="23">
        <v>0.8</v>
      </c>
      <c r="D4670" s="23">
        <v>500</v>
      </c>
      <c r="E4670" s="23">
        <v>50</v>
      </c>
      <c r="F4670" s="23">
        <v>0</v>
      </c>
      <c r="G4670" s="23">
        <v>100</v>
      </c>
      <c r="H4670" s="25">
        <v>10.736166000000001</v>
      </c>
    </row>
    <row r="4671" spans="1:8">
      <c r="A4671" s="23">
        <v>4668</v>
      </c>
      <c r="B4671" s="23">
        <v>1000</v>
      </c>
      <c r="C4671" s="23">
        <v>0.8</v>
      </c>
      <c r="D4671" s="23">
        <v>500</v>
      </c>
      <c r="E4671" s="23">
        <v>50</v>
      </c>
      <c r="F4671" s="23">
        <v>30</v>
      </c>
      <c r="G4671" s="23">
        <v>0</v>
      </c>
      <c r="H4671" s="25">
        <v>17.42801476</v>
      </c>
    </row>
    <row r="4672" spans="1:8">
      <c r="A4672" s="23">
        <v>4669</v>
      </c>
      <c r="B4672" s="23">
        <v>1000</v>
      </c>
      <c r="C4672" s="23">
        <v>0.8</v>
      </c>
      <c r="D4672" s="23">
        <v>500</v>
      </c>
      <c r="E4672" s="23">
        <v>50</v>
      </c>
      <c r="F4672" s="23">
        <v>30</v>
      </c>
      <c r="G4672" s="23">
        <v>5</v>
      </c>
      <c r="H4672" s="25">
        <v>15.1143713</v>
      </c>
    </row>
    <row r="4673" spans="1:8">
      <c r="A4673" s="23">
        <v>4670</v>
      </c>
      <c r="B4673" s="23">
        <v>1000</v>
      </c>
      <c r="C4673" s="23">
        <v>0.8</v>
      </c>
      <c r="D4673" s="23">
        <v>500</v>
      </c>
      <c r="E4673" s="23">
        <v>50</v>
      </c>
      <c r="F4673" s="23">
        <v>30</v>
      </c>
      <c r="G4673" s="23">
        <v>10</v>
      </c>
      <c r="H4673" s="25">
        <v>13.79423046</v>
      </c>
    </row>
    <row r="4674" spans="1:8">
      <c r="A4674" s="23">
        <v>4671</v>
      </c>
      <c r="B4674" s="23">
        <v>1000</v>
      </c>
      <c r="C4674" s="23">
        <v>0.8</v>
      </c>
      <c r="D4674" s="23">
        <v>500</v>
      </c>
      <c r="E4674" s="23">
        <v>50</v>
      </c>
      <c r="F4674" s="23">
        <v>30</v>
      </c>
      <c r="G4674" s="23">
        <v>40</v>
      </c>
      <c r="H4674" s="25">
        <v>11.68897057</v>
      </c>
    </row>
    <row r="4675" spans="1:8">
      <c r="A4675" s="23">
        <v>4672</v>
      </c>
      <c r="B4675" s="23">
        <v>1000</v>
      </c>
      <c r="C4675" s="23">
        <v>0.8</v>
      </c>
      <c r="D4675" s="23">
        <v>500</v>
      </c>
      <c r="E4675" s="23">
        <v>50</v>
      </c>
      <c r="F4675" s="23">
        <v>30</v>
      </c>
      <c r="G4675" s="23">
        <v>70</v>
      </c>
      <c r="H4675" s="25">
        <v>10.65018368</v>
      </c>
    </row>
    <row r="4676" spans="1:8">
      <c r="A4676" s="23">
        <v>4673</v>
      </c>
      <c r="B4676" s="23">
        <v>1000</v>
      </c>
      <c r="C4676" s="23">
        <v>0.8</v>
      </c>
      <c r="D4676" s="23">
        <v>500</v>
      </c>
      <c r="E4676" s="23">
        <v>50</v>
      </c>
      <c r="F4676" s="23">
        <v>30</v>
      </c>
      <c r="G4676" s="23">
        <v>100</v>
      </c>
      <c r="H4676" s="25">
        <v>9.8966960910000008</v>
      </c>
    </row>
    <row r="4677" spans="1:8">
      <c r="A4677" s="23">
        <v>4674</v>
      </c>
      <c r="B4677" s="23">
        <v>1000</v>
      </c>
      <c r="C4677" s="23">
        <v>0.8</v>
      </c>
      <c r="D4677" s="23">
        <v>500</v>
      </c>
      <c r="E4677" s="23">
        <v>50</v>
      </c>
      <c r="F4677" s="23">
        <v>60</v>
      </c>
      <c r="G4677" s="23">
        <v>0</v>
      </c>
      <c r="H4677" s="25">
        <v>13.191935539999999</v>
      </c>
    </row>
    <row r="4678" spans="1:8">
      <c r="A4678" s="23">
        <v>4675</v>
      </c>
      <c r="B4678" s="23">
        <v>1000</v>
      </c>
      <c r="C4678" s="23">
        <v>0.8</v>
      </c>
      <c r="D4678" s="23">
        <v>500</v>
      </c>
      <c r="E4678" s="23">
        <v>50</v>
      </c>
      <c r="F4678" s="23">
        <v>60</v>
      </c>
      <c r="G4678" s="23">
        <v>5</v>
      </c>
      <c r="H4678" s="25">
        <v>10.52649403</v>
      </c>
    </row>
    <row r="4679" spans="1:8">
      <c r="A4679" s="23">
        <v>4676</v>
      </c>
      <c r="B4679" s="23">
        <v>1000</v>
      </c>
      <c r="C4679" s="23">
        <v>0.8</v>
      </c>
      <c r="D4679" s="23">
        <v>500</v>
      </c>
      <c r="E4679" s="23">
        <v>50</v>
      </c>
      <c r="F4679" s="23">
        <v>60</v>
      </c>
      <c r="G4679" s="23">
        <v>10</v>
      </c>
      <c r="H4679" s="25">
        <v>9.766227722</v>
      </c>
    </row>
    <row r="4680" spans="1:8">
      <c r="A4680" s="23">
        <v>4677</v>
      </c>
      <c r="B4680" s="23">
        <v>1000</v>
      </c>
      <c r="C4680" s="23">
        <v>0.8</v>
      </c>
      <c r="D4680" s="23">
        <v>500</v>
      </c>
      <c r="E4680" s="23">
        <v>50</v>
      </c>
      <c r="F4680" s="23">
        <v>60</v>
      </c>
      <c r="G4680" s="23">
        <v>40</v>
      </c>
      <c r="H4680" s="25">
        <v>8.5594692230000007</v>
      </c>
    </row>
    <row r="4681" spans="1:8">
      <c r="A4681" s="23">
        <v>4678</v>
      </c>
      <c r="B4681" s="23">
        <v>1000</v>
      </c>
      <c r="C4681" s="23">
        <v>0.8</v>
      </c>
      <c r="D4681" s="23">
        <v>500</v>
      </c>
      <c r="E4681" s="23">
        <v>50</v>
      </c>
      <c r="F4681" s="23">
        <v>60</v>
      </c>
      <c r="G4681" s="23">
        <v>70</v>
      </c>
      <c r="H4681" s="25">
        <v>0</v>
      </c>
    </row>
    <row r="4682" spans="1:8">
      <c r="A4682" s="23">
        <v>4679</v>
      </c>
      <c r="B4682" s="23">
        <v>1000</v>
      </c>
      <c r="C4682" s="23">
        <v>0.8</v>
      </c>
      <c r="D4682" s="23">
        <v>500</v>
      </c>
      <c r="E4682" s="23">
        <v>50</v>
      </c>
      <c r="F4682" s="23">
        <v>60</v>
      </c>
      <c r="G4682" s="23">
        <v>100</v>
      </c>
      <c r="H4682" s="25">
        <v>0</v>
      </c>
    </row>
    <row r="4683" spans="1:8">
      <c r="A4683" s="23">
        <v>4680</v>
      </c>
      <c r="B4683" s="23">
        <v>1000</v>
      </c>
      <c r="C4683" s="23">
        <v>0.8</v>
      </c>
      <c r="D4683" s="23">
        <v>1000</v>
      </c>
      <c r="E4683" s="23">
        <v>1</v>
      </c>
      <c r="F4683" s="23">
        <v>0</v>
      </c>
      <c r="G4683" s="23">
        <v>0</v>
      </c>
      <c r="H4683" s="25">
        <v>9.0764379500000008</v>
      </c>
    </row>
    <row r="4684" spans="1:8">
      <c r="A4684" s="23">
        <v>4681</v>
      </c>
      <c r="B4684" s="23">
        <v>1000</v>
      </c>
      <c r="C4684" s="23">
        <v>0.8</v>
      </c>
      <c r="D4684" s="23">
        <v>1000</v>
      </c>
      <c r="E4684" s="23">
        <v>1</v>
      </c>
      <c r="F4684" s="23">
        <v>0</v>
      </c>
      <c r="G4684" s="23">
        <v>5</v>
      </c>
      <c r="H4684" s="25">
        <v>7.3876562119999996</v>
      </c>
    </row>
    <row r="4685" spans="1:8">
      <c r="A4685" s="23">
        <v>4682</v>
      </c>
      <c r="B4685" s="23">
        <v>1000</v>
      </c>
      <c r="C4685" s="23">
        <v>0.8</v>
      </c>
      <c r="D4685" s="23">
        <v>1000</v>
      </c>
      <c r="E4685" s="23">
        <v>1</v>
      </c>
      <c r="F4685" s="23">
        <v>0</v>
      </c>
      <c r="G4685" s="23">
        <v>10</v>
      </c>
      <c r="H4685" s="25">
        <v>7.1415700910000002</v>
      </c>
    </row>
    <row r="4686" spans="1:8">
      <c r="A4686" s="23">
        <v>4683</v>
      </c>
      <c r="B4686" s="23">
        <v>1000</v>
      </c>
      <c r="C4686" s="23">
        <v>0.8</v>
      </c>
      <c r="D4686" s="23">
        <v>1000</v>
      </c>
      <c r="E4686" s="23">
        <v>1</v>
      </c>
      <c r="F4686" s="23">
        <v>0</v>
      </c>
      <c r="G4686" s="23">
        <v>40</v>
      </c>
      <c r="H4686" s="25">
        <v>6.7020730970000004</v>
      </c>
    </row>
    <row r="4687" spans="1:8">
      <c r="A4687" s="23">
        <v>4684</v>
      </c>
      <c r="B4687" s="23">
        <v>1000</v>
      </c>
      <c r="C4687" s="23">
        <v>0.8</v>
      </c>
      <c r="D4687" s="23">
        <v>1000</v>
      </c>
      <c r="E4687" s="23">
        <v>1</v>
      </c>
      <c r="F4687" s="23">
        <v>0</v>
      </c>
      <c r="G4687" s="23">
        <v>70</v>
      </c>
      <c r="H4687" s="25">
        <v>6.4357814790000001</v>
      </c>
    </row>
    <row r="4688" spans="1:8">
      <c r="A4688" s="23">
        <v>4685</v>
      </c>
      <c r="B4688" s="23">
        <v>1000</v>
      </c>
      <c r="C4688" s="23">
        <v>0.8</v>
      </c>
      <c r="D4688" s="23">
        <v>1000</v>
      </c>
      <c r="E4688" s="23">
        <v>1</v>
      </c>
      <c r="F4688" s="23">
        <v>0</v>
      </c>
      <c r="G4688" s="23">
        <v>100</v>
      </c>
      <c r="H4688" s="25">
        <v>6.2142109870000004</v>
      </c>
    </row>
    <row r="4689" spans="1:8">
      <c r="A4689" s="23">
        <v>4686</v>
      </c>
      <c r="B4689" s="23">
        <v>1000</v>
      </c>
      <c r="C4689" s="23">
        <v>0.8</v>
      </c>
      <c r="D4689" s="23">
        <v>1000</v>
      </c>
      <c r="E4689" s="23">
        <v>1</v>
      </c>
      <c r="F4689" s="23">
        <v>30</v>
      </c>
      <c r="G4689" s="23">
        <v>0</v>
      </c>
      <c r="H4689" s="25">
        <v>8.8773326869999991</v>
      </c>
    </row>
    <row r="4690" spans="1:8">
      <c r="A4690" s="23">
        <v>4687</v>
      </c>
      <c r="B4690" s="23">
        <v>1000</v>
      </c>
      <c r="C4690" s="23">
        <v>0.8</v>
      </c>
      <c r="D4690" s="23">
        <v>1000</v>
      </c>
      <c r="E4690" s="23">
        <v>1</v>
      </c>
      <c r="F4690" s="23">
        <v>30</v>
      </c>
      <c r="G4690" s="23">
        <v>5</v>
      </c>
      <c r="H4690" s="25">
        <v>7.115876675</v>
      </c>
    </row>
    <row r="4691" spans="1:8">
      <c r="A4691" s="23">
        <v>4688</v>
      </c>
      <c r="B4691" s="23">
        <v>1000</v>
      </c>
      <c r="C4691" s="23">
        <v>0.8</v>
      </c>
      <c r="D4691" s="23">
        <v>1000</v>
      </c>
      <c r="E4691" s="23">
        <v>1</v>
      </c>
      <c r="F4691" s="23">
        <v>30</v>
      </c>
      <c r="G4691" s="23">
        <v>10</v>
      </c>
      <c r="H4691" s="25">
        <v>6.8682727809999999</v>
      </c>
    </row>
    <row r="4692" spans="1:8">
      <c r="A4692" s="23">
        <v>4689</v>
      </c>
      <c r="B4692" s="23">
        <v>1000</v>
      </c>
      <c r="C4692" s="23">
        <v>0.8</v>
      </c>
      <c r="D4692" s="23">
        <v>1000</v>
      </c>
      <c r="E4692" s="23">
        <v>1</v>
      </c>
      <c r="F4692" s="23">
        <v>30</v>
      </c>
      <c r="G4692" s="23">
        <v>40</v>
      </c>
      <c r="H4692" s="25">
        <v>6.4280042650000002</v>
      </c>
    </row>
    <row r="4693" spans="1:8">
      <c r="A4693" s="23">
        <v>4690</v>
      </c>
      <c r="B4693" s="23">
        <v>1000</v>
      </c>
      <c r="C4693" s="23">
        <v>0.8</v>
      </c>
      <c r="D4693" s="23">
        <v>1000</v>
      </c>
      <c r="E4693" s="23">
        <v>1</v>
      </c>
      <c r="F4693" s="23">
        <v>30</v>
      </c>
      <c r="G4693" s="23">
        <v>70</v>
      </c>
      <c r="H4693" s="25">
        <v>6.1673822400000002</v>
      </c>
    </row>
    <row r="4694" spans="1:8">
      <c r="A4694" s="23">
        <v>4691</v>
      </c>
      <c r="B4694" s="23">
        <v>1000</v>
      </c>
      <c r="C4694" s="23">
        <v>0.8</v>
      </c>
      <c r="D4694" s="23">
        <v>1000</v>
      </c>
      <c r="E4694" s="23">
        <v>1</v>
      </c>
      <c r="F4694" s="23">
        <v>30</v>
      </c>
      <c r="G4694" s="23">
        <v>100</v>
      </c>
      <c r="H4694" s="25">
        <v>5.9226865770000003</v>
      </c>
    </row>
    <row r="4695" spans="1:8">
      <c r="A4695" s="23">
        <v>4692</v>
      </c>
      <c r="B4695" s="23">
        <v>1000</v>
      </c>
      <c r="C4695" s="23">
        <v>0.8</v>
      </c>
      <c r="D4695" s="23">
        <v>1000</v>
      </c>
      <c r="E4695" s="23">
        <v>1</v>
      </c>
      <c r="F4695" s="23">
        <v>60</v>
      </c>
      <c r="G4695" s="23">
        <v>0</v>
      </c>
      <c r="H4695" s="25">
        <v>7.9892292019999998</v>
      </c>
    </row>
    <row r="4696" spans="1:8">
      <c r="A4696" s="23">
        <v>4693</v>
      </c>
      <c r="B4696" s="23">
        <v>1000</v>
      </c>
      <c r="C4696" s="23">
        <v>0.8</v>
      </c>
      <c r="D4696" s="23">
        <v>1000</v>
      </c>
      <c r="E4696" s="23">
        <v>1</v>
      </c>
      <c r="F4696" s="23">
        <v>60</v>
      </c>
      <c r="G4696" s="23">
        <v>5</v>
      </c>
      <c r="H4696" s="25">
        <v>6.0818381309999996</v>
      </c>
    </row>
    <row r="4697" spans="1:8">
      <c r="A4697" s="23">
        <v>4694</v>
      </c>
      <c r="B4697" s="23">
        <v>1000</v>
      </c>
      <c r="C4697" s="23">
        <v>0.8</v>
      </c>
      <c r="D4697" s="23">
        <v>1000</v>
      </c>
      <c r="E4697" s="23">
        <v>1</v>
      </c>
      <c r="F4697" s="23">
        <v>60</v>
      </c>
      <c r="G4697" s="23">
        <v>10</v>
      </c>
      <c r="H4697" s="25">
        <v>5.797459602</v>
      </c>
    </row>
    <row r="4698" spans="1:8">
      <c r="A4698" s="23">
        <v>4695</v>
      </c>
      <c r="B4698" s="23">
        <v>1000</v>
      </c>
      <c r="C4698" s="23">
        <v>0.8</v>
      </c>
      <c r="D4698" s="23">
        <v>1000</v>
      </c>
      <c r="E4698" s="23">
        <v>1</v>
      </c>
      <c r="F4698" s="23">
        <v>60</v>
      </c>
      <c r="G4698" s="23">
        <v>40</v>
      </c>
      <c r="H4698" s="25">
        <v>5.311245918</v>
      </c>
    </row>
    <row r="4699" spans="1:8">
      <c r="A4699" s="23">
        <v>4696</v>
      </c>
      <c r="B4699" s="23">
        <v>1000</v>
      </c>
      <c r="C4699" s="23">
        <v>0.8</v>
      </c>
      <c r="D4699" s="23">
        <v>1000</v>
      </c>
      <c r="E4699" s="23">
        <v>1</v>
      </c>
      <c r="F4699" s="23">
        <v>60</v>
      </c>
      <c r="G4699" s="23">
        <v>70</v>
      </c>
      <c r="H4699" s="25">
        <v>4.9066123959999999</v>
      </c>
    </row>
    <row r="4700" spans="1:8">
      <c r="A4700" s="23">
        <v>4697</v>
      </c>
      <c r="B4700" s="23">
        <v>1000</v>
      </c>
      <c r="C4700" s="23">
        <v>0.8</v>
      </c>
      <c r="D4700" s="23">
        <v>1000</v>
      </c>
      <c r="E4700" s="23">
        <v>1</v>
      </c>
      <c r="F4700" s="23">
        <v>60</v>
      </c>
      <c r="G4700" s="23">
        <v>100</v>
      </c>
      <c r="H4700" s="25">
        <v>4.5833730700000004</v>
      </c>
    </row>
    <row r="4701" spans="1:8">
      <c r="A4701" s="23">
        <v>4698</v>
      </c>
      <c r="B4701" s="23">
        <v>1000</v>
      </c>
      <c r="C4701" s="23">
        <v>0.8</v>
      </c>
      <c r="D4701" s="23">
        <v>1000</v>
      </c>
      <c r="E4701" s="23">
        <v>5</v>
      </c>
      <c r="F4701" s="23">
        <v>0</v>
      </c>
      <c r="G4701" s="23">
        <v>0</v>
      </c>
      <c r="H4701" s="25">
        <v>16.83374405</v>
      </c>
    </row>
    <row r="4702" spans="1:8">
      <c r="A4702" s="23">
        <v>4699</v>
      </c>
      <c r="B4702" s="23">
        <v>1000</v>
      </c>
      <c r="C4702" s="23">
        <v>0.8</v>
      </c>
      <c r="D4702" s="23">
        <v>1000</v>
      </c>
      <c r="E4702" s="23">
        <v>5</v>
      </c>
      <c r="F4702" s="23">
        <v>0</v>
      </c>
      <c r="G4702" s="23">
        <v>5</v>
      </c>
      <c r="H4702" s="25">
        <v>14.82002831</v>
      </c>
    </row>
    <row r="4703" spans="1:8">
      <c r="A4703" s="23">
        <v>4700</v>
      </c>
      <c r="B4703" s="23">
        <v>1000</v>
      </c>
      <c r="C4703" s="23">
        <v>0.8</v>
      </c>
      <c r="D4703" s="23">
        <v>1000</v>
      </c>
      <c r="E4703" s="23">
        <v>5</v>
      </c>
      <c r="F4703" s="23">
        <v>0</v>
      </c>
      <c r="G4703" s="23">
        <v>10</v>
      </c>
      <c r="H4703" s="25">
        <v>13.96805573</v>
      </c>
    </row>
    <row r="4704" spans="1:8">
      <c r="A4704" s="23">
        <v>4701</v>
      </c>
      <c r="B4704" s="23">
        <v>1000</v>
      </c>
      <c r="C4704" s="23">
        <v>0.8</v>
      </c>
      <c r="D4704" s="23">
        <v>1000</v>
      </c>
      <c r="E4704" s="23">
        <v>5</v>
      </c>
      <c r="F4704" s="23">
        <v>0</v>
      </c>
      <c r="G4704" s="23">
        <v>40</v>
      </c>
      <c r="H4704" s="25">
        <v>12.171062470000001</v>
      </c>
    </row>
    <row r="4705" spans="1:8">
      <c r="A4705" s="23">
        <v>4702</v>
      </c>
      <c r="B4705" s="23">
        <v>1000</v>
      </c>
      <c r="C4705" s="23">
        <v>0.8</v>
      </c>
      <c r="D4705" s="23">
        <v>1000</v>
      </c>
      <c r="E4705" s="23">
        <v>5</v>
      </c>
      <c r="F4705" s="23">
        <v>0</v>
      </c>
      <c r="G4705" s="23">
        <v>70</v>
      </c>
      <c r="H4705" s="25">
        <v>11.08049488</v>
      </c>
    </row>
    <row r="4706" spans="1:8">
      <c r="A4706" s="23">
        <v>4703</v>
      </c>
      <c r="B4706" s="23">
        <v>1000</v>
      </c>
      <c r="C4706" s="23">
        <v>0.8</v>
      </c>
      <c r="D4706" s="23">
        <v>1000</v>
      </c>
      <c r="E4706" s="23">
        <v>5</v>
      </c>
      <c r="F4706" s="23">
        <v>0</v>
      </c>
      <c r="G4706" s="23">
        <v>100</v>
      </c>
      <c r="H4706" s="25">
        <v>10.292303090000001</v>
      </c>
    </row>
    <row r="4707" spans="1:8">
      <c r="A4707" s="23">
        <v>4704</v>
      </c>
      <c r="B4707" s="23">
        <v>1000</v>
      </c>
      <c r="C4707" s="23">
        <v>0.8</v>
      </c>
      <c r="D4707" s="23">
        <v>1000</v>
      </c>
      <c r="E4707" s="23">
        <v>5</v>
      </c>
      <c r="F4707" s="23">
        <v>30</v>
      </c>
      <c r="G4707" s="23">
        <v>0</v>
      </c>
      <c r="H4707" s="25">
        <v>15.80776024</v>
      </c>
    </row>
    <row r="4708" spans="1:8">
      <c r="A4708" s="23">
        <v>4705</v>
      </c>
      <c r="B4708" s="23">
        <v>1000</v>
      </c>
      <c r="C4708" s="23">
        <v>0.8</v>
      </c>
      <c r="D4708" s="23">
        <v>1000</v>
      </c>
      <c r="E4708" s="23">
        <v>5</v>
      </c>
      <c r="F4708" s="23">
        <v>30</v>
      </c>
      <c r="G4708" s="23">
        <v>5</v>
      </c>
      <c r="H4708" s="25">
        <v>13.892921449999999</v>
      </c>
    </row>
    <row r="4709" spans="1:8">
      <c r="A4709" s="23">
        <v>4706</v>
      </c>
      <c r="B4709" s="23">
        <v>1000</v>
      </c>
      <c r="C4709" s="23">
        <v>0.8</v>
      </c>
      <c r="D4709" s="23">
        <v>1000</v>
      </c>
      <c r="E4709" s="23">
        <v>5</v>
      </c>
      <c r="F4709" s="23">
        <v>30</v>
      </c>
      <c r="G4709" s="23">
        <v>10</v>
      </c>
      <c r="H4709" s="25">
        <v>13.07004643</v>
      </c>
    </row>
    <row r="4710" spans="1:8">
      <c r="A4710" s="23">
        <v>4707</v>
      </c>
      <c r="B4710" s="23">
        <v>1000</v>
      </c>
      <c r="C4710" s="23">
        <v>0.8</v>
      </c>
      <c r="D4710" s="23">
        <v>1000</v>
      </c>
      <c r="E4710" s="23">
        <v>5</v>
      </c>
      <c r="F4710" s="23">
        <v>30</v>
      </c>
      <c r="G4710" s="23">
        <v>40</v>
      </c>
      <c r="H4710" s="25">
        <v>11.14660168</v>
      </c>
    </row>
    <row r="4711" spans="1:8">
      <c r="A4711" s="23">
        <v>4708</v>
      </c>
      <c r="B4711" s="23">
        <v>1000</v>
      </c>
      <c r="C4711" s="23">
        <v>0.8</v>
      </c>
      <c r="D4711" s="23">
        <v>1000</v>
      </c>
      <c r="E4711" s="23">
        <v>5</v>
      </c>
      <c r="F4711" s="23">
        <v>30</v>
      </c>
      <c r="G4711" s="23">
        <v>70</v>
      </c>
      <c r="H4711" s="25">
        <v>10.199955940000001</v>
      </c>
    </row>
    <row r="4712" spans="1:8">
      <c r="A4712" s="23">
        <v>4709</v>
      </c>
      <c r="B4712" s="23">
        <v>1000</v>
      </c>
      <c r="C4712" s="23">
        <v>0.8</v>
      </c>
      <c r="D4712" s="23">
        <v>1000</v>
      </c>
      <c r="E4712" s="23">
        <v>5</v>
      </c>
      <c r="F4712" s="23">
        <v>30</v>
      </c>
      <c r="G4712" s="23">
        <v>100</v>
      </c>
      <c r="H4712" s="25">
        <v>9.5135746000000001</v>
      </c>
    </row>
    <row r="4713" spans="1:8">
      <c r="A4713" s="23">
        <v>4710</v>
      </c>
      <c r="B4713" s="23">
        <v>1000</v>
      </c>
      <c r="C4713" s="23">
        <v>0.8</v>
      </c>
      <c r="D4713" s="23">
        <v>1000</v>
      </c>
      <c r="E4713" s="23">
        <v>5</v>
      </c>
      <c r="F4713" s="23">
        <v>60</v>
      </c>
      <c r="G4713" s="23">
        <v>0</v>
      </c>
      <c r="H4713" s="25">
        <v>12.455138209999999</v>
      </c>
    </row>
    <row r="4714" spans="1:8">
      <c r="A4714" s="23">
        <v>4711</v>
      </c>
      <c r="B4714" s="23">
        <v>1000</v>
      </c>
      <c r="C4714" s="23">
        <v>0.8</v>
      </c>
      <c r="D4714" s="23">
        <v>1000</v>
      </c>
      <c r="E4714" s="23">
        <v>5</v>
      </c>
      <c r="F4714" s="23">
        <v>60</v>
      </c>
      <c r="G4714" s="23">
        <v>5</v>
      </c>
      <c r="H4714" s="25">
        <v>10.063579560000001</v>
      </c>
    </row>
    <row r="4715" spans="1:8">
      <c r="A4715" s="23">
        <v>4712</v>
      </c>
      <c r="B4715" s="23">
        <v>1000</v>
      </c>
      <c r="C4715" s="23">
        <v>0.8</v>
      </c>
      <c r="D4715" s="23">
        <v>1000</v>
      </c>
      <c r="E4715" s="23">
        <v>5</v>
      </c>
      <c r="F4715" s="23">
        <v>60</v>
      </c>
      <c r="G4715" s="23">
        <v>10</v>
      </c>
      <c r="H4715" s="25">
        <v>9.3513307569999995</v>
      </c>
    </row>
    <row r="4716" spans="1:8">
      <c r="A4716" s="23">
        <v>4713</v>
      </c>
      <c r="B4716" s="23">
        <v>1000</v>
      </c>
      <c r="C4716" s="23">
        <v>0.8</v>
      </c>
      <c r="D4716" s="23">
        <v>1000</v>
      </c>
      <c r="E4716" s="23">
        <v>5</v>
      </c>
      <c r="F4716" s="23">
        <v>60</v>
      </c>
      <c r="G4716" s="23">
        <v>40</v>
      </c>
      <c r="H4716" s="25">
        <v>7.8810200689999999</v>
      </c>
    </row>
    <row r="4717" spans="1:8">
      <c r="A4717" s="23">
        <v>4714</v>
      </c>
      <c r="B4717" s="23">
        <v>1000</v>
      </c>
      <c r="C4717" s="23">
        <v>0.8</v>
      </c>
      <c r="D4717" s="23">
        <v>1000</v>
      </c>
      <c r="E4717" s="23">
        <v>5</v>
      </c>
      <c r="F4717" s="23">
        <v>60</v>
      </c>
      <c r="G4717" s="23">
        <v>70</v>
      </c>
      <c r="H4717" s="25">
        <v>7.0081777570000003</v>
      </c>
    </row>
    <row r="4718" spans="1:8">
      <c r="A4718" s="23">
        <v>4715</v>
      </c>
      <c r="B4718" s="23">
        <v>1000</v>
      </c>
      <c r="C4718" s="23">
        <v>0.8</v>
      </c>
      <c r="D4718" s="23">
        <v>1000</v>
      </c>
      <c r="E4718" s="23">
        <v>5</v>
      </c>
      <c r="F4718" s="23">
        <v>60</v>
      </c>
      <c r="G4718" s="23">
        <v>100</v>
      </c>
      <c r="H4718" s="25">
        <v>6.4184441569999997</v>
      </c>
    </row>
    <row r="4719" spans="1:8">
      <c r="A4719" s="23">
        <v>4716</v>
      </c>
      <c r="B4719" s="23">
        <v>1000</v>
      </c>
      <c r="C4719" s="23">
        <v>0.8</v>
      </c>
      <c r="D4719" s="23">
        <v>1000</v>
      </c>
      <c r="E4719" s="23">
        <v>10</v>
      </c>
      <c r="F4719" s="23">
        <v>0</v>
      </c>
      <c r="G4719" s="23">
        <v>0</v>
      </c>
      <c r="H4719" s="25">
        <v>17.950580599999999</v>
      </c>
    </row>
    <row r="4720" spans="1:8">
      <c r="A4720" s="23">
        <v>4717</v>
      </c>
      <c r="B4720" s="23">
        <v>1000</v>
      </c>
      <c r="C4720" s="23">
        <v>0.8</v>
      </c>
      <c r="D4720" s="23">
        <v>1000</v>
      </c>
      <c r="E4720" s="23">
        <v>10</v>
      </c>
      <c r="F4720" s="23">
        <v>0</v>
      </c>
      <c r="G4720" s="23">
        <v>5</v>
      </c>
      <c r="H4720" s="25">
        <v>15.92292786</v>
      </c>
    </row>
    <row r="4721" spans="1:8">
      <c r="A4721" s="23">
        <v>4718</v>
      </c>
      <c r="B4721" s="23">
        <v>1000</v>
      </c>
      <c r="C4721" s="23">
        <v>0.8</v>
      </c>
      <c r="D4721" s="23">
        <v>1000</v>
      </c>
      <c r="E4721" s="23">
        <v>10</v>
      </c>
      <c r="F4721" s="23">
        <v>0</v>
      </c>
      <c r="G4721" s="23">
        <v>10</v>
      </c>
      <c r="H4721" s="25">
        <v>14.54651833</v>
      </c>
    </row>
    <row r="4722" spans="1:8">
      <c r="A4722" s="23">
        <v>4719</v>
      </c>
      <c r="B4722" s="23">
        <v>1000</v>
      </c>
      <c r="C4722" s="23">
        <v>0.8</v>
      </c>
      <c r="D4722" s="23">
        <v>1000</v>
      </c>
      <c r="E4722" s="23">
        <v>10</v>
      </c>
      <c r="F4722" s="23">
        <v>0</v>
      </c>
      <c r="G4722" s="23">
        <v>40</v>
      </c>
      <c r="H4722" s="25">
        <v>12.33264732</v>
      </c>
    </row>
    <row r="4723" spans="1:8">
      <c r="A4723" s="23">
        <v>4720</v>
      </c>
      <c r="B4723" s="23">
        <v>1000</v>
      </c>
      <c r="C4723" s="23">
        <v>0.8</v>
      </c>
      <c r="D4723" s="23">
        <v>1000</v>
      </c>
      <c r="E4723" s="23">
        <v>10</v>
      </c>
      <c r="F4723" s="23">
        <v>0</v>
      </c>
      <c r="G4723" s="23">
        <v>70</v>
      </c>
      <c r="H4723" s="25">
        <v>11.238451</v>
      </c>
    </row>
    <row r="4724" spans="1:8">
      <c r="A4724" s="23">
        <v>4721</v>
      </c>
      <c r="B4724" s="23">
        <v>1000</v>
      </c>
      <c r="C4724" s="23">
        <v>0.8</v>
      </c>
      <c r="D4724" s="23">
        <v>1000</v>
      </c>
      <c r="E4724" s="23">
        <v>10</v>
      </c>
      <c r="F4724" s="23">
        <v>0</v>
      </c>
      <c r="G4724" s="23">
        <v>100</v>
      </c>
      <c r="H4724" s="25">
        <v>10.439596180000001</v>
      </c>
    </row>
    <row r="4725" spans="1:8">
      <c r="A4725" s="23">
        <v>4722</v>
      </c>
      <c r="B4725" s="23">
        <v>1000</v>
      </c>
      <c r="C4725" s="23">
        <v>0.8</v>
      </c>
      <c r="D4725" s="23">
        <v>1000</v>
      </c>
      <c r="E4725" s="23">
        <v>10</v>
      </c>
      <c r="F4725" s="23">
        <v>30</v>
      </c>
      <c r="G4725" s="23">
        <v>0</v>
      </c>
      <c r="H4725" s="25">
        <v>16.855222699999999</v>
      </c>
    </row>
    <row r="4726" spans="1:8">
      <c r="A4726" s="23">
        <v>4723</v>
      </c>
      <c r="B4726" s="23">
        <v>1000</v>
      </c>
      <c r="C4726" s="23">
        <v>0.8</v>
      </c>
      <c r="D4726" s="23">
        <v>1000</v>
      </c>
      <c r="E4726" s="23">
        <v>10</v>
      </c>
      <c r="F4726" s="23">
        <v>30</v>
      </c>
      <c r="G4726" s="23">
        <v>5</v>
      </c>
      <c r="H4726" s="25">
        <v>14.416789059999999</v>
      </c>
    </row>
    <row r="4727" spans="1:8">
      <c r="A4727" s="23">
        <v>4724</v>
      </c>
      <c r="B4727" s="23">
        <v>1000</v>
      </c>
      <c r="C4727" s="23">
        <v>0.8</v>
      </c>
      <c r="D4727" s="23">
        <v>1000</v>
      </c>
      <c r="E4727" s="23">
        <v>10</v>
      </c>
      <c r="F4727" s="23">
        <v>30</v>
      </c>
      <c r="G4727" s="23">
        <v>10</v>
      </c>
      <c r="H4727" s="25">
        <v>13.22937012</v>
      </c>
    </row>
    <row r="4728" spans="1:8">
      <c r="A4728" s="23">
        <v>4725</v>
      </c>
      <c r="B4728" s="23">
        <v>1000</v>
      </c>
      <c r="C4728" s="23">
        <v>0.8</v>
      </c>
      <c r="D4728" s="23">
        <v>1000</v>
      </c>
      <c r="E4728" s="23">
        <v>10</v>
      </c>
      <c r="F4728" s="23">
        <v>30</v>
      </c>
      <c r="G4728" s="23">
        <v>40</v>
      </c>
      <c r="H4728" s="25">
        <v>11.31438065</v>
      </c>
    </row>
    <row r="4729" spans="1:8">
      <c r="A4729" s="23">
        <v>4726</v>
      </c>
      <c r="B4729" s="23">
        <v>1000</v>
      </c>
      <c r="C4729" s="23">
        <v>0.8</v>
      </c>
      <c r="D4729" s="23">
        <v>1000</v>
      </c>
      <c r="E4729" s="23">
        <v>10</v>
      </c>
      <c r="F4729" s="23">
        <v>30</v>
      </c>
      <c r="G4729" s="23">
        <v>70</v>
      </c>
      <c r="H4729" s="25">
        <v>10.356246000000001</v>
      </c>
    </row>
    <row r="4730" spans="1:8">
      <c r="A4730" s="23">
        <v>4727</v>
      </c>
      <c r="B4730" s="23">
        <v>1000</v>
      </c>
      <c r="C4730" s="23">
        <v>0.8</v>
      </c>
      <c r="D4730" s="23">
        <v>1000</v>
      </c>
      <c r="E4730" s="23">
        <v>10</v>
      </c>
      <c r="F4730" s="23">
        <v>30</v>
      </c>
      <c r="G4730" s="23">
        <v>100</v>
      </c>
      <c r="H4730" s="25">
        <v>9.6550102229999997</v>
      </c>
    </row>
    <row r="4731" spans="1:8">
      <c r="A4731" s="23">
        <v>4728</v>
      </c>
      <c r="B4731" s="23">
        <v>1000</v>
      </c>
      <c r="C4731" s="23">
        <v>0.8</v>
      </c>
      <c r="D4731" s="23">
        <v>1000</v>
      </c>
      <c r="E4731" s="23">
        <v>10</v>
      </c>
      <c r="F4731" s="23">
        <v>60</v>
      </c>
      <c r="G4731" s="23">
        <v>0</v>
      </c>
      <c r="H4731" s="25">
        <v>12.826642039999999</v>
      </c>
    </row>
    <row r="4732" spans="1:8">
      <c r="A4732" s="23">
        <v>4729</v>
      </c>
      <c r="B4732" s="23">
        <v>1000</v>
      </c>
      <c r="C4732" s="23">
        <v>0.8</v>
      </c>
      <c r="D4732" s="23">
        <v>1000</v>
      </c>
      <c r="E4732" s="23">
        <v>10</v>
      </c>
      <c r="F4732" s="23">
        <v>60</v>
      </c>
      <c r="G4732" s="23">
        <v>5</v>
      </c>
      <c r="H4732" s="25">
        <v>10.232658389999999</v>
      </c>
    </row>
    <row r="4733" spans="1:8">
      <c r="A4733" s="23">
        <v>4730</v>
      </c>
      <c r="B4733" s="23">
        <v>1000</v>
      </c>
      <c r="C4733" s="23">
        <v>0.8</v>
      </c>
      <c r="D4733" s="23">
        <v>1000</v>
      </c>
      <c r="E4733" s="23">
        <v>10</v>
      </c>
      <c r="F4733" s="23">
        <v>60</v>
      </c>
      <c r="G4733" s="23">
        <v>10</v>
      </c>
      <c r="H4733" s="25">
        <v>9.5215578080000007</v>
      </c>
    </row>
    <row r="4734" spans="1:8">
      <c r="A4734" s="23">
        <v>4731</v>
      </c>
      <c r="B4734" s="23">
        <v>1000</v>
      </c>
      <c r="C4734" s="23">
        <v>0.8</v>
      </c>
      <c r="D4734" s="23">
        <v>1000</v>
      </c>
      <c r="E4734" s="23">
        <v>10</v>
      </c>
      <c r="F4734" s="23">
        <v>60</v>
      </c>
      <c r="G4734" s="23">
        <v>40</v>
      </c>
      <c r="H4734" s="25">
        <v>8.3879156110000004</v>
      </c>
    </row>
    <row r="4735" spans="1:8">
      <c r="A4735" s="23">
        <v>4732</v>
      </c>
      <c r="B4735" s="23">
        <v>1000</v>
      </c>
      <c r="C4735" s="23">
        <v>0.8</v>
      </c>
      <c r="D4735" s="23">
        <v>1000</v>
      </c>
      <c r="E4735" s="23">
        <v>10</v>
      </c>
      <c r="F4735" s="23">
        <v>60</v>
      </c>
      <c r="G4735" s="23">
        <v>70</v>
      </c>
      <c r="H4735" s="25">
        <v>0</v>
      </c>
    </row>
    <row r="4736" spans="1:8">
      <c r="A4736" s="23">
        <v>4733</v>
      </c>
      <c r="B4736" s="23">
        <v>1000</v>
      </c>
      <c r="C4736" s="23">
        <v>0.8</v>
      </c>
      <c r="D4736" s="23">
        <v>1000</v>
      </c>
      <c r="E4736" s="23">
        <v>10</v>
      </c>
      <c r="F4736" s="23">
        <v>60</v>
      </c>
      <c r="G4736" s="23">
        <v>100</v>
      </c>
      <c r="H4736" s="25">
        <v>0</v>
      </c>
    </row>
    <row r="4737" spans="1:8">
      <c r="A4737" s="23">
        <v>4734</v>
      </c>
      <c r="B4737" s="23">
        <v>1000</v>
      </c>
      <c r="C4737" s="23">
        <v>0.8</v>
      </c>
      <c r="D4737" s="23">
        <v>1000</v>
      </c>
      <c r="E4737" s="23">
        <v>20</v>
      </c>
      <c r="F4737" s="23">
        <v>0</v>
      </c>
      <c r="G4737" s="23">
        <v>0</v>
      </c>
      <c r="H4737" s="25">
        <v>18.512886049999999</v>
      </c>
    </row>
    <row r="4738" spans="1:8">
      <c r="A4738" s="23">
        <v>4735</v>
      </c>
      <c r="B4738" s="23">
        <v>1000</v>
      </c>
      <c r="C4738" s="23">
        <v>0.8</v>
      </c>
      <c r="D4738" s="23">
        <v>1000</v>
      </c>
      <c r="E4738" s="23">
        <v>20</v>
      </c>
      <c r="F4738" s="23">
        <v>0</v>
      </c>
      <c r="G4738" s="23">
        <v>5</v>
      </c>
      <c r="H4738" s="25">
        <v>16.379602429999998</v>
      </c>
    </row>
    <row r="4739" spans="1:8">
      <c r="A4739" s="23">
        <v>4736</v>
      </c>
      <c r="B4739" s="23">
        <v>1000</v>
      </c>
      <c r="C4739" s="23">
        <v>0.8</v>
      </c>
      <c r="D4739" s="23">
        <v>1000</v>
      </c>
      <c r="E4739" s="23">
        <v>20</v>
      </c>
      <c r="F4739" s="23">
        <v>0</v>
      </c>
      <c r="G4739" s="23">
        <v>10</v>
      </c>
      <c r="H4739" s="25">
        <v>15.13579178</v>
      </c>
    </row>
    <row r="4740" spans="1:8">
      <c r="A4740" s="23">
        <v>4737</v>
      </c>
      <c r="B4740" s="23">
        <v>1000</v>
      </c>
      <c r="C4740" s="23">
        <v>0.8</v>
      </c>
      <c r="D4740" s="23">
        <v>1000</v>
      </c>
      <c r="E4740" s="23">
        <v>20</v>
      </c>
      <c r="F4740" s="23">
        <v>0</v>
      </c>
      <c r="G4740" s="23">
        <v>40</v>
      </c>
      <c r="H4740" s="25">
        <v>12.71793079</v>
      </c>
    </row>
    <row r="4741" spans="1:8">
      <c r="A4741" s="23">
        <v>4738</v>
      </c>
      <c r="B4741" s="23">
        <v>1000</v>
      </c>
      <c r="C4741" s="23">
        <v>0.8</v>
      </c>
      <c r="D4741" s="23">
        <v>1000</v>
      </c>
      <c r="E4741" s="23">
        <v>20</v>
      </c>
      <c r="F4741" s="23">
        <v>0</v>
      </c>
      <c r="G4741" s="23">
        <v>70</v>
      </c>
      <c r="H4741" s="25">
        <v>11.5389967</v>
      </c>
    </row>
    <row r="4742" spans="1:8">
      <c r="A4742" s="23">
        <v>4739</v>
      </c>
      <c r="B4742" s="23">
        <v>1000</v>
      </c>
      <c r="C4742" s="23">
        <v>0.8</v>
      </c>
      <c r="D4742" s="23">
        <v>1000</v>
      </c>
      <c r="E4742" s="23">
        <v>20</v>
      </c>
      <c r="F4742" s="23">
        <v>0</v>
      </c>
      <c r="G4742" s="23">
        <v>100</v>
      </c>
      <c r="H4742" s="25">
        <v>10.68551064</v>
      </c>
    </row>
    <row r="4743" spans="1:8">
      <c r="A4743" s="23">
        <v>4740</v>
      </c>
      <c r="B4743" s="23">
        <v>1000</v>
      </c>
      <c r="C4743" s="23">
        <v>0.8</v>
      </c>
      <c r="D4743" s="23">
        <v>1000</v>
      </c>
      <c r="E4743" s="23">
        <v>20</v>
      </c>
      <c r="F4743" s="23">
        <v>30</v>
      </c>
      <c r="G4743" s="23">
        <v>0</v>
      </c>
      <c r="H4743" s="25">
        <v>17.329586030000002</v>
      </c>
    </row>
    <row r="4744" spans="1:8">
      <c r="A4744" s="23">
        <v>4741</v>
      </c>
      <c r="B4744" s="23">
        <v>1000</v>
      </c>
      <c r="C4744" s="23">
        <v>0.8</v>
      </c>
      <c r="D4744" s="23">
        <v>1000</v>
      </c>
      <c r="E4744" s="23">
        <v>20</v>
      </c>
      <c r="F4744" s="23">
        <v>30</v>
      </c>
      <c r="G4744" s="23">
        <v>5</v>
      </c>
      <c r="H4744" s="25">
        <v>14.99332237</v>
      </c>
    </row>
    <row r="4745" spans="1:8">
      <c r="A4745" s="23">
        <v>4742</v>
      </c>
      <c r="B4745" s="23">
        <v>1000</v>
      </c>
      <c r="C4745" s="23">
        <v>0.8</v>
      </c>
      <c r="D4745" s="23">
        <v>1000</v>
      </c>
      <c r="E4745" s="23">
        <v>20</v>
      </c>
      <c r="F4745" s="23">
        <v>30</v>
      </c>
      <c r="G4745" s="23">
        <v>10</v>
      </c>
      <c r="H4745" s="25">
        <v>13.69664764</v>
      </c>
    </row>
    <row r="4746" spans="1:8">
      <c r="A4746" s="23">
        <v>4743</v>
      </c>
      <c r="B4746" s="23">
        <v>1000</v>
      </c>
      <c r="C4746" s="23">
        <v>0.8</v>
      </c>
      <c r="D4746" s="23">
        <v>1000</v>
      </c>
      <c r="E4746" s="23">
        <v>20</v>
      </c>
      <c r="F4746" s="23">
        <v>30</v>
      </c>
      <c r="G4746" s="23">
        <v>40</v>
      </c>
      <c r="H4746" s="25">
        <v>11.62474823</v>
      </c>
    </row>
    <row r="4747" spans="1:8">
      <c r="A4747" s="23">
        <v>4744</v>
      </c>
      <c r="B4747" s="23">
        <v>1000</v>
      </c>
      <c r="C4747" s="23">
        <v>0.8</v>
      </c>
      <c r="D4747" s="23">
        <v>1000</v>
      </c>
      <c r="E4747" s="23">
        <v>20</v>
      </c>
      <c r="F4747" s="23">
        <v>30</v>
      </c>
      <c r="G4747" s="23">
        <v>70</v>
      </c>
      <c r="H4747" s="25">
        <v>10.599977490000001</v>
      </c>
    </row>
    <row r="4748" spans="1:8">
      <c r="A4748" s="23">
        <v>4745</v>
      </c>
      <c r="B4748" s="23">
        <v>1000</v>
      </c>
      <c r="C4748" s="23">
        <v>0.8</v>
      </c>
      <c r="D4748" s="23">
        <v>1000</v>
      </c>
      <c r="E4748" s="23">
        <v>20</v>
      </c>
      <c r="F4748" s="23">
        <v>30</v>
      </c>
      <c r="G4748" s="23">
        <v>100</v>
      </c>
      <c r="H4748" s="25">
        <v>9.8555250169999997</v>
      </c>
    </row>
    <row r="4749" spans="1:8">
      <c r="A4749" s="23">
        <v>4746</v>
      </c>
      <c r="B4749" s="23">
        <v>1000</v>
      </c>
      <c r="C4749" s="23">
        <v>0.8</v>
      </c>
      <c r="D4749" s="23">
        <v>1000</v>
      </c>
      <c r="E4749" s="23">
        <v>20</v>
      </c>
      <c r="F4749" s="23">
        <v>60</v>
      </c>
      <c r="G4749" s="23">
        <v>0</v>
      </c>
      <c r="H4749" s="25">
        <v>13.129590990000001</v>
      </c>
    </row>
    <row r="4750" spans="1:8">
      <c r="A4750" s="23">
        <v>4747</v>
      </c>
      <c r="B4750" s="23">
        <v>1000</v>
      </c>
      <c r="C4750" s="23">
        <v>0.8</v>
      </c>
      <c r="D4750" s="23">
        <v>1000</v>
      </c>
      <c r="E4750" s="23">
        <v>20</v>
      </c>
      <c r="F4750" s="23">
        <v>60</v>
      </c>
      <c r="G4750" s="23">
        <v>5</v>
      </c>
      <c r="H4750" s="25">
        <v>10.476286890000001</v>
      </c>
    </row>
    <row r="4751" spans="1:8">
      <c r="A4751" s="23">
        <v>4748</v>
      </c>
      <c r="B4751" s="23">
        <v>1000</v>
      </c>
      <c r="C4751" s="23">
        <v>0.8</v>
      </c>
      <c r="D4751" s="23">
        <v>1000</v>
      </c>
      <c r="E4751" s="23">
        <v>20</v>
      </c>
      <c r="F4751" s="23">
        <v>60</v>
      </c>
      <c r="G4751" s="23">
        <v>10</v>
      </c>
      <c r="H4751" s="25">
        <v>9.7245197300000008</v>
      </c>
    </row>
    <row r="4752" spans="1:8">
      <c r="A4752" s="23">
        <v>4749</v>
      </c>
      <c r="B4752" s="23">
        <v>1000</v>
      </c>
      <c r="C4752" s="23">
        <v>0.8</v>
      </c>
      <c r="D4752" s="23">
        <v>1000</v>
      </c>
      <c r="E4752" s="23">
        <v>20</v>
      </c>
      <c r="F4752" s="23">
        <v>60</v>
      </c>
      <c r="G4752" s="23">
        <v>40</v>
      </c>
      <c r="H4752" s="25">
        <v>8.5303449629999992</v>
      </c>
    </row>
    <row r="4753" spans="1:8">
      <c r="A4753" s="23">
        <v>4750</v>
      </c>
      <c r="B4753" s="23">
        <v>1000</v>
      </c>
      <c r="C4753" s="23">
        <v>0.8</v>
      </c>
      <c r="D4753" s="23">
        <v>1000</v>
      </c>
      <c r="E4753" s="23">
        <v>20</v>
      </c>
      <c r="F4753" s="23">
        <v>60</v>
      </c>
      <c r="G4753" s="23">
        <v>70</v>
      </c>
      <c r="H4753" s="25">
        <v>0</v>
      </c>
    </row>
    <row r="4754" spans="1:8">
      <c r="A4754" s="23">
        <v>4751</v>
      </c>
      <c r="B4754" s="23">
        <v>1000</v>
      </c>
      <c r="C4754" s="23">
        <v>0.8</v>
      </c>
      <c r="D4754" s="23">
        <v>1000</v>
      </c>
      <c r="E4754" s="23">
        <v>20</v>
      </c>
      <c r="F4754" s="23">
        <v>60</v>
      </c>
      <c r="G4754" s="23">
        <v>100</v>
      </c>
      <c r="H4754" s="25">
        <v>0</v>
      </c>
    </row>
    <row r="4755" spans="1:8">
      <c r="A4755" s="23">
        <v>4752</v>
      </c>
      <c r="B4755" s="23">
        <v>1000</v>
      </c>
      <c r="C4755" s="23">
        <v>0.8</v>
      </c>
      <c r="D4755" s="23">
        <v>1000</v>
      </c>
      <c r="E4755" s="23">
        <v>50</v>
      </c>
      <c r="F4755" s="23">
        <v>0</v>
      </c>
      <c r="G4755" s="23">
        <v>0</v>
      </c>
      <c r="H4755" s="25">
        <v>18.839187620000001</v>
      </c>
    </row>
    <row r="4756" spans="1:8">
      <c r="A4756" s="23">
        <v>4753</v>
      </c>
      <c r="B4756" s="23">
        <v>1000</v>
      </c>
      <c r="C4756" s="23">
        <v>0.8</v>
      </c>
      <c r="D4756" s="23">
        <v>1000</v>
      </c>
      <c r="E4756" s="23">
        <v>50</v>
      </c>
      <c r="F4756" s="23">
        <v>0</v>
      </c>
      <c r="G4756" s="23">
        <v>5</v>
      </c>
      <c r="H4756" s="25">
        <v>16.646812440000001</v>
      </c>
    </row>
    <row r="4757" spans="1:8">
      <c r="A4757" s="23">
        <v>4754</v>
      </c>
      <c r="B4757" s="23">
        <v>1000</v>
      </c>
      <c r="C4757" s="23">
        <v>0.8</v>
      </c>
      <c r="D4757" s="23">
        <v>1000</v>
      </c>
      <c r="E4757" s="23">
        <v>50</v>
      </c>
      <c r="F4757" s="23">
        <v>0</v>
      </c>
      <c r="G4757" s="23">
        <v>10</v>
      </c>
      <c r="H4757" s="25">
        <v>15.48735237</v>
      </c>
    </row>
    <row r="4758" spans="1:8">
      <c r="A4758" s="23">
        <v>4755</v>
      </c>
      <c r="B4758" s="23">
        <v>1000</v>
      </c>
      <c r="C4758" s="23">
        <v>0.8</v>
      </c>
      <c r="D4758" s="23">
        <v>1000</v>
      </c>
      <c r="E4758" s="23">
        <v>50</v>
      </c>
      <c r="F4758" s="23">
        <v>0</v>
      </c>
      <c r="G4758" s="23">
        <v>40</v>
      </c>
      <c r="H4758" s="25">
        <v>12.94609642</v>
      </c>
    </row>
    <row r="4759" spans="1:8">
      <c r="A4759" s="23">
        <v>4756</v>
      </c>
      <c r="B4759" s="23">
        <v>1000</v>
      </c>
      <c r="C4759" s="23">
        <v>0.8</v>
      </c>
      <c r="D4759" s="23">
        <v>1000</v>
      </c>
      <c r="E4759" s="23">
        <v>50</v>
      </c>
      <c r="F4759" s="23">
        <v>0</v>
      </c>
      <c r="G4759" s="23">
        <v>70</v>
      </c>
      <c r="H4759" s="25">
        <v>11.71653366</v>
      </c>
    </row>
    <row r="4760" spans="1:8">
      <c r="A4760" s="23">
        <v>4757</v>
      </c>
      <c r="B4760" s="23">
        <v>1000</v>
      </c>
      <c r="C4760" s="23">
        <v>0.8</v>
      </c>
      <c r="D4760" s="23">
        <v>1000</v>
      </c>
      <c r="E4760" s="23">
        <v>50</v>
      </c>
      <c r="F4760" s="23">
        <v>0</v>
      </c>
      <c r="G4760" s="23">
        <v>100</v>
      </c>
      <c r="H4760" s="25">
        <v>10.83061981</v>
      </c>
    </row>
    <row r="4761" spans="1:8">
      <c r="A4761" s="23">
        <v>4758</v>
      </c>
      <c r="B4761" s="23">
        <v>1000</v>
      </c>
      <c r="C4761" s="23">
        <v>0.8</v>
      </c>
      <c r="D4761" s="23">
        <v>1000</v>
      </c>
      <c r="E4761" s="23">
        <v>50</v>
      </c>
      <c r="F4761" s="23">
        <v>30</v>
      </c>
      <c r="G4761" s="23">
        <v>0</v>
      </c>
      <c r="H4761" s="25">
        <v>17.605161670000001</v>
      </c>
    </row>
    <row r="4762" spans="1:8">
      <c r="A4762" s="23">
        <v>4759</v>
      </c>
      <c r="B4762" s="23">
        <v>1000</v>
      </c>
      <c r="C4762" s="23">
        <v>0.8</v>
      </c>
      <c r="D4762" s="23">
        <v>1000</v>
      </c>
      <c r="E4762" s="23">
        <v>50</v>
      </c>
      <c r="F4762" s="23">
        <v>30</v>
      </c>
      <c r="G4762" s="23">
        <v>5</v>
      </c>
      <c r="H4762" s="25">
        <v>15.337125779999999</v>
      </c>
    </row>
    <row r="4763" spans="1:8">
      <c r="A4763" s="23">
        <v>4760</v>
      </c>
      <c r="B4763" s="23">
        <v>1000</v>
      </c>
      <c r="C4763" s="23">
        <v>0.8</v>
      </c>
      <c r="D4763" s="23">
        <v>1000</v>
      </c>
      <c r="E4763" s="23">
        <v>50</v>
      </c>
      <c r="F4763" s="23">
        <v>30</v>
      </c>
      <c r="G4763" s="23">
        <v>10</v>
      </c>
      <c r="H4763" s="25">
        <v>13.97426701</v>
      </c>
    </row>
    <row r="4764" spans="1:8">
      <c r="A4764" s="23">
        <v>4761</v>
      </c>
      <c r="B4764" s="23">
        <v>1000</v>
      </c>
      <c r="C4764" s="23">
        <v>0.8</v>
      </c>
      <c r="D4764" s="23">
        <v>1000</v>
      </c>
      <c r="E4764" s="23">
        <v>50</v>
      </c>
      <c r="F4764" s="23">
        <v>30</v>
      </c>
      <c r="G4764" s="23">
        <v>40</v>
      </c>
      <c r="H4764" s="25">
        <v>11.80822468</v>
      </c>
    </row>
    <row r="4765" spans="1:8">
      <c r="A4765" s="23">
        <v>4762</v>
      </c>
      <c r="B4765" s="23">
        <v>1000</v>
      </c>
      <c r="C4765" s="23">
        <v>0.8</v>
      </c>
      <c r="D4765" s="23">
        <v>1000</v>
      </c>
      <c r="E4765" s="23">
        <v>50</v>
      </c>
      <c r="F4765" s="23">
        <v>30</v>
      </c>
      <c r="G4765" s="23">
        <v>70</v>
      </c>
      <c r="H4765" s="25">
        <v>10.743860249999999</v>
      </c>
    </row>
    <row r="4766" spans="1:8">
      <c r="A4766" s="23">
        <v>4763</v>
      </c>
      <c r="B4766" s="23">
        <v>1000</v>
      </c>
      <c r="C4766" s="23">
        <v>0.8</v>
      </c>
      <c r="D4766" s="23">
        <v>1000</v>
      </c>
      <c r="E4766" s="23">
        <v>50</v>
      </c>
      <c r="F4766" s="23">
        <v>30</v>
      </c>
      <c r="G4766" s="23">
        <v>100</v>
      </c>
      <c r="H4766" s="25">
        <v>9.9738664630000002</v>
      </c>
    </row>
    <row r="4767" spans="1:8">
      <c r="A4767" s="23">
        <v>4764</v>
      </c>
      <c r="B4767" s="23">
        <v>1000</v>
      </c>
      <c r="C4767" s="23">
        <v>0.8</v>
      </c>
      <c r="D4767" s="23">
        <v>1000</v>
      </c>
      <c r="E4767" s="23">
        <v>50</v>
      </c>
      <c r="F4767" s="23">
        <v>60</v>
      </c>
      <c r="G4767" s="23">
        <v>0</v>
      </c>
      <c r="H4767" s="25">
        <v>13.306481359999999</v>
      </c>
    </row>
    <row r="4768" spans="1:8">
      <c r="A4768" s="23">
        <v>4765</v>
      </c>
      <c r="B4768" s="23">
        <v>1000</v>
      </c>
      <c r="C4768" s="23">
        <v>0.8</v>
      </c>
      <c r="D4768" s="23">
        <v>1000</v>
      </c>
      <c r="E4768" s="23">
        <v>50</v>
      </c>
      <c r="F4768" s="23">
        <v>60</v>
      </c>
      <c r="G4768" s="23">
        <v>5</v>
      </c>
      <c r="H4768" s="25">
        <v>10.62027741</v>
      </c>
    </row>
    <row r="4769" spans="1:8">
      <c r="A4769" s="23">
        <v>4766</v>
      </c>
      <c r="B4769" s="23">
        <v>1000</v>
      </c>
      <c r="C4769" s="23">
        <v>0.8</v>
      </c>
      <c r="D4769" s="23">
        <v>1000</v>
      </c>
      <c r="E4769" s="23">
        <v>50</v>
      </c>
      <c r="F4769" s="23">
        <v>60</v>
      </c>
      <c r="G4769" s="23">
        <v>10</v>
      </c>
      <c r="H4769" s="25">
        <v>9.8445196149999994</v>
      </c>
    </row>
    <row r="4770" spans="1:8">
      <c r="A4770" s="23">
        <v>4767</v>
      </c>
      <c r="B4770" s="23">
        <v>1000</v>
      </c>
      <c r="C4770" s="23">
        <v>0.8</v>
      </c>
      <c r="D4770" s="23">
        <v>1000</v>
      </c>
      <c r="E4770" s="23">
        <v>50</v>
      </c>
      <c r="F4770" s="23">
        <v>60</v>
      </c>
      <c r="G4770" s="23">
        <v>40</v>
      </c>
      <c r="H4770" s="25">
        <v>8.6146888730000004</v>
      </c>
    </row>
    <row r="4771" spans="1:8">
      <c r="A4771" s="23">
        <v>4768</v>
      </c>
      <c r="B4771" s="23">
        <v>1000</v>
      </c>
      <c r="C4771" s="23">
        <v>0.8</v>
      </c>
      <c r="D4771" s="23">
        <v>1000</v>
      </c>
      <c r="E4771" s="23">
        <v>50</v>
      </c>
      <c r="F4771" s="23">
        <v>60</v>
      </c>
      <c r="G4771" s="23">
        <v>70</v>
      </c>
      <c r="H4771" s="25">
        <v>0</v>
      </c>
    </row>
    <row r="4772" spans="1:8">
      <c r="A4772" s="23">
        <v>4769</v>
      </c>
      <c r="B4772" s="23">
        <v>1000</v>
      </c>
      <c r="C4772" s="23">
        <v>0.8</v>
      </c>
      <c r="D4772" s="23">
        <v>1000</v>
      </c>
      <c r="E4772" s="23">
        <v>50</v>
      </c>
      <c r="F4772" s="23">
        <v>60</v>
      </c>
      <c r="G4772" s="23">
        <v>100</v>
      </c>
      <c r="H4772" s="25">
        <v>0</v>
      </c>
    </row>
    <row r="4773" spans="1:8">
      <c r="A4773" s="23">
        <v>4770</v>
      </c>
      <c r="B4773" s="23">
        <v>1000</v>
      </c>
      <c r="C4773" s="23">
        <v>0.8</v>
      </c>
      <c r="D4773" s="23">
        <v>3000</v>
      </c>
      <c r="E4773" s="23">
        <v>1</v>
      </c>
      <c r="F4773" s="23">
        <v>0</v>
      </c>
      <c r="G4773" s="23">
        <v>0</v>
      </c>
      <c r="H4773" s="25">
        <v>14.30198193</v>
      </c>
    </row>
    <row r="4774" spans="1:8">
      <c r="A4774" s="23">
        <v>4771</v>
      </c>
      <c r="B4774" s="23">
        <v>1000</v>
      </c>
      <c r="C4774" s="23">
        <v>0.8</v>
      </c>
      <c r="D4774" s="23">
        <v>3000</v>
      </c>
      <c r="E4774" s="23">
        <v>1</v>
      </c>
      <c r="F4774" s="23">
        <v>0</v>
      </c>
      <c r="G4774" s="23">
        <v>5</v>
      </c>
      <c r="H4774" s="25">
        <v>12.74929047</v>
      </c>
    </row>
    <row r="4775" spans="1:8">
      <c r="A4775" s="23">
        <v>4772</v>
      </c>
      <c r="B4775" s="23">
        <v>1000</v>
      </c>
      <c r="C4775" s="23">
        <v>0.8</v>
      </c>
      <c r="D4775" s="23">
        <v>3000</v>
      </c>
      <c r="E4775" s="23">
        <v>1</v>
      </c>
      <c r="F4775" s="23">
        <v>0</v>
      </c>
      <c r="G4775" s="23">
        <v>10</v>
      </c>
      <c r="H4775" s="25">
        <v>12.103054050000001</v>
      </c>
    </row>
    <row r="4776" spans="1:8">
      <c r="A4776" s="23">
        <v>4773</v>
      </c>
      <c r="B4776" s="23">
        <v>1000</v>
      </c>
      <c r="C4776" s="23">
        <v>0.8</v>
      </c>
      <c r="D4776" s="23">
        <v>3000</v>
      </c>
      <c r="E4776" s="23">
        <v>1</v>
      </c>
      <c r="F4776" s="23">
        <v>0</v>
      </c>
      <c r="G4776" s="23">
        <v>40</v>
      </c>
      <c r="H4776" s="25">
        <v>10.78653145</v>
      </c>
    </row>
    <row r="4777" spans="1:8">
      <c r="A4777" s="23">
        <v>4774</v>
      </c>
      <c r="B4777" s="23">
        <v>1000</v>
      </c>
      <c r="C4777" s="23">
        <v>0.8</v>
      </c>
      <c r="D4777" s="23">
        <v>3000</v>
      </c>
      <c r="E4777" s="23">
        <v>1</v>
      </c>
      <c r="F4777" s="23">
        <v>0</v>
      </c>
      <c r="G4777" s="23">
        <v>70</v>
      </c>
      <c r="H4777" s="25">
        <v>10.00877285</v>
      </c>
    </row>
    <row r="4778" spans="1:8">
      <c r="A4778" s="23">
        <v>4775</v>
      </c>
      <c r="B4778" s="23">
        <v>1000</v>
      </c>
      <c r="C4778" s="23">
        <v>0.8</v>
      </c>
      <c r="D4778" s="23">
        <v>3000</v>
      </c>
      <c r="E4778" s="23">
        <v>1</v>
      </c>
      <c r="F4778" s="23">
        <v>0</v>
      </c>
      <c r="G4778" s="23">
        <v>100</v>
      </c>
      <c r="H4778" s="25">
        <v>9.3789510729999996</v>
      </c>
    </row>
    <row r="4779" spans="1:8">
      <c r="A4779" s="23">
        <v>4776</v>
      </c>
      <c r="B4779" s="23">
        <v>1000</v>
      </c>
      <c r="C4779" s="23">
        <v>0.8</v>
      </c>
      <c r="D4779" s="23">
        <v>3000</v>
      </c>
      <c r="E4779" s="23">
        <v>1</v>
      </c>
      <c r="F4779" s="23">
        <v>30</v>
      </c>
      <c r="G4779" s="23">
        <v>0</v>
      </c>
      <c r="H4779" s="25">
        <v>13.662095069999999</v>
      </c>
    </row>
    <row r="4780" spans="1:8">
      <c r="A4780" s="23">
        <v>4777</v>
      </c>
      <c r="B4780" s="23">
        <v>1000</v>
      </c>
      <c r="C4780" s="23">
        <v>0.8</v>
      </c>
      <c r="D4780" s="23">
        <v>3000</v>
      </c>
      <c r="E4780" s="23">
        <v>1</v>
      </c>
      <c r="F4780" s="23">
        <v>30</v>
      </c>
      <c r="G4780" s="23">
        <v>5</v>
      </c>
      <c r="H4780" s="25">
        <v>12.051112180000001</v>
      </c>
    </row>
    <row r="4781" spans="1:8">
      <c r="A4781" s="23">
        <v>4778</v>
      </c>
      <c r="B4781" s="23">
        <v>1000</v>
      </c>
      <c r="C4781" s="23">
        <v>0.8</v>
      </c>
      <c r="D4781" s="23">
        <v>3000</v>
      </c>
      <c r="E4781" s="23">
        <v>1</v>
      </c>
      <c r="F4781" s="23">
        <v>30</v>
      </c>
      <c r="G4781" s="23">
        <v>10</v>
      </c>
      <c r="H4781" s="25">
        <v>11.395307539999999</v>
      </c>
    </row>
    <row r="4782" spans="1:8">
      <c r="A4782" s="23">
        <v>4779</v>
      </c>
      <c r="B4782" s="23">
        <v>1000</v>
      </c>
      <c r="C4782" s="23">
        <v>0.8</v>
      </c>
      <c r="D4782" s="23">
        <v>3000</v>
      </c>
      <c r="E4782" s="23">
        <v>1</v>
      </c>
      <c r="F4782" s="23">
        <v>30</v>
      </c>
      <c r="G4782" s="23">
        <v>40</v>
      </c>
      <c r="H4782" s="25">
        <v>10.036256789999999</v>
      </c>
    </row>
    <row r="4783" spans="1:8">
      <c r="A4783" s="23">
        <v>4780</v>
      </c>
      <c r="B4783" s="23">
        <v>1000</v>
      </c>
      <c r="C4783" s="23">
        <v>0.8</v>
      </c>
      <c r="D4783" s="23">
        <v>3000</v>
      </c>
      <c r="E4783" s="23">
        <v>1</v>
      </c>
      <c r="F4783" s="23">
        <v>30</v>
      </c>
      <c r="G4783" s="23">
        <v>70</v>
      </c>
      <c r="H4783" s="25">
        <v>9.2736635209999996</v>
      </c>
    </row>
    <row r="4784" spans="1:8">
      <c r="A4784" s="23">
        <v>4781</v>
      </c>
      <c r="B4784" s="23">
        <v>1000</v>
      </c>
      <c r="C4784" s="23">
        <v>0.8</v>
      </c>
      <c r="D4784" s="23">
        <v>3000</v>
      </c>
      <c r="E4784" s="23">
        <v>1</v>
      </c>
      <c r="F4784" s="23">
        <v>30</v>
      </c>
      <c r="G4784" s="23">
        <v>100</v>
      </c>
      <c r="H4784" s="25">
        <v>8.6276245120000006</v>
      </c>
    </row>
    <row r="4785" spans="1:8">
      <c r="A4785" s="23">
        <v>4782</v>
      </c>
      <c r="B4785" s="23">
        <v>1000</v>
      </c>
      <c r="C4785" s="23">
        <v>0.8</v>
      </c>
      <c r="D4785" s="23">
        <v>3000</v>
      </c>
      <c r="E4785" s="23">
        <v>1</v>
      </c>
      <c r="F4785" s="23">
        <v>60</v>
      </c>
      <c r="G4785" s="23">
        <v>0</v>
      </c>
      <c r="H4785" s="25">
        <v>11.250936510000001</v>
      </c>
    </row>
    <row r="4786" spans="1:8">
      <c r="A4786" s="23">
        <v>4783</v>
      </c>
      <c r="B4786" s="23">
        <v>1000</v>
      </c>
      <c r="C4786" s="23">
        <v>0.8</v>
      </c>
      <c r="D4786" s="23">
        <v>3000</v>
      </c>
      <c r="E4786" s="23">
        <v>1</v>
      </c>
      <c r="F4786" s="23">
        <v>60</v>
      </c>
      <c r="G4786" s="23">
        <v>5</v>
      </c>
      <c r="H4786" s="25">
        <v>9.0992946620000001</v>
      </c>
    </row>
    <row r="4787" spans="1:8">
      <c r="A4787" s="23">
        <v>4784</v>
      </c>
      <c r="B4787" s="23">
        <v>1000</v>
      </c>
      <c r="C4787" s="23">
        <v>0.8</v>
      </c>
      <c r="D4787" s="23">
        <v>3000</v>
      </c>
      <c r="E4787" s="23">
        <v>1</v>
      </c>
      <c r="F4787" s="23">
        <v>60</v>
      </c>
      <c r="G4787" s="23">
        <v>10</v>
      </c>
      <c r="H4787" s="25">
        <v>8.4380750659999997</v>
      </c>
    </row>
    <row r="4788" spans="1:8">
      <c r="A4788" s="23">
        <v>4785</v>
      </c>
      <c r="B4788" s="23">
        <v>1000</v>
      </c>
      <c r="C4788" s="23">
        <v>0.8</v>
      </c>
      <c r="D4788" s="23">
        <v>3000</v>
      </c>
      <c r="E4788" s="23">
        <v>1</v>
      </c>
      <c r="F4788" s="23">
        <v>60</v>
      </c>
      <c r="G4788" s="23">
        <v>40</v>
      </c>
      <c r="H4788" s="25">
        <v>7.4055161480000002</v>
      </c>
    </row>
    <row r="4789" spans="1:8">
      <c r="A4789" s="23">
        <v>4786</v>
      </c>
      <c r="B4789" s="23">
        <v>1000</v>
      </c>
      <c r="C4789" s="23">
        <v>0.8</v>
      </c>
      <c r="D4789" s="23">
        <v>3000</v>
      </c>
      <c r="E4789" s="23">
        <v>1</v>
      </c>
      <c r="F4789" s="23">
        <v>60</v>
      </c>
      <c r="G4789" s="23">
        <v>70</v>
      </c>
      <c r="H4789" s="25">
        <v>6.8056111340000003</v>
      </c>
    </row>
    <row r="4790" spans="1:8">
      <c r="A4790" s="23">
        <v>4787</v>
      </c>
      <c r="B4790" s="23">
        <v>1000</v>
      </c>
      <c r="C4790" s="23">
        <v>0.8</v>
      </c>
      <c r="D4790" s="23">
        <v>3000</v>
      </c>
      <c r="E4790" s="23">
        <v>1</v>
      </c>
      <c r="F4790" s="23">
        <v>60</v>
      </c>
      <c r="G4790" s="23">
        <v>100</v>
      </c>
      <c r="H4790" s="25">
        <v>6.3668303489999998</v>
      </c>
    </row>
    <row r="4791" spans="1:8">
      <c r="A4791" s="23">
        <v>4788</v>
      </c>
      <c r="B4791" s="23">
        <v>1000</v>
      </c>
      <c r="C4791" s="23">
        <v>0.8</v>
      </c>
      <c r="D4791" s="23">
        <v>3000</v>
      </c>
      <c r="E4791" s="23">
        <v>5</v>
      </c>
      <c r="F4791" s="23">
        <v>0</v>
      </c>
      <c r="G4791" s="23">
        <v>0</v>
      </c>
      <c r="H4791" s="25">
        <v>18.26451874</v>
      </c>
    </row>
    <row r="4792" spans="1:8">
      <c r="A4792" s="23">
        <v>4789</v>
      </c>
      <c r="B4792" s="23">
        <v>1000</v>
      </c>
      <c r="C4792" s="23">
        <v>0.8</v>
      </c>
      <c r="D4792" s="23">
        <v>3000</v>
      </c>
      <c r="E4792" s="23">
        <v>5</v>
      </c>
      <c r="F4792" s="23">
        <v>0</v>
      </c>
      <c r="G4792" s="23">
        <v>5</v>
      </c>
      <c r="H4792" s="25">
        <v>16.183786390000002</v>
      </c>
    </row>
    <row r="4793" spans="1:8">
      <c r="A4793" s="23">
        <v>4790</v>
      </c>
      <c r="B4793" s="23">
        <v>1000</v>
      </c>
      <c r="C4793" s="23">
        <v>0.8</v>
      </c>
      <c r="D4793" s="23">
        <v>3000</v>
      </c>
      <c r="E4793" s="23">
        <v>5</v>
      </c>
      <c r="F4793" s="23">
        <v>0</v>
      </c>
      <c r="G4793" s="23">
        <v>10</v>
      </c>
      <c r="H4793" s="25">
        <v>14.884551050000001</v>
      </c>
    </row>
    <row r="4794" spans="1:8">
      <c r="A4794" s="23">
        <v>4791</v>
      </c>
      <c r="B4794" s="23">
        <v>1000</v>
      </c>
      <c r="C4794" s="23">
        <v>0.8</v>
      </c>
      <c r="D4794" s="23">
        <v>3000</v>
      </c>
      <c r="E4794" s="23">
        <v>5</v>
      </c>
      <c r="F4794" s="23">
        <v>0</v>
      </c>
      <c r="G4794" s="23">
        <v>40</v>
      </c>
      <c r="H4794" s="25">
        <v>12.557477949999999</v>
      </c>
    </row>
    <row r="4795" spans="1:8">
      <c r="A4795" s="23">
        <v>4792</v>
      </c>
      <c r="B4795" s="23">
        <v>1000</v>
      </c>
      <c r="C4795" s="23">
        <v>0.8</v>
      </c>
      <c r="D4795" s="23">
        <v>3000</v>
      </c>
      <c r="E4795" s="23">
        <v>5</v>
      </c>
      <c r="F4795" s="23">
        <v>0</v>
      </c>
      <c r="G4795" s="23">
        <v>70</v>
      </c>
      <c r="H4795" s="25">
        <v>11.41566658</v>
      </c>
    </row>
    <row r="4796" spans="1:8">
      <c r="A4796" s="23">
        <v>4793</v>
      </c>
      <c r="B4796" s="23">
        <v>1000</v>
      </c>
      <c r="C4796" s="23">
        <v>0.8</v>
      </c>
      <c r="D4796" s="23">
        <v>3000</v>
      </c>
      <c r="E4796" s="23">
        <v>5</v>
      </c>
      <c r="F4796" s="23">
        <v>0</v>
      </c>
      <c r="G4796" s="23">
        <v>100</v>
      </c>
      <c r="H4796" s="25">
        <v>10.585870740000001</v>
      </c>
    </row>
    <row r="4797" spans="1:8">
      <c r="A4797" s="23">
        <v>4794</v>
      </c>
      <c r="B4797" s="23">
        <v>1000</v>
      </c>
      <c r="C4797" s="23">
        <v>0.8</v>
      </c>
      <c r="D4797" s="23">
        <v>3000</v>
      </c>
      <c r="E4797" s="23">
        <v>5</v>
      </c>
      <c r="F4797" s="23">
        <v>30</v>
      </c>
      <c r="G4797" s="23">
        <v>0</v>
      </c>
      <c r="H4797" s="25">
        <v>17.12344551</v>
      </c>
    </row>
    <row r="4798" spans="1:8">
      <c r="A4798" s="23">
        <v>4795</v>
      </c>
      <c r="B4798" s="23">
        <v>1000</v>
      </c>
      <c r="C4798" s="23">
        <v>0.8</v>
      </c>
      <c r="D4798" s="23">
        <v>3000</v>
      </c>
      <c r="E4798" s="23">
        <v>5</v>
      </c>
      <c r="F4798" s="23">
        <v>30</v>
      </c>
      <c r="G4798" s="23">
        <v>5</v>
      </c>
      <c r="H4798" s="25">
        <v>14.74780369</v>
      </c>
    </row>
    <row r="4799" spans="1:8">
      <c r="A4799" s="23">
        <v>4796</v>
      </c>
      <c r="B4799" s="23">
        <v>1000</v>
      </c>
      <c r="C4799" s="23">
        <v>0.8</v>
      </c>
      <c r="D4799" s="23">
        <v>3000</v>
      </c>
      <c r="E4799" s="23">
        <v>5</v>
      </c>
      <c r="F4799" s="23">
        <v>30</v>
      </c>
      <c r="G4799" s="23">
        <v>10</v>
      </c>
      <c r="H4799" s="25">
        <v>13.499973300000001</v>
      </c>
    </row>
    <row r="4800" spans="1:8">
      <c r="A4800" s="23">
        <v>4797</v>
      </c>
      <c r="B4800" s="23">
        <v>1000</v>
      </c>
      <c r="C4800" s="23">
        <v>0.8</v>
      </c>
      <c r="D4800" s="23">
        <v>3000</v>
      </c>
      <c r="E4800" s="23">
        <v>5</v>
      </c>
      <c r="F4800" s="23">
        <v>30</v>
      </c>
      <c r="G4800" s="23">
        <v>40</v>
      </c>
      <c r="H4800" s="25">
        <v>11.49721336</v>
      </c>
    </row>
    <row r="4801" spans="1:8">
      <c r="A4801" s="23">
        <v>4798</v>
      </c>
      <c r="B4801" s="23">
        <v>1000</v>
      </c>
      <c r="C4801" s="23">
        <v>0.8</v>
      </c>
      <c r="D4801" s="23">
        <v>3000</v>
      </c>
      <c r="E4801" s="23">
        <v>5</v>
      </c>
      <c r="F4801" s="23">
        <v>30</v>
      </c>
      <c r="G4801" s="23">
        <v>70</v>
      </c>
      <c r="H4801" s="25">
        <v>10.50134087</v>
      </c>
    </row>
    <row r="4802" spans="1:8">
      <c r="A4802" s="23">
        <v>4799</v>
      </c>
      <c r="B4802" s="23">
        <v>1000</v>
      </c>
      <c r="C4802" s="23">
        <v>0.8</v>
      </c>
      <c r="D4802" s="23">
        <v>3000</v>
      </c>
      <c r="E4802" s="23">
        <v>5</v>
      </c>
      <c r="F4802" s="23">
        <v>30</v>
      </c>
      <c r="G4802" s="23">
        <v>100</v>
      </c>
      <c r="H4802" s="25">
        <v>9.7754354479999996</v>
      </c>
    </row>
    <row r="4803" spans="1:8">
      <c r="A4803" s="23">
        <v>4800</v>
      </c>
      <c r="B4803" s="23">
        <v>1000</v>
      </c>
      <c r="C4803" s="23">
        <v>0.8</v>
      </c>
      <c r="D4803" s="23">
        <v>3000</v>
      </c>
      <c r="E4803" s="23">
        <v>5</v>
      </c>
      <c r="F4803" s="23">
        <v>60</v>
      </c>
      <c r="G4803" s="23">
        <v>0</v>
      </c>
      <c r="H4803" s="25">
        <v>13.003510479999999</v>
      </c>
    </row>
    <row r="4804" spans="1:8">
      <c r="A4804" s="23">
        <v>4801</v>
      </c>
      <c r="B4804" s="23">
        <v>1000</v>
      </c>
      <c r="C4804" s="23">
        <v>0.8</v>
      </c>
      <c r="D4804" s="23">
        <v>3000</v>
      </c>
      <c r="E4804" s="23">
        <v>5</v>
      </c>
      <c r="F4804" s="23">
        <v>60</v>
      </c>
      <c r="G4804" s="23">
        <v>5</v>
      </c>
      <c r="H4804" s="25">
        <v>10.377851489999999</v>
      </c>
    </row>
    <row r="4805" spans="1:8">
      <c r="A4805" s="23">
        <v>4802</v>
      </c>
      <c r="B4805" s="23">
        <v>1000</v>
      </c>
      <c r="C4805" s="23">
        <v>0.8</v>
      </c>
      <c r="D4805" s="23">
        <v>3000</v>
      </c>
      <c r="E4805" s="23">
        <v>5</v>
      </c>
      <c r="F4805" s="23">
        <v>60</v>
      </c>
      <c r="G4805" s="23">
        <v>10</v>
      </c>
      <c r="H4805" s="25">
        <v>9.643609047</v>
      </c>
    </row>
    <row r="4806" spans="1:8">
      <c r="A4806" s="23">
        <v>4803</v>
      </c>
      <c r="B4806" s="23">
        <v>1000</v>
      </c>
      <c r="C4806" s="23">
        <v>0.8</v>
      </c>
      <c r="D4806" s="23">
        <v>3000</v>
      </c>
      <c r="E4806" s="23">
        <v>5</v>
      </c>
      <c r="F4806" s="23">
        <v>60</v>
      </c>
      <c r="G4806" s="23">
        <v>40</v>
      </c>
      <c r="H4806" s="25">
        <v>8.4750776289999994</v>
      </c>
    </row>
    <row r="4807" spans="1:8">
      <c r="A4807" s="23">
        <v>4804</v>
      </c>
      <c r="B4807" s="23">
        <v>1000</v>
      </c>
      <c r="C4807" s="23">
        <v>0.8</v>
      </c>
      <c r="D4807" s="23">
        <v>3000</v>
      </c>
      <c r="E4807" s="23">
        <v>5</v>
      </c>
      <c r="F4807" s="23">
        <v>60</v>
      </c>
      <c r="G4807" s="23">
        <v>70</v>
      </c>
      <c r="H4807" s="25">
        <v>0</v>
      </c>
    </row>
    <row r="4808" spans="1:8">
      <c r="A4808" s="23">
        <v>4805</v>
      </c>
      <c r="B4808" s="23">
        <v>1000</v>
      </c>
      <c r="C4808" s="23">
        <v>0.8</v>
      </c>
      <c r="D4808" s="23">
        <v>3000</v>
      </c>
      <c r="E4808" s="23">
        <v>5</v>
      </c>
      <c r="F4808" s="23">
        <v>60</v>
      </c>
      <c r="G4808" s="23">
        <v>100</v>
      </c>
      <c r="H4808" s="25">
        <v>0</v>
      </c>
    </row>
    <row r="4809" spans="1:8">
      <c r="A4809" s="23">
        <v>4806</v>
      </c>
      <c r="B4809" s="23">
        <v>1000</v>
      </c>
      <c r="C4809" s="23">
        <v>0.8</v>
      </c>
      <c r="D4809" s="23">
        <v>3000</v>
      </c>
      <c r="E4809" s="23">
        <v>10</v>
      </c>
      <c r="F4809" s="23">
        <v>0</v>
      </c>
      <c r="G4809" s="23">
        <v>0</v>
      </c>
      <c r="H4809" s="25">
        <v>18.678714750000001</v>
      </c>
    </row>
    <row r="4810" spans="1:8">
      <c r="A4810" s="23">
        <v>4807</v>
      </c>
      <c r="B4810" s="23">
        <v>1000</v>
      </c>
      <c r="C4810" s="23">
        <v>0.8</v>
      </c>
      <c r="D4810" s="23">
        <v>3000</v>
      </c>
      <c r="E4810" s="23">
        <v>10</v>
      </c>
      <c r="F4810" s="23">
        <v>0</v>
      </c>
      <c r="G4810" s="23">
        <v>5</v>
      </c>
      <c r="H4810" s="25">
        <v>16.516941070000001</v>
      </c>
    </row>
    <row r="4811" spans="1:8">
      <c r="A4811" s="23">
        <v>4808</v>
      </c>
      <c r="B4811" s="23">
        <v>1000</v>
      </c>
      <c r="C4811" s="23">
        <v>0.8</v>
      </c>
      <c r="D4811" s="23">
        <v>3000</v>
      </c>
      <c r="E4811" s="23">
        <v>10</v>
      </c>
      <c r="F4811" s="23">
        <v>0</v>
      </c>
      <c r="G4811" s="23">
        <v>10</v>
      </c>
      <c r="H4811" s="25">
        <v>15.3168211</v>
      </c>
    </row>
    <row r="4812" spans="1:8">
      <c r="A4812" s="23">
        <v>4809</v>
      </c>
      <c r="B4812" s="23">
        <v>1000</v>
      </c>
      <c r="C4812" s="23">
        <v>0.8</v>
      </c>
      <c r="D4812" s="23">
        <v>3000</v>
      </c>
      <c r="E4812" s="23">
        <v>10</v>
      </c>
      <c r="F4812" s="23">
        <v>0</v>
      </c>
      <c r="G4812" s="23">
        <v>40</v>
      </c>
      <c r="H4812" s="25">
        <v>12.83649254</v>
      </c>
    </row>
    <row r="4813" spans="1:8">
      <c r="A4813" s="23">
        <v>4810</v>
      </c>
      <c r="B4813" s="23">
        <v>1000</v>
      </c>
      <c r="C4813" s="23">
        <v>0.8</v>
      </c>
      <c r="D4813" s="23">
        <v>3000</v>
      </c>
      <c r="E4813" s="23">
        <v>10</v>
      </c>
      <c r="F4813" s="23">
        <v>0</v>
      </c>
      <c r="G4813" s="23">
        <v>70</v>
      </c>
      <c r="H4813" s="25">
        <v>11.63175392</v>
      </c>
    </row>
    <row r="4814" spans="1:8">
      <c r="A4814" s="23">
        <v>4811</v>
      </c>
      <c r="B4814" s="23">
        <v>1000</v>
      </c>
      <c r="C4814" s="23">
        <v>0.8</v>
      </c>
      <c r="D4814" s="23">
        <v>3000</v>
      </c>
      <c r="E4814" s="23">
        <v>10</v>
      </c>
      <c r="F4814" s="23">
        <v>0</v>
      </c>
      <c r="G4814" s="23">
        <v>100</v>
      </c>
      <c r="H4814" s="25">
        <v>10.76166725</v>
      </c>
    </row>
    <row r="4815" spans="1:8">
      <c r="A4815" s="23">
        <v>4812</v>
      </c>
      <c r="B4815" s="23">
        <v>1000</v>
      </c>
      <c r="C4815" s="23">
        <v>0.8</v>
      </c>
      <c r="D4815" s="23">
        <v>3000</v>
      </c>
      <c r="E4815" s="23">
        <v>10</v>
      </c>
      <c r="F4815" s="23">
        <v>30</v>
      </c>
      <c r="G4815" s="23">
        <v>0</v>
      </c>
      <c r="H4815" s="25">
        <v>17.470544820000001</v>
      </c>
    </row>
    <row r="4816" spans="1:8">
      <c r="A4816" s="23">
        <v>4813</v>
      </c>
      <c r="B4816" s="23">
        <v>1000</v>
      </c>
      <c r="C4816" s="23">
        <v>0.8</v>
      </c>
      <c r="D4816" s="23">
        <v>3000</v>
      </c>
      <c r="E4816" s="23">
        <v>10</v>
      </c>
      <c r="F4816" s="23">
        <v>30</v>
      </c>
      <c r="G4816" s="23">
        <v>5</v>
      </c>
      <c r="H4816" s="25">
        <v>15.17044258</v>
      </c>
    </row>
    <row r="4817" spans="1:8">
      <c r="A4817" s="23">
        <v>4814</v>
      </c>
      <c r="B4817" s="23">
        <v>1000</v>
      </c>
      <c r="C4817" s="23">
        <v>0.8</v>
      </c>
      <c r="D4817" s="23">
        <v>3000</v>
      </c>
      <c r="E4817" s="23">
        <v>10</v>
      </c>
      <c r="F4817" s="23">
        <v>30</v>
      </c>
      <c r="G4817" s="23">
        <v>10</v>
      </c>
      <c r="H4817" s="25">
        <v>13.84032154</v>
      </c>
    </row>
    <row r="4818" spans="1:8">
      <c r="A4818" s="23">
        <v>4815</v>
      </c>
      <c r="B4818" s="23">
        <v>1000</v>
      </c>
      <c r="C4818" s="23">
        <v>0.8</v>
      </c>
      <c r="D4818" s="23">
        <v>3000</v>
      </c>
      <c r="E4818" s="23">
        <v>10</v>
      </c>
      <c r="F4818" s="23">
        <v>30</v>
      </c>
      <c r="G4818" s="23">
        <v>40</v>
      </c>
      <c r="H4818" s="25">
        <v>11.72055626</v>
      </c>
    </row>
    <row r="4819" spans="1:8">
      <c r="A4819" s="23">
        <v>4816</v>
      </c>
      <c r="B4819" s="23">
        <v>1000</v>
      </c>
      <c r="C4819" s="23">
        <v>0.8</v>
      </c>
      <c r="D4819" s="23">
        <v>3000</v>
      </c>
      <c r="E4819" s="23">
        <v>10</v>
      </c>
      <c r="F4819" s="23">
        <v>30</v>
      </c>
      <c r="G4819" s="23">
        <v>70</v>
      </c>
      <c r="H4819" s="25">
        <v>10.675519939999999</v>
      </c>
    </row>
    <row r="4820" spans="1:8">
      <c r="A4820" s="23">
        <v>4817</v>
      </c>
      <c r="B4820" s="23">
        <v>1000</v>
      </c>
      <c r="C4820" s="23">
        <v>0.8</v>
      </c>
      <c r="D4820" s="23">
        <v>3000</v>
      </c>
      <c r="E4820" s="23">
        <v>10</v>
      </c>
      <c r="F4820" s="23">
        <v>30</v>
      </c>
      <c r="G4820" s="23">
        <v>100</v>
      </c>
      <c r="H4820" s="25">
        <v>9.9179363249999994</v>
      </c>
    </row>
    <row r="4821" spans="1:8">
      <c r="A4821" s="23">
        <v>4818</v>
      </c>
      <c r="B4821" s="23">
        <v>1000</v>
      </c>
      <c r="C4821" s="23">
        <v>0.8</v>
      </c>
      <c r="D4821" s="23">
        <v>3000</v>
      </c>
      <c r="E4821" s="23">
        <v>10</v>
      </c>
      <c r="F4821" s="23">
        <v>60</v>
      </c>
      <c r="G4821" s="23">
        <v>0</v>
      </c>
      <c r="H4821" s="25">
        <v>13.22160435</v>
      </c>
    </row>
    <row r="4822" spans="1:8">
      <c r="A4822" s="23">
        <v>4819</v>
      </c>
      <c r="B4822" s="23">
        <v>1000</v>
      </c>
      <c r="C4822" s="23">
        <v>0.8</v>
      </c>
      <c r="D4822" s="23">
        <v>3000</v>
      </c>
      <c r="E4822" s="23">
        <v>10</v>
      </c>
      <c r="F4822" s="23">
        <v>60</v>
      </c>
      <c r="G4822" s="23">
        <v>5</v>
      </c>
      <c r="H4822" s="25">
        <v>10.55192184</v>
      </c>
    </row>
    <row r="4823" spans="1:8">
      <c r="A4823" s="23">
        <v>4820</v>
      </c>
      <c r="B4823" s="23">
        <v>1000</v>
      </c>
      <c r="C4823" s="23">
        <v>0.8</v>
      </c>
      <c r="D4823" s="23">
        <v>3000</v>
      </c>
      <c r="E4823" s="23">
        <v>10</v>
      </c>
      <c r="F4823" s="23">
        <v>60</v>
      </c>
      <c r="G4823" s="23">
        <v>10</v>
      </c>
      <c r="H4823" s="25">
        <v>9.7878417970000005</v>
      </c>
    </row>
    <row r="4824" spans="1:8">
      <c r="A4824" s="23">
        <v>4821</v>
      </c>
      <c r="B4824" s="23">
        <v>1000</v>
      </c>
      <c r="C4824" s="23">
        <v>0.8</v>
      </c>
      <c r="D4824" s="23">
        <v>3000</v>
      </c>
      <c r="E4824" s="23">
        <v>10</v>
      </c>
      <c r="F4824" s="23">
        <v>60</v>
      </c>
      <c r="G4824" s="23">
        <v>40</v>
      </c>
      <c r="H4824" s="25">
        <v>8.5752449039999998</v>
      </c>
    </row>
    <row r="4825" spans="1:8">
      <c r="A4825" s="23">
        <v>4822</v>
      </c>
      <c r="B4825" s="23">
        <v>1000</v>
      </c>
      <c r="C4825" s="23">
        <v>0.8</v>
      </c>
      <c r="D4825" s="23">
        <v>3000</v>
      </c>
      <c r="E4825" s="23">
        <v>10</v>
      </c>
      <c r="F4825" s="23">
        <v>60</v>
      </c>
      <c r="G4825" s="23">
        <v>70</v>
      </c>
      <c r="H4825" s="25">
        <v>0</v>
      </c>
    </row>
    <row r="4826" spans="1:8">
      <c r="A4826" s="23">
        <v>4823</v>
      </c>
      <c r="B4826" s="23">
        <v>1000</v>
      </c>
      <c r="C4826" s="23">
        <v>0.8</v>
      </c>
      <c r="D4826" s="23">
        <v>3000</v>
      </c>
      <c r="E4826" s="23">
        <v>10</v>
      </c>
      <c r="F4826" s="23">
        <v>60</v>
      </c>
      <c r="G4826" s="23">
        <v>100</v>
      </c>
      <c r="H4826" s="25">
        <v>0</v>
      </c>
    </row>
    <row r="4827" spans="1:8">
      <c r="A4827" s="23">
        <v>4824</v>
      </c>
      <c r="B4827" s="23">
        <v>1000</v>
      </c>
      <c r="C4827" s="23">
        <v>0.8</v>
      </c>
      <c r="D4827" s="23">
        <v>3000</v>
      </c>
      <c r="E4827" s="23">
        <v>20</v>
      </c>
      <c r="F4827" s="23">
        <v>0</v>
      </c>
      <c r="G4827" s="23">
        <v>0</v>
      </c>
      <c r="H4827" s="25">
        <v>18.87051773</v>
      </c>
    </row>
    <row r="4828" spans="1:8">
      <c r="A4828" s="23">
        <v>4825</v>
      </c>
      <c r="B4828" s="23">
        <v>1000</v>
      </c>
      <c r="C4828" s="23">
        <v>0.8</v>
      </c>
      <c r="D4828" s="23">
        <v>3000</v>
      </c>
      <c r="E4828" s="23">
        <v>20</v>
      </c>
      <c r="F4828" s="23">
        <v>0</v>
      </c>
      <c r="G4828" s="23">
        <v>5</v>
      </c>
      <c r="H4828" s="25">
        <v>16.673027040000001</v>
      </c>
    </row>
    <row r="4829" spans="1:8">
      <c r="A4829" s="23">
        <v>4826</v>
      </c>
      <c r="B4829" s="23">
        <v>1000</v>
      </c>
      <c r="C4829" s="23">
        <v>0.8</v>
      </c>
      <c r="D4829" s="23">
        <v>3000</v>
      </c>
      <c r="E4829" s="23">
        <v>20</v>
      </c>
      <c r="F4829" s="23">
        <v>0</v>
      </c>
      <c r="G4829" s="23">
        <v>10</v>
      </c>
      <c r="H4829" s="25">
        <v>15.52245808</v>
      </c>
    </row>
    <row r="4830" spans="1:8">
      <c r="A4830" s="23">
        <v>4827</v>
      </c>
      <c r="B4830" s="23">
        <v>1000</v>
      </c>
      <c r="C4830" s="23">
        <v>0.8</v>
      </c>
      <c r="D4830" s="23">
        <v>3000</v>
      </c>
      <c r="E4830" s="23">
        <v>20</v>
      </c>
      <c r="F4830" s="23">
        <v>0</v>
      </c>
      <c r="G4830" s="23">
        <v>40</v>
      </c>
      <c r="H4830" s="25">
        <v>12.96906471</v>
      </c>
    </row>
    <row r="4831" spans="1:8">
      <c r="A4831" s="23">
        <v>4828</v>
      </c>
      <c r="B4831" s="23">
        <v>1000</v>
      </c>
      <c r="C4831" s="23">
        <v>0.8</v>
      </c>
      <c r="D4831" s="23">
        <v>3000</v>
      </c>
      <c r="E4831" s="23">
        <v>20</v>
      </c>
      <c r="F4831" s="23">
        <v>0</v>
      </c>
      <c r="G4831" s="23">
        <v>70</v>
      </c>
      <c r="H4831" s="25">
        <v>11.734514239999999</v>
      </c>
    </row>
    <row r="4832" spans="1:8">
      <c r="A4832" s="23">
        <v>4829</v>
      </c>
      <c r="B4832" s="23">
        <v>1000</v>
      </c>
      <c r="C4832" s="23">
        <v>0.8</v>
      </c>
      <c r="D4832" s="23">
        <v>3000</v>
      </c>
      <c r="E4832" s="23">
        <v>20</v>
      </c>
      <c r="F4832" s="23">
        <v>0</v>
      </c>
      <c r="G4832" s="23">
        <v>100</v>
      </c>
      <c r="H4832" s="25">
        <v>10.845398899999999</v>
      </c>
    </row>
    <row r="4833" spans="1:8">
      <c r="A4833" s="23">
        <v>4830</v>
      </c>
      <c r="B4833" s="23">
        <v>1000</v>
      </c>
      <c r="C4833" s="23">
        <v>0.8</v>
      </c>
      <c r="D4833" s="23">
        <v>3000</v>
      </c>
      <c r="E4833" s="23">
        <v>20</v>
      </c>
      <c r="F4833" s="23">
        <v>30</v>
      </c>
      <c r="G4833" s="23">
        <v>0</v>
      </c>
      <c r="H4833" s="25">
        <v>17.631898880000001</v>
      </c>
    </row>
    <row r="4834" spans="1:8">
      <c r="A4834" s="23">
        <v>4831</v>
      </c>
      <c r="B4834" s="23">
        <v>1000</v>
      </c>
      <c r="C4834" s="23">
        <v>0.8</v>
      </c>
      <c r="D4834" s="23">
        <v>3000</v>
      </c>
      <c r="E4834" s="23">
        <v>20</v>
      </c>
      <c r="F4834" s="23">
        <v>30</v>
      </c>
      <c r="G4834" s="23">
        <v>5</v>
      </c>
      <c r="H4834" s="25">
        <v>15.37147045</v>
      </c>
    </row>
    <row r="4835" spans="1:8">
      <c r="A4835" s="23">
        <v>4832</v>
      </c>
      <c r="B4835" s="23">
        <v>1000</v>
      </c>
      <c r="C4835" s="23">
        <v>0.8</v>
      </c>
      <c r="D4835" s="23">
        <v>3000</v>
      </c>
      <c r="E4835" s="23">
        <v>20</v>
      </c>
      <c r="F4835" s="23">
        <v>30</v>
      </c>
      <c r="G4835" s="23">
        <v>10</v>
      </c>
      <c r="H4835" s="25">
        <v>14.002110480000001</v>
      </c>
    </row>
    <row r="4836" spans="1:8">
      <c r="A4836" s="23">
        <v>4833</v>
      </c>
      <c r="B4836" s="23">
        <v>1000</v>
      </c>
      <c r="C4836" s="23">
        <v>0.8</v>
      </c>
      <c r="D4836" s="23">
        <v>3000</v>
      </c>
      <c r="E4836" s="23">
        <v>20</v>
      </c>
      <c r="F4836" s="23">
        <v>30</v>
      </c>
      <c r="G4836" s="23">
        <v>40</v>
      </c>
      <c r="H4836" s="25">
        <v>11.8268013</v>
      </c>
    </row>
    <row r="4837" spans="1:8">
      <c r="A4837" s="23">
        <v>4834</v>
      </c>
      <c r="B4837" s="23">
        <v>1000</v>
      </c>
      <c r="C4837" s="23">
        <v>0.8</v>
      </c>
      <c r="D4837" s="23">
        <v>3000</v>
      </c>
      <c r="E4837" s="23">
        <v>20</v>
      </c>
      <c r="F4837" s="23">
        <v>30</v>
      </c>
      <c r="G4837" s="23">
        <v>70</v>
      </c>
      <c r="H4837" s="25">
        <v>10.75852585</v>
      </c>
    </row>
    <row r="4838" spans="1:8">
      <c r="A4838" s="23">
        <v>4835</v>
      </c>
      <c r="B4838" s="23">
        <v>1000</v>
      </c>
      <c r="C4838" s="23">
        <v>0.8</v>
      </c>
      <c r="D4838" s="23">
        <v>3000</v>
      </c>
      <c r="E4838" s="23">
        <v>20</v>
      </c>
      <c r="F4838" s="23">
        <v>30</v>
      </c>
      <c r="G4838" s="23">
        <v>100</v>
      </c>
      <c r="H4838" s="25">
        <v>9.9860019680000001</v>
      </c>
    </row>
    <row r="4839" spans="1:8">
      <c r="A4839" s="23">
        <v>4836</v>
      </c>
      <c r="B4839" s="23">
        <v>1000</v>
      </c>
      <c r="C4839" s="23">
        <v>0.8</v>
      </c>
      <c r="D4839" s="23">
        <v>3000</v>
      </c>
      <c r="E4839" s="23">
        <v>20</v>
      </c>
      <c r="F4839" s="23">
        <v>60</v>
      </c>
      <c r="G4839" s="23">
        <v>0</v>
      </c>
      <c r="H4839" s="25">
        <v>13.324158669999999</v>
      </c>
    </row>
    <row r="4840" spans="1:8">
      <c r="A4840" s="23">
        <v>4837</v>
      </c>
      <c r="B4840" s="23">
        <v>1000</v>
      </c>
      <c r="C4840" s="23">
        <v>0.8</v>
      </c>
      <c r="D4840" s="23">
        <v>3000</v>
      </c>
      <c r="E4840" s="23">
        <v>20</v>
      </c>
      <c r="F4840" s="23">
        <v>60</v>
      </c>
      <c r="G4840" s="23">
        <v>5</v>
      </c>
      <c r="H4840" s="25">
        <v>10.63497353</v>
      </c>
    </row>
    <row r="4841" spans="1:8">
      <c r="A4841" s="23">
        <v>4838</v>
      </c>
      <c r="B4841" s="23">
        <v>1000</v>
      </c>
      <c r="C4841" s="23">
        <v>0.8</v>
      </c>
      <c r="D4841" s="23">
        <v>3000</v>
      </c>
      <c r="E4841" s="23">
        <v>20</v>
      </c>
      <c r="F4841" s="23">
        <v>60</v>
      </c>
      <c r="G4841" s="23">
        <v>10</v>
      </c>
      <c r="H4841" s="25">
        <v>9.8568487170000001</v>
      </c>
    </row>
    <row r="4842" spans="1:8">
      <c r="A4842" s="23">
        <v>4839</v>
      </c>
      <c r="B4842" s="23">
        <v>1000</v>
      </c>
      <c r="C4842" s="23">
        <v>0.8</v>
      </c>
      <c r="D4842" s="23">
        <v>3000</v>
      </c>
      <c r="E4842" s="23">
        <v>20</v>
      </c>
      <c r="F4842" s="23">
        <v>60</v>
      </c>
      <c r="G4842" s="23">
        <v>40</v>
      </c>
      <c r="H4842" s="25">
        <v>8.6234674449999993</v>
      </c>
    </row>
    <row r="4843" spans="1:8">
      <c r="A4843" s="23">
        <v>4840</v>
      </c>
      <c r="B4843" s="23">
        <v>1000</v>
      </c>
      <c r="C4843" s="23">
        <v>0.8</v>
      </c>
      <c r="D4843" s="23">
        <v>3000</v>
      </c>
      <c r="E4843" s="23">
        <v>20</v>
      </c>
      <c r="F4843" s="23">
        <v>60</v>
      </c>
      <c r="G4843" s="23">
        <v>70</v>
      </c>
      <c r="H4843" s="25">
        <v>0</v>
      </c>
    </row>
    <row r="4844" spans="1:8">
      <c r="A4844" s="23">
        <v>4841</v>
      </c>
      <c r="B4844" s="23">
        <v>1000</v>
      </c>
      <c r="C4844" s="23">
        <v>0.8</v>
      </c>
      <c r="D4844" s="23">
        <v>3000</v>
      </c>
      <c r="E4844" s="23">
        <v>20</v>
      </c>
      <c r="F4844" s="23">
        <v>60</v>
      </c>
      <c r="G4844" s="23">
        <v>100</v>
      </c>
      <c r="H4844" s="25">
        <v>0</v>
      </c>
    </row>
    <row r="4845" spans="1:8">
      <c r="A4845" s="23">
        <v>4842</v>
      </c>
      <c r="B4845" s="23">
        <v>1000</v>
      </c>
      <c r="C4845" s="23">
        <v>0.8</v>
      </c>
      <c r="D4845" s="23">
        <v>3000</v>
      </c>
      <c r="E4845" s="23">
        <v>50</v>
      </c>
      <c r="F4845" s="23">
        <v>0</v>
      </c>
      <c r="G4845" s="23">
        <v>0</v>
      </c>
      <c r="H4845" s="25">
        <v>18.98007965</v>
      </c>
    </row>
    <row r="4846" spans="1:8">
      <c r="A4846" s="23">
        <v>4843</v>
      </c>
      <c r="B4846" s="23">
        <v>1000</v>
      </c>
      <c r="C4846" s="23">
        <v>0.8</v>
      </c>
      <c r="D4846" s="23">
        <v>3000</v>
      </c>
      <c r="E4846" s="23">
        <v>50</v>
      </c>
      <c r="F4846" s="23">
        <v>0</v>
      </c>
      <c r="G4846" s="23">
        <v>5</v>
      </c>
      <c r="H4846" s="25">
        <v>16.762840270000002</v>
      </c>
    </row>
    <row r="4847" spans="1:8">
      <c r="A4847" s="23">
        <v>4844</v>
      </c>
      <c r="B4847" s="23">
        <v>1000</v>
      </c>
      <c r="C4847" s="23">
        <v>0.8</v>
      </c>
      <c r="D4847" s="23">
        <v>3000</v>
      </c>
      <c r="E4847" s="23">
        <v>50</v>
      </c>
      <c r="F4847" s="23">
        <v>0</v>
      </c>
      <c r="G4847" s="23">
        <v>10</v>
      </c>
      <c r="H4847" s="25">
        <v>15.641919140000001</v>
      </c>
    </row>
    <row r="4848" spans="1:8">
      <c r="A4848" s="23">
        <v>4845</v>
      </c>
      <c r="B4848" s="23">
        <v>1000</v>
      </c>
      <c r="C4848" s="23">
        <v>0.8</v>
      </c>
      <c r="D4848" s="23">
        <v>3000</v>
      </c>
      <c r="E4848" s="23">
        <v>50</v>
      </c>
      <c r="F4848" s="23">
        <v>0</v>
      </c>
      <c r="G4848" s="23">
        <v>40</v>
      </c>
      <c r="H4848" s="25">
        <v>13.046110150000001</v>
      </c>
    </row>
    <row r="4849" spans="1:8">
      <c r="A4849" s="23">
        <v>4846</v>
      </c>
      <c r="B4849" s="23">
        <v>1000</v>
      </c>
      <c r="C4849" s="23">
        <v>0.8</v>
      </c>
      <c r="D4849" s="23">
        <v>3000</v>
      </c>
      <c r="E4849" s="23">
        <v>50</v>
      </c>
      <c r="F4849" s="23">
        <v>0</v>
      </c>
      <c r="G4849" s="23">
        <v>70</v>
      </c>
      <c r="H4849" s="25">
        <v>11.794298169999999</v>
      </c>
    </row>
    <row r="4850" spans="1:8">
      <c r="A4850" s="23">
        <v>4847</v>
      </c>
      <c r="B4850" s="23">
        <v>1000</v>
      </c>
      <c r="C4850" s="23">
        <v>0.8</v>
      </c>
      <c r="D4850" s="23">
        <v>3000</v>
      </c>
      <c r="E4850" s="23">
        <v>50</v>
      </c>
      <c r="F4850" s="23">
        <v>0</v>
      </c>
      <c r="G4850" s="23">
        <v>100</v>
      </c>
      <c r="H4850" s="25">
        <v>10.89417458</v>
      </c>
    </row>
    <row r="4851" spans="1:8">
      <c r="A4851" s="23">
        <v>4848</v>
      </c>
      <c r="B4851" s="23">
        <v>1000</v>
      </c>
      <c r="C4851" s="23">
        <v>0.8</v>
      </c>
      <c r="D4851" s="23">
        <v>3000</v>
      </c>
      <c r="E4851" s="23">
        <v>50</v>
      </c>
      <c r="F4851" s="23">
        <v>30</v>
      </c>
      <c r="G4851" s="23">
        <v>0</v>
      </c>
      <c r="H4851" s="25">
        <v>17.724327089999999</v>
      </c>
    </row>
    <row r="4852" spans="1:8">
      <c r="A4852" s="23">
        <v>4849</v>
      </c>
      <c r="B4852" s="23">
        <v>1000</v>
      </c>
      <c r="C4852" s="23">
        <v>0.8</v>
      </c>
      <c r="D4852" s="23">
        <v>3000</v>
      </c>
      <c r="E4852" s="23">
        <v>50</v>
      </c>
      <c r="F4852" s="23">
        <v>30</v>
      </c>
      <c r="G4852" s="23">
        <v>5</v>
      </c>
      <c r="H4852" s="25">
        <v>15.488255499999999</v>
      </c>
    </row>
    <row r="4853" spans="1:8">
      <c r="A4853" s="23">
        <v>4850</v>
      </c>
      <c r="B4853" s="23">
        <v>1000</v>
      </c>
      <c r="C4853" s="23">
        <v>0.8</v>
      </c>
      <c r="D4853" s="23">
        <v>3000</v>
      </c>
      <c r="E4853" s="23">
        <v>50</v>
      </c>
      <c r="F4853" s="23">
        <v>30</v>
      </c>
      <c r="G4853" s="23">
        <v>10</v>
      </c>
      <c r="H4853" s="25">
        <v>14.096116070000001</v>
      </c>
    </row>
    <row r="4854" spans="1:8">
      <c r="A4854" s="23">
        <v>4851</v>
      </c>
      <c r="B4854" s="23">
        <v>1000</v>
      </c>
      <c r="C4854" s="23">
        <v>0.8</v>
      </c>
      <c r="D4854" s="23">
        <v>3000</v>
      </c>
      <c r="E4854" s="23">
        <v>50</v>
      </c>
      <c r="F4854" s="23">
        <v>30</v>
      </c>
      <c r="G4854" s="23">
        <v>40</v>
      </c>
      <c r="H4854" s="25">
        <v>11.888616559999999</v>
      </c>
    </row>
    <row r="4855" spans="1:8">
      <c r="A4855" s="23">
        <v>4852</v>
      </c>
      <c r="B4855" s="23">
        <v>1000</v>
      </c>
      <c r="C4855" s="23">
        <v>0.8</v>
      </c>
      <c r="D4855" s="23">
        <v>3000</v>
      </c>
      <c r="E4855" s="23">
        <v>50</v>
      </c>
      <c r="F4855" s="23">
        <v>30</v>
      </c>
      <c r="G4855" s="23">
        <v>70</v>
      </c>
      <c r="H4855" s="25">
        <v>10.80689621</v>
      </c>
    </row>
    <row r="4856" spans="1:8">
      <c r="A4856" s="23">
        <v>4853</v>
      </c>
      <c r="B4856" s="23">
        <v>1000</v>
      </c>
      <c r="C4856" s="23">
        <v>0.8</v>
      </c>
      <c r="D4856" s="23">
        <v>3000</v>
      </c>
      <c r="E4856" s="23">
        <v>50</v>
      </c>
      <c r="F4856" s="23">
        <v>30</v>
      </c>
      <c r="G4856" s="23">
        <v>100</v>
      </c>
      <c r="H4856" s="25">
        <v>10.02572823</v>
      </c>
    </row>
    <row r="4857" spans="1:8">
      <c r="A4857" s="23">
        <v>4854</v>
      </c>
      <c r="B4857" s="23">
        <v>1000</v>
      </c>
      <c r="C4857" s="23">
        <v>0.8</v>
      </c>
      <c r="D4857" s="23">
        <v>3000</v>
      </c>
      <c r="E4857" s="23">
        <v>50</v>
      </c>
      <c r="F4857" s="23">
        <v>60</v>
      </c>
      <c r="G4857" s="23">
        <v>0</v>
      </c>
      <c r="H4857" s="25">
        <v>13.38345528</v>
      </c>
    </row>
    <row r="4858" spans="1:8">
      <c r="A4858" s="23">
        <v>4855</v>
      </c>
      <c r="B4858" s="23">
        <v>1000</v>
      </c>
      <c r="C4858" s="23">
        <v>0.8</v>
      </c>
      <c r="D4858" s="23">
        <v>3000</v>
      </c>
      <c r="E4858" s="23">
        <v>50</v>
      </c>
      <c r="F4858" s="23">
        <v>60</v>
      </c>
      <c r="G4858" s="23">
        <v>5</v>
      </c>
      <c r="H4858" s="25">
        <v>10.68339825</v>
      </c>
    </row>
    <row r="4859" spans="1:8">
      <c r="A4859" s="23">
        <v>4856</v>
      </c>
      <c r="B4859" s="23">
        <v>1000</v>
      </c>
      <c r="C4859" s="23">
        <v>0.8</v>
      </c>
      <c r="D4859" s="23">
        <v>3000</v>
      </c>
      <c r="E4859" s="23">
        <v>50</v>
      </c>
      <c r="F4859" s="23">
        <v>60</v>
      </c>
      <c r="G4859" s="23">
        <v>10</v>
      </c>
      <c r="H4859" s="25">
        <v>9.8971614839999997</v>
      </c>
    </row>
    <row r="4860" spans="1:8">
      <c r="A4860" s="23">
        <v>4857</v>
      </c>
      <c r="B4860" s="23">
        <v>1000</v>
      </c>
      <c r="C4860" s="23">
        <v>0.8</v>
      </c>
      <c r="D4860" s="23">
        <v>3000</v>
      </c>
      <c r="E4860" s="23">
        <v>50</v>
      </c>
      <c r="F4860" s="23">
        <v>60</v>
      </c>
      <c r="G4860" s="23">
        <v>40</v>
      </c>
      <c r="H4860" s="25">
        <v>8.6517524720000001</v>
      </c>
    </row>
    <row r="4861" spans="1:8">
      <c r="A4861" s="23">
        <v>4858</v>
      </c>
      <c r="B4861" s="23">
        <v>1000</v>
      </c>
      <c r="C4861" s="23">
        <v>0.8</v>
      </c>
      <c r="D4861" s="23">
        <v>3000</v>
      </c>
      <c r="E4861" s="23">
        <v>50</v>
      </c>
      <c r="F4861" s="23">
        <v>60</v>
      </c>
      <c r="G4861" s="23">
        <v>70</v>
      </c>
      <c r="H4861" s="25">
        <v>0</v>
      </c>
    </row>
    <row r="4862" spans="1:8">
      <c r="A4862" s="23">
        <v>4859</v>
      </c>
      <c r="B4862" s="23">
        <v>1000</v>
      </c>
      <c r="C4862" s="23">
        <v>0.8</v>
      </c>
      <c r="D4862" s="23">
        <v>3000</v>
      </c>
      <c r="E4862" s="23">
        <v>50</v>
      </c>
      <c r="F4862" s="23">
        <v>60</v>
      </c>
      <c r="G4862" s="23">
        <v>100</v>
      </c>
      <c r="H4862" s="25">
        <v>0</v>
      </c>
    </row>
    <row r="4863" spans="1:8">
      <c r="A4863" s="23">
        <v>4860</v>
      </c>
      <c r="B4863" s="23">
        <v>1000</v>
      </c>
      <c r="C4863" s="23">
        <v>0.7</v>
      </c>
      <c r="D4863" s="23">
        <v>10</v>
      </c>
      <c r="E4863" s="23">
        <v>1</v>
      </c>
      <c r="F4863" s="23">
        <v>0</v>
      </c>
      <c r="G4863" s="23">
        <v>0</v>
      </c>
      <c r="H4863" s="25">
        <v>0</v>
      </c>
    </row>
    <row r="4864" spans="1:8">
      <c r="A4864" s="23">
        <v>4861</v>
      </c>
      <c r="B4864" s="23">
        <v>1000</v>
      </c>
      <c r="C4864" s="23">
        <v>0.7</v>
      </c>
      <c r="D4864" s="23">
        <v>10</v>
      </c>
      <c r="E4864" s="23">
        <v>1</v>
      </c>
      <c r="F4864" s="23">
        <v>0</v>
      </c>
      <c r="G4864" s="23">
        <v>5</v>
      </c>
      <c r="H4864" s="25">
        <v>0</v>
      </c>
    </row>
    <row r="4865" spans="1:8">
      <c r="A4865" s="23">
        <v>4862</v>
      </c>
      <c r="B4865" s="23">
        <v>1000</v>
      </c>
      <c r="C4865" s="23">
        <v>0.7</v>
      </c>
      <c r="D4865" s="23">
        <v>10</v>
      </c>
      <c r="E4865" s="23">
        <v>1</v>
      </c>
      <c r="F4865" s="23">
        <v>0</v>
      </c>
      <c r="G4865" s="23">
        <v>10</v>
      </c>
      <c r="H4865" s="25">
        <v>0</v>
      </c>
    </row>
    <row r="4866" spans="1:8">
      <c r="A4866" s="23">
        <v>4863</v>
      </c>
      <c r="B4866" s="23">
        <v>1000</v>
      </c>
      <c r="C4866" s="23">
        <v>0.7</v>
      </c>
      <c r="D4866" s="23">
        <v>10</v>
      </c>
      <c r="E4866" s="23">
        <v>1</v>
      </c>
      <c r="F4866" s="23">
        <v>0</v>
      </c>
      <c r="G4866" s="23">
        <v>40</v>
      </c>
      <c r="H4866" s="25">
        <v>0</v>
      </c>
    </row>
    <row r="4867" spans="1:8">
      <c r="A4867" s="23">
        <v>4864</v>
      </c>
      <c r="B4867" s="23">
        <v>1000</v>
      </c>
      <c r="C4867" s="23">
        <v>0.7</v>
      </c>
      <c r="D4867" s="23">
        <v>10</v>
      </c>
      <c r="E4867" s="23">
        <v>1</v>
      </c>
      <c r="F4867" s="23">
        <v>0</v>
      </c>
      <c r="G4867" s="23">
        <v>70</v>
      </c>
      <c r="H4867" s="25">
        <v>0</v>
      </c>
    </row>
    <row r="4868" spans="1:8">
      <c r="A4868" s="23">
        <v>4865</v>
      </c>
      <c r="B4868" s="23">
        <v>1000</v>
      </c>
      <c r="C4868" s="23">
        <v>0.7</v>
      </c>
      <c r="D4868" s="23">
        <v>10</v>
      </c>
      <c r="E4868" s="23">
        <v>1</v>
      </c>
      <c r="F4868" s="23">
        <v>0</v>
      </c>
      <c r="G4868" s="23">
        <v>100</v>
      </c>
      <c r="H4868" s="25">
        <v>0</v>
      </c>
    </row>
    <row r="4869" spans="1:8">
      <c r="A4869" s="23">
        <v>4866</v>
      </c>
      <c r="B4869" s="23">
        <v>1000</v>
      </c>
      <c r="C4869" s="23">
        <v>0.7</v>
      </c>
      <c r="D4869" s="23">
        <v>10</v>
      </c>
      <c r="E4869" s="23">
        <v>1</v>
      </c>
      <c r="F4869" s="23">
        <v>30</v>
      </c>
      <c r="G4869" s="23">
        <v>0</v>
      </c>
      <c r="H4869" s="25">
        <v>0</v>
      </c>
    </row>
    <row r="4870" spans="1:8">
      <c r="A4870" s="23">
        <v>4867</v>
      </c>
      <c r="B4870" s="23">
        <v>1000</v>
      </c>
      <c r="C4870" s="23">
        <v>0.7</v>
      </c>
      <c r="D4870" s="23">
        <v>10</v>
      </c>
      <c r="E4870" s="23">
        <v>1</v>
      </c>
      <c r="F4870" s="23">
        <v>30</v>
      </c>
      <c r="G4870" s="23">
        <v>5</v>
      </c>
      <c r="H4870" s="25">
        <v>0</v>
      </c>
    </row>
    <row r="4871" spans="1:8">
      <c r="A4871" s="23">
        <v>4868</v>
      </c>
      <c r="B4871" s="23">
        <v>1000</v>
      </c>
      <c r="C4871" s="23">
        <v>0.7</v>
      </c>
      <c r="D4871" s="23">
        <v>10</v>
      </c>
      <c r="E4871" s="23">
        <v>1</v>
      </c>
      <c r="F4871" s="23">
        <v>30</v>
      </c>
      <c r="G4871" s="23">
        <v>10</v>
      </c>
      <c r="H4871" s="25">
        <v>0</v>
      </c>
    </row>
    <row r="4872" spans="1:8">
      <c r="A4872" s="23">
        <v>4869</v>
      </c>
      <c r="B4872" s="23">
        <v>1000</v>
      </c>
      <c r="C4872" s="23">
        <v>0.7</v>
      </c>
      <c r="D4872" s="23">
        <v>10</v>
      </c>
      <c r="E4872" s="23">
        <v>1</v>
      </c>
      <c r="F4872" s="23">
        <v>30</v>
      </c>
      <c r="G4872" s="23">
        <v>40</v>
      </c>
      <c r="H4872" s="25">
        <v>0</v>
      </c>
    </row>
    <row r="4873" spans="1:8">
      <c r="A4873" s="23">
        <v>4870</v>
      </c>
      <c r="B4873" s="23">
        <v>1000</v>
      </c>
      <c r="C4873" s="23">
        <v>0.7</v>
      </c>
      <c r="D4873" s="23">
        <v>10</v>
      </c>
      <c r="E4873" s="23">
        <v>1</v>
      </c>
      <c r="F4873" s="23">
        <v>30</v>
      </c>
      <c r="G4873" s="23">
        <v>70</v>
      </c>
      <c r="H4873" s="25">
        <v>0</v>
      </c>
    </row>
    <row r="4874" spans="1:8">
      <c r="A4874" s="23">
        <v>4871</v>
      </c>
      <c r="B4874" s="23">
        <v>1000</v>
      </c>
      <c r="C4874" s="23">
        <v>0.7</v>
      </c>
      <c r="D4874" s="23">
        <v>10</v>
      </c>
      <c r="E4874" s="23">
        <v>1</v>
      </c>
      <c r="F4874" s="23">
        <v>30</v>
      </c>
      <c r="G4874" s="23">
        <v>100</v>
      </c>
      <c r="H4874" s="25">
        <v>0</v>
      </c>
    </row>
    <row r="4875" spans="1:8">
      <c r="A4875" s="23">
        <v>4872</v>
      </c>
      <c r="B4875" s="23">
        <v>1000</v>
      </c>
      <c r="C4875" s="23">
        <v>0.7</v>
      </c>
      <c r="D4875" s="23">
        <v>10</v>
      </c>
      <c r="E4875" s="23">
        <v>1</v>
      </c>
      <c r="F4875" s="23">
        <v>60</v>
      </c>
      <c r="G4875" s="23">
        <v>0</v>
      </c>
      <c r="H4875" s="25">
        <v>0</v>
      </c>
    </row>
    <row r="4876" spans="1:8">
      <c r="A4876" s="23">
        <v>4873</v>
      </c>
      <c r="B4876" s="23">
        <v>1000</v>
      </c>
      <c r="C4876" s="23">
        <v>0.7</v>
      </c>
      <c r="D4876" s="23">
        <v>10</v>
      </c>
      <c r="E4876" s="23">
        <v>1</v>
      </c>
      <c r="F4876" s="23">
        <v>60</v>
      </c>
      <c r="G4876" s="23">
        <v>5</v>
      </c>
      <c r="H4876" s="25">
        <v>0</v>
      </c>
    </row>
    <row r="4877" spans="1:8">
      <c r="A4877" s="23">
        <v>4874</v>
      </c>
      <c r="B4877" s="23">
        <v>1000</v>
      </c>
      <c r="C4877" s="23">
        <v>0.7</v>
      </c>
      <c r="D4877" s="23">
        <v>10</v>
      </c>
      <c r="E4877" s="23">
        <v>1</v>
      </c>
      <c r="F4877" s="23">
        <v>60</v>
      </c>
      <c r="G4877" s="23">
        <v>10</v>
      </c>
      <c r="H4877" s="25">
        <v>0</v>
      </c>
    </row>
    <row r="4878" spans="1:8">
      <c r="A4878" s="23">
        <v>4875</v>
      </c>
      <c r="B4878" s="23">
        <v>1000</v>
      </c>
      <c r="C4878" s="23">
        <v>0.7</v>
      </c>
      <c r="D4878" s="23">
        <v>10</v>
      </c>
      <c r="E4878" s="23">
        <v>1</v>
      </c>
      <c r="F4878" s="23">
        <v>60</v>
      </c>
      <c r="G4878" s="23">
        <v>40</v>
      </c>
      <c r="H4878" s="25">
        <v>0</v>
      </c>
    </row>
    <row r="4879" spans="1:8">
      <c r="A4879" s="23">
        <v>4876</v>
      </c>
      <c r="B4879" s="23">
        <v>1000</v>
      </c>
      <c r="C4879" s="23">
        <v>0.7</v>
      </c>
      <c r="D4879" s="23">
        <v>10</v>
      </c>
      <c r="E4879" s="23">
        <v>1</v>
      </c>
      <c r="F4879" s="23">
        <v>60</v>
      </c>
      <c r="G4879" s="23">
        <v>70</v>
      </c>
      <c r="H4879" s="25">
        <v>0</v>
      </c>
    </row>
    <row r="4880" spans="1:8">
      <c r="A4880" s="23">
        <v>4877</v>
      </c>
      <c r="B4880" s="23">
        <v>1000</v>
      </c>
      <c r="C4880" s="23">
        <v>0.7</v>
      </c>
      <c r="D4880" s="23">
        <v>10</v>
      </c>
      <c r="E4880" s="23">
        <v>1</v>
      </c>
      <c r="F4880" s="23">
        <v>60</v>
      </c>
      <c r="G4880" s="23">
        <v>100</v>
      </c>
      <c r="H4880" s="25">
        <v>0</v>
      </c>
    </row>
    <row r="4881" spans="1:8">
      <c r="A4881" s="23">
        <v>4878</v>
      </c>
      <c r="B4881" s="23">
        <v>1000</v>
      </c>
      <c r="C4881" s="23">
        <v>0.7</v>
      </c>
      <c r="D4881" s="23">
        <v>10</v>
      </c>
      <c r="E4881" s="23">
        <v>5</v>
      </c>
      <c r="F4881" s="23">
        <v>0</v>
      </c>
      <c r="G4881" s="23">
        <v>0</v>
      </c>
      <c r="H4881" s="25">
        <v>0.49515020799999998</v>
      </c>
    </row>
    <row r="4882" spans="1:8">
      <c r="A4882" s="23">
        <v>4879</v>
      </c>
      <c r="B4882" s="23">
        <v>1000</v>
      </c>
      <c r="C4882" s="23">
        <v>0.7</v>
      </c>
      <c r="D4882" s="23">
        <v>10</v>
      </c>
      <c r="E4882" s="23">
        <v>5</v>
      </c>
      <c r="F4882" s="23">
        <v>0</v>
      </c>
      <c r="G4882" s="23">
        <v>5</v>
      </c>
      <c r="H4882" s="25">
        <v>0</v>
      </c>
    </row>
    <row r="4883" spans="1:8">
      <c r="A4883" s="23">
        <v>4880</v>
      </c>
      <c r="B4883" s="23">
        <v>1000</v>
      </c>
      <c r="C4883" s="23">
        <v>0.7</v>
      </c>
      <c r="D4883" s="23">
        <v>10</v>
      </c>
      <c r="E4883" s="23">
        <v>5</v>
      </c>
      <c r="F4883" s="23">
        <v>0</v>
      </c>
      <c r="G4883" s="23">
        <v>10</v>
      </c>
      <c r="H4883" s="25">
        <v>0</v>
      </c>
    </row>
    <row r="4884" spans="1:8">
      <c r="A4884" s="23">
        <v>4881</v>
      </c>
      <c r="B4884" s="23">
        <v>1000</v>
      </c>
      <c r="C4884" s="23">
        <v>0.7</v>
      </c>
      <c r="D4884" s="23">
        <v>10</v>
      </c>
      <c r="E4884" s="23">
        <v>5</v>
      </c>
      <c r="F4884" s="23">
        <v>0</v>
      </c>
      <c r="G4884" s="23">
        <v>40</v>
      </c>
      <c r="H4884" s="25">
        <v>0</v>
      </c>
    </row>
    <row r="4885" spans="1:8">
      <c r="A4885" s="23">
        <v>4882</v>
      </c>
      <c r="B4885" s="23">
        <v>1000</v>
      </c>
      <c r="C4885" s="23">
        <v>0.7</v>
      </c>
      <c r="D4885" s="23">
        <v>10</v>
      </c>
      <c r="E4885" s="23">
        <v>5</v>
      </c>
      <c r="F4885" s="23">
        <v>0</v>
      </c>
      <c r="G4885" s="23">
        <v>70</v>
      </c>
      <c r="H4885" s="25">
        <v>0</v>
      </c>
    </row>
    <row r="4886" spans="1:8">
      <c r="A4886" s="23">
        <v>4883</v>
      </c>
      <c r="B4886" s="23">
        <v>1000</v>
      </c>
      <c r="C4886" s="23">
        <v>0.7</v>
      </c>
      <c r="D4886" s="23">
        <v>10</v>
      </c>
      <c r="E4886" s="23">
        <v>5</v>
      </c>
      <c r="F4886" s="23">
        <v>0</v>
      </c>
      <c r="G4886" s="23">
        <v>100</v>
      </c>
      <c r="H4886" s="25">
        <v>0</v>
      </c>
    </row>
    <row r="4887" spans="1:8">
      <c r="A4887" s="23">
        <v>4884</v>
      </c>
      <c r="B4887" s="23">
        <v>1000</v>
      </c>
      <c r="C4887" s="23">
        <v>0.7</v>
      </c>
      <c r="D4887" s="23">
        <v>10</v>
      </c>
      <c r="E4887" s="23">
        <v>5</v>
      </c>
      <c r="F4887" s="23">
        <v>30</v>
      </c>
      <c r="G4887" s="23">
        <v>0</v>
      </c>
      <c r="H4887" s="25">
        <v>0.49501863099999999</v>
      </c>
    </row>
    <row r="4888" spans="1:8">
      <c r="A4888" s="23">
        <v>4885</v>
      </c>
      <c r="B4888" s="23">
        <v>1000</v>
      </c>
      <c r="C4888" s="23">
        <v>0.7</v>
      </c>
      <c r="D4888" s="23">
        <v>10</v>
      </c>
      <c r="E4888" s="23">
        <v>5</v>
      </c>
      <c r="F4888" s="23">
        <v>30</v>
      </c>
      <c r="G4888" s="23">
        <v>5</v>
      </c>
      <c r="H4888" s="25">
        <v>0</v>
      </c>
    </row>
    <row r="4889" spans="1:8">
      <c r="A4889" s="23">
        <v>4886</v>
      </c>
      <c r="B4889" s="23">
        <v>1000</v>
      </c>
      <c r="C4889" s="23">
        <v>0.7</v>
      </c>
      <c r="D4889" s="23">
        <v>10</v>
      </c>
      <c r="E4889" s="23">
        <v>5</v>
      </c>
      <c r="F4889" s="23">
        <v>30</v>
      </c>
      <c r="G4889" s="23">
        <v>10</v>
      </c>
      <c r="H4889" s="25">
        <v>0</v>
      </c>
    </row>
    <row r="4890" spans="1:8">
      <c r="A4890" s="23">
        <v>4887</v>
      </c>
      <c r="B4890" s="23">
        <v>1000</v>
      </c>
      <c r="C4890" s="23">
        <v>0.7</v>
      </c>
      <c r="D4890" s="23">
        <v>10</v>
      </c>
      <c r="E4890" s="23">
        <v>5</v>
      </c>
      <c r="F4890" s="23">
        <v>30</v>
      </c>
      <c r="G4890" s="23">
        <v>40</v>
      </c>
      <c r="H4890" s="25">
        <v>0</v>
      </c>
    </row>
    <row r="4891" spans="1:8">
      <c r="A4891" s="23">
        <v>4888</v>
      </c>
      <c r="B4891" s="23">
        <v>1000</v>
      </c>
      <c r="C4891" s="23">
        <v>0.7</v>
      </c>
      <c r="D4891" s="23">
        <v>10</v>
      </c>
      <c r="E4891" s="23">
        <v>5</v>
      </c>
      <c r="F4891" s="23">
        <v>30</v>
      </c>
      <c r="G4891" s="23">
        <v>70</v>
      </c>
      <c r="H4891" s="25">
        <v>0</v>
      </c>
    </row>
    <row r="4892" spans="1:8">
      <c r="A4892" s="23">
        <v>4889</v>
      </c>
      <c r="B4892" s="23">
        <v>1000</v>
      </c>
      <c r="C4892" s="23">
        <v>0.7</v>
      </c>
      <c r="D4892" s="23">
        <v>10</v>
      </c>
      <c r="E4892" s="23">
        <v>5</v>
      </c>
      <c r="F4892" s="23">
        <v>30</v>
      </c>
      <c r="G4892" s="23">
        <v>100</v>
      </c>
      <c r="H4892" s="25">
        <v>0</v>
      </c>
    </row>
    <row r="4893" spans="1:8">
      <c r="A4893" s="23">
        <v>4890</v>
      </c>
      <c r="B4893" s="23">
        <v>1000</v>
      </c>
      <c r="C4893" s="23">
        <v>0.7</v>
      </c>
      <c r="D4893" s="23">
        <v>10</v>
      </c>
      <c r="E4893" s="23">
        <v>5</v>
      </c>
      <c r="F4893" s="23">
        <v>60</v>
      </c>
      <c r="G4893" s="23">
        <v>0</v>
      </c>
      <c r="H4893" s="25">
        <v>0.494378924</v>
      </c>
    </row>
    <row r="4894" spans="1:8">
      <c r="A4894" s="23">
        <v>4891</v>
      </c>
      <c r="B4894" s="23">
        <v>1000</v>
      </c>
      <c r="C4894" s="23">
        <v>0.7</v>
      </c>
      <c r="D4894" s="23">
        <v>10</v>
      </c>
      <c r="E4894" s="23">
        <v>5</v>
      </c>
      <c r="F4894" s="23">
        <v>60</v>
      </c>
      <c r="G4894" s="23">
        <v>5</v>
      </c>
      <c r="H4894" s="25">
        <v>0</v>
      </c>
    </row>
    <row r="4895" spans="1:8">
      <c r="A4895" s="23">
        <v>4892</v>
      </c>
      <c r="B4895" s="23">
        <v>1000</v>
      </c>
      <c r="C4895" s="23">
        <v>0.7</v>
      </c>
      <c r="D4895" s="23">
        <v>10</v>
      </c>
      <c r="E4895" s="23">
        <v>5</v>
      </c>
      <c r="F4895" s="23">
        <v>60</v>
      </c>
      <c r="G4895" s="23">
        <v>10</v>
      </c>
      <c r="H4895" s="25">
        <v>0</v>
      </c>
    </row>
    <row r="4896" spans="1:8">
      <c r="A4896" s="23">
        <v>4893</v>
      </c>
      <c r="B4896" s="23">
        <v>1000</v>
      </c>
      <c r="C4896" s="23">
        <v>0.7</v>
      </c>
      <c r="D4896" s="23">
        <v>10</v>
      </c>
      <c r="E4896" s="23">
        <v>5</v>
      </c>
      <c r="F4896" s="23">
        <v>60</v>
      </c>
      <c r="G4896" s="23">
        <v>40</v>
      </c>
      <c r="H4896" s="25">
        <v>0</v>
      </c>
    </row>
    <row r="4897" spans="1:8">
      <c r="A4897" s="23">
        <v>4894</v>
      </c>
      <c r="B4897" s="23">
        <v>1000</v>
      </c>
      <c r="C4897" s="23">
        <v>0.7</v>
      </c>
      <c r="D4897" s="23">
        <v>10</v>
      </c>
      <c r="E4897" s="23">
        <v>5</v>
      </c>
      <c r="F4897" s="23">
        <v>60</v>
      </c>
      <c r="G4897" s="23">
        <v>70</v>
      </c>
      <c r="H4897" s="25">
        <v>0</v>
      </c>
    </row>
    <row r="4898" spans="1:8">
      <c r="A4898" s="23">
        <v>4895</v>
      </c>
      <c r="B4898" s="23">
        <v>1000</v>
      </c>
      <c r="C4898" s="23">
        <v>0.7</v>
      </c>
      <c r="D4898" s="23">
        <v>10</v>
      </c>
      <c r="E4898" s="23">
        <v>5</v>
      </c>
      <c r="F4898" s="23">
        <v>60</v>
      </c>
      <c r="G4898" s="23">
        <v>100</v>
      </c>
      <c r="H4898" s="25">
        <v>0</v>
      </c>
    </row>
    <row r="4899" spans="1:8">
      <c r="A4899" s="23">
        <v>4896</v>
      </c>
      <c r="B4899" s="23">
        <v>1000</v>
      </c>
      <c r="C4899" s="23">
        <v>0.7</v>
      </c>
      <c r="D4899" s="23">
        <v>10</v>
      </c>
      <c r="E4899" s="23">
        <v>10</v>
      </c>
      <c r="F4899" s="23">
        <v>0</v>
      </c>
      <c r="G4899" s="23">
        <v>0</v>
      </c>
      <c r="H4899" s="25">
        <v>0.98706156</v>
      </c>
    </row>
    <row r="4900" spans="1:8">
      <c r="A4900" s="23">
        <v>4897</v>
      </c>
      <c r="B4900" s="23">
        <v>1000</v>
      </c>
      <c r="C4900" s="23">
        <v>0.7</v>
      </c>
      <c r="D4900" s="23">
        <v>10</v>
      </c>
      <c r="E4900" s="23">
        <v>10</v>
      </c>
      <c r="F4900" s="23">
        <v>0</v>
      </c>
      <c r="G4900" s="23">
        <v>5</v>
      </c>
      <c r="H4900" s="25">
        <v>0</v>
      </c>
    </row>
    <row r="4901" spans="1:8">
      <c r="A4901" s="23">
        <v>4898</v>
      </c>
      <c r="B4901" s="23">
        <v>1000</v>
      </c>
      <c r="C4901" s="23">
        <v>0.7</v>
      </c>
      <c r="D4901" s="23">
        <v>10</v>
      </c>
      <c r="E4901" s="23">
        <v>10</v>
      </c>
      <c r="F4901" s="23">
        <v>0</v>
      </c>
      <c r="G4901" s="23">
        <v>10</v>
      </c>
      <c r="H4901" s="25">
        <v>0</v>
      </c>
    </row>
    <row r="4902" spans="1:8">
      <c r="A4902" s="23">
        <v>4899</v>
      </c>
      <c r="B4902" s="23">
        <v>1000</v>
      </c>
      <c r="C4902" s="23">
        <v>0.7</v>
      </c>
      <c r="D4902" s="23">
        <v>10</v>
      </c>
      <c r="E4902" s="23">
        <v>10</v>
      </c>
      <c r="F4902" s="23">
        <v>0</v>
      </c>
      <c r="G4902" s="23">
        <v>40</v>
      </c>
      <c r="H4902" s="25">
        <v>0</v>
      </c>
    </row>
    <row r="4903" spans="1:8">
      <c r="A4903" s="23">
        <v>4900</v>
      </c>
      <c r="B4903" s="23">
        <v>1000</v>
      </c>
      <c r="C4903" s="23">
        <v>0.7</v>
      </c>
      <c r="D4903" s="23">
        <v>10</v>
      </c>
      <c r="E4903" s="23">
        <v>10</v>
      </c>
      <c r="F4903" s="23">
        <v>0</v>
      </c>
      <c r="G4903" s="23">
        <v>70</v>
      </c>
      <c r="H4903" s="25">
        <v>0</v>
      </c>
    </row>
    <row r="4904" spans="1:8">
      <c r="A4904" s="23">
        <v>4901</v>
      </c>
      <c r="B4904" s="23">
        <v>1000</v>
      </c>
      <c r="C4904" s="23">
        <v>0.7</v>
      </c>
      <c r="D4904" s="23">
        <v>10</v>
      </c>
      <c r="E4904" s="23">
        <v>10</v>
      </c>
      <c r="F4904" s="23">
        <v>0</v>
      </c>
      <c r="G4904" s="23">
        <v>100</v>
      </c>
      <c r="H4904" s="25">
        <v>0</v>
      </c>
    </row>
    <row r="4905" spans="1:8">
      <c r="A4905" s="23">
        <v>4902</v>
      </c>
      <c r="B4905" s="23">
        <v>1000</v>
      </c>
      <c r="C4905" s="23">
        <v>0.7</v>
      </c>
      <c r="D4905" s="23">
        <v>10</v>
      </c>
      <c r="E4905" s="23">
        <v>10</v>
      </c>
      <c r="F4905" s="23">
        <v>30</v>
      </c>
      <c r="G4905" s="23">
        <v>0</v>
      </c>
      <c r="H4905" s="25">
        <v>0.986194134</v>
      </c>
    </row>
    <row r="4906" spans="1:8">
      <c r="A4906" s="23">
        <v>4903</v>
      </c>
      <c r="B4906" s="23">
        <v>1000</v>
      </c>
      <c r="C4906" s="23">
        <v>0.7</v>
      </c>
      <c r="D4906" s="23">
        <v>10</v>
      </c>
      <c r="E4906" s="23">
        <v>10</v>
      </c>
      <c r="F4906" s="23">
        <v>30</v>
      </c>
      <c r="G4906" s="23">
        <v>5</v>
      </c>
      <c r="H4906" s="25">
        <v>0</v>
      </c>
    </row>
    <row r="4907" spans="1:8">
      <c r="A4907" s="23">
        <v>4904</v>
      </c>
      <c r="B4907" s="23">
        <v>1000</v>
      </c>
      <c r="C4907" s="23">
        <v>0.7</v>
      </c>
      <c r="D4907" s="23">
        <v>10</v>
      </c>
      <c r="E4907" s="23">
        <v>10</v>
      </c>
      <c r="F4907" s="23">
        <v>30</v>
      </c>
      <c r="G4907" s="23">
        <v>10</v>
      </c>
      <c r="H4907" s="25">
        <v>0</v>
      </c>
    </row>
    <row r="4908" spans="1:8">
      <c r="A4908" s="23">
        <v>4905</v>
      </c>
      <c r="B4908" s="23">
        <v>1000</v>
      </c>
      <c r="C4908" s="23">
        <v>0.7</v>
      </c>
      <c r="D4908" s="23">
        <v>10</v>
      </c>
      <c r="E4908" s="23">
        <v>10</v>
      </c>
      <c r="F4908" s="23">
        <v>30</v>
      </c>
      <c r="G4908" s="23">
        <v>40</v>
      </c>
      <c r="H4908" s="25">
        <v>0</v>
      </c>
    </row>
    <row r="4909" spans="1:8">
      <c r="A4909" s="23">
        <v>4906</v>
      </c>
      <c r="B4909" s="23">
        <v>1000</v>
      </c>
      <c r="C4909" s="23">
        <v>0.7</v>
      </c>
      <c r="D4909" s="23">
        <v>10</v>
      </c>
      <c r="E4909" s="23">
        <v>10</v>
      </c>
      <c r="F4909" s="23">
        <v>30</v>
      </c>
      <c r="G4909" s="23">
        <v>70</v>
      </c>
      <c r="H4909" s="25">
        <v>0</v>
      </c>
    </row>
    <row r="4910" spans="1:8">
      <c r="A4910" s="23">
        <v>4907</v>
      </c>
      <c r="B4910" s="23">
        <v>1000</v>
      </c>
      <c r="C4910" s="23">
        <v>0.7</v>
      </c>
      <c r="D4910" s="23">
        <v>10</v>
      </c>
      <c r="E4910" s="23">
        <v>10</v>
      </c>
      <c r="F4910" s="23">
        <v>30</v>
      </c>
      <c r="G4910" s="23">
        <v>100</v>
      </c>
      <c r="H4910" s="25">
        <v>0</v>
      </c>
    </row>
    <row r="4911" spans="1:8">
      <c r="A4911" s="23">
        <v>4908</v>
      </c>
      <c r="B4911" s="23">
        <v>1000</v>
      </c>
      <c r="C4911" s="23">
        <v>0.7</v>
      </c>
      <c r="D4911" s="23">
        <v>10</v>
      </c>
      <c r="E4911" s="23">
        <v>10</v>
      </c>
      <c r="F4911" s="23">
        <v>60</v>
      </c>
      <c r="G4911" s="23">
        <v>0</v>
      </c>
      <c r="H4911" s="25">
        <v>0.98178172100000005</v>
      </c>
    </row>
    <row r="4912" spans="1:8">
      <c r="A4912" s="23">
        <v>4909</v>
      </c>
      <c r="B4912" s="23">
        <v>1000</v>
      </c>
      <c r="C4912" s="23">
        <v>0.7</v>
      </c>
      <c r="D4912" s="23">
        <v>10</v>
      </c>
      <c r="E4912" s="23">
        <v>10</v>
      </c>
      <c r="F4912" s="23">
        <v>60</v>
      </c>
      <c r="G4912" s="23">
        <v>5</v>
      </c>
      <c r="H4912" s="25">
        <v>0</v>
      </c>
    </row>
    <row r="4913" spans="1:8">
      <c r="A4913" s="23">
        <v>4910</v>
      </c>
      <c r="B4913" s="23">
        <v>1000</v>
      </c>
      <c r="C4913" s="23">
        <v>0.7</v>
      </c>
      <c r="D4913" s="23">
        <v>10</v>
      </c>
      <c r="E4913" s="23">
        <v>10</v>
      </c>
      <c r="F4913" s="23">
        <v>60</v>
      </c>
      <c r="G4913" s="23">
        <v>10</v>
      </c>
      <c r="H4913" s="25">
        <v>0</v>
      </c>
    </row>
    <row r="4914" spans="1:8">
      <c r="A4914" s="23">
        <v>4911</v>
      </c>
      <c r="B4914" s="23">
        <v>1000</v>
      </c>
      <c r="C4914" s="23">
        <v>0.7</v>
      </c>
      <c r="D4914" s="23">
        <v>10</v>
      </c>
      <c r="E4914" s="23">
        <v>10</v>
      </c>
      <c r="F4914" s="23">
        <v>60</v>
      </c>
      <c r="G4914" s="23">
        <v>40</v>
      </c>
      <c r="H4914" s="25">
        <v>0</v>
      </c>
    </row>
    <row r="4915" spans="1:8">
      <c r="A4915" s="23">
        <v>4912</v>
      </c>
      <c r="B4915" s="23">
        <v>1000</v>
      </c>
      <c r="C4915" s="23">
        <v>0.7</v>
      </c>
      <c r="D4915" s="23">
        <v>10</v>
      </c>
      <c r="E4915" s="23">
        <v>10</v>
      </c>
      <c r="F4915" s="23">
        <v>60</v>
      </c>
      <c r="G4915" s="23">
        <v>70</v>
      </c>
      <c r="H4915" s="25">
        <v>0</v>
      </c>
    </row>
    <row r="4916" spans="1:8">
      <c r="A4916" s="23">
        <v>4913</v>
      </c>
      <c r="B4916" s="23">
        <v>1000</v>
      </c>
      <c r="C4916" s="23">
        <v>0.7</v>
      </c>
      <c r="D4916" s="23">
        <v>10</v>
      </c>
      <c r="E4916" s="23">
        <v>10</v>
      </c>
      <c r="F4916" s="23">
        <v>60</v>
      </c>
      <c r="G4916" s="23">
        <v>100</v>
      </c>
      <c r="H4916" s="25">
        <v>0</v>
      </c>
    </row>
    <row r="4917" spans="1:8">
      <c r="A4917" s="23">
        <v>4914</v>
      </c>
      <c r="B4917" s="23">
        <v>1000</v>
      </c>
      <c r="C4917" s="23">
        <v>0.7</v>
      </c>
      <c r="D4917" s="23">
        <v>10</v>
      </c>
      <c r="E4917" s="23">
        <v>20</v>
      </c>
      <c r="F4917" s="23">
        <v>0</v>
      </c>
      <c r="G4917" s="23">
        <v>0</v>
      </c>
      <c r="H4917" s="25">
        <v>1.948275089</v>
      </c>
    </row>
    <row r="4918" spans="1:8">
      <c r="A4918" s="23">
        <v>4915</v>
      </c>
      <c r="B4918" s="23">
        <v>1000</v>
      </c>
      <c r="C4918" s="23">
        <v>0.7</v>
      </c>
      <c r="D4918" s="23">
        <v>10</v>
      </c>
      <c r="E4918" s="23">
        <v>20</v>
      </c>
      <c r="F4918" s="23">
        <v>0</v>
      </c>
      <c r="G4918" s="23">
        <v>5</v>
      </c>
      <c r="H4918" s="25">
        <v>0</v>
      </c>
    </row>
    <row r="4919" spans="1:8">
      <c r="A4919" s="23">
        <v>4916</v>
      </c>
      <c r="B4919" s="23">
        <v>1000</v>
      </c>
      <c r="C4919" s="23">
        <v>0.7</v>
      </c>
      <c r="D4919" s="23">
        <v>10</v>
      </c>
      <c r="E4919" s="23">
        <v>20</v>
      </c>
      <c r="F4919" s="23">
        <v>0</v>
      </c>
      <c r="G4919" s="23">
        <v>10</v>
      </c>
      <c r="H4919" s="25">
        <v>0</v>
      </c>
    </row>
    <row r="4920" spans="1:8">
      <c r="A4920" s="23">
        <v>4917</v>
      </c>
      <c r="B4920" s="23">
        <v>1000</v>
      </c>
      <c r="C4920" s="23">
        <v>0.7</v>
      </c>
      <c r="D4920" s="23">
        <v>10</v>
      </c>
      <c r="E4920" s="23">
        <v>20</v>
      </c>
      <c r="F4920" s="23">
        <v>0</v>
      </c>
      <c r="G4920" s="23">
        <v>40</v>
      </c>
      <c r="H4920" s="25">
        <v>0</v>
      </c>
    </row>
    <row r="4921" spans="1:8">
      <c r="A4921" s="23">
        <v>4918</v>
      </c>
      <c r="B4921" s="23">
        <v>1000</v>
      </c>
      <c r="C4921" s="23">
        <v>0.7</v>
      </c>
      <c r="D4921" s="23">
        <v>10</v>
      </c>
      <c r="E4921" s="23">
        <v>20</v>
      </c>
      <c r="F4921" s="23">
        <v>0</v>
      </c>
      <c r="G4921" s="23">
        <v>70</v>
      </c>
      <c r="H4921" s="25">
        <v>0</v>
      </c>
    </row>
    <row r="4922" spans="1:8">
      <c r="A4922" s="23">
        <v>4919</v>
      </c>
      <c r="B4922" s="23">
        <v>1000</v>
      </c>
      <c r="C4922" s="23">
        <v>0.7</v>
      </c>
      <c r="D4922" s="23">
        <v>10</v>
      </c>
      <c r="E4922" s="23">
        <v>20</v>
      </c>
      <c r="F4922" s="23">
        <v>0</v>
      </c>
      <c r="G4922" s="23">
        <v>100</v>
      </c>
      <c r="H4922" s="25">
        <v>0</v>
      </c>
    </row>
    <row r="4923" spans="1:8">
      <c r="A4923" s="23">
        <v>4920</v>
      </c>
      <c r="B4923" s="23">
        <v>1000</v>
      </c>
      <c r="C4923" s="23">
        <v>0.7</v>
      </c>
      <c r="D4923" s="23">
        <v>10</v>
      </c>
      <c r="E4923" s="23">
        <v>20</v>
      </c>
      <c r="F4923" s="23">
        <v>30</v>
      </c>
      <c r="G4923" s="23">
        <v>0</v>
      </c>
      <c r="H4923" s="25">
        <v>1.942400932</v>
      </c>
    </row>
    <row r="4924" spans="1:8">
      <c r="A4924" s="23">
        <v>4921</v>
      </c>
      <c r="B4924" s="23">
        <v>1000</v>
      </c>
      <c r="C4924" s="23">
        <v>0.7</v>
      </c>
      <c r="D4924" s="23">
        <v>10</v>
      </c>
      <c r="E4924" s="23">
        <v>20</v>
      </c>
      <c r="F4924" s="23">
        <v>30</v>
      </c>
      <c r="G4924" s="23">
        <v>5</v>
      </c>
      <c r="H4924" s="25">
        <v>0</v>
      </c>
    </row>
    <row r="4925" spans="1:8">
      <c r="A4925" s="23">
        <v>4922</v>
      </c>
      <c r="B4925" s="23">
        <v>1000</v>
      </c>
      <c r="C4925" s="23">
        <v>0.7</v>
      </c>
      <c r="D4925" s="23">
        <v>10</v>
      </c>
      <c r="E4925" s="23">
        <v>20</v>
      </c>
      <c r="F4925" s="23">
        <v>30</v>
      </c>
      <c r="G4925" s="23">
        <v>10</v>
      </c>
      <c r="H4925" s="25">
        <v>0</v>
      </c>
    </row>
    <row r="4926" spans="1:8">
      <c r="A4926" s="23">
        <v>4923</v>
      </c>
      <c r="B4926" s="23">
        <v>1000</v>
      </c>
      <c r="C4926" s="23">
        <v>0.7</v>
      </c>
      <c r="D4926" s="23">
        <v>10</v>
      </c>
      <c r="E4926" s="23">
        <v>20</v>
      </c>
      <c r="F4926" s="23">
        <v>30</v>
      </c>
      <c r="G4926" s="23">
        <v>40</v>
      </c>
      <c r="H4926" s="25">
        <v>0</v>
      </c>
    </row>
    <row r="4927" spans="1:8">
      <c r="A4927" s="23">
        <v>4924</v>
      </c>
      <c r="B4927" s="23">
        <v>1000</v>
      </c>
      <c r="C4927" s="23">
        <v>0.7</v>
      </c>
      <c r="D4927" s="23">
        <v>10</v>
      </c>
      <c r="E4927" s="23">
        <v>20</v>
      </c>
      <c r="F4927" s="23">
        <v>30</v>
      </c>
      <c r="G4927" s="23">
        <v>70</v>
      </c>
      <c r="H4927" s="25">
        <v>0</v>
      </c>
    </row>
    <row r="4928" spans="1:8">
      <c r="A4928" s="23">
        <v>4925</v>
      </c>
      <c r="B4928" s="23">
        <v>1000</v>
      </c>
      <c r="C4928" s="23">
        <v>0.7</v>
      </c>
      <c r="D4928" s="23">
        <v>10</v>
      </c>
      <c r="E4928" s="23">
        <v>20</v>
      </c>
      <c r="F4928" s="23">
        <v>30</v>
      </c>
      <c r="G4928" s="23">
        <v>100</v>
      </c>
      <c r="H4928" s="25">
        <v>0</v>
      </c>
    </row>
    <row r="4929" spans="1:8">
      <c r="A4929" s="23">
        <v>4926</v>
      </c>
      <c r="B4929" s="23">
        <v>1000</v>
      </c>
      <c r="C4929" s="23">
        <v>0.7</v>
      </c>
      <c r="D4929" s="23">
        <v>10</v>
      </c>
      <c r="E4929" s="23">
        <v>20</v>
      </c>
      <c r="F4929" s="23">
        <v>60</v>
      </c>
      <c r="G4929" s="23">
        <v>0</v>
      </c>
      <c r="H4929" s="25">
        <v>1.912449598</v>
      </c>
    </row>
    <row r="4930" spans="1:8">
      <c r="A4930" s="23">
        <v>4927</v>
      </c>
      <c r="B4930" s="23">
        <v>1000</v>
      </c>
      <c r="C4930" s="23">
        <v>0.7</v>
      </c>
      <c r="D4930" s="23">
        <v>10</v>
      </c>
      <c r="E4930" s="23">
        <v>20</v>
      </c>
      <c r="F4930" s="23">
        <v>60</v>
      </c>
      <c r="G4930" s="23">
        <v>5</v>
      </c>
      <c r="H4930" s="25">
        <v>0</v>
      </c>
    </row>
    <row r="4931" spans="1:8">
      <c r="A4931" s="23">
        <v>4928</v>
      </c>
      <c r="B4931" s="23">
        <v>1000</v>
      </c>
      <c r="C4931" s="23">
        <v>0.7</v>
      </c>
      <c r="D4931" s="23">
        <v>10</v>
      </c>
      <c r="E4931" s="23">
        <v>20</v>
      </c>
      <c r="F4931" s="23">
        <v>60</v>
      </c>
      <c r="G4931" s="23">
        <v>10</v>
      </c>
      <c r="H4931" s="25">
        <v>0</v>
      </c>
    </row>
    <row r="4932" spans="1:8">
      <c r="A4932" s="23">
        <v>4929</v>
      </c>
      <c r="B4932" s="23">
        <v>1000</v>
      </c>
      <c r="C4932" s="23">
        <v>0.7</v>
      </c>
      <c r="D4932" s="23">
        <v>10</v>
      </c>
      <c r="E4932" s="23">
        <v>20</v>
      </c>
      <c r="F4932" s="23">
        <v>60</v>
      </c>
      <c r="G4932" s="23">
        <v>40</v>
      </c>
      <c r="H4932" s="25">
        <v>0</v>
      </c>
    </row>
    <row r="4933" spans="1:8">
      <c r="A4933" s="23">
        <v>4930</v>
      </c>
      <c r="B4933" s="23">
        <v>1000</v>
      </c>
      <c r="C4933" s="23">
        <v>0.7</v>
      </c>
      <c r="D4933" s="23">
        <v>10</v>
      </c>
      <c r="E4933" s="23">
        <v>20</v>
      </c>
      <c r="F4933" s="23">
        <v>60</v>
      </c>
      <c r="G4933" s="23">
        <v>70</v>
      </c>
      <c r="H4933" s="25">
        <v>0</v>
      </c>
    </row>
    <row r="4934" spans="1:8">
      <c r="A4934" s="23">
        <v>4931</v>
      </c>
      <c r="B4934" s="23">
        <v>1000</v>
      </c>
      <c r="C4934" s="23">
        <v>0.7</v>
      </c>
      <c r="D4934" s="23">
        <v>10</v>
      </c>
      <c r="E4934" s="23">
        <v>20</v>
      </c>
      <c r="F4934" s="23">
        <v>60</v>
      </c>
      <c r="G4934" s="23">
        <v>100</v>
      </c>
      <c r="H4934" s="25">
        <v>0</v>
      </c>
    </row>
    <row r="4935" spans="1:8">
      <c r="A4935" s="23">
        <v>4932</v>
      </c>
      <c r="B4935" s="23">
        <v>1000</v>
      </c>
      <c r="C4935" s="23">
        <v>0.7</v>
      </c>
      <c r="D4935" s="23">
        <v>10</v>
      </c>
      <c r="E4935" s="23">
        <v>50</v>
      </c>
      <c r="F4935" s="23">
        <v>0</v>
      </c>
      <c r="G4935" s="23">
        <v>0</v>
      </c>
      <c r="H4935" s="25">
        <v>4.4929723739999998</v>
      </c>
    </row>
    <row r="4936" spans="1:8">
      <c r="A4936" s="23">
        <v>4933</v>
      </c>
      <c r="B4936" s="23">
        <v>1000</v>
      </c>
      <c r="C4936" s="23">
        <v>0.7</v>
      </c>
      <c r="D4936" s="23">
        <v>10</v>
      </c>
      <c r="E4936" s="23">
        <v>50</v>
      </c>
      <c r="F4936" s="23">
        <v>0</v>
      </c>
      <c r="G4936" s="23">
        <v>5</v>
      </c>
      <c r="H4936" s="25">
        <v>0</v>
      </c>
    </row>
    <row r="4937" spans="1:8">
      <c r="A4937" s="23">
        <v>4934</v>
      </c>
      <c r="B4937" s="23">
        <v>1000</v>
      </c>
      <c r="C4937" s="23">
        <v>0.7</v>
      </c>
      <c r="D4937" s="23">
        <v>10</v>
      </c>
      <c r="E4937" s="23">
        <v>50</v>
      </c>
      <c r="F4937" s="23">
        <v>0</v>
      </c>
      <c r="G4937" s="23">
        <v>10</v>
      </c>
      <c r="H4937" s="25">
        <v>0</v>
      </c>
    </row>
    <row r="4938" spans="1:8">
      <c r="A4938" s="23">
        <v>4935</v>
      </c>
      <c r="B4938" s="23">
        <v>1000</v>
      </c>
      <c r="C4938" s="23">
        <v>0.7</v>
      </c>
      <c r="D4938" s="23">
        <v>10</v>
      </c>
      <c r="E4938" s="23">
        <v>50</v>
      </c>
      <c r="F4938" s="23">
        <v>0</v>
      </c>
      <c r="G4938" s="23">
        <v>40</v>
      </c>
      <c r="H4938" s="25">
        <v>0</v>
      </c>
    </row>
    <row r="4939" spans="1:8">
      <c r="A4939" s="23">
        <v>4936</v>
      </c>
      <c r="B4939" s="23">
        <v>1000</v>
      </c>
      <c r="C4939" s="23">
        <v>0.7</v>
      </c>
      <c r="D4939" s="23">
        <v>10</v>
      </c>
      <c r="E4939" s="23">
        <v>50</v>
      </c>
      <c r="F4939" s="23">
        <v>0</v>
      </c>
      <c r="G4939" s="23">
        <v>70</v>
      </c>
      <c r="H4939" s="25">
        <v>0</v>
      </c>
    </row>
    <row r="4940" spans="1:8">
      <c r="A4940" s="23">
        <v>4937</v>
      </c>
      <c r="B4940" s="23">
        <v>1000</v>
      </c>
      <c r="C4940" s="23">
        <v>0.7</v>
      </c>
      <c r="D4940" s="23">
        <v>10</v>
      </c>
      <c r="E4940" s="23">
        <v>50</v>
      </c>
      <c r="F4940" s="23">
        <v>0</v>
      </c>
      <c r="G4940" s="23">
        <v>100</v>
      </c>
      <c r="H4940" s="25">
        <v>0</v>
      </c>
    </row>
    <row r="4941" spans="1:8">
      <c r="A4941" s="23">
        <v>4938</v>
      </c>
      <c r="B4941" s="23">
        <v>1000</v>
      </c>
      <c r="C4941" s="23">
        <v>0.7</v>
      </c>
      <c r="D4941" s="23">
        <v>10</v>
      </c>
      <c r="E4941" s="23">
        <v>50</v>
      </c>
      <c r="F4941" s="23">
        <v>30</v>
      </c>
      <c r="G4941" s="23">
        <v>0</v>
      </c>
      <c r="H4941" s="25">
        <v>4.433949471</v>
      </c>
    </row>
    <row r="4942" spans="1:8">
      <c r="A4942" s="23">
        <v>4939</v>
      </c>
      <c r="B4942" s="23">
        <v>1000</v>
      </c>
      <c r="C4942" s="23">
        <v>0.7</v>
      </c>
      <c r="D4942" s="23">
        <v>10</v>
      </c>
      <c r="E4942" s="23">
        <v>50</v>
      </c>
      <c r="F4942" s="23">
        <v>30</v>
      </c>
      <c r="G4942" s="23">
        <v>5</v>
      </c>
      <c r="H4942" s="25">
        <v>0</v>
      </c>
    </row>
    <row r="4943" spans="1:8">
      <c r="A4943" s="23">
        <v>4940</v>
      </c>
      <c r="B4943" s="23">
        <v>1000</v>
      </c>
      <c r="C4943" s="23">
        <v>0.7</v>
      </c>
      <c r="D4943" s="23">
        <v>10</v>
      </c>
      <c r="E4943" s="23">
        <v>50</v>
      </c>
      <c r="F4943" s="23">
        <v>30</v>
      </c>
      <c r="G4943" s="23">
        <v>10</v>
      </c>
      <c r="H4943" s="25">
        <v>0</v>
      </c>
    </row>
    <row r="4944" spans="1:8">
      <c r="A4944" s="23">
        <v>4941</v>
      </c>
      <c r="B4944" s="23">
        <v>1000</v>
      </c>
      <c r="C4944" s="23">
        <v>0.7</v>
      </c>
      <c r="D4944" s="23">
        <v>10</v>
      </c>
      <c r="E4944" s="23">
        <v>50</v>
      </c>
      <c r="F4944" s="23">
        <v>30</v>
      </c>
      <c r="G4944" s="23">
        <v>40</v>
      </c>
      <c r="H4944" s="25">
        <v>0</v>
      </c>
    </row>
    <row r="4945" spans="1:8">
      <c r="A4945" s="23">
        <v>4942</v>
      </c>
      <c r="B4945" s="23">
        <v>1000</v>
      </c>
      <c r="C4945" s="23">
        <v>0.7</v>
      </c>
      <c r="D4945" s="23">
        <v>10</v>
      </c>
      <c r="E4945" s="23">
        <v>50</v>
      </c>
      <c r="F4945" s="23">
        <v>30</v>
      </c>
      <c r="G4945" s="23">
        <v>70</v>
      </c>
      <c r="H4945" s="25">
        <v>0</v>
      </c>
    </row>
    <row r="4946" spans="1:8">
      <c r="A4946" s="23">
        <v>4943</v>
      </c>
      <c r="B4946" s="23">
        <v>1000</v>
      </c>
      <c r="C4946" s="23">
        <v>0.7</v>
      </c>
      <c r="D4946" s="23">
        <v>10</v>
      </c>
      <c r="E4946" s="23">
        <v>50</v>
      </c>
      <c r="F4946" s="23">
        <v>30</v>
      </c>
      <c r="G4946" s="23">
        <v>100</v>
      </c>
      <c r="H4946" s="25">
        <v>0</v>
      </c>
    </row>
    <row r="4947" spans="1:8">
      <c r="A4947" s="23">
        <v>4944</v>
      </c>
      <c r="B4947" s="23">
        <v>1000</v>
      </c>
      <c r="C4947" s="23">
        <v>0.7</v>
      </c>
      <c r="D4947" s="23">
        <v>10</v>
      </c>
      <c r="E4947" s="23">
        <v>50</v>
      </c>
      <c r="F4947" s="23">
        <v>60</v>
      </c>
      <c r="G4947" s="23">
        <v>0</v>
      </c>
      <c r="H4947" s="25">
        <v>4.1498723030000004</v>
      </c>
    </row>
    <row r="4948" spans="1:8">
      <c r="A4948" s="23">
        <v>4945</v>
      </c>
      <c r="B4948" s="23">
        <v>1000</v>
      </c>
      <c r="C4948" s="23">
        <v>0.7</v>
      </c>
      <c r="D4948" s="23">
        <v>10</v>
      </c>
      <c r="E4948" s="23">
        <v>50</v>
      </c>
      <c r="F4948" s="23">
        <v>60</v>
      </c>
      <c r="G4948" s="23">
        <v>5</v>
      </c>
      <c r="H4948" s="25">
        <v>0</v>
      </c>
    </row>
    <row r="4949" spans="1:8">
      <c r="A4949" s="23">
        <v>4946</v>
      </c>
      <c r="B4949" s="23">
        <v>1000</v>
      </c>
      <c r="C4949" s="23">
        <v>0.7</v>
      </c>
      <c r="D4949" s="23">
        <v>10</v>
      </c>
      <c r="E4949" s="23">
        <v>50</v>
      </c>
      <c r="F4949" s="23">
        <v>60</v>
      </c>
      <c r="G4949" s="23">
        <v>10</v>
      </c>
      <c r="H4949" s="25">
        <v>0</v>
      </c>
    </row>
    <row r="4950" spans="1:8">
      <c r="A4950" s="23">
        <v>4947</v>
      </c>
      <c r="B4950" s="23">
        <v>1000</v>
      </c>
      <c r="C4950" s="23">
        <v>0.7</v>
      </c>
      <c r="D4950" s="23">
        <v>10</v>
      </c>
      <c r="E4950" s="23">
        <v>50</v>
      </c>
      <c r="F4950" s="23">
        <v>60</v>
      </c>
      <c r="G4950" s="23">
        <v>40</v>
      </c>
      <c r="H4950" s="25">
        <v>0</v>
      </c>
    </row>
    <row r="4951" spans="1:8">
      <c r="A4951" s="23">
        <v>4948</v>
      </c>
      <c r="B4951" s="23">
        <v>1000</v>
      </c>
      <c r="C4951" s="23">
        <v>0.7</v>
      </c>
      <c r="D4951" s="23">
        <v>10</v>
      </c>
      <c r="E4951" s="23">
        <v>50</v>
      </c>
      <c r="F4951" s="23">
        <v>60</v>
      </c>
      <c r="G4951" s="23">
        <v>70</v>
      </c>
      <c r="H4951" s="25">
        <v>0</v>
      </c>
    </row>
    <row r="4952" spans="1:8">
      <c r="A4952" s="23">
        <v>4949</v>
      </c>
      <c r="B4952" s="23">
        <v>1000</v>
      </c>
      <c r="C4952" s="23">
        <v>0.7</v>
      </c>
      <c r="D4952" s="23">
        <v>10</v>
      </c>
      <c r="E4952" s="23">
        <v>50</v>
      </c>
      <c r="F4952" s="23">
        <v>60</v>
      </c>
      <c r="G4952" s="23">
        <v>100</v>
      </c>
      <c r="H4952" s="25">
        <v>0</v>
      </c>
    </row>
    <row r="4953" spans="1:8">
      <c r="A4953" s="23">
        <v>4950</v>
      </c>
      <c r="B4953" s="23">
        <v>1000</v>
      </c>
      <c r="C4953" s="23">
        <v>0.7</v>
      </c>
      <c r="D4953" s="23">
        <v>50</v>
      </c>
      <c r="E4953" s="23">
        <v>1</v>
      </c>
      <c r="F4953" s="23">
        <v>0</v>
      </c>
      <c r="G4953" s="23">
        <v>0</v>
      </c>
      <c r="H4953" s="25">
        <v>0.47848764100000002</v>
      </c>
    </row>
    <row r="4954" spans="1:8">
      <c r="A4954" s="23">
        <v>4951</v>
      </c>
      <c r="B4954" s="23">
        <v>1000</v>
      </c>
      <c r="C4954" s="23">
        <v>0.7</v>
      </c>
      <c r="D4954" s="23">
        <v>50</v>
      </c>
      <c r="E4954" s="23">
        <v>1</v>
      </c>
      <c r="F4954" s="23">
        <v>0</v>
      </c>
      <c r="G4954" s="23">
        <v>5</v>
      </c>
      <c r="H4954" s="25">
        <v>0</v>
      </c>
    </row>
    <row r="4955" spans="1:8">
      <c r="A4955" s="23">
        <v>4952</v>
      </c>
      <c r="B4955" s="23">
        <v>1000</v>
      </c>
      <c r="C4955" s="23">
        <v>0.7</v>
      </c>
      <c r="D4955" s="23">
        <v>50</v>
      </c>
      <c r="E4955" s="23">
        <v>1</v>
      </c>
      <c r="F4955" s="23">
        <v>0</v>
      </c>
      <c r="G4955" s="23">
        <v>10</v>
      </c>
      <c r="H4955" s="25">
        <v>0</v>
      </c>
    </row>
    <row r="4956" spans="1:8">
      <c r="A4956" s="23">
        <v>4953</v>
      </c>
      <c r="B4956" s="23">
        <v>1000</v>
      </c>
      <c r="C4956" s="23">
        <v>0.7</v>
      </c>
      <c r="D4956" s="23">
        <v>50</v>
      </c>
      <c r="E4956" s="23">
        <v>1</v>
      </c>
      <c r="F4956" s="23">
        <v>0</v>
      </c>
      <c r="G4956" s="23">
        <v>40</v>
      </c>
      <c r="H4956" s="25">
        <v>0</v>
      </c>
    </row>
    <row r="4957" spans="1:8">
      <c r="A4957" s="23">
        <v>4954</v>
      </c>
      <c r="B4957" s="23">
        <v>1000</v>
      </c>
      <c r="C4957" s="23">
        <v>0.7</v>
      </c>
      <c r="D4957" s="23">
        <v>50</v>
      </c>
      <c r="E4957" s="23">
        <v>1</v>
      </c>
      <c r="F4957" s="23">
        <v>0</v>
      </c>
      <c r="G4957" s="23">
        <v>70</v>
      </c>
      <c r="H4957" s="25">
        <v>0</v>
      </c>
    </row>
    <row r="4958" spans="1:8">
      <c r="A4958" s="23">
        <v>4955</v>
      </c>
      <c r="B4958" s="23">
        <v>1000</v>
      </c>
      <c r="C4958" s="23">
        <v>0.7</v>
      </c>
      <c r="D4958" s="23">
        <v>50</v>
      </c>
      <c r="E4958" s="23">
        <v>1</v>
      </c>
      <c r="F4958" s="23">
        <v>0</v>
      </c>
      <c r="G4958" s="23">
        <v>100</v>
      </c>
      <c r="H4958" s="25">
        <v>0</v>
      </c>
    </row>
    <row r="4959" spans="1:8">
      <c r="A4959" s="23">
        <v>4956</v>
      </c>
      <c r="B4959" s="23">
        <v>1000</v>
      </c>
      <c r="C4959" s="23">
        <v>0.7</v>
      </c>
      <c r="D4959" s="23">
        <v>50</v>
      </c>
      <c r="E4959" s="23">
        <v>1</v>
      </c>
      <c r="F4959" s="23">
        <v>30</v>
      </c>
      <c r="G4959" s="23">
        <v>0</v>
      </c>
      <c r="H4959" s="25">
        <v>0.47837513700000001</v>
      </c>
    </row>
    <row r="4960" spans="1:8">
      <c r="A4960" s="23">
        <v>4957</v>
      </c>
      <c r="B4960" s="23">
        <v>1000</v>
      </c>
      <c r="C4960" s="23">
        <v>0.7</v>
      </c>
      <c r="D4960" s="23">
        <v>50</v>
      </c>
      <c r="E4960" s="23">
        <v>1</v>
      </c>
      <c r="F4960" s="23">
        <v>30</v>
      </c>
      <c r="G4960" s="23">
        <v>5</v>
      </c>
      <c r="H4960" s="25">
        <v>0</v>
      </c>
    </row>
    <row r="4961" spans="1:8">
      <c r="A4961" s="23">
        <v>4958</v>
      </c>
      <c r="B4961" s="23">
        <v>1000</v>
      </c>
      <c r="C4961" s="23">
        <v>0.7</v>
      </c>
      <c r="D4961" s="23">
        <v>50</v>
      </c>
      <c r="E4961" s="23">
        <v>1</v>
      </c>
      <c r="F4961" s="23">
        <v>30</v>
      </c>
      <c r="G4961" s="23">
        <v>10</v>
      </c>
      <c r="H4961" s="25">
        <v>0</v>
      </c>
    </row>
    <row r="4962" spans="1:8">
      <c r="A4962" s="23">
        <v>4959</v>
      </c>
      <c r="B4962" s="23">
        <v>1000</v>
      </c>
      <c r="C4962" s="23">
        <v>0.7</v>
      </c>
      <c r="D4962" s="23">
        <v>50</v>
      </c>
      <c r="E4962" s="23">
        <v>1</v>
      </c>
      <c r="F4962" s="23">
        <v>30</v>
      </c>
      <c r="G4962" s="23">
        <v>40</v>
      </c>
      <c r="H4962" s="25">
        <v>0</v>
      </c>
    </row>
    <row r="4963" spans="1:8">
      <c r="A4963" s="23">
        <v>4960</v>
      </c>
      <c r="B4963" s="23">
        <v>1000</v>
      </c>
      <c r="C4963" s="23">
        <v>0.7</v>
      </c>
      <c r="D4963" s="23">
        <v>50</v>
      </c>
      <c r="E4963" s="23">
        <v>1</v>
      </c>
      <c r="F4963" s="23">
        <v>30</v>
      </c>
      <c r="G4963" s="23">
        <v>70</v>
      </c>
      <c r="H4963" s="25">
        <v>0</v>
      </c>
    </row>
    <row r="4964" spans="1:8">
      <c r="A4964" s="23">
        <v>4961</v>
      </c>
      <c r="B4964" s="23">
        <v>1000</v>
      </c>
      <c r="C4964" s="23">
        <v>0.7</v>
      </c>
      <c r="D4964" s="23">
        <v>50</v>
      </c>
      <c r="E4964" s="23">
        <v>1</v>
      </c>
      <c r="F4964" s="23">
        <v>30</v>
      </c>
      <c r="G4964" s="23">
        <v>100</v>
      </c>
      <c r="H4964" s="25">
        <v>0</v>
      </c>
    </row>
    <row r="4965" spans="1:8">
      <c r="A4965" s="23">
        <v>4962</v>
      </c>
      <c r="B4965" s="23">
        <v>1000</v>
      </c>
      <c r="C4965" s="23">
        <v>0.7</v>
      </c>
      <c r="D4965" s="23">
        <v>50</v>
      </c>
      <c r="E4965" s="23">
        <v>1</v>
      </c>
      <c r="F4965" s="23">
        <v>60</v>
      </c>
      <c r="G4965" s="23">
        <v>0</v>
      </c>
      <c r="H4965" s="25">
        <v>0.47782862199999998</v>
      </c>
    </row>
    <row r="4966" spans="1:8">
      <c r="A4966" s="23">
        <v>4963</v>
      </c>
      <c r="B4966" s="23">
        <v>1000</v>
      </c>
      <c r="C4966" s="23">
        <v>0.7</v>
      </c>
      <c r="D4966" s="23">
        <v>50</v>
      </c>
      <c r="E4966" s="23">
        <v>1</v>
      </c>
      <c r="F4966" s="23">
        <v>60</v>
      </c>
      <c r="G4966" s="23">
        <v>5</v>
      </c>
      <c r="H4966" s="25">
        <v>0</v>
      </c>
    </row>
    <row r="4967" spans="1:8">
      <c r="A4967" s="23">
        <v>4964</v>
      </c>
      <c r="B4967" s="23">
        <v>1000</v>
      </c>
      <c r="C4967" s="23">
        <v>0.7</v>
      </c>
      <c r="D4967" s="23">
        <v>50</v>
      </c>
      <c r="E4967" s="23">
        <v>1</v>
      </c>
      <c r="F4967" s="23">
        <v>60</v>
      </c>
      <c r="G4967" s="23">
        <v>10</v>
      </c>
      <c r="H4967" s="25">
        <v>0</v>
      </c>
    </row>
    <row r="4968" spans="1:8">
      <c r="A4968" s="23">
        <v>4965</v>
      </c>
      <c r="B4968" s="23">
        <v>1000</v>
      </c>
      <c r="C4968" s="23">
        <v>0.7</v>
      </c>
      <c r="D4968" s="23">
        <v>50</v>
      </c>
      <c r="E4968" s="23">
        <v>1</v>
      </c>
      <c r="F4968" s="23">
        <v>60</v>
      </c>
      <c r="G4968" s="23">
        <v>40</v>
      </c>
      <c r="H4968" s="25">
        <v>0</v>
      </c>
    </row>
    <row r="4969" spans="1:8">
      <c r="A4969" s="23">
        <v>4966</v>
      </c>
      <c r="B4969" s="23">
        <v>1000</v>
      </c>
      <c r="C4969" s="23">
        <v>0.7</v>
      </c>
      <c r="D4969" s="23">
        <v>50</v>
      </c>
      <c r="E4969" s="23">
        <v>1</v>
      </c>
      <c r="F4969" s="23">
        <v>60</v>
      </c>
      <c r="G4969" s="23">
        <v>70</v>
      </c>
      <c r="H4969" s="25">
        <v>0</v>
      </c>
    </row>
    <row r="4970" spans="1:8">
      <c r="A4970" s="23">
        <v>4967</v>
      </c>
      <c r="B4970" s="23">
        <v>1000</v>
      </c>
      <c r="C4970" s="23">
        <v>0.7</v>
      </c>
      <c r="D4970" s="23">
        <v>50</v>
      </c>
      <c r="E4970" s="23">
        <v>1</v>
      </c>
      <c r="F4970" s="23">
        <v>60</v>
      </c>
      <c r="G4970" s="23">
        <v>100</v>
      </c>
      <c r="H4970" s="25">
        <v>0</v>
      </c>
    </row>
    <row r="4971" spans="1:8">
      <c r="A4971" s="23">
        <v>4968</v>
      </c>
      <c r="B4971" s="23">
        <v>1000</v>
      </c>
      <c r="C4971" s="23">
        <v>0.7</v>
      </c>
      <c r="D4971" s="23">
        <v>50</v>
      </c>
      <c r="E4971" s="23">
        <v>5</v>
      </c>
      <c r="F4971" s="23">
        <v>0</v>
      </c>
      <c r="G4971" s="23">
        <v>0</v>
      </c>
      <c r="H4971" s="25">
        <v>2.3382852079999998</v>
      </c>
    </row>
    <row r="4972" spans="1:8">
      <c r="A4972" s="23">
        <v>4969</v>
      </c>
      <c r="B4972" s="23">
        <v>1000</v>
      </c>
      <c r="C4972" s="23">
        <v>0.7</v>
      </c>
      <c r="D4972" s="23">
        <v>50</v>
      </c>
      <c r="E4972" s="23">
        <v>5</v>
      </c>
      <c r="F4972" s="23">
        <v>0</v>
      </c>
      <c r="G4972" s="23">
        <v>5</v>
      </c>
      <c r="H4972" s="25">
        <v>0</v>
      </c>
    </row>
    <row r="4973" spans="1:8">
      <c r="A4973" s="23">
        <v>4970</v>
      </c>
      <c r="B4973" s="23">
        <v>1000</v>
      </c>
      <c r="C4973" s="23">
        <v>0.7</v>
      </c>
      <c r="D4973" s="23">
        <v>50</v>
      </c>
      <c r="E4973" s="23">
        <v>5</v>
      </c>
      <c r="F4973" s="23">
        <v>0</v>
      </c>
      <c r="G4973" s="23">
        <v>10</v>
      </c>
      <c r="H4973" s="25">
        <v>0</v>
      </c>
    </row>
    <row r="4974" spans="1:8">
      <c r="A4974" s="23">
        <v>4971</v>
      </c>
      <c r="B4974" s="23">
        <v>1000</v>
      </c>
      <c r="C4974" s="23">
        <v>0.7</v>
      </c>
      <c r="D4974" s="23">
        <v>50</v>
      </c>
      <c r="E4974" s="23">
        <v>5</v>
      </c>
      <c r="F4974" s="23">
        <v>0</v>
      </c>
      <c r="G4974" s="23">
        <v>40</v>
      </c>
      <c r="H4974" s="25">
        <v>0</v>
      </c>
    </row>
    <row r="4975" spans="1:8">
      <c r="A4975" s="23">
        <v>4972</v>
      </c>
      <c r="B4975" s="23">
        <v>1000</v>
      </c>
      <c r="C4975" s="23">
        <v>0.7</v>
      </c>
      <c r="D4975" s="23">
        <v>50</v>
      </c>
      <c r="E4975" s="23">
        <v>5</v>
      </c>
      <c r="F4975" s="23">
        <v>0</v>
      </c>
      <c r="G4975" s="23">
        <v>70</v>
      </c>
      <c r="H4975" s="25">
        <v>0</v>
      </c>
    </row>
    <row r="4976" spans="1:8">
      <c r="A4976" s="23">
        <v>4973</v>
      </c>
      <c r="B4976" s="23">
        <v>1000</v>
      </c>
      <c r="C4976" s="23">
        <v>0.7</v>
      </c>
      <c r="D4976" s="23">
        <v>50</v>
      </c>
      <c r="E4976" s="23">
        <v>5</v>
      </c>
      <c r="F4976" s="23">
        <v>0</v>
      </c>
      <c r="G4976" s="23">
        <v>100</v>
      </c>
      <c r="H4976" s="25">
        <v>0</v>
      </c>
    </row>
    <row r="4977" spans="1:8">
      <c r="A4977" s="23">
        <v>4974</v>
      </c>
      <c r="B4977" s="23">
        <v>1000</v>
      </c>
      <c r="C4977" s="23">
        <v>0.7</v>
      </c>
      <c r="D4977" s="23">
        <v>50</v>
      </c>
      <c r="E4977" s="23">
        <v>5</v>
      </c>
      <c r="F4977" s="23">
        <v>30</v>
      </c>
      <c r="G4977" s="23">
        <v>0</v>
      </c>
      <c r="H4977" s="25">
        <v>2.3291120529999998</v>
      </c>
    </row>
    <row r="4978" spans="1:8">
      <c r="A4978" s="23">
        <v>4975</v>
      </c>
      <c r="B4978" s="23">
        <v>1000</v>
      </c>
      <c r="C4978" s="23">
        <v>0.7</v>
      </c>
      <c r="D4978" s="23">
        <v>50</v>
      </c>
      <c r="E4978" s="23">
        <v>5</v>
      </c>
      <c r="F4978" s="23">
        <v>30</v>
      </c>
      <c r="G4978" s="23">
        <v>5</v>
      </c>
      <c r="H4978" s="25">
        <v>0</v>
      </c>
    </row>
    <row r="4979" spans="1:8">
      <c r="A4979" s="23">
        <v>4976</v>
      </c>
      <c r="B4979" s="23">
        <v>1000</v>
      </c>
      <c r="C4979" s="23">
        <v>0.7</v>
      </c>
      <c r="D4979" s="23">
        <v>50</v>
      </c>
      <c r="E4979" s="23">
        <v>5</v>
      </c>
      <c r="F4979" s="23">
        <v>30</v>
      </c>
      <c r="G4979" s="23">
        <v>10</v>
      </c>
      <c r="H4979" s="25">
        <v>0</v>
      </c>
    </row>
    <row r="4980" spans="1:8">
      <c r="A4980" s="23">
        <v>4977</v>
      </c>
      <c r="B4980" s="23">
        <v>1000</v>
      </c>
      <c r="C4980" s="23">
        <v>0.7</v>
      </c>
      <c r="D4980" s="23">
        <v>50</v>
      </c>
      <c r="E4980" s="23">
        <v>5</v>
      </c>
      <c r="F4980" s="23">
        <v>30</v>
      </c>
      <c r="G4980" s="23">
        <v>40</v>
      </c>
      <c r="H4980" s="25">
        <v>0</v>
      </c>
    </row>
    <row r="4981" spans="1:8">
      <c r="A4981" s="23">
        <v>4978</v>
      </c>
      <c r="B4981" s="23">
        <v>1000</v>
      </c>
      <c r="C4981" s="23">
        <v>0.7</v>
      </c>
      <c r="D4981" s="23">
        <v>50</v>
      </c>
      <c r="E4981" s="23">
        <v>5</v>
      </c>
      <c r="F4981" s="23">
        <v>30</v>
      </c>
      <c r="G4981" s="23">
        <v>70</v>
      </c>
      <c r="H4981" s="25">
        <v>0</v>
      </c>
    </row>
    <row r="4982" spans="1:8">
      <c r="A4982" s="23">
        <v>4979</v>
      </c>
      <c r="B4982" s="23">
        <v>1000</v>
      </c>
      <c r="C4982" s="23">
        <v>0.7</v>
      </c>
      <c r="D4982" s="23">
        <v>50</v>
      </c>
      <c r="E4982" s="23">
        <v>5</v>
      </c>
      <c r="F4982" s="23">
        <v>30</v>
      </c>
      <c r="G4982" s="23">
        <v>100</v>
      </c>
      <c r="H4982" s="25">
        <v>0</v>
      </c>
    </row>
    <row r="4983" spans="1:8">
      <c r="A4983" s="23">
        <v>4980</v>
      </c>
      <c r="B4983" s="23">
        <v>1000</v>
      </c>
      <c r="C4983" s="23">
        <v>0.7</v>
      </c>
      <c r="D4983" s="23">
        <v>50</v>
      </c>
      <c r="E4983" s="23">
        <v>5</v>
      </c>
      <c r="F4983" s="23">
        <v>60</v>
      </c>
      <c r="G4983" s="23">
        <v>0</v>
      </c>
      <c r="H4983" s="25">
        <v>2.280646086</v>
      </c>
    </row>
    <row r="4984" spans="1:8">
      <c r="A4984" s="23">
        <v>4981</v>
      </c>
      <c r="B4984" s="23">
        <v>1000</v>
      </c>
      <c r="C4984" s="23">
        <v>0.7</v>
      </c>
      <c r="D4984" s="23">
        <v>50</v>
      </c>
      <c r="E4984" s="23">
        <v>5</v>
      </c>
      <c r="F4984" s="23">
        <v>60</v>
      </c>
      <c r="G4984" s="23">
        <v>5</v>
      </c>
      <c r="H4984" s="25">
        <v>0</v>
      </c>
    </row>
    <row r="4985" spans="1:8">
      <c r="A4985" s="23">
        <v>4982</v>
      </c>
      <c r="B4985" s="23">
        <v>1000</v>
      </c>
      <c r="C4985" s="23">
        <v>0.7</v>
      </c>
      <c r="D4985" s="23">
        <v>50</v>
      </c>
      <c r="E4985" s="23">
        <v>5</v>
      </c>
      <c r="F4985" s="23">
        <v>60</v>
      </c>
      <c r="G4985" s="23">
        <v>10</v>
      </c>
      <c r="H4985" s="25">
        <v>0</v>
      </c>
    </row>
    <row r="4986" spans="1:8">
      <c r="A4986" s="23">
        <v>4983</v>
      </c>
      <c r="B4986" s="23">
        <v>1000</v>
      </c>
      <c r="C4986" s="23">
        <v>0.7</v>
      </c>
      <c r="D4986" s="23">
        <v>50</v>
      </c>
      <c r="E4986" s="23">
        <v>5</v>
      </c>
      <c r="F4986" s="23">
        <v>60</v>
      </c>
      <c r="G4986" s="23">
        <v>40</v>
      </c>
      <c r="H4986" s="25">
        <v>0</v>
      </c>
    </row>
    <row r="4987" spans="1:8">
      <c r="A4987" s="23">
        <v>4984</v>
      </c>
      <c r="B4987" s="23">
        <v>1000</v>
      </c>
      <c r="C4987" s="23">
        <v>0.7</v>
      </c>
      <c r="D4987" s="23">
        <v>50</v>
      </c>
      <c r="E4987" s="23">
        <v>5</v>
      </c>
      <c r="F4987" s="23">
        <v>60</v>
      </c>
      <c r="G4987" s="23">
        <v>70</v>
      </c>
      <c r="H4987" s="25">
        <v>0</v>
      </c>
    </row>
    <row r="4988" spans="1:8">
      <c r="A4988" s="23">
        <v>4985</v>
      </c>
      <c r="B4988" s="23">
        <v>1000</v>
      </c>
      <c r="C4988" s="23">
        <v>0.7</v>
      </c>
      <c r="D4988" s="23">
        <v>50</v>
      </c>
      <c r="E4988" s="23">
        <v>5</v>
      </c>
      <c r="F4988" s="23">
        <v>60</v>
      </c>
      <c r="G4988" s="23">
        <v>100</v>
      </c>
      <c r="H4988" s="25">
        <v>0</v>
      </c>
    </row>
    <row r="4989" spans="1:8">
      <c r="A4989" s="23">
        <v>4986</v>
      </c>
      <c r="B4989" s="23">
        <v>1000</v>
      </c>
      <c r="C4989" s="23">
        <v>0.7</v>
      </c>
      <c r="D4989" s="23">
        <v>50</v>
      </c>
      <c r="E4989" s="23">
        <v>10</v>
      </c>
      <c r="F4989" s="23">
        <v>0</v>
      </c>
      <c r="G4989" s="23">
        <v>0</v>
      </c>
      <c r="H4989" s="25">
        <v>4.3766717909999997</v>
      </c>
    </row>
    <row r="4990" spans="1:8">
      <c r="A4990" s="23">
        <v>4987</v>
      </c>
      <c r="B4990" s="23">
        <v>1000</v>
      </c>
      <c r="C4990" s="23">
        <v>0.7</v>
      </c>
      <c r="D4990" s="23">
        <v>50</v>
      </c>
      <c r="E4990" s="23">
        <v>10</v>
      </c>
      <c r="F4990" s="23">
        <v>0</v>
      </c>
      <c r="G4990" s="23">
        <v>5</v>
      </c>
      <c r="H4990" s="25">
        <v>0</v>
      </c>
    </row>
    <row r="4991" spans="1:8">
      <c r="A4991" s="23">
        <v>4988</v>
      </c>
      <c r="B4991" s="23">
        <v>1000</v>
      </c>
      <c r="C4991" s="23">
        <v>0.7</v>
      </c>
      <c r="D4991" s="23">
        <v>50</v>
      </c>
      <c r="E4991" s="23">
        <v>10</v>
      </c>
      <c r="F4991" s="23">
        <v>0</v>
      </c>
      <c r="G4991" s="23">
        <v>10</v>
      </c>
      <c r="H4991" s="25">
        <v>0</v>
      </c>
    </row>
    <row r="4992" spans="1:8">
      <c r="A4992" s="23">
        <v>4989</v>
      </c>
      <c r="B4992" s="23">
        <v>1000</v>
      </c>
      <c r="C4992" s="23">
        <v>0.7</v>
      </c>
      <c r="D4992" s="23">
        <v>50</v>
      </c>
      <c r="E4992" s="23">
        <v>10</v>
      </c>
      <c r="F4992" s="23">
        <v>0</v>
      </c>
      <c r="G4992" s="23">
        <v>40</v>
      </c>
      <c r="H4992" s="25">
        <v>0</v>
      </c>
    </row>
    <row r="4993" spans="1:8">
      <c r="A4993" s="23">
        <v>4990</v>
      </c>
      <c r="B4993" s="23">
        <v>1000</v>
      </c>
      <c r="C4993" s="23">
        <v>0.7</v>
      </c>
      <c r="D4993" s="23">
        <v>50</v>
      </c>
      <c r="E4993" s="23">
        <v>10</v>
      </c>
      <c r="F4993" s="23">
        <v>0</v>
      </c>
      <c r="G4993" s="23">
        <v>70</v>
      </c>
      <c r="H4993" s="25">
        <v>0</v>
      </c>
    </row>
    <row r="4994" spans="1:8">
      <c r="A4994" s="23">
        <v>4991</v>
      </c>
      <c r="B4994" s="23">
        <v>1000</v>
      </c>
      <c r="C4994" s="23">
        <v>0.7</v>
      </c>
      <c r="D4994" s="23">
        <v>50</v>
      </c>
      <c r="E4994" s="23">
        <v>10</v>
      </c>
      <c r="F4994" s="23">
        <v>0</v>
      </c>
      <c r="G4994" s="23">
        <v>100</v>
      </c>
      <c r="H4994" s="25">
        <v>0</v>
      </c>
    </row>
    <row r="4995" spans="1:8">
      <c r="A4995" s="23">
        <v>4992</v>
      </c>
      <c r="B4995" s="23">
        <v>1000</v>
      </c>
      <c r="C4995" s="23">
        <v>0.7</v>
      </c>
      <c r="D4995" s="23">
        <v>50</v>
      </c>
      <c r="E4995" s="23">
        <v>10</v>
      </c>
      <c r="F4995" s="23">
        <v>30</v>
      </c>
      <c r="G4995" s="23">
        <v>0</v>
      </c>
      <c r="H4995" s="25">
        <v>4.3217563630000004</v>
      </c>
    </row>
    <row r="4996" spans="1:8">
      <c r="A4996" s="23">
        <v>4993</v>
      </c>
      <c r="B4996" s="23">
        <v>1000</v>
      </c>
      <c r="C4996" s="23">
        <v>0.7</v>
      </c>
      <c r="D4996" s="23">
        <v>50</v>
      </c>
      <c r="E4996" s="23">
        <v>10</v>
      </c>
      <c r="F4996" s="23">
        <v>30</v>
      </c>
      <c r="G4996" s="23">
        <v>5</v>
      </c>
      <c r="H4996" s="25">
        <v>0</v>
      </c>
    </row>
    <row r="4997" spans="1:8">
      <c r="A4997" s="23">
        <v>4994</v>
      </c>
      <c r="B4997" s="23">
        <v>1000</v>
      </c>
      <c r="C4997" s="23">
        <v>0.7</v>
      </c>
      <c r="D4997" s="23">
        <v>50</v>
      </c>
      <c r="E4997" s="23">
        <v>10</v>
      </c>
      <c r="F4997" s="23">
        <v>30</v>
      </c>
      <c r="G4997" s="23">
        <v>10</v>
      </c>
      <c r="H4997" s="25">
        <v>0</v>
      </c>
    </row>
    <row r="4998" spans="1:8">
      <c r="A4998" s="23">
        <v>4995</v>
      </c>
      <c r="B4998" s="23">
        <v>1000</v>
      </c>
      <c r="C4998" s="23">
        <v>0.7</v>
      </c>
      <c r="D4998" s="23">
        <v>50</v>
      </c>
      <c r="E4998" s="23">
        <v>10</v>
      </c>
      <c r="F4998" s="23">
        <v>30</v>
      </c>
      <c r="G4998" s="23">
        <v>40</v>
      </c>
      <c r="H4998" s="25">
        <v>0</v>
      </c>
    </row>
    <row r="4999" spans="1:8">
      <c r="A4999" s="23">
        <v>4996</v>
      </c>
      <c r="B4999" s="23">
        <v>1000</v>
      </c>
      <c r="C4999" s="23">
        <v>0.7</v>
      </c>
      <c r="D4999" s="23">
        <v>50</v>
      </c>
      <c r="E4999" s="23">
        <v>10</v>
      </c>
      <c r="F4999" s="23">
        <v>30</v>
      </c>
      <c r="G4999" s="23">
        <v>70</v>
      </c>
      <c r="H4999" s="25">
        <v>0</v>
      </c>
    </row>
    <row r="5000" spans="1:8">
      <c r="A5000" s="23">
        <v>4997</v>
      </c>
      <c r="B5000" s="23">
        <v>1000</v>
      </c>
      <c r="C5000" s="23">
        <v>0.7</v>
      </c>
      <c r="D5000" s="23">
        <v>50</v>
      </c>
      <c r="E5000" s="23">
        <v>10</v>
      </c>
      <c r="F5000" s="23">
        <v>30</v>
      </c>
      <c r="G5000" s="23">
        <v>100</v>
      </c>
      <c r="H5000" s="25">
        <v>0</v>
      </c>
    </row>
    <row r="5001" spans="1:8">
      <c r="A5001" s="23">
        <v>4998</v>
      </c>
      <c r="B5001" s="23">
        <v>1000</v>
      </c>
      <c r="C5001" s="23">
        <v>0.7</v>
      </c>
      <c r="D5001" s="23">
        <v>50</v>
      </c>
      <c r="E5001" s="23">
        <v>10</v>
      </c>
      <c r="F5001" s="23">
        <v>60</v>
      </c>
      <c r="G5001" s="23">
        <v>0</v>
      </c>
      <c r="H5001" s="25">
        <v>4.0679659839999998</v>
      </c>
    </row>
    <row r="5002" spans="1:8">
      <c r="A5002" s="23">
        <v>4999</v>
      </c>
      <c r="B5002" s="23">
        <v>1000</v>
      </c>
      <c r="C5002" s="23">
        <v>0.7</v>
      </c>
      <c r="D5002" s="23">
        <v>50</v>
      </c>
      <c r="E5002" s="23">
        <v>10</v>
      </c>
      <c r="F5002" s="23">
        <v>60</v>
      </c>
      <c r="G5002" s="23">
        <v>5</v>
      </c>
      <c r="H5002" s="25">
        <v>0</v>
      </c>
    </row>
    <row r="5003" spans="1:8">
      <c r="A5003" s="23">
        <v>5000</v>
      </c>
      <c r="B5003" s="23">
        <v>1000</v>
      </c>
      <c r="C5003" s="23">
        <v>0.7</v>
      </c>
      <c r="D5003" s="23">
        <v>50</v>
      </c>
      <c r="E5003" s="23">
        <v>10</v>
      </c>
      <c r="F5003" s="23">
        <v>60</v>
      </c>
      <c r="G5003" s="23">
        <v>10</v>
      </c>
      <c r="H5003" s="25">
        <v>0</v>
      </c>
    </row>
    <row r="5004" spans="1:8">
      <c r="A5004" s="23">
        <v>5001</v>
      </c>
      <c r="B5004" s="23">
        <v>1000</v>
      </c>
      <c r="C5004" s="23">
        <v>0.7</v>
      </c>
      <c r="D5004" s="23">
        <v>50</v>
      </c>
      <c r="E5004" s="23">
        <v>10</v>
      </c>
      <c r="F5004" s="23">
        <v>60</v>
      </c>
      <c r="G5004" s="23">
        <v>40</v>
      </c>
      <c r="H5004" s="25">
        <v>0</v>
      </c>
    </row>
    <row r="5005" spans="1:8">
      <c r="A5005" s="23">
        <v>5002</v>
      </c>
      <c r="B5005" s="23">
        <v>1000</v>
      </c>
      <c r="C5005" s="23">
        <v>0.7</v>
      </c>
      <c r="D5005" s="23">
        <v>50</v>
      </c>
      <c r="E5005" s="23">
        <v>10</v>
      </c>
      <c r="F5005" s="23">
        <v>60</v>
      </c>
      <c r="G5005" s="23">
        <v>70</v>
      </c>
      <c r="H5005" s="25">
        <v>0</v>
      </c>
    </row>
    <row r="5006" spans="1:8">
      <c r="A5006" s="23">
        <v>5003</v>
      </c>
      <c r="B5006" s="23">
        <v>1000</v>
      </c>
      <c r="C5006" s="23">
        <v>0.7</v>
      </c>
      <c r="D5006" s="23">
        <v>50</v>
      </c>
      <c r="E5006" s="23">
        <v>10</v>
      </c>
      <c r="F5006" s="23">
        <v>60</v>
      </c>
      <c r="G5006" s="23">
        <v>100</v>
      </c>
      <c r="H5006" s="25">
        <v>0</v>
      </c>
    </row>
    <row r="5007" spans="1:8">
      <c r="A5007" s="23">
        <v>5004</v>
      </c>
      <c r="B5007" s="23">
        <v>1000</v>
      </c>
      <c r="C5007" s="23">
        <v>0.7</v>
      </c>
      <c r="D5007" s="23">
        <v>50</v>
      </c>
      <c r="E5007" s="23">
        <v>20</v>
      </c>
      <c r="F5007" s="23">
        <v>0</v>
      </c>
      <c r="G5007" s="23">
        <v>0</v>
      </c>
      <c r="H5007" s="25">
        <v>7.2661032680000002</v>
      </c>
    </row>
    <row r="5008" spans="1:8">
      <c r="A5008" s="23">
        <v>5005</v>
      </c>
      <c r="B5008" s="23">
        <v>1000</v>
      </c>
      <c r="C5008" s="23">
        <v>0.7</v>
      </c>
      <c r="D5008" s="23">
        <v>50</v>
      </c>
      <c r="E5008" s="23">
        <v>20</v>
      </c>
      <c r="F5008" s="23">
        <v>0</v>
      </c>
      <c r="G5008" s="23">
        <v>5</v>
      </c>
      <c r="H5008" s="25">
        <v>0</v>
      </c>
    </row>
    <row r="5009" spans="1:8">
      <c r="A5009" s="23">
        <v>5006</v>
      </c>
      <c r="B5009" s="23">
        <v>1000</v>
      </c>
      <c r="C5009" s="23">
        <v>0.7</v>
      </c>
      <c r="D5009" s="23">
        <v>50</v>
      </c>
      <c r="E5009" s="23">
        <v>20</v>
      </c>
      <c r="F5009" s="23">
        <v>0</v>
      </c>
      <c r="G5009" s="23">
        <v>10</v>
      </c>
      <c r="H5009" s="25">
        <v>0</v>
      </c>
    </row>
    <row r="5010" spans="1:8">
      <c r="A5010" s="23">
        <v>5007</v>
      </c>
      <c r="B5010" s="23">
        <v>1000</v>
      </c>
      <c r="C5010" s="23">
        <v>0.7</v>
      </c>
      <c r="D5010" s="23">
        <v>50</v>
      </c>
      <c r="E5010" s="23">
        <v>20</v>
      </c>
      <c r="F5010" s="23">
        <v>0</v>
      </c>
      <c r="G5010" s="23">
        <v>40</v>
      </c>
      <c r="H5010" s="25">
        <v>0</v>
      </c>
    </row>
    <row r="5011" spans="1:8">
      <c r="A5011" s="23">
        <v>5008</v>
      </c>
      <c r="B5011" s="23">
        <v>1000</v>
      </c>
      <c r="C5011" s="23">
        <v>0.7</v>
      </c>
      <c r="D5011" s="23">
        <v>50</v>
      </c>
      <c r="E5011" s="23">
        <v>20</v>
      </c>
      <c r="F5011" s="23">
        <v>0</v>
      </c>
      <c r="G5011" s="23">
        <v>70</v>
      </c>
      <c r="H5011" s="25">
        <v>0</v>
      </c>
    </row>
    <row r="5012" spans="1:8">
      <c r="A5012" s="23">
        <v>5009</v>
      </c>
      <c r="B5012" s="23">
        <v>1000</v>
      </c>
      <c r="C5012" s="23">
        <v>0.7</v>
      </c>
      <c r="D5012" s="23">
        <v>50</v>
      </c>
      <c r="E5012" s="23">
        <v>20</v>
      </c>
      <c r="F5012" s="23">
        <v>0</v>
      </c>
      <c r="G5012" s="23">
        <v>100</v>
      </c>
      <c r="H5012" s="25">
        <v>0</v>
      </c>
    </row>
    <row r="5013" spans="1:8">
      <c r="A5013" s="23">
        <v>5010</v>
      </c>
      <c r="B5013" s="23">
        <v>1000</v>
      </c>
      <c r="C5013" s="23">
        <v>0.7</v>
      </c>
      <c r="D5013" s="23">
        <v>50</v>
      </c>
      <c r="E5013" s="23">
        <v>20</v>
      </c>
      <c r="F5013" s="23">
        <v>30</v>
      </c>
      <c r="G5013" s="23">
        <v>0</v>
      </c>
      <c r="H5013" s="25">
        <v>7.0611500740000004</v>
      </c>
    </row>
    <row r="5014" spans="1:8">
      <c r="A5014" s="23">
        <v>5011</v>
      </c>
      <c r="B5014" s="23">
        <v>1000</v>
      </c>
      <c r="C5014" s="23">
        <v>0.7</v>
      </c>
      <c r="D5014" s="23">
        <v>50</v>
      </c>
      <c r="E5014" s="23">
        <v>20</v>
      </c>
      <c r="F5014" s="23">
        <v>30</v>
      </c>
      <c r="G5014" s="23">
        <v>5</v>
      </c>
      <c r="H5014" s="25">
        <v>0</v>
      </c>
    </row>
    <row r="5015" spans="1:8">
      <c r="A5015" s="23">
        <v>5012</v>
      </c>
      <c r="B5015" s="23">
        <v>1000</v>
      </c>
      <c r="C5015" s="23">
        <v>0.7</v>
      </c>
      <c r="D5015" s="23">
        <v>50</v>
      </c>
      <c r="E5015" s="23">
        <v>20</v>
      </c>
      <c r="F5015" s="23">
        <v>30</v>
      </c>
      <c r="G5015" s="23">
        <v>10</v>
      </c>
      <c r="H5015" s="25">
        <v>0</v>
      </c>
    </row>
    <row r="5016" spans="1:8">
      <c r="A5016" s="23">
        <v>5013</v>
      </c>
      <c r="B5016" s="23">
        <v>1000</v>
      </c>
      <c r="C5016" s="23">
        <v>0.7</v>
      </c>
      <c r="D5016" s="23">
        <v>50</v>
      </c>
      <c r="E5016" s="23">
        <v>20</v>
      </c>
      <c r="F5016" s="23">
        <v>30</v>
      </c>
      <c r="G5016" s="23">
        <v>40</v>
      </c>
      <c r="H5016" s="25">
        <v>0</v>
      </c>
    </row>
    <row r="5017" spans="1:8">
      <c r="A5017" s="23">
        <v>5014</v>
      </c>
      <c r="B5017" s="23">
        <v>1000</v>
      </c>
      <c r="C5017" s="23">
        <v>0.7</v>
      </c>
      <c r="D5017" s="23">
        <v>50</v>
      </c>
      <c r="E5017" s="23">
        <v>20</v>
      </c>
      <c r="F5017" s="23">
        <v>30</v>
      </c>
      <c r="G5017" s="23">
        <v>70</v>
      </c>
      <c r="H5017" s="25">
        <v>0</v>
      </c>
    </row>
    <row r="5018" spans="1:8">
      <c r="A5018" s="23">
        <v>5015</v>
      </c>
      <c r="B5018" s="23">
        <v>1000</v>
      </c>
      <c r="C5018" s="23">
        <v>0.7</v>
      </c>
      <c r="D5018" s="23">
        <v>50</v>
      </c>
      <c r="E5018" s="23">
        <v>20</v>
      </c>
      <c r="F5018" s="23">
        <v>30</v>
      </c>
      <c r="G5018" s="23">
        <v>100</v>
      </c>
      <c r="H5018" s="25">
        <v>0</v>
      </c>
    </row>
    <row r="5019" spans="1:8">
      <c r="A5019" s="23">
        <v>5016</v>
      </c>
      <c r="B5019" s="23">
        <v>1000</v>
      </c>
      <c r="C5019" s="23">
        <v>0.7</v>
      </c>
      <c r="D5019" s="23">
        <v>50</v>
      </c>
      <c r="E5019" s="23">
        <v>20</v>
      </c>
      <c r="F5019" s="23">
        <v>60</v>
      </c>
      <c r="G5019" s="23">
        <v>0</v>
      </c>
      <c r="H5019" s="25">
        <v>6.1904730800000003</v>
      </c>
    </row>
    <row r="5020" spans="1:8">
      <c r="A5020" s="23">
        <v>5017</v>
      </c>
      <c r="B5020" s="23">
        <v>1000</v>
      </c>
      <c r="C5020" s="23">
        <v>0.7</v>
      </c>
      <c r="D5020" s="23">
        <v>50</v>
      </c>
      <c r="E5020" s="23">
        <v>20</v>
      </c>
      <c r="F5020" s="23">
        <v>60</v>
      </c>
      <c r="G5020" s="23">
        <v>5</v>
      </c>
      <c r="H5020" s="25">
        <v>0</v>
      </c>
    </row>
    <row r="5021" spans="1:8">
      <c r="A5021" s="23">
        <v>5018</v>
      </c>
      <c r="B5021" s="23">
        <v>1000</v>
      </c>
      <c r="C5021" s="23">
        <v>0.7</v>
      </c>
      <c r="D5021" s="23">
        <v>50</v>
      </c>
      <c r="E5021" s="23">
        <v>20</v>
      </c>
      <c r="F5021" s="23">
        <v>60</v>
      </c>
      <c r="G5021" s="23">
        <v>10</v>
      </c>
      <c r="H5021" s="25">
        <v>0</v>
      </c>
    </row>
    <row r="5022" spans="1:8">
      <c r="A5022" s="23">
        <v>5019</v>
      </c>
      <c r="B5022" s="23">
        <v>1000</v>
      </c>
      <c r="C5022" s="23">
        <v>0.7</v>
      </c>
      <c r="D5022" s="23">
        <v>50</v>
      </c>
      <c r="E5022" s="23">
        <v>20</v>
      </c>
      <c r="F5022" s="23">
        <v>60</v>
      </c>
      <c r="G5022" s="23">
        <v>40</v>
      </c>
      <c r="H5022" s="25">
        <v>0</v>
      </c>
    </row>
    <row r="5023" spans="1:8">
      <c r="A5023" s="23">
        <v>5020</v>
      </c>
      <c r="B5023" s="23">
        <v>1000</v>
      </c>
      <c r="C5023" s="23">
        <v>0.7</v>
      </c>
      <c r="D5023" s="23">
        <v>50</v>
      </c>
      <c r="E5023" s="23">
        <v>20</v>
      </c>
      <c r="F5023" s="23">
        <v>60</v>
      </c>
      <c r="G5023" s="23">
        <v>70</v>
      </c>
      <c r="H5023" s="25">
        <v>0</v>
      </c>
    </row>
    <row r="5024" spans="1:8">
      <c r="A5024" s="23">
        <v>5021</v>
      </c>
      <c r="B5024" s="23">
        <v>1000</v>
      </c>
      <c r="C5024" s="23">
        <v>0.7</v>
      </c>
      <c r="D5024" s="23">
        <v>50</v>
      </c>
      <c r="E5024" s="23">
        <v>20</v>
      </c>
      <c r="F5024" s="23">
        <v>60</v>
      </c>
      <c r="G5024" s="23">
        <v>100</v>
      </c>
      <c r="H5024" s="25">
        <v>0</v>
      </c>
    </row>
    <row r="5025" spans="1:8">
      <c r="A5025" s="23">
        <v>5022</v>
      </c>
      <c r="B5025" s="23">
        <v>1000</v>
      </c>
      <c r="C5025" s="23">
        <v>0.7</v>
      </c>
      <c r="D5025" s="23">
        <v>50</v>
      </c>
      <c r="E5025" s="23">
        <v>50</v>
      </c>
      <c r="F5025" s="23">
        <v>0</v>
      </c>
      <c r="G5025" s="23">
        <v>0</v>
      </c>
      <c r="H5025" s="25">
        <v>10.810230260000001</v>
      </c>
    </row>
    <row r="5026" spans="1:8">
      <c r="A5026" s="23">
        <v>5023</v>
      </c>
      <c r="B5026" s="23">
        <v>1000</v>
      </c>
      <c r="C5026" s="23">
        <v>0.7</v>
      </c>
      <c r="D5026" s="23">
        <v>50</v>
      </c>
      <c r="E5026" s="23">
        <v>50</v>
      </c>
      <c r="F5026" s="23">
        <v>0</v>
      </c>
      <c r="G5026" s="23">
        <v>5</v>
      </c>
      <c r="H5026" s="25">
        <v>7.1907339099999996</v>
      </c>
    </row>
    <row r="5027" spans="1:8">
      <c r="A5027" s="23">
        <v>5024</v>
      </c>
      <c r="B5027" s="23">
        <v>1000</v>
      </c>
      <c r="C5027" s="23">
        <v>0.7</v>
      </c>
      <c r="D5027" s="23">
        <v>50</v>
      </c>
      <c r="E5027" s="23">
        <v>50</v>
      </c>
      <c r="F5027" s="23">
        <v>0</v>
      </c>
      <c r="G5027" s="23">
        <v>10</v>
      </c>
      <c r="H5027" s="25">
        <v>6.5365266799999997</v>
      </c>
    </row>
    <row r="5028" spans="1:8">
      <c r="A5028" s="23">
        <v>5025</v>
      </c>
      <c r="B5028" s="23">
        <v>1000</v>
      </c>
      <c r="C5028" s="23">
        <v>0.7</v>
      </c>
      <c r="D5028" s="23">
        <v>50</v>
      </c>
      <c r="E5028" s="23">
        <v>50</v>
      </c>
      <c r="F5028" s="23">
        <v>0</v>
      </c>
      <c r="G5028" s="23">
        <v>40</v>
      </c>
      <c r="H5028" s="25">
        <v>0</v>
      </c>
    </row>
    <row r="5029" spans="1:8">
      <c r="A5029" s="23">
        <v>5026</v>
      </c>
      <c r="B5029" s="23">
        <v>1000</v>
      </c>
      <c r="C5029" s="23">
        <v>0.7</v>
      </c>
      <c r="D5029" s="23">
        <v>50</v>
      </c>
      <c r="E5029" s="23">
        <v>50</v>
      </c>
      <c r="F5029" s="23">
        <v>0</v>
      </c>
      <c r="G5029" s="23">
        <v>70</v>
      </c>
      <c r="H5029" s="25">
        <v>0</v>
      </c>
    </row>
    <row r="5030" spans="1:8">
      <c r="A5030" s="23">
        <v>5027</v>
      </c>
      <c r="B5030" s="23">
        <v>1000</v>
      </c>
      <c r="C5030" s="23">
        <v>0.7</v>
      </c>
      <c r="D5030" s="23">
        <v>50</v>
      </c>
      <c r="E5030" s="23">
        <v>50</v>
      </c>
      <c r="F5030" s="23">
        <v>0</v>
      </c>
      <c r="G5030" s="23">
        <v>100</v>
      </c>
      <c r="H5030" s="25">
        <v>0</v>
      </c>
    </row>
    <row r="5031" spans="1:8">
      <c r="A5031" s="23">
        <v>5028</v>
      </c>
      <c r="B5031" s="23">
        <v>1000</v>
      </c>
      <c r="C5031" s="23">
        <v>0.7</v>
      </c>
      <c r="D5031" s="23">
        <v>50</v>
      </c>
      <c r="E5031" s="23">
        <v>50</v>
      </c>
      <c r="F5031" s="23">
        <v>30</v>
      </c>
      <c r="G5031" s="23">
        <v>0</v>
      </c>
      <c r="H5031" s="25">
        <v>10.2540741</v>
      </c>
    </row>
    <row r="5032" spans="1:8">
      <c r="A5032" s="23">
        <v>5029</v>
      </c>
      <c r="B5032" s="23">
        <v>1000</v>
      </c>
      <c r="C5032" s="23">
        <v>0.7</v>
      </c>
      <c r="D5032" s="23">
        <v>50</v>
      </c>
      <c r="E5032" s="23">
        <v>50</v>
      </c>
      <c r="F5032" s="23">
        <v>30</v>
      </c>
      <c r="G5032" s="23">
        <v>5</v>
      </c>
      <c r="H5032" s="25">
        <v>6.481185913</v>
      </c>
    </row>
    <row r="5033" spans="1:8">
      <c r="A5033" s="23">
        <v>5030</v>
      </c>
      <c r="B5033" s="23">
        <v>1000</v>
      </c>
      <c r="C5033" s="23">
        <v>0.7</v>
      </c>
      <c r="D5033" s="23">
        <v>50</v>
      </c>
      <c r="E5033" s="23">
        <v>50</v>
      </c>
      <c r="F5033" s="23">
        <v>30</v>
      </c>
      <c r="G5033" s="23">
        <v>10</v>
      </c>
      <c r="H5033" s="25">
        <v>5.9729828830000002</v>
      </c>
    </row>
    <row r="5034" spans="1:8">
      <c r="A5034" s="23">
        <v>5031</v>
      </c>
      <c r="B5034" s="23">
        <v>1000</v>
      </c>
      <c r="C5034" s="23">
        <v>0.7</v>
      </c>
      <c r="D5034" s="23">
        <v>50</v>
      </c>
      <c r="E5034" s="23">
        <v>50</v>
      </c>
      <c r="F5034" s="23">
        <v>30</v>
      </c>
      <c r="G5034" s="23">
        <v>40</v>
      </c>
      <c r="H5034" s="25">
        <v>0</v>
      </c>
    </row>
    <row r="5035" spans="1:8">
      <c r="A5035" s="23">
        <v>5032</v>
      </c>
      <c r="B5035" s="23">
        <v>1000</v>
      </c>
      <c r="C5035" s="23">
        <v>0.7</v>
      </c>
      <c r="D5035" s="23">
        <v>50</v>
      </c>
      <c r="E5035" s="23">
        <v>50</v>
      </c>
      <c r="F5035" s="23">
        <v>30</v>
      </c>
      <c r="G5035" s="23">
        <v>70</v>
      </c>
      <c r="H5035" s="25">
        <v>0</v>
      </c>
    </row>
    <row r="5036" spans="1:8">
      <c r="A5036" s="23">
        <v>5033</v>
      </c>
      <c r="B5036" s="23">
        <v>1000</v>
      </c>
      <c r="C5036" s="23">
        <v>0.7</v>
      </c>
      <c r="D5036" s="23">
        <v>50</v>
      </c>
      <c r="E5036" s="23">
        <v>50</v>
      </c>
      <c r="F5036" s="23">
        <v>30</v>
      </c>
      <c r="G5036" s="23">
        <v>100</v>
      </c>
      <c r="H5036" s="25">
        <v>0</v>
      </c>
    </row>
    <row r="5037" spans="1:8">
      <c r="A5037" s="23">
        <v>5034</v>
      </c>
      <c r="B5037" s="23">
        <v>1000</v>
      </c>
      <c r="C5037" s="23">
        <v>0.7</v>
      </c>
      <c r="D5037" s="23">
        <v>50</v>
      </c>
      <c r="E5037" s="23">
        <v>50</v>
      </c>
      <c r="F5037" s="23">
        <v>60</v>
      </c>
      <c r="G5037" s="23">
        <v>0</v>
      </c>
      <c r="H5037" s="25">
        <v>8.3423528670000007</v>
      </c>
    </row>
    <row r="5038" spans="1:8">
      <c r="A5038" s="23">
        <v>5035</v>
      </c>
      <c r="B5038" s="23">
        <v>1000</v>
      </c>
      <c r="C5038" s="23">
        <v>0.7</v>
      </c>
      <c r="D5038" s="23">
        <v>50</v>
      </c>
      <c r="E5038" s="23">
        <v>50</v>
      </c>
      <c r="F5038" s="23">
        <v>60</v>
      </c>
      <c r="G5038" s="23">
        <v>5</v>
      </c>
      <c r="H5038" s="25">
        <v>0</v>
      </c>
    </row>
    <row r="5039" spans="1:8">
      <c r="A5039" s="23">
        <v>5036</v>
      </c>
      <c r="B5039" s="23">
        <v>1000</v>
      </c>
      <c r="C5039" s="23">
        <v>0.7</v>
      </c>
      <c r="D5039" s="23">
        <v>50</v>
      </c>
      <c r="E5039" s="23">
        <v>50</v>
      </c>
      <c r="F5039" s="23">
        <v>60</v>
      </c>
      <c r="G5039" s="23">
        <v>10</v>
      </c>
      <c r="H5039" s="25">
        <v>0</v>
      </c>
    </row>
    <row r="5040" spans="1:8">
      <c r="A5040" s="23">
        <v>5037</v>
      </c>
      <c r="B5040" s="23">
        <v>1000</v>
      </c>
      <c r="C5040" s="23">
        <v>0.7</v>
      </c>
      <c r="D5040" s="23">
        <v>50</v>
      </c>
      <c r="E5040" s="23">
        <v>50</v>
      </c>
      <c r="F5040" s="23">
        <v>60</v>
      </c>
      <c r="G5040" s="23">
        <v>40</v>
      </c>
      <c r="H5040" s="25">
        <v>0</v>
      </c>
    </row>
    <row r="5041" spans="1:8">
      <c r="A5041" s="23">
        <v>5038</v>
      </c>
      <c r="B5041" s="23">
        <v>1000</v>
      </c>
      <c r="C5041" s="23">
        <v>0.7</v>
      </c>
      <c r="D5041" s="23">
        <v>50</v>
      </c>
      <c r="E5041" s="23">
        <v>50</v>
      </c>
      <c r="F5041" s="23">
        <v>60</v>
      </c>
      <c r="G5041" s="23">
        <v>70</v>
      </c>
      <c r="H5041" s="25">
        <v>0</v>
      </c>
    </row>
    <row r="5042" spans="1:8">
      <c r="A5042" s="23">
        <v>5039</v>
      </c>
      <c r="B5042" s="23">
        <v>1000</v>
      </c>
      <c r="C5042" s="23">
        <v>0.7</v>
      </c>
      <c r="D5042" s="23">
        <v>50</v>
      </c>
      <c r="E5042" s="23">
        <v>50</v>
      </c>
      <c r="F5042" s="23">
        <v>60</v>
      </c>
      <c r="G5042" s="23">
        <v>100</v>
      </c>
      <c r="H5042" s="25">
        <v>0</v>
      </c>
    </row>
    <row r="5043" spans="1:8">
      <c r="A5043" s="23">
        <v>5040</v>
      </c>
      <c r="B5043" s="23">
        <v>1000</v>
      </c>
      <c r="C5043" s="23">
        <v>0.7</v>
      </c>
      <c r="D5043" s="23">
        <v>100</v>
      </c>
      <c r="E5043" s="23">
        <v>1</v>
      </c>
      <c r="F5043" s="23">
        <v>0</v>
      </c>
      <c r="G5043" s="23">
        <v>0</v>
      </c>
      <c r="H5043" s="25">
        <v>0.92468518</v>
      </c>
    </row>
    <row r="5044" spans="1:8">
      <c r="A5044" s="23">
        <v>5041</v>
      </c>
      <c r="B5044" s="23">
        <v>1000</v>
      </c>
      <c r="C5044" s="23">
        <v>0.7</v>
      </c>
      <c r="D5044" s="23">
        <v>100</v>
      </c>
      <c r="E5044" s="23">
        <v>1</v>
      </c>
      <c r="F5044" s="23">
        <v>0</v>
      </c>
      <c r="G5044" s="23">
        <v>5</v>
      </c>
      <c r="H5044" s="25">
        <v>0</v>
      </c>
    </row>
    <row r="5045" spans="1:8">
      <c r="A5045" s="23">
        <v>5042</v>
      </c>
      <c r="B5045" s="23">
        <v>1000</v>
      </c>
      <c r="C5045" s="23">
        <v>0.7</v>
      </c>
      <c r="D5045" s="23">
        <v>100</v>
      </c>
      <c r="E5045" s="23">
        <v>1</v>
      </c>
      <c r="F5045" s="23">
        <v>0</v>
      </c>
      <c r="G5045" s="23">
        <v>10</v>
      </c>
      <c r="H5045" s="25">
        <v>0</v>
      </c>
    </row>
    <row r="5046" spans="1:8">
      <c r="A5046" s="23">
        <v>5043</v>
      </c>
      <c r="B5046" s="23">
        <v>1000</v>
      </c>
      <c r="C5046" s="23">
        <v>0.7</v>
      </c>
      <c r="D5046" s="23">
        <v>100</v>
      </c>
      <c r="E5046" s="23">
        <v>1</v>
      </c>
      <c r="F5046" s="23">
        <v>0</v>
      </c>
      <c r="G5046" s="23">
        <v>40</v>
      </c>
      <c r="H5046" s="25">
        <v>0</v>
      </c>
    </row>
    <row r="5047" spans="1:8">
      <c r="A5047" s="23">
        <v>5044</v>
      </c>
      <c r="B5047" s="23">
        <v>1000</v>
      </c>
      <c r="C5047" s="23">
        <v>0.7</v>
      </c>
      <c r="D5047" s="23">
        <v>100</v>
      </c>
      <c r="E5047" s="23">
        <v>1</v>
      </c>
      <c r="F5047" s="23">
        <v>0</v>
      </c>
      <c r="G5047" s="23">
        <v>70</v>
      </c>
      <c r="H5047" s="25">
        <v>0</v>
      </c>
    </row>
    <row r="5048" spans="1:8">
      <c r="A5048" s="23">
        <v>5045</v>
      </c>
      <c r="B5048" s="23">
        <v>1000</v>
      </c>
      <c r="C5048" s="23">
        <v>0.7</v>
      </c>
      <c r="D5048" s="23">
        <v>100</v>
      </c>
      <c r="E5048" s="23">
        <v>1</v>
      </c>
      <c r="F5048" s="23">
        <v>0</v>
      </c>
      <c r="G5048" s="23">
        <v>100</v>
      </c>
      <c r="H5048" s="25">
        <v>0</v>
      </c>
    </row>
    <row r="5049" spans="1:8">
      <c r="A5049" s="23">
        <v>5046</v>
      </c>
      <c r="B5049" s="23">
        <v>1000</v>
      </c>
      <c r="C5049" s="23">
        <v>0.7</v>
      </c>
      <c r="D5049" s="23">
        <v>100</v>
      </c>
      <c r="E5049" s="23">
        <v>1</v>
      </c>
      <c r="F5049" s="23">
        <v>30</v>
      </c>
      <c r="G5049" s="23">
        <v>0</v>
      </c>
      <c r="H5049" s="25">
        <v>0.92401456800000004</v>
      </c>
    </row>
    <row r="5050" spans="1:8">
      <c r="A5050" s="23">
        <v>5047</v>
      </c>
      <c r="B5050" s="23">
        <v>1000</v>
      </c>
      <c r="C5050" s="23">
        <v>0.7</v>
      </c>
      <c r="D5050" s="23">
        <v>100</v>
      </c>
      <c r="E5050" s="23">
        <v>1</v>
      </c>
      <c r="F5050" s="23">
        <v>30</v>
      </c>
      <c r="G5050" s="23">
        <v>5</v>
      </c>
      <c r="H5050" s="25">
        <v>0</v>
      </c>
    </row>
    <row r="5051" spans="1:8">
      <c r="A5051" s="23">
        <v>5048</v>
      </c>
      <c r="B5051" s="23">
        <v>1000</v>
      </c>
      <c r="C5051" s="23">
        <v>0.7</v>
      </c>
      <c r="D5051" s="23">
        <v>100</v>
      </c>
      <c r="E5051" s="23">
        <v>1</v>
      </c>
      <c r="F5051" s="23">
        <v>30</v>
      </c>
      <c r="G5051" s="23">
        <v>10</v>
      </c>
      <c r="H5051" s="25">
        <v>0</v>
      </c>
    </row>
    <row r="5052" spans="1:8">
      <c r="A5052" s="23">
        <v>5049</v>
      </c>
      <c r="B5052" s="23">
        <v>1000</v>
      </c>
      <c r="C5052" s="23">
        <v>0.7</v>
      </c>
      <c r="D5052" s="23">
        <v>100</v>
      </c>
      <c r="E5052" s="23">
        <v>1</v>
      </c>
      <c r="F5052" s="23">
        <v>30</v>
      </c>
      <c r="G5052" s="23">
        <v>40</v>
      </c>
      <c r="H5052" s="25">
        <v>0</v>
      </c>
    </row>
    <row r="5053" spans="1:8">
      <c r="A5053" s="23">
        <v>5050</v>
      </c>
      <c r="B5053" s="23">
        <v>1000</v>
      </c>
      <c r="C5053" s="23">
        <v>0.7</v>
      </c>
      <c r="D5053" s="23">
        <v>100</v>
      </c>
      <c r="E5053" s="23">
        <v>1</v>
      </c>
      <c r="F5053" s="23">
        <v>30</v>
      </c>
      <c r="G5053" s="23">
        <v>70</v>
      </c>
      <c r="H5053" s="25">
        <v>0</v>
      </c>
    </row>
    <row r="5054" spans="1:8">
      <c r="A5054" s="23">
        <v>5051</v>
      </c>
      <c r="B5054" s="23">
        <v>1000</v>
      </c>
      <c r="C5054" s="23">
        <v>0.7</v>
      </c>
      <c r="D5054" s="23">
        <v>100</v>
      </c>
      <c r="E5054" s="23">
        <v>1</v>
      </c>
      <c r="F5054" s="23">
        <v>30</v>
      </c>
      <c r="G5054" s="23">
        <v>100</v>
      </c>
      <c r="H5054" s="25">
        <v>0</v>
      </c>
    </row>
    <row r="5055" spans="1:8">
      <c r="A5055" s="23">
        <v>5052</v>
      </c>
      <c r="B5055" s="23">
        <v>1000</v>
      </c>
      <c r="C5055" s="23">
        <v>0.7</v>
      </c>
      <c r="D5055" s="23">
        <v>100</v>
      </c>
      <c r="E5055" s="23">
        <v>1</v>
      </c>
      <c r="F5055" s="23">
        <v>60</v>
      </c>
      <c r="G5055" s="23">
        <v>0</v>
      </c>
      <c r="H5055" s="25">
        <v>0.92061215600000001</v>
      </c>
    </row>
    <row r="5056" spans="1:8">
      <c r="A5056" s="23">
        <v>5053</v>
      </c>
      <c r="B5056" s="23">
        <v>1000</v>
      </c>
      <c r="C5056" s="23">
        <v>0.7</v>
      </c>
      <c r="D5056" s="23">
        <v>100</v>
      </c>
      <c r="E5056" s="23">
        <v>1</v>
      </c>
      <c r="F5056" s="23">
        <v>60</v>
      </c>
      <c r="G5056" s="23">
        <v>5</v>
      </c>
      <c r="H5056" s="25">
        <v>0</v>
      </c>
    </row>
    <row r="5057" spans="1:8">
      <c r="A5057" s="23">
        <v>5054</v>
      </c>
      <c r="B5057" s="23">
        <v>1000</v>
      </c>
      <c r="C5057" s="23">
        <v>0.7</v>
      </c>
      <c r="D5057" s="23">
        <v>100</v>
      </c>
      <c r="E5057" s="23">
        <v>1</v>
      </c>
      <c r="F5057" s="23">
        <v>60</v>
      </c>
      <c r="G5057" s="23">
        <v>10</v>
      </c>
      <c r="H5057" s="25">
        <v>0</v>
      </c>
    </row>
    <row r="5058" spans="1:8">
      <c r="A5058" s="23">
        <v>5055</v>
      </c>
      <c r="B5058" s="23">
        <v>1000</v>
      </c>
      <c r="C5058" s="23">
        <v>0.7</v>
      </c>
      <c r="D5058" s="23">
        <v>100</v>
      </c>
      <c r="E5058" s="23">
        <v>1</v>
      </c>
      <c r="F5058" s="23">
        <v>60</v>
      </c>
      <c r="G5058" s="23">
        <v>40</v>
      </c>
      <c r="H5058" s="25">
        <v>0</v>
      </c>
    </row>
    <row r="5059" spans="1:8">
      <c r="A5059" s="23">
        <v>5056</v>
      </c>
      <c r="B5059" s="23">
        <v>1000</v>
      </c>
      <c r="C5059" s="23">
        <v>0.7</v>
      </c>
      <c r="D5059" s="23">
        <v>100</v>
      </c>
      <c r="E5059" s="23">
        <v>1</v>
      </c>
      <c r="F5059" s="23">
        <v>60</v>
      </c>
      <c r="G5059" s="23">
        <v>70</v>
      </c>
      <c r="H5059" s="25">
        <v>0</v>
      </c>
    </row>
    <row r="5060" spans="1:8">
      <c r="A5060" s="23">
        <v>5057</v>
      </c>
      <c r="B5060" s="23">
        <v>1000</v>
      </c>
      <c r="C5060" s="23">
        <v>0.7</v>
      </c>
      <c r="D5060" s="23">
        <v>100</v>
      </c>
      <c r="E5060" s="23">
        <v>1</v>
      </c>
      <c r="F5060" s="23">
        <v>60</v>
      </c>
      <c r="G5060" s="23">
        <v>100</v>
      </c>
      <c r="H5060" s="25">
        <v>0</v>
      </c>
    </row>
    <row r="5061" spans="1:8">
      <c r="A5061" s="23">
        <v>5058</v>
      </c>
      <c r="B5061" s="23">
        <v>1000</v>
      </c>
      <c r="C5061" s="23">
        <v>0.7</v>
      </c>
      <c r="D5061" s="23">
        <v>100</v>
      </c>
      <c r="E5061" s="23">
        <v>5</v>
      </c>
      <c r="F5061" s="23">
        <v>0</v>
      </c>
      <c r="G5061" s="23">
        <v>0</v>
      </c>
      <c r="H5061" s="25">
        <v>4.2723145479999998</v>
      </c>
    </row>
    <row r="5062" spans="1:8">
      <c r="A5062" s="23">
        <v>5059</v>
      </c>
      <c r="B5062" s="23">
        <v>1000</v>
      </c>
      <c r="C5062" s="23">
        <v>0.7</v>
      </c>
      <c r="D5062" s="23">
        <v>100</v>
      </c>
      <c r="E5062" s="23">
        <v>5</v>
      </c>
      <c r="F5062" s="23">
        <v>0</v>
      </c>
      <c r="G5062" s="23">
        <v>5</v>
      </c>
      <c r="H5062" s="25">
        <v>0</v>
      </c>
    </row>
    <row r="5063" spans="1:8">
      <c r="A5063" s="23">
        <v>5060</v>
      </c>
      <c r="B5063" s="23">
        <v>1000</v>
      </c>
      <c r="C5063" s="23">
        <v>0.7</v>
      </c>
      <c r="D5063" s="23">
        <v>100</v>
      </c>
      <c r="E5063" s="23">
        <v>5</v>
      </c>
      <c r="F5063" s="23">
        <v>0</v>
      </c>
      <c r="G5063" s="23">
        <v>10</v>
      </c>
      <c r="H5063" s="25">
        <v>0</v>
      </c>
    </row>
    <row r="5064" spans="1:8">
      <c r="A5064" s="23">
        <v>5061</v>
      </c>
      <c r="B5064" s="23">
        <v>1000</v>
      </c>
      <c r="C5064" s="23">
        <v>0.7</v>
      </c>
      <c r="D5064" s="23">
        <v>100</v>
      </c>
      <c r="E5064" s="23">
        <v>5</v>
      </c>
      <c r="F5064" s="23">
        <v>0</v>
      </c>
      <c r="G5064" s="23">
        <v>40</v>
      </c>
      <c r="H5064" s="25">
        <v>0</v>
      </c>
    </row>
    <row r="5065" spans="1:8">
      <c r="A5065" s="23">
        <v>5062</v>
      </c>
      <c r="B5065" s="23">
        <v>1000</v>
      </c>
      <c r="C5065" s="23">
        <v>0.7</v>
      </c>
      <c r="D5065" s="23">
        <v>100</v>
      </c>
      <c r="E5065" s="23">
        <v>5</v>
      </c>
      <c r="F5065" s="23">
        <v>0</v>
      </c>
      <c r="G5065" s="23">
        <v>70</v>
      </c>
      <c r="H5065" s="25">
        <v>0</v>
      </c>
    </row>
    <row r="5066" spans="1:8">
      <c r="A5066" s="23">
        <v>5063</v>
      </c>
      <c r="B5066" s="23">
        <v>1000</v>
      </c>
      <c r="C5066" s="23">
        <v>0.7</v>
      </c>
      <c r="D5066" s="23">
        <v>100</v>
      </c>
      <c r="E5066" s="23">
        <v>5</v>
      </c>
      <c r="F5066" s="23">
        <v>0</v>
      </c>
      <c r="G5066" s="23">
        <v>100</v>
      </c>
      <c r="H5066" s="25">
        <v>0</v>
      </c>
    </row>
    <row r="5067" spans="1:8">
      <c r="A5067" s="23">
        <v>5064</v>
      </c>
      <c r="B5067" s="23">
        <v>1000</v>
      </c>
      <c r="C5067" s="23">
        <v>0.7</v>
      </c>
      <c r="D5067" s="23">
        <v>100</v>
      </c>
      <c r="E5067" s="23">
        <v>5</v>
      </c>
      <c r="F5067" s="23">
        <v>30</v>
      </c>
      <c r="G5067" s="23">
        <v>0</v>
      </c>
      <c r="H5067" s="25">
        <v>4.2211213110000001</v>
      </c>
    </row>
    <row r="5068" spans="1:8">
      <c r="A5068" s="23">
        <v>5065</v>
      </c>
      <c r="B5068" s="23">
        <v>1000</v>
      </c>
      <c r="C5068" s="23">
        <v>0.7</v>
      </c>
      <c r="D5068" s="23">
        <v>100</v>
      </c>
      <c r="E5068" s="23">
        <v>5</v>
      </c>
      <c r="F5068" s="23">
        <v>30</v>
      </c>
      <c r="G5068" s="23">
        <v>5</v>
      </c>
      <c r="H5068" s="25">
        <v>0</v>
      </c>
    </row>
    <row r="5069" spans="1:8">
      <c r="A5069" s="23">
        <v>5066</v>
      </c>
      <c r="B5069" s="23">
        <v>1000</v>
      </c>
      <c r="C5069" s="23">
        <v>0.7</v>
      </c>
      <c r="D5069" s="23">
        <v>100</v>
      </c>
      <c r="E5069" s="23">
        <v>5</v>
      </c>
      <c r="F5069" s="23">
        <v>30</v>
      </c>
      <c r="G5069" s="23">
        <v>10</v>
      </c>
      <c r="H5069" s="25">
        <v>0</v>
      </c>
    </row>
    <row r="5070" spans="1:8">
      <c r="A5070" s="23">
        <v>5067</v>
      </c>
      <c r="B5070" s="23">
        <v>1000</v>
      </c>
      <c r="C5070" s="23">
        <v>0.7</v>
      </c>
      <c r="D5070" s="23">
        <v>100</v>
      </c>
      <c r="E5070" s="23">
        <v>5</v>
      </c>
      <c r="F5070" s="23">
        <v>30</v>
      </c>
      <c r="G5070" s="23">
        <v>40</v>
      </c>
      <c r="H5070" s="25">
        <v>0</v>
      </c>
    </row>
    <row r="5071" spans="1:8">
      <c r="A5071" s="23">
        <v>5068</v>
      </c>
      <c r="B5071" s="23">
        <v>1000</v>
      </c>
      <c r="C5071" s="23">
        <v>0.7</v>
      </c>
      <c r="D5071" s="23">
        <v>100</v>
      </c>
      <c r="E5071" s="23">
        <v>5</v>
      </c>
      <c r="F5071" s="23">
        <v>30</v>
      </c>
      <c r="G5071" s="23">
        <v>70</v>
      </c>
      <c r="H5071" s="25">
        <v>0</v>
      </c>
    </row>
    <row r="5072" spans="1:8">
      <c r="A5072" s="23">
        <v>5069</v>
      </c>
      <c r="B5072" s="23">
        <v>1000</v>
      </c>
      <c r="C5072" s="23">
        <v>0.7</v>
      </c>
      <c r="D5072" s="23">
        <v>100</v>
      </c>
      <c r="E5072" s="23">
        <v>5</v>
      </c>
      <c r="F5072" s="23">
        <v>30</v>
      </c>
      <c r="G5072" s="23">
        <v>100</v>
      </c>
      <c r="H5072" s="25">
        <v>0</v>
      </c>
    </row>
    <row r="5073" spans="1:8">
      <c r="A5073" s="23">
        <v>5070</v>
      </c>
      <c r="B5073" s="23">
        <v>1000</v>
      </c>
      <c r="C5073" s="23">
        <v>0.7</v>
      </c>
      <c r="D5073" s="23">
        <v>100</v>
      </c>
      <c r="E5073" s="23">
        <v>5</v>
      </c>
      <c r="F5073" s="23">
        <v>60</v>
      </c>
      <c r="G5073" s="23">
        <v>0</v>
      </c>
      <c r="H5073" s="25">
        <v>3.9821572299999999</v>
      </c>
    </row>
    <row r="5074" spans="1:8">
      <c r="A5074" s="23">
        <v>5071</v>
      </c>
      <c r="B5074" s="23">
        <v>1000</v>
      </c>
      <c r="C5074" s="23">
        <v>0.7</v>
      </c>
      <c r="D5074" s="23">
        <v>100</v>
      </c>
      <c r="E5074" s="23">
        <v>5</v>
      </c>
      <c r="F5074" s="23">
        <v>60</v>
      </c>
      <c r="G5074" s="23">
        <v>5</v>
      </c>
      <c r="H5074" s="25">
        <v>0</v>
      </c>
    </row>
    <row r="5075" spans="1:8">
      <c r="A5075" s="23">
        <v>5072</v>
      </c>
      <c r="B5075" s="23">
        <v>1000</v>
      </c>
      <c r="C5075" s="23">
        <v>0.7</v>
      </c>
      <c r="D5075" s="23">
        <v>100</v>
      </c>
      <c r="E5075" s="23">
        <v>5</v>
      </c>
      <c r="F5075" s="23">
        <v>60</v>
      </c>
      <c r="G5075" s="23">
        <v>10</v>
      </c>
      <c r="H5075" s="25">
        <v>0</v>
      </c>
    </row>
    <row r="5076" spans="1:8">
      <c r="A5076" s="23">
        <v>5073</v>
      </c>
      <c r="B5076" s="23">
        <v>1000</v>
      </c>
      <c r="C5076" s="23">
        <v>0.7</v>
      </c>
      <c r="D5076" s="23">
        <v>100</v>
      </c>
      <c r="E5076" s="23">
        <v>5</v>
      </c>
      <c r="F5076" s="23">
        <v>60</v>
      </c>
      <c r="G5076" s="23">
        <v>40</v>
      </c>
      <c r="H5076" s="25">
        <v>0</v>
      </c>
    </row>
    <row r="5077" spans="1:8">
      <c r="A5077" s="23">
        <v>5074</v>
      </c>
      <c r="B5077" s="23">
        <v>1000</v>
      </c>
      <c r="C5077" s="23">
        <v>0.7</v>
      </c>
      <c r="D5077" s="23">
        <v>100</v>
      </c>
      <c r="E5077" s="23">
        <v>5</v>
      </c>
      <c r="F5077" s="23">
        <v>60</v>
      </c>
      <c r="G5077" s="23">
        <v>70</v>
      </c>
      <c r="H5077" s="25">
        <v>0</v>
      </c>
    </row>
    <row r="5078" spans="1:8">
      <c r="A5078" s="23">
        <v>5075</v>
      </c>
      <c r="B5078" s="23">
        <v>1000</v>
      </c>
      <c r="C5078" s="23">
        <v>0.7</v>
      </c>
      <c r="D5078" s="23">
        <v>100</v>
      </c>
      <c r="E5078" s="23">
        <v>5</v>
      </c>
      <c r="F5078" s="23">
        <v>60</v>
      </c>
      <c r="G5078" s="23">
        <v>100</v>
      </c>
      <c r="H5078" s="25">
        <v>0</v>
      </c>
    </row>
    <row r="5079" spans="1:8">
      <c r="A5079" s="23">
        <v>5076</v>
      </c>
      <c r="B5079" s="23">
        <v>1000</v>
      </c>
      <c r="C5079" s="23">
        <v>0.7</v>
      </c>
      <c r="D5079" s="23">
        <v>100</v>
      </c>
      <c r="E5079" s="23">
        <v>10</v>
      </c>
      <c r="F5079" s="23">
        <v>0</v>
      </c>
      <c r="G5079" s="23">
        <v>0</v>
      </c>
      <c r="H5079" s="25">
        <v>7.1547694210000001</v>
      </c>
    </row>
    <row r="5080" spans="1:8">
      <c r="A5080" s="23">
        <v>5077</v>
      </c>
      <c r="B5080" s="23">
        <v>1000</v>
      </c>
      <c r="C5080" s="23">
        <v>0.7</v>
      </c>
      <c r="D5080" s="23">
        <v>100</v>
      </c>
      <c r="E5080" s="23">
        <v>10</v>
      </c>
      <c r="F5080" s="23">
        <v>0</v>
      </c>
      <c r="G5080" s="23">
        <v>5</v>
      </c>
      <c r="H5080" s="25">
        <v>0</v>
      </c>
    </row>
    <row r="5081" spans="1:8">
      <c r="A5081" s="23">
        <v>5078</v>
      </c>
      <c r="B5081" s="23">
        <v>1000</v>
      </c>
      <c r="C5081" s="23">
        <v>0.7</v>
      </c>
      <c r="D5081" s="23">
        <v>100</v>
      </c>
      <c r="E5081" s="23">
        <v>10</v>
      </c>
      <c r="F5081" s="23">
        <v>0</v>
      </c>
      <c r="G5081" s="23">
        <v>10</v>
      </c>
      <c r="H5081" s="25">
        <v>0</v>
      </c>
    </row>
    <row r="5082" spans="1:8">
      <c r="A5082" s="23">
        <v>5079</v>
      </c>
      <c r="B5082" s="23">
        <v>1000</v>
      </c>
      <c r="C5082" s="23">
        <v>0.7</v>
      </c>
      <c r="D5082" s="23">
        <v>100</v>
      </c>
      <c r="E5082" s="23">
        <v>10</v>
      </c>
      <c r="F5082" s="23">
        <v>0</v>
      </c>
      <c r="G5082" s="23">
        <v>40</v>
      </c>
      <c r="H5082" s="25">
        <v>0</v>
      </c>
    </row>
    <row r="5083" spans="1:8">
      <c r="A5083" s="23">
        <v>5080</v>
      </c>
      <c r="B5083" s="23">
        <v>1000</v>
      </c>
      <c r="C5083" s="23">
        <v>0.7</v>
      </c>
      <c r="D5083" s="23">
        <v>100</v>
      </c>
      <c r="E5083" s="23">
        <v>10</v>
      </c>
      <c r="F5083" s="23">
        <v>0</v>
      </c>
      <c r="G5083" s="23">
        <v>70</v>
      </c>
      <c r="H5083" s="25">
        <v>0</v>
      </c>
    </row>
    <row r="5084" spans="1:8">
      <c r="A5084" s="23">
        <v>5081</v>
      </c>
      <c r="B5084" s="23">
        <v>1000</v>
      </c>
      <c r="C5084" s="23">
        <v>0.7</v>
      </c>
      <c r="D5084" s="23">
        <v>100</v>
      </c>
      <c r="E5084" s="23">
        <v>10</v>
      </c>
      <c r="F5084" s="23">
        <v>0</v>
      </c>
      <c r="G5084" s="23">
        <v>100</v>
      </c>
      <c r="H5084" s="25">
        <v>0</v>
      </c>
    </row>
    <row r="5085" spans="1:8">
      <c r="A5085" s="23">
        <v>5082</v>
      </c>
      <c r="B5085" s="23">
        <v>1000</v>
      </c>
      <c r="C5085" s="23">
        <v>0.7</v>
      </c>
      <c r="D5085" s="23">
        <v>100</v>
      </c>
      <c r="E5085" s="23">
        <v>10</v>
      </c>
      <c r="F5085" s="23">
        <v>30</v>
      </c>
      <c r="G5085" s="23">
        <v>0</v>
      </c>
      <c r="H5085" s="25">
        <v>6.9550380709999997</v>
      </c>
    </row>
    <row r="5086" spans="1:8">
      <c r="A5086" s="23">
        <v>5083</v>
      </c>
      <c r="B5086" s="23">
        <v>1000</v>
      </c>
      <c r="C5086" s="23">
        <v>0.7</v>
      </c>
      <c r="D5086" s="23">
        <v>100</v>
      </c>
      <c r="E5086" s="23">
        <v>10</v>
      </c>
      <c r="F5086" s="23">
        <v>30</v>
      </c>
      <c r="G5086" s="23">
        <v>5</v>
      </c>
      <c r="H5086" s="25">
        <v>0</v>
      </c>
    </row>
    <row r="5087" spans="1:8">
      <c r="A5087" s="23">
        <v>5084</v>
      </c>
      <c r="B5087" s="23">
        <v>1000</v>
      </c>
      <c r="C5087" s="23">
        <v>0.7</v>
      </c>
      <c r="D5087" s="23">
        <v>100</v>
      </c>
      <c r="E5087" s="23">
        <v>10</v>
      </c>
      <c r="F5087" s="23">
        <v>30</v>
      </c>
      <c r="G5087" s="23">
        <v>10</v>
      </c>
      <c r="H5087" s="25">
        <v>0</v>
      </c>
    </row>
    <row r="5088" spans="1:8">
      <c r="A5088" s="23">
        <v>5085</v>
      </c>
      <c r="B5088" s="23">
        <v>1000</v>
      </c>
      <c r="C5088" s="23">
        <v>0.7</v>
      </c>
      <c r="D5088" s="23">
        <v>100</v>
      </c>
      <c r="E5088" s="23">
        <v>10</v>
      </c>
      <c r="F5088" s="23">
        <v>30</v>
      </c>
      <c r="G5088" s="23">
        <v>40</v>
      </c>
      <c r="H5088" s="25">
        <v>0</v>
      </c>
    </row>
    <row r="5089" spans="1:8">
      <c r="A5089" s="23">
        <v>5086</v>
      </c>
      <c r="B5089" s="23">
        <v>1000</v>
      </c>
      <c r="C5089" s="23">
        <v>0.7</v>
      </c>
      <c r="D5089" s="23">
        <v>100</v>
      </c>
      <c r="E5089" s="23">
        <v>10</v>
      </c>
      <c r="F5089" s="23">
        <v>30</v>
      </c>
      <c r="G5089" s="23">
        <v>70</v>
      </c>
      <c r="H5089" s="25">
        <v>0</v>
      </c>
    </row>
    <row r="5090" spans="1:8">
      <c r="A5090" s="23">
        <v>5087</v>
      </c>
      <c r="B5090" s="23">
        <v>1000</v>
      </c>
      <c r="C5090" s="23">
        <v>0.7</v>
      </c>
      <c r="D5090" s="23">
        <v>100</v>
      </c>
      <c r="E5090" s="23">
        <v>10</v>
      </c>
      <c r="F5090" s="23">
        <v>30</v>
      </c>
      <c r="G5090" s="23">
        <v>100</v>
      </c>
      <c r="H5090" s="25">
        <v>0</v>
      </c>
    </row>
    <row r="5091" spans="1:8">
      <c r="A5091" s="23">
        <v>5088</v>
      </c>
      <c r="B5091" s="23">
        <v>1000</v>
      </c>
      <c r="C5091" s="23">
        <v>0.7</v>
      </c>
      <c r="D5091" s="23">
        <v>100</v>
      </c>
      <c r="E5091" s="23">
        <v>10</v>
      </c>
      <c r="F5091" s="23">
        <v>60</v>
      </c>
      <c r="G5091" s="23">
        <v>0</v>
      </c>
      <c r="H5091" s="25">
        <v>6.127167225</v>
      </c>
    </row>
    <row r="5092" spans="1:8">
      <c r="A5092" s="23">
        <v>5089</v>
      </c>
      <c r="B5092" s="23">
        <v>1000</v>
      </c>
      <c r="C5092" s="23">
        <v>0.7</v>
      </c>
      <c r="D5092" s="23">
        <v>100</v>
      </c>
      <c r="E5092" s="23">
        <v>10</v>
      </c>
      <c r="F5092" s="23">
        <v>60</v>
      </c>
      <c r="G5092" s="23">
        <v>5</v>
      </c>
      <c r="H5092" s="25">
        <v>0</v>
      </c>
    </row>
    <row r="5093" spans="1:8">
      <c r="A5093" s="23">
        <v>5090</v>
      </c>
      <c r="B5093" s="23">
        <v>1000</v>
      </c>
      <c r="C5093" s="23">
        <v>0.7</v>
      </c>
      <c r="D5093" s="23">
        <v>100</v>
      </c>
      <c r="E5093" s="23">
        <v>10</v>
      </c>
      <c r="F5093" s="23">
        <v>60</v>
      </c>
      <c r="G5093" s="23">
        <v>10</v>
      </c>
      <c r="H5093" s="25">
        <v>0</v>
      </c>
    </row>
    <row r="5094" spans="1:8">
      <c r="A5094" s="23">
        <v>5091</v>
      </c>
      <c r="B5094" s="23">
        <v>1000</v>
      </c>
      <c r="C5094" s="23">
        <v>0.7</v>
      </c>
      <c r="D5094" s="23">
        <v>100</v>
      </c>
      <c r="E5094" s="23">
        <v>10</v>
      </c>
      <c r="F5094" s="23">
        <v>60</v>
      </c>
      <c r="G5094" s="23">
        <v>40</v>
      </c>
      <c r="H5094" s="25">
        <v>0</v>
      </c>
    </row>
    <row r="5095" spans="1:8">
      <c r="A5095" s="23">
        <v>5092</v>
      </c>
      <c r="B5095" s="23">
        <v>1000</v>
      </c>
      <c r="C5095" s="23">
        <v>0.7</v>
      </c>
      <c r="D5095" s="23">
        <v>100</v>
      </c>
      <c r="E5095" s="23">
        <v>10</v>
      </c>
      <c r="F5095" s="23">
        <v>60</v>
      </c>
      <c r="G5095" s="23">
        <v>70</v>
      </c>
      <c r="H5095" s="25">
        <v>0</v>
      </c>
    </row>
    <row r="5096" spans="1:8">
      <c r="A5096" s="23">
        <v>5093</v>
      </c>
      <c r="B5096" s="23">
        <v>1000</v>
      </c>
      <c r="C5096" s="23">
        <v>0.7</v>
      </c>
      <c r="D5096" s="23">
        <v>100</v>
      </c>
      <c r="E5096" s="23">
        <v>10</v>
      </c>
      <c r="F5096" s="23">
        <v>60</v>
      </c>
      <c r="G5096" s="23">
        <v>100</v>
      </c>
      <c r="H5096" s="25">
        <v>0</v>
      </c>
    </row>
    <row r="5097" spans="1:8">
      <c r="A5097" s="23">
        <v>5094</v>
      </c>
      <c r="B5097" s="23">
        <v>1000</v>
      </c>
      <c r="C5097" s="23">
        <v>0.7</v>
      </c>
      <c r="D5097" s="23">
        <v>100</v>
      </c>
      <c r="E5097" s="23">
        <v>20</v>
      </c>
      <c r="F5097" s="23">
        <v>0</v>
      </c>
      <c r="G5097" s="23">
        <v>0</v>
      </c>
      <c r="H5097" s="25">
        <v>10.01480579</v>
      </c>
    </row>
    <row r="5098" spans="1:8">
      <c r="A5098" s="23">
        <v>5095</v>
      </c>
      <c r="B5098" s="23">
        <v>1000</v>
      </c>
      <c r="C5098" s="23">
        <v>0.7</v>
      </c>
      <c r="D5098" s="23">
        <v>100</v>
      </c>
      <c r="E5098" s="23">
        <v>20</v>
      </c>
      <c r="F5098" s="23">
        <v>0</v>
      </c>
      <c r="G5098" s="23">
        <v>5</v>
      </c>
      <c r="H5098" s="25">
        <v>5.5633583069999997</v>
      </c>
    </row>
    <row r="5099" spans="1:8">
      <c r="A5099" s="23">
        <v>5096</v>
      </c>
      <c r="B5099" s="23">
        <v>1000</v>
      </c>
      <c r="C5099" s="23">
        <v>0.7</v>
      </c>
      <c r="D5099" s="23">
        <v>100</v>
      </c>
      <c r="E5099" s="23">
        <v>20</v>
      </c>
      <c r="F5099" s="23">
        <v>0</v>
      </c>
      <c r="G5099" s="23">
        <v>10</v>
      </c>
      <c r="H5099" s="25">
        <v>4.7882037159999999</v>
      </c>
    </row>
    <row r="5100" spans="1:8">
      <c r="A5100" s="23">
        <v>5097</v>
      </c>
      <c r="B5100" s="23">
        <v>1000</v>
      </c>
      <c r="C5100" s="23">
        <v>0.7</v>
      </c>
      <c r="D5100" s="23">
        <v>100</v>
      </c>
      <c r="E5100" s="23">
        <v>20</v>
      </c>
      <c r="F5100" s="23">
        <v>0</v>
      </c>
      <c r="G5100" s="23">
        <v>40</v>
      </c>
      <c r="H5100" s="25">
        <v>0</v>
      </c>
    </row>
    <row r="5101" spans="1:8">
      <c r="A5101" s="23">
        <v>5098</v>
      </c>
      <c r="B5101" s="23">
        <v>1000</v>
      </c>
      <c r="C5101" s="23">
        <v>0.7</v>
      </c>
      <c r="D5101" s="23">
        <v>100</v>
      </c>
      <c r="E5101" s="23">
        <v>20</v>
      </c>
      <c r="F5101" s="23">
        <v>0</v>
      </c>
      <c r="G5101" s="23">
        <v>70</v>
      </c>
      <c r="H5101" s="25">
        <v>0</v>
      </c>
    </row>
    <row r="5102" spans="1:8">
      <c r="A5102" s="23">
        <v>5099</v>
      </c>
      <c r="B5102" s="23">
        <v>1000</v>
      </c>
      <c r="C5102" s="23">
        <v>0.7</v>
      </c>
      <c r="D5102" s="23">
        <v>100</v>
      </c>
      <c r="E5102" s="23">
        <v>20</v>
      </c>
      <c r="F5102" s="23">
        <v>0</v>
      </c>
      <c r="G5102" s="23">
        <v>100</v>
      </c>
      <c r="H5102" s="25">
        <v>0</v>
      </c>
    </row>
    <row r="5103" spans="1:8">
      <c r="A5103" s="23">
        <v>5100</v>
      </c>
      <c r="B5103" s="23">
        <v>1000</v>
      </c>
      <c r="C5103" s="23">
        <v>0.7</v>
      </c>
      <c r="D5103" s="23">
        <v>100</v>
      </c>
      <c r="E5103" s="23">
        <v>20</v>
      </c>
      <c r="F5103" s="23">
        <v>30</v>
      </c>
      <c r="G5103" s="23">
        <v>0</v>
      </c>
      <c r="H5103" s="25">
        <v>9.5597667689999994</v>
      </c>
    </row>
    <row r="5104" spans="1:8">
      <c r="A5104" s="23">
        <v>5101</v>
      </c>
      <c r="B5104" s="23">
        <v>1000</v>
      </c>
      <c r="C5104" s="23">
        <v>0.7</v>
      </c>
      <c r="D5104" s="23">
        <v>100</v>
      </c>
      <c r="E5104" s="23">
        <v>20</v>
      </c>
      <c r="F5104" s="23">
        <v>30</v>
      </c>
      <c r="G5104" s="23">
        <v>5</v>
      </c>
      <c r="H5104" s="25">
        <v>4.6795172689999998</v>
      </c>
    </row>
    <row r="5105" spans="1:8">
      <c r="A5105" s="23">
        <v>5102</v>
      </c>
      <c r="B5105" s="23">
        <v>1000</v>
      </c>
      <c r="C5105" s="23">
        <v>0.7</v>
      </c>
      <c r="D5105" s="23">
        <v>100</v>
      </c>
      <c r="E5105" s="23">
        <v>20</v>
      </c>
      <c r="F5105" s="23">
        <v>30</v>
      </c>
      <c r="G5105" s="23">
        <v>10</v>
      </c>
      <c r="H5105" s="25">
        <v>0</v>
      </c>
    </row>
    <row r="5106" spans="1:8">
      <c r="A5106" s="23">
        <v>5103</v>
      </c>
      <c r="B5106" s="23">
        <v>1000</v>
      </c>
      <c r="C5106" s="23">
        <v>0.7</v>
      </c>
      <c r="D5106" s="23">
        <v>100</v>
      </c>
      <c r="E5106" s="23">
        <v>20</v>
      </c>
      <c r="F5106" s="23">
        <v>30</v>
      </c>
      <c r="G5106" s="23">
        <v>40</v>
      </c>
      <c r="H5106" s="25">
        <v>0</v>
      </c>
    </row>
    <row r="5107" spans="1:8">
      <c r="A5107" s="23">
        <v>5104</v>
      </c>
      <c r="B5107" s="23">
        <v>1000</v>
      </c>
      <c r="C5107" s="23">
        <v>0.7</v>
      </c>
      <c r="D5107" s="23">
        <v>100</v>
      </c>
      <c r="E5107" s="23">
        <v>20</v>
      </c>
      <c r="F5107" s="23">
        <v>30</v>
      </c>
      <c r="G5107" s="23">
        <v>70</v>
      </c>
      <c r="H5107" s="25">
        <v>0</v>
      </c>
    </row>
    <row r="5108" spans="1:8">
      <c r="A5108" s="23">
        <v>5105</v>
      </c>
      <c r="B5108" s="23">
        <v>1000</v>
      </c>
      <c r="C5108" s="23">
        <v>0.7</v>
      </c>
      <c r="D5108" s="23">
        <v>100</v>
      </c>
      <c r="E5108" s="23">
        <v>20</v>
      </c>
      <c r="F5108" s="23">
        <v>30</v>
      </c>
      <c r="G5108" s="23">
        <v>100</v>
      </c>
      <c r="H5108" s="25">
        <v>0</v>
      </c>
    </row>
    <row r="5109" spans="1:8">
      <c r="A5109" s="23">
        <v>5106</v>
      </c>
      <c r="B5109" s="23">
        <v>1000</v>
      </c>
      <c r="C5109" s="23">
        <v>0.7</v>
      </c>
      <c r="D5109" s="23">
        <v>100</v>
      </c>
      <c r="E5109" s="23">
        <v>20</v>
      </c>
      <c r="F5109" s="23">
        <v>60</v>
      </c>
      <c r="G5109" s="23">
        <v>0</v>
      </c>
      <c r="H5109" s="25">
        <v>7.8852853779999998</v>
      </c>
    </row>
    <row r="5110" spans="1:8">
      <c r="A5110" s="23">
        <v>5107</v>
      </c>
      <c r="B5110" s="23">
        <v>1000</v>
      </c>
      <c r="C5110" s="23">
        <v>0.7</v>
      </c>
      <c r="D5110" s="23">
        <v>100</v>
      </c>
      <c r="E5110" s="23">
        <v>20</v>
      </c>
      <c r="F5110" s="23">
        <v>60</v>
      </c>
      <c r="G5110" s="23">
        <v>5</v>
      </c>
      <c r="H5110" s="25">
        <v>0</v>
      </c>
    </row>
    <row r="5111" spans="1:8">
      <c r="A5111" s="23">
        <v>5108</v>
      </c>
      <c r="B5111" s="23">
        <v>1000</v>
      </c>
      <c r="C5111" s="23">
        <v>0.7</v>
      </c>
      <c r="D5111" s="23">
        <v>100</v>
      </c>
      <c r="E5111" s="23">
        <v>20</v>
      </c>
      <c r="F5111" s="23">
        <v>60</v>
      </c>
      <c r="G5111" s="23">
        <v>10</v>
      </c>
      <c r="H5111" s="25">
        <v>0</v>
      </c>
    </row>
    <row r="5112" spans="1:8">
      <c r="A5112" s="23">
        <v>5109</v>
      </c>
      <c r="B5112" s="23">
        <v>1000</v>
      </c>
      <c r="C5112" s="23">
        <v>0.7</v>
      </c>
      <c r="D5112" s="23">
        <v>100</v>
      </c>
      <c r="E5112" s="23">
        <v>20</v>
      </c>
      <c r="F5112" s="23">
        <v>60</v>
      </c>
      <c r="G5112" s="23">
        <v>40</v>
      </c>
      <c r="H5112" s="25">
        <v>0</v>
      </c>
    </row>
    <row r="5113" spans="1:8">
      <c r="A5113" s="23">
        <v>5110</v>
      </c>
      <c r="B5113" s="23">
        <v>1000</v>
      </c>
      <c r="C5113" s="23">
        <v>0.7</v>
      </c>
      <c r="D5113" s="23">
        <v>100</v>
      </c>
      <c r="E5113" s="23">
        <v>20</v>
      </c>
      <c r="F5113" s="23">
        <v>60</v>
      </c>
      <c r="G5113" s="23">
        <v>70</v>
      </c>
      <c r="H5113" s="25">
        <v>0</v>
      </c>
    </row>
    <row r="5114" spans="1:8">
      <c r="A5114" s="23">
        <v>5111</v>
      </c>
      <c r="B5114" s="23">
        <v>1000</v>
      </c>
      <c r="C5114" s="23">
        <v>0.7</v>
      </c>
      <c r="D5114" s="23">
        <v>100</v>
      </c>
      <c r="E5114" s="23">
        <v>20</v>
      </c>
      <c r="F5114" s="23">
        <v>60</v>
      </c>
      <c r="G5114" s="23">
        <v>100</v>
      </c>
      <c r="H5114" s="25">
        <v>0</v>
      </c>
    </row>
    <row r="5115" spans="1:8">
      <c r="A5115" s="23">
        <v>5112</v>
      </c>
      <c r="B5115" s="23">
        <v>1000</v>
      </c>
      <c r="C5115" s="23">
        <v>0.7</v>
      </c>
      <c r="D5115" s="23">
        <v>100</v>
      </c>
      <c r="E5115" s="23">
        <v>50</v>
      </c>
      <c r="F5115" s="23">
        <v>0</v>
      </c>
      <c r="G5115" s="23">
        <v>0</v>
      </c>
      <c r="H5115" s="25">
        <v>12.407136919999999</v>
      </c>
    </row>
    <row r="5116" spans="1:8">
      <c r="A5116" s="23">
        <v>5113</v>
      </c>
      <c r="B5116" s="23">
        <v>1000</v>
      </c>
      <c r="C5116" s="23">
        <v>0.7</v>
      </c>
      <c r="D5116" s="23">
        <v>100</v>
      </c>
      <c r="E5116" s="23">
        <v>50</v>
      </c>
      <c r="F5116" s="23">
        <v>0</v>
      </c>
      <c r="G5116" s="23">
        <v>5</v>
      </c>
      <c r="H5116" s="25">
        <v>9.3240871429999999</v>
      </c>
    </row>
    <row r="5117" spans="1:8">
      <c r="A5117" s="23">
        <v>5114</v>
      </c>
      <c r="B5117" s="23">
        <v>1000</v>
      </c>
      <c r="C5117" s="23">
        <v>0.7</v>
      </c>
      <c r="D5117" s="23">
        <v>100</v>
      </c>
      <c r="E5117" s="23">
        <v>50</v>
      </c>
      <c r="F5117" s="23">
        <v>0</v>
      </c>
      <c r="G5117" s="23">
        <v>10</v>
      </c>
      <c r="H5117" s="25">
        <v>8.1459922789999997</v>
      </c>
    </row>
    <row r="5118" spans="1:8">
      <c r="A5118" s="23">
        <v>5115</v>
      </c>
      <c r="B5118" s="23">
        <v>1000</v>
      </c>
      <c r="C5118" s="23">
        <v>0.7</v>
      </c>
      <c r="D5118" s="23">
        <v>100</v>
      </c>
      <c r="E5118" s="23">
        <v>50</v>
      </c>
      <c r="F5118" s="23">
        <v>0</v>
      </c>
      <c r="G5118" s="23">
        <v>40</v>
      </c>
      <c r="H5118" s="25">
        <v>6.7161855700000004</v>
      </c>
    </row>
    <row r="5119" spans="1:8">
      <c r="A5119" s="23">
        <v>5116</v>
      </c>
      <c r="B5119" s="23">
        <v>1000</v>
      </c>
      <c r="C5119" s="23">
        <v>0.7</v>
      </c>
      <c r="D5119" s="23">
        <v>100</v>
      </c>
      <c r="E5119" s="23">
        <v>50</v>
      </c>
      <c r="F5119" s="23">
        <v>0</v>
      </c>
      <c r="G5119" s="23">
        <v>70</v>
      </c>
      <c r="H5119" s="25">
        <v>6.1253094670000001</v>
      </c>
    </row>
    <row r="5120" spans="1:8">
      <c r="A5120" s="23">
        <v>5117</v>
      </c>
      <c r="B5120" s="23">
        <v>1000</v>
      </c>
      <c r="C5120" s="23">
        <v>0.7</v>
      </c>
      <c r="D5120" s="23">
        <v>100</v>
      </c>
      <c r="E5120" s="23">
        <v>50</v>
      </c>
      <c r="F5120" s="23">
        <v>0</v>
      </c>
      <c r="G5120" s="23">
        <v>100</v>
      </c>
      <c r="H5120" s="25">
        <v>5.7284131049999996</v>
      </c>
    </row>
    <row r="5121" spans="1:8">
      <c r="A5121" s="23">
        <v>5118</v>
      </c>
      <c r="B5121" s="23">
        <v>1000</v>
      </c>
      <c r="C5121" s="23">
        <v>0.7</v>
      </c>
      <c r="D5121" s="23">
        <v>100</v>
      </c>
      <c r="E5121" s="23">
        <v>50</v>
      </c>
      <c r="F5121" s="23">
        <v>30</v>
      </c>
      <c r="G5121" s="23">
        <v>0</v>
      </c>
      <c r="H5121" s="25">
        <v>11.715908049999999</v>
      </c>
    </row>
    <row r="5122" spans="1:8">
      <c r="A5122" s="23">
        <v>5119</v>
      </c>
      <c r="B5122" s="23">
        <v>1000</v>
      </c>
      <c r="C5122" s="23">
        <v>0.7</v>
      </c>
      <c r="D5122" s="23">
        <v>100</v>
      </c>
      <c r="E5122" s="23">
        <v>50</v>
      </c>
      <c r="F5122" s="23">
        <v>30</v>
      </c>
      <c r="G5122" s="23">
        <v>5</v>
      </c>
      <c r="H5122" s="25">
        <v>8.0602064129999995</v>
      </c>
    </row>
    <row r="5123" spans="1:8">
      <c r="A5123" s="23">
        <v>5120</v>
      </c>
      <c r="B5123" s="23">
        <v>1000</v>
      </c>
      <c r="C5123" s="23">
        <v>0.7</v>
      </c>
      <c r="D5123" s="23">
        <v>100</v>
      </c>
      <c r="E5123" s="23">
        <v>50</v>
      </c>
      <c r="F5123" s="23">
        <v>30</v>
      </c>
      <c r="G5123" s="23">
        <v>10</v>
      </c>
      <c r="H5123" s="25">
        <v>7.20337534</v>
      </c>
    </row>
    <row r="5124" spans="1:8">
      <c r="A5124" s="23">
        <v>5121</v>
      </c>
      <c r="B5124" s="23">
        <v>1000</v>
      </c>
      <c r="C5124" s="23">
        <v>0.7</v>
      </c>
      <c r="D5124" s="23">
        <v>100</v>
      </c>
      <c r="E5124" s="23">
        <v>50</v>
      </c>
      <c r="F5124" s="23">
        <v>30</v>
      </c>
      <c r="G5124" s="23">
        <v>40</v>
      </c>
      <c r="H5124" s="25">
        <v>6.1187973019999999</v>
      </c>
    </row>
    <row r="5125" spans="1:8">
      <c r="A5125" s="23">
        <v>5122</v>
      </c>
      <c r="B5125" s="23">
        <v>1000</v>
      </c>
      <c r="C5125" s="23">
        <v>0.7</v>
      </c>
      <c r="D5125" s="23">
        <v>100</v>
      </c>
      <c r="E5125" s="23">
        <v>50</v>
      </c>
      <c r="F5125" s="23">
        <v>30</v>
      </c>
      <c r="G5125" s="23">
        <v>70</v>
      </c>
      <c r="H5125" s="25">
        <v>5.6493515969999999</v>
      </c>
    </row>
    <row r="5126" spans="1:8">
      <c r="A5126" s="23">
        <v>5123</v>
      </c>
      <c r="B5126" s="23">
        <v>1000</v>
      </c>
      <c r="C5126" s="23">
        <v>0.7</v>
      </c>
      <c r="D5126" s="23">
        <v>100</v>
      </c>
      <c r="E5126" s="23">
        <v>50</v>
      </c>
      <c r="F5126" s="23">
        <v>30</v>
      </c>
      <c r="G5126" s="23">
        <v>100</v>
      </c>
      <c r="H5126" s="25">
        <v>0</v>
      </c>
    </row>
    <row r="5127" spans="1:8">
      <c r="A5127" s="23">
        <v>5124</v>
      </c>
      <c r="B5127" s="23">
        <v>1000</v>
      </c>
      <c r="C5127" s="23">
        <v>0.7</v>
      </c>
      <c r="D5127" s="23">
        <v>100</v>
      </c>
      <c r="E5127" s="23">
        <v>50</v>
      </c>
      <c r="F5127" s="23">
        <v>60</v>
      </c>
      <c r="G5127" s="23">
        <v>0</v>
      </c>
      <c r="H5127" s="25">
        <v>9.0629587170000008</v>
      </c>
    </row>
    <row r="5128" spans="1:8">
      <c r="A5128" s="23">
        <v>5125</v>
      </c>
      <c r="B5128" s="23">
        <v>1000</v>
      </c>
      <c r="C5128" s="23">
        <v>0.7</v>
      </c>
      <c r="D5128" s="23">
        <v>100</v>
      </c>
      <c r="E5128" s="23">
        <v>50</v>
      </c>
      <c r="F5128" s="23">
        <v>60</v>
      </c>
      <c r="G5128" s="23">
        <v>5</v>
      </c>
      <c r="H5128" s="25">
        <v>0</v>
      </c>
    </row>
    <row r="5129" spans="1:8">
      <c r="A5129" s="23">
        <v>5126</v>
      </c>
      <c r="B5129" s="23">
        <v>1000</v>
      </c>
      <c r="C5129" s="23">
        <v>0.7</v>
      </c>
      <c r="D5129" s="23">
        <v>100</v>
      </c>
      <c r="E5129" s="23">
        <v>50</v>
      </c>
      <c r="F5129" s="23">
        <v>60</v>
      </c>
      <c r="G5129" s="23">
        <v>10</v>
      </c>
      <c r="H5129" s="25">
        <v>0</v>
      </c>
    </row>
    <row r="5130" spans="1:8">
      <c r="A5130" s="23">
        <v>5127</v>
      </c>
      <c r="B5130" s="23">
        <v>1000</v>
      </c>
      <c r="C5130" s="23">
        <v>0.7</v>
      </c>
      <c r="D5130" s="23">
        <v>100</v>
      </c>
      <c r="E5130" s="23">
        <v>50</v>
      </c>
      <c r="F5130" s="23">
        <v>60</v>
      </c>
      <c r="G5130" s="23">
        <v>40</v>
      </c>
      <c r="H5130" s="25">
        <v>0</v>
      </c>
    </row>
    <row r="5131" spans="1:8">
      <c r="A5131" s="23">
        <v>5128</v>
      </c>
      <c r="B5131" s="23">
        <v>1000</v>
      </c>
      <c r="C5131" s="23">
        <v>0.7</v>
      </c>
      <c r="D5131" s="23">
        <v>100</v>
      </c>
      <c r="E5131" s="23">
        <v>50</v>
      </c>
      <c r="F5131" s="23">
        <v>60</v>
      </c>
      <c r="G5131" s="23">
        <v>70</v>
      </c>
      <c r="H5131" s="25">
        <v>0</v>
      </c>
    </row>
    <row r="5132" spans="1:8">
      <c r="A5132" s="23">
        <v>5129</v>
      </c>
      <c r="B5132" s="23">
        <v>1000</v>
      </c>
      <c r="C5132" s="23">
        <v>0.7</v>
      </c>
      <c r="D5132" s="23">
        <v>100</v>
      </c>
      <c r="E5132" s="23">
        <v>50</v>
      </c>
      <c r="F5132" s="23">
        <v>60</v>
      </c>
      <c r="G5132" s="23">
        <v>100</v>
      </c>
      <c r="H5132" s="25">
        <v>0</v>
      </c>
    </row>
    <row r="5133" spans="1:8">
      <c r="A5133" s="23">
        <v>5130</v>
      </c>
      <c r="B5133" s="23">
        <v>1000</v>
      </c>
      <c r="C5133" s="23">
        <v>0.7</v>
      </c>
      <c r="D5133" s="23">
        <v>500</v>
      </c>
      <c r="E5133" s="23">
        <v>1</v>
      </c>
      <c r="F5133" s="23">
        <v>0</v>
      </c>
      <c r="G5133" s="23">
        <v>0</v>
      </c>
      <c r="H5133" s="25">
        <v>3.7760753629999999</v>
      </c>
    </row>
    <row r="5134" spans="1:8">
      <c r="A5134" s="23">
        <v>5131</v>
      </c>
      <c r="B5134" s="23">
        <v>1000</v>
      </c>
      <c r="C5134" s="23">
        <v>0.7</v>
      </c>
      <c r="D5134" s="23">
        <v>500</v>
      </c>
      <c r="E5134" s="23">
        <v>1</v>
      </c>
      <c r="F5134" s="23">
        <v>0</v>
      </c>
      <c r="G5134" s="23">
        <v>5</v>
      </c>
      <c r="H5134" s="25">
        <v>0</v>
      </c>
    </row>
    <row r="5135" spans="1:8">
      <c r="A5135" s="23">
        <v>5132</v>
      </c>
      <c r="B5135" s="23">
        <v>1000</v>
      </c>
      <c r="C5135" s="23">
        <v>0.7</v>
      </c>
      <c r="D5135" s="23">
        <v>500</v>
      </c>
      <c r="E5135" s="23">
        <v>1</v>
      </c>
      <c r="F5135" s="23">
        <v>0</v>
      </c>
      <c r="G5135" s="23">
        <v>10</v>
      </c>
      <c r="H5135" s="25">
        <v>0</v>
      </c>
    </row>
    <row r="5136" spans="1:8">
      <c r="A5136" s="23">
        <v>5133</v>
      </c>
      <c r="B5136" s="23">
        <v>1000</v>
      </c>
      <c r="C5136" s="23">
        <v>0.7</v>
      </c>
      <c r="D5136" s="23">
        <v>500</v>
      </c>
      <c r="E5136" s="23">
        <v>1</v>
      </c>
      <c r="F5136" s="23">
        <v>0</v>
      </c>
      <c r="G5136" s="23">
        <v>40</v>
      </c>
      <c r="H5136" s="25">
        <v>0</v>
      </c>
    </row>
    <row r="5137" spans="1:8">
      <c r="A5137" s="23">
        <v>5134</v>
      </c>
      <c r="B5137" s="23">
        <v>1000</v>
      </c>
      <c r="C5137" s="23">
        <v>0.7</v>
      </c>
      <c r="D5137" s="23">
        <v>500</v>
      </c>
      <c r="E5137" s="23">
        <v>1</v>
      </c>
      <c r="F5137" s="23">
        <v>0</v>
      </c>
      <c r="G5137" s="23">
        <v>70</v>
      </c>
      <c r="H5137" s="25">
        <v>0</v>
      </c>
    </row>
    <row r="5138" spans="1:8">
      <c r="A5138" s="23">
        <v>5135</v>
      </c>
      <c r="B5138" s="23">
        <v>1000</v>
      </c>
      <c r="C5138" s="23">
        <v>0.7</v>
      </c>
      <c r="D5138" s="23">
        <v>500</v>
      </c>
      <c r="E5138" s="23">
        <v>1</v>
      </c>
      <c r="F5138" s="23">
        <v>0</v>
      </c>
      <c r="G5138" s="23">
        <v>100</v>
      </c>
      <c r="H5138" s="25">
        <v>0</v>
      </c>
    </row>
    <row r="5139" spans="1:8">
      <c r="A5139" s="23">
        <v>5136</v>
      </c>
      <c r="B5139" s="23">
        <v>1000</v>
      </c>
      <c r="C5139" s="23">
        <v>0.7</v>
      </c>
      <c r="D5139" s="23">
        <v>500</v>
      </c>
      <c r="E5139" s="23">
        <v>1</v>
      </c>
      <c r="F5139" s="23">
        <v>30</v>
      </c>
      <c r="G5139" s="23">
        <v>0</v>
      </c>
      <c r="H5139" s="25">
        <v>3.7427644729999998</v>
      </c>
    </row>
    <row r="5140" spans="1:8">
      <c r="A5140" s="23">
        <v>5137</v>
      </c>
      <c r="B5140" s="23">
        <v>1000</v>
      </c>
      <c r="C5140" s="23">
        <v>0.7</v>
      </c>
      <c r="D5140" s="23">
        <v>500</v>
      </c>
      <c r="E5140" s="23">
        <v>1</v>
      </c>
      <c r="F5140" s="23">
        <v>30</v>
      </c>
      <c r="G5140" s="23">
        <v>5</v>
      </c>
      <c r="H5140" s="25">
        <v>0</v>
      </c>
    </row>
    <row r="5141" spans="1:8">
      <c r="A5141" s="23">
        <v>5138</v>
      </c>
      <c r="B5141" s="23">
        <v>1000</v>
      </c>
      <c r="C5141" s="23">
        <v>0.7</v>
      </c>
      <c r="D5141" s="23">
        <v>500</v>
      </c>
      <c r="E5141" s="23">
        <v>1</v>
      </c>
      <c r="F5141" s="23">
        <v>30</v>
      </c>
      <c r="G5141" s="23">
        <v>10</v>
      </c>
      <c r="H5141" s="25">
        <v>0</v>
      </c>
    </row>
    <row r="5142" spans="1:8">
      <c r="A5142" s="23">
        <v>5139</v>
      </c>
      <c r="B5142" s="23">
        <v>1000</v>
      </c>
      <c r="C5142" s="23">
        <v>0.7</v>
      </c>
      <c r="D5142" s="23">
        <v>500</v>
      </c>
      <c r="E5142" s="23">
        <v>1</v>
      </c>
      <c r="F5142" s="23">
        <v>30</v>
      </c>
      <c r="G5142" s="23">
        <v>40</v>
      </c>
      <c r="H5142" s="25">
        <v>0</v>
      </c>
    </row>
    <row r="5143" spans="1:8">
      <c r="A5143" s="23">
        <v>5140</v>
      </c>
      <c r="B5143" s="23">
        <v>1000</v>
      </c>
      <c r="C5143" s="23">
        <v>0.7</v>
      </c>
      <c r="D5143" s="23">
        <v>500</v>
      </c>
      <c r="E5143" s="23">
        <v>1</v>
      </c>
      <c r="F5143" s="23">
        <v>30</v>
      </c>
      <c r="G5143" s="23">
        <v>70</v>
      </c>
      <c r="H5143" s="25">
        <v>0</v>
      </c>
    </row>
    <row r="5144" spans="1:8">
      <c r="A5144" s="23">
        <v>5141</v>
      </c>
      <c r="B5144" s="23">
        <v>1000</v>
      </c>
      <c r="C5144" s="23">
        <v>0.7</v>
      </c>
      <c r="D5144" s="23">
        <v>500</v>
      </c>
      <c r="E5144" s="23">
        <v>1</v>
      </c>
      <c r="F5144" s="23">
        <v>30</v>
      </c>
      <c r="G5144" s="23">
        <v>100</v>
      </c>
      <c r="H5144" s="25">
        <v>0</v>
      </c>
    </row>
    <row r="5145" spans="1:8">
      <c r="A5145" s="23">
        <v>5142</v>
      </c>
      <c r="B5145" s="23">
        <v>1000</v>
      </c>
      <c r="C5145" s="23">
        <v>0.7</v>
      </c>
      <c r="D5145" s="23">
        <v>500</v>
      </c>
      <c r="E5145" s="23">
        <v>1</v>
      </c>
      <c r="F5145" s="23">
        <v>60</v>
      </c>
      <c r="G5145" s="23">
        <v>0</v>
      </c>
      <c r="H5145" s="25">
        <v>3.5819206239999999</v>
      </c>
    </row>
    <row r="5146" spans="1:8">
      <c r="A5146" s="23">
        <v>5143</v>
      </c>
      <c r="B5146" s="23">
        <v>1000</v>
      </c>
      <c r="C5146" s="23">
        <v>0.7</v>
      </c>
      <c r="D5146" s="23">
        <v>500</v>
      </c>
      <c r="E5146" s="23">
        <v>1</v>
      </c>
      <c r="F5146" s="23">
        <v>60</v>
      </c>
      <c r="G5146" s="23">
        <v>5</v>
      </c>
      <c r="H5146" s="25">
        <v>0</v>
      </c>
    </row>
    <row r="5147" spans="1:8">
      <c r="A5147" s="23">
        <v>5144</v>
      </c>
      <c r="B5147" s="23">
        <v>1000</v>
      </c>
      <c r="C5147" s="23">
        <v>0.7</v>
      </c>
      <c r="D5147" s="23">
        <v>500</v>
      </c>
      <c r="E5147" s="23">
        <v>1</v>
      </c>
      <c r="F5147" s="23">
        <v>60</v>
      </c>
      <c r="G5147" s="23">
        <v>10</v>
      </c>
      <c r="H5147" s="25">
        <v>0</v>
      </c>
    </row>
    <row r="5148" spans="1:8">
      <c r="A5148" s="23">
        <v>5145</v>
      </c>
      <c r="B5148" s="23">
        <v>1000</v>
      </c>
      <c r="C5148" s="23">
        <v>0.7</v>
      </c>
      <c r="D5148" s="23">
        <v>500</v>
      </c>
      <c r="E5148" s="23">
        <v>1</v>
      </c>
      <c r="F5148" s="23">
        <v>60</v>
      </c>
      <c r="G5148" s="23">
        <v>40</v>
      </c>
      <c r="H5148" s="25">
        <v>0</v>
      </c>
    </row>
    <row r="5149" spans="1:8">
      <c r="A5149" s="23">
        <v>5146</v>
      </c>
      <c r="B5149" s="23">
        <v>1000</v>
      </c>
      <c r="C5149" s="23">
        <v>0.7</v>
      </c>
      <c r="D5149" s="23">
        <v>500</v>
      </c>
      <c r="E5149" s="23">
        <v>1</v>
      </c>
      <c r="F5149" s="23">
        <v>60</v>
      </c>
      <c r="G5149" s="23">
        <v>70</v>
      </c>
      <c r="H5149" s="25">
        <v>0</v>
      </c>
    </row>
    <row r="5150" spans="1:8">
      <c r="A5150" s="23">
        <v>5147</v>
      </c>
      <c r="B5150" s="23">
        <v>1000</v>
      </c>
      <c r="C5150" s="23">
        <v>0.7</v>
      </c>
      <c r="D5150" s="23">
        <v>500</v>
      </c>
      <c r="E5150" s="23">
        <v>1</v>
      </c>
      <c r="F5150" s="23">
        <v>60</v>
      </c>
      <c r="G5150" s="23">
        <v>100</v>
      </c>
      <c r="H5150" s="25">
        <v>0</v>
      </c>
    </row>
    <row r="5151" spans="1:8">
      <c r="A5151" s="23">
        <v>5148</v>
      </c>
      <c r="B5151" s="23">
        <v>1000</v>
      </c>
      <c r="C5151" s="23">
        <v>0.7</v>
      </c>
      <c r="D5151" s="23">
        <v>500</v>
      </c>
      <c r="E5151" s="23">
        <v>5</v>
      </c>
      <c r="F5151" s="23">
        <v>0</v>
      </c>
      <c r="G5151" s="23">
        <v>0</v>
      </c>
      <c r="H5151" s="25">
        <v>10.520558360000001</v>
      </c>
    </row>
    <row r="5152" spans="1:8">
      <c r="A5152" s="23">
        <v>5149</v>
      </c>
      <c r="B5152" s="23">
        <v>1000</v>
      </c>
      <c r="C5152" s="23">
        <v>0.7</v>
      </c>
      <c r="D5152" s="23">
        <v>500</v>
      </c>
      <c r="E5152" s="23">
        <v>5</v>
      </c>
      <c r="F5152" s="23">
        <v>0</v>
      </c>
      <c r="G5152" s="23">
        <v>5</v>
      </c>
      <c r="H5152" s="25">
        <v>6.8601493839999996</v>
      </c>
    </row>
    <row r="5153" spans="1:8">
      <c r="A5153" s="23">
        <v>5150</v>
      </c>
      <c r="B5153" s="23">
        <v>1000</v>
      </c>
      <c r="C5153" s="23">
        <v>0.7</v>
      </c>
      <c r="D5153" s="23">
        <v>500</v>
      </c>
      <c r="E5153" s="23">
        <v>5</v>
      </c>
      <c r="F5153" s="23">
        <v>0</v>
      </c>
      <c r="G5153" s="23">
        <v>10</v>
      </c>
      <c r="H5153" s="25">
        <v>6.1530561449999999</v>
      </c>
    </row>
    <row r="5154" spans="1:8">
      <c r="A5154" s="23">
        <v>5151</v>
      </c>
      <c r="B5154" s="23">
        <v>1000</v>
      </c>
      <c r="C5154" s="23">
        <v>0.7</v>
      </c>
      <c r="D5154" s="23">
        <v>500</v>
      </c>
      <c r="E5154" s="23">
        <v>5</v>
      </c>
      <c r="F5154" s="23">
        <v>0</v>
      </c>
      <c r="G5154" s="23">
        <v>40</v>
      </c>
      <c r="H5154" s="25">
        <v>4.3244156839999999</v>
      </c>
    </row>
    <row r="5155" spans="1:8">
      <c r="A5155" s="23">
        <v>5152</v>
      </c>
      <c r="B5155" s="23">
        <v>1000</v>
      </c>
      <c r="C5155" s="23">
        <v>0.7</v>
      </c>
      <c r="D5155" s="23">
        <v>500</v>
      </c>
      <c r="E5155" s="23">
        <v>5</v>
      </c>
      <c r="F5155" s="23">
        <v>0</v>
      </c>
      <c r="G5155" s="23">
        <v>70</v>
      </c>
      <c r="H5155" s="25">
        <v>0</v>
      </c>
    </row>
    <row r="5156" spans="1:8">
      <c r="A5156" s="23">
        <v>5153</v>
      </c>
      <c r="B5156" s="23">
        <v>1000</v>
      </c>
      <c r="C5156" s="23">
        <v>0.7</v>
      </c>
      <c r="D5156" s="23">
        <v>500</v>
      </c>
      <c r="E5156" s="23">
        <v>5</v>
      </c>
      <c r="F5156" s="23">
        <v>0</v>
      </c>
      <c r="G5156" s="23">
        <v>100</v>
      </c>
      <c r="H5156" s="25">
        <v>0</v>
      </c>
    </row>
    <row r="5157" spans="1:8">
      <c r="A5157" s="23">
        <v>5154</v>
      </c>
      <c r="B5157" s="23">
        <v>1000</v>
      </c>
      <c r="C5157" s="23">
        <v>0.7</v>
      </c>
      <c r="D5157" s="23">
        <v>500</v>
      </c>
      <c r="E5157" s="23">
        <v>5</v>
      </c>
      <c r="F5157" s="23">
        <v>30</v>
      </c>
      <c r="G5157" s="23">
        <v>0</v>
      </c>
      <c r="H5157" s="25">
        <v>10.00271702</v>
      </c>
    </row>
    <row r="5158" spans="1:8">
      <c r="A5158" s="23">
        <v>5155</v>
      </c>
      <c r="B5158" s="23">
        <v>1000</v>
      </c>
      <c r="C5158" s="23">
        <v>0.7</v>
      </c>
      <c r="D5158" s="23">
        <v>500</v>
      </c>
      <c r="E5158" s="23">
        <v>5</v>
      </c>
      <c r="F5158" s="23">
        <v>30</v>
      </c>
      <c r="G5158" s="23">
        <v>5</v>
      </c>
      <c r="H5158" s="25">
        <v>5.9497742650000003</v>
      </c>
    </row>
    <row r="5159" spans="1:8">
      <c r="A5159" s="23">
        <v>5156</v>
      </c>
      <c r="B5159" s="23">
        <v>1000</v>
      </c>
      <c r="C5159" s="23">
        <v>0.7</v>
      </c>
      <c r="D5159" s="23">
        <v>500</v>
      </c>
      <c r="E5159" s="23">
        <v>5</v>
      </c>
      <c r="F5159" s="23">
        <v>30</v>
      </c>
      <c r="G5159" s="23">
        <v>10</v>
      </c>
      <c r="H5159" s="25">
        <v>4.6955037119999998</v>
      </c>
    </row>
    <row r="5160" spans="1:8">
      <c r="A5160" s="23">
        <v>5157</v>
      </c>
      <c r="B5160" s="23">
        <v>1000</v>
      </c>
      <c r="C5160" s="23">
        <v>0.7</v>
      </c>
      <c r="D5160" s="23">
        <v>500</v>
      </c>
      <c r="E5160" s="23">
        <v>5</v>
      </c>
      <c r="F5160" s="23">
        <v>30</v>
      </c>
      <c r="G5160" s="23">
        <v>40</v>
      </c>
      <c r="H5160" s="25">
        <v>0</v>
      </c>
    </row>
    <row r="5161" spans="1:8">
      <c r="A5161" s="23">
        <v>5158</v>
      </c>
      <c r="B5161" s="23">
        <v>1000</v>
      </c>
      <c r="C5161" s="23">
        <v>0.7</v>
      </c>
      <c r="D5161" s="23">
        <v>500</v>
      </c>
      <c r="E5161" s="23">
        <v>5</v>
      </c>
      <c r="F5161" s="23">
        <v>30</v>
      </c>
      <c r="G5161" s="23">
        <v>70</v>
      </c>
      <c r="H5161" s="25">
        <v>0</v>
      </c>
    </row>
    <row r="5162" spans="1:8">
      <c r="A5162" s="23">
        <v>5159</v>
      </c>
      <c r="B5162" s="23">
        <v>1000</v>
      </c>
      <c r="C5162" s="23">
        <v>0.7</v>
      </c>
      <c r="D5162" s="23">
        <v>500</v>
      </c>
      <c r="E5162" s="23">
        <v>5</v>
      </c>
      <c r="F5162" s="23">
        <v>30</v>
      </c>
      <c r="G5162" s="23">
        <v>100</v>
      </c>
      <c r="H5162" s="25">
        <v>0</v>
      </c>
    </row>
    <row r="5163" spans="1:8">
      <c r="A5163" s="23">
        <v>5160</v>
      </c>
      <c r="B5163" s="23">
        <v>1000</v>
      </c>
      <c r="C5163" s="23">
        <v>0.7</v>
      </c>
      <c r="D5163" s="23">
        <v>500</v>
      </c>
      <c r="E5163" s="23">
        <v>5</v>
      </c>
      <c r="F5163" s="23">
        <v>60</v>
      </c>
      <c r="G5163" s="23">
        <v>0</v>
      </c>
      <c r="H5163" s="25">
        <v>8.2119855879999992</v>
      </c>
    </row>
    <row r="5164" spans="1:8">
      <c r="A5164" s="23">
        <v>5161</v>
      </c>
      <c r="B5164" s="23">
        <v>1000</v>
      </c>
      <c r="C5164" s="23">
        <v>0.7</v>
      </c>
      <c r="D5164" s="23">
        <v>500</v>
      </c>
      <c r="E5164" s="23">
        <v>5</v>
      </c>
      <c r="F5164" s="23">
        <v>60</v>
      </c>
      <c r="G5164" s="23">
        <v>5</v>
      </c>
      <c r="H5164" s="25">
        <v>0</v>
      </c>
    </row>
    <row r="5165" spans="1:8">
      <c r="A5165" s="23">
        <v>5162</v>
      </c>
      <c r="B5165" s="23">
        <v>1000</v>
      </c>
      <c r="C5165" s="23">
        <v>0.7</v>
      </c>
      <c r="D5165" s="23">
        <v>500</v>
      </c>
      <c r="E5165" s="23">
        <v>5</v>
      </c>
      <c r="F5165" s="23">
        <v>60</v>
      </c>
      <c r="G5165" s="23">
        <v>10</v>
      </c>
      <c r="H5165" s="25">
        <v>0</v>
      </c>
    </row>
    <row r="5166" spans="1:8">
      <c r="A5166" s="23">
        <v>5163</v>
      </c>
      <c r="B5166" s="23">
        <v>1000</v>
      </c>
      <c r="C5166" s="23">
        <v>0.7</v>
      </c>
      <c r="D5166" s="23">
        <v>500</v>
      </c>
      <c r="E5166" s="23">
        <v>5</v>
      </c>
      <c r="F5166" s="23">
        <v>60</v>
      </c>
      <c r="G5166" s="23">
        <v>40</v>
      </c>
      <c r="H5166" s="25">
        <v>0</v>
      </c>
    </row>
    <row r="5167" spans="1:8">
      <c r="A5167" s="23">
        <v>5164</v>
      </c>
      <c r="B5167" s="23">
        <v>1000</v>
      </c>
      <c r="C5167" s="23">
        <v>0.7</v>
      </c>
      <c r="D5167" s="23">
        <v>500</v>
      </c>
      <c r="E5167" s="23">
        <v>5</v>
      </c>
      <c r="F5167" s="23">
        <v>60</v>
      </c>
      <c r="G5167" s="23">
        <v>70</v>
      </c>
      <c r="H5167" s="25">
        <v>0</v>
      </c>
    </row>
    <row r="5168" spans="1:8">
      <c r="A5168" s="23">
        <v>5165</v>
      </c>
      <c r="B5168" s="23">
        <v>1000</v>
      </c>
      <c r="C5168" s="23">
        <v>0.7</v>
      </c>
      <c r="D5168" s="23">
        <v>500</v>
      </c>
      <c r="E5168" s="23">
        <v>5</v>
      </c>
      <c r="F5168" s="23">
        <v>60</v>
      </c>
      <c r="G5168" s="23">
        <v>100</v>
      </c>
      <c r="H5168" s="25">
        <v>0</v>
      </c>
    </row>
    <row r="5169" spans="1:8">
      <c r="A5169" s="23">
        <v>5166</v>
      </c>
      <c r="B5169" s="23">
        <v>1000</v>
      </c>
      <c r="C5169" s="23">
        <v>0.7</v>
      </c>
      <c r="D5169" s="23">
        <v>500</v>
      </c>
      <c r="E5169" s="23">
        <v>10</v>
      </c>
      <c r="F5169" s="23">
        <v>0</v>
      </c>
      <c r="G5169" s="23">
        <v>0</v>
      </c>
      <c r="H5169" s="25">
        <v>12.396070480000001</v>
      </c>
    </row>
    <row r="5170" spans="1:8">
      <c r="A5170" s="23">
        <v>5167</v>
      </c>
      <c r="B5170" s="23">
        <v>1000</v>
      </c>
      <c r="C5170" s="23">
        <v>0.7</v>
      </c>
      <c r="D5170" s="23">
        <v>500</v>
      </c>
      <c r="E5170" s="23">
        <v>10</v>
      </c>
      <c r="F5170" s="23">
        <v>0</v>
      </c>
      <c r="G5170" s="23">
        <v>5</v>
      </c>
      <c r="H5170" s="25">
        <v>9.3243350980000006</v>
      </c>
    </row>
    <row r="5171" spans="1:8">
      <c r="A5171" s="23">
        <v>5168</v>
      </c>
      <c r="B5171" s="23">
        <v>1000</v>
      </c>
      <c r="C5171" s="23">
        <v>0.7</v>
      </c>
      <c r="D5171" s="23">
        <v>500</v>
      </c>
      <c r="E5171" s="23">
        <v>10</v>
      </c>
      <c r="F5171" s="23">
        <v>0</v>
      </c>
      <c r="G5171" s="23">
        <v>10</v>
      </c>
      <c r="H5171" s="25">
        <v>8.6187725069999992</v>
      </c>
    </row>
    <row r="5172" spans="1:8">
      <c r="A5172" s="23">
        <v>5169</v>
      </c>
      <c r="B5172" s="23">
        <v>1000</v>
      </c>
      <c r="C5172" s="23">
        <v>0.7</v>
      </c>
      <c r="D5172" s="23">
        <v>500</v>
      </c>
      <c r="E5172" s="23">
        <v>10</v>
      </c>
      <c r="F5172" s="23">
        <v>0</v>
      </c>
      <c r="G5172" s="23">
        <v>40</v>
      </c>
      <c r="H5172" s="25">
        <v>6.0638093949999998</v>
      </c>
    </row>
    <row r="5173" spans="1:8">
      <c r="A5173" s="23">
        <v>5170</v>
      </c>
      <c r="B5173" s="23">
        <v>1000</v>
      </c>
      <c r="C5173" s="23">
        <v>0.7</v>
      </c>
      <c r="D5173" s="23">
        <v>500</v>
      </c>
      <c r="E5173" s="23">
        <v>10</v>
      </c>
      <c r="F5173" s="23">
        <v>0</v>
      </c>
      <c r="G5173" s="23">
        <v>70</v>
      </c>
      <c r="H5173" s="25">
        <v>5.2374887470000004</v>
      </c>
    </row>
    <row r="5174" spans="1:8">
      <c r="A5174" s="23">
        <v>5171</v>
      </c>
      <c r="B5174" s="23">
        <v>1000</v>
      </c>
      <c r="C5174" s="23">
        <v>0.7</v>
      </c>
      <c r="D5174" s="23">
        <v>500</v>
      </c>
      <c r="E5174" s="23">
        <v>10</v>
      </c>
      <c r="F5174" s="23">
        <v>0</v>
      </c>
      <c r="G5174" s="23">
        <v>100</v>
      </c>
      <c r="H5174" s="25">
        <v>4.7579407690000002</v>
      </c>
    </row>
    <row r="5175" spans="1:8">
      <c r="A5175" s="23">
        <v>5172</v>
      </c>
      <c r="B5175" s="23">
        <v>1000</v>
      </c>
      <c r="C5175" s="23">
        <v>0.7</v>
      </c>
      <c r="D5175" s="23">
        <v>500</v>
      </c>
      <c r="E5175" s="23">
        <v>10</v>
      </c>
      <c r="F5175" s="23">
        <v>30</v>
      </c>
      <c r="G5175" s="23">
        <v>0</v>
      </c>
      <c r="H5175" s="25">
        <v>11.616430279999999</v>
      </c>
    </row>
    <row r="5176" spans="1:8">
      <c r="A5176" s="23">
        <v>5173</v>
      </c>
      <c r="B5176" s="23">
        <v>1000</v>
      </c>
      <c r="C5176" s="23">
        <v>0.7</v>
      </c>
      <c r="D5176" s="23">
        <v>500</v>
      </c>
      <c r="E5176" s="23">
        <v>10</v>
      </c>
      <c r="F5176" s="23">
        <v>30</v>
      </c>
      <c r="G5176" s="23">
        <v>5</v>
      </c>
      <c r="H5176" s="25">
        <v>8.5544528960000008</v>
      </c>
    </row>
    <row r="5177" spans="1:8">
      <c r="A5177" s="23">
        <v>5174</v>
      </c>
      <c r="B5177" s="23">
        <v>1000</v>
      </c>
      <c r="C5177" s="23">
        <v>0.7</v>
      </c>
      <c r="D5177" s="23">
        <v>500</v>
      </c>
      <c r="E5177" s="23">
        <v>10</v>
      </c>
      <c r="F5177" s="23">
        <v>30</v>
      </c>
      <c r="G5177" s="23">
        <v>10</v>
      </c>
      <c r="H5177" s="25">
        <v>6.807357788</v>
      </c>
    </row>
    <row r="5178" spans="1:8">
      <c r="A5178" s="23">
        <v>5175</v>
      </c>
      <c r="B5178" s="23">
        <v>1000</v>
      </c>
      <c r="C5178" s="23">
        <v>0.7</v>
      </c>
      <c r="D5178" s="23">
        <v>500</v>
      </c>
      <c r="E5178" s="23">
        <v>10</v>
      </c>
      <c r="F5178" s="23">
        <v>30</v>
      </c>
      <c r="G5178" s="23">
        <v>40</v>
      </c>
      <c r="H5178" s="25">
        <v>5.1675934789999998</v>
      </c>
    </row>
    <row r="5179" spans="1:8">
      <c r="A5179" s="23">
        <v>5176</v>
      </c>
      <c r="B5179" s="23">
        <v>1000</v>
      </c>
      <c r="C5179" s="23">
        <v>0.7</v>
      </c>
      <c r="D5179" s="23">
        <v>500</v>
      </c>
      <c r="E5179" s="23">
        <v>10</v>
      </c>
      <c r="F5179" s="23">
        <v>30</v>
      </c>
      <c r="G5179" s="23">
        <v>70</v>
      </c>
      <c r="H5179" s="25">
        <v>4.6152563100000004</v>
      </c>
    </row>
    <row r="5180" spans="1:8">
      <c r="A5180" s="23">
        <v>5177</v>
      </c>
      <c r="B5180" s="23">
        <v>1000</v>
      </c>
      <c r="C5180" s="23">
        <v>0.7</v>
      </c>
      <c r="D5180" s="23">
        <v>500</v>
      </c>
      <c r="E5180" s="23">
        <v>10</v>
      </c>
      <c r="F5180" s="23">
        <v>30</v>
      </c>
      <c r="G5180" s="23">
        <v>100</v>
      </c>
      <c r="H5180" s="25">
        <v>0</v>
      </c>
    </row>
    <row r="5181" spans="1:8">
      <c r="A5181" s="23">
        <v>5178</v>
      </c>
      <c r="B5181" s="23">
        <v>1000</v>
      </c>
      <c r="C5181" s="23">
        <v>0.7</v>
      </c>
      <c r="D5181" s="23">
        <v>500</v>
      </c>
      <c r="E5181" s="23">
        <v>10</v>
      </c>
      <c r="F5181" s="23">
        <v>60</v>
      </c>
      <c r="G5181" s="23">
        <v>0</v>
      </c>
      <c r="H5181" s="25">
        <v>9.1842041020000007</v>
      </c>
    </row>
    <row r="5182" spans="1:8">
      <c r="A5182" s="23">
        <v>5179</v>
      </c>
      <c r="B5182" s="23">
        <v>1000</v>
      </c>
      <c r="C5182" s="23">
        <v>0.7</v>
      </c>
      <c r="D5182" s="23">
        <v>500</v>
      </c>
      <c r="E5182" s="23">
        <v>10</v>
      </c>
      <c r="F5182" s="23">
        <v>60</v>
      </c>
      <c r="G5182" s="23">
        <v>5</v>
      </c>
      <c r="H5182" s="25">
        <v>4.3303065299999997</v>
      </c>
    </row>
    <row r="5183" spans="1:8">
      <c r="A5183" s="23">
        <v>5180</v>
      </c>
      <c r="B5183" s="23">
        <v>1000</v>
      </c>
      <c r="C5183" s="23">
        <v>0.7</v>
      </c>
      <c r="D5183" s="23">
        <v>500</v>
      </c>
      <c r="E5183" s="23">
        <v>10</v>
      </c>
      <c r="F5183" s="23">
        <v>60</v>
      </c>
      <c r="G5183" s="23">
        <v>10</v>
      </c>
      <c r="H5183" s="25">
        <v>0</v>
      </c>
    </row>
    <row r="5184" spans="1:8">
      <c r="A5184" s="23">
        <v>5181</v>
      </c>
      <c r="B5184" s="23">
        <v>1000</v>
      </c>
      <c r="C5184" s="23">
        <v>0.7</v>
      </c>
      <c r="D5184" s="23">
        <v>500</v>
      </c>
      <c r="E5184" s="23">
        <v>10</v>
      </c>
      <c r="F5184" s="23">
        <v>60</v>
      </c>
      <c r="G5184" s="23">
        <v>40</v>
      </c>
      <c r="H5184" s="25">
        <v>0</v>
      </c>
    </row>
    <row r="5185" spans="1:8">
      <c r="A5185" s="23">
        <v>5182</v>
      </c>
      <c r="B5185" s="23">
        <v>1000</v>
      </c>
      <c r="C5185" s="23">
        <v>0.7</v>
      </c>
      <c r="D5185" s="23">
        <v>500</v>
      </c>
      <c r="E5185" s="23">
        <v>10</v>
      </c>
      <c r="F5185" s="23">
        <v>60</v>
      </c>
      <c r="G5185" s="23">
        <v>70</v>
      </c>
      <c r="H5185" s="25">
        <v>0</v>
      </c>
    </row>
    <row r="5186" spans="1:8">
      <c r="A5186" s="23">
        <v>5183</v>
      </c>
      <c r="B5186" s="23">
        <v>1000</v>
      </c>
      <c r="C5186" s="23">
        <v>0.7</v>
      </c>
      <c r="D5186" s="23">
        <v>500</v>
      </c>
      <c r="E5186" s="23">
        <v>10</v>
      </c>
      <c r="F5186" s="23">
        <v>60</v>
      </c>
      <c r="G5186" s="23">
        <v>100</v>
      </c>
      <c r="H5186" s="25">
        <v>0</v>
      </c>
    </row>
    <row r="5187" spans="1:8">
      <c r="A5187" s="23">
        <v>5184</v>
      </c>
      <c r="B5187" s="23">
        <v>1000</v>
      </c>
      <c r="C5187" s="23">
        <v>0.7</v>
      </c>
      <c r="D5187" s="23">
        <v>500</v>
      </c>
      <c r="E5187" s="23">
        <v>20</v>
      </c>
      <c r="F5187" s="23">
        <v>0</v>
      </c>
      <c r="G5187" s="23">
        <v>0</v>
      </c>
      <c r="H5187" s="25">
        <v>13.12331867</v>
      </c>
    </row>
    <row r="5188" spans="1:8">
      <c r="A5188" s="23">
        <v>5185</v>
      </c>
      <c r="B5188" s="23">
        <v>1000</v>
      </c>
      <c r="C5188" s="23">
        <v>0.7</v>
      </c>
      <c r="D5188" s="23">
        <v>500</v>
      </c>
      <c r="E5188" s="23">
        <v>20</v>
      </c>
      <c r="F5188" s="23">
        <v>0</v>
      </c>
      <c r="G5188" s="23">
        <v>5</v>
      </c>
      <c r="H5188" s="25">
        <v>9.7526149750000002</v>
      </c>
    </row>
    <row r="5189" spans="1:8">
      <c r="A5189" s="23">
        <v>5186</v>
      </c>
      <c r="B5189" s="23">
        <v>1000</v>
      </c>
      <c r="C5189" s="23">
        <v>0.7</v>
      </c>
      <c r="D5189" s="23">
        <v>500</v>
      </c>
      <c r="E5189" s="23">
        <v>20</v>
      </c>
      <c r="F5189" s="23">
        <v>0</v>
      </c>
      <c r="G5189" s="23">
        <v>10</v>
      </c>
      <c r="H5189" s="25">
        <v>9.0599470140000005</v>
      </c>
    </row>
    <row r="5190" spans="1:8">
      <c r="A5190" s="23">
        <v>5187</v>
      </c>
      <c r="B5190" s="23">
        <v>1000</v>
      </c>
      <c r="C5190" s="23">
        <v>0.7</v>
      </c>
      <c r="D5190" s="23">
        <v>500</v>
      </c>
      <c r="E5190" s="23">
        <v>20</v>
      </c>
      <c r="F5190" s="23">
        <v>0</v>
      </c>
      <c r="G5190" s="23">
        <v>40</v>
      </c>
      <c r="H5190" s="25">
        <v>0</v>
      </c>
    </row>
    <row r="5191" spans="1:8">
      <c r="A5191" s="23">
        <v>5188</v>
      </c>
      <c r="B5191" s="23">
        <v>1000</v>
      </c>
      <c r="C5191" s="23">
        <v>0.7</v>
      </c>
      <c r="D5191" s="23">
        <v>500</v>
      </c>
      <c r="E5191" s="23">
        <v>20</v>
      </c>
      <c r="F5191" s="23">
        <v>0</v>
      </c>
      <c r="G5191" s="23">
        <v>70</v>
      </c>
      <c r="H5191" s="25">
        <v>0</v>
      </c>
    </row>
    <row r="5192" spans="1:8">
      <c r="A5192" s="23">
        <v>5189</v>
      </c>
      <c r="B5192" s="23">
        <v>1000</v>
      </c>
      <c r="C5192" s="23">
        <v>0.7</v>
      </c>
      <c r="D5192" s="23">
        <v>500</v>
      </c>
      <c r="E5192" s="23">
        <v>20</v>
      </c>
      <c r="F5192" s="23">
        <v>0</v>
      </c>
      <c r="G5192" s="23">
        <v>100</v>
      </c>
      <c r="H5192" s="25">
        <v>0</v>
      </c>
    </row>
    <row r="5193" spans="1:8">
      <c r="A5193" s="23">
        <v>5190</v>
      </c>
      <c r="B5193" s="23">
        <v>1000</v>
      </c>
      <c r="C5193" s="23">
        <v>0.7</v>
      </c>
      <c r="D5193" s="23">
        <v>500</v>
      </c>
      <c r="E5193" s="23">
        <v>20</v>
      </c>
      <c r="F5193" s="23">
        <v>30</v>
      </c>
      <c r="G5193" s="23">
        <v>0</v>
      </c>
      <c r="H5193" s="25">
        <v>12.22985268</v>
      </c>
    </row>
    <row r="5194" spans="1:8">
      <c r="A5194" s="23">
        <v>5191</v>
      </c>
      <c r="B5194" s="23">
        <v>1000</v>
      </c>
      <c r="C5194" s="23">
        <v>0.7</v>
      </c>
      <c r="D5194" s="23">
        <v>500</v>
      </c>
      <c r="E5194" s="23">
        <v>20</v>
      </c>
      <c r="F5194" s="23">
        <v>30</v>
      </c>
      <c r="G5194" s="23">
        <v>5</v>
      </c>
      <c r="H5194" s="25">
        <v>8.9945878980000007</v>
      </c>
    </row>
    <row r="5195" spans="1:8">
      <c r="A5195" s="23">
        <v>5192</v>
      </c>
      <c r="B5195" s="23">
        <v>1000</v>
      </c>
      <c r="C5195" s="23">
        <v>0.7</v>
      </c>
      <c r="D5195" s="23">
        <v>500</v>
      </c>
      <c r="E5195" s="23">
        <v>20</v>
      </c>
      <c r="F5195" s="23">
        <v>30</v>
      </c>
      <c r="G5195" s="23">
        <v>10</v>
      </c>
      <c r="H5195" s="25">
        <v>8.3893585210000001</v>
      </c>
    </row>
    <row r="5196" spans="1:8">
      <c r="A5196" s="23">
        <v>5193</v>
      </c>
      <c r="B5196" s="23">
        <v>1000</v>
      </c>
      <c r="C5196" s="23">
        <v>0.7</v>
      </c>
      <c r="D5196" s="23">
        <v>500</v>
      </c>
      <c r="E5196" s="23">
        <v>20</v>
      </c>
      <c r="F5196" s="23">
        <v>30</v>
      </c>
      <c r="G5196" s="23">
        <v>40</v>
      </c>
      <c r="H5196" s="25">
        <v>0</v>
      </c>
    </row>
    <row r="5197" spans="1:8">
      <c r="A5197" s="23">
        <v>5194</v>
      </c>
      <c r="B5197" s="23">
        <v>1000</v>
      </c>
      <c r="C5197" s="23">
        <v>0.7</v>
      </c>
      <c r="D5197" s="23">
        <v>500</v>
      </c>
      <c r="E5197" s="23">
        <v>20</v>
      </c>
      <c r="F5197" s="23">
        <v>30</v>
      </c>
      <c r="G5197" s="23">
        <v>70</v>
      </c>
      <c r="H5197" s="25">
        <v>0</v>
      </c>
    </row>
    <row r="5198" spans="1:8">
      <c r="A5198" s="23">
        <v>5195</v>
      </c>
      <c r="B5198" s="23">
        <v>1000</v>
      </c>
      <c r="C5198" s="23">
        <v>0.7</v>
      </c>
      <c r="D5198" s="23">
        <v>500</v>
      </c>
      <c r="E5198" s="23">
        <v>20</v>
      </c>
      <c r="F5198" s="23">
        <v>30</v>
      </c>
      <c r="G5198" s="23">
        <v>100</v>
      </c>
      <c r="H5198" s="25">
        <v>0</v>
      </c>
    </row>
    <row r="5199" spans="1:8">
      <c r="A5199" s="23">
        <v>5196</v>
      </c>
      <c r="B5199" s="23">
        <v>1000</v>
      </c>
      <c r="C5199" s="23">
        <v>0.7</v>
      </c>
      <c r="D5199" s="23">
        <v>500</v>
      </c>
      <c r="E5199" s="23">
        <v>20</v>
      </c>
      <c r="F5199" s="23">
        <v>60</v>
      </c>
      <c r="G5199" s="23">
        <v>0</v>
      </c>
      <c r="H5199" s="25">
        <v>9.5372867580000005</v>
      </c>
    </row>
    <row r="5200" spans="1:8">
      <c r="A5200" s="23">
        <v>5197</v>
      </c>
      <c r="B5200" s="23">
        <v>1000</v>
      </c>
      <c r="C5200" s="23">
        <v>0.7</v>
      </c>
      <c r="D5200" s="23">
        <v>500</v>
      </c>
      <c r="E5200" s="23">
        <v>20</v>
      </c>
      <c r="F5200" s="23">
        <v>60</v>
      </c>
      <c r="G5200" s="23">
        <v>5</v>
      </c>
      <c r="H5200" s="25">
        <v>0</v>
      </c>
    </row>
    <row r="5201" spans="1:8">
      <c r="A5201" s="23">
        <v>5198</v>
      </c>
      <c r="B5201" s="23">
        <v>1000</v>
      </c>
      <c r="C5201" s="23">
        <v>0.7</v>
      </c>
      <c r="D5201" s="23">
        <v>500</v>
      </c>
      <c r="E5201" s="23">
        <v>20</v>
      </c>
      <c r="F5201" s="23">
        <v>60</v>
      </c>
      <c r="G5201" s="23">
        <v>10</v>
      </c>
      <c r="H5201" s="25">
        <v>0</v>
      </c>
    </row>
    <row r="5202" spans="1:8">
      <c r="A5202" s="23">
        <v>5199</v>
      </c>
      <c r="B5202" s="23">
        <v>1000</v>
      </c>
      <c r="C5202" s="23">
        <v>0.7</v>
      </c>
      <c r="D5202" s="23">
        <v>500</v>
      </c>
      <c r="E5202" s="23">
        <v>20</v>
      </c>
      <c r="F5202" s="23">
        <v>60</v>
      </c>
      <c r="G5202" s="23">
        <v>40</v>
      </c>
      <c r="H5202" s="25">
        <v>0</v>
      </c>
    </row>
    <row r="5203" spans="1:8">
      <c r="A5203" s="23">
        <v>5200</v>
      </c>
      <c r="B5203" s="23">
        <v>1000</v>
      </c>
      <c r="C5203" s="23">
        <v>0.7</v>
      </c>
      <c r="D5203" s="23">
        <v>500</v>
      </c>
      <c r="E5203" s="23">
        <v>20</v>
      </c>
      <c r="F5203" s="23">
        <v>60</v>
      </c>
      <c r="G5203" s="23">
        <v>70</v>
      </c>
      <c r="H5203" s="25">
        <v>0</v>
      </c>
    </row>
    <row r="5204" spans="1:8">
      <c r="A5204" s="23">
        <v>5201</v>
      </c>
      <c r="B5204" s="23">
        <v>1000</v>
      </c>
      <c r="C5204" s="23">
        <v>0.7</v>
      </c>
      <c r="D5204" s="23">
        <v>500</v>
      </c>
      <c r="E5204" s="23">
        <v>20</v>
      </c>
      <c r="F5204" s="23">
        <v>60</v>
      </c>
      <c r="G5204" s="23">
        <v>100</v>
      </c>
      <c r="H5204" s="25">
        <v>0</v>
      </c>
    </row>
    <row r="5205" spans="1:8">
      <c r="A5205" s="23">
        <v>5202</v>
      </c>
      <c r="B5205" s="23">
        <v>1000</v>
      </c>
      <c r="C5205" s="23">
        <v>0.7</v>
      </c>
      <c r="D5205" s="23">
        <v>500</v>
      </c>
      <c r="E5205" s="23">
        <v>50</v>
      </c>
      <c r="F5205" s="23">
        <v>0</v>
      </c>
      <c r="G5205" s="23">
        <v>0</v>
      </c>
      <c r="H5205" s="25">
        <v>13.80638886</v>
      </c>
    </row>
    <row r="5206" spans="1:8">
      <c r="A5206" s="23">
        <v>5203</v>
      </c>
      <c r="B5206" s="23">
        <v>1000</v>
      </c>
      <c r="C5206" s="23">
        <v>0.7</v>
      </c>
      <c r="D5206" s="23">
        <v>500</v>
      </c>
      <c r="E5206" s="23">
        <v>50</v>
      </c>
      <c r="F5206" s="23">
        <v>0</v>
      </c>
      <c r="G5206" s="23">
        <v>5</v>
      </c>
      <c r="H5206" s="25">
        <v>10.32185555</v>
      </c>
    </row>
    <row r="5207" spans="1:8">
      <c r="A5207" s="23">
        <v>5204</v>
      </c>
      <c r="B5207" s="23">
        <v>1000</v>
      </c>
      <c r="C5207" s="23">
        <v>0.7</v>
      </c>
      <c r="D5207" s="23">
        <v>500</v>
      </c>
      <c r="E5207" s="23">
        <v>50</v>
      </c>
      <c r="F5207" s="23">
        <v>0</v>
      </c>
      <c r="G5207" s="23">
        <v>10</v>
      </c>
      <c r="H5207" s="25">
        <v>9.5244894030000005</v>
      </c>
    </row>
    <row r="5208" spans="1:8">
      <c r="A5208" s="23">
        <v>5205</v>
      </c>
      <c r="B5208" s="23">
        <v>1000</v>
      </c>
      <c r="C5208" s="23">
        <v>0.7</v>
      </c>
      <c r="D5208" s="23">
        <v>500</v>
      </c>
      <c r="E5208" s="23">
        <v>50</v>
      </c>
      <c r="F5208" s="23">
        <v>0</v>
      </c>
      <c r="G5208" s="23">
        <v>40</v>
      </c>
      <c r="H5208" s="25">
        <v>8.3277225490000006</v>
      </c>
    </row>
    <row r="5209" spans="1:8">
      <c r="A5209" s="23">
        <v>5206</v>
      </c>
      <c r="B5209" s="23">
        <v>1000</v>
      </c>
      <c r="C5209" s="23">
        <v>0.7</v>
      </c>
      <c r="D5209" s="23">
        <v>500</v>
      </c>
      <c r="E5209" s="23">
        <v>50</v>
      </c>
      <c r="F5209" s="23">
        <v>0</v>
      </c>
      <c r="G5209" s="23">
        <v>70</v>
      </c>
      <c r="H5209" s="25">
        <v>0</v>
      </c>
    </row>
    <row r="5210" spans="1:8">
      <c r="A5210" s="23">
        <v>5207</v>
      </c>
      <c r="B5210" s="23">
        <v>1000</v>
      </c>
      <c r="C5210" s="23">
        <v>0.7</v>
      </c>
      <c r="D5210" s="23">
        <v>500</v>
      </c>
      <c r="E5210" s="23">
        <v>50</v>
      </c>
      <c r="F5210" s="23">
        <v>0</v>
      </c>
      <c r="G5210" s="23">
        <v>100</v>
      </c>
      <c r="H5210" s="25">
        <v>0</v>
      </c>
    </row>
    <row r="5211" spans="1:8">
      <c r="A5211" s="23">
        <v>5208</v>
      </c>
      <c r="B5211" s="23">
        <v>1000</v>
      </c>
      <c r="C5211" s="23">
        <v>0.7</v>
      </c>
      <c r="D5211" s="23">
        <v>500</v>
      </c>
      <c r="E5211" s="23">
        <v>50</v>
      </c>
      <c r="F5211" s="23">
        <v>30</v>
      </c>
      <c r="G5211" s="23">
        <v>0</v>
      </c>
      <c r="H5211" s="25">
        <v>12.79657555</v>
      </c>
    </row>
    <row r="5212" spans="1:8">
      <c r="A5212" s="23">
        <v>5209</v>
      </c>
      <c r="B5212" s="23">
        <v>1000</v>
      </c>
      <c r="C5212" s="23">
        <v>0.7</v>
      </c>
      <c r="D5212" s="23">
        <v>500</v>
      </c>
      <c r="E5212" s="23">
        <v>50</v>
      </c>
      <c r="F5212" s="23">
        <v>30</v>
      </c>
      <c r="G5212" s="23">
        <v>5</v>
      </c>
      <c r="H5212" s="25">
        <v>9.449875832</v>
      </c>
    </row>
    <row r="5213" spans="1:8">
      <c r="A5213" s="23">
        <v>5210</v>
      </c>
      <c r="B5213" s="23">
        <v>1000</v>
      </c>
      <c r="C5213" s="23">
        <v>0.7</v>
      </c>
      <c r="D5213" s="23">
        <v>500</v>
      </c>
      <c r="E5213" s="23">
        <v>50</v>
      </c>
      <c r="F5213" s="23">
        <v>30</v>
      </c>
      <c r="G5213" s="23">
        <v>10</v>
      </c>
      <c r="H5213" s="25">
        <v>8.7645263670000002</v>
      </c>
    </row>
    <row r="5214" spans="1:8">
      <c r="A5214" s="23">
        <v>5211</v>
      </c>
      <c r="B5214" s="23">
        <v>1000</v>
      </c>
      <c r="C5214" s="23">
        <v>0.7</v>
      </c>
      <c r="D5214" s="23">
        <v>500</v>
      </c>
      <c r="E5214" s="23">
        <v>50</v>
      </c>
      <c r="F5214" s="23">
        <v>30</v>
      </c>
      <c r="G5214" s="23">
        <v>40</v>
      </c>
      <c r="H5214" s="25">
        <v>0</v>
      </c>
    </row>
    <row r="5215" spans="1:8">
      <c r="A5215" s="23">
        <v>5212</v>
      </c>
      <c r="B5215" s="23">
        <v>1000</v>
      </c>
      <c r="C5215" s="23">
        <v>0.7</v>
      </c>
      <c r="D5215" s="23">
        <v>500</v>
      </c>
      <c r="E5215" s="23">
        <v>50</v>
      </c>
      <c r="F5215" s="23">
        <v>30</v>
      </c>
      <c r="G5215" s="23">
        <v>70</v>
      </c>
      <c r="H5215" s="25">
        <v>0</v>
      </c>
    </row>
    <row r="5216" spans="1:8">
      <c r="A5216" s="23">
        <v>5213</v>
      </c>
      <c r="B5216" s="23">
        <v>1000</v>
      </c>
      <c r="C5216" s="23">
        <v>0.7</v>
      </c>
      <c r="D5216" s="23">
        <v>500</v>
      </c>
      <c r="E5216" s="23">
        <v>50</v>
      </c>
      <c r="F5216" s="23">
        <v>30</v>
      </c>
      <c r="G5216" s="23">
        <v>100</v>
      </c>
      <c r="H5216" s="25">
        <v>0</v>
      </c>
    </row>
    <row r="5217" spans="1:8">
      <c r="A5217" s="23">
        <v>5214</v>
      </c>
      <c r="B5217" s="23">
        <v>1000</v>
      </c>
      <c r="C5217" s="23">
        <v>0.7</v>
      </c>
      <c r="D5217" s="23">
        <v>500</v>
      </c>
      <c r="E5217" s="23">
        <v>50</v>
      </c>
      <c r="F5217" s="23">
        <v>60</v>
      </c>
      <c r="G5217" s="23">
        <v>0</v>
      </c>
      <c r="H5217" s="25">
        <v>9.8259010310000008</v>
      </c>
    </row>
    <row r="5218" spans="1:8">
      <c r="A5218" s="23">
        <v>5215</v>
      </c>
      <c r="B5218" s="23">
        <v>1000</v>
      </c>
      <c r="C5218" s="23">
        <v>0.7</v>
      </c>
      <c r="D5218" s="23">
        <v>500</v>
      </c>
      <c r="E5218" s="23">
        <v>50</v>
      </c>
      <c r="F5218" s="23">
        <v>60</v>
      </c>
      <c r="G5218" s="23">
        <v>5</v>
      </c>
      <c r="H5218" s="25">
        <v>0</v>
      </c>
    </row>
    <row r="5219" spans="1:8">
      <c r="A5219" s="23">
        <v>5216</v>
      </c>
      <c r="B5219" s="23">
        <v>1000</v>
      </c>
      <c r="C5219" s="23">
        <v>0.7</v>
      </c>
      <c r="D5219" s="23">
        <v>500</v>
      </c>
      <c r="E5219" s="23">
        <v>50</v>
      </c>
      <c r="F5219" s="23">
        <v>60</v>
      </c>
      <c r="G5219" s="23">
        <v>10</v>
      </c>
      <c r="H5219" s="25">
        <v>0</v>
      </c>
    </row>
    <row r="5220" spans="1:8">
      <c r="A5220" s="23">
        <v>5217</v>
      </c>
      <c r="B5220" s="23">
        <v>1000</v>
      </c>
      <c r="C5220" s="23">
        <v>0.7</v>
      </c>
      <c r="D5220" s="23">
        <v>500</v>
      </c>
      <c r="E5220" s="23">
        <v>50</v>
      </c>
      <c r="F5220" s="23">
        <v>60</v>
      </c>
      <c r="G5220" s="23">
        <v>40</v>
      </c>
      <c r="H5220" s="25">
        <v>0</v>
      </c>
    </row>
    <row r="5221" spans="1:8">
      <c r="A5221" s="23">
        <v>5218</v>
      </c>
      <c r="B5221" s="23">
        <v>1000</v>
      </c>
      <c r="C5221" s="23">
        <v>0.7</v>
      </c>
      <c r="D5221" s="23">
        <v>500</v>
      </c>
      <c r="E5221" s="23">
        <v>50</v>
      </c>
      <c r="F5221" s="23">
        <v>60</v>
      </c>
      <c r="G5221" s="23">
        <v>70</v>
      </c>
      <c r="H5221" s="25">
        <v>0</v>
      </c>
    </row>
    <row r="5222" spans="1:8">
      <c r="A5222" s="23">
        <v>5219</v>
      </c>
      <c r="B5222" s="23">
        <v>1000</v>
      </c>
      <c r="C5222" s="23">
        <v>0.7</v>
      </c>
      <c r="D5222" s="23">
        <v>500</v>
      </c>
      <c r="E5222" s="23">
        <v>50</v>
      </c>
      <c r="F5222" s="23">
        <v>60</v>
      </c>
      <c r="G5222" s="23">
        <v>100</v>
      </c>
      <c r="H5222" s="25">
        <v>0</v>
      </c>
    </row>
    <row r="5223" spans="1:8">
      <c r="A5223" s="23">
        <v>5220</v>
      </c>
      <c r="B5223" s="23">
        <v>1000</v>
      </c>
      <c r="C5223" s="23">
        <v>0.7</v>
      </c>
      <c r="D5223" s="23">
        <v>1000</v>
      </c>
      <c r="E5223" s="23">
        <v>1</v>
      </c>
      <c r="F5223" s="23">
        <v>0</v>
      </c>
      <c r="G5223" s="23">
        <v>0</v>
      </c>
      <c r="H5223" s="25">
        <v>6.1444506649999999</v>
      </c>
    </row>
    <row r="5224" spans="1:8">
      <c r="A5224" s="23">
        <v>5221</v>
      </c>
      <c r="B5224" s="23">
        <v>1000</v>
      </c>
      <c r="C5224" s="23">
        <v>0.7</v>
      </c>
      <c r="D5224" s="23">
        <v>1000</v>
      </c>
      <c r="E5224" s="23">
        <v>1</v>
      </c>
      <c r="F5224" s="23">
        <v>0</v>
      </c>
      <c r="G5224" s="23">
        <v>5</v>
      </c>
      <c r="H5224" s="25">
        <v>0</v>
      </c>
    </row>
    <row r="5225" spans="1:8">
      <c r="A5225" s="23">
        <v>5222</v>
      </c>
      <c r="B5225" s="23">
        <v>1000</v>
      </c>
      <c r="C5225" s="23">
        <v>0.7</v>
      </c>
      <c r="D5225" s="23">
        <v>1000</v>
      </c>
      <c r="E5225" s="23">
        <v>1</v>
      </c>
      <c r="F5225" s="23">
        <v>0</v>
      </c>
      <c r="G5225" s="23">
        <v>10</v>
      </c>
      <c r="H5225" s="25">
        <v>0</v>
      </c>
    </row>
    <row r="5226" spans="1:8">
      <c r="A5226" s="23">
        <v>5223</v>
      </c>
      <c r="B5226" s="23">
        <v>1000</v>
      </c>
      <c r="C5226" s="23">
        <v>0.7</v>
      </c>
      <c r="D5226" s="23">
        <v>1000</v>
      </c>
      <c r="E5226" s="23">
        <v>1</v>
      </c>
      <c r="F5226" s="23">
        <v>0</v>
      </c>
      <c r="G5226" s="23">
        <v>40</v>
      </c>
      <c r="H5226" s="25">
        <v>0</v>
      </c>
    </row>
    <row r="5227" spans="1:8">
      <c r="A5227" s="23">
        <v>5224</v>
      </c>
      <c r="B5227" s="23">
        <v>1000</v>
      </c>
      <c r="C5227" s="23">
        <v>0.7</v>
      </c>
      <c r="D5227" s="23">
        <v>1000</v>
      </c>
      <c r="E5227" s="23">
        <v>1</v>
      </c>
      <c r="F5227" s="23">
        <v>0</v>
      </c>
      <c r="G5227" s="23">
        <v>70</v>
      </c>
      <c r="H5227" s="25">
        <v>0</v>
      </c>
    </row>
    <row r="5228" spans="1:8">
      <c r="A5228" s="23">
        <v>5225</v>
      </c>
      <c r="B5228" s="23">
        <v>1000</v>
      </c>
      <c r="C5228" s="23">
        <v>0.7</v>
      </c>
      <c r="D5228" s="23">
        <v>1000</v>
      </c>
      <c r="E5228" s="23">
        <v>1</v>
      </c>
      <c r="F5228" s="23">
        <v>0</v>
      </c>
      <c r="G5228" s="23">
        <v>100</v>
      </c>
      <c r="H5228" s="25">
        <v>0</v>
      </c>
    </row>
    <row r="5229" spans="1:8">
      <c r="A5229" s="23">
        <v>5226</v>
      </c>
      <c r="B5229" s="23">
        <v>1000</v>
      </c>
      <c r="C5229" s="23">
        <v>0.7</v>
      </c>
      <c r="D5229" s="23">
        <v>1000</v>
      </c>
      <c r="E5229" s="23">
        <v>1</v>
      </c>
      <c r="F5229" s="23">
        <v>30</v>
      </c>
      <c r="G5229" s="23">
        <v>0</v>
      </c>
      <c r="H5229" s="25">
        <v>6.0255694389999999</v>
      </c>
    </row>
    <row r="5230" spans="1:8">
      <c r="A5230" s="23">
        <v>5227</v>
      </c>
      <c r="B5230" s="23">
        <v>1000</v>
      </c>
      <c r="C5230" s="23">
        <v>0.7</v>
      </c>
      <c r="D5230" s="23">
        <v>1000</v>
      </c>
      <c r="E5230" s="23">
        <v>1</v>
      </c>
      <c r="F5230" s="23">
        <v>30</v>
      </c>
      <c r="G5230" s="23">
        <v>5</v>
      </c>
      <c r="H5230" s="25">
        <v>0</v>
      </c>
    </row>
    <row r="5231" spans="1:8">
      <c r="A5231" s="23">
        <v>5228</v>
      </c>
      <c r="B5231" s="23">
        <v>1000</v>
      </c>
      <c r="C5231" s="23">
        <v>0.7</v>
      </c>
      <c r="D5231" s="23">
        <v>1000</v>
      </c>
      <c r="E5231" s="23">
        <v>1</v>
      </c>
      <c r="F5231" s="23">
        <v>30</v>
      </c>
      <c r="G5231" s="23">
        <v>10</v>
      </c>
      <c r="H5231" s="25">
        <v>0</v>
      </c>
    </row>
    <row r="5232" spans="1:8">
      <c r="A5232" s="23">
        <v>5229</v>
      </c>
      <c r="B5232" s="23">
        <v>1000</v>
      </c>
      <c r="C5232" s="23">
        <v>0.7</v>
      </c>
      <c r="D5232" s="23">
        <v>1000</v>
      </c>
      <c r="E5232" s="23">
        <v>1</v>
      </c>
      <c r="F5232" s="23">
        <v>30</v>
      </c>
      <c r="G5232" s="23">
        <v>40</v>
      </c>
      <c r="H5232" s="25">
        <v>0</v>
      </c>
    </row>
    <row r="5233" spans="1:8">
      <c r="A5233" s="23">
        <v>5230</v>
      </c>
      <c r="B5233" s="23">
        <v>1000</v>
      </c>
      <c r="C5233" s="23">
        <v>0.7</v>
      </c>
      <c r="D5233" s="23">
        <v>1000</v>
      </c>
      <c r="E5233" s="23">
        <v>1</v>
      </c>
      <c r="F5233" s="23">
        <v>30</v>
      </c>
      <c r="G5233" s="23">
        <v>70</v>
      </c>
      <c r="H5233" s="25">
        <v>0</v>
      </c>
    </row>
    <row r="5234" spans="1:8">
      <c r="A5234" s="23">
        <v>5231</v>
      </c>
      <c r="B5234" s="23">
        <v>1000</v>
      </c>
      <c r="C5234" s="23">
        <v>0.7</v>
      </c>
      <c r="D5234" s="23">
        <v>1000</v>
      </c>
      <c r="E5234" s="23">
        <v>1</v>
      </c>
      <c r="F5234" s="23">
        <v>30</v>
      </c>
      <c r="G5234" s="23">
        <v>100</v>
      </c>
      <c r="H5234" s="25">
        <v>0</v>
      </c>
    </row>
    <row r="5235" spans="1:8">
      <c r="A5235" s="23">
        <v>5232</v>
      </c>
      <c r="B5235" s="23">
        <v>1000</v>
      </c>
      <c r="C5235" s="23">
        <v>0.7</v>
      </c>
      <c r="D5235" s="23">
        <v>1000</v>
      </c>
      <c r="E5235" s="23">
        <v>1</v>
      </c>
      <c r="F5235" s="23">
        <v>60</v>
      </c>
      <c r="G5235" s="23">
        <v>0</v>
      </c>
      <c r="H5235" s="25">
        <v>5.4884357450000003</v>
      </c>
    </row>
    <row r="5236" spans="1:8">
      <c r="A5236" s="23">
        <v>5233</v>
      </c>
      <c r="B5236" s="23">
        <v>1000</v>
      </c>
      <c r="C5236" s="23">
        <v>0.7</v>
      </c>
      <c r="D5236" s="23">
        <v>1000</v>
      </c>
      <c r="E5236" s="23">
        <v>1</v>
      </c>
      <c r="F5236" s="23">
        <v>60</v>
      </c>
      <c r="G5236" s="23">
        <v>5</v>
      </c>
      <c r="H5236" s="25">
        <v>0</v>
      </c>
    </row>
    <row r="5237" spans="1:8">
      <c r="A5237" s="23">
        <v>5234</v>
      </c>
      <c r="B5237" s="23">
        <v>1000</v>
      </c>
      <c r="C5237" s="23">
        <v>0.7</v>
      </c>
      <c r="D5237" s="23">
        <v>1000</v>
      </c>
      <c r="E5237" s="23">
        <v>1</v>
      </c>
      <c r="F5237" s="23">
        <v>60</v>
      </c>
      <c r="G5237" s="23">
        <v>10</v>
      </c>
      <c r="H5237" s="25">
        <v>0</v>
      </c>
    </row>
    <row r="5238" spans="1:8">
      <c r="A5238" s="23">
        <v>5235</v>
      </c>
      <c r="B5238" s="23">
        <v>1000</v>
      </c>
      <c r="C5238" s="23">
        <v>0.7</v>
      </c>
      <c r="D5238" s="23">
        <v>1000</v>
      </c>
      <c r="E5238" s="23">
        <v>1</v>
      </c>
      <c r="F5238" s="23">
        <v>60</v>
      </c>
      <c r="G5238" s="23">
        <v>40</v>
      </c>
      <c r="H5238" s="25">
        <v>0</v>
      </c>
    </row>
    <row r="5239" spans="1:8">
      <c r="A5239" s="23">
        <v>5236</v>
      </c>
      <c r="B5239" s="23">
        <v>1000</v>
      </c>
      <c r="C5239" s="23">
        <v>0.7</v>
      </c>
      <c r="D5239" s="23">
        <v>1000</v>
      </c>
      <c r="E5239" s="23">
        <v>1</v>
      </c>
      <c r="F5239" s="23">
        <v>60</v>
      </c>
      <c r="G5239" s="23">
        <v>70</v>
      </c>
      <c r="H5239" s="25">
        <v>0</v>
      </c>
    </row>
    <row r="5240" spans="1:8">
      <c r="A5240" s="23">
        <v>5237</v>
      </c>
      <c r="B5240" s="23">
        <v>1000</v>
      </c>
      <c r="C5240" s="23">
        <v>0.7</v>
      </c>
      <c r="D5240" s="23">
        <v>1000</v>
      </c>
      <c r="E5240" s="23">
        <v>1</v>
      </c>
      <c r="F5240" s="23">
        <v>60</v>
      </c>
      <c r="G5240" s="23">
        <v>100</v>
      </c>
      <c r="H5240" s="25">
        <v>0</v>
      </c>
    </row>
    <row r="5241" spans="1:8">
      <c r="A5241" s="23">
        <v>5238</v>
      </c>
      <c r="B5241" s="23">
        <v>1000</v>
      </c>
      <c r="C5241" s="23">
        <v>0.7</v>
      </c>
      <c r="D5241" s="23">
        <v>1000</v>
      </c>
      <c r="E5241" s="23">
        <v>5</v>
      </c>
      <c r="F5241" s="23">
        <v>0</v>
      </c>
      <c r="G5241" s="23">
        <v>0</v>
      </c>
      <c r="H5241" s="25">
        <v>12.256272320000001</v>
      </c>
    </row>
    <row r="5242" spans="1:8">
      <c r="A5242" s="23">
        <v>5239</v>
      </c>
      <c r="B5242" s="23">
        <v>1000</v>
      </c>
      <c r="C5242" s="23">
        <v>0.7</v>
      </c>
      <c r="D5242" s="23">
        <v>1000</v>
      </c>
      <c r="E5242" s="23">
        <v>5</v>
      </c>
      <c r="F5242" s="23">
        <v>0</v>
      </c>
      <c r="G5242" s="23">
        <v>5</v>
      </c>
      <c r="H5242" s="25">
        <v>9.2756385800000007</v>
      </c>
    </row>
    <row r="5243" spans="1:8">
      <c r="A5243" s="23">
        <v>5240</v>
      </c>
      <c r="B5243" s="23">
        <v>1000</v>
      </c>
      <c r="C5243" s="23">
        <v>0.7</v>
      </c>
      <c r="D5243" s="23">
        <v>1000</v>
      </c>
      <c r="E5243" s="23">
        <v>5</v>
      </c>
      <c r="F5243" s="23">
        <v>0</v>
      </c>
      <c r="G5243" s="23">
        <v>10</v>
      </c>
      <c r="H5243" s="25">
        <v>8.2819461820000004</v>
      </c>
    </row>
    <row r="5244" spans="1:8">
      <c r="A5244" s="23">
        <v>5241</v>
      </c>
      <c r="B5244" s="23">
        <v>1000</v>
      </c>
      <c r="C5244" s="23">
        <v>0.7</v>
      </c>
      <c r="D5244" s="23">
        <v>1000</v>
      </c>
      <c r="E5244" s="23">
        <v>5</v>
      </c>
      <c r="F5244" s="23">
        <v>0</v>
      </c>
      <c r="G5244" s="23">
        <v>40</v>
      </c>
      <c r="H5244" s="25">
        <v>3.8772659300000001</v>
      </c>
    </row>
    <row r="5245" spans="1:8">
      <c r="A5245" s="23">
        <v>5242</v>
      </c>
      <c r="B5245" s="23">
        <v>1000</v>
      </c>
      <c r="C5245" s="23">
        <v>0.7</v>
      </c>
      <c r="D5245" s="23">
        <v>1000</v>
      </c>
      <c r="E5245" s="23">
        <v>5</v>
      </c>
      <c r="F5245" s="23">
        <v>0</v>
      </c>
      <c r="G5245" s="23">
        <v>70</v>
      </c>
      <c r="H5245" s="25">
        <v>0</v>
      </c>
    </row>
    <row r="5246" spans="1:8">
      <c r="A5246" s="23">
        <v>5243</v>
      </c>
      <c r="B5246" s="23">
        <v>1000</v>
      </c>
      <c r="C5246" s="23">
        <v>0.7</v>
      </c>
      <c r="D5246" s="23">
        <v>1000</v>
      </c>
      <c r="E5246" s="23">
        <v>5</v>
      </c>
      <c r="F5246" s="23">
        <v>0</v>
      </c>
      <c r="G5246" s="23">
        <v>100</v>
      </c>
      <c r="H5246" s="25">
        <v>0</v>
      </c>
    </row>
    <row r="5247" spans="1:8">
      <c r="A5247" s="23">
        <v>5244</v>
      </c>
      <c r="B5247" s="23">
        <v>1000</v>
      </c>
      <c r="C5247" s="23">
        <v>0.7</v>
      </c>
      <c r="D5247" s="23">
        <v>1000</v>
      </c>
      <c r="E5247" s="23">
        <v>5</v>
      </c>
      <c r="F5247" s="23">
        <v>30</v>
      </c>
      <c r="G5247" s="23">
        <v>0</v>
      </c>
      <c r="H5247" s="25">
        <v>11.57702637</v>
      </c>
    </row>
    <row r="5248" spans="1:8">
      <c r="A5248" s="23">
        <v>5245</v>
      </c>
      <c r="B5248" s="23">
        <v>1000</v>
      </c>
      <c r="C5248" s="23">
        <v>0.7</v>
      </c>
      <c r="D5248" s="23">
        <v>1000</v>
      </c>
      <c r="E5248" s="23">
        <v>5</v>
      </c>
      <c r="F5248" s="23">
        <v>30</v>
      </c>
      <c r="G5248" s="23">
        <v>5</v>
      </c>
      <c r="H5248" s="25">
        <v>8.2018222810000001</v>
      </c>
    </row>
    <row r="5249" spans="1:8">
      <c r="A5249" s="23">
        <v>5246</v>
      </c>
      <c r="B5249" s="23">
        <v>1000</v>
      </c>
      <c r="C5249" s="23">
        <v>0.7</v>
      </c>
      <c r="D5249" s="23">
        <v>1000</v>
      </c>
      <c r="E5249" s="23">
        <v>5</v>
      </c>
      <c r="F5249" s="23">
        <v>30</v>
      </c>
      <c r="G5249" s="23">
        <v>10</v>
      </c>
      <c r="H5249" s="25">
        <v>7.4552774429999999</v>
      </c>
    </row>
    <row r="5250" spans="1:8">
      <c r="A5250" s="23">
        <v>5247</v>
      </c>
      <c r="B5250" s="23">
        <v>1000</v>
      </c>
      <c r="C5250" s="23">
        <v>0.7</v>
      </c>
      <c r="D5250" s="23">
        <v>1000</v>
      </c>
      <c r="E5250" s="23">
        <v>5</v>
      </c>
      <c r="F5250" s="23">
        <v>30</v>
      </c>
      <c r="G5250" s="23">
        <v>40</v>
      </c>
      <c r="H5250" s="25">
        <v>0</v>
      </c>
    </row>
    <row r="5251" spans="1:8">
      <c r="A5251" s="23">
        <v>5248</v>
      </c>
      <c r="B5251" s="23">
        <v>1000</v>
      </c>
      <c r="C5251" s="23">
        <v>0.7</v>
      </c>
      <c r="D5251" s="23">
        <v>1000</v>
      </c>
      <c r="E5251" s="23">
        <v>5</v>
      </c>
      <c r="F5251" s="23">
        <v>30</v>
      </c>
      <c r="G5251" s="23">
        <v>70</v>
      </c>
      <c r="H5251" s="25">
        <v>0</v>
      </c>
    </row>
    <row r="5252" spans="1:8">
      <c r="A5252" s="23">
        <v>5249</v>
      </c>
      <c r="B5252" s="23">
        <v>1000</v>
      </c>
      <c r="C5252" s="23">
        <v>0.7</v>
      </c>
      <c r="D5252" s="23">
        <v>1000</v>
      </c>
      <c r="E5252" s="23">
        <v>5</v>
      </c>
      <c r="F5252" s="23">
        <v>30</v>
      </c>
      <c r="G5252" s="23">
        <v>100</v>
      </c>
      <c r="H5252" s="25">
        <v>0</v>
      </c>
    </row>
    <row r="5253" spans="1:8">
      <c r="A5253" s="23">
        <v>5250</v>
      </c>
      <c r="B5253" s="23">
        <v>1000</v>
      </c>
      <c r="C5253" s="23">
        <v>0.7</v>
      </c>
      <c r="D5253" s="23">
        <v>1000</v>
      </c>
      <c r="E5253" s="23">
        <v>5</v>
      </c>
      <c r="F5253" s="23">
        <v>60</v>
      </c>
      <c r="G5253" s="23">
        <v>0</v>
      </c>
      <c r="H5253" s="25">
        <v>9.1050043110000001</v>
      </c>
    </row>
    <row r="5254" spans="1:8">
      <c r="A5254" s="23">
        <v>5251</v>
      </c>
      <c r="B5254" s="23">
        <v>1000</v>
      </c>
      <c r="C5254" s="23">
        <v>0.7</v>
      </c>
      <c r="D5254" s="23">
        <v>1000</v>
      </c>
      <c r="E5254" s="23">
        <v>5</v>
      </c>
      <c r="F5254" s="23">
        <v>60</v>
      </c>
      <c r="G5254" s="23">
        <v>5</v>
      </c>
      <c r="H5254" s="25">
        <v>0</v>
      </c>
    </row>
    <row r="5255" spans="1:8">
      <c r="A5255" s="23">
        <v>5252</v>
      </c>
      <c r="B5255" s="23">
        <v>1000</v>
      </c>
      <c r="C5255" s="23">
        <v>0.7</v>
      </c>
      <c r="D5255" s="23">
        <v>1000</v>
      </c>
      <c r="E5255" s="23">
        <v>5</v>
      </c>
      <c r="F5255" s="23">
        <v>60</v>
      </c>
      <c r="G5255" s="23">
        <v>10</v>
      </c>
      <c r="H5255" s="25">
        <v>0</v>
      </c>
    </row>
    <row r="5256" spans="1:8">
      <c r="A5256" s="23">
        <v>5253</v>
      </c>
      <c r="B5256" s="23">
        <v>1000</v>
      </c>
      <c r="C5256" s="23">
        <v>0.7</v>
      </c>
      <c r="D5256" s="23">
        <v>1000</v>
      </c>
      <c r="E5256" s="23">
        <v>5</v>
      </c>
      <c r="F5256" s="23">
        <v>60</v>
      </c>
      <c r="G5256" s="23">
        <v>40</v>
      </c>
      <c r="H5256" s="25">
        <v>0</v>
      </c>
    </row>
    <row r="5257" spans="1:8">
      <c r="A5257" s="23">
        <v>5254</v>
      </c>
      <c r="B5257" s="23">
        <v>1000</v>
      </c>
      <c r="C5257" s="23">
        <v>0.7</v>
      </c>
      <c r="D5257" s="23">
        <v>1000</v>
      </c>
      <c r="E5257" s="23">
        <v>5</v>
      </c>
      <c r="F5257" s="23">
        <v>60</v>
      </c>
      <c r="G5257" s="23">
        <v>70</v>
      </c>
      <c r="H5257" s="25">
        <v>0</v>
      </c>
    </row>
    <row r="5258" spans="1:8">
      <c r="A5258" s="23">
        <v>5255</v>
      </c>
      <c r="B5258" s="23">
        <v>1000</v>
      </c>
      <c r="C5258" s="23">
        <v>0.7</v>
      </c>
      <c r="D5258" s="23">
        <v>1000</v>
      </c>
      <c r="E5258" s="23">
        <v>5</v>
      </c>
      <c r="F5258" s="23">
        <v>60</v>
      </c>
      <c r="G5258" s="23">
        <v>100</v>
      </c>
      <c r="H5258" s="25">
        <v>0</v>
      </c>
    </row>
    <row r="5259" spans="1:8">
      <c r="A5259" s="23">
        <v>5256</v>
      </c>
      <c r="B5259" s="23">
        <v>1000</v>
      </c>
      <c r="C5259" s="23">
        <v>0.7</v>
      </c>
      <c r="D5259" s="23">
        <v>1000</v>
      </c>
      <c r="E5259" s="23">
        <v>10</v>
      </c>
      <c r="F5259" s="23">
        <v>0</v>
      </c>
      <c r="G5259" s="23">
        <v>0</v>
      </c>
      <c r="H5259" s="25">
        <v>13.234099390000001</v>
      </c>
    </row>
    <row r="5260" spans="1:8">
      <c r="A5260" s="23">
        <v>5257</v>
      </c>
      <c r="B5260" s="23">
        <v>1000</v>
      </c>
      <c r="C5260" s="23">
        <v>0.7</v>
      </c>
      <c r="D5260" s="23">
        <v>1000</v>
      </c>
      <c r="E5260" s="23">
        <v>10</v>
      </c>
      <c r="F5260" s="23">
        <v>0</v>
      </c>
      <c r="G5260" s="23">
        <v>5</v>
      </c>
      <c r="H5260" s="25">
        <v>9.5751323700000004</v>
      </c>
    </row>
    <row r="5261" spans="1:8">
      <c r="A5261" s="23">
        <v>5258</v>
      </c>
      <c r="B5261" s="23">
        <v>1000</v>
      </c>
      <c r="C5261" s="23">
        <v>0.7</v>
      </c>
      <c r="D5261" s="23">
        <v>1000</v>
      </c>
      <c r="E5261" s="23">
        <v>10</v>
      </c>
      <c r="F5261" s="23">
        <v>0</v>
      </c>
      <c r="G5261" s="23">
        <v>10</v>
      </c>
      <c r="H5261" s="25">
        <v>8.8112125399999996</v>
      </c>
    </row>
    <row r="5262" spans="1:8">
      <c r="A5262" s="23">
        <v>5259</v>
      </c>
      <c r="B5262" s="23">
        <v>1000</v>
      </c>
      <c r="C5262" s="23">
        <v>0.7</v>
      </c>
      <c r="D5262" s="23">
        <v>1000</v>
      </c>
      <c r="E5262" s="23">
        <v>10</v>
      </c>
      <c r="F5262" s="23">
        <v>0</v>
      </c>
      <c r="G5262" s="23">
        <v>40</v>
      </c>
      <c r="H5262" s="25">
        <v>7.6931037900000003</v>
      </c>
    </row>
    <row r="5263" spans="1:8">
      <c r="A5263" s="23">
        <v>5260</v>
      </c>
      <c r="B5263" s="23">
        <v>1000</v>
      </c>
      <c r="C5263" s="23">
        <v>0.7</v>
      </c>
      <c r="D5263" s="23">
        <v>1000</v>
      </c>
      <c r="E5263" s="23">
        <v>10</v>
      </c>
      <c r="F5263" s="23">
        <v>0</v>
      </c>
      <c r="G5263" s="23">
        <v>70</v>
      </c>
      <c r="H5263" s="25">
        <v>0</v>
      </c>
    </row>
    <row r="5264" spans="1:8">
      <c r="A5264" s="23">
        <v>5261</v>
      </c>
      <c r="B5264" s="23">
        <v>1000</v>
      </c>
      <c r="C5264" s="23">
        <v>0.7</v>
      </c>
      <c r="D5264" s="23">
        <v>1000</v>
      </c>
      <c r="E5264" s="23">
        <v>10</v>
      </c>
      <c r="F5264" s="23">
        <v>0</v>
      </c>
      <c r="G5264" s="23">
        <v>100</v>
      </c>
      <c r="H5264" s="25">
        <v>0</v>
      </c>
    </row>
    <row r="5265" spans="1:8">
      <c r="A5265" s="23">
        <v>5262</v>
      </c>
      <c r="B5265" s="23">
        <v>1000</v>
      </c>
      <c r="C5265" s="23">
        <v>0.7</v>
      </c>
      <c r="D5265" s="23">
        <v>1000</v>
      </c>
      <c r="E5265" s="23">
        <v>10</v>
      </c>
      <c r="F5265" s="23">
        <v>30</v>
      </c>
      <c r="G5265" s="23">
        <v>0</v>
      </c>
      <c r="H5265" s="25">
        <v>12.290991780000001</v>
      </c>
    </row>
    <row r="5266" spans="1:8">
      <c r="A5266" s="23">
        <v>5263</v>
      </c>
      <c r="B5266" s="23">
        <v>1000</v>
      </c>
      <c r="C5266" s="23">
        <v>0.7</v>
      </c>
      <c r="D5266" s="23">
        <v>1000</v>
      </c>
      <c r="E5266" s="23">
        <v>10</v>
      </c>
      <c r="F5266" s="23">
        <v>30</v>
      </c>
      <c r="G5266" s="23">
        <v>5</v>
      </c>
      <c r="H5266" s="25">
        <v>8.7413253780000009</v>
      </c>
    </row>
    <row r="5267" spans="1:8">
      <c r="A5267" s="23">
        <v>5264</v>
      </c>
      <c r="B5267" s="23">
        <v>1000</v>
      </c>
      <c r="C5267" s="23">
        <v>0.7</v>
      </c>
      <c r="D5267" s="23">
        <v>1000</v>
      </c>
      <c r="E5267" s="23">
        <v>10</v>
      </c>
      <c r="F5267" s="23">
        <v>30</v>
      </c>
      <c r="G5267" s="23">
        <v>10</v>
      </c>
      <c r="H5267" s="25">
        <v>8.09330368</v>
      </c>
    </row>
    <row r="5268" spans="1:8">
      <c r="A5268" s="23">
        <v>5265</v>
      </c>
      <c r="B5268" s="23">
        <v>1000</v>
      </c>
      <c r="C5268" s="23">
        <v>0.7</v>
      </c>
      <c r="D5268" s="23">
        <v>1000</v>
      </c>
      <c r="E5268" s="23">
        <v>10</v>
      </c>
      <c r="F5268" s="23">
        <v>30</v>
      </c>
      <c r="G5268" s="23">
        <v>40</v>
      </c>
      <c r="H5268" s="25">
        <v>0</v>
      </c>
    </row>
    <row r="5269" spans="1:8">
      <c r="A5269" s="23">
        <v>5266</v>
      </c>
      <c r="B5269" s="23">
        <v>1000</v>
      </c>
      <c r="C5269" s="23">
        <v>0.7</v>
      </c>
      <c r="D5269" s="23">
        <v>1000</v>
      </c>
      <c r="E5269" s="23">
        <v>10</v>
      </c>
      <c r="F5269" s="23">
        <v>30</v>
      </c>
      <c r="G5269" s="23">
        <v>70</v>
      </c>
      <c r="H5269" s="25">
        <v>0</v>
      </c>
    </row>
    <row r="5270" spans="1:8">
      <c r="A5270" s="23">
        <v>5267</v>
      </c>
      <c r="B5270" s="23">
        <v>1000</v>
      </c>
      <c r="C5270" s="23">
        <v>0.7</v>
      </c>
      <c r="D5270" s="23">
        <v>1000</v>
      </c>
      <c r="E5270" s="23">
        <v>10</v>
      </c>
      <c r="F5270" s="23">
        <v>30</v>
      </c>
      <c r="G5270" s="23">
        <v>100</v>
      </c>
      <c r="H5270" s="25">
        <v>0</v>
      </c>
    </row>
    <row r="5271" spans="1:8">
      <c r="A5271" s="23">
        <v>5268</v>
      </c>
      <c r="B5271" s="23">
        <v>1000</v>
      </c>
      <c r="C5271" s="23">
        <v>0.7</v>
      </c>
      <c r="D5271" s="23">
        <v>1000</v>
      </c>
      <c r="E5271" s="23">
        <v>10</v>
      </c>
      <c r="F5271" s="23">
        <v>60</v>
      </c>
      <c r="G5271" s="23">
        <v>0</v>
      </c>
      <c r="H5271" s="25">
        <v>9.4705991740000002</v>
      </c>
    </row>
    <row r="5272" spans="1:8">
      <c r="A5272" s="23">
        <v>5269</v>
      </c>
      <c r="B5272" s="23">
        <v>1000</v>
      </c>
      <c r="C5272" s="23">
        <v>0.7</v>
      </c>
      <c r="D5272" s="23">
        <v>1000</v>
      </c>
      <c r="E5272" s="23">
        <v>10</v>
      </c>
      <c r="F5272" s="23">
        <v>60</v>
      </c>
      <c r="G5272" s="23">
        <v>5</v>
      </c>
      <c r="H5272" s="25">
        <v>0</v>
      </c>
    </row>
    <row r="5273" spans="1:8">
      <c r="A5273" s="23">
        <v>5270</v>
      </c>
      <c r="B5273" s="23">
        <v>1000</v>
      </c>
      <c r="C5273" s="23">
        <v>0.7</v>
      </c>
      <c r="D5273" s="23">
        <v>1000</v>
      </c>
      <c r="E5273" s="23">
        <v>10</v>
      </c>
      <c r="F5273" s="23">
        <v>60</v>
      </c>
      <c r="G5273" s="23">
        <v>10</v>
      </c>
      <c r="H5273" s="25">
        <v>0</v>
      </c>
    </row>
    <row r="5274" spans="1:8">
      <c r="A5274" s="23">
        <v>5271</v>
      </c>
      <c r="B5274" s="23">
        <v>1000</v>
      </c>
      <c r="C5274" s="23">
        <v>0.7</v>
      </c>
      <c r="D5274" s="23">
        <v>1000</v>
      </c>
      <c r="E5274" s="23">
        <v>10</v>
      </c>
      <c r="F5274" s="23">
        <v>60</v>
      </c>
      <c r="G5274" s="23">
        <v>40</v>
      </c>
      <c r="H5274" s="25">
        <v>0</v>
      </c>
    </row>
    <row r="5275" spans="1:8">
      <c r="A5275" s="23">
        <v>5272</v>
      </c>
      <c r="B5275" s="23">
        <v>1000</v>
      </c>
      <c r="C5275" s="23">
        <v>0.7</v>
      </c>
      <c r="D5275" s="23">
        <v>1000</v>
      </c>
      <c r="E5275" s="23">
        <v>10</v>
      </c>
      <c r="F5275" s="23">
        <v>60</v>
      </c>
      <c r="G5275" s="23">
        <v>70</v>
      </c>
      <c r="H5275" s="25">
        <v>0</v>
      </c>
    </row>
    <row r="5276" spans="1:8">
      <c r="A5276" s="23">
        <v>5273</v>
      </c>
      <c r="B5276" s="23">
        <v>1000</v>
      </c>
      <c r="C5276" s="23">
        <v>0.7</v>
      </c>
      <c r="D5276" s="23">
        <v>1000</v>
      </c>
      <c r="E5276" s="23">
        <v>10</v>
      </c>
      <c r="F5276" s="23">
        <v>60</v>
      </c>
      <c r="G5276" s="23">
        <v>100</v>
      </c>
      <c r="H5276" s="25">
        <v>0</v>
      </c>
    </row>
    <row r="5277" spans="1:8">
      <c r="A5277" s="23">
        <v>5274</v>
      </c>
      <c r="B5277" s="23">
        <v>1000</v>
      </c>
      <c r="C5277" s="23">
        <v>0.7</v>
      </c>
      <c r="D5277" s="23">
        <v>1000</v>
      </c>
      <c r="E5277" s="23">
        <v>20</v>
      </c>
      <c r="F5277" s="23">
        <v>0</v>
      </c>
      <c r="G5277" s="23">
        <v>0</v>
      </c>
      <c r="H5277" s="25">
        <v>13.681440350000001</v>
      </c>
    </row>
    <row r="5278" spans="1:8">
      <c r="A5278" s="23">
        <v>5275</v>
      </c>
      <c r="B5278" s="23">
        <v>1000</v>
      </c>
      <c r="C5278" s="23">
        <v>0.7</v>
      </c>
      <c r="D5278" s="23">
        <v>1000</v>
      </c>
      <c r="E5278" s="23">
        <v>20</v>
      </c>
      <c r="F5278" s="23">
        <v>0</v>
      </c>
      <c r="G5278" s="23">
        <v>5</v>
      </c>
      <c r="H5278" s="25">
        <v>10.21809483</v>
      </c>
    </row>
    <row r="5279" spans="1:8">
      <c r="A5279" s="23">
        <v>5276</v>
      </c>
      <c r="B5279" s="23">
        <v>1000</v>
      </c>
      <c r="C5279" s="23">
        <v>0.7</v>
      </c>
      <c r="D5279" s="23">
        <v>1000</v>
      </c>
      <c r="E5279" s="23">
        <v>20</v>
      </c>
      <c r="F5279" s="23">
        <v>0</v>
      </c>
      <c r="G5279" s="23">
        <v>10</v>
      </c>
      <c r="H5279" s="25">
        <v>9.4405603409999994</v>
      </c>
    </row>
    <row r="5280" spans="1:8">
      <c r="A5280" s="23">
        <v>5277</v>
      </c>
      <c r="B5280" s="23">
        <v>1000</v>
      </c>
      <c r="C5280" s="23">
        <v>0.7</v>
      </c>
      <c r="D5280" s="23">
        <v>1000</v>
      </c>
      <c r="E5280" s="23">
        <v>20</v>
      </c>
      <c r="F5280" s="23">
        <v>0</v>
      </c>
      <c r="G5280" s="23">
        <v>40</v>
      </c>
      <c r="H5280" s="25">
        <v>8.271291733</v>
      </c>
    </row>
    <row r="5281" spans="1:8">
      <c r="A5281" s="23">
        <v>5278</v>
      </c>
      <c r="B5281" s="23">
        <v>1000</v>
      </c>
      <c r="C5281" s="23">
        <v>0.7</v>
      </c>
      <c r="D5281" s="23">
        <v>1000</v>
      </c>
      <c r="E5281" s="23">
        <v>20</v>
      </c>
      <c r="F5281" s="23">
        <v>0</v>
      </c>
      <c r="G5281" s="23">
        <v>70</v>
      </c>
      <c r="H5281" s="25">
        <v>0</v>
      </c>
    </row>
    <row r="5282" spans="1:8">
      <c r="A5282" s="23">
        <v>5279</v>
      </c>
      <c r="B5282" s="23">
        <v>1000</v>
      </c>
      <c r="C5282" s="23">
        <v>0.7</v>
      </c>
      <c r="D5282" s="23">
        <v>1000</v>
      </c>
      <c r="E5282" s="23">
        <v>20</v>
      </c>
      <c r="F5282" s="23">
        <v>0</v>
      </c>
      <c r="G5282" s="23">
        <v>100</v>
      </c>
      <c r="H5282" s="25">
        <v>0</v>
      </c>
    </row>
    <row r="5283" spans="1:8">
      <c r="A5283" s="23">
        <v>5280</v>
      </c>
      <c r="B5283" s="23">
        <v>1000</v>
      </c>
      <c r="C5283" s="23">
        <v>0.7</v>
      </c>
      <c r="D5283" s="23">
        <v>1000</v>
      </c>
      <c r="E5283" s="23">
        <v>20</v>
      </c>
      <c r="F5283" s="23">
        <v>30</v>
      </c>
      <c r="G5283" s="23">
        <v>0</v>
      </c>
      <c r="H5283" s="25">
        <v>12.69359875</v>
      </c>
    </row>
    <row r="5284" spans="1:8">
      <c r="A5284" s="23">
        <v>5281</v>
      </c>
      <c r="B5284" s="23">
        <v>1000</v>
      </c>
      <c r="C5284" s="23">
        <v>0.7</v>
      </c>
      <c r="D5284" s="23">
        <v>1000</v>
      </c>
      <c r="E5284" s="23">
        <v>20</v>
      </c>
      <c r="F5284" s="23">
        <v>30</v>
      </c>
      <c r="G5284" s="23">
        <v>5</v>
      </c>
      <c r="H5284" s="25">
        <v>9.3676891330000007</v>
      </c>
    </row>
    <row r="5285" spans="1:8">
      <c r="A5285" s="23">
        <v>5282</v>
      </c>
      <c r="B5285" s="23">
        <v>1000</v>
      </c>
      <c r="C5285" s="23">
        <v>0.7</v>
      </c>
      <c r="D5285" s="23">
        <v>1000</v>
      </c>
      <c r="E5285" s="23">
        <v>20</v>
      </c>
      <c r="F5285" s="23">
        <v>30</v>
      </c>
      <c r="G5285" s="23">
        <v>10</v>
      </c>
      <c r="H5285" s="25">
        <v>8.697349548</v>
      </c>
    </row>
    <row r="5286" spans="1:8">
      <c r="A5286" s="23">
        <v>5283</v>
      </c>
      <c r="B5286" s="23">
        <v>1000</v>
      </c>
      <c r="C5286" s="23">
        <v>0.7</v>
      </c>
      <c r="D5286" s="23">
        <v>1000</v>
      </c>
      <c r="E5286" s="23">
        <v>20</v>
      </c>
      <c r="F5286" s="23">
        <v>30</v>
      </c>
      <c r="G5286" s="23">
        <v>40</v>
      </c>
      <c r="H5286" s="25">
        <v>0</v>
      </c>
    </row>
    <row r="5287" spans="1:8">
      <c r="A5287" s="23">
        <v>5284</v>
      </c>
      <c r="B5287" s="23">
        <v>1000</v>
      </c>
      <c r="C5287" s="23">
        <v>0.7</v>
      </c>
      <c r="D5287" s="23">
        <v>1000</v>
      </c>
      <c r="E5287" s="23">
        <v>20</v>
      </c>
      <c r="F5287" s="23">
        <v>30</v>
      </c>
      <c r="G5287" s="23">
        <v>70</v>
      </c>
      <c r="H5287" s="25">
        <v>0</v>
      </c>
    </row>
    <row r="5288" spans="1:8">
      <c r="A5288" s="23">
        <v>5285</v>
      </c>
      <c r="B5288" s="23">
        <v>1000</v>
      </c>
      <c r="C5288" s="23">
        <v>0.7</v>
      </c>
      <c r="D5288" s="23">
        <v>1000</v>
      </c>
      <c r="E5288" s="23">
        <v>20</v>
      </c>
      <c r="F5288" s="23">
        <v>30</v>
      </c>
      <c r="G5288" s="23">
        <v>100</v>
      </c>
      <c r="H5288" s="25">
        <v>0</v>
      </c>
    </row>
    <row r="5289" spans="1:8">
      <c r="A5289" s="23">
        <v>5286</v>
      </c>
      <c r="B5289" s="23">
        <v>1000</v>
      </c>
      <c r="C5289" s="23">
        <v>0.7</v>
      </c>
      <c r="D5289" s="23">
        <v>1000</v>
      </c>
      <c r="E5289" s="23">
        <v>20</v>
      </c>
      <c r="F5289" s="23">
        <v>60</v>
      </c>
      <c r="G5289" s="23">
        <v>0</v>
      </c>
      <c r="H5289" s="25">
        <v>9.7746124269999992</v>
      </c>
    </row>
    <row r="5290" spans="1:8">
      <c r="A5290" s="23">
        <v>5287</v>
      </c>
      <c r="B5290" s="23">
        <v>1000</v>
      </c>
      <c r="C5290" s="23">
        <v>0.7</v>
      </c>
      <c r="D5290" s="23">
        <v>1000</v>
      </c>
      <c r="E5290" s="23">
        <v>20</v>
      </c>
      <c r="F5290" s="23">
        <v>60</v>
      </c>
      <c r="G5290" s="23">
        <v>5</v>
      </c>
      <c r="H5290" s="25">
        <v>0</v>
      </c>
    </row>
    <row r="5291" spans="1:8">
      <c r="A5291" s="23">
        <v>5288</v>
      </c>
      <c r="B5291" s="23">
        <v>1000</v>
      </c>
      <c r="C5291" s="23">
        <v>0.7</v>
      </c>
      <c r="D5291" s="23">
        <v>1000</v>
      </c>
      <c r="E5291" s="23">
        <v>20</v>
      </c>
      <c r="F5291" s="23">
        <v>60</v>
      </c>
      <c r="G5291" s="23">
        <v>10</v>
      </c>
      <c r="H5291" s="25">
        <v>0</v>
      </c>
    </row>
    <row r="5292" spans="1:8">
      <c r="A5292" s="23">
        <v>5289</v>
      </c>
      <c r="B5292" s="23">
        <v>1000</v>
      </c>
      <c r="C5292" s="23">
        <v>0.7</v>
      </c>
      <c r="D5292" s="23">
        <v>1000</v>
      </c>
      <c r="E5292" s="23">
        <v>20</v>
      </c>
      <c r="F5292" s="23">
        <v>60</v>
      </c>
      <c r="G5292" s="23">
        <v>40</v>
      </c>
      <c r="H5292" s="25">
        <v>0</v>
      </c>
    </row>
    <row r="5293" spans="1:8">
      <c r="A5293" s="23">
        <v>5290</v>
      </c>
      <c r="B5293" s="23">
        <v>1000</v>
      </c>
      <c r="C5293" s="23">
        <v>0.7</v>
      </c>
      <c r="D5293" s="23">
        <v>1000</v>
      </c>
      <c r="E5293" s="23">
        <v>20</v>
      </c>
      <c r="F5293" s="23">
        <v>60</v>
      </c>
      <c r="G5293" s="23">
        <v>70</v>
      </c>
      <c r="H5293" s="25">
        <v>0</v>
      </c>
    </row>
    <row r="5294" spans="1:8">
      <c r="A5294" s="23">
        <v>5291</v>
      </c>
      <c r="B5294" s="23">
        <v>1000</v>
      </c>
      <c r="C5294" s="23">
        <v>0.7</v>
      </c>
      <c r="D5294" s="23">
        <v>1000</v>
      </c>
      <c r="E5294" s="23">
        <v>20</v>
      </c>
      <c r="F5294" s="23">
        <v>60</v>
      </c>
      <c r="G5294" s="23">
        <v>100</v>
      </c>
      <c r="H5294" s="25">
        <v>0</v>
      </c>
    </row>
    <row r="5295" spans="1:8">
      <c r="A5295" s="23">
        <v>5292</v>
      </c>
      <c r="B5295" s="23">
        <v>1000</v>
      </c>
      <c r="C5295" s="23">
        <v>0.7</v>
      </c>
      <c r="D5295" s="23">
        <v>1000</v>
      </c>
      <c r="E5295" s="23">
        <v>50</v>
      </c>
      <c r="F5295" s="23">
        <v>0</v>
      </c>
      <c r="G5295" s="23">
        <v>0</v>
      </c>
      <c r="H5295" s="25">
        <v>14.037592890000001</v>
      </c>
    </row>
    <row r="5296" spans="1:8">
      <c r="A5296" s="23">
        <v>5293</v>
      </c>
      <c r="B5296" s="23">
        <v>1000</v>
      </c>
      <c r="C5296" s="23">
        <v>0.7</v>
      </c>
      <c r="D5296" s="23">
        <v>1000</v>
      </c>
      <c r="E5296" s="23">
        <v>50</v>
      </c>
      <c r="F5296" s="23">
        <v>0</v>
      </c>
      <c r="G5296" s="23">
        <v>5</v>
      </c>
      <c r="H5296" s="25">
        <v>10.51869392</v>
      </c>
    </row>
    <row r="5297" spans="1:8">
      <c r="A5297" s="23">
        <v>5294</v>
      </c>
      <c r="B5297" s="23">
        <v>1000</v>
      </c>
      <c r="C5297" s="23">
        <v>0.7</v>
      </c>
      <c r="D5297" s="23">
        <v>1000</v>
      </c>
      <c r="E5297" s="23">
        <v>50</v>
      </c>
      <c r="F5297" s="23">
        <v>0</v>
      </c>
      <c r="G5297" s="23">
        <v>10</v>
      </c>
      <c r="H5297" s="25">
        <v>9.6842746730000009</v>
      </c>
    </row>
    <row r="5298" spans="1:8">
      <c r="A5298" s="23">
        <v>5295</v>
      </c>
      <c r="B5298" s="23">
        <v>1000</v>
      </c>
      <c r="C5298" s="23">
        <v>0.7</v>
      </c>
      <c r="D5298" s="23">
        <v>1000</v>
      </c>
      <c r="E5298" s="23">
        <v>50</v>
      </c>
      <c r="F5298" s="23">
        <v>0</v>
      </c>
      <c r="G5298" s="23">
        <v>40</v>
      </c>
      <c r="H5298" s="25">
        <v>8.435975075</v>
      </c>
    </row>
    <row r="5299" spans="1:8">
      <c r="A5299" s="23">
        <v>5296</v>
      </c>
      <c r="B5299" s="23">
        <v>1000</v>
      </c>
      <c r="C5299" s="23">
        <v>0.7</v>
      </c>
      <c r="D5299" s="23">
        <v>1000</v>
      </c>
      <c r="E5299" s="23">
        <v>50</v>
      </c>
      <c r="F5299" s="23">
        <v>0</v>
      </c>
      <c r="G5299" s="23">
        <v>70</v>
      </c>
      <c r="H5299" s="25">
        <v>0</v>
      </c>
    </row>
    <row r="5300" spans="1:8">
      <c r="A5300" s="23">
        <v>5297</v>
      </c>
      <c r="B5300" s="23">
        <v>1000</v>
      </c>
      <c r="C5300" s="23">
        <v>0.7</v>
      </c>
      <c r="D5300" s="23">
        <v>1000</v>
      </c>
      <c r="E5300" s="23">
        <v>50</v>
      </c>
      <c r="F5300" s="23">
        <v>0</v>
      </c>
      <c r="G5300" s="23">
        <v>100</v>
      </c>
      <c r="H5300" s="25">
        <v>0</v>
      </c>
    </row>
    <row r="5301" spans="1:8">
      <c r="A5301" s="23">
        <v>5298</v>
      </c>
      <c r="B5301" s="23">
        <v>1000</v>
      </c>
      <c r="C5301" s="23">
        <v>0.7</v>
      </c>
      <c r="D5301" s="23">
        <v>1000</v>
      </c>
      <c r="E5301" s="23">
        <v>50</v>
      </c>
      <c r="F5301" s="23">
        <v>30</v>
      </c>
      <c r="G5301" s="23">
        <v>0</v>
      </c>
      <c r="H5301" s="25">
        <v>12.98749924</v>
      </c>
    </row>
    <row r="5302" spans="1:8">
      <c r="A5302" s="23">
        <v>5299</v>
      </c>
      <c r="B5302" s="23">
        <v>1000</v>
      </c>
      <c r="C5302" s="23">
        <v>0.7</v>
      </c>
      <c r="D5302" s="23">
        <v>1000</v>
      </c>
      <c r="E5302" s="23">
        <v>50</v>
      </c>
      <c r="F5302" s="23">
        <v>30</v>
      </c>
      <c r="G5302" s="23">
        <v>5</v>
      </c>
      <c r="H5302" s="25">
        <v>9.6064081189999992</v>
      </c>
    </row>
    <row r="5303" spans="1:8">
      <c r="A5303" s="23">
        <v>5300</v>
      </c>
      <c r="B5303" s="23">
        <v>1000</v>
      </c>
      <c r="C5303" s="23">
        <v>0.7</v>
      </c>
      <c r="D5303" s="23">
        <v>1000</v>
      </c>
      <c r="E5303" s="23">
        <v>50</v>
      </c>
      <c r="F5303" s="23">
        <v>30</v>
      </c>
      <c r="G5303" s="23">
        <v>10</v>
      </c>
      <c r="H5303" s="25">
        <v>8.8930377959999998</v>
      </c>
    </row>
    <row r="5304" spans="1:8">
      <c r="A5304" s="23">
        <v>5301</v>
      </c>
      <c r="B5304" s="23">
        <v>1000</v>
      </c>
      <c r="C5304" s="23">
        <v>0.7</v>
      </c>
      <c r="D5304" s="23">
        <v>1000</v>
      </c>
      <c r="E5304" s="23">
        <v>50</v>
      </c>
      <c r="F5304" s="23">
        <v>30</v>
      </c>
      <c r="G5304" s="23">
        <v>40</v>
      </c>
      <c r="H5304" s="25">
        <v>0</v>
      </c>
    </row>
    <row r="5305" spans="1:8">
      <c r="A5305" s="23">
        <v>5302</v>
      </c>
      <c r="B5305" s="23">
        <v>1000</v>
      </c>
      <c r="C5305" s="23">
        <v>0.7</v>
      </c>
      <c r="D5305" s="23">
        <v>1000</v>
      </c>
      <c r="E5305" s="23">
        <v>50</v>
      </c>
      <c r="F5305" s="23">
        <v>30</v>
      </c>
      <c r="G5305" s="23">
        <v>70</v>
      </c>
      <c r="H5305" s="25">
        <v>0</v>
      </c>
    </row>
    <row r="5306" spans="1:8">
      <c r="A5306" s="23">
        <v>5303</v>
      </c>
      <c r="B5306" s="23">
        <v>1000</v>
      </c>
      <c r="C5306" s="23">
        <v>0.7</v>
      </c>
      <c r="D5306" s="23">
        <v>1000</v>
      </c>
      <c r="E5306" s="23">
        <v>50</v>
      </c>
      <c r="F5306" s="23">
        <v>30</v>
      </c>
      <c r="G5306" s="23">
        <v>100</v>
      </c>
      <c r="H5306" s="25">
        <v>0</v>
      </c>
    </row>
    <row r="5307" spans="1:8">
      <c r="A5307" s="23">
        <v>5304</v>
      </c>
      <c r="B5307" s="23">
        <v>1000</v>
      </c>
      <c r="C5307" s="23">
        <v>0.7</v>
      </c>
      <c r="D5307" s="23">
        <v>1000</v>
      </c>
      <c r="E5307" s="23">
        <v>50</v>
      </c>
      <c r="F5307" s="23">
        <v>60</v>
      </c>
      <c r="G5307" s="23">
        <v>0</v>
      </c>
      <c r="H5307" s="25">
        <v>9.9221906660000005</v>
      </c>
    </row>
    <row r="5308" spans="1:8">
      <c r="A5308" s="23">
        <v>5305</v>
      </c>
      <c r="B5308" s="23">
        <v>1000</v>
      </c>
      <c r="C5308" s="23">
        <v>0.7</v>
      </c>
      <c r="D5308" s="23">
        <v>1000</v>
      </c>
      <c r="E5308" s="23">
        <v>50</v>
      </c>
      <c r="F5308" s="23">
        <v>60</v>
      </c>
      <c r="G5308" s="23">
        <v>5</v>
      </c>
      <c r="H5308" s="25">
        <v>0</v>
      </c>
    </row>
    <row r="5309" spans="1:8">
      <c r="A5309" s="23">
        <v>5306</v>
      </c>
      <c r="B5309" s="23">
        <v>1000</v>
      </c>
      <c r="C5309" s="23">
        <v>0.7</v>
      </c>
      <c r="D5309" s="23">
        <v>1000</v>
      </c>
      <c r="E5309" s="23">
        <v>50</v>
      </c>
      <c r="F5309" s="23">
        <v>60</v>
      </c>
      <c r="G5309" s="23">
        <v>10</v>
      </c>
      <c r="H5309" s="25">
        <v>0</v>
      </c>
    </row>
    <row r="5310" spans="1:8">
      <c r="A5310" s="23">
        <v>5307</v>
      </c>
      <c r="B5310" s="23">
        <v>1000</v>
      </c>
      <c r="C5310" s="23">
        <v>0.7</v>
      </c>
      <c r="D5310" s="23">
        <v>1000</v>
      </c>
      <c r="E5310" s="23">
        <v>50</v>
      </c>
      <c r="F5310" s="23">
        <v>60</v>
      </c>
      <c r="G5310" s="23">
        <v>40</v>
      </c>
      <c r="H5310" s="25">
        <v>0</v>
      </c>
    </row>
    <row r="5311" spans="1:8">
      <c r="A5311" s="23">
        <v>5308</v>
      </c>
      <c r="B5311" s="23">
        <v>1000</v>
      </c>
      <c r="C5311" s="23">
        <v>0.7</v>
      </c>
      <c r="D5311" s="23">
        <v>1000</v>
      </c>
      <c r="E5311" s="23">
        <v>50</v>
      </c>
      <c r="F5311" s="23">
        <v>60</v>
      </c>
      <c r="G5311" s="23">
        <v>70</v>
      </c>
      <c r="H5311" s="25">
        <v>0</v>
      </c>
    </row>
    <row r="5312" spans="1:8">
      <c r="A5312" s="23">
        <v>5309</v>
      </c>
      <c r="B5312" s="23">
        <v>1000</v>
      </c>
      <c r="C5312" s="23">
        <v>0.7</v>
      </c>
      <c r="D5312" s="23">
        <v>1000</v>
      </c>
      <c r="E5312" s="23">
        <v>50</v>
      </c>
      <c r="F5312" s="23">
        <v>60</v>
      </c>
      <c r="G5312" s="23">
        <v>100</v>
      </c>
      <c r="H5312" s="25">
        <v>0</v>
      </c>
    </row>
    <row r="5313" spans="1:8">
      <c r="A5313" s="23">
        <v>5310</v>
      </c>
      <c r="B5313" s="23">
        <v>1000</v>
      </c>
      <c r="C5313" s="23">
        <v>0.7</v>
      </c>
      <c r="D5313" s="23">
        <v>3000</v>
      </c>
      <c r="E5313" s="23">
        <v>1</v>
      </c>
      <c r="F5313" s="23">
        <v>0</v>
      </c>
      <c r="G5313" s="23">
        <v>0</v>
      </c>
      <c r="H5313" s="25">
        <v>10.27382755</v>
      </c>
    </row>
    <row r="5314" spans="1:8">
      <c r="A5314" s="23">
        <v>5311</v>
      </c>
      <c r="B5314" s="23">
        <v>1000</v>
      </c>
      <c r="C5314" s="23">
        <v>0.7</v>
      </c>
      <c r="D5314" s="23">
        <v>3000</v>
      </c>
      <c r="E5314" s="23">
        <v>1</v>
      </c>
      <c r="F5314" s="23">
        <v>0</v>
      </c>
      <c r="G5314" s="23">
        <v>5</v>
      </c>
      <c r="H5314" s="25">
        <v>6.8635282520000001</v>
      </c>
    </row>
    <row r="5315" spans="1:8">
      <c r="A5315" s="23">
        <v>5312</v>
      </c>
      <c r="B5315" s="23">
        <v>1000</v>
      </c>
      <c r="C5315" s="23">
        <v>0.7</v>
      </c>
      <c r="D5315" s="23">
        <v>3000</v>
      </c>
      <c r="E5315" s="23">
        <v>1</v>
      </c>
      <c r="F5315" s="23">
        <v>0</v>
      </c>
      <c r="G5315" s="23">
        <v>10</v>
      </c>
      <c r="H5315" s="25">
        <v>6.2978348730000002</v>
      </c>
    </row>
    <row r="5316" spans="1:8">
      <c r="A5316" s="23">
        <v>5313</v>
      </c>
      <c r="B5316" s="23">
        <v>1000</v>
      </c>
      <c r="C5316" s="23">
        <v>0.7</v>
      </c>
      <c r="D5316" s="23">
        <v>3000</v>
      </c>
      <c r="E5316" s="23">
        <v>1</v>
      </c>
      <c r="F5316" s="23">
        <v>0</v>
      </c>
      <c r="G5316" s="23">
        <v>40</v>
      </c>
      <c r="H5316" s="25">
        <v>5.3180770869999998</v>
      </c>
    </row>
    <row r="5317" spans="1:8">
      <c r="A5317" s="23">
        <v>5314</v>
      </c>
      <c r="B5317" s="23">
        <v>1000</v>
      </c>
      <c r="C5317" s="23">
        <v>0.7</v>
      </c>
      <c r="D5317" s="23">
        <v>3000</v>
      </c>
      <c r="E5317" s="23">
        <v>1</v>
      </c>
      <c r="F5317" s="23">
        <v>0</v>
      </c>
      <c r="G5317" s="23">
        <v>70</v>
      </c>
      <c r="H5317" s="25">
        <v>4.8713960649999999</v>
      </c>
    </row>
    <row r="5318" spans="1:8">
      <c r="A5318" s="23">
        <v>5315</v>
      </c>
      <c r="B5318" s="23">
        <v>1000</v>
      </c>
      <c r="C5318" s="23">
        <v>0.7</v>
      </c>
      <c r="D5318" s="23">
        <v>3000</v>
      </c>
      <c r="E5318" s="23">
        <v>1</v>
      </c>
      <c r="F5318" s="23">
        <v>0</v>
      </c>
      <c r="G5318" s="23">
        <v>100</v>
      </c>
      <c r="H5318" s="25">
        <v>0</v>
      </c>
    </row>
    <row r="5319" spans="1:8">
      <c r="A5319" s="23">
        <v>5316</v>
      </c>
      <c r="B5319" s="23">
        <v>1000</v>
      </c>
      <c r="C5319" s="23">
        <v>0.7</v>
      </c>
      <c r="D5319" s="23">
        <v>3000</v>
      </c>
      <c r="E5319" s="23">
        <v>1</v>
      </c>
      <c r="F5319" s="23">
        <v>30</v>
      </c>
      <c r="G5319" s="23">
        <v>0</v>
      </c>
      <c r="H5319" s="25">
        <v>9.8417387010000006</v>
      </c>
    </row>
    <row r="5320" spans="1:8">
      <c r="A5320" s="23">
        <v>5317</v>
      </c>
      <c r="B5320" s="23">
        <v>1000</v>
      </c>
      <c r="C5320" s="23">
        <v>0.7</v>
      </c>
      <c r="D5320" s="23">
        <v>3000</v>
      </c>
      <c r="E5320" s="23">
        <v>1</v>
      </c>
      <c r="F5320" s="23">
        <v>30</v>
      </c>
      <c r="G5320" s="23">
        <v>5</v>
      </c>
      <c r="H5320" s="25">
        <v>6.2251296040000001</v>
      </c>
    </row>
    <row r="5321" spans="1:8">
      <c r="A5321" s="23">
        <v>5318</v>
      </c>
      <c r="B5321" s="23">
        <v>1000</v>
      </c>
      <c r="C5321" s="23">
        <v>0.7</v>
      </c>
      <c r="D5321" s="23">
        <v>3000</v>
      </c>
      <c r="E5321" s="23">
        <v>1</v>
      </c>
      <c r="F5321" s="23">
        <v>30</v>
      </c>
      <c r="G5321" s="23">
        <v>10</v>
      </c>
      <c r="H5321" s="25">
        <v>5.626091003</v>
      </c>
    </row>
    <row r="5322" spans="1:8">
      <c r="A5322" s="23">
        <v>5319</v>
      </c>
      <c r="B5322" s="23">
        <v>1000</v>
      </c>
      <c r="C5322" s="23">
        <v>0.7</v>
      </c>
      <c r="D5322" s="23">
        <v>3000</v>
      </c>
      <c r="E5322" s="23">
        <v>1</v>
      </c>
      <c r="F5322" s="23">
        <v>30</v>
      </c>
      <c r="G5322" s="23">
        <v>40</v>
      </c>
      <c r="H5322" s="25">
        <v>0</v>
      </c>
    </row>
    <row r="5323" spans="1:8">
      <c r="A5323" s="23">
        <v>5320</v>
      </c>
      <c r="B5323" s="23">
        <v>1000</v>
      </c>
      <c r="C5323" s="23">
        <v>0.7</v>
      </c>
      <c r="D5323" s="23">
        <v>3000</v>
      </c>
      <c r="E5323" s="23">
        <v>1</v>
      </c>
      <c r="F5323" s="23">
        <v>30</v>
      </c>
      <c r="G5323" s="23">
        <v>70</v>
      </c>
      <c r="H5323" s="25">
        <v>0</v>
      </c>
    </row>
    <row r="5324" spans="1:8">
      <c r="A5324" s="23">
        <v>5321</v>
      </c>
      <c r="B5324" s="23">
        <v>1000</v>
      </c>
      <c r="C5324" s="23">
        <v>0.7</v>
      </c>
      <c r="D5324" s="23">
        <v>3000</v>
      </c>
      <c r="E5324" s="23">
        <v>1</v>
      </c>
      <c r="F5324" s="23">
        <v>30</v>
      </c>
      <c r="G5324" s="23">
        <v>100</v>
      </c>
      <c r="H5324" s="25">
        <v>0</v>
      </c>
    </row>
    <row r="5325" spans="1:8">
      <c r="A5325" s="23">
        <v>5322</v>
      </c>
      <c r="B5325" s="23">
        <v>1000</v>
      </c>
      <c r="C5325" s="23">
        <v>0.7</v>
      </c>
      <c r="D5325" s="23">
        <v>3000</v>
      </c>
      <c r="E5325" s="23">
        <v>1</v>
      </c>
      <c r="F5325" s="23">
        <v>60</v>
      </c>
      <c r="G5325" s="23">
        <v>0</v>
      </c>
      <c r="H5325" s="25">
        <v>8.1730289460000005</v>
      </c>
    </row>
    <row r="5326" spans="1:8">
      <c r="A5326" s="23">
        <v>5323</v>
      </c>
      <c r="B5326" s="23">
        <v>1000</v>
      </c>
      <c r="C5326" s="23">
        <v>0.7</v>
      </c>
      <c r="D5326" s="23">
        <v>3000</v>
      </c>
      <c r="E5326" s="23">
        <v>1</v>
      </c>
      <c r="F5326" s="23">
        <v>60</v>
      </c>
      <c r="G5326" s="23">
        <v>5</v>
      </c>
      <c r="H5326" s="25">
        <v>0</v>
      </c>
    </row>
    <row r="5327" spans="1:8">
      <c r="A5327" s="23">
        <v>5324</v>
      </c>
      <c r="B5327" s="23">
        <v>1000</v>
      </c>
      <c r="C5327" s="23">
        <v>0.7</v>
      </c>
      <c r="D5327" s="23">
        <v>3000</v>
      </c>
      <c r="E5327" s="23">
        <v>1</v>
      </c>
      <c r="F5327" s="23">
        <v>60</v>
      </c>
      <c r="G5327" s="23">
        <v>10</v>
      </c>
      <c r="H5327" s="25">
        <v>0</v>
      </c>
    </row>
    <row r="5328" spans="1:8">
      <c r="A5328" s="23">
        <v>5325</v>
      </c>
      <c r="B5328" s="23">
        <v>1000</v>
      </c>
      <c r="C5328" s="23">
        <v>0.7</v>
      </c>
      <c r="D5328" s="23">
        <v>3000</v>
      </c>
      <c r="E5328" s="23">
        <v>1</v>
      </c>
      <c r="F5328" s="23">
        <v>60</v>
      </c>
      <c r="G5328" s="23">
        <v>40</v>
      </c>
      <c r="H5328" s="25">
        <v>0</v>
      </c>
    </row>
    <row r="5329" spans="1:8">
      <c r="A5329" s="23">
        <v>5326</v>
      </c>
      <c r="B5329" s="23">
        <v>1000</v>
      </c>
      <c r="C5329" s="23">
        <v>0.7</v>
      </c>
      <c r="D5329" s="23">
        <v>3000</v>
      </c>
      <c r="E5329" s="23">
        <v>1</v>
      </c>
      <c r="F5329" s="23">
        <v>60</v>
      </c>
      <c r="G5329" s="23">
        <v>70</v>
      </c>
      <c r="H5329" s="25">
        <v>0</v>
      </c>
    </row>
    <row r="5330" spans="1:8">
      <c r="A5330" s="23">
        <v>5327</v>
      </c>
      <c r="B5330" s="23">
        <v>1000</v>
      </c>
      <c r="C5330" s="23">
        <v>0.7</v>
      </c>
      <c r="D5330" s="23">
        <v>3000</v>
      </c>
      <c r="E5330" s="23">
        <v>1</v>
      </c>
      <c r="F5330" s="23">
        <v>60</v>
      </c>
      <c r="G5330" s="23">
        <v>100</v>
      </c>
      <c r="H5330" s="25">
        <v>0</v>
      </c>
    </row>
    <row r="5331" spans="1:8">
      <c r="A5331" s="23">
        <v>5328</v>
      </c>
      <c r="B5331" s="23">
        <v>1000</v>
      </c>
      <c r="C5331" s="23">
        <v>0.7</v>
      </c>
      <c r="D5331" s="23">
        <v>3000</v>
      </c>
      <c r="E5331" s="23">
        <v>5</v>
      </c>
      <c r="F5331" s="23">
        <v>0</v>
      </c>
      <c r="G5331" s="23">
        <v>0</v>
      </c>
      <c r="H5331" s="25">
        <v>13.430246350000001</v>
      </c>
    </row>
    <row r="5332" spans="1:8">
      <c r="A5332" s="23">
        <v>5329</v>
      </c>
      <c r="B5332" s="23">
        <v>1000</v>
      </c>
      <c r="C5332" s="23">
        <v>0.7</v>
      </c>
      <c r="D5332" s="23">
        <v>3000</v>
      </c>
      <c r="E5332" s="23">
        <v>5</v>
      </c>
      <c r="F5332" s="23">
        <v>0</v>
      </c>
      <c r="G5332" s="23">
        <v>5</v>
      </c>
      <c r="H5332" s="25">
        <v>10.018562319999999</v>
      </c>
    </row>
    <row r="5333" spans="1:8">
      <c r="A5333" s="23">
        <v>5330</v>
      </c>
      <c r="B5333" s="23">
        <v>1000</v>
      </c>
      <c r="C5333" s="23">
        <v>0.7</v>
      </c>
      <c r="D5333" s="23">
        <v>3000</v>
      </c>
      <c r="E5333" s="23">
        <v>5</v>
      </c>
      <c r="F5333" s="23">
        <v>0</v>
      </c>
      <c r="G5333" s="23">
        <v>10</v>
      </c>
      <c r="H5333" s="25">
        <v>9.2807178500000003</v>
      </c>
    </row>
    <row r="5334" spans="1:8">
      <c r="A5334" s="23">
        <v>5331</v>
      </c>
      <c r="B5334" s="23">
        <v>1000</v>
      </c>
      <c r="C5334" s="23">
        <v>0.7</v>
      </c>
      <c r="D5334" s="23">
        <v>3000</v>
      </c>
      <c r="E5334" s="23">
        <v>5</v>
      </c>
      <c r="F5334" s="23">
        <v>0</v>
      </c>
      <c r="G5334" s="23">
        <v>40</v>
      </c>
      <c r="H5334" s="25">
        <v>8.1659440990000007</v>
      </c>
    </row>
    <row r="5335" spans="1:8">
      <c r="A5335" s="23">
        <v>5332</v>
      </c>
      <c r="B5335" s="23">
        <v>1000</v>
      </c>
      <c r="C5335" s="23">
        <v>0.7</v>
      </c>
      <c r="D5335" s="23">
        <v>3000</v>
      </c>
      <c r="E5335" s="23">
        <v>5</v>
      </c>
      <c r="F5335" s="23">
        <v>0</v>
      </c>
      <c r="G5335" s="23">
        <v>70</v>
      </c>
      <c r="H5335" s="25">
        <v>0</v>
      </c>
    </row>
    <row r="5336" spans="1:8">
      <c r="A5336" s="23">
        <v>5333</v>
      </c>
      <c r="B5336" s="23">
        <v>1000</v>
      </c>
      <c r="C5336" s="23">
        <v>0.7</v>
      </c>
      <c r="D5336" s="23">
        <v>3000</v>
      </c>
      <c r="E5336" s="23">
        <v>5</v>
      </c>
      <c r="F5336" s="23">
        <v>0</v>
      </c>
      <c r="G5336" s="23">
        <v>100</v>
      </c>
      <c r="H5336" s="25">
        <v>0</v>
      </c>
    </row>
    <row r="5337" spans="1:8">
      <c r="A5337" s="23">
        <v>5334</v>
      </c>
      <c r="B5337" s="23">
        <v>1000</v>
      </c>
      <c r="C5337" s="23">
        <v>0.7</v>
      </c>
      <c r="D5337" s="23">
        <v>3000</v>
      </c>
      <c r="E5337" s="23">
        <v>5</v>
      </c>
      <c r="F5337" s="23">
        <v>30</v>
      </c>
      <c r="G5337" s="23">
        <v>0</v>
      </c>
      <c r="H5337" s="25">
        <v>12.487718579999999</v>
      </c>
    </row>
    <row r="5338" spans="1:8">
      <c r="A5338" s="23">
        <v>5335</v>
      </c>
      <c r="B5338" s="23">
        <v>1000</v>
      </c>
      <c r="C5338" s="23">
        <v>0.7</v>
      </c>
      <c r="D5338" s="23">
        <v>3000</v>
      </c>
      <c r="E5338" s="23">
        <v>5</v>
      </c>
      <c r="F5338" s="23">
        <v>30</v>
      </c>
      <c r="G5338" s="23">
        <v>5</v>
      </c>
      <c r="H5338" s="25">
        <v>9.2113304140000007</v>
      </c>
    </row>
    <row r="5339" spans="1:8">
      <c r="A5339" s="23">
        <v>5336</v>
      </c>
      <c r="B5339" s="23">
        <v>1000</v>
      </c>
      <c r="C5339" s="23">
        <v>0.7</v>
      </c>
      <c r="D5339" s="23">
        <v>3000</v>
      </c>
      <c r="E5339" s="23">
        <v>5</v>
      </c>
      <c r="F5339" s="23">
        <v>30</v>
      </c>
      <c r="G5339" s="23">
        <v>10</v>
      </c>
      <c r="H5339" s="25">
        <v>8.5709638600000009</v>
      </c>
    </row>
    <row r="5340" spans="1:8">
      <c r="A5340" s="23">
        <v>5337</v>
      </c>
      <c r="B5340" s="23">
        <v>1000</v>
      </c>
      <c r="C5340" s="23">
        <v>0.7</v>
      </c>
      <c r="D5340" s="23">
        <v>3000</v>
      </c>
      <c r="E5340" s="23">
        <v>5</v>
      </c>
      <c r="F5340" s="23">
        <v>30</v>
      </c>
      <c r="G5340" s="23">
        <v>40</v>
      </c>
      <c r="H5340" s="25">
        <v>0</v>
      </c>
    </row>
    <row r="5341" spans="1:8">
      <c r="A5341" s="23">
        <v>5338</v>
      </c>
      <c r="B5341" s="23">
        <v>1000</v>
      </c>
      <c r="C5341" s="23">
        <v>0.7</v>
      </c>
      <c r="D5341" s="23">
        <v>3000</v>
      </c>
      <c r="E5341" s="23">
        <v>5</v>
      </c>
      <c r="F5341" s="23">
        <v>30</v>
      </c>
      <c r="G5341" s="23">
        <v>70</v>
      </c>
      <c r="H5341" s="25">
        <v>0</v>
      </c>
    </row>
    <row r="5342" spans="1:8">
      <c r="A5342" s="23">
        <v>5339</v>
      </c>
      <c r="B5342" s="23">
        <v>1000</v>
      </c>
      <c r="C5342" s="23">
        <v>0.7</v>
      </c>
      <c r="D5342" s="23">
        <v>3000</v>
      </c>
      <c r="E5342" s="23">
        <v>5</v>
      </c>
      <c r="F5342" s="23">
        <v>30</v>
      </c>
      <c r="G5342" s="23">
        <v>100</v>
      </c>
      <c r="H5342" s="25">
        <v>0</v>
      </c>
    </row>
    <row r="5343" spans="1:8">
      <c r="A5343" s="23">
        <v>5340</v>
      </c>
      <c r="B5343" s="23">
        <v>1000</v>
      </c>
      <c r="C5343" s="23">
        <v>0.7</v>
      </c>
      <c r="D5343" s="23">
        <v>3000</v>
      </c>
      <c r="E5343" s="23">
        <v>5</v>
      </c>
      <c r="F5343" s="23">
        <v>60</v>
      </c>
      <c r="G5343" s="23">
        <v>0</v>
      </c>
      <c r="H5343" s="25">
        <v>9.6750116350000006</v>
      </c>
    </row>
    <row r="5344" spans="1:8">
      <c r="A5344" s="23">
        <v>5341</v>
      </c>
      <c r="B5344" s="23">
        <v>1000</v>
      </c>
      <c r="C5344" s="23">
        <v>0.7</v>
      </c>
      <c r="D5344" s="23">
        <v>3000</v>
      </c>
      <c r="E5344" s="23">
        <v>5</v>
      </c>
      <c r="F5344" s="23">
        <v>60</v>
      </c>
      <c r="G5344" s="23">
        <v>5</v>
      </c>
      <c r="H5344" s="25">
        <v>0</v>
      </c>
    </row>
    <row r="5345" spans="1:8">
      <c r="A5345" s="23">
        <v>5342</v>
      </c>
      <c r="B5345" s="23">
        <v>1000</v>
      </c>
      <c r="C5345" s="23">
        <v>0.7</v>
      </c>
      <c r="D5345" s="23">
        <v>3000</v>
      </c>
      <c r="E5345" s="23">
        <v>5</v>
      </c>
      <c r="F5345" s="23">
        <v>60</v>
      </c>
      <c r="G5345" s="23">
        <v>10</v>
      </c>
      <c r="H5345" s="25">
        <v>0</v>
      </c>
    </row>
    <row r="5346" spans="1:8">
      <c r="A5346" s="23">
        <v>5343</v>
      </c>
      <c r="B5346" s="23">
        <v>1000</v>
      </c>
      <c r="C5346" s="23">
        <v>0.7</v>
      </c>
      <c r="D5346" s="23">
        <v>3000</v>
      </c>
      <c r="E5346" s="23">
        <v>5</v>
      </c>
      <c r="F5346" s="23">
        <v>60</v>
      </c>
      <c r="G5346" s="23">
        <v>40</v>
      </c>
      <c r="H5346" s="25">
        <v>0</v>
      </c>
    </row>
    <row r="5347" spans="1:8">
      <c r="A5347" s="23">
        <v>5344</v>
      </c>
      <c r="B5347" s="23">
        <v>1000</v>
      </c>
      <c r="C5347" s="23">
        <v>0.7</v>
      </c>
      <c r="D5347" s="23">
        <v>3000</v>
      </c>
      <c r="E5347" s="23">
        <v>5</v>
      </c>
      <c r="F5347" s="23">
        <v>60</v>
      </c>
      <c r="G5347" s="23">
        <v>70</v>
      </c>
      <c r="H5347" s="25">
        <v>0</v>
      </c>
    </row>
    <row r="5348" spans="1:8">
      <c r="A5348" s="23">
        <v>5345</v>
      </c>
      <c r="B5348" s="23">
        <v>1000</v>
      </c>
      <c r="C5348" s="23">
        <v>0.7</v>
      </c>
      <c r="D5348" s="23">
        <v>3000</v>
      </c>
      <c r="E5348" s="23">
        <v>5</v>
      </c>
      <c r="F5348" s="23">
        <v>60</v>
      </c>
      <c r="G5348" s="23">
        <v>100</v>
      </c>
      <c r="H5348" s="25">
        <v>0</v>
      </c>
    </row>
    <row r="5349" spans="1:8">
      <c r="A5349" s="23">
        <v>5346</v>
      </c>
      <c r="B5349" s="23">
        <v>1000</v>
      </c>
      <c r="C5349" s="23">
        <v>0.7</v>
      </c>
      <c r="D5349" s="23">
        <v>3000</v>
      </c>
      <c r="E5349" s="23">
        <v>10</v>
      </c>
      <c r="F5349" s="23">
        <v>0</v>
      </c>
      <c r="G5349" s="23">
        <v>0</v>
      </c>
      <c r="H5349" s="25">
        <v>13.86510372</v>
      </c>
    </row>
    <row r="5350" spans="1:8">
      <c r="A5350" s="23">
        <v>5347</v>
      </c>
      <c r="B5350" s="23">
        <v>1000</v>
      </c>
      <c r="C5350" s="23">
        <v>0.7</v>
      </c>
      <c r="D5350" s="23">
        <v>3000</v>
      </c>
      <c r="E5350" s="23">
        <v>10</v>
      </c>
      <c r="F5350" s="23">
        <v>0</v>
      </c>
      <c r="G5350" s="23">
        <v>5</v>
      </c>
      <c r="H5350" s="25">
        <v>10.374824520000001</v>
      </c>
    </row>
    <row r="5351" spans="1:8">
      <c r="A5351" s="23">
        <v>5348</v>
      </c>
      <c r="B5351" s="23">
        <v>1000</v>
      </c>
      <c r="C5351" s="23">
        <v>0.7</v>
      </c>
      <c r="D5351" s="23">
        <v>3000</v>
      </c>
      <c r="E5351" s="23">
        <v>10</v>
      </c>
      <c r="F5351" s="23">
        <v>0</v>
      </c>
      <c r="G5351" s="23">
        <v>10</v>
      </c>
      <c r="H5351" s="25">
        <v>9.5684013369999992</v>
      </c>
    </row>
    <row r="5352" spans="1:8">
      <c r="A5352" s="23">
        <v>5349</v>
      </c>
      <c r="B5352" s="23">
        <v>1000</v>
      </c>
      <c r="C5352" s="23">
        <v>0.7</v>
      </c>
      <c r="D5352" s="23">
        <v>3000</v>
      </c>
      <c r="E5352" s="23">
        <v>10</v>
      </c>
      <c r="F5352" s="23">
        <v>0</v>
      </c>
      <c r="G5352" s="23">
        <v>40</v>
      </c>
      <c r="H5352" s="25">
        <v>8.358627319</v>
      </c>
    </row>
    <row r="5353" spans="1:8">
      <c r="A5353" s="23">
        <v>5350</v>
      </c>
      <c r="B5353" s="23">
        <v>1000</v>
      </c>
      <c r="C5353" s="23">
        <v>0.7</v>
      </c>
      <c r="D5353" s="23">
        <v>3000</v>
      </c>
      <c r="E5353" s="23">
        <v>10</v>
      </c>
      <c r="F5353" s="23">
        <v>0</v>
      </c>
      <c r="G5353" s="23">
        <v>70</v>
      </c>
      <c r="H5353" s="25">
        <v>0</v>
      </c>
    </row>
    <row r="5354" spans="1:8">
      <c r="A5354" s="23">
        <v>5351</v>
      </c>
      <c r="B5354" s="23">
        <v>1000</v>
      </c>
      <c r="C5354" s="23">
        <v>0.7</v>
      </c>
      <c r="D5354" s="23">
        <v>3000</v>
      </c>
      <c r="E5354" s="23">
        <v>10</v>
      </c>
      <c r="F5354" s="23">
        <v>0</v>
      </c>
      <c r="G5354" s="23">
        <v>100</v>
      </c>
      <c r="H5354" s="25">
        <v>0</v>
      </c>
    </row>
    <row r="5355" spans="1:8">
      <c r="A5355" s="23">
        <v>5352</v>
      </c>
      <c r="B5355" s="23">
        <v>1000</v>
      </c>
      <c r="C5355" s="23">
        <v>0.7</v>
      </c>
      <c r="D5355" s="23">
        <v>3000</v>
      </c>
      <c r="E5355" s="23">
        <v>10</v>
      </c>
      <c r="F5355" s="23">
        <v>30</v>
      </c>
      <c r="G5355" s="23">
        <v>0</v>
      </c>
      <c r="H5355" s="25">
        <v>12.8458252</v>
      </c>
    </row>
    <row r="5356" spans="1:8">
      <c r="A5356" s="23">
        <v>5353</v>
      </c>
      <c r="B5356" s="23">
        <v>1000</v>
      </c>
      <c r="C5356" s="23">
        <v>0.7</v>
      </c>
      <c r="D5356" s="23">
        <v>3000</v>
      </c>
      <c r="E5356" s="23">
        <v>10</v>
      </c>
      <c r="F5356" s="23">
        <v>30</v>
      </c>
      <c r="G5356" s="23">
        <v>5</v>
      </c>
      <c r="H5356" s="25">
        <v>9.4929857250000005</v>
      </c>
    </row>
    <row r="5357" spans="1:8">
      <c r="A5357" s="23">
        <v>5354</v>
      </c>
      <c r="B5357" s="23">
        <v>1000</v>
      </c>
      <c r="C5357" s="23">
        <v>0.7</v>
      </c>
      <c r="D5357" s="23">
        <v>3000</v>
      </c>
      <c r="E5357" s="23">
        <v>10</v>
      </c>
      <c r="F5357" s="23">
        <v>30</v>
      </c>
      <c r="G5357" s="23">
        <v>10</v>
      </c>
      <c r="H5357" s="25">
        <v>8.8006649019999994</v>
      </c>
    </row>
    <row r="5358" spans="1:8">
      <c r="A5358" s="23">
        <v>5355</v>
      </c>
      <c r="B5358" s="23">
        <v>1000</v>
      </c>
      <c r="C5358" s="23">
        <v>0.7</v>
      </c>
      <c r="D5358" s="23">
        <v>3000</v>
      </c>
      <c r="E5358" s="23">
        <v>10</v>
      </c>
      <c r="F5358" s="23">
        <v>30</v>
      </c>
      <c r="G5358" s="23">
        <v>40</v>
      </c>
      <c r="H5358" s="25">
        <v>0</v>
      </c>
    </row>
    <row r="5359" spans="1:8">
      <c r="A5359" s="23">
        <v>5356</v>
      </c>
      <c r="B5359" s="23">
        <v>1000</v>
      </c>
      <c r="C5359" s="23">
        <v>0.7</v>
      </c>
      <c r="D5359" s="23">
        <v>3000</v>
      </c>
      <c r="E5359" s="23">
        <v>10</v>
      </c>
      <c r="F5359" s="23">
        <v>30</v>
      </c>
      <c r="G5359" s="23">
        <v>70</v>
      </c>
      <c r="H5359" s="25">
        <v>0</v>
      </c>
    </row>
    <row r="5360" spans="1:8">
      <c r="A5360" s="23">
        <v>5357</v>
      </c>
      <c r="B5360" s="23">
        <v>1000</v>
      </c>
      <c r="C5360" s="23">
        <v>0.7</v>
      </c>
      <c r="D5360" s="23">
        <v>3000</v>
      </c>
      <c r="E5360" s="23">
        <v>10</v>
      </c>
      <c r="F5360" s="23">
        <v>30</v>
      </c>
      <c r="G5360" s="23">
        <v>100</v>
      </c>
      <c r="H5360" s="25">
        <v>0</v>
      </c>
    </row>
    <row r="5361" spans="1:8">
      <c r="A5361" s="23">
        <v>5358</v>
      </c>
      <c r="B5361" s="23">
        <v>1000</v>
      </c>
      <c r="C5361" s="23">
        <v>0.7</v>
      </c>
      <c r="D5361" s="23">
        <v>3000</v>
      </c>
      <c r="E5361" s="23">
        <v>10</v>
      </c>
      <c r="F5361" s="23">
        <v>60</v>
      </c>
      <c r="G5361" s="23">
        <v>0</v>
      </c>
      <c r="H5361" s="25">
        <v>9.852310181</v>
      </c>
    </row>
    <row r="5362" spans="1:8">
      <c r="A5362" s="23">
        <v>5359</v>
      </c>
      <c r="B5362" s="23">
        <v>1000</v>
      </c>
      <c r="C5362" s="23">
        <v>0.7</v>
      </c>
      <c r="D5362" s="23">
        <v>3000</v>
      </c>
      <c r="E5362" s="23">
        <v>10</v>
      </c>
      <c r="F5362" s="23">
        <v>60</v>
      </c>
      <c r="G5362" s="23">
        <v>5</v>
      </c>
      <c r="H5362" s="25">
        <v>0</v>
      </c>
    </row>
    <row r="5363" spans="1:8">
      <c r="A5363" s="23">
        <v>5360</v>
      </c>
      <c r="B5363" s="23">
        <v>1000</v>
      </c>
      <c r="C5363" s="23">
        <v>0.7</v>
      </c>
      <c r="D5363" s="23">
        <v>3000</v>
      </c>
      <c r="E5363" s="23">
        <v>10</v>
      </c>
      <c r="F5363" s="23">
        <v>60</v>
      </c>
      <c r="G5363" s="23">
        <v>10</v>
      </c>
      <c r="H5363" s="25">
        <v>0</v>
      </c>
    </row>
    <row r="5364" spans="1:8">
      <c r="A5364" s="23">
        <v>5361</v>
      </c>
      <c r="B5364" s="23">
        <v>1000</v>
      </c>
      <c r="C5364" s="23">
        <v>0.7</v>
      </c>
      <c r="D5364" s="23">
        <v>3000</v>
      </c>
      <c r="E5364" s="23">
        <v>10</v>
      </c>
      <c r="F5364" s="23">
        <v>60</v>
      </c>
      <c r="G5364" s="23">
        <v>40</v>
      </c>
      <c r="H5364" s="25">
        <v>0</v>
      </c>
    </row>
    <row r="5365" spans="1:8">
      <c r="A5365" s="23">
        <v>5362</v>
      </c>
      <c r="B5365" s="23">
        <v>1000</v>
      </c>
      <c r="C5365" s="23">
        <v>0.7</v>
      </c>
      <c r="D5365" s="23">
        <v>3000</v>
      </c>
      <c r="E5365" s="23">
        <v>10</v>
      </c>
      <c r="F5365" s="23">
        <v>60</v>
      </c>
      <c r="G5365" s="23">
        <v>70</v>
      </c>
      <c r="H5365" s="25">
        <v>0</v>
      </c>
    </row>
    <row r="5366" spans="1:8">
      <c r="A5366" s="23">
        <v>5363</v>
      </c>
      <c r="B5366" s="23">
        <v>1000</v>
      </c>
      <c r="C5366" s="23">
        <v>0.7</v>
      </c>
      <c r="D5366" s="23">
        <v>3000</v>
      </c>
      <c r="E5366" s="23">
        <v>10</v>
      </c>
      <c r="F5366" s="23">
        <v>60</v>
      </c>
      <c r="G5366" s="23">
        <v>100</v>
      </c>
      <c r="H5366" s="25">
        <v>0</v>
      </c>
    </row>
    <row r="5367" spans="1:8">
      <c r="A5367" s="23">
        <v>5364</v>
      </c>
      <c r="B5367" s="23">
        <v>1000</v>
      </c>
      <c r="C5367" s="23">
        <v>0.7</v>
      </c>
      <c r="D5367" s="23">
        <v>3000</v>
      </c>
      <c r="E5367" s="23">
        <v>20</v>
      </c>
      <c r="F5367" s="23">
        <v>0</v>
      </c>
      <c r="G5367" s="23">
        <v>0</v>
      </c>
      <c r="H5367" s="25">
        <v>14.07339859</v>
      </c>
    </row>
    <row r="5368" spans="1:8">
      <c r="A5368" s="23">
        <v>5365</v>
      </c>
      <c r="B5368" s="23">
        <v>1000</v>
      </c>
      <c r="C5368" s="23">
        <v>0.7</v>
      </c>
      <c r="D5368" s="23">
        <v>3000</v>
      </c>
      <c r="E5368" s="23">
        <v>20</v>
      </c>
      <c r="F5368" s="23">
        <v>0</v>
      </c>
      <c r="G5368" s="23">
        <v>5</v>
      </c>
      <c r="H5368" s="25">
        <v>10.549861910000001</v>
      </c>
    </row>
    <row r="5369" spans="1:8">
      <c r="A5369" s="23">
        <v>5366</v>
      </c>
      <c r="B5369" s="23">
        <v>1000</v>
      </c>
      <c r="C5369" s="23">
        <v>0.7</v>
      </c>
      <c r="D5369" s="23">
        <v>3000</v>
      </c>
      <c r="E5369" s="23">
        <v>20</v>
      </c>
      <c r="F5369" s="23">
        <v>0</v>
      </c>
      <c r="G5369" s="23">
        <v>10</v>
      </c>
      <c r="H5369" s="25">
        <v>9.7096786500000007</v>
      </c>
    </row>
    <row r="5370" spans="1:8">
      <c r="A5370" s="23">
        <v>5367</v>
      </c>
      <c r="B5370" s="23">
        <v>1000</v>
      </c>
      <c r="C5370" s="23">
        <v>0.7</v>
      </c>
      <c r="D5370" s="23">
        <v>3000</v>
      </c>
      <c r="E5370" s="23">
        <v>20</v>
      </c>
      <c r="F5370" s="23">
        <v>0</v>
      </c>
      <c r="G5370" s="23">
        <v>40</v>
      </c>
      <c r="H5370" s="25">
        <v>8.4533243179999999</v>
      </c>
    </row>
    <row r="5371" spans="1:8">
      <c r="A5371" s="23">
        <v>5368</v>
      </c>
      <c r="B5371" s="23">
        <v>1000</v>
      </c>
      <c r="C5371" s="23">
        <v>0.7</v>
      </c>
      <c r="D5371" s="23">
        <v>3000</v>
      </c>
      <c r="E5371" s="23">
        <v>20</v>
      </c>
      <c r="F5371" s="23">
        <v>0</v>
      </c>
      <c r="G5371" s="23">
        <v>70</v>
      </c>
      <c r="H5371" s="25">
        <v>0</v>
      </c>
    </row>
    <row r="5372" spans="1:8">
      <c r="A5372" s="23">
        <v>5369</v>
      </c>
      <c r="B5372" s="23">
        <v>1000</v>
      </c>
      <c r="C5372" s="23">
        <v>0.7</v>
      </c>
      <c r="D5372" s="23">
        <v>3000</v>
      </c>
      <c r="E5372" s="23">
        <v>20</v>
      </c>
      <c r="F5372" s="23">
        <v>0</v>
      </c>
      <c r="G5372" s="23">
        <v>100</v>
      </c>
      <c r="H5372" s="25">
        <v>0</v>
      </c>
    </row>
    <row r="5373" spans="1:8">
      <c r="A5373" s="23">
        <v>5370</v>
      </c>
      <c r="B5373" s="23">
        <v>1000</v>
      </c>
      <c r="C5373" s="23">
        <v>0.7</v>
      </c>
      <c r="D5373" s="23">
        <v>3000</v>
      </c>
      <c r="E5373" s="23">
        <v>20</v>
      </c>
      <c r="F5373" s="23">
        <v>30</v>
      </c>
      <c r="G5373" s="23">
        <v>0</v>
      </c>
      <c r="H5373" s="25">
        <v>13.01714516</v>
      </c>
    </row>
    <row r="5374" spans="1:8">
      <c r="A5374" s="23">
        <v>5371</v>
      </c>
      <c r="B5374" s="23">
        <v>1000</v>
      </c>
      <c r="C5374" s="23">
        <v>0.7</v>
      </c>
      <c r="D5374" s="23">
        <v>3000</v>
      </c>
      <c r="E5374" s="23">
        <v>20</v>
      </c>
      <c r="F5374" s="23">
        <v>30</v>
      </c>
      <c r="G5374" s="23">
        <v>5</v>
      </c>
      <c r="H5374" s="25">
        <v>9.6313047409999992</v>
      </c>
    </row>
    <row r="5375" spans="1:8">
      <c r="A5375" s="23">
        <v>5372</v>
      </c>
      <c r="B5375" s="23">
        <v>1000</v>
      </c>
      <c r="C5375" s="23">
        <v>0.7</v>
      </c>
      <c r="D5375" s="23">
        <v>3000</v>
      </c>
      <c r="E5375" s="23">
        <v>20</v>
      </c>
      <c r="F5375" s="23">
        <v>30</v>
      </c>
      <c r="G5375" s="23">
        <v>10</v>
      </c>
      <c r="H5375" s="25">
        <v>8.9135723109999994</v>
      </c>
    </row>
    <row r="5376" spans="1:8">
      <c r="A5376" s="23">
        <v>5373</v>
      </c>
      <c r="B5376" s="23">
        <v>1000</v>
      </c>
      <c r="C5376" s="23">
        <v>0.7</v>
      </c>
      <c r="D5376" s="23">
        <v>3000</v>
      </c>
      <c r="E5376" s="23">
        <v>20</v>
      </c>
      <c r="F5376" s="23">
        <v>30</v>
      </c>
      <c r="G5376" s="23">
        <v>40</v>
      </c>
      <c r="H5376" s="25">
        <v>0</v>
      </c>
    </row>
    <row r="5377" spans="1:8">
      <c r="A5377" s="23">
        <v>5374</v>
      </c>
      <c r="B5377" s="23">
        <v>1000</v>
      </c>
      <c r="C5377" s="23">
        <v>0.7</v>
      </c>
      <c r="D5377" s="23">
        <v>3000</v>
      </c>
      <c r="E5377" s="23">
        <v>20</v>
      </c>
      <c r="F5377" s="23">
        <v>30</v>
      </c>
      <c r="G5377" s="23">
        <v>70</v>
      </c>
      <c r="H5377" s="25">
        <v>0</v>
      </c>
    </row>
    <row r="5378" spans="1:8">
      <c r="A5378" s="23">
        <v>5375</v>
      </c>
      <c r="B5378" s="23">
        <v>1000</v>
      </c>
      <c r="C5378" s="23">
        <v>0.7</v>
      </c>
      <c r="D5378" s="23">
        <v>3000</v>
      </c>
      <c r="E5378" s="23">
        <v>20</v>
      </c>
      <c r="F5378" s="23">
        <v>30</v>
      </c>
      <c r="G5378" s="23">
        <v>100</v>
      </c>
      <c r="H5378" s="25">
        <v>0</v>
      </c>
    </row>
    <row r="5379" spans="1:8">
      <c r="A5379" s="23">
        <v>5376</v>
      </c>
      <c r="B5379" s="23">
        <v>1000</v>
      </c>
      <c r="C5379" s="23">
        <v>0.7</v>
      </c>
      <c r="D5379" s="23">
        <v>3000</v>
      </c>
      <c r="E5379" s="23">
        <v>20</v>
      </c>
      <c r="F5379" s="23">
        <v>60</v>
      </c>
      <c r="G5379" s="23">
        <v>0</v>
      </c>
      <c r="H5379" s="25">
        <v>9.9373435969999999</v>
      </c>
    </row>
    <row r="5380" spans="1:8">
      <c r="A5380" s="23">
        <v>5377</v>
      </c>
      <c r="B5380" s="23">
        <v>1000</v>
      </c>
      <c r="C5380" s="23">
        <v>0.7</v>
      </c>
      <c r="D5380" s="23">
        <v>3000</v>
      </c>
      <c r="E5380" s="23">
        <v>20</v>
      </c>
      <c r="F5380" s="23">
        <v>60</v>
      </c>
      <c r="G5380" s="23">
        <v>5</v>
      </c>
      <c r="H5380" s="25">
        <v>0</v>
      </c>
    </row>
    <row r="5381" spans="1:8">
      <c r="A5381" s="23">
        <v>5378</v>
      </c>
      <c r="B5381" s="23">
        <v>1000</v>
      </c>
      <c r="C5381" s="23">
        <v>0.7</v>
      </c>
      <c r="D5381" s="23">
        <v>3000</v>
      </c>
      <c r="E5381" s="23">
        <v>20</v>
      </c>
      <c r="F5381" s="23">
        <v>60</v>
      </c>
      <c r="G5381" s="23">
        <v>10</v>
      </c>
      <c r="H5381" s="25">
        <v>0</v>
      </c>
    </row>
    <row r="5382" spans="1:8">
      <c r="A5382" s="23">
        <v>5379</v>
      </c>
      <c r="B5382" s="23">
        <v>1000</v>
      </c>
      <c r="C5382" s="23">
        <v>0.7</v>
      </c>
      <c r="D5382" s="23">
        <v>3000</v>
      </c>
      <c r="E5382" s="23">
        <v>20</v>
      </c>
      <c r="F5382" s="23">
        <v>60</v>
      </c>
      <c r="G5382" s="23">
        <v>40</v>
      </c>
      <c r="H5382" s="25">
        <v>0</v>
      </c>
    </row>
    <row r="5383" spans="1:8">
      <c r="A5383" s="23">
        <v>5380</v>
      </c>
      <c r="B5383" s="23">
        <v>1000</v>
      </c>
      <c r="C5383" s="23">
        <v>0.7</v>
      </c>
      <c r="D5383" s="23">
        <v>3000</v>
      </c>
      <c r="E5383" s="23">
        <v>20</v>
      </c>
      <c r="F5383" s="23">
        <v>60</v>
      </c>
      <c r="G5383" s="23">
        <v>70</v>
      </c>
      <c r="H5383" s="25">
        <v>0</v>
      </c>
    </row>
    <row r="5384" spans="1:8">
      <c r="A5384" s="23">
        <v>5381</v>
      </c>
      <c r="B5384" s="23">
        <v>1000</v>
      </c>
      <c r="C5384" s="23">
        <v>0.7</v>
      </c>
      <c r="D5384" s="23">
        <v>3000</v>
      </c>
      <c r="E5384" s="23">
        <v>20</v>
      </c>
      <c r="F5384" s="23">
        <v>60</v>
      </c>
      <c r="G5384" s="23">
        <v>100</v>
      </c>
      <c r="H5384" s="25">
        <v>0</v>
      </c>
    </row>
    <row r="5385" spans="1:8">
      <c r="A5385" s="23">
        <v>5382</v>
      </c>
      <c r="B5385" s="23">
        <v>1000</v>
      </c>
      <c r="C5385" s="23">
        <v>0.7</v>
      </c>
      <c r="D5385" s="23">
        <v>3000</v>
      </c>
      <c r="E5385" s="23">
        <v>50</v>
      </c>
      <c r="F5385" s="23">
        <v>0</v>
      </c>
      <c r="G5385" s="23">
        <v>0</v>
      </c>
      <c r="H5385" s="25">
        <v>14.19483662</v>
      </c>
    </row>
    <row r="5386" spans="1:8">
      <c r="A5386" s="23">
        <v>5383</v>
      </c>
      <c r="B5386" s="23">
        <v>1000</v>
      </c>
      <c r="C5386" s="23">
        <v>0.7</v>
      </c>
      <c r="D5386" s="23">
        <v>3000</v>
      </c>
      <c r="E5386" s="23">
        <v>50</v>
      </c>
      <c r="F5386" s="23">
        <v>0</v>
      </c>
      <c r="G5386" s="23">
        <v>5</v>
      </c>
      <c r="H5386" s="25">
        <v>10.65334702</v>
      </c>
    </row>
    <row r="5387" spans="1:8">
      <c r="A5387" s="23">
        <v>5384</v>
      </c>
      <c r="B5387" s="23">
        <v>1000</v>
      </c>
      <c r="C5387" s="23">
        <v>0.7</v>
      </c>
      <c r="D5387" s="23">
        <v>3000</v>
      </c>
      <c r="E5387" s="23">
        <v>50</v>
      </c>
      <c r="F5387" s="23">
        <v>0</v>
      </c>
      <c r="G5387" s="23">
        <v>10</v>
      </c>
      <c r="H5387" s="25">
        <v>9.7932281490000008</v>
      </c>
    </row>
    <row r="5388" spans="1:8">
      <c r="A5388" s="23">
        <v>5385</v>
      </c>
      <c r="B5388" s="23">
        <v>1000</v>
      </c>
      <c r="C5388" s="23">
        <v>0.7</v>
      </c>
      <c r="D5388" s="23">
        <v>3000</v>
      </c>
      <c r="E5388" s="23">
        <v>50</v>
      </c>
      <c r="F5388" s="23">
        <v>0</v>
      </c>
      <c r="G5388" s="23">
        <v>40</v>
      </c>
      <c r="H5388" s="25">
        <v>8.5094060900000006</v>
      </c>
    </row>
    <row r="5389" spans="1:8">
      <c r="A5389" s="23">
        <v>5386</v>
      </c>
      <c r="B5389" s="23">
        <v>1000</v>
      </c>
      <c r="C5389" s="23">
        <v>0.7</v>
      </c>
      <c r="D5389" s="23">
        <v>3000</v>
      </c>
      <c r="E5389" s="23">
        <v>50</v>
      </c>
      <c r="F5389" s="23">
        <v>0</v>
      </c>
      <c r="G5389" s="23">
        <v>70</v>
      </c>
      <c r="H5389" s="25">
        <v>0</v>
      </c>
    </row>
    <row r="5390" spans="1:8">
      <c r="A5390" s="23">
        <v>5387</v>
      </c>
      <c r="B5390" s="23">
        <v>1000</v>
      </c>
      <c r="C5390" s="23">
        <v>0.7</v>
      </c>
      <c r="D5390" s="23">
        <v>3000</v>
      </c>
      <c r="E5390" s="23">
        <v>50</v>
      </c>
      <c r="F5390" s="23">
        <v>0</v>
      </c>
      <c r="G5390" s="23">
        <v>100</v>
      </c>
      <c r="H5390" s="25">
        <v>0</v>
      </c>
    </row>
    <row r="5391" spans="1:8">
      <c r="A5391" s="23">
        <v>5388</v>
      </c>
      <c r="B5391" s="23">
        <v>1000</v>
      </c>
      <c r="C5391" s="23">
        <v>0.7</v>
      </c>
      <c r="D5391" s="23">
        <v>3000</v>
      </c>
      <c r="E5391" s="23">
        <v>50</v>
      </c>
      <c r="F5391" s="23">
        <v>30</v>
      </c>
      <c r="G5391" s="23">
        <v>0</v>
      </c>
      <c r="H5391" s="25">
        <v>13.11701012</v>
      </c>
    </row>
    <row r="5392" spans="1:8">
      <c r="A5392" s="23">
        <v>5389</v>
      </c>
      <c r="B5392" s="23">
        <v>1000</v>
      </c>
      <c r="C5392" s="23">
        <v>0.7</v>
      </c>
      <c r="D5392" s="23">
        <v>3000</v>
      </c>
      <c r="E5392" s="23">
        <v>50</v>
      </c>
      <c r="F5392" s="23">
        <v>30</v>
      </c>
      <c r="G5392" s="23">
        <v>5</v>
      </c>
      <c r="H5392" s="25">
        <v>9.7131118769999993</v>
      </c>
    </row>
    <row r="5393" spans="1:8">
      <c r="A5393" s="23">
        <v>5390</v>
      </c>
      <c r="B5393" s="23">
        <v>1000</v>
      </c>
      <c r="C5393" s="23">
        <v>0.7</v>
      </c>
      <c r="D5393" s="23">
        <v>3000</v>
      </c>
      <c r="E5393" s="23">
        <v>50</v>
      </c>
      <c r="F5393" s="23">
        <v>30</v>
      </c>
      <c r="G5393" s="23">
        <v>10</v>
      </c>
      <c r="H5393" s="25">
        <v>8.9804153440000007</v>
      </c>
    </row>
    <row r="5394" spans="1:8">
      <c r="A5394" s="23">
        <v>5391</v>
      </c>
      <c r="B5394" s="23">
        <v>1000</v>
      </c>
      <c r="C5394" s="23">
        <v>0.7</v>
      </c>
      <c r="D5394" s="23">
        <v>3000</v>
      </c>
      <c r="E5394" s="23">
        <v>50</v>
      </c>
      <c r="F5394" s="23">
        <v>30</v>
      </c>
      <c r="G5394" s="23">
        <v>40</v>
      </c>
      <c r="H5394" s="25">
        <v>0</v>
      </c>
    </row>
    <row r="5395" spans="1:8">
      <c r="A5395" s="23">
        <v>5392</v>
      </c>
      <c r="B5395" s="23">
        <v>1000</v>
      </c>
      <c r="C5395" s="23">
        <v>0.7</v>
      </c>
      <c r="D5395" s="23">
        <v>3000</v>
      </c>
      <c r="E5395" s="23">
        <v>50</v>
      </c>
      <c r="F5395" s="23">
        <v>30</v>
      </c>
      <c r="G5395" s="23">
        <v>70</v>
      </c>
      <c r="H5395" s="25">
        <v>0</v>
      </c>
    </row>
    <row r="5396" spans="1:8">
      <c r="A5396" s="23">
        <v>5393</v>
      </c>
      <c r="B5396" s="23">
        <v>1000</v>
      </c>
      <c r="C5396" s="23">
        <v>0.7</v>
      </c>
      <c r="D5396" s="23">
        <v>3000</v>
      </c>
      <c r="E5396" s="23">
        <v>50</v>
      </c>
      <c r="F5396" s="23">
        <v>30</v>
      </c>
      <c r="G5396" s="23">
        <v>100</v>
      </c>
      <c r="H5396" s="25">
        <v>0</v>
      </c>
    </row>
    <row r="5397" spans="1:8">
      <c r="A5397" s="23">
        <v>5394</v>
      </c>
      <c r="B5397" s="23">
        <v>1000</v>
      </c>
      <c r="C5397" s="23">
        <v>0.7</v>
      </c>
      <c r="D5397" s="23">
        <v>3000</v>
      </c>
      <c r="E5397" s="23">
        <v>50</v>
      </c>
      <c r="F5397" s="23">
        <v>60</v>
      </c>
      <c r="G5397" s="23">
        <v>0</v>
      </c>
      <c r="H5397" s="25">
        <v>9.9870624540000001</v>
      </c>
    </row>
    <row r="5398" spans="1:8">
      <c r="A5398" s="23">
        <v>5395</v>
      </c>
      <c r="B5398" s="23">
        <v>1000</v>
      </c>
      <c r="C5398" s="23">
        <v>0.7</v>
      </c>
      <c r="D5398" s="23">
        <v>3000</v>
      </c>
      <c r="E5398" s="23">
        <v>50</v>
      </c>
      <c r="F5398" s="23">
        <v>60</v>
      </c>
      <c r="G5398" s="23">
        <v>5</v>
      </c>
      <c r="H5398" s="25">
        <v>0</v>
      </c>
    </row>
    <row r="5399" spans="1:8">
      <c r="A5399" s="23">
        <v>5396</v>
      </c>
      <c r="B5399" s="23">
        <v>1000</v>
      </c>
      <c r="C5399" s="23">
        <v>0.7</v>
      </c>
      <c r="D5399" s="23">
        <v>3000</v>
      </c>
      <c r="E5399" s="23">
        <v>50</v>
      </c>
      <c r="F5399" s="23">
        <v>60</v>
      </c>
      <c r="G5399" s="23">
        <v>10</v>
      </c>
      <c r="H5399" s="25">
        <v>0</v>
      </c>
    </row>
    <row r="5400" spans="1:8">
      <c r="A5400" s="23">
        <v>5397</v>
      </c>
      <c r="B5400" s="23">
        <v>1000</v>
      </c>
      <c r="C5400" s="23">
        <v>0.7</v>
      </c>
      <c r="D5400" s="23">
        <v>3000</v>
      </c>
      <c r="E5400" s="23">
        <v>50</v>
      </c>
      <c r="F5400" s="23">
        <v>60</v>
      </c>
      <c r="G5400" s="23">
        <v>40</v>
      </c>
      <c r="H5400" s="25">
        <v>0</v>
      </c>
    </row>
    <row r="5401" spans="1:8">
      <c r="A5401" s="23">
        <v>5398</v>
      </c>
      <c r="B5401" s="23">
        <v>1000</v>
      </c>
      <c r="C5401" s="23">
        <v>0.7</v>
      </c>
      <c r="D5401" s="23">
        <v>3000</v>
      </c>
      <c r="E5401" s="23">
        <v>50</v>
      </c>
      <c r="F5401" s="23">
        <v>60</v>
      </c>
      <c r="G5401" s="23">
        <v>70</v>
      </c>
      <c r="H5401" s="25">
        <v>0</v>
      </c>
    </row>
    <row r="5402" spans="1:8">
      <c r="A5402" s="23">
        <v>5399</v>
      </c>
      <c r="B5402" s="23">
        <v>1000</v>
      </c>
      <c r="C5402" s="23">
        <v>0.7</v>
      </c>
      <c r="D5402" s="23">
        <v>3000</v>
      </c>
      <c r="E5402" s="23">
        <v>50</v>
      </c>
      <c r="F5402" s="23">
        <v>60</v>
      </c>
      <c r="G5402" s="23">
        <v>100</v>
      </c>
      <c r="H5402" s="25">
        <v>0</v>
      </c>
    </row>
    <row r="5403" spans="1:8">
      <c r="A5403" s="23">
        <v>5400</v>
      </c>
      <c r="B5403" s="23">
        <v>1000</v>
      </c>
      <c r="C5403" s="23">
        <v>0.6</v>
      </c>
      <c r="D5403" s="23">
        <v>10</v>
      </c>
      <c r="E5403" s="23">
        <v>1</v>
      </c>
      <c r="F5403" s="23">
        <v>0</v>
      </c>
      <c r="G5403" s="23">
        <v>0</v>
      </c>
      <c r="H5403" s="25">
        <v>0</v>
      </c>
    </row>
    <row r="5404" spans="1:8">
      <c r="A5404" s="23">
        <v>5401</v>
      </c>
      <c r="B5404" s="23">
        <v>1000</v>
      </c>
      <c r="C5404" s="23">
        <v>0.6</v>
      </c>
      <c r="D5404" s="23">
        <v>10</v>
      </c>
      <c r="E5404" s="23">
        <v>1</v>
      </c>
      <c r="F5404" s="23">
        <v>0</v>
      </c>
      <c r="G5404" s="23">
        <v>5</v>
      </c>
      <c r="H5404" s="25">
        <v>0</v>
      </c>
    </row>
    <row r="5405" spans="1:8">
      <c r="A5405" s="23">
        <v>5402</v>
      </c>
      <c r="B5405" s="23">
        <v>1000</v>
      </c>
      <c r="C5405" s="23">
        <v>0.6</v>
      </c>
      <c r="D5405" s="23">
        <v>10</v>
      </c>
      <c r="E5405" s="23">
        <v>1</v>
      </c>
      <c r="F5405" s="23">
        <v>0</v>
      </c>
      <c r="G5405" s="23">
        <v>10</v>
      </c>
      <c r="H5405" s="25">
        <v>0</v>
      </c>
    </row>
    <row r="5406" spans="1:8">
      <c r="A5406" s="23">
        <v>5403</v>
      </c>
      <c r="B5406" s="23">
        <v>1000</v>
      </c>
      <c r="C5406" s="23">
        <v>0.6</v>
      </c>
      <c r="D5406" s="23">
        <v>10</v>
      </c>
      <c r="E5406" s="23">
        <v>1</v>
      </c>
      <c r="F5406" s="23">
        <v>0</v>
      </c>
      <c r="G5406" s="23">
        <v>40</v>
      </c>
      <c r="H5406" s="25">
        <v>0</v>
      </c>
    </row>
    <row r="5407" spans="1:8">
      <c r="A5407" s="23">
        <v>5404</v>
      </c>
      <c r="B5407" s="23">
        <v>1000</v>
      </c>
      <c r="C5407" s="23">
        <v>0.6</v>
      </c>
      <c r="D5407" s="23">
        <v>10</v>
      </c>
      <c r="E5407" s="23">
        <v>1</v>
      </c>
      <c r="F5407" s="23">
        <v>0</v>
      </c>
      <c r="G5407" s="23">
        <v>70</v>
      </c>
      <c r="H5407" s="25">
        <v>0</v>
      </c>
    </row>
    <row r="5408" spans="1:8">
      <c r="A5408" s="23">
        <v>5405</v>
      </c>
      <c r="B5408" s="23">
        <v>1000</v>
      </c>
      <c r="C5408" s="23">
        <v>0.6</v>
      </c>
      <c r="D5408" s="23">
        <v>10</v>
      </c>
      <c r="E5408" s="23">
        <v>1</v>
      </c>
      <c r="F5408" s="23">
        <v>0</v>
      </c>
      <c r="G5408" s="23">
        <v>100</v>
      </c>
      <c r="H5408" s="25">
        <v>0</v>
      </c>
    </row>
    <row r="5409" spans="1:8">
      <c r="A5409" s="23">
        <v>5406</v>
      </c>
      <c r="B5409" s="23">
        <v>1000</v>
      </c>
      <c r="C5409" s="23">
        <v>0.6</v>
      </c>
      <c r="D5409" s="23">
        <v>10</v>
      </c>
      <c r="E5409" s="23">
        <v>1</v>
      </c>
      <c r="F5409" s="23">
        <v>30</v>
      </c>
      <c r="G5409" s="23">
        <v>0</v>
      </c>
      <c r="H5409" s="25">
        <v>0</v>
      </c>
    </row>
    <row r="5410" spans="1:8">
      <c r="A5410" s="23">
        <v>5407</v>
      </c>
      <c r="B5410" s="23">
        <v>1000</v>
      </c>
      <c r="C5410" s="23">
        <v>0.6</v>
      </c>
      <c r="D5410" s="23">
        <v>10</v>
      </c>
      <c r="E5410" s="23">
        <v>1</v>
      </c>
      <c r="F5410" s="23">
        <v>30</v>
      </c>
      <c r="G5410" s="23">
        <v>5</v>
      </c>
      <c r="H5410" s="25">
        <v>0</v>
      </c>
    </row>
    <row r="5411" spans="1:8">
      <c r="A5411" s="23">
        <v>5408</v>
      </c>
      <c r="B5411" s="23">
        <v>1000</v>
      </c>
      <c r="C5411" s="23">
        <v>0.6</v>
      </c>
      <c r="D5411" s="23">
        <v>10</v>
      </c>
      <c r="E5411" s="23">
        <v>1</v>
      </c>
      <c r="F5411" s="23">
        <v>30</v>
      </c>
      <c r="G5411" s="23">
        <v>10</v>
      </c>
      <c r="H5411" s="25">
        <v>0</v>
      </c>
    </row>
    <row r="5412" spans="1:8">
      <c r="A5412" s="23">
        <v>5409</v>
      </c>
      <c r="B5412" s="23">
        <v>1000</v>
      </c>
      <c r="C5412" s="23">
        <v>0.6</v>
      </c>
      <c r="D5412" s="23">
        <v>10</v>
      </c>
      <c r="E5412" s="23">
        <v>1</v>
      </c>
      <c r="F5412" s="23">
        <v>30</v>
      </c>
      <c r="G5412" s="23">
        <v>40</v>
      </c>
      <c r="H5412" s="25">
        <v>0</v>
      </c>
    </row>
    <row r="5413" spans="1:8">
      <c r="A5413" s="23">
        <v>5410</v>
      </c>
      <c r="B5413" s="23">
        <v>1000</v>
      </c>
      <c r="C5413" s="23">
        <v>0.6</v>
      </c>
      <c r="D5413" s="23">
        <v>10</v>
      </c>
      <c r="E5413" s="23">
        <v>1</v>
      </c>
      <c r="F5413" s="23">
        <v>30</v>
      </c>
      <c r="G5413" s="23">
        <v>70</v>
      </c>
      <c r="H5413" s="25">
        <v>0</v>
      </c>
    </row>
    <row r="5414" spans="1:8">
      <c r="A5414" s="23">
        <v>5411</v>
      </c>
      <c r="B5414" s="23">
        <v>1000</v>
      </c>
      <c r="C5414" s="23">
        <v>0.6</v>
      </c>
      <c r="D5414" s="23">
        <v>10</v>
      </c>
      <c r="E5414" s="23">
        <v>1</v>
      </c>
      <c r="F5414" s="23">
        <v>30</v>
      </c>
      <c r="G5414" s="23">
        <v>100</v>
      </c>
      <c r="H5414" s="25">
        <v>0</v>
      </c>
    </row>
    <row r="5415" spans="1:8">
      <c r="A5415" s="23">
        <v>5412</v>
      </c>
      <c r="B5415" s="23">
        <v>1000</v>
      </c>
      <c r="C5415" s="23">
        <v>0.6</v>
      </c>
      <c r="D5415" s="23">
        <v>10</v>
      </c>
      <c r="E5415" s="23">
        <v>1</v>
      </c>
      <c r="F5415" s="23">
        <v>60</v>
      </c>
      <c r="G5415" s="23">
        <v>0</v>
      </c>
      <c r="H5415" s="25">
        <v>0</v>
      </c>
    </row>
    <row r="5416" spans="1:8">
      <c r="A5416" s="23">
        <v>5413</v>
      </c>
      <c r="B5416" s="23">
        <v>1000</v>
      </c>
      <c r="C5416" s="23">
        <v>0.6</v>
      </c>
      <c r="D5416" s="23">
        <v>10</v>
      </c>
      <c r="E5416" s="23">
        <v>1</v>
      </c>
      <c r="F5416" s="23">
        <v>60</v>
      </c>
      <c r="G5416" s="23">
        <v>5</v>
      </c>
      <c r="H5416" s="25">
        <v>0</v>
      </c>
    </row>
    <row r="5417" spans="1:8">
      <c r="A5417" s="23">
        <v>5414</v>
      </c>
      <c r="B5417" s="23">
        <v>1000</v>
      </c>
      <c r="C5417" s="23">
        <v>0.6</v>
      </c>
      <c r="D5417" s="23">
        <v>10</v>
      </c>
      <c r="E5417" s="23">
        <v>1</v>
      </c>
      <c r="F5417" s="23">
        <v>60</v>
      </c>
      <c r="G5417" s="23">
        <v>10</v>
      </c>
      <c r="H5417" s="25">
        <v>0</v>
      </c>
    </row>
    <row r="5418" spans="1:8">
      <c r="A5418" s="23">
        <v>5415</v>
      </c>
      <c r="B5418" s="23">
        <v>1000</v>
      </c>
      <c r="C5418" s="23">
        <v>0.6</v>
      </c>
      <c r="D5418" s="23">
        <v>10</v>
      </c>
      <c r="E5418" s="23">
        <v>1</v>
      </c>
      <c r="F5418" s="23">
        <v>60</v>
      </c>
      <c r="G5418" s="23">
        <v>40</v>
      </c>
      <c r="H5418" s="25">
        <v>0</v>
      </c>
    </row>
    <row r="5419" spans="1:8">
      <c r="A5419" s="23">
        <v>5416</v>
      </c>
      <c r="B5419" s="23">
        <v>1000</v>
      </c>
      <c r="C5419" s="23">
        <v>0.6</v>
      </c>
      <c r="D5419" s="23">
        <v>10</v>
      </c>
      <c r="E5419" s="23">
        <v>1</v>
      </c>
      <c r="F5419" s="23">
        <v>60</v>
      </c>
      <c r="G5419" s="23">
        <v>70</v>
      </c>
      <c r="H5419" s="25">
        <v>0</v>
      </c>
    </row>
    <row r="5420" spans="1:8">
      <c r="A5420" s="23">
        <v>5417</v>
      </c>
      <c r="B5420" s="23">
        <v>1000</v>
      </c>
      <c r="C5420" s="23">
        <v>0.6</v>
      </c>
      <c r="D5420" s="23">
        <v>10</v>
      </c>
      <c r="E5420" s="23">
        <v>1</v>
      </c>
      <c r="F5420" s="23">
        <v>60</v>
      </c>
      <c r="G5420" s="23">
        <v>100</v>
      </c>
      <c r="H5420" s="25">
        <v>0</v>
      </c>
    </row>
    <row r="5421" spans="1:8">
      <c r="A5421" s="23">
        <v>5418</v>
      </c>
      <c r="B5421" s="23">
        <v>1000</v>
      </c>
      <c r="C5421" s="23">
        <v>0.6</v>
      </c>
      <c r="D5421" s="23">
        <v>10</v>
      </c>
      <c r="E5421" s="23">
        <v>5</v>
      </c>
      <c r="F5421" s="23">
        <v>0</v>
      </c>
      <c r="G5421" s="23">
        <v>0</v>
      </c>
      <c r="H5421" s="25">
        <v>0</v>
      </c>
    </row>
    <row r="5422" spans="1:8">
      <c r="A5422" s="23">
        <v>5419</v>
      </c>
      <c r="B5422" s="23">
        <v>1000</v>
      </c>
      <c r="C5422" s="23">
        <v>0.6</v>
      </c>
      <c r="D5422" s="23">
        <v>10</v>
      </c>
      <c r="E5422" s="23">
        <v>5</v>
      </c>
      <c r="F5422" s="23">
        <v>0</v>
      </c>
      <c r="G5422" s="23">
        <v>5</v>
      </c>
      <c r="H5422" s="25">
        <v>0</v>
      </c>
    </row>
    <row r="5423" spans="1:8">
      <c r="A5423" s="23">
        <v>5420</v>
      </c>
      <c r="B5423" s="23">
        <v>1000</v>
      </c>
      <c r="C5423" s="23">
        <v>0.6</v>
      </c>
      <c r="D5423" s="23">
        <v>10</v>
      </c>
      <c r="E5423" s="23">
        <v>5</v>
      </c>
      <c r="F5423" s="23">
        <v>0</v>
      </c>
      <c r="G5423" s="23">
        <v>10</v>
      </c>
      <c r="H5423" s="25">
        <v>0</v>
      </c>
    </row>
    <row r="5424" spans="1:8">
      <c r="A5424" s="23">
        <v>5421</v>
      </c>
      <c r="B5424" s="23">
        <v>1000</v>
      </c>
      <c r="C5424" s="23">
        <v>0.6</v>
      </c>
      <c r="D5424" s="23">
        <v>10</v>
      </c>
      <c r="E5424" s="23">
        <v>5</v>
      </c>
      <c r="F5424" s="23">
        <v>0</v>
      </c>
      <c r="G5424" s="23">
        <v>40</v>
      </c>
      <c r="H5424" s="25">
        <v>0</v>
      </c>
    </row>
    <row r="5425" spans="1:8">
      <c r="A5425" s="23">
        <v>5422</v>
      </c>
      <c r="B5425" s="23">
        <v>1000</v>
      </c>
      <c r="C5425" s="23">
        <v>0.6</v>
      </c>
      <c r="D5425" s="23">
        <v>10</v>
      </c>
      <c r="E5425" s="23">
        <v>5</v>
      </c>
      <c r="F5425" s="23">
        <v>0</v>
      </c>
      <c r="G5425" s="23">
        <v>70</v>
      </c>
      <c r="H5425" s="25">
        <v>0</v>
      </c>
    </row>
    <row r="5426" spans="1:8">
      <c r="A5426" s="23">
        <v>5423</v>
      </c>
      <c r="B5426" s="23">
        <v>1000</v>
      </c>
      <c r="C5426" s="23">
        <v>0.6</v>
      </c>
      <c r="D5426" s="23">
        <v>10</v>
      </c>
      <c r="E5426" s="23">
        <v>5</v>
      </c>
      <c r="F5426" s="23">
        <v>0</v>
      </c>
      <c r="G5426" s="23">
        <v>100</v>
      </c>
      <c r="H5426" s="25">
        <v>0</v>
      </c>
    </row>
    <row r="5427" spans="1:8">
      <c r="A5427" s="23">
        <v>5424</v>
      </c>
      <c r="B5427" s="23">
        <v>1000</v>
      </c>
      <c r="C5427" s="23">
        <v>0.6</v>
      </c>
      <c r="D5427" s="23">
        <v>10</v>
      </c>
      <c r="E5427" s="23">
        <v>5</v>
      </c>
      <c r="F5427" s="23">
        <v>30</v>
      </c>
      <c r="G5427" s="23">
        <v>0</v>
      </c>
      <c r="H5427" s="25">
        <v>0</v>
      </c>
    </row>
    <row r="5428" spans="1:8">
      <c r="A5428" s="23">
        <v>5425</v>
      </c>
      <c r="B5428" s="23">
        <v>1000</v>
      </c>
      <c r="C5428" s="23">
        <v>0.6</v>
      </c>
      <c r="D5428" s="23">
        <v>10</v>
      </c>
      <c r="E5428" s="23">
        <v>5</v>
      </c>
      <c r="F5428" s="23">
        <v>30</v>
      </c>
      <c r="G5428" s="23">
        <v>5</v>
      </c>
      <c r="H5428" s="25">
        <v>0</v>
      </c>
    </row>
    <row r="5429" spans="1:8">
      <c r="A5429" s="23">
        <v>5426</v>
      </c>
      <c r="B5429" s="23">
        <v>1000</v>
      </c>
      <c r="C5429" s="23">
        <v>0.6</v>
      </c>
      <c r="D5429" s="23">
        <v>10</v>
      </c>
      <c r="E5429" s="23">
        <v>5</v>
      </c>
      <c r="F5429" s="23">
        <v>30</v>
      </c>
      <c r="G5429" s="23">
        <v>10</v>
      </c>
      <c r="H5429" s="25">
        <v>0</v>
      </c>
    </row>
    <row r="5430" spans="1:8">
      <c r="A5430" s="23">
        <v>5427</v>
      </c>
      <c r="B5430" s="23">
        <v>1000</v>
      </c>
      <c r="C5430" s="23">
        <v>0.6</v>
      </c>
      <c r="D5430" s="23">
        <v>10</v>
      </c>
      <c r="E5430" s="23">
        <v>5</v>
      </c>
      <c r="F5430" s="23">
        <v>30</v>
      </c>
      <c r="G5430" s="23">
        <v>40</v>
      </c>
      <c r="H5430" s="25">
        <v>0</v>
      </c>
    </row>
    <row r="5431" spans="1:8">
      <c r="A5431" s="23">
        <v>5428</v>
      </c>
      <c r="B5431" s="23">
        <v>1000</v>
      </c>
      <c r="C5431" s="23">
        <v>0.6</v>
      </c>
      <c r="D5431" s="23">
        <v>10</v>
      </c>
      <c r="E5431" s="23">
        <v>5</v>
      </c>
      <c r="F5431" s="23">
        <v>30</v>
      </c>
      <c r="G5431" s="23">
        <v>70</v>
      </c>
      <c r="H5431" s="25">
        <v>0</v>
      </c>
    </row>
    <row r="5432" spans="1:8">
      <c r="A5432" s="23">
        <v>5429</v>
      </c>
      <c r="B5432" s="23">
        <v>1000</v>
      </c>
      <c r="C5432" s="23">
        <v>0.6</v>
      </c>
      <c r="D5432" s="23">
        <v>10</v>
      </c>
      <c r="E5432" s="23">
        <v>5</v>
      </c>
      <c r="F5432" s="23">
        <v>30</v>
      </c>
      <c r="G5432" s="23">
        <v>100</v>
      </c>
      <c r="H5432" s="25">
        <v>0</v>
      </c>
    </row>
    <row r="5433" spans="1:8">
      <c r="A5433" s="23">
        <v>5430</v>
      </c>
      <c r="B5433" s="23">
        <v>1000</v>
      </c>
      <c r="C5433" s="23">
        <v>0.6</v>
      </c>
      <c r="D5433" s="23">
        <v>10</v>
      </c>
      <c r="E5433" s="23">
        <v>5</v>
      </c>
      <c r="F5433" s="23">
        <v>60</v>
      </c>
      <c r="G5433" s="23">
        <v>0</v>
      </c>
      <c r="H5433" s="25">
        <v>0</v>
      </c>
    </row>
    <row r="5434" spans="1:8">
      <c r="A5434" s="23">
        <v>5431</v>
      </c>
      <c r="B5434" s="23">
        <v>1000</v>
      </c>
      <c r="C5434" s="23">
        <v>0.6</v>
      </c>
      <c r="D5434" s="23">
        <v>10</v>
      </c>
      <c r="E5434" s="23">
        <v>5</v>
      </c>
      <c r="F5434" s="23">
        <v>60</v>
      </c>
      <c r="G5434" s="23">
        <v>5</v>
      </c>
      <c r="H5434" s="25">
        <v>0</v>
      </c>
    </row>
    <row r="5435" spans="1:8">
      <c r="A5435" s="23">
        <v>5432</v>
      </c>
      <c r="B5435" s="23">
        <v>1000</v>
      </c>
      <c r="C5435" s="23">
        <v>0.6</v>
      </c>
      <c r="D5435" s="23">
        <v>10</v>
      </c>
      <c r="E5435" s="23">
        <v>5</v>
      </c>
      <c r="F5435" s="23">
        <v>60</v>
      </c>
      <c r="G5435" s="23">
        <v>10</v>
      </c>
      <c r="H5435" s="25">
        <v>0</v>
      </c>
    </row>
    <row r="5436" spans="1:8">
      <c r="A5436" s="23">
        <v>5433</v>
      </c>
      <c r="B5436" s="23">
        <v>1000</v>
      </c>
      <c r="C5436" s="23">
        <v>0.6</v>
      </c>
      <c r="D5436" s="23">
        <v>10</v>
      </c>
      <c r="E5436" s="23">
        <v>5</v>
      </c>
      <c r="F5436" s="23">
        <v>60</v>
      </c>
      <c r="G5436" s="23">
        <v>40</v>
      </c>
      <c r="H5436" s="25">
        <v>0</v>
      </c>
    </row>
    <row r="5437" spans="1:8">
      <c r="A5437" s="23">
        <v>5434</v>
      </c>
      <c r="B5437" s="23">
        <v>1000</v>
      </c>
      <c r="C5437" s="23">
        <v>0.6</v>
      </c>
      <c r="D5437" s="23">
        <v>10</v>
      </c>
      <c r="E5437" s="23">
        <v>5</v>
      </c>
      <c r="F5437" s="23">
        <v>60</v>
      </c>
      <c r="G5437" s="23">
        <v>70</v>
      </c>
      <c r="H5437" s="25">
        <v>0</v>
      </c>
    </row>
    <row r="5438" spans="1:8">
      <c r="A5438" s="23">
        <v>5435</v>
      </c>
      <c r="B5438" s="23">
        <v>1000</v>
      </c>
      <c r="C5438" s="23">
        <v>0.6</v>
      </c>
      <c r="D5438" s="23">
        <v>10</v>
      </c>
      <c r="E5438" s="23">
        <v>5</v>
      </c>
      <c r="F5438" s="23">
        <v>60</v>
      </c>
      <c r="G5438" s="23">
        <v>100</v>
      </c>
      <c r="H5438" s="25">
        <v>0</v>
      </c>
    </row>
    <row r="5439" spans="1:8">
      <c r="A5439" s="23">
        <v>5436</v>
      </c>
      <c r="B5439" s="23">
        <v>1000</v>
      </c>
      <c r="C5439" s="23">
        <v>0.6</v>
      </c>
      <c r="D5439" s="23">
        <v>10</v>
      </c>
      <c r="E5439" s="23">
        <v>10</v>
      </c>
      <c r="F5439" s="23">
        <v>0</v>
      </c>
      <c r="G5439" s="23">
        <v>0</v>
      </c>
      <c r="H5439" s="25">
        <v>0.34843674299999999</v>
      </c>
    </row>
    <row r="5440" spans="1:8">
      <c r="A5440" s="23">
        <v>5437</v>
      </c>
      <c r="B5440" s="23">
        <v>1000</v>
      </c>
      <c r="C5440" s="23">
        <v>0.6</v>
      </c>
      <c r="D5440" s="23">
        <v>10</v>
      </c>
      <c r="E5440" s="23">
        <v>10</v>
      </c>
      <c r="F5440" s="23">
        <v>0</v>
      </c>
      <c r="G5440" s="23">
        <v>5</v>
      </c>
      <c r="H5440" s="25">
        <v>0</v>
      </c>
    </row>
    <row r="5441" spans="1:8">
      <c r="A5441" s="23">
        <v>5438</v>
      </c>
      <c r="B5441" s="23">
        <v>1000</v>
      </c>
      <c r="C5441" s="23">
        <v>0.6</v>
      </c>
      <c r="D5441" s="23">
        <v>10</v>
      </c>
      <c r="E5441" s="23">
        <v>10</v>
      </c>
      <c r="F5441" s="23">
        <v>0</v>
      </c>
      <c r="G5441" s="23">
        <v>10</v>
      </c>
      <c r="H5441" s="25">
        <v>0</v>
      </c>
    </row>
    <row r="5442" spans="1:8">
      <c r="A5442" s="23">
        <v>5439</v>
      </c>
      <c r="B5442" s="23">
        <v>1000</v>
      </c>
      <c r="C5442" s="23">
        <v>0.6</v>
      </c>
      <c r="D5442" s="23">
        <v>10</v>
      </c>
      <c r="E5442" s="23">
        <v>10</v>
      </c>
      <c r="F5442" s="23">
        <v>0</v>
      </c>
      <c r="G5442" s="23">
        <v>40</v>
      </c>
      <c r="H5442" s="25">
        <v>0</v>
      </c>
    </row>
    <row r="5443" spans="1:8">
      <c r="A5443" s="23">
        <v>5440</v>
      </c>
      <c r="B5443" s="23">
        <v>1000</v>
      </c>
      <c r="C5443" s="23">
        <v>0.6</v>
      </c>
      <c r="D5443" s="23">
        <v>10</v>
      </c>
      <c r="E5443" s="23">
        <v>10</v>
      </c>
      <c r="F5443" s="23">
        <v>0</v>
      </c>
      <c r="G5443" s="23">
        <v>70</v>
      </c>
      <c r="H5443" s="25">
        <v>0</v>
      </c>
    </row>
    <row r="5444" spans="1:8">
      <c r="A5444" s="23">
        <v>5441</v>
      </c>
      <c r="B5444" s="23">
        <v>1000</v>
      </c>
      <c r="C5444" s="23">
        <v>0.6</v>
      </c>
      <c r="D5444" s="23">
        <v>10</v>
      </c>
      <c r="E5444" s="23">
        <v>10</v>
      </c>
      <c r="F5444" s="23">
        <v>0</v>
      </c>
      <c r="G5444" s="23">
        <v>100</v>
      </c>
      <c r="H5444" s="25">
        <v>0</v>
      </c>
    </row>
    <row r="5445" spans="1:8">
      <c r="A5445" s="23">
        <v>5442</v>
      </c>
      <c r="B5445" s="23">
        <v>1000</v>
      </c>
      <c r="C5445" s="23">
        <v>0.6</v>
      </c>
      <c r="D5445" s="23">
        <v>10</v>
      </c>
      <c r="E5445" s="23">
        <v>10</v>
      </c>
      <c r="F5445" s="23">
        <v>30</v>
      </c>
      <c r="G5445" s="23">
        <v>0</v>
      </c>
      <c r="H5445" s="25">
        <v>0.348287821</v>
      </c>
    </row>
    <row r="5446" spans="1:8">
      <c r="A5446" s="23">
        <v>5443</v>
      </c>
      <c r="B5446" s="23">
        <v>1000</v>
      </c>
      <c r="C5446" s="23">
        <v>0.6</v>
      </c>
      <c r="D5446" s="23">
        <v>10</v>
      </c>
      <c r="E5446" s="23">
        <v>10</v>
      </c>
      <c r="F5446" s="23">
        <v>30</v>
      </c>
      <c r="G5446" s="23">
        <v>5</v>
      </c>
      <c r="H5446" s="25">
        <v>0</v>
      </c>
    </row>
    <row r="5447" spans="1:8">
      <c r="A5447" s="23">
        <v>5444</v>
      </c>
      <c r="B5447" s="23">
        <v>1000</v>
      </c>
      <c r="C5447" s="23">
        <v>0.6</v>
      </c>
      <c r="D5447" s="23">
        <v>10</v>
      </c>
      <c r="E5447" s="23">
        <v>10</v>
      </c>
      <c r="F5447" s="23">
        <v>30</v>
      </c>
      <c r="G5447" s="23">
        <v>10</v>
      </c>
      <c r="H5447" s="25">
        <v>0</v>
      </c>
    </row>
    <row r="5448" spans="1:8">
      <c r="A5448" s="23">
        <v>5445</v>
      </c>
      <c r="B5448" s="23">
        <v>1000</v>
      </c>
      <c r="C5448" s="23">
        <v>0.6</v>
      </c>
      <c r="D5448" s="23">
        <v>10</v>
      </c>
      <c r="E5448" s="23">
        <v>10</v>
      </c>
      <c r="F5448" s="23">
        <v>30</v>
      </c>
      <c r="G5448" s="23">
        <v>40</v>
      </c>
      <c r="H5448" s="25">
        <v>0</v>
      </c>
    </row>
    <row r="5449" spans="1:8">
      <c r="A5449" s="23">
        <v>5446</v>
      </c>
      <c r="B5449" s="23">
        <v>1000</v>
      </c>
      <c r="C5449" s="23">
        <v>0.6</v>
      </c>
      <c r="D5449" s="23">
        <v>10</v>
      </c>
      <c r="E5449" s="23">
        <v>10</v>
      </c>
      <c r="F5449" s="23">
        <v>30</v>
      </c>
      <c r="G5449" s="23">
        <v>70</v>
      </c>
      <c r="H5449" s="25">
        <v>0</v>
      </c>
    </row>
    <row r="5450" spans="1:8">
      <c r="A5450" s="23">
        <v>5447</v>
      </c>
      <c r="B5450" s="23">
        <v>1000</v>
      </c>
      <c r="C5450" s="23">
        <v>0.6</v>
      </c>
      <c r="D5450" s="23">
        <v>10</v>
      </c>
      <c r="E5450" s="23">
        <v>10</v>
      </c>
      <c r="F5450" s="23">
        <v>30</v>
      </c>
      <c r="G5450" s="23">
        <v>100</v>
      </c>
      <c r="H5450" s="25">
        <v>0</v>
      </c>
    </row>
    <row r="5451" spans="1:8">
      <c r="A5451" s="23">
        <v>5448</v>
      </c>
      <c r="B5451" s="23">
        <v>1000</v>
      </c>
      <c r="C5451" s="23">
        <v>0.6</v>
      </c>
      <c r="D5451" s="23">
        <v>10</v>
      </c>
      <c r="E5451" s="23">
        <v>10</v>
      </c>
      <c r="F5451" s="23">
        <v>60</v>
      </c>
      <c r="G5451" s="23">
        <v>0</v>
      </c>
      <c r="H5451" s="25">
        <v>0.34758621499999998</v>
      </c>
    </row>
    <row r="5452" spans="1:8">
      <c r="A5452" s="23">
        <v>5449</v>
      </c>
      <c r="B5452" s="23">
        <v>1000</v>
      </c>
      <c r="C5452" s="23">
        <v>0.6</v>
      </c>
      <c r="D5452" s="23">
        <v>10</v>
      </c>
      <c r="E5452" s="23">
        <v>10</v>
      </c>
      <c r="F5452" s="23">
        <v>60</v>
      </c>
      <c r="G5452" s="23">
        <v>5</v>
      </c>
      <c r="H5452" s="25">
        <v>0</v>
      </c>
    </row>
    <row r="5453" spans="1:8">
      <c r="A5453" s="23">
        <v>5450</v>
      </c>
      <c r="B5453" s="23">
        <v>1000</v>
      </c>
      <c r="C5453" s="23">
        <v>0.6</v>
      </c>
      <c r="D5453" s="23">
        <v>10</v>
      </c>
      <c r="E5453" s="23">
        <v>10</v>
      </c>
      <c r="F5453" s="23">
        <v>60</v>
      </c>
      <c r="G5453" s="23">
        <v>10</v>
      </c>
      <c r="H5453" s="25">
        <v>0</v>
      </c>
    </row>
    <row r="5454" spans="1:8">
      <c r="A5454" s="23">
        <v>5451</v>
      </c>
      <c r="B5454" s="23">
        <v>1000</v>
      </c>
      <c r="C5454" s="23">
        <v>0.6</v>
      </c>
      <c r="D5454" s="23">
        <v>10</v>
      </c>
      <c r="E5454" s="23">
        <v>10</v>
      </c>
      <c r="F5454" s="23">
        <v>60</v>
      </c>
      <c r="G5454" s="23">
        <v>40</v>
      </c>
      <c r="H5454" s="25">
        <v>0</v>
      </c>
    </row>
    <row r="5455" spans="1:8">
      <c r="A5455" s="23">
        <v>5452</v>
      </c>
      <c r="B5455" s="23">
        <v>1000</v>
      </c>
      <c r="C5455" s="23">
        <v>0.6</v>
      </c>
      <c r="D5455" s="23">
        <v>10</v>
      </c>
      <c r="E5455" s="23">
        <v>10</v>
      </c>
      <c r="F5455" s="23">
        <v>60</v>
      </c>
      <c r="G5455" s="23">
        <v>70</v>
      </c>
      <c r="H5455" s="25">
        <v>0</v>
      </c>
    </row>
    <row r="5456" spans="1:8">
      <c r="A5456" s="23">
        <v>5453</v>
      </c>
      <c r="B5456" s="23">
        <v>1000</v>
      </c>
      <c r="C5456" s="23">
        <v>0.6</v>
      </c>
      <c r="D5456" s="23">
        <v>10</v>
      </c>
      <c r="E5456" s="23">
        <v>10</v>
      </c>
      <c r="F5456" s="23">
        <v>60</v>
      </c>
      <c r="G5456" s="23">
        <v>100</v>
      </c>
      <c r="H5456" s="25">
        <v>0</v>
      </c>
    </row>
    <row r="5457" spans="1:8">
      <c r="A5457" s="23">
        <v>5454</v>
      </c>
      <c r="B5457" s="23">
        <v>1000</v>
      </c>
      <c r="C5457" s="23">
        <v>0.6</v>
      </c>
      <c r="D5457" s="23">
        <v>10</v>
      </c>
      <c r="E5457" s="23">
        <v>20</v>
      </c>
      <c r="F5457" s="23">
        <v>0</v>
      </c>
      <c r="G5457" s="23">
        <v>0</v>
      </c>
      <c r="H5457" s="25">
        <v>0.69370102899999997</v>
      </c>
    </row>
    <row r="5458" spans="1:8">
      <c r="A5458" s="23">
        <v>5455</v>
      </c>
      <c r="B5458" s="23">
        <v>1000</v>
      </c>
      <c r="C5458" s="23">
        <v>0.6</v>
      </c>
      <c r="D5458" s="23">
        <v>10</v>
      </c>
      <c r="E5458" s="23">
        <v>20</v>
      </c>
      <c r="F5458" s="23">
        <v>0</v>
      </c>
      <c r="G5458" s="23">
        <v>5</v>
      </c>
      <c r="H5458" s="25">
        <v>0</v>
      </c>
    </row>
    <row r="5459" spans="1:8">
      <c r="A5459" s="23">
        <v>5456</v>
      </c>
      <c r="B5459" s="23">
        <v>1000</v>
      </c>
      <c r="C5459" s="23">
        <v>0.6</v>
      </c>
      <c r="D5459" s="23">
        <v>10</v>
      </c>
      <c r="E5459" s="23">
        <v>20</v>
      </c>
      <c r="F5459" s="23">
        <v>0</v>
      </c>
      <c r="G5459" s="23">
        <v>10</v>
      </c>
      <c r="H5459" s="25">
        <v>0</v>
      </c>
    </row>
    <row r="5460" spans="1:8">
      <c r="A5460" s="23">
        <v>5457</v>
      </c>
      <c r="B5460" s="23">
        <v>1000</v>
      </c>
      <c r="C5460" s="23">
        <v>0.6</v>
      </c>
      <c r="D5460" s="23">
        <v>10</v>
      </c>
      <c r="E5460" s="23">
        <v>20</v>
      </c>
      <c r="F5460" s="23">
        <v>0</v>
      </c>
      <c r="G5460" s="23">
        <v>40</v>
      </c>
      <c r="H5460" s="25">
        <v>0</v>
      </c>
    </row>
    <row r="5461" spans="1:8">
      <c r="A5461" s="23">
        <v>5458</v>
      </c>
      <c r="B5461" s="23">
        <v>1000</v>
      </c>
      <c r="C5461" s="23">
        <v>0.6</v>
      </c>
      <c r="D5461" s="23">
        <v>10</v>
      </c>
      <c r="E5461" s="23">
        <v>20</v>
      </c>
      <c r="F5461" s="23">
        <v>0</v>
      </c>
      <c r="G5461" s="23">
        <v>70</v>
      </c>
      <c r="H5461" s="25">
        <v>0</v>
      </c>
    </row>
    <row r="5462" spans="1:8">
      <c r="A5462" s="23">
        <v>5459</v>
      </c>
      <c r="B5462" s="23">
        <v>1000</v>
      </c>
      <c r="C5462" s="23">
        <v>0.6</v>
      </c>
      <c r="D5462" s="23">
        <v>10</v>
      </c>
      <c r="E5462" s="23">
        <v>20</v>
      </c>
      <c r="F5462" s="23">
        <v>0</v>
      </c>
      <c r="G5462" s="23">
        <v>100</v>
      </c>
      <c r="H5462" s="25">
        <v>0</v>
      </c>
    </row>
    <row r="5463" spans="1:8">
      <c r="A5463" s="23">
        <v>5460</v>
      </c>
      <c r="B5463" s="23">
        <v>1000</v>
      </c>
      <c r="C5463" s="23">
        <v>0.6</v>
      </c>
      <c r="D5463" s="23">
        <v>10</v>
      </c>
      <c r="E5463" s="23">
        <v>20</v>
      </c>
      <c r="F5463" s="23">
        <v>30</v>
      </c>
      <c r="G5463" s="23">
        <v>0</v>
      </c>
      <c r="H5463" s="25">
        <v>0.69275963299999999</v>
      </c>
    </row>
    <row r="5464" spans="1:8">
      <c r="A5464" s="23">
        <v>5461</v>
      </c>
      <c r="B5464" s="23">
        <v>1000</v>
      </c>
      <c r="C5464" s="23">
        <v>0.6</v>
      </c>
      <c r="D5464" s="23">
        <v>10</v>
      </c>
      <c r="E5464" s="23">
        <v>20</v>
      </c>
      <c r="F5464" s="23">
        <v>30</v>
      </c>
      <c r="G5464" s="23">
        <v>5</v>
      </c>
      <c r="H5464" s="25">
        <v>0</v>
      </c>
    </row>
    <row r="5465" spans="1:8">
      <c r="A5465" s="23">
        <v>5462</v>
      </c>
      <c r="B5465" s="23">
        <v>1000</v>
      </c>
      <c r="C5465" s="23">
        <v>0.6</v>
      </c>
      <c r="D5465" s="23">
        <v>10</v>
      </c>
      <c r="E5465" s="23">
        <v>20</v>
      </c>
      <c r="F5465" s="23">
        <v>30</v>
      </c>
      <c r="G5465" s="23">
        <v>10</v>
      </c>
      <c r="H5465" s="25">
        <v>0</v>
      </c>
    </row>
    <row r="5466" spans="1:8">
      <c r="A5466" s="23">
        <v>5463</v>
      </c>
      <c r="B5466" s="23">
        <v>1000</v>
      </c>
      <c r="C5466" s="23">
        <v>0.6</v>
      </c>
      <c r="D5466" s="23">
        <v>10</v>
      </c>
      <c r="E5466" s="23">
        <v>20</v>
      </c>
      <c r="F5466" s="23">
        <v>30</v>
      </c>
      <c r="G5466" s="23">
        <v>40</v>
      </c>
      <c r="H5466" s="25">
        <v>0</v>
      </c>
    </row>
    <row r="5467" spans="1:8">
      <c r="A5467" s="23">
        <v>5464</v>
      </c>
      <c r="B5467" s="23">
        <v>1000</v>
      </c>
      <c r="C5467" s="23">
        <v>0.6</v>
      </c>
      <c r="D5467" s="23">
        <v>10</v>
      </c>
      <c r="E5467" s="23">
        <v>20</v>
      </c>
      <c r="F5467" s="23">
        <v>30</v>
      </c>
      <c r="G5467" s="23">
        <v>70</v>
      </c>
      <c r="H5467" s="25">
        <v>0</v>
      </c>
    </row>
    <row r="5468" spans="1:8">
      <c r="A5468" s="23">
        <v>5465</v>
      </c>
      <c r="B5468" s="23">
        <v>1000</v>
      </c>
      <c r="C5468" s="23">
        <v>0.6</v>
      </c>
      <c r="D5468" s="23">
        <v>10</v>
      </c>
      <c r="E5468" s="23">
        <v>20</v>
      </c>
      <c r="F5468" s="23">
        <v>30</v>
      </c>
      <c r="G5468" s="23">
        <v>100</v>
      </c>
      <c r="H5468" s="25">
        <v>0</v>
      </c>
    </row>
    <row r="5469" spans="1:8">
      <c r="A5469" s="23">
        <v>5466</v>
      </c>
      <c r="B5469" s="23">
        <v>1000</v>
      </c>
      <c r="C5469" s="23">
        <v>0.6</v>
      </c>
      <c r="D5469" s="23">
        <v>10</v>
      </c>
      <c r="E5469" s="23">
        <v>20</v>
      </c>
      <c r="F5469" s="23">
        <v>60</v>
      </c>
      <c r="G5469" s="23">
        <v>0</v>
      </c>
      <c r="H5469" s="25">
        <v>0.68809688099999999</v>
      </c>
    </row>
    <row r="5470" spans="1:8">
      <c r="A5470" s="23">
        <v>5467</v>
      </c>
      <c r="B5470" s="23">
        <v>1000</v>
      </c>
      <c r="C5470" s="23">
        <v>0.6</v>
      </c>
      <c r="D5470" s="23">
        <v>10</v>
      </c>
      <c r="E5470" s="23">
        <v>20</v>
      </c>
      <c r="F5470" s="23">
        <v>60</v>
      </c>
      <c r="G5470" s="23">
        <v>5</v>
      </c>
      <c r="H5470" s="25">
        <v>0</v>
      </c>
    </row>
    <row r="5471" spans="1:8">
      <c r="A5471" s="23">
        <v>5468</v>
      </c>
      <c r="B5471" s="23">
        <v>1000</v>
      </c>
      <c r="C5471" s="23">
        <v>0.6</v>
      </c>
      <c r="D5471" s="23">
        <v>10</v>
      </c>
      <c r="E5471" s="23">
        <v>20</v>
      </c>
      <c r="F5471" s="23">
        <v>60</v>
      </c>
      <c r="G5471" s="23">
        <v>10</v>
      </c>
      <c r="H5471" s="25">
        <v>0</v>
      </c>
    </row>
    <row r="5472" spans="1:8">
      <c r="A5472" s="23">
        <v>5469</v>
      </c>
      <c r="B5472" s="23">
        <v>1000</v>
      </c>
      <c r="C5472" s="23">
        <v>0.6</v>
      </c>
      <c r="D5472" s="23">
        <v>10</v>
      </c>
      <c r="E5472" s="23">
        <v>20</v>
      </c>
      <c r="F5472" s="23">
        <v>60</v>
      </c>
      <c r="G5472" s="23">
        <v>40</v>
      </c>
      <c r="H5472" s="25">
        <v>0</v>
      </c>
    </row>
    <row r="5473" spans="1:8">
      <c r="A5473" s="23">
        <v>5470</v>
      </c>
      <c r="B5473" s="23">
        <v>1000</v>
      </c>
      <c r="C5473" s="23">
        <v>0.6</v>
      </c>
      <c r="D5473" s="23">
        <v>10</v>
      </c>
      <c r="E5473" s="23">
        <v>20</v>
      </c>
      <c r="F5473" s="23">
        <v>60</v>
      </c>
      <c r="G5473" s="23">
        <v>70</v>
      </c>
      <c r="H5473" s="25">
        <v>0</v>
      </c>
    </row>
    <row r="5474" spans="1:8">
      <c r="A5474" s="23">
        <v>5471</v>
      </c>
      <c r="B5474" s="23">
        <v>1000</v>
      </c>
      <c r="C5474" s="23">
        <v>0.6</v>
      </c>
      <c r="D5474" s="23">
        <v>10</v>
      </c>
      <c r="E5474" s="23">
        <v>20</v>
      </c>
      <c r="F5474" s="23">
        <v>60</v>
      </c>
      <c r="G5474" s="23">
        <v>100</v>
      </c>
      <c r="H5474" s="25">
        <v>0</v>
      </c>
    </row>
    <row r="5475" spans="1:8">
      <c r="A5475" s="23">
        <v>5472</v>
      </c>
      <c r="B5475" s="23">
        <v>1000</v>
      </c>
      <c r="C5475" s="23">
        <v>0.6</v>
      </c>
      <c r="D5475" s="23">
        <v>10</v>
      </c>
      <c r="E5475" s="23">
        <v>50</v>
      </c>
      <c r="F5475" s="23">
        <v>0</v>
      </c>
      <c r="G5475" s="23">
        <v>0</v>
      </c>
      <c r="H5475" s="25">
        <v>1.6797660590000001</v>
      </c>
    </row>
    <row r="5476" spans="1:8">
      <c r="A5476" s="23">
        <v>5473</v>
      </c>
      <c r="B5476" s="23">
        <v>1000</v>
      </c>
      <c r="C5476" s="23">
        <v>0.6</v>
      </c>
      <c r="D5476" s="23">
        <v>10</v>
      </c>
      <c r="E5476" s="23">
        <v>50</v>
      </c>
      <c r="F5476" s="23">
        <v>0</v>
      </c>
      <c r="G5476" s="23">
        <v>5</v>
      </c>
      <c r="H5476" s="25">
        <v>0</v>
      </c>
    </row>
    <row r="5477" spans="1:8">
      <c r="A5477" s="23">
        <v>5474</v>
      </c>
      <c r="B5477" s="23">
        <v>1000</v>
      </c>
      <c r="C5477" s="23">
        <v>0.6</v>
      </c>
      <c r="D5477" s="23">
        <v>10</v>
      </c>
      <c r="E5477" s="23">
        <v>50</v>
      </c>
      <c r="F5477" s="23">
        <v>0</v>
      </c>
      <c r="G5477" s="23">
        <v>10</v>
      </c>
      <c r="H5477" s="25">
        <v>0</v>
      </c>
    </row>
    <row r="5478" spans="1:8">
      <c r="A5478" s="23">
        <v>5475</v>
      </c>
      <c r="B5478" s="23">
        <v>1000</v>
      </c>
      <c r="C5478" s="23">
        <v>0.6</v>
      </c>
      <c r="D5478" s="23">
        <v>10</v>
      </c>
      <c r="E5478" s="23">
        <v>50</v>
      </c>
      <c r="F5478" s="23">
        <v>0</v>
      </c>
      <c r="G5478" s="23">
        <v>40</v>
      </c>
      <c r="H5478" s="25">
        <v>0</v>
      </c>
    </row>
    <row r="5479" spans="1:8">
      <c r="A5479" s="23">
        <v>5476</v>
      </c>
      <c r="B5479" s="23">
        <v>1000</v>
      </c>
      <c r="C5479" s="23">
        <v>0.6</v>
      </c>
      <c r="D5479" s="23">
        <v>10</v>
      </c>
      <c r="E5479" s="23">
        <v>50</v>
      </c>
      <c r="F5479" s="23">
        <v>0</v>
      </c>
      <c r="G5479" s="23">
        <v>70</v>
      </c>
      <c r="H5479" s="25">
        <v>0</v>
      </c>
    </row>
    <row r="5480" spans="1:8">
      <c r="A5480" s="23">
        <v>5477</v>
      </c>
      <c r="B5480" s="23">
        <v>1000</v>
      </c>
      <c r="C5480" s="23">
        <v>0.6</v>
      </c>
      <c r="D5480" s="23">
        <v>10</v>
      </c>
      <c r="E5480" s="23">
        <v>50</v>
      </c>
      <c r="F5480" s="23">
        <v>0</v>
      </c>
      <c r="G5480" s="23">
        <v>100</v>
      </c>
      <c r="H5480" s="25">
        <v>0</v>
      </c>
    </row>
    <row r="5481" spans="1:8">
      <c r="A5481" s="23">
        <v>5478</v>
      </c>
      <c r="B5481" s="23">
        <v>1000</v>
      </c>
      <c r="C5481" s="23">
        <v>0.6</v>
      </c>
      <c r="D5481" s="23">
        <v>10</v>
      </c>
      <c r="E5481" s="23">
        <v>50</v>
      </c>
      <c r="F5481" s="23">
        <v>30</v>
      </c>
      <c r="G5481" s="23">
        <v>0</v>
      </c>
      <c r="H5481" s="25">
        <v>1.668898225</v>
      </c>
    </row>
    <row r="5482" spans="1:8">
      <c r="A5482" s="23">
        <v>5479</v>
      </c>
      <c r="B5482" s="23">
        <v>1000</v>
      </c>
      <c r="C5482" s="23">
        <v>0.6</v>
      </c>
      <c r="D5482" s="23">
        <v>10</v>
      </c>
      <c r="E5482" s="23">
        <v>50</v>
      </c>
      <c r="F5482" s="23">
        <v>30</v>
      </c>
      <c r="G5482" s="23">
        <v>5</v>
      </c>
      <c r="H5482" s="25">
        <v>0</v>
      </c>
    </row>
    <row r="5483" spans="1:8">
      <c r="A5483" s="23">
        <v>5480</v>
      </c>
      <c r="B5483" s="23">
        <v>1000</v>
      </c>
      <c r="C5483" s="23">
        <v>0.6</v>
      </c>
      <c r="D5483" s="23">
        <v>10</v>
      </c>
      <c r="E5483" s="23">
        <v>50</v>
      </c>
      <c r="F5483" s="23">
        <v>30</v>
      </c>
      <c r="G5483" s="23">
        <v>10</v>
      </c>
      <c r="H5483" s="25">
        <v>0</v>
      </c>
    </row>
    <row r="5484" spans="1:8">
      <c r="A5484" s="23">
        <v>5481</v>
      </c>
      <c r="B5484" s="23">
        <v>1000</v>
      </c>
      <c r="C5484" s="23">
        <v>0.6</v>
      </c>
      <c r="D5484" s="23">
        <v>10</v>
      </c>
      <c r="E5484" s="23">
        <v>50</v>
      </c>
      <c r="F5484" s="23">
        <v>30</v>
      </c>
      <c r="G5484" s="23">
        <v>40</v>
      </c>
      <c r="H5484" s="25">
        <v>0</v>
      </c>
    </row>
    <row r="5485" spans="1:8">
      <c r="A5485" s="23">
        <v>5482</v>
      </c>
      <c r="B5485" s="23">
        <v>1000</v>
      </c>
      <c r="C5485" s="23">
        <v>0.6</v>
      </c>
      <c r="D5485" s="23">
        <v>10</v>
      </c>
      <c r="E5485" s="23">
        <v>50</v>
      </c>
      <c r="F5485" s="23">
        <v>30</v>
      </c>
      <c r="G5485" s="23">
        <v>70</v>
      </c>
      <c r="H5485" s="25">
        <v>0</v>
      </c>
    </row>
    <row r="5486" spans="1:8">
      <c r="A5486" s="23">
        <v>5483</v>
      </c>
      <c r="B5486" s="23">
        <v>1000</v>
      </c>
      <c r="C5486" s="23">
        <v>0.6</v>
      </c>
      <c r="D5486" s="23">
        <v>10</v>
      </c>
      <c r="E5486" s="23">
        <v>50</v>
      </c>
      <c r="F5486" s="23">
        <v>30</v>
      </c>
      <c r="G5486" s="23">
        <v>100</v>
      </c>
      <c r="H5486" s="25">
        <v>0</v>
      </c>
    </row>
    <row r="5487" spans="1:8">
      <c r="A5487" s="23">
        <v>5484</v>
      </c>
      <c r="B5487" s="23">
        <v>1000</v>
      </c>
      <c r="C5487" s="23">
        <v>0.6</v>
      </c>
      <c r="D5487" s="23">
        <v>10</v>
      </c>
      <c r="E5487" s="23">
        <v>50</v>
      </c>
      <c r="F5487" s="23">
        <v>60</v>
      </c>
      <c r="G5487" s="23">
        <v>0</v>
      </c>
      <c r="H5487" s="25">
        <v>1.6157083510000001</v>
      </c>
    </row>
    <row r="5488" spans="1:8">
      <c r="A5488" s="23">
        <v>5485</v>
      </c>
      <c r="B5488" s="23">
        <v>1000</v>
      </c>
      <c r="C5488" s="23">
        <v>0.6</v>
      </c>
      <c r="D5488" s="23">
        <v>10</v>
      </c>
      <c r="E5488" s="23">
        <v>50</v>
      </c>
      <c r="F5488" s="23">
        <v>60</v>
      </c>
      <c r="G5488" s="23">
        <v>5</v>
      </c>
      <c r="H5488" s="25">
        <v>0</v>
      </c>
    </row>
    <row r="5489" spans="1:8">
      <c r="A5489" s="23">
        <v>5486</v>
      </c>
      <c r="B5489" s="23">
        <v>1000</v>
      </c>
      <c r="C5489" s="23">
        <v>0.6</v>
      </c>
      <c r="D5489" s="23">
        <v>10</v>
      </c>
      <c r="E5489" s="23">
        <v>50</v>
      </c>
      <c r="F5489" s="23">
        <v>60</v>
      </c>
      <c r="G5489" s="23">
        <v>10</v>
      </c>
      <c r="H5489" s="25">
        <v>0</v>
      </c>
    </row>
    <row r="5490" spans="1:8">
      <c r="A5490" s="23">
        <v>5487</v>
      </c>
      <c r="B5490" s="23">
        <v>1000</v>
      </c>
      <c r="C5490" s="23">
        <v>0.6</v>
      </c>
      <c r="D5490" s="23">
        <v>10</v>
      </c>
      <c r="E5490" s="23">
        <v>50</v>
      </c>
      <c r="F5490" s="23">
        <v>60</v>
      </c>
      <c r="G5490" s="23">
        <v>40</v>
      </c>
      <c r="H5490" s="25">
        <v>0</v>
      </c>
    </row>
    <row r="5491" spans="1:8">
      <c r="A5491" s="23">
        <v>5488</v>
      </c>
      <c r="B5491" s="23">
        <v>1000</v>
      </c>
      <c r="C5491" s="23">
        <v>0.6</v>
      </c>
      <c r="D5491" s="23">
        <v>10</v>
      </c>
      <c r="E5491" s="23">
        <v>50</v>
      </c>
      <c r="F5491" s="23">
        <v>60</v>
      </c>
      <c r="G5491" s="23">
        <v>70</v>
      </c>
      <c r="H5491" s="25">
        <v>0</v>
      </c>
    </row>
    <row r="5492" spans="1:8">
      <c r="A5492" s="23">
        <v>5489</v>
      </c>
      <c r="B5492" s="23">
        <v>1000</v>
      </c>
      <c r="C5492" s="23">
        <v>0.6</v>
      </c>
      <c r="D5492" s="23">
        <v>10</v>
      </c>
      <c r="E5492" s="23">
        <v>50</v>
      </c>
      <c r="F5492" s="23">
        <v>60</v>
      </c>
      <c r="G5492" s="23">
        <v>100</v>
      </c>
      <c r="H5492" s="25">
        <v>0</v>
      </c>
    </row>
    <row r="5493" spans="1:8">
      <c r="A5493" s="23">
        <v>5490</v>
      </c>
      <c r="B5493" s="23">
        <v>1000</v>
      </c>
      <c r="C5493" s="23">
        <v>0.6</v>
      </c>
      <c r="D5493" s="23">
        <v>50</v>
      </c>
      <c r="E5493" s="23">
        <v>1</v>
      </c>
      <c r="F5493" s="23">
        <v>0</v>
      </c>
      <c r="G5493" s="23">
        <v>0</v>
      </c>
      <c r="H5493" s="25">
        <v>0</v>
      </c>
    </row>
    <row r="5494" spans="1:8">
      <c r="A5494" s="23">
        <v>5491</v>
      </c>
      <c r="B5494" s="23">
        <v>1000</v>
      </c>
      <c r="C5494" s="23">
        <v>0.6</v>
      </c>
      <c r="D5494" s="23">
        <v>50</v>
      </c>
      <c r="E5494" s="23">
        <v>1</v>
      </c>
      <c r="F5494" s="23">
        <v>0</v>
      </c>
      <c r="G5494" s="23">
        <v>5</v>
      </c>
      <c r="H5494" s="25">
        <v>0</v>
      </c>
    </row>
    <row r="5495" spans="1:8">
      <c r="A5495" s="23">
        <v>5492</v>
      </c>
      <c r="B5495" s="23">
        <v>1000</v>
      </c>
      <c r="C5495" s="23">
        <v>0.6</v>
      </c>
      <c r="D5495" s="23">
        <v>50</v>
      </c>
      <c r="E5495" s="23">
        <v>1</v>
      </c>
      <c r="F5495" s="23">
        <v>0</v>
      </c>
      <c r="G5495" s="23">
        <v>10</v>
      </c>
      <c r="H5495" s="25">
        <v>0</v>
      </c>
    </row>
    <row r="5496" spans="1:8">
      <c r="A5496" s="23">
        <v>5493</v>
      </c>
      <c r="B5496" s="23">
        <v>1000</v>
      </c>
      <c r="C5496" s="23">
        <v>0.6</v>
      </c>
      <c r="D5496" s="23">
        <v>50</v>
      </c>
      <c r="E5496" s="23">
        <v>1</v>
      </c>
      <c r="F5496" s="23">
        <v>0</v>
      </c>
      <c r="G5496" s="23">
        <v>40</v>
      </c>
      <c r="H5496" s="25">
        <v>0</v>
      </c>
    </row>
    <row r="5497" spans="1:8">
      <c r="A5497" s="23">
        <v>5494</v>
      </c>
      <c r="B5497" s="23">
        <v>1000</v>
      </c>
      <c r="C5497" s="23">
        <v>0.6</v>
      </c>
      <c r="D5497" s="23">
        <v>50</v>
      </c>
      <c r="E5497" s="23">
        <v>1</v>
      </c>
      <c r="F5497" s="23">
        <v>0</v>
      </c>
      <c r="G5497" s="23">
        <v>70</v>
      </c>
      <c r="H5497" s="25">
        <v>0</v>
      </c>
    </row>
    <row r="5498" spans="1:8">
      <c r="A5498" s="23">
        <v>5495</v>
      </c>
      <c r="B5498" s="23">
        <v>1000</v>
      </c>
      <c r="C5498" s="23">
        <v>0.6</v>
      </c>
      <c r="D5498" s="23">
        <v>50</v>
      </c>
      <c r="E5498" s="23">
        <v>1</v>
      </c>
      <c r="F5498" s="23">
        <v>0</v>
      </c>
      <c r="G5498" s="23">
        <v>100</v>
      </c>
      <c r="H5498" s="25">
        <v>0</v>
      </c>
    </row>
    <row r="5499" spans="1:8">
      <c r="A5499" s="23">
        <v>5496</v>
      </c>
      <c r="B5499" s="23">
        <v>1000</v>
      </c>
      <c r="C5499" s="23">
        <v>0.6</v>
      </c>
      <c r="D5499" s="23">
        <v>50</v>
      </c>
      <c r="E5499" s="23">
        <v>1</v>
      </c>
      <c r="F5499" s="23">
        <v>30</v>
      </c>
      <c r="G5499" s="23">
        <v>0</v>
      </c>
      <c r="H5499" s="25">
        <v>0</v>
      </c>
    </row>
    <row r="5500" spans="1:8">
      <c r="A5500" s="23">
        <v>5497</v>
      </c>
      <c r="B5500" s="23">
        <v>1000</v>
      </c>
      <c r="C5500" s="23">
        <v>0.6</v>
      </c>
      <c r="D5500" s="23">
        <v>50</v>
      </c>
      <c r="E5500" s="23">
        <v>1</v>
      </c>
      <c r="F5500" s="23">
        <v>30</v>
      </c>
      <c r="G5500" s="23">
        <v>5</v>
      </c>
      <c r="H5500" s="25">
        <v>0</v>
      </c>
    </row>
    <row r="5501" spans="1:8">
      <c r="A5501" s="23">
        <v>5498</v>
      </c>
      <c r="B5501" s="23">
        <v>1000</v>
      </c>
      <c r="C5501" s="23">
        <v>0.6</v>
      </c>
      <c r="D5501" s="23">
        <v>50</v>
      </c>
      <c r="E5501" s="23">
        <v>1</v>
      </c>
      <c r="F5501" s="23">
        <v>30</v>
      </c>
      <c r="G5501" s="23">
        <v>10</v>
      </c>
      <c r="H5501" s="25">
        <v>0</v>
      </c>
    </row>
    <row r="5502" spans="1:8">
      <c r="A5502" s="23">
        <v>5499</v>
      </c>
      <c r="B5502" s="23">
        <v>1000</v>
      </c>
      <c r="C5502" s="23">
        <v>0.6</v>
      </c>
      <c r="D5502" s="23">
        <v>50</v>
      </c>
      <c r="E5502" s="23">
        <v>1</v>
      </c>
      <c r="F5502" s="23">
        <v>30</v>
      </c>
      <c r="G5502" s="23">
        <v>40</v>
      </c>
      <c r="H5502" s="25">
        <v>0</v>
      </c>
    </row>
    <row r="5503" spans="1:8">
      <c r="A5503" s="23">
        <v>5500</v>
      </c>
      <c r="B5503" s="23">
        <v>1000</v>
      </c>
      <c r="C5503" s="23">
        <v>0.6</v>
      </c>
      <c r="D5503" s="23">
        <v>50</v>
      </c>
      <c r="E5503" s="23">
        <v>1</v>
      </c>
      <c r="F5503" s="23">
        <v>30</v>
      </c>
      <c r="G5503" s="23">
        <v>70</v>
      </c>
      <c r="H5503" s="25">
        <v>0</v>
      </c>
    </row>
    <row r="5504" spans="1:8">
      <c r="A5504" s="23">
        <v>5501</v>
      </c>
      <c r="B5504" s="23">
        <v>1000</v>
      </c>
      <c r="C5504" s="23">
        <v>0.6</v>
      </c>
      <c r="D5504" s="23">
        <v>50</v>
      </c>
      <c r="E5504" s="23">
        <v>1</v>
      </c>
      <c r="F5504" s="23">
        <v>30</v>
      </c>
      <c r="G5504" s="23">
        <v>100</v>
      </c>
      <c r="H5504" s="25">
        <v>0</v>
      </c>
    </row>
    <row r="5505" spans="1:8">
      <c r="A5505" s="23">
        <v>5502</v>
      </c>
      <c r="B5505" s="23">
        <v>1000</v>
      </c>
      <c r="C5505" s="23">
        <v>0.6</v>
      </c>
      <c r="D5505" s="23">
        <v>50</v>
      </c>
      <c r="E5505" s="23">
        <v>1</v>
      </c>
      <c r="F5505" s="23">
        <v>60</v>
      </c>
      <c r="G5505" s="23">
        <v>0</v>
      </c>
      <c r="H5505" s="25">
        <v>0</v>
      </c>
    </row>
    <row r="5506" spans="1:8">
      <c r="A5506" s="23">
        <v>5503</v>
      </c>
      <c r="B5506" s="23">
        <v>1000</v>
      </c>
      <c r="C5506" s="23">
        <v>0.6</v>
      </c>
      <c r="D5506" s="23">
        <v>50</v>
      </c>
      <c r="E5506" s="23">
        <v>1</v>
      </c>
      <c r="F5506" s="23">
        <v>60</v>
      </c>
      <c r="G5506" s="23">
        <v>5</v>
      </c>
      <c r="H5506" s="25">
        <v>0</v>
      </c>
    </row>
    <row r="5507" spans="1:8">
      <c r="A5507" s="23">
        <v>5504</v>
      </c>
      <c r="B5507" s="23">
        <v>1000</v>
      </c>
      <c r="C5507" s="23">
        <v>0.6</v>
      </c>
      <c r="D5507" s="23">
        <v>50</v>
      </c>
      <c r="E5507" s="23">
        <v>1</v>
      </c>
      <c r="F5507" s="23">
        <v>60</v>
      </c>
      <c r="G5507" s="23">
        <v>10</v>
      </c>
      <c r="H5507" s="25">
        <v>0</v>
      </c>
    </row>
    <row r="5508" spans="1:8">
      <c r="A5508" s="23">
        <v>5505</v>
      </c>
      <c r="B5508" s="23">
        <v>1000</v>
      </c>
      <c r="C5508" s="23">
        <v>0.6</v>
      </c>
      <c r="D5508" s="23">
        <v>50</v>
      </c>
      <c r="E5508" s="23">
        <v>1</v>
      </c>
      <c r="F5508" s="23">
        <v>60</v>
      </c>
      <c r="G5508" s="23">
        <v>40</v>
      </c>
      <c r="H5508" s="25">
        <v>0</v>
      </c>
    </row>
    <row r="5509" spans="1:8">
      <c r="A5509" s="23">
        <v>5506</v>
      </c>
      <c r="B5509" s="23">
        <v>1000</v>
      </c>
      <c r="C5509" s="23">
        <v>0.6</v>
      </c>
      <c r="D5509" s="23">
        <v>50</v>
      </c>
      <c r="E5509" s="23">
        <v>1</v>
      </c>
      <c r="F5509" s="23">
        <v>60</v>
      </c>
      <c r="G5509" s="23">
        <v>70</v>
      </c>
      <c r="H5509" s="25">
        <v>0</v>
      </c>
    </row>
    <row r="5510" spans="1:8">
      <c r="A5510" s="23">
        <v>5507</v>
      </c>
      <c r="B5510" s="23">
        <v>1000</v>
      </c>
      <c r="C5510" s="23">
        <v>0.6</v>
      </c>
      <c r="D5510" s="23">
        <v>50</v>
      </c>
      <c r="E5510" s="23">
        <v>1</v>
      </c>
      <c r="F5510" s="23">
        <v>60</v>
      </c>
      <c r="G5510" s="23">
        <v>100</v>
      </c>
      <c r="H5510" s="25">
        <v>0</v>
      </c>
    </row>
    <row r="5511" spans="1:8">
      <c r="A5511" s="23">
        <v>5508</v>
      </c>
      <c r="B5511" s="23">
        <v>1000</v>
      </c>
      <c r="C5511" s="23">
        <v>0.6</v>
      </c>
      <c r="D5511" s="23">
        <v>50</v>
      </c>
      <c r="E5511" s="23">
        <v>5</v>
      </c>
      <c r="F5511" s="23">
        <v>0</v>
      </c>
      <c r="G5511" s="23">
        <v>0</v>
      </c>
      <c r="H5511" s="25">
        <v>0.85401547</v>
      </c>
    </row>
    <row r="5512" spans="1:8">
      <c r="A5512" s="23">
        <v>5509</v>
      </c>
      <c r="B5512" s="23">
        <v>1000</v>
      </c>
      <c r="C5512" s="23">
        <v>0.6</v>
      </c>
      <c r="D5512" s="23">
        <v>50</v>
      </c>
      <c r="E5512" s="23">
        <v>5</v>
      </c>
      <c r="F5512" s="23">
        <v>0</v>
      </c>
      <c r="G5512" s="23">
        <v>5</v>
      </c>
      <c r="H5512" s="25">
        <v>0</v>
      </c>
    </row>
    <row r="5513" spans="1:8">
      <c r="A5513" s="23">
        <v>5510</v>
      </c>
      <c r="B5513" s="23">
        <v>1000</v>
      </c>
      <c r="C5513" s="23">
        <v>0.6</v>
      </c>
      <c r="D5513" s="23">
        <v>50</v>
      </c>
      <c r="E5513" s="23">
        <v>5</v>
      </c>
      <c r="F5513" s="23">
        <v>0</v>
      </c>
      <c r="G5513" s="23">
        <v>10</v>
      </c>
      <c r="H5513" s="25">
        <v>0</v>
      </c>
    </row>
    <row r="5514" spans="1:8">
      <c r="A5514" s="23">
        <v>5511</v>
      </c>
      <c r="B5514" s="23">
        <v>1000</v>
      </c>
      <c r="C5514" s="23">
        <v>0.6</v>
      </c>
      <c r="D5514" s="23">
        <v>50</v>
      </c>
      <c r="E5514" s="23">
        <v>5</v>
      </c>
      <c r="F5514" s="23">
        <v>0</v>
      </c>
      <c r="G5514" s="23">
        <v>40</v>
      </c>
      <c r="H5514" s="25">
        <v>0</v>
      </c>
    </row>
    <row r="5515" spans="1:8">
      <c r="A5515" s="23">
        <v>5512</v>
      </c>
      <c r="B5515" s="23">
        <v>1000</v>
      </c>
      <c r="C5515" s="23">
        <v>0.6</v>
      </c>
      <c r="D5515" s="23">
        <v>50</v>
      </c>
      <c r="E5515" s="23">
        <v>5</v>
      </c>
      <c r="F5515" s="23">
        <v>0</v>
      </c>
      <c r="G5515" s="23">
        <v>70</v>
      </c>
      <c r="H5515" s="25">
        <v>0</v>
      </c>
    </row>
    <row r="5516" spans="1:8">
      <c r="A5516" s="23">
        <v>5513</v>
      </c>
      <c r="B5516" s="23">
        <v>1000</v>
      </c>
      <c r="C5516" s="23">
        <v>0.6</v>
      </c>
      <c r="D5516" s="23">
        <v>50</v>
      </c>
      <c r="E5516" s="23">
        <v>5</v>
      </c>
      <c r="F5516" s="23">
        <v>0</v>
      </c>
      <c r="G5516" s="23">
        <v>100</v>
      </c>
      <c r="H5516" s="25">
        <v>0</v>
      </c>
    </row>
    <row r="5517" spans="1:8">
      <c r="A5517" s="23">
        <v>5514</v>
      </c>
      <c r="B5517" s="23">
        <v>1000</v>
      </c>
      <c r="C5517" s="23">
        <v>0.6</v>
      </c>
      <c r="D5517" s="23">
        <v>50</v>
      </c>
      <c r="E5517" s="23">
        <v>5</v>
      </c>
      <c r="F5517" s="23">
        <v>30</v>
      </c>
      <c r="G5517" s="23">
        <v>0</v>
      </c>
      <c r="H5517" s="25">
        <v>0.85236847400000004</v>
      </c>
    </row>
    <row r="5518" spans="1:8">
      <c r="A5518" s="23">
        <v>5515</v>
      </c>
      <c r="B5518" s="23">
        <v>1000</v>
      </c>
      <c r="C5518" s="23">
        <v>0.6</v>
      </c>
      <c r="D5518" s="23">
        <v>50</v>
      </c>
      <c r="E5518" s="23">
        <v>5</v>
      </c>
      <c r="F5518" s="23">
        <v>30</v>
      </c>
      <c r="G5518" s="23">
        <v>5</v>
      </c>
      <c r="H5518" s="25">
        <v>0</v>
      </c>
    </row>
    <row r="5519" spans="1:8">
      <c r="A5519" s="23">
        <v>5516</v>
      </c>
      <c r="B5519" s="23">
        <v>1000</v>
      </c>
      <c r="C5519" s="23">
        <v>0.6</v>
      </c>
      <c r="D5519" s="23">
        <v>50</v>
      </c>
      <c r="E5519" s="23">
        <v>5</v>
      </c>
      <c r="F5519" s="23">
        <v>30</v>
      </c>
      <c r="G5519" s="23">
        <v>10</v>
      </c>
      <c r="H5519" s="25">
        <v>0</v>
      </c>
    </row>
    <row r="5520" spans="1:8">
      <c r="A5520" s="23">
        <v>5517</v>
      </c>
      <c r="B5520" s="23">
        <v>1000</v>
      </c>
      <c r="C5520" s="23">
        <v>0.6</v>
      </c>
      <c r="D5520" s="23">
        <v>50</v>
      </c>
      <c r="E5520" s="23">
        <v>5</v>
      </c>
      <c r="F5520" s="23">
        <v>30</v>
      </c>
      <c r="G5520" s="23">
        <v>40</v>
      </c>
      <c r="H5520" s="25">
        <v>0</v>
      </c>
    </row>
    <row r="5521" spans="1:8">
      <c r="A5521" s="23">
        <v>5518</v>
      </c>
      <c r="B5521" s="23">
        <v>1000</v>
      </c>
      <c r="C5521" s="23">
        <v>0.6</v>
      </c>
      <c r="D5521" s="23">
        <v>50</v>
      </c>
      <c r="E5521" s="23">
        <v>5</v>
      </c>
      <c r="F5521" s="23">
        <v>30</v>
      </c>
      <c r="G5521" s="23">
        <v>70</v>
      </c>
      <c r="H5521" s="25">
        <v>0</v>
      </c>
    </row>
    <row r="5522" spans="1:8">
      <c r="A5522" s="23">
        <v>5519</v>
      </c>
      <c r="B5522" s="23">
        <v>1000</v>
      </c>
      <c r="C5522" s="23">
        <v>0.6</v>
      </c>
      <c r="D5522" s="23">
        <v>50</v>
      </c>
      <c r="E5522" s="23">
        <v>5</v>
      </c>
      <c r="F5522" s="23">
        <v>30</v>
      </c>
      <c r="G5522" s="23">
        <v>100</v>
      </c>
      <c r="H5522" s="25">
        <v>0</v>
      </c>
    </row>
    <row r="5523" spans="1:8">
      <c r="A5523" s="23">
        <v>5520</v>
      </c>
      <c r="B5523" s="23">
        <v>1000</v>
      </c>
      <c r="C5523" s="23">
        <v>0.6</v>
      </c>
      <c r="D5523" s="23">
        <v>50</v>
      </c>
      <c r="E5523" s="23">
        <v>5</v>
      </c>
      <c r="F5523" s="23">
        <v>60</v>
      </c>
      <c r="G5523" s="23">
        <v>0</v>
      </c>
      <c r="H5523" s="25">
        <v>0.84414398700000004</v>
      </c>
    </row>
    <row r="5524" spans="1:8">
      <c r="A5524" s="23">
        <v>5521</v>
      </c>
      <c r="B5524" s="23">
        <v>1000</v>
      </c>
      <c r="C5524" s="23">
        <v>0.6</v>
      </c>
      <c r="D5524" s="23">
        <v>50</v>
      </c>
      <c r="E5524" s="23">
        <v>5</v>
      </c>
      <c r="F5524" s="23">
        <v>60</v>
      </c>
      <c r="G5524" s="23">
        <v>5</v>
      </c>
      <c r="H5524" s="25">
        <v>0</v>
      </c>
    </row>
    <row r="5525" spans="1:8">
      <c r="A5525" s="23">
        <v>5522</v>
      </c>
      <c r="B5525" s="23">
        <v>1000</v>
      </c>
      <c r="C5525" s="23">
        <v>0.6</v>
      </c>
      <c r="D5525" s="23">
        <v>50</v>
      </c>
      <c r="E5525" s="23">
        <v>5</v>
      </c>
      <c r="F5525" s="23">
        <v>60</v>
      </c>
      <c r="G5525" s="23">
        <v>10</v>
      </c>
      <c r="H5525" s="25">
        <v>0</v>
      </c>
    </row>
    <row r="5526" spans="1:8">
      <c r="A5526" s="23">
        <v>5523</v>
      </c>
      <c r="B5526" s="23">
        <v>1000</v>
      </c>
      <c r="C5526" s="23">
        <v>0.6</v>
      </c>
      <c r="D5526" s="23">
        <v>50</v>
      </c>
      <c r="E5526" s="23">
        <v>5</v>
      </c>
      <c r="F5526" s="23">
        <v>60</v>
      </c>
      <c r="G5526" s="23">
        <v>40</v>
      </c>
      <c r="H5526" s="25">
        <v>0</v>
      </c>
    </row>
    <row r="5527" spans="1:8">
      <c r="A5527" s="23">
        <v>5524</v>
      </c>
      <c r="B5527" s="23">
        <v>1000</v>
      </c>
      <c r="C5527" s="23">
        <v>0.6</v>
      </c>
      <c r="D5527" s="23">
        <v>50</v>
      </c>
      <c r="E5527" s="23">
        <v>5</v>
      </c>
      <c r="F5527" s="23">
        <v>60</v>
      </c>
      <c r="G5527" s="23">
        <v>70</v>
      </c>
      <c r="H5527" s="25">
        <v>0</v>
      </c>
    </row>
    <row r="5528" spans="1:8">
      <c r="A5528" s="23">
        <v>5525</v>
      </c>
      <c r="B5528" s="23">
        <v>1000</v>
      </c>
      <c r="C5528" s="23">
        <v>0.6</v>
      </c>
      <c r="D5528" s="23">
        <v>50</v>
      </c>
      <c r="E5528" s="23">
        <v>5</v>
      </c>
      <c r="F5528" s="23">
        <v>60</v>
      </c>
      <c r="G5528" s="23">
        <v>100</v>
      </c>
      <c r="H5528" s="25">
        <v>0</v>
      </c>
    </row>
    <row r="5529" spans="1:8">
      <c r="A5529" s="23">
        <v>5526</v>
      </c>
      <c r="B5529" s="23">
        <v>1000</v>
      </c>
      <c r="C5529" s="23">
        <v>0.6</v>
      </c>
      <c r="D5529" s="23">
        <v>50</v>
      </c>
      <c r="E5529" s="23">
        <v>10</v>
      </c>
      <c r="F5529" s="23">
        <v>0</v>
      </c>
      <c r="G5529" s="23">
        <v>0</v>
      </c>
      <c r="H5529" s="25">
        <v>1.6616972679999999</v>
      </c>
    </row>
    <row r="5530" spans="1:8">
      <c r="A5530" s="23">
        <v>5527</v>
      </c>
      <c r="B5530" s="23">
        <v>1000</v>
      </c>
      <c r="C5530" s="23">
        <v>0.6</v>
      </c>
      <c r="D5530" s="23">
        <v>50</v>
      </c>
      <c r="E5530" s="23">
        <v>10</v>
      </c>
      <c r="F5530" s="23">
        <v>0</v>
      </c>
      <c r="G5530" s="23">
        <v>5</v>
      </c>
      <c r="H5530" s="25">
        <v>0</v>
      </c>
    </row>
    <row r="5531" spans="1:8">
      <c r="A5531" s="23">
        <v>5528</v>
      </c>
      <c r="B5531" s="23">
        <v>1000</v>
      </c>
      <c r="C5531" s="23">
        <v>0.6</v>
      </c>
      <c r="D5531" s="23">
        <v>50</v>
      </c>
      <c r="E5531" s="23">
        <v>10</v>
      </c>
      <c r="F5531" s="23">
        <v>0</v>
      </c>
      <c r="G5531" s="23">
        <v>10</v>
      </c>
      <c r="H5531" s="25">
        <v>0</v>
      </c>
    </row>
    <row r="5532" spans="1:8">
      <c r="A5532" s="23">
        <v>5529</v>
      </c>
      <c r="B5532" s="23">
        <v>1000</v>
      </c>
      <c r="C5532" s="23">
        <v>0.6</v>
      </c>
      <c r="D5532" s="23">
        <v>50</v>
      </c>
      <c r="E5532" s="23">
        <v>10</v>
      </c>
      <c r="F5532" s="23">
        <v>0</v>
      </c>
      <c r="G5532" s="23">
        <v>40</v>
      </c>
      <c r="H5532" s="25">
        <v>0</v>
      </c>
    </row>
    <row r="5533" spans="1:8">
      <c r="A5533" s="23">
        <v>5530</v>
      </c>
      <c r="B5533" s="23">
        <v>1000</v>
      </c>
      <c r="C5533" s="23">
        <v>0.6</v>
      </c>
      <c r="D5533" s="23">
        <v>50</v>
      </c>
      <c r="E5533" s="23">
        <v>10</v>
      </c>
      <c r="F5533" s="23">
        <v>0</v>
      </c>
      <c r="G5533" s="23">
        <v>70</v>
      </c>
      <c r="H5533" s="25">
        <v>0</v>
      </c>
    </row>
    <row r="5534" spans="1:8">
      <c r="A5534" s="23">
        <v>5531</v>
      </c>
      <c r="B5534" s="23">
        <v>1000</v>
      </c>
      <c r="C5534" s="23">
        <v>0.6</v>
      </c>
      <c r="D5534" s="23">
        <v>50</v>
      </c>
      <c r="E5534" s="23">
        <v>10</v>
      </c>
      <c r="F5534" s="23">
        <v>0</v>
      </c>
      <c r="G5534" s="23">
        <v>100</v>
      </c>
      <c r="H5534" s="25">
        <v>0</v>
      </c>
    </row>
    <row r="5535" spans="1:8">
      <c r="A5535" s="23">
        <v>5532</v>
      </c>
      <c r="B5535" s="23">
        <v>1000</v>
      </c>
      <c r="C5535" s="23">
        <v>0.6</v>
      </c>
      <c r="D5535" s="23">
        <v>50</v>
      </c>
      <c r="E5535" s="23">
        <v>10</v>
      </c>
      <c r="F5535" s="23">
        <v>30</v>
      </c>
      <c r="G5535" s="23">
        <v>0</v>
      </c>
      <c r="H5535" s="25">
        <v>1.651219845</v>
      </c>
    </row>
    <row r="5536" spans="1:8">
      <c r="A5536" s="23">
        <v>5533</v>
      </c>
      <c r="B5536" s="23">
        <v>1000</v>
      </c>
      <c r="C5536" s="23">
        <v>0.6</v>
      </c>
      <c r="D5536" s="23">
        <v>50</v>
      </c>
      <c r="E5536" s="23">
        <v>10</v>
      </c>
      <c r="F5536" s="23">
        <v>30</v>
      </c>
      <c r="G5536" s="23">
        <v>5</v>
      </c>
      <c r="H5536" s="25">
        <v>0</v>
      </c>
    </row>
    <row r="5537" spans="1:8">
      <c r="A5537" s="23">
        <v>5534</v>
      </c>
      <c r="B5537" s="23">
        <v>1000</v>
      </c>
      <c r="C5537" s="23">
        <v>0.6</v>
      </c>
      <c r="D5537" s="23">
        <v>50</v>
      </c>
      <c r="E5537" s="23">
        <v>10</v>
      </c>
      <c r="F5537" s="23">
        <v>30</v>
      </c>
      <c r="G5537" s="23">
        <v>10</v>
      </c>
      <c r="H5537" s="25">
        <v>0</v>
      </c>
    </row>
    <row r="5538" spans="1:8">
      <c r="A5538" s="23">
        <v>5535</v>
      </c>
      <c r="B5538" s="23">
        <v>1000</v>
      </c>
      <c r="C5538" s="23">
        <v>0.6</v>
      </c>
      <c r="D5538" s="23">
        <v>50</v>
      </c>
      <c r="E5538" s="23">
        <v>10</v>
      </c>
      <c r="F5538" s="23">
        <v>30</v>
      </c>
      <c r="G5538" s="23">
        <v>40</v>
      </c>
      <c r="H5538" s="25">
        <v>0</v>
      </c>
    </row>
    <row r="5539" spans="1:8">
      <c r="A5539" s="23">
        <v>5536</v>
      </c>
      <c r="B5539" s="23">
        <v>1000</v>
      </c>
      <c r="C5539" s="23">
        <v>0.6</v>
      </c>
      <c r="D5539" s="23">
        <v>50</v>
      </c>
      <c r="E5539" s="23">
        <v>10</v>
      </c>
      <c r="F5539" s="23">
        <v>30</v>
      </c>
      <c r="G5539" s="23">
        <v>70</v>
      </c>
      <c r="H5539" s="25">
        <v>0</v>
      </c>
    </row>
    <row r="5540" spans="1:8">
      <c r="A5540" s="23">
        <v>5537</v>
      </c>
      <c r="B5540" s="23">
        <v>1000</v>
      </c>
      <c r="C5540" s="23">
        <v>0.6</v>
      </c>
      <c r="D5540" s="23">
        <v>50</v>
      </c>
      <c r="E5540" s="23">
        <v>10</v>
      </c>
      <c r="F5540" s="23">
        <v>30</v>
      </c>
      <c r="G5540" s="23">
        <v>100</v>
      </c>
      <c r="H5540" s="25">
        <v>0</v>
      </c>
    </row>
    <row r="5541" spans="1:8">
      <c r="A5541" s="23">
        <v>5538</v>
      </c>
      <c r="B5541" s="23">
        <v>1000</v>
      </c>
      <c r="C5541" s="23">
        <v>0.6</v>
      </c>
      <c r="D5541" s="23">
        <v>50</v>
      </c>
      <c r="E5541" s="23">
        <v>10</v>
      </c>
      <c r="F5541" s="23">
        <v>60</v>
      </c>
      <c r="G5541" s="23">
        <v>0</v>
      </c>
      <c r="H5541" s="25">
        <v>1.5997560019999999</v>
      </c>
    </row>
    <row r="5542" spans="1:8">
      <c r="A5542" s="23">
        <v>5539</v>
      </c>
      <c r="B5542" s="23">
        <v>1000</v>
      </c>
      <c r="C5542" s="23">
        <v>0.6</v>
      </c>
      <c r="D5542" s="23">
        <v>50</v>
      </c>
      <c r="E5542" s="23">
        <v>10</v>
      </c>
      <c r="F5542" s="23">
        <v>60</v>
      </c>
      <c r="G5542" s="23">
        <v>5</v>
      </c>
      <c r="H5542" s="25">
        <v>0</v>
      </c>
    </row>
    <row r="5543" spans="1:8">
      <c r="A5543" s="23">
        <v>5540</v>
      </c>
      <c r="B5543" s="23">
        <v>1000</v>
      </c>
      <c r="C5543" s="23">
        <v>0.6</v>
      </c>
      <c r="D5543" s="23">
        <v>50</v>
      </c>
      <c r="E5543" s="23">
        <v>10</v>
      </c>
      <c r="F5543" s="23">
        <v>60</v>
      </c>
      <c r="G5543" s="23">
        <v>10</v>
      </c>
      <c r="H5543" s="25">
        <v>0</v>
      </c>
    </row>
    <row r="5544" spans="1:8">
      <c r="A5544" s="23">
        <v>5541</v>
      </c>
      <c r="B5544" s="23">
        <v>1000</v>
      </c>
      <c r="C5544" s="23">
        <v>0.6</v>
      </c>
      <c r="D5544" s="23">
        <v>50</v>
      </c>
      <c r="E5544" s="23">
        <v>10</v>
      </c>
      <c r="F5544" s="23">
        <v>60</v>
      </c>
      <c r="G5544" s="23">
        <v>40</v>
      </c>
      <c r="H5544" s="25">
        <v>0</v>
      </c>
    </row>
    <row r="5545" spans="1:8">
      <c r="A5545" s="23">
        <v>5542</v>
      </c>
      <c r="B5545" s="23">
        <v>1000</v>
      </c>
      <c r="C5545" s="23">
        <v>0.6</v>
      </c>
      <c r="D5545" s="23">
        <v>50</v>
      </c>
      <c r="E5545" s="23">
        <v>10</v>
      </c>
      <c r="F5545" s="23">
        <v>60</v>
      </c>
      <c r="G5545" s="23">
        <v>70</v>
      </c>
      <c r="H5545" s="25">
        <v>0</v>
      </c>
    </row>
    <row r="5546" spans="1:8">
      <c r="A5546" s="23">
        <v>5543</v>
      </c>
      <c r="B5546" s="23">
        <v>1000</v>
      </c>
      <c r="C5546" s="23">
        <v>0.6</v>
      </c>
      <c r="D5546" s="23">
        <v>50</v>
      </c>
      <c r="E5546" s="23">
        <v>10</v>
      </c>
      <c r="F5546" s="23">
        <v>60</v>
      </c>
      <c r="G5546" s="23">
        <v>100</v>
      </c>
      <c r="H5546" s="25">
        <v>0</v>
      </c>
    </row>
    <row r="5547" spans="1:8">
      <c r="A5547" s="23">
        <v>5544</v>
      </c>
      <c r="B5547" s="23">
        <v>1000</v>
      </c>
      <c r="C5547" s="23">
        <v>0.6</v>
      </c>
      <c r="D5547" s="23">
        <v>50</v>
      </c>
      <c r="E5547" s="23">
        <v>20</v>
      </c>
      <c r="F5547" s="23">
        <v>0</v>
      </c>
      <c r="G5547" s="23">
        <v>0</v>
      </c>
      <c r="H5547" s="25">
        <v>3.0250334739999998</v>
      </c>
    </row>
    <row r="5548" spans="1:8">
      <c r="A5548" s="23">
        <v>5545</v>
      </c>
      <c r="B5548" s="23">
        <v>1000</v>
      </c>
      <c r="C5548" s="23">
        <v>0.6</v>
      </c>
      <c r="D5548" s="23">
        <v>50</v>
      </c>
      <c r="E5548" s="23">
        <v>20</v>
      </c>
      <c r="F5548" s="23">
        <v>0</v>
      </c>
      <c r="G5548" s="23">
        <v>5</v>
      </c>
      <c r="H5548" s="25">
        <v>0</v>
      </c>
    </row>
    <row r="5549" spans="1:8">
      <c r="A5549" s="23">
        <v>5546</v>
      </c>
      <c r="B5549" s="23">
        <v>1000</v>
      </c>
      <c r="C5549" s="23">
        <v>0.6</v>
      </c>
      <c r="D5549" s="23">
        <v>50</v>
      </c>
      <c r="E5549" s="23">
        <v>20</v>
      </c>
      <c r="F5549" s="23">
        <v>0</v>
      </c>
      <c r="G5549" s="23">
        <v>10</v>
      </c>
      <c r="H5549" s="25">
        <v>0</v>
      </c>
    </row>
    <row r="5550" spans="1:8">
      <c r="A5550" s="23">
        <v>5547</v>
      </c>
      <c r="B5550" s="23">
        <v>1000</v>
      </c>
      <c r="C5550" s="23">
        <v>0.6</v>
      </c>
      <c r="D5550" s="23">
        <v>50</v>
      </c>
      <c r="E5550" s="23">
        <v>20</v>
      </c>
      <c r="F5550" s="23">
        <v>0</v>
      </c>
      <c r="G5550" s="23">
        <v>40</v>
      </c>
      <c r="H5550" s="25">
        <v>0</v>
      </c>
    </row>
    <row r="5551" spans="1:8">
      <c r="A5551" s="23">
        <v>5548</v>
      </c>
      <c r="B5551" s="23">
        <v>1000</v>
      </c>
      <c r="C5551" s="23">
        <v>0.6</v>
      </c>
      <c r="D5551" s="23">
        <v>50</v>
      </c>
      <c r="E5551" s="23">
        <v>20</v>
      </c>
      <c r="F5551" s="23">
        <v>0</v>
      </c>
      <c r="G5551" s="23">
        <v>70</v>
      </c>
      <c r="H5551" s="25">
        <v>0</v>
      </c>
    </row>
    <row r="5552" spans="1:8">
      <c r="A5552" s="23">
        <v>5549</v>
      </c>
      <c r="B5552" s="23">
        <v>1000</v>
      </c>
      <c r="C5552" s="23">
        <v>0.6</v>
      </c>
      <c r="D5552" s="23">
        <v>50</v>
      </c>
      <c r="E5552" s="23">
        <v>20</v>
      </c>
      <c r="F5552" s="23">
        <v>0</v>
      </c>
      <c r="G5552" s="23">
        <v>100</v>
      </c>
      <c r="H5552" s="25">
        <v>0</v>
      </c>
    </row>
    <row r="5553" spans="1:8">
      <c r="A5553" s="23">
        <v>5550</v>
      </c>
      <c r="B5553" s="23">
        <v>1000</v>
      </c>
      <c r="C5553" s="23">
        <v>0.6</v>
      </c>
      <c r="D5553" s="23">
        <v>50</v>
      </c>
      <c r="E5553" s="23">
        <v>20</v>
      </c>
      <c r="F5553" s="23">
        <v>30</v>
      </c>
      <c r="G5553" s="23">
        <v>0</v>
      </c>
      <c r="H5553" s="25">
        <v>2.9720025059999999</v>
      </c>
    </row>
    <row r="5554" spans="1:8">
      <c r="A5554" s="23">
        <v>5551</v>
      </c>
      <c r="B5554" s="23">
        <v>1000</v>
      </c>
      <c r="C5554" s="23">
        <v>0.6</v>
      </c>
      <c r="D5554" s="23">
        <v>50</v>
      </c>
      <c r="E5554" s="23">
        <v>20</v>
      </c>
      <c r="F5554" s="23">
        <v>30</v>
      </c>
      <c r="G5554" s="23">
        <v>5</v>
      </c>
      <c r="H5554" s="25">
        <v>0</v>
      </c>
    </row>
    <row r="5555" spans="1:8">
      <c r="A5555" s="23">
        <v>5552</v>
      </c>
      <c r="B5555" s="23">
        <v>1000</v>
      </c>
      <c r="C5555" s="23">
        <v>0.6</v>
      </c>
      <c r="D5555" s="23">
        <v>50</v>
      </c>
      <c r="E5555" s="23">
        <v>20</v>
      </c>
      <c r="F5555" s="23">
        <v>30</v>
      </c>
      <c r="G5555" s="23">
        <v>10</v>
      </c>
      <c r="H5555" s="25">
        <v>0</v>
      </c>
    </row>
    <row r="5556" spans="1:8">
      <c r="A5556" s="23">
        <v>5553</v>
      </c>
      <c r="B5556" s="23">
        <v>1000</v>
      </c>
      <c r="C5556" s="23">
        <v>0.6</v>
      </c>
      <c r="D5556" s="23">
        <v>50</v>
      </c>
      <c r="E5556" s="23">
        <v>20</v>
      </c>
      <c r="F5556" s="23">
        <v>30</v>
      </c>
      <c r="G5556" s="23">
        <v>40</v>
      </c>
      <c r="H5556" s="25">
        <v>0</v>
      </c>
    </row>
    <row r="5557" spans="1:8">
      <c r="A5557" s="23">
        <v>5554</v>
      </c>
      <c r="B5557" s="23">
        <v>1000</v>
      </c>
      <c r="C5557" s="23">
        <v>0.6</v>
      </c>
      <c r="D5557" s="23">
        <v>50</v>
      </c>
      <c r="E5557" s="23">
        <v>20</v>
      </c>
      <c r="F5557" s="23">
        <v>30</v>
      </c>
      <c r="G5557" s="23">
        <v>70</v>
      </c>
      <c r="H5557" s="25">
        <v>0</v>
      </c>
    </row>
    <row r="5558" spans="1:8">
      <c r="A5558" s="23">
        <v>5555</v>
      </c>
      <c r="B5558" s="23">
        <v>1000</v>
      </c>
      <c r="C5558" s="23">
        <v>0.6</v>
      </c>
      <c r="D5558" s="23">
        <v>50</v>
      </c>
      <c r="E5558" s="23">
        <v>20</v>
      </c>
      <c r="F5558" s="23">
        <v>30</v>
      </c>
      <c r="G5558" s="23">
        <v>100</v>
      </c>
      <c r="H5558" s="25">
        <v>0</v>
      </c>
    </row>
    <row r="5559" spans="1:8">
      <c r="A5559" s="23">
        <v>5556</v>
      </c>
      <c r="B5559" s="23">
        <v>1000</v>
      </c>
      <c r="C5559" s="23">
        <v>0.6</v>
      </c>
      <c r="D5559" s="23">
        <v>50</v>
      </c>
      <c r="E5559" s="23">
        <v>20</v>
      </c>
      <c r="F5559" s="23">
        <v>60</v>
      </c>
      <c r="G5559" s="23">
        <v>0</v>
      </c>
      <c r="H5559" s="25">
        <v>2.739921093</v>
      </c>
    </row>
    <row r="5560" spans="1:8">
      <c r="A5560" s="23">
        <v>5557</v>
      </c>
      <c r="B5560" s="23">
        <v>1000</v>
      </c>
      <c r="C5560" s="23">
        <v>0.6</v>
      </c>
      <c r="D5560" s="23">
        <v>50</v>
      </c>
      <c r="E5560" s="23">
        <v>20</v>
      </c>
      <c r="F5560" s="23">
        <v>60</v>
      </c>
      <c r="G5560" s="23">
        <v>5</v>
      </c>
      <c r="H5560" s="25">
        <v>0</v>
      </c>
    </row>
    <row r="5561" spans="1:8">
      <c r="A5561" s="23">
        <v>5558</v>
      </c>
      <c r="B5561" s="23">
        <v>1000</v>
      </c>
      <c r="C5561" s="23">
        <v>0.6</v>
      </c>
      <c r="D5561" s="23">
        <v>50</v>
      </c>
      <c r="E5561" s="23">
        <v>20</v>
      </c>
      <c r="F5561" s="23">
        <v>60</v>
      </c>
      <c r="G5561" s="23">
        <v>10</v>
      </c>
      <c r="H5561" s="25">
        <v>0</v>
      </c>
    </row>
    <row r="5562" spans="1:8">
      <c r="A5562" s="23">
        <v>5559</v>
      </c>
      <c r="B5562" s="23">
        <v>1000</v>
      </c>
      <c r="C5562" s="23">
        <v>0.6</v>
      </c>
      <c r="D5562" s="23">
        <v>50</v>
      </c>
      <c r="E5562" s="23">
        <v>20</v>
      </c>
      <c r="F5562" s="23">
        <v>60</v>
      </c>
      <c r="G5562" s="23">
        <v>40</v>
      </c>
      <c r="H5562" s="25">
        <v>0</v>
      </c>
    </row>
    <row r="5563" spans="1:8">
      <c r="A5563" s="23">
        <v>5560</v>
      </c>
      <c r="B5563" s="23">
        <v>1000</v>
      </c>
      <c r="C5563" s="23">
        <v>0.6</v>
      </c>
      <c r="D5563" s="23">
        <v>50</v>
      </c>
      <c r="E5563" s="23">
        <v>20</v>
      </c>
      <c r="F5563" s="23">
        <v>60</v>
      </c>
      <c r="G5563" s="23">
        <v>70</v>
      </c>
      <c r="H5563" s="25">
        <v>0</v>
      </c>
    </row>
    <row r="5564" spans="1:8">
      <c r="A5564" s="23">
        <v>5561</v>
      </c>
      <c r="B5564" s="23">
        <v>1000</v>
      </c>
      <c r="C5564" s="23">
        <v>0.6</v>
      </c>
      <c r="D5564" s="23">
        <v>50</v>
      </c>
      <c r="E5564" s="23">
        <v>20</v>
      </c>
      <c r="F5564" s="23">
        <v>60</v>
      </c>
      <c r="G5564" s="23">
        <v>100</v>
      </c>
      <c r="H5564" s="25">
        <v>0</v>
      </c>
    </row>
    <row r="5565" spans="1:8">
      <c r="A5565" s="23">
        <v>5562</v>
      </c>
      <c r="B5565" s="23">
        <v>1000</v>
      </c>
      <c r="C5565" s="23">
        <v>0.6</v>
      </c>
      <c r="D5565" s="23">
        <v>50</v>
      </c>
      <c r="E5565" s="23">
        <v>50</v>
      </c>
      <c r="F5565" s="23">
        <v>0</v>
      </c>
      <c r="G5565" s="23">
        <v>0</v>
      </c>
      <c r="H5565" s="25">
        <v>5.2883954050000002</v>
      </c>
    </row>
    <row r="5566" spans="1:8">
      <c r="A5566" s="23">
        <v>5563</v>
      </c>
      <c r="B5566" s="23">
        <v>1000</v>
      </c>
      <c r="C5566" s="23">
        <v>0.6</v>
      </c>
      <c r="D5566" s="23">
        <v>50</v>
      </c>
      <c r="E5566" s="23">
        <v>50</v>
      </c>
      <c r="F5566" s="23">
        <v>0</v>
      </c>
      <c r="G5566" s="23">
        <v>5</v>
      </c>
      <c r="H5566" s="25">
        <v>0</v>
      </c>
    </row>
    <row r="5567" spans="1:8">
      <c r="A5567" s="23">
        <v>5564</v>
      </c>
      <c r="B5567" s="23">
        <v>1000</v>
      </c>
      <c r="C5567" s="23">
        <v>0.6</v>
      </c>
      <c r="D5567" s="23">
        <v>50</v>
      </c>
      <c r="E5567" s="23">
        <v>50</v>
      </c>
      <c r="F5567" s="23">
        <v>0</v>
      </c>
      <c r="G5567" s="23">
        <v>10</v>
      </c>
      <c r="H5567" s="25">
        <v>0</v>
      </c>
    </row>
    <row r="5568" spans="1:8">
      <c r="A5568" s="23">
        <v>5565</v>
      </c>
      <c r="B5568" s="23">
        <v>1000</v>
      </c>
      <c r="C5568" s="23">
        <v>0.6</v>
      </c>
      <c r="D5568" s="23">
        <v>50</v>
      </c>
      <c r="E5568" s="23">
        <v>50</v>
      </c>
      <c r="F5568" s="23">
        <v>0</v>
      </c>
      <c r="G5568" s="23">
        <v>40</v>
      </c>
      <c r="H5568" s="25">
        <v>0</v>
      </c>
    </row>
    <row r="5569" spans="1:8">
      <c r="A5569" s="23">
        <v>5566</v>
      </c>
      <c r="B5569" s="23">
        <v>1000</v>
      </c>
      <c r="C5569" s="23">
        <v>0.6</v>
      </c>
      <c r="D5569" s="23">
        <v>50</v>
      </c>
      <c r="E5569" s="23">
        <v>50</v>
      </c>
      <c r="F5569" s="23">
        <v>0</v>
      </c>
      <c r="G5569" s="23">
        <v>70</v>
      </c>
      <c r="H5569" s="25">
        <v>0</v>
      </c>
    </row>
    <row r="5570" spans="1:8">
      <c r="A5570" s="23">
        <v>5567</v>
      </c>
      <c r="B5570" s="23">
        <v>1000</v>
      </c>
      <c r="C5570" s="23">
        <v>0.6</v>
      </c>
      <c r="D5570" s="23">
        <v>50</v>
      </c>
      <c r="E5570" s="23">
        <v>50</v>
      </c>
      <c r="F5570" s="23">
        <v>0</v>
      </c>
      <c r="G5570" s="23">
        <v>100</v>
      </c>
      <c r="H5570" s="25">
        <v>0</v>
      </c>
    </row>
    <row r="5571" spans="1:8">
      <c r="A5571" s="23">
        <v>5568</v>
      </c>
      <c r="B5571" s="23">
        <v>1000</v>
      </c>
      <c r="C5571" s="23">
        <v>0.6</v>
      </c>
      <c r="D5571" s="23">
        <v>50</v>
      </c>
      <c r="E5571" s="23">
        <v>50</v>
      </c>
      <c r="F5571" s="23">
        <v>30</v>
      </c>
      <c r="G5571" s="23">
        <v>0</v>
      </c>
      <c r="H5571" s="25">
        <v>5.0736951829999999</v>
      </c>
    </row>
    <row r="5572" spans="1:8">
      <c r="A5572" s="23">
        <v>5569</v>
      </c>
      <c r="B5572" s="23">
        <v>1000</v>
      </c>
      <c r="C5572" s="23">
        <v>0.6</v>
      </c>
      <c r="D5572" s="23">
        <v>50</v>
      </c>
      <c r="E5572" s="23">
        <v>50</v>
      </c>
      <c r="F5572" s="23">
        <v>30</v>
      </c>
      <c r="G5572" s="23">
        <v>5</v>
      </c>
      <c r="H5572" s="25">
        <v>0</v>
      </c>
    </row>
    <row r="5573" spans="1:8">
      <c r="A5573" s="23">
        <v>5570</v>
      </c>
      <c r="B5573" s="23">
        <v>1000</v>
      </c>
      <c r="C5573" s="23">
        <v>0.6</v>
      </c>
      <c r="D5573" s="23">
        <v>50</v>
      </c>
      <c r="E5573" s="23">
        <v>50</v>
      </c>
      <c r="F5573" s="23">
        <v>30</v>
      </c>
      <c r="G5573" s="23">
        <v>10</v>
      </c>
      <c r="H5573" s="25">
        <v>0</v>
      </c>
    </row>
    <row r="5574" spans="1:8">
      <c r="A5574" s="23">
        <v>5571</v>
      </c>
      <c r="B5574" s="23">
        <v>1000</v>
      </c>
      <c r="C5574" s="23">
        <v>0.6</v>
      </c>
      <c r="D5574" s="23">
        <v>50</v>
      </c>
      <c r="E5574" s="23">
        <v>50</v>
      </c>
      <c r="F5574" s="23">
        <v>30</v>
      </c>
      <c r="G5574" s="23">
        <v>40</v>
      </c>
      <c r="H5574" s="25">
        <v>0</v>
      </c>
    </row>
    <row r="5575" spans="1:8">
      <c r="A5575" s="23">
        <v>5572</v>
      </c>
      <c r="B5575" s="23">
        <v>1000</v>
      </c>
      <c r="C5575" s="23">
        <v>0.6</v>
      </c>
      <c r="D5575" s="23">
        <v>50</v>
      </c>
      <c r="E5575" s="23">
        <v>50</v>
      </c>
      <c r="F5575" s="23">
        <v>30</v>
      </c>
      <c r="G5575" s="23">
        <v>70</v>
      </c>
      <c r="H5575" s="25">
        <v>0</v>
      </c>
    </row>
    <row r="5576" spans="1:8">
      <c r="A5576" s="23">
        <v>5573</v>
      </c>
      <c r="B5576" s="23">
        <v>1000</v>
      </c>
      <c r="C5576" s="23">
        <v>0.6</v>
      </c>
      <c r="D5576" s="23">
        <v>50</v>
      </c>
      <c r="E5576" s="23">
        <v>50</v>
      </c>
      <c r="F5576" s="23">
        <v>30</v>
      </c>
      <c r="G5576" s="23">
        <v>100</v>
      </c>
      <c r="H5576" s="25">
        <v>0</v>
      </c>
    </row>
    <row r="5577" spans="1:8">
      <c r="A5577" s="23">
        <v>5574</v>
      </c>
      <c r="B5577" s="23">
        <v>1000</v>
      </c>
      <c r="C5577" s="23">
        <v>0.6</v>
      </c>
      <c r="D5577" s="23">
        <v>50</v>
      </c>
      <c r="E5577" s="23">
        <v>50</v>
      </c>
      <c r="F5577" s="23">
        <v>60</v>
      </c>
      <c r="G5577" s="23">
        <v>0</v>
      </c>
      <c r="H5577" s="25">
        <v>4.2953181269999998</v>
      </c>
    </row>
    <row r="5578" spans="1:8">
      <c r="A5578" s="23">
        <v>5575</v>
      </c>
      <c r="B5578" s="23">
        <v>1000</v>
      </c>
      <c r="C5578" s="23">
        <v>0.6</v>
      </c>
      <c r="D5578" s="23">
        <v>50</v>
      </c>
      <c r="E5578" s="23">
        <v>50</v>
      </c>
      <c r="F5578" s="23">
        <v>60</v>
      </c>
      <c r="G5578" s="23">
        <v>5</v>
      </c>
      <c r="H5578" s="25">
        <v>0</v>
      </c>
    </row>
    <row r="5579" spans="1:8">
      <c r="A5579" s="23">
        <v>5576</v>
      </c>
      <c r="B5579" s="23">
        <v>1000</v>
      </c>
      <c r="C5579" s="23">
        <v>0.6</v>
      </c>
      <c r="D5579" s="23">
        <v>50</v>
      </c>
      <c r="E5579" s="23">
        <v>50</v>
      </c>
      <c r="F5579" s="23">
        <v>60</v>
      </c>
      <c r="G5579" s="23">
        <v>10</v>
      </c>
      <c r="H5579" s="25">
        <v>0</v>
      </c>
    </row>
    <row r="5580" spans="1:8">
      <c r="A5580" s="23">
        <v>5577</v>
      </c>
      <c r="B5580" s="23">
        <v>1000</v>
      </c>
      <c r="C5580" s="23">
        <v>0.6</v>
      </c>
      <c r="D5580" s="23">
        <v>50</v>
      </c>
      <c r="E5580" s="23">
        <v>50</v>
      </c>
      <c r="F5580" s="23">
        <v>60</v>
      </c>
      <c r="G5580" s="23">
        <v>40</v>
      </c>
      <c r="H5580" s="25">
        <v>0</v>
      </c>
    </row>
    <row r="5581" spans="1:8">
      <c r="A5581" s="23">
        <v>5578</v>
      </c>
      <c r="B5581" s="23">
        <v>1000</v>
      </c>
      <c r="C5581" s="23">
        <v>0.6</v>
      </c>
      <c r="D5581" s="23">
        <v>50</v>
      </c>
      <c r="E5581" s="23">
        <v>50</v>
      </c>
      <c r="F5581" s="23">
        <v>60</v>
      </c>
      <c r="G5581" s="23">
        <v>70</v>
      </c>
      <c r="H5581" s="25">
        <v>0</v>
      </c>
    </row>
    <row r="5582" spans="1:8">
      <c r="A5582" s="23">
        <v>5579</v>
      </c>
      <c r="B5582" s="23">
        <v>1000</v>
      </c>
      <c r="C5582" s="23">
        <v>0.6</v>
      </c>
      <c r="D5582" s="23">
        <v>50</v>
      </c>
      <c r="E5582" s="23">
        <v>50</v>
      </c>
      <c r="F5582" s="23">
        <v>60</v>
      </c>
      <c r="G5582" s="23">
        <v>100</v>
      </c>
      <c r="H5582" s="25">
        <v>0</v>
      </c>
    </row>
    <row r="5583" spans="1:8">
      <c r="A5583" s="23">
        <v>5580</v>
      </c>
      <c r="B5583" s="23">
        <v>1000</v>
      </c>
      <c r="C5583" s="23">
        <v>0.6</v>
      </c>
      <c r="D5583" s="23">
        <v>100</v>
      </c>
      <c r="E5583" s="23">
        <v>1</v>
      </c>
      <c r="F5583" s="23">
        <v>0</v>
      </c>
      <c r="G5583" s="23">
        <v>0</v>
      </c>
      <c r="H5583" s="25">
        <v>0.33993580899999998</v>
      </c>
    </row>
    <row r="5584" spans="1:8">
      <c r="A5584" s="23">
        <v>5581</v>
      </c>
      <c r="B5584" s="23">
        <v>1000</v>
      </c>
      <c r="C5584" s="23">
        <v>0.6</v>
      </c>
      <c r="D5584" s="23">
        <v>100</v>
      </c>
      <c r="E5584" s="23">
        <v>1</v>
      </c>
      <c r="F5584" s="23">
        <v>0</v>
      </c>
      <c r="G5584" s="23">
        <v>5</v>
      </c>
      <c r="H5584" s="25">
        <v>0</v>
      </c>
    </row>
    <row r="5585" spans="1:8">
      <c r="A5585" s="23">
        <v>5582</v>
      </c>
      <c r="B5585" s="23">
        <v>1000</v>
      </c>
      <c r="C5585" s="23">
        <v>0.6</v>
      </c>
      <c r="D5585" s="23">
        <v>100</v>
      </c>
      <c r="E5585" s="23">
        <v>1</v>
      </c>
      <c r="F5585" s="23">
        <v>0</v>
      </c>
      <c r="G5585" s="23">
        <v>10</v>
      </c>
      <c r="H5585" s="25">
        <v>0</v>
      </c>
    </row>
    <row r="5586" spans="1:8">
      <c r="A5586" s="23">
        <v>5583</v>
      </c>
      <c r="B5586" s="23">
        <v>1000</v>
      </c>
      <c r="C5586" s="23">
        <v>0.6</v>
      </c>
      <c r="D5586" s="23">
        <v>100</v>
      </c>
      <c r="E5586" s="23">
        <v>1</v>
      </c>
      <c r="F5586" s="23">
        <v>0</v>
      </c>
      <c r="G5586" s="23">
        <v>40</v>
      </c>
      <c r="H5586" s="25">
        <v>0</v>
      </c>
    </row>
    <row r="5587" spans="1:8">
      <c r="A5587" s="23">
        <v>5584</v>
      </c>
      <c r="B5587" s="23">
        <v>1000</v>
      </c>
      <c r="C5587" s="23">
        <v>0.6</v>
      </c>
      <c r="D5587" s="23">
        <v>100</v>
      </c>
      <c r="E5587" s="23">
        <v>1</v>
      </c>
      <c r="F5587" s="23">
        <v>0</v>
      </c>
      <c r="G5587" s="23">
        <v>70</v>
      </c>
      <c r="H5587" s="25">
        <v>0</v>
      </c>
    </row>
    <row r="5588" spans="1:8">
      <c r="A5588" s="23">
        <v>5585</v>
      </c>
      <c r="B5588" s="23">
        <v>1000</v>
      </c>
      <c r="C5588" s="23">
        <v>0.6</v>
      </c>
      <c r="D5588" s="23">
        <v>100</v>
      </c>
      <c r="E5588" s="23">
        <v>1</v>
      </c>
      <c r="F5588" s="23">
        <v>0</v>
      </c>
      <c r="G5588" s="23">
        <v>100</v>
      </c>
      <c r="H5588" s="25">
        <v>0</v>
      </c>
    </row>
    <row r="5589" spans="1:8">
      <c r="A5589" s="23">
        <v>5586</v>
      </c>
      <c r="B5589" s="23">
        <v>1000</v>
      </c>
      <c r="C5589" s="23">
        <v>0.6</v>
      </c>
      <c r="D5589" s="23">
        <v>100</v>
      </c>
      <c r="E5589" s="23">
        <v>1</v>
      </c>
      <c r="F5589" s="23">
        <v>30</v>
      </c>
      <c r="G5589" s="23">
        <v>0</v>
      </c>
      <c r="H5589" s="25">
        <v>0.33980423199999998</v>
      </c>
    </row>
    <row r="5590" spans="1:8">
      <c r="A5590" s="23">
        <v>5587</v>
      </c>
      <c r="B5590" s="23">
        <v>1000</v>
      </c>
      <c r="C5590" s="23">
        <v>0.6</v>
      </c>
      <c r="D5590" s="23">
        <v>100</v>
      </c>
      <c r="E5590" s="23">
        <v>1</v>
      </c>
      <c r="F5590" s="23">
        <v>30</v>
      </c>
      <c r="G5590" s="23">
        <v>5</v>
      </c>
      <c r="H5590" s="25">
        <v>0</v>
      </c>
    </row>
    <row r="5591" spans="1:8">
      <c r="A5591" s="23">
        <v>5588</v>
      </c>
      <c r="B5591" s="23">
        <v>1000</v>
      </c>
      <c r="C5591" s="23">
        <v>0.6</v>
      </c>
      <c r="D5591" s="23">
        <v>100</v>
      </c>
      <c r="E5591" s="23">
        <v>1</v>
      </c>
      <c r="F5591" s="23">
        <v>30</v>
      </c>
      <c r="G5591" s="23">
        <v>10</v>
      </c>
      <c r="H5591" s="25">
        <v>0</v>
      </c>
    </row>
    <row r="5592" spans="1:8">
      <c r="A5592" s="23">
        <v>5589</v>
      </c>
      <c r="B5592" s="23">
        <v>1000</v>
      </c>
      <c r="C5592" s="23">
        <v>0.6</v>
      </c>
      <c r="D5592" s="23">
        <v>100</v>
      </c>
      <c r="E5592" s="23">
        <v>1</v>
      </c>
      <c r="F5592" s="23">
        <v>30</v>
      </c>
      <c r="G5592" s="23">
        <v>40</v>
      </c>
      <c r="H5592" s="25">
        <v>0</v>
      </c>
    </row>
    <row r="5593" spans="1:8">
      <c r="A5593" s="23">
        <v>5590</v>
      </c>
      <c r="B5593" s="23">
        <v>1000</v>
      </c>
      <c r="C5593" s="23">
        <v>0.6</v>
      </c>
      <c r="D5593" s="23">
        <v>100</v>
      </c>
      <c r="E5593" s="23">
        <v>1</v>
      </c>
      <c r="F5593" s="23">
        <v>30</v>
      </c>
      <c r="G5593" s="23">
        <v>70</v>
      </c>
      <c r="H5593" s="25">
        <v>0</v>
      </c>
    </row>
    <row r="5594" spans="1:8">
      <c r="A5594" s="23">
        <v>5591</v>
      </c>
      <c r="B5594" s="23">
        <v>1000</v>
      </c>
      <c r="C5594" s="23">
        <v>0.6</v>
      </c>
      <c r="D5594" s="23">
        <v>100</v>
      </c>
      <c r="E5594" s="23">
        <v>1</v>
      </c>
      <c r="F5594" s="23">
        <v>30</v>
      </c>
      <c r="G5594" s="23">
        <v>100</v>
      </c>
      <c r="H5594" s="25">
        <v>0</v>
      </c>
    </row>
    <row r="5595" spans="1:8">
      <c r="A5595" s="23">
        <v>5592</v>
      </c>
      <c r="B5595" s="23">
        <v>1000</v>
      </c>
      <c r="C5595" s="23">
        <v>0.6</v>
      </c>
      <c r="D5595" s="23">
        <v>100</v>
      </c>
      <c r="E5595" s="23">
        <v>1</v>
      </c>
      <c r="F5595" s="23">
        <v>60</v>
      </c>
      <c r="G5595" s="23">
        <v>0</v>
      </c>
      <c r="H5595" s="25">
        <v>0.33918499899999999</v>
      </c>
    </row>
    <row r="5596" spans="1:8">
      <c r="A5596" s="23">
        <v>5593</v>
      </c>
      <c r="B5596" s="23">
        <v>1000</v>
      </c>
      <c r="C5596" s="23">
        <v>0.6</v>
      </c>
      <c r="D5596" s="23">
        <v>100</v>
      </c>
      <c r="E5596" s="23">
        <v>1</v>
      </c>
      <c r="F5596" s="23">
        <v>60</v>
      </c>
      <c r="G5596" s="23">
        <v>5</v>
      </c>
      <c r="H5596" s="25">
        <v>0</v>
      </c>
    </row>
    <row r="5597" spans="1:8">
      <c r="A5597" s="23">
        <v>5594</v>
      </c>
      <c r="B5597" s="23">
        <v>1000</v>
      </c>
      <c r="C5597" s="23">
        <v>0.6</v>
      </c>
      <c r="D5597" s="23">
        <v>100</v>
      </c>
      <c r="E5597" s="23">
        <v>1</v>
      </c>
      <c r="F5597" s="23">
        <v>60</v>
      </c>
      <c r="G5597" s="23">
        <v>10</v>
      </c>
      <c r="H5597" s="25">
        <v>0</v>
      </c>
    </row>
    <row r="5598" spans="1:8">
      <c r="A5598" s="23">
        <v>5595</v>
      </c>
      <c r="B5598" s="23">
        <v>1000</v>
      </c>
      <c r="C5598" s="23">
        <v>0.6</v>
      </c>
      <c r="D5598" s="23">
        <v>100</v>
      </c>
      <c r="E5598" s="23">
        <v>1</v>
      </c>
      <c r="F5598" s="23">
        <v>60</v>
      </c>
      <c r="G5598" s="23">
        <v>40</v>
      </c>
      <c r="H5598" s="25">
        <v>0</v>
      </c>
    </row>
    <row r="5599" spans="1:8">
      <c r="A5599" s="23">
        <v>5596</v>
      </c>
      <c r="B5599" s="23">
        <v>1000</v>
      </c>
      <c r="C5599" s="23">
        <v>0.6</v>
      </c>
      <c r="D5599" s="23">
        <v>100</v>
      </c>
      <c r="E5599" s="23">
        <v>1</v>
      </c>
      <c r="F5599" s="23">
        <v>60</v>
      </c>
      <c r="G5599" s="23">
        <v>70</v>
      </c>
      <c r="H5599" s="25">
        <v>0</v>
      </c>
    </row>
    <row r="5600" spans="1:8">
      <c r="A5600" s="23">
        <v>5597</v>
      </c>
      <c r="B5600" s="23">
        <v>1000</v>
      </c>
      <c r="C5600" s="23">
        <v>0.6</v>
      </c>
      <c r="D5600" s="23">
        <v>100</v>
      </c>
      <c r="E5600" s="23">
        <v>1</v>
      </c>
      <c r="F5600" s="23">
        <v>60</v>
      </c>
      <c r="G5600" s="23">
        <v>100</v>
      </c>
      <c r="H5600" s="25">
        <v>0</v>
      </c>
    </row>
    <row r="5601" spans="1:8">
      <c r="A5601" s="23">
        <v>5598</v>
      </c>
      <c r="B5601" s="23">
        <v>1000</v>
      </c>
      <c r="C5601" s="23">
        <v>0.6</v>
      </c>
      <c r="D5601" s="23">
        <v>100</v>
      </c>
      <c r="E5601" s="23">
        <v>5</v>
      </c>
      <c r="F5601" s="23">
        <v>0</v>
      </c>
      <c r="G5601" s="23">
        <v>0</v>
      </c>
      <c r="H5601" s="25">
        <v>1.644557238</v>
      </c>
    </row>
    <row r="5602" spans="1:8">
      <c r="A5602" s="23">
        <v>5599</v>
      </c>
      <c r="B5602" s="23">
        <v>1000</v>
      </c>
      <c r="C5602" s="23">
        <v>0.6</v>
      </c>
      <c r="D5602" s="23">
        <v>100</v>
      </c>
      <c r="E5602" s="23">
        <v>5</v>
      </c>
      <c r="F5602" s="23">
        <v>0</v>
      </c>
      <c r="G5602" s="23">
        <v>5</v>
      </c>
      <c r="H5602" s="25">
        <v>0</v>
      </c>
    </row>
    <row r="5603" spans="1:8">
      <c r="A5603" s="23">
        <v>5600</v>
      </c>
      <c r="B5603" s="23">
        <v>1000</v>
      </c>
      <c r="C5603" s="23">
        <v>0.6</v>
      </c>
      <c r="D5603" s="23">
        <v>100</v>
      </c>
      <c r="E5603" s="23">
        <v>5</v>
      </c>
      <c r="F5603" s="23">
        <v>0</v>
      </c>
      <c r="G5603" s="23">
        <v>10</v>
      </c>
      <c r="H5603" s="25">
        <v>0</v>
      </c>
    </row>
    <row r="5604" spans="1:8">
      <c r="A5604" s="23">
        <v>5601</v>
      </c>
      <c r="B5604" s="23">
        <v>1000</v>
      </c>
      <c r="C5604" s="23">
        <v>0.6</v>
      </c>
      <c r="D5604" s="23">
        <v>100</v>
      </c>
      <c r="E5604" s="23">
        <v>5</v>
      </c>
      <c r="F5604" s="23">
        <v>0</v>
      </c>
      <c r="G5604" s="23">
        <v>40</v>
      </c>
      <c r="H5604" s="25">
        <v>0</v>
      </c>
    </row>
    <row r="5605" spans="1:8">
      <c r="A5605" s="23">
        <v>5602</v>
      </c>
      <c r="B5605" s="23">
        <v>1000</v>
      </c>
      <c r="C5605" s="23">
        <v>0.6</v>
      </c>
      <c r="D5605" s="23">
        <v>100</v>
      </c>
      <c r="E5605" s="23">
        <v>5</v>
      </c>
      <c r="F5605" s="23">
        <v>0</v>
      </c>
      <c r="G5605" s="23">
        <v>70</v>
      </c>
      <c r="H5605" s="25">
        <v>0</v>
      </c>
    </row>
    <row r="5606" spans="1:8">
      <c r="A5606" s="23">
        <v>5603</v>
      </c>
      <c r="B5606" s="23">
        <v>1000</v>
      </c>
      <c r="C5606" s="23">
        <v>0.6</v>
      </c>
      <c r="D5606" s="23">
        <v>100</v>
      </c>
      <c r="E5606" s="23">
        <v>5</v>
      </c>
      <c r="F5606" s="23">
        <v>0</v>
      </c>
      <c r="G5606" s="23">
        <v>100</v>
      </c>
      <c r="H5606" s="25">
        <v>0</v>
      </c>
    </row>
    <row r="5607" spans="1:8">
      <c r="A5607" s="23">
        <v>5604</v>
      </c>
      <c r="B5607" s="23">
        <v>1000</v>
      </c>
      <c r="C5607" s="23">
        <v>0.6</v>
      </c>
      <c r="D5607" s="23">
        <v>100</v>
      </c>
      <c r="E5607" s="23">
        <v>5</v>
      </c>
      <c r="F5607" s="23">
        <v>30</v>
      </c>
      <c r="G5607" s="23">
        <v>0</v>
      </c>
      <c r="H5607" s="25">
        <v>1.6344616409999999</v>
      </c>
    </row>
    <row r="5608" spans="1:8">
      <c r="A5608" s="23">
        <v>5605</v>
      </c>
      <c r="B5608" s="23">
        <v>1000</v>
      </c>
      <c r="C5608" s="23">
        <v>0.6</v>
      </c>
      <c r="D5608" s="23">
        <v>100</v>
      </c>
      <c r="E5608" s="23">
        <v>5</v>
      </c>
      <c r="F5608" s="23">
        <v>30</v>
      </c>
      <c r="G5608" s="23">
        <v>5</v>
      </c>
      <c r="H5608" s="25">
        <v>0</v>
      </c>
    </row>
    <row r="5609" spans="1:8">
      <c r="A5609" s="23">
        <v>5606</v>
      </c>
      <c r="B5609" s="23">
        <v>1000</v>
      </c>
      <c r="C5609" s="23">
        <v>0.6</v>
      </c>
      <c r="D5609" s="23">
        <v>100</v>
      </c>
      <c r="E5609" s="23">
        <v>5</v>
      </c>
      <c r="F5609" s="23">
        <v>30</v>
      </c>
      <c r="G5609" s="23">
        <v>10</v>
      </c>
      <c r="H5609" s="25">
        <v>0</v>
      </c>
    </row>
    <row r="5610" spans="1:8">
      <c r="A5610" s="23">
        <v>5607</v>
      </c>
      <c r="B5610" s="23">
        <v>1000</v>
      </c>
      <c r="C5610" s="23">
        <v>0.6</v>
      </c>
      <c r="D5610" s="23">
        <v>100</v>
      </c>
      <c r="E5610" s="23">
        <v>5</v>
      </c>
      <c r="F5610" s="23">
        <v>30</v>
      </c>
      <c r="G5610" s="23">
        <v>40</v>
      </c>
      <c r="H5610" s="25">
        <v>0</v>
      </c>
    </row>
    <row r="5611" spans="1:8">
      <c r="A5611" s="23">
        <v>5608</v>
      </c>
      <c r="B5611" s="23">
        <v>1000</v>
      </c>
      <c r="C5611" s="23">
        <v>0.6</v>
      </c>
      <c r="D5611" s="23">
        <v>100</v>
      </c>
      <c r="E5611" s="23">
        <v>5</v>
      </c>
      <c r="F5611" s="23">
        <v>30</v>
      </c>
      <c r="G5611" s="23">
        <v>70</v>
      </c>
      <c r="H5611" s="25">
        <v>0</v>
      </c>
    </row>
    <row r="5612" spans="1:8">
      <c r="A5612" s="23">
        <v>5609</v>
      </c>
      <c r="B5612" s="23">
        <v>1000</v>
      </c>
      <c r="C5612" s="23">
        <v>0.6</v>
      </c>
      <c r="D5612" s="23">
        <v>100</v>
      </c>
      <c r="E5612" s="23">
        <v>5</v>
      </c>
      <c r="F5612" s="23">
        <v>30</v>
      </c>
      <c r="G5612" s="23">
        <v>100</v>
      </c>
      <c r="H5612" s="25">
        <v>0</v>
      </c>
    </row>
    <row r="5613" spans="1:8">
      <c r="A5613" s="23">
        <v>5610</v>
      </c>
      <c r="B5613" s="23">
        <v>1000</v>
      </c>
      <c r="C5613" s="23">
        <v>0.6</v>
      </c>
      <c r="D5613" s="23">
        <v>100</v>
      </c>
      <c r="E5613" s="23">
        <v>5</v>
      </c>
      <c r="F5613" s="23">
        <v>60</v>
      </c>
      <c r="G5613" s="23">
        <v>0</v>
      </c>
      <c r="H5613" s="25">
        <v>1.584724665</v>
      </c>
    </row>
    <row r="5614" spans="1:8">
      <c r="A5614" s="23">
        <v>5611</v>
      </c>
      <c r="B5614" s="23">
        <v>1000</v>
      </c>
      <c r="C5614" s="23">
        <v>0.6</v>
      </c>
      <c r="D5614" s="23">
        <v>100</v>
      </c>
      <c r="E5614" s="23">
        <v>5</v>
      </c>
      <c r="F5614" s="23">
        <v>60</v>
      </c>
      <c r="G5614" s="23">
        <v>5</v>
      </c>
      <c r="H5614" s="25">
        <v>0</v>
      </c>
    </row>
    <row r="5615" spans="1:8">
      <c r="A5615" s="23">
        <v>5612</v>
      </c>
      <c r="B5615" s="23">
        <v>1000</v>
      </c>
      <c r="C5615" s="23">
        <v>0.6</v>
      </c>
      <c r="D5615" s="23">
        <v>100</v>
      </c>
      <c r="E5615" s="23">
        <v>5</v>
      </c>
      <c r="F5615" s="23">
        <v>60</v>
      </c>
      <c r="G5615" s="23">
        <v>10</v>
      </c>
      <c r="H5615" s="25">
        <v>0</v>
      </c>
    </row>
    <row r="5616" spans="1:8">
      <c r="A5616" s="23">
        <v>5613</v>
      </c>
      <c r="B5616" s="23">
        <v>1000</v>
      </c>
      <c r="C5616" s="23">
        <v>0.6</v>
      </c>
      <c r="D5616" s="23">
        <v>100</v>
      </c>
      <c r="E5616" s="23">
        <v>5</v>
      </c>
      <c r="F5616" s="23">
        <v>60</v>
      </c>
      <c r="G5616" s="23">
        <v>40</v>
      </c>
      <c r="H5616" s="25">
        <v>0</v>
      </c>
    </row>
    <row r="5617" spans="1:8">
      <c r="A5617" s="23">
        <v>5614</v>
      </c>
      <c r="B5617" s="23">
        <v>1000</v>
      </c>
      <c r="C5617" s="23">
        <v>0.6</v>
      </c>
      <c r="D5617" s="23">
        <v>100</v>
      </c>
      <c r="E5617" s="23">
        <v>5</v>
      </c>
      <c r="F5617" s="23">
        <v>60</v>
      </c>
      <c r="G5617" s="23">
        <v>70</v>
      </c>
      <c r="H5617" s="25">
        <v>0</v>
      </c>
    </row>
    <row r="5618" spans="1:8">
      <c r="A5618" s="23">
        <v>5615</v>
      </c>
      <c r="B5618" s="23">
        <v>1000</v>
      </c>
      <c r="C5618" s="23">
        <v>0.6</v>
      </c>
      <c r="D5618" s="23">
        <v>100</v>
      </c>
      <c r="E5618" s="23">
        <v>5</v>
      </c>
      <c r="F5618" s="23">
        <v>60</v>
      </c>
      <c r="G5618" s="23">
        <v>100</v>
      </c>
      <c r="H5618" s="25">
        <v>0</v>
      </c>
    </row>
    <row r="5619" spans="1:8">
      <c r="A5619" s="23">
        <v>5616</v>
      </c>
      <c r="B5619" s="23">
        <v>1000</v>
      </c>
      <c r="C5619" s="23">
        <v>0.6</v>
      </c>
      <c r="D5619" s="23">
        <v>100</v>
      </c>
      <c r="E5619" s="23">
        <v>10</v>
      </c>
      <c r="F5619" s="23">
        <v>0</v>
      </c>
      <c r="G5619" s="23">
        <v>0</v>
      </c>
      <c r="H5619" s="25">
        <v>2.999778509</v>
      </c>
    </row>
    <row r="5620" spans="1:8">
      <c r="A5620" s="23">
        <v>5617</v>
      </c>
      <c r="B5620" s="23">
        <v>1000</v>
      </c>
      <c r="C5620" s="23">
        <v>0.6</v>
      </c>
      <c r="D5620" s="23">
        <v>100</v>
      </c>
      <c r="E5620" s="23">
        <v>10</v>
      </c>
      <c r="F5620" s="23">
        <v>0</v>
      </c>
      <c r="G5620" s="23">
        <v>5</v>
      </c>
      <c r="H5620" s="25">
        <v>0</v>
      </c>
    </row>
    <row r="5621" spans="1:8">
      <c r="A5621" s="23">
        <v>5618</v>
      </c>
      <c r="B5621" s="23">
        <v>1000</v>
      </c>
      <c r="C5621" s="23">
        <v>0.6</v>
      </c>
      <c r="D5621" s="23">
        <v>100</v>
      </c>
      <c r="E5621" s="23">
        <v>10</v>
      </c>
      <c r="F5621" s="23">
        <v>0</v>
      </c>
      <c r="G5621" s="23">
        <v>10</v>
      </c>
      <c r="H5621" s="25">
        <v>0</v>
      </c>
    </row>
    <row r="5622" spans="1:8">
      <c r="A5622" s="23">
        <v>5619</v>
      </c>
      <c r="B5622" s="23">
        <v>1000</v>
      </c>
      <c r="C5622" s="23">
        <v>0.6</v>
      </c>
      <c r="D5622" s="23">
        <v>100</v>
      </c>
      <c r="E5622" s="23">
        <v>10</v>
      </c>
      <c r="F5622" s="23">
        <v>0</v>
      </c>
      <c r="G5622" s="23">
        <v>40</v>
      </c>
      <c r="H5622" s="25">
        <v>0</v>
      </c>
    </row>
    <row r="5623" spans="1:8">
      <c r="A5623" s="23">
        <v>5620</v>
      </c>
      <c r="B5623" s="23">
        <v>1000</v>
      </c>
      <c r="C5623" s="23">
        <v>0.6</v>
      </c>
      <c r="D5623" s="23">
        <v>100</v>
      </c>
      <c r="E5623" s="23">
        <v>10</v>
      </c>
      <c r="F5623" s="23">
        <v>0</v>
      </c>
      <c r="G5623" s="23">
        <v>70</v>
      </c>
      <c r="H5623" s="25">
        <v>0</v>
      </c>
    </row>
    <row r="5624" spans="1:8">
      <c r="A5624" s="23">
        <v>5621</v>
      </c>
      <c r="B5624" s="23">
        <v>1000</v>
      </c>
      <c r="C5624" s="23">
        <v>0.6</v>
      </c>
      <c r="D5624" s="23">
        <v>100</v>
      </c>
      <c r="E5624" s="23">
        <v>10</v>
      </c>
      <c r="F5624" s="23">
        <v>0</v>
      </c>
      <c r="G5624" s="23">
        <v>100</v>
      </c>
      <c r="H5624" s="25">
        <v>0</v>
      </c>
    </row>
    <row r="5625" spans="1:8">
      <c r="A5625" s="23">
        <v>5622</v>
      </c>
      <c r="B5625" s="23">
        <v>1000</v>
      </c>
      <c r="C5625" s="23">
        <v>0.6</v>
      </c>
      <c r="D5625" s="23">
        <v>100</v>
      </c>
      <c r="E5625" s="23">
        <v>10</v>
      </c>
      <c r="F5625" s="23">
        <v>30</v>
      </c>
      <c r="G5625" s="23">
        <v>0</v>
      </c>
      <c r="H5625" s="25">
        <v>2.947685957</v>
      </c>
    </row>
    <row r="5626" spans="1:8">
      <c r="A5626" s="23">
        <v>5623</v>
      </c>
      <c r="B5626" s="23">
        <v>1000</v>
      </c>
      <c r="C5626" s="23">
        <v>0.6</v>
      </c>
      <c r="D5626" s="23">
        <v>100</v>
      </c>
      <c r="E5626" s="23">
        <v>10</v>
      </c>
      <c r="F5626" s="23">
        <v>30</v>
      </c>
      <c r="G5626" s="23">
        <v>5</v>
      </c>
      <c r="H5626" s="25">
        <v>0</v>
      </c>
    </row>
    <row r="5627" spans="1:8">
      <c r="A5627" s="23">
        <v>5624</v>
      </c>
      <c r="B5627" s="23">
        <v>1000</v>
      </c>
      <c r="C5627" s="23">
        <v>0.6</v>
      </c>
      <c r="D5627" s="23">
        <v>100</v>
      </c>
      <c r="E5627" s="23">
        <v>10</v>
      </c>
      <c r="F5627" s="23">
        <v>30</v>
      </c>
      <c r="G5627" s="23">
        <v>10</v>
      </c>
      <c r="H5627" s="25">
        <v>0</v>
      </c>
    </row>
    <row r="5628" spans="1:8">
      <c r="A5628" s="23">
        <v>5625</v>
      </c>
      <c r="B5628" s="23">
        <v>1000</v>
      </c>
      <c r="C5628" s="23">
        <v>0.6</v>
      </c>
      <c r="D5628" s="23">
        <v>100</v>
      </c>
      <c r="E5628" s="23">
        <v>10</v>
      </c>
      <c r="F5628" s="23">
        <v>30</v>
      </c>
      <c r="G5628" s="23">
        <v>40</v>
      </c>
      <c r="H5628" s="25">
        <v>0</v>
      </c>
    </row>
    <row r="5629" spans="1:8">
      <c r="A5629" s="23">
        <v>5626</v>
      </c>
      <c r="B5629" s="23">
        <v>1000</v>
      </c>
      <c r="C5629" s="23">
        <v>0.6</v>
      </c>
      <c r="D5629" s="23">
        <v>100</v>
      </c>
      <c r="E5629" s="23">
        <v>10</v>
      </c>
      <c r="F5629" s="23">
        <v>30</v>
      </c>
      <c r="G5629" s="23">
        <v>70</v>
      </c>
      <c r="H5629" s="25">
        <v>0</v>
      </c>
    </row>
    <row r="5630" spans="1:8">
      <c r="A5630" s="23">
        <v>5627</v>
      </c>
      <c r="B5630" s="23">
        <v>1000</v>
      </c>
      <c r="C5630" s="23">
        <v>0.6</v>
      </c>
      <c r="D5630" s="23">
        <v>100</v>
      </c>
      <c r="E5630" s="23">
        <v>10</v>
      </c>
      <c r="F5630" s="23">
        <v>30</v>
      </c>
      <c r="G5630" s="23">
        <v>100</v>
      </c>
      <c r="H5630" s="25">
        <v>0</v>
      </c>
    </row>
    <row r="5631" spans="1:8">
      <c r="A5631" s="23">
        <v>5628</v>
      </c>
      <c r="B5631" s="23">
        <v>1000</v>
      </c>
      <c r="C5631" s="23">
        <v>0.6</v>
      </c>
      <c r="D5631" s="23">
        <v>100</v>
      </c>
      <c r="E5631" s="23">
        <v>10</v>
      </c>
      <c r="F5631" s="23">
        <v>60</v>
      </c>
      <c r="G5631" s="23">
        <v>0</v>
      </c>
      <c r="H5631" s="25">
        <v>2.7179136279999998</v>
      </c>
    </row>
    <row r="5632" spans="1:8">
      <c r="A5632" s="23">
        <v>5629</v>
      </c>
      <c r="B5632" s="23">
        <v>1000</v>
      </c>
      <c r="C5632" s="23">
        <v>0.6</v>
      </c>
      <c r="D5632" s="23">
        <v>100</v>
      </c>
      <c r="E5632" s="23">
        <v>10</v>
      </c>
      <c r="F5632" s="23">
        <v>60</v>
      </c>
      <c r="G5632" s="23">
        <v>5</v>
      </c>
      <c r="H5632" s="25">
        <v>0</v>
      </c>
    </row>
    <row r="5633" spans="1:8">
      <c r="A5633" s="23">
        <v>5630</v>
      </c>
      <c r="B5633" s="23">
        <v>1000</v>
      </c>
      <c r="C5633" s="23">
        <v>0.6</v>
      </c>
      <c r="D5633" s="23">
        <v>100</v>
      </c>
      <c r="E5633" s="23">
        <v>10</v>
      </c>
      <c r="F5633" s="23">
        <v>60</v>
      </c>
      <c r="G5633" s="23">
        <v>10</v>
      </c>
      <c r="H5633" s="25">
        <v>0</v>
      </c>
    </row>
    <row r="5634" spans="1:8">
      <c r="A5634" s="23">
        <v>5631</v>
      </c>
      <c r="B5634" s="23">
        <v>1000</v>
      </c>
      <c r="C5634" s="23">
        <v>0.6</v>
      </c>
      <c r="D5634" s="23">
        <v>100</v>
      </c>
      <c r="E5634" s="23">
        <v>10</v>
      </c>
      <c r="F5634" s="23">
        <v>60</v>
      </c>
      <c r="G5634" s="23">
        <v>40</v>
      </c>
      <c r="H5634" s="25">
        <v>0</v>
      </c>
    </row>
    <row r="5635" spans="1:8">
      <c r="A5635" s="23">
        <v>5632</v>
      </c>
      <c r="B5635" s="23">
        <v>1000</v>
      </c>
      <c r="C5635" s="23">
        <v>0.6</v>
      </c>
      <c r="D5635" s="23">
        <v>100</v>
      </c>
      <c r="E5635" s="23">
        <v>10</v>
      </c>
      <c r="F5635" s="23">
        <v>60</v>
      </c>
      <c r="G5635" s="23">
        <v>70</v>
      </c>
      <c r="H5635" s="25">
        <v>0</v>
      </c>
    </row>
    <row r="5636" spans="1:8">
      <c r="A5636" s="23">
        <v>5633</v>
      </c>
      <c r="B5636" s="23">
        <v>1000</v>
      </c>
      <c r="C5636" s="23">
        <v>0.6</v>
      </c>
      <c r="D5636" s="23">
        <v>100</v>
      </c>
      <c r="E5636" s="23">
        <v>10</v>
      </c>
      <c r="F5636" s="23">
        <v>60</v>
      </c>
      <c r="G5636" s="23">
        <v>100</v>
      </c>
      <c r="H5636" s="25">
        <v>0</v>
      </c>
    </row>
    <row r="5637" spans="1:8">
      <c r="A5637" s="23">
        <v>5634</v>
      </c>
      <c r="B5637" s="23">
        <v>1000</v>
      </c>
      <c r="C5637" s="23">
        <v>0.6</v>
      </c>
      <c r="D5637" s="23">
        <v>100</v>
      </c>
      <c r="E5637" s="23">
        <v>20</v>
      </c>
      <c r="F5637" s="23">
        <v>0</v>
      </c>
      <c r="G5637" s="23">
        <v>0</v>
      </c>
      <c r="H5637" s="25">
        <v>4.7579889299999998</v>
      </c>
    </row>
    <row r="5638" spans="1:8">
      <c r="A5638" s="23">
        <v>5635</v>
      </c>
      <c r="B5638" s="23">
        <v>1000</v>
      </c>
      <c r="C5638" s="23">
        <v>0.6</v>
      </c>
      <c r="D5638" s="23">
        <v>100</v>
      </c>
      <c r="E5638" s="23">
        <v>20</v>
      </c>
      <c r="F5638" s="23">
        <v>0</v>
      </c>
      <c r="G5638" s="23">
        <v>5</v>
      </c>
      <c r="H5638" s="25">
        <v>0</v>
      </c>
    </row>
    <row r="5639" spans="1:8">
      <c r="A5639" s="23">
        <v>5636</v>
      </c>
      <c r="B5639" s="23">
        <v>1000</v>
      </c>
      <c r="C5639" s="23">
        <v>0.6</v>
      </c>
      <c r="D5639" s="23">
        <v>100</v>
      </c>
      <c r="E5639" s="23">
        <v>20</v>
      </c>
      <c r="F5639" s="23">
        <v>0</v>
      </c>
      <c r="G5639" s="23">
        <v>10</v>
      </c>
      <c r="H5639" s="25">
        <v>0</v>
      </c>
    </row>
    <row r="5640" spans="1:8">
      <c r="A5640" s="23">
        <v>5637</v>
      </c>
      <c r="B5640" s="23">
        <v>1000</v>
      </c>
      <c r="C5640" s="23">
        <v>0.6</v>
      </c>
      <c r="D5640" s="23">
        <v>100</v>
      </c>
      <c r="E5640" s="23">
        <v>20</v>
      </c>
      <c r="F5640" s="23">
        <v>0</v>
      </c>
      <c r="G5640" s="23">
        <v>40</v>
      </c>
      <c r="H5640" s="25">
        <v>0</v>
      </c>
    </row>
    <row r="5641" spans="1:8">
      <c r="A5641" s="23">
        <v>5638</v>
      </c>
      <c r="B5641" s="23">
        <v>1000</v>
      </c>
      <c r="C5641" s="23">
        <v>0.6</v>
      </c>
      <c r="D5641" s="23">
        <v>100</v>
      </c>
      <c r="E5641" s="23">
        <v>20</v>
      </c>
      <c r="F5641" s="23">
        <v>0</v>
      </c>
      <c r="G5641" s="23">
        <v>70</v>
      </c>
      <c r="H5641" s="25">
        <v>0</v>
      </c>
    </row>
    <row r="5642" spans="1:8">
      <c r="A5642" s="23">
        <v>5639</v>
      </c>
      <c r="B5642" s="23">
        <v>1000</v>
      </c>
      <c r="C5642" s="23">
        <v>0.6</v>
      </c>
      <c r="D5642" s="23">
        <v>100</v>
      </c>
      <c r="E5642" s="23">
        <v>20</v>
      </c>
      <c r="F5642" s="23">
        <v>0</v>
      </c>
      <c r="G5642" s="23">
        <v>100</v>
      </c>
      <c r="H5642" s="25">
        <v>0</v>
      </c>
    </row>
    <row r="5643" spans="1:8">
      <c r="A5643" s="23">
        <v>5640</v>
      </c>
      <c r="B5643" s="23">
        <v>1000</v>
      </c>
      <c r="C5643" s="23">
        <v>0.6</v>
      </c>
      <c r="D5643" s="23">
        <v>100</v>
      </c>
      <c r="E5643" s="23">
        <v>20</v>
      </c>
      <c r="F5643" s="23">
        <v>30</v>
      </c>
      <c r="G5643" s="23">
        <v>0</v>
      </c>
      <c r="H5643" s="25">
        <v>4.5803961749999997</v>
      </c>
    </row>
    <row r="5644" spans="1:8">
      <c r="A5644" s="23">
        <v>5641</v>
      </c>
      <c r="B5644" s="23">
        <v>1000</v>
      </c>
      <c r="C5644" s="23">
        <v>0.6</v>
      </c>
      <c r="D5644" s="23">
        <v>100</v>
      </c>
      <c r="E5644" s="23">
        <v>20</v>
      </c>
      <c r="F5644" s="23">
        <v>30</v>
      </c>
      <c r="G5644" s="23">
        <v>5</v>
      </c>
      <c r="H5644" s="25">
        <v>0</v>
      </c>
    </row>
    <row r="5645" spans="1:8">
      <c r="A5645" s="23">
        <v>5642</v>
      </c>
      <c r="B5645" s="23">
        <v>1000</v>
      </c>
      <c r="C5645" s="23">
        <v>0.6</v>
      </c>
      <c r="D5645" s="23">
        <v>100</v>
      </c>
      <c r="E5645" s="23">
        <v>20</v>
      </c>
      <c r="F5645" s="23">
        <v>30</v>
      </c>
      <c r="G5645" s="23">
        <v>10</v>
      </c>
      <c r="H5645" s="25">
        <v>0</v>
      </c>
    </row>
    <row r="5646" spans="1:8">
      <c r="A5646" s="23">
        <v>5643</v>
      </c>
      <c r="B5646" s="23">
        <v>1000</v>
      </c>
      <c r="C5646" s="23">
        <v>0.6</v>
      </c>
      <c r="D5646" s="23">
        <v>100</v>
      </c>
      <c r="E5646" s="23">
        <v>20</v>
      </c>
      <c r="F5646" s="23">
        <v>30</v>
      </c>
      <c r="G5646" s="23">
        <v>40</v>
      </c>
      <c r="H5646" s="25">
        <v>0</v>
      </c>
    </row>
    <row r="5647" spans="1:8">
      <c r="A5647" s="23">
        <v>5644</v>
      </c>
      <c r="B5647" s="23">
        <v>1000</v>
      </c>
      <c r="C5647" s="23">
        <v>0.6</v>
      </c>
      <c r="D5647" s="23">
        <v>100</v>
      </c>
      <c r="E5647" s="23">
        <v>20</v>
      </c>
      <c r="F5647" s="23">
        <v>30</v>
      </c>
      <c r="G5647" s="23">
        <v>70</v>
      </c>
      <c r="H5647" s="25">
        <v>0</v>
      </c>
    </row>
    <row r="5648" spans="1:8">
      <c r="A5648" s="23">
        <v>5645</v>
      </c>
      <c r="B5648" s="23">
        <v>1000</v>
      </c>
      <c r="C5648" s="23">
        <v>0.6</v>
      </c>
      <c r="D5648" s="23">
        <v>100</v>
      </c>
      <c r="E5648" s="23">
        <v>20</v>
      </c>
      <c r="F5648" s="23">
        <v>30</v>
      </c>
      <c r="G5648" s="23">
        <v>100</v>
      </c>
      <c r="H5648" s="25">
        <v>0</v>
      </c>
    </row>
    <row r="5649" spans="1:8">
      <c r="A5649" s="23">
        <v>5646</v>
      </c>
      <c r="B5649" s="23">
        <v>1000</v>
      </c>
      <c r="C5649" s="23">
        <v>0.6</v>
      </c>
      <c r="D5649" s="23">
        <v>100</v>
      </c>
      <c r="E5649" s="23">
        <v>20</v>
      </c>
      <c r="F5649" s="23">
        <v>60</v>
      </c>
      <c r="G5649" s="23">
        <v>0</v>
      </c>
      <c r="H5649" s="25">
        <v>3.9132571220000001</v>
      </c>
    </row>
    <row r="5650" spans="1:8">
      <c r="A5650" s="23">
        <v>5647</v>
      </c>
      <c r="B5650" s="23">
        <v>1000</v>
      </c>
      <c r="C5650" s="23">
        <v>0.6</v>
      </c>
      <c r="D5650" s="23">
        <v>100</v>
      </c>
      <c r="E5650" s="23">
        <v>20</v>
      </c>
      <c r="F5650" s="23">
        <v>60</v>
      </c>
      <c r="G5650" s="23">
        <v>5</v>
      </c>
      <c r="H5650" s="25">
        <v>0</v>
      </c>
    </row>
    <row r="5651" spans="1:8">
      <c r="A5651" s="23">
        <v>5648</v>
      </c>
      <c r="B5651" s="23">
        <v>1000</v>
      </c>
      <c r="C5651" s="23">
        <v>0.6</v>
      </c>
      <c r="D5651" s="23">
        <v>100</v>
      </c>
      <c r="E5651" s="23">
        <v>20</v>
      </c>
      <c r="F5651" s="23">
        <v>60</v>
      </c>
      <c r="G5651" s="23">
        <v>10</v>
      </c>
      <c r="H5651" s="25">
        <v>0</v>
      </c>
    </row>
    <row r="5652" spans="1:8">
      <c r="A5652" s="23">
        <v>5649</v>
      </c>
      <c r="B5652" s="23">
        <v>1000</v>
      </c>
      <c r="C5652" s="23">
        <v>0.6</v>
      </c>
      <c r="D5652" s="23">
        <v>100</v>
      </c>
      <c r="E5652" s="23">
        <v>20</v>
      </c>
      <c r="F5652" s="23">
        <v>60</v>
      </c>
      <c r="G5652" s="23">
        <v>40</v>
      </c>
      <c r="H5652" s="25">
        <v>0</v>
      </c>
    </row>
    <row r="5653" spans="1:8">
      <c r="A5653" s="23">
        <v>5650</v>
      </c>
      <c r="B5653" s="23">
        <v>1000</v>
      </c>
      <c r="C5653" s="23">
        <v>0.6</v>
      </c>
      <c r="D5653" s="23">
        <v>100</v>
      </c>
      <c r="E5653" s="23">
        <v>20</v>
      </c>
      <c r="F5653" s="23">
        <v>60</v>
      </c>
      <c r="G5653" s="23">
        <v>70</v>
      </c>
      <c r="H5653" s="25">
        <v>0</v>
      </c>
    </row>
    <row r="5654" spans="1:8">
      <c r="A5654" s="23">
        <v>5651</v>
      </c>
      <c r="B5654" s="23">
        <v>1000</v>
      </c>
      <c r="C5654" s="23">
        <v>0.6</v>
      </c>
      <c r="D5654" s="23">
        <v>100</v>
      </c>
      <c r="E5654" s="23">
        <v>20</v>
      </c>
      <c r="F5654" s="23">
        <v>60</v>
      </c>
      <c r="G5654" s="23">
        <v>100</v>
      </c>
      <c r="H5654" s="25">
        <v>0</v>
      </c>
    </row>
    <row r="5655" spans="1:8">
      <c r="A5655" s="23">
        <v>5652</v>
      </c>
      <c r="B5655" s="23">
        <v>1000</v>
      </c>
      <c r="C5655" s="23">
        <v>0.6</v>
      </c>
      <c r="D5655" s="23">
        <v>100</v>
      </c>
      <c r="E5655" s="23">
        <v>50</v>
      </c>
      <c r="F5655" s="23">
        <v>0</v>
      </c>
      <c r="G5655" s="23">
        <v>0</v>
      </c>
      <c r="H5655" s="25">
        <v>6.5142102240000002</v>
      </c>
    </row>
    <row r="5656" spans="1:8">
      <c r="A5656" s="23">
        <v>5653</v>
      </c>
      <c r="B5656" s="23">
        <v>1000</v>
      </c>
      <c r="C5656" s="23">
        <v>0.6</v>
      </c>
      <c r="D5656" s="23">
        <v>100</v>
      </c>
      <c r="E5656" s="23">
        <v>50</v>
      </c>
      <c r="F5656" s="23">
        <v>0</v>
      </c>
      <c r="G5656" s="23">
        <v>5</v>
      </c>
      <c r="H5656" s="25">
        <v>0</v>
      </c>
    </row>
    <row r="5657" spans="1:8">
      <c r="A5657" s="23">
        <v>5654</v>
      </c>
      <c r="B5657" s="23">
        <v>1000</v>
      </c>
      <c r="C5657" s="23">
        <v>0.6</v>
      </c>
      <c r="D5657" s="23">
        <v>100</v>
      </c>
      <c r="E5657" s="23">
        <v>50</v>
      </c>
      <c r="F5657" s="23">
        <v>0</v>
      </c>
      <c r="G5657" s="23">
        <v>10</v>
      </c>
      <c r="H5657" s="25">
        <v>0</v>
      </c>
    </row>
    <row r="5658" spans="1:8">
      <c r="A5658" s="23">
        <v>5655</v>
      </c>
      <c r="B5658" s="23">
        <v>1000</v>
      </c>
      <c r="C5658" s="23">
        <v>0.6</v>
      </c>
      <c r="D5658" s="23">
        <v>100</v>
      </c>
      <c r="E5658" s="23">
        <v>50</v>
      </c>
      <c r="F5658" s="23">
        <v>0</v>
      </c>
      <c r="G5658" s="23">
        <v>40</v>
      </c>
      <c r="H5658" s="25">
        <v>0</v>
      </c>
    </row>
    <row r="5659" spans="1:8">
      <c r="A5659" s="23">
        <v>5656</v>
      </c>
      <c r="B5659" s="23">
        <v>1000</v>
      </c>
      <c r="C5659" s="23">
        <v>0.6</v>
      </c>
      <c r="D5659" s="23">
        <v>100</v>
      </c>
      <c r="E5659" s="23">
        <v>50</v>
      </c>
      <c r="F5659" s="23">
        <v>0</v>
      </c>
      <c r="G5659" s="23">
        <v>70</v>
      </c>
      <c r="H5659" s="25">
        <v>0</v>
      </c>
    </row>
    <row r="5660" spans="1:8">
      <c r="A5660" s="23">
        <v>5657</v>
      </c>
      <c r="B5660" s="23">
        <v>1000</v>
      </c>
      <c r="C5660" s="23">
        <v>0.6</v>
      </c>
      <c r="D5660" s="23">
        <v>100</v>
      </c>
      <c r="E5660" s="23">
        <v>50</v>
      </c>
      <c r="F5660" s="23">
        <v>0</v>
      </c>
      <c r="G5660" s="23">
        <v>100</v>
      </c>
      <c r="H5660" s="25">
        <v>0</v>
      </c>
    </row>
    <row r="5661" spans="1:8">
      <c r="A5661" s="23">
        <v>5658</v>
      </c>
      <c r="B5661" s="23">
        <v>1000</v>
      </c>
      <c r="C5661" s="23">
        <v>0.6</v>
      </c>
      <c r="D5661" s="23">
        <v>100</v>
      </c>
      <c r="E5661" s="23">
        <v>50</v>
      </c>
      <c r="F5661" s="23">
        <v>30</v>
      </c>
      <c r="G5661" s="23">
        <v>0</v>
      </c>
      <c r="H5661" s="25">
        <v>6.1358876230000003</v>
      </c>
    </row>
    <row r="5662" spans="1:8">
      <c r="A5662" s="23">
        <v>5659</v>
      </c>
      <c r="B5662" s="23">
        <v>1000</v>
      </c>
      <c r="C5662" s="23">
        <v>0.6</v>
      </c>
      <c r="D5662" s="23">
        <v>100</v>
      </c>
      <c r="E5662" s="23">
        <v>50</v>
      </c>
      <c r="F5662" s="23">
        <v>30</v>
      </c>
      <c r="G5662" s="23">
        <v>5</v>
      </c>
      <c r="H5662" s="25">
        <v>0</v>
      </c>
    </row>
    <row r="5663" spans="1:8">
      <c r="A5663" s="23">
        <v>5660</v>
      </c>
      <c r="B5663" s="23">
        <v>1000</v>
      </c>
      <c r="C5663" s="23">
        <v>0.6</v>
      </c>
      <c r="D5663" s="23">
        <v>100</v>
      </c>
      <c r="E5663" s="23">
        <v>50</v>
      </c>
      <c r="F5663" s="23">
        <v>30</v>
      </c>
      <c r="G5663" s="23">
        <v>10</v>
      </c>
      <c r="H5663" s="25">
        <v>0</v>
      </c>
    </row>
    <row r="5664" spans="1:8">
      <c r="A5664" s="23">
        <v>5661</v>
      </c>
      <c r="B5664" s="23">
        <v>1000</v>
      </c>
      <c r="C5664" s="23">
        <v>0.6</v>
      </c>
      <c r="D5664" s="23">
        <v>100</v>
      </c>
      <c r="E5664" s="23">
        <v>50</v>
      </c>
      <c r="F5664" s="23">
        <v>30</v>
      </c>
      <c r="G5664" s="23">
        <v>40</v>
      </c>
      <c r="H5664" s="25">
        <v>0</v>
      </c>
    </row>
    <row r="5665" spans="1:8">
      <c r="A5665" s="23">
        <v>5662</v>
      </c>
      <c r="B5665" s="23">
        <v>1000</v>
      </c>
      <c r="C5665" s="23">
        <v>0.6</v>
      </c>
      <c r="D5665" s="23">
        <v>100</v>
      </c>
      <c r="E5665" s="23">
        <v>50</v>
      </c>
      <c r="F5665" s="23">
        <v>30</v>
      </c>
      <c r="G5665" s="23">
        <v>70</v>
      </c>
      <c r="H5665" s="25">
        <v>0</v>
      </c>
    </row>
    <row r="5666" spans="1:8">
      <c r="A5666" s="23">
        <v>5663</v>
      </c>
      <c r="B5666" s="23">
        <v>1000</v>
      </c>
      <c r="C5666" s="23">
        <v>0.6</v>
      </c>
      <c r="D5666" s="23">
        <v>100</v>
      </c>
      <c r="E5666" s="23">
        <v>50</v>
      </c>
      <c r="F5666" s="23">
        <v>30</v>
      </c>
      <c r="G5666" s="23">
        <v>100</v>
      </c>
      <c r="H5666" s="25">
        <v>0</v>
      </c>
    </row>
    <row r="5667" spans="1:8">
      <c r="A5667" s="23">
        <v>5664</v>
      </c>
      <c r="B5667" s="23">
        <v>1000</v>
      </c>
      <c r="C5667" s="23">
        <v>0.6</v>
      </c>
      <c r="D5667" s="23">
        <v>100</v>
      </c>
      <c r="E5667" s="23">
        <v>50</v>
      </c>
      <c r="F5667" s="23">
        <v>60</v>
      </c>
      <c r="G5667" s="23">
        <v>0</v>
      </c>
      <c r="H5667" s="25">
        <v>4.9397354130000002</v>
      </c>
    </row>
    <row r="5668" spans="1:8">
      <c r="A5668" s="23">
        <v>5665</v>
      </c>
      <c r="B5668" s="23">
        <v>1000</v>
      </c>
      <c r="C5668" s="23">
        <v>0.6</v>
      </c>
      <c r="D5668" s="23">
        <v>100</v>
      </c>
      <c r="E5668" s="23">
        <v>50</v>
      </c>
      <c r="F5668" s="23">
        <v>60</v>
      </c>
      <c r="G5668" s="23">
        <v>5</v>
      </c>
      <c r="H5668" s="25">
        <v>0</v>
      </c>
    </row>
    <row r="5669" spans="1:8">
      <c r="A5669" s="23">
        <v>5666</v>
      </c>
      <c r="B5669" s="23">
        <v>1000</v>
      </c>
      <c r="C5669" s="23">
        <v>0.6</v>
      </c>
      <c r="D5669" s="23">
        <v>100</v>
      </c>
      <c r="E5669" s="23">
        <v>50</v>
      </c>
      <c r="F5669" s="23">
        <v>60</v>
      </c>
      <c r="G5669" s="23">
        <v>10</v>
      </c>
      <c r="H5669" s="25">
        <v>0</v>
      </c>
    </row>
    <row r="5670" spans="1:8">
      <c r="A5670" s="23">
        <v>5667</v>
      </c>
      <c r="B5670" s="23">
        <v>1000</v>
      </c>
      <c r="C5670" s="23">
        <v>0.6</v>
      </c>
      <c r="D5670" s="23">
        <v>100</v>
      </c>
      <c r="E5670" s="23">
        <v>50</v>
      </c>
      <c r="F5670" s="23">
        <v>60</v>
      </c>
      <c r="G5670" s="23">
        <v>40</v>
      </c>
      <c r="H5670" s="25">
        <v>0</v>
      </c>
    </row>
    <row r="5671" spans="1:8">
      <c r="A5671" s="23">
        <v>5668</v>
      </c>
      <c r="B5671" s="23">
        <v>1000</v>
      </c>
      <c r="C5671" s="23">
        <v>0.6</v>
      </c>
      <c r="D5671" s="23">
        <v>100</v>
      </c>
      <c r="E5671" s="23">
        <v>50</v>
      </c>
      <c r="F5671" s="23">
        <v>60</v>
      </c>
      <c r="G5671" s="23">
        <v>70</v>
      </c>
      <c r="H5671" s="25">
        <v>0</v>
      </c>
    </row>
    <row r="5672" spans="1:8">
      <c r="A5672" s="23">
        <v>5669</v>
      </c>
      <c r="B5672" s="23">
        <v>1000</v>
      </c>
      <c r="C5672" s="23">
        <v>0.6</v>
      </c>
      <c r="D5672" s="23">
        <v>100</v>
      </c>
      <c r="E5672" s="23">
        <v>50</v>
      </c>
      <c r="F5672" s="23">
        <v>60</v>
      </c>
      <c r="G5672" s="23">
        <v>100</v>
      </c>
      <c r="H5672" s="25">
        <v>0</v>
      </c>
    </row>
    <row r="5673" spans="1:8">
      <c r="A5673" s="23">
        <v>5670</v>
      </c>
      <c r="B5673" s="23">
        <v>1000</v>
      </c>
      <c r="C5673" s="23">
        <v>0.6</v>
      </c>
      <c r="D5673" s="23">
        <v>500</v>
      </c>
      <c r="E5673" s="23">
        <v>1</v>
      </c>
      <c r="F5673" s="23">
        <v>0</v>
      </c>
      <c r="G5673" s="23">
        <v>0</v>
      </c>
      <c r="H5673" s="25">
        <v>1.542936563</v>
      </c>
    </row>
    <row r="5674" spans="1:8">
      <c r="A5674" s="23">
        <v>5671</v>
      </c>
      <c r="B5674" s="23">
        <v>1000</v>
      </c>
      <c r="C5674" s="23">
        <v>0.6</v>
      </c>
      <c r="D5674" s="23">
        <v>500</v>
      </c>
      <c r="E5674" s="23">
        <v>1</v>
      </c>
      <c r="F5674" s="23">
        <v>0</v>
      </c>
      <c r="G5674" s="23">
        <v>5</v>
      </c>
      <c r="H5674" s="25">
        <v>0</v>
      </c>
    </row>
    <row r="5675" spans="1:8">
      <c r="A5675" s="23">
        <v>5672</v>
      </c>
      <c r="B5675" s="23">
        <v>1000</v>
      </c>
      <c r="C5675" s="23">
        <v>0.6</v>
      </c>
      <c r="D5675" s="23">
        <v>500</v>
      </c>
      <c r="E5675" s="23">
        <v>1</v>
      </c>
      <c r="F5675" s="23">
        <v>0</v>
      </c>
      <c r="G5675" s="23">
        <v>10</v>
      </c>
      <c r="H5675" s="25">
        <v>0</v>
      </c>
    </row>
    <row r="5676" spans="1:8">
      <c r="A5676" s="23">
        <v>5673</v>
      </c>
      <c r="B5676" s="23">
        <v>1000</v>
      </c>
      <c r="C5676" s="23">
        <v>0.6</v>
      </c>
      <c r="D5676" s="23">
        <v>500</v>
      </c>
      <c r="E5676" s="23">
        <v>1</v>
      </c>
      <c r="F5676" s="23">
        <v>0</v>
      </c>
      <c r="G5676" s="23">
        <v>40</v>
      </c>
      <c r="H5676" s="25">
        <v>0</v>
      </c>
    </row>
    <row r="5677" spans="1:8">
      <c r="A5677" s="23">
        <v>5674</v>
      </c>
      <c r="B5677" s="23">
        <v>1000</v>
      </c>
      <c r="C5677" s="23">
        <v>0.6</v>
      </c>
      <c r="D5677" s="23">
        <v>500</v>
      </c>
      <c r="E5677" s="23">
        <v>1</v>
      </c>
      <c r="F5677" s="23">
        <v>0</v>
      </c>
      <c r="G5677" s="23">
        <v>70</v>
      </c>
      <c r="H5677" s="25">
        <v>0</v>
      </c>
    </row>
    <row r="5678" spans="1:8">
      <c r="A5678" s="23">
        <v>5675</v>
      </c>
      <c r="B5678" s="23">
        <v>1000</v>
      </c>
      <c r="C5678" s="23">
        <v>0.6</v>
      </c>
      <c r="D5678" s="23">
        <v>500</v>
      </c>
      <c r="E5678" s="23">
        <v>1</v>
      </c>
      <c r="F5678" s="23">
        <v>0</v>
      </c>
      <c r="G5678" s="23">
        <v>100</v>
      </c>
      <c r="H5678" s="25">
        <v>0</v>
      </c>
    </row>
    <row r="5679" spans="1:8">
      <c r="A5679" s="23">
        <v>5676</v>
      </c>
      <c r="B5679" s="23">
        <v>1000</v>
      </c>
      <c r="C5679" s="23">
        <v>0.6</v>
      </c>
      <c r="D5679" s="23">
        <v>500</v>
      </c>
      <c r="E5679" s="23">
        <v>1</v>
      </c>
      <c r="F5679" s="23">
        <v>30</v>
      </c>
      <c r="G5679" s="23">
        <v>0</v>
      </c>
      <c r="H5679" s="25">
        <v>1.5350124839999999</v>
      </c>
    </row>
    <row r="5680" spans="1:8">
      <c r="A5680" s="23">
        <v>5677</v>
      </c>
      <c r="B5680" s="23">
        <v>1000</v>
      </c>
      <c r="C5680" s="23">
        <v>0.6</v>
      </c>
      <c r="D5680" s="23">
        <v>500</v>
      </c>
      <c r="E5680" s="23">
        <v>1</v>
      </c>
      <c r="F5680" s="23">
        <v>30</v>
      </c>
      <c r="G5680" s="23">
        <v>5</v>
      </c>
      <c r="H5680" s="25">
        <v>0</v>
      </c>
    </row>
    <row r="5681" spans="1:8">
      <c r="A5681" s="23">
        <v>5678</v>
      </c>
      <c r="B5681" s="23">
        <v>1000</v>
      </c>
      <c r="C5681" s="23">
        <v>0.6</v>
      </c>
      <c r="D5681" s="23">
        <v>500</v>
      </c>
      <c r="E5681" s="23">
        <v>1</v>
      </c>
      <c r="F5681" s="23">
        <v>30</v>
      </c>
      <c r="G5681" s="23">
        <v>10</v>
      </c>
      <c r="H5681" s="25">
        <v>0</v>
      </c>
    </row>
    <row r="5682" spans="1:8">
      <c r="A5682" s="23">
        <v>5679</v>
      </c>
      <c r="B5682" s="23">
        <v>1000</v>
      </c>
      <c r="C5682" s="23">
        <v>0.6</v>
      </c>
      <c r="D5682" s="23">
        <v>500</v>
      </c>
      <c r="E5682" s="23">
        <v>1</v>
      </c>
      <c r="F5682" s="23">
        <v>30</v>
      </c>
      <c r="G5682" s="23">
        <v>40</v>
      </c>
      <c r="H5682" s="25">
        <v>0</v>
      </c>
    </row>
    <row r="5683" spans="1:8">
      <c r="A5683" s="23">
        <v>5680</v>
      </c>
      <c r="B5683" s="23">
        <v>1000</v>
      </c>
      <c r="C5683" s="23">
        <v>0.6</v>
      </c>
      <c r="D5683" s="23">
        <v>500</v>
      </c>
      <c r="E5683" s="23">
        <v>1</v>
      </c>
      <c r="F5683" s="23">
        <v>30</v>
      </c>
      <c r="G5683" s="23">
        <v>70</v>
      </c>
      <c r="H5683" s="25">
        <v>0</v>
      </c>
    </row>
    <row r="5684" spans="1:8">
      <c r="A5684" s="23">
        <v>5681</v>
      </c>
      <c r="B5684" s="23">
        <v>1000</v>
      </c>
      <c r="C5684" s="23">
        <v>0.6</v>
      </c>
      <c r="D5684" s="23">
        <v>500</v>
      </c>
      <c r="E5684" s="23">
        <v>1</v>
      </c>
      <c r="F5684" s="23">
        <v>30</v>
      </c>
      <c r="G5684" s="23">
        <v>100</v>
      </c>
      <c r="H5684" s="25">
        <v>0</v>
      </c>
    </row>
    <row r="5685" spans="1:8">
      <c r="A5685" s="23">
        <v>5682</v>
      </c>
      <c r="B5685" s="23">
        <v>1000</v>
      </c>
      <c r="C5685" s="23">
        <v>0.6</v>
      </c>
      <c r="D5685" s="23">
        <v>500</v>
      </c>
      <c r="E5685" s="23">
        <v>1</v>
      </c>
      <c r="F5685" s="23">
        <v>60</v>
      </c>
      <c r="G5685" s="23">
        <v>0</v>
      </c>
      <c r="H5685" s="25">
        <v>1.495813608</v>
      </c>
    </row>
    <row r="5686" spans="1:8">
      <c r="A5686" s="23">
        <v>5683</v>
      </c>
      <c r="B5686" s="23">
        <v>1000</v>
      </c>
      <c r="C5686" s="23">
        <v>0.6</v>
      </c>
      <c r="D5686" s="23">
        <v>500</v>
      </c>
      <c r="E5686" s="23">
        <v>1</v>
      </c>
      <c r="F5686" s="23">
        <v>60</v>
      </c>
      <c r="G5686" s="23">
        <v>5</v>
      </c>
      <c r="H5686" s="25">
        <v>0</v>
      </c>
    </row>
    <row r="5687" spans="1:8">
      <c r="A5687" s="23">
        <v>5684</v>
      </c>
      <c r="B5687" s="23">
        <v>1000</v>
      </c>
      <c r="C5687" s="23">
        <v>0.6</v>
      </c>
      <c r="D5687" s="23">
        <v>500</v>
      </c>
      <c r="E5687" s="23">
        <v>1</v>
      </c>
      <c r="F5687" s="23">
        <v>60</v>
      </c>
      <c r="G5687" s="23">
        <v>10</v>
      </c>
      <c r="H5687" s="25">
        <v>0</v>
      </c>
    </row>
    <row r="5688" spans="1:8">
      <c r="A5688" s="23">
        <v>5685</v>
      </c>
      <c r="B5688" s="23">
        <v>1000</v>
      </c>
      <c r="C5688" s="23">
        <v>0.6</v>
      </c>
      <c r="D5688" s="23">
        <v>500</v>
      </c>
      <c r="E5688" s="23">
        <v>1</v>
      </c>
      <c r="F5688" s="23">
        <v>60</v>
      </c>
      <c r="G5688" s="23">
        <v>40</v>
      </c>
      <c r="H5688" s="25">
        <v>0</v>
      </c>
    </row>
    <row r="5689" spans="1:8">
      <c r="A5689" s="23">
        <v>5686</v>
      </c>
      <c r="B5689" s="23">
        <v>1000</v>
      </c>
      <c r="C5689" s="23">
        <v>0.6</v>
      </c>
      <c r="D5689" s="23">
        <v>500</v>
      </c>
      <c r="E5689" s="23">
        <v>1</v>
      </c>
      <c r="F5689" s="23">
        <v>60</v>
      </c>
      <c r="G5689" s="23">
        <v>70</v>
      </c>
      <c r="H5689" s="25">
        <v>0</v>
      </c>
    </row>
    <row r="5690" spans="1:8">
      <c r="A5690" s="23">
        <v>5687</v>
      </c>
      <c r="B5690" s="23">
        <v>1000</v>
      </c>
      <c r="C5690" s="23">
        <v>0.6</v>
      </c>
      <c r="D5690" s="23">
        <v>500</v>
      </c>
      <c r="E5690" s="23">
        <v>1</v>
      </c>
      <c r="F5690" s="23">
        <v>60</v>
      </c>
      <c r="G5690" s="23">
        <v>100</v>
      </c>
      <c r="H5690" s="25">
        <v>0</v>
      </c>
    </row>
    <row r="5691" spans="1:8">
      <c r="A5691" s="23">
        <v>5688</v>
      </c>
      <c r="B5691" s="23">
        <v>1000</v>
      </c>
      <c r="C5691" s="23">
        <v>0.6</v>
      </c>
      <c r="D5691" s="23">
        <v>500</v>
      </c>
      <c r="E5691" s="23">
        <v>5</v>
      </c>
      <c r="F5691" s="23">
        <v>0</v>
      </c>
      <c r="G5691" s="23">
        <v>0</v>
      </c>
      <c r="H5691" s="25">
        <v>5.202907562</v>
      </c>
    </row>
    <row r="5692" spans="1:8">
      <c r="A5692" s="23">
        <v>5689</v>
      </c>
      <c r="B5692" s="23">
        <v>1000</v>
      </c>
      <c r="C5692" s="23">
        <v>0.6</v>
      </c>
      <c r="D5692" s="23">
        <v>500</v>
      </c>
      <c r="E5692" s="23">
        <v>5</v>
      </c>
      <c r="F5692" s="23">
        <v>0</v>
      </c>
      <c r="G5692" s="23">
        <v>5</v>
      </c>
      <c r="H5692" s="25">
        <v>0</v>
      </c>
    </row>
    <row r="5693" spans="1:8">
      <c r="A5693" s="23">
        <v>5690</v>
      </c>
      <c r="B5693" s="23">
        <v>1000</v>
      </c>
      <c r="C5693" s="23">
        <v>0.6</v>
      </c>
      <c r="D5693" s="23">
        <v>500</v>
      </c>
      <c r="E5693" s="23">
        <v>5</v>
      </c>
      <c r="F5693" s="23">
        <v>0</v>
      </c>
      <c r="G5693" s="23">
        <v>10</v>
      </c>
      <c r="H5693" s="25">
        <v>0</v>
      </c>
    </row>
    <row r="5694" spans="1:8">
      <c r="A5694" s="23">
        <v>5691</v>
      </c>
      <c r="B5694" s="23">
        <v>1000</v>
      </c>
      <c r="C5694" s="23">
        <v>0.6</v>
      </c>
      <c r="D5694" s="23">
        <v>500</v>
      </c>
      <c r="E5694" s="23">
        <v>5</v>
      </c>
      <c r="F5694" s="23">
        <v>0</v>
      </c>
      <c r="G5694" s="23">
        <v>40</v>
      </c>
      <c r="H5694" s="25">
        <v>0</v>
      </c>
    </row>
    <row r="5695" spans="1:8">
      <c r="A5695" s="23">
        <v>5692</v>
      </c>
      <c r="B5695" s="23">
        <v>1000</v>
      </c>
      <c r="C5695" s="23">
        <v>0.6</v>
      </c>
      <c r="D5695" s="23">
        <v>500</v>
      </c>
      <c r="E5695" s="23">
        <v>5</v>
      </c>
      <c r="F5695" s="23">
        <v>0</v>
      </c>
      <c r="G5695" s="23">
        <v>70</v>
      </c>
      <c r="H5695" s="25">
        <v>0</v>
      </c>
    </row>
    <row r="5696" spans="1:8">
      <c r="A5696" s="23">
        <v>5693</v>
      </c>
      <c r="B5696" s="23">
        <v>1000</v>
      </c>
      <c r="C5696" s="23">
        <v>0.6</v>
      </c>
      <c r="D5696" s="23">
        <v>500</v>
      </c>
      <c r="E5696" s="23">
        <v>5</v>
      </c>
      <c r="F5696" s="23">
        <v>0</v>
      </c>
      <c r="G5696" s="23">
        <v>100</v>
      </c>
      <c r="H5696" s="25">
        <v>0</v>
      </c>
    </row>
    <row r="5697" spans="1:8">
      <c r="A5697" s="23">
        <v>5694</v>
      </c>
      <c r="B5697" s="23">
        <v>1000</v>
      </c>
      <c r="C5697" s="23">
        <v>0.6</v>
      </c>
      <c r="D5697" s="23">
        <v>500</v>
      </c>
      <c r="E5697" s="23">
        <v>5</v>
      </c>
      <c r="F5697" s="23">
        <v>30</v>
      </c>
      <c r="G5697" s="23">
        <v>0</v>
      </c>
      <c r="H5697" s="25">
        <v>5.0161910059999997</v>
      </c>
    </row>
    <row r="5698" spans="1:8">
      <c r="A5698" s="23">
        <v>5695</v>
      </c>
      <c r="B5698" s="23">
        <v>1000</v>
      </c>
      <c r="C5698" s="23">
        <v>0.6</v>
      </c>
      <c r="D5698" s="23">
        <v>500</v>
      </c>
      <c r="E5698" s="23">
        <v>5</v>
      </c>
      <c r="F5698" s="23">
        <v>30</v>
      </c>
      <c r="G5698" s="23">
        <v>5</v>
      </c>
      <c r="H5698" s="25">
        <v>0</v>
      </c>
    </row>
    <row r="5699" spans="1:8">
      <c r="A5699" s="23">
        <v>5696</v>
      </c>
      <c r="B5699" s="23">
        <v>1000</v>
      </c>
      <c r="C5699" s="23">
        <v>0.6</v>
      </c>
      <c r="D5699" s="23">
        <v>500</v>
      </c>
      <c r="E5699" s="23">
        <v>5</v>
      </c>
      <c r="F5699" s="23">
        <v>30</v>
      </c>
      <c r="G5699" s="23">
        <v>10</v>
      </c>
      <c r="H5699" s="25">
        <v>0</v>
      </c>
    </row>
    <row r="5700" spans="1:8">
      <c r="A5700" s="23">
        <v>5697</v>
      </c>
      <c r="B5700" s="23">
        <v>1000</v>
      </c>
      <c r="C5700" s="23">
        <v>0.6</v>
      </c>
      <c r="D5700" s="23">
        <v>500</v>
      </c>
      <c r="E5700" s="23">
        <v>5</v>
      </c>
      <c r="F5700" s="23">
        <v>30</v>
      </c>
      <c r="G5700" s="23">
        <v>40</v>
      </c>
      <c r="H5700" s="25">
        <v>0</v>
      </c>
    </row>
    <row r="5701" spans="1:8">
      <c r="A5701" s="23">
        <v>5698</v>
      </c>
      <c r="B5701" s="23">
        <v>1000</v>
      </c>
      <c r="C5701" s="23">
        <v>0.6</v>
      </c>
      <c r="D5701" s="23">
        <v>500</v>
      </c>
      <c r="E5701" s="23">
        <v>5</v>
      </c>
      <c r="F5701" s="23">
        <v>30</v>
      </c>
      <c r="G5701" s="23">
        <v>70</v>
      </c>
      <c r="H5701" s="25">
        <v>0</v>
      </c>
    </row>
    <row r="5702" spans="1:8">
      <c r="A5702" s="23">
        <v>5699</v>
      </c>
      <c r="B5702" s="23">
        <v>1000</v>
      </c>
      <c r="C5702" s="23">
        <v>0.6</v>
      </c>
      <c r="D5702" s="23">
        <v>500</v>
      </c>
      <c r="E5702" s="23">
        <v>5</v>
      </c>
      <c r="F5702" s="23">
        <v>30</v>
      </c>
      <c r="G5702" s="23">
        <v>100</v>
      </c>
      <c r="H5702" s="25">
        <v>0</v>
      </c>
    </row>
    <row r="5703" spans="1:8">
      <c r="A5703" s="23">
        <v>5700</v>
      </c>
      <c r="B5703" s="23">
        <v>1000</v>
      </c>
      <c r="C5703" s="23">
        <v>0.6</v>
      </c>
      <c r="D5703" s="23">
        <v>500</v>
      </c>
      <c r="E5703" s="23">
        <v>5</v>
      </c>
      <c r="F5703" s="23">
        <v>60</v>
      </c>
      <c r="G5703" s="23">
        <v>0</v>
      </c>
      <c r="H5703" s="25">
        <v>4.1931571959999996</v>
      </c>
    </row>
    <row r="5704" spans="1:8">
      <c r="A5704" s="23">
        <v>5701</v>
      </c>
      <c r="B5704" s="23">
        <v>1000</v>
      </c>
      <c r="C5704" s="23">
        <v>0.6</v>
      </c>
      <c r="D5704" s="23">
        <v>500</v>
      </c>
      <c r="E5704" s="23">
        <v>5</v>
      </c>
      <c r="F5704" s="23">
        <v>60</v>
      </c>
      <c r="G5704" s="23">
        <v>5</v>
      </c>
      <c r="H5704" s="25">
        <v>0</v>
      </c>
    </row>
    <row r="5705" spans="1:8">
      <c r="A5705" s="23">
        <v>5702</v>
      </c>
      <c r="B5705" s="23">
        <v>1000</v>
      </c>
      <c r="C5705" s="23">
        <v>0.6</v>
      </c>
      <c r="D5705" s="23">
        <v>500</v>
      </c>
      <c r="E5705" s="23">
        <v>5</v>
      </c>
      <c r="F5705" s="23">
        <v>60</v>
      </c>
      <c r="G5705" s="23">
        <v>10</v>
      </c>
      <c r="H5705" s="25">
        <v>0</v>
      </c>
    </row>
    <row r="5706" spans="1:8">
      <c r="A5706" s="23">
        <v>5703</v>
      </c>
      <c r="B5706" s="23">
        <v>1000</v>
      </c>
      <c r="C5706" s="23">
        <v>0.6</v>
      </c>
      <c r="D5706" s="23">
        <v>500</v>
      </c>
      <c r="E5706" s="23">
        <v>5</v>
      </c>
      <c r="F5706" s="23">
        <v>60</v>
      </c>
      <c r="G5706" s="23">
        <v>40</v>
      </c>
      <c r="H5706" s="25">
        <v>0</v>
      </c>
    </row>
    <row r="5707" spans="1:8">
      <c r="A5707" s="23">
        <v>5704</v>
      </c>
      <c r="B5707" s="23">
        <v>1000</v>
      </c>
      <c r="C5707" s="23">
        <v>0.6</v>
      </c>
      <c r="D5707" s="23">
        <v>500</v>
      </c>
      <c r="E5707" s="23">
        <v>5</v>
      </c>
      <c r="F5707" s="23">
        <v>60</v>
      </c>
      <c r="G5707" s="23">
        <v>70</v>
      </c>
      <c r="H5707" s="25">
        <v>0</v>
      </c>
    </row>
    <row r="5708" spans="1:8">
      <c r="A5708" s="23">
        <v>5705</v>
      </c>
      <c r="B5708" s="23">
        <v>1000</v>
      </c>
      <c r="C5708" s="23">
        <v>0.6</v>
      </c>
      <c r="D5708" s="23">
        <v>500</v>
      </c>
      <c r="E5708" s="23">
        <v>5</v>
      </c>
      <c r="F5708" s="23">
        <v>60</v>
      </c>
      <c r="G5708" s="23">
        <v>100</v>
      </c>
      <c r="H5708" s="25">
        <v>0</v>
      </c>
    </row>
    <row r="5709" spans="1:8">
      <c r="A5709" s="23">
        <v>5706</v>
      </c>
      <c r="B5709" s="23">
        <v>1000</v>
      </c>
      <c r="C5709" s="23">
        <v>0.6</v>
      </c>
      <c r="D5709" s="23">
        <v>500</v>
      </c>
      <c r="E5709" s="23">
        <v>10</v>
      </c>
      <c r="F5709" s="23">
        <v>0</v>
      </c>
      <c r="G5709" s="23">
        <v>0</v>
      </c>
      <c r="H5709" s="25">
        <v>6.6792950629999996</v>
      </c>
    </row>
    <row r="5710" spans="1:8">
      <c r="A5710" s="23">
        <v>5707</v>
      </c>
      <c r="B5710" s="23">
        <v>1000</v>
      </c>
      <c r="C5710" s="23">
        <v>0.6</v>
      </c>
      <c r="D5710" s="23">
        <v>500</v>
      </c>
      <c r="E5710" s="23">
        <v>10</v>
      </c>
      <c r="F5710" s="23">
        <v>0</v>
      </c>
      <c r="G5710" s="23">
        <v>5</v>
      </c>
      <c r="H5710" s="25">
        <v>0</v>
      </c>
    </row>
    <row r="5711" spans="1:8">
      <c r="A5711" s="23">
        <v>5708</v>
      </c>
      <c r="B5711" s="23">
        <v>1000</v>
      </c>
      <c r="C5711" s="23">
        <v>0.6</v>
      </c>
      <c r="D5711" s="23">
        <v>500</v>
      </c>
      <c r="E5711" s="23">
        <v>10</v>
      </c>
      <c r="F5711" s="23">
        <v>0</v>
      </c>
      <c r="G5711" s="23">
        <v>10</v>
      </c>
      <c r="H5711" s="25">
        <v>0</v>
      </c>
    </row>
    <row r="5712" spans="1:8">
      <c r="A5712" s="23">
        <v>5709</v>
      </c>
      <c r="B5712" s="23">
        <v>1000</v>
      </c>
      <c r="C5712" s="23">
        <v>0.6</v>
      </c>
      <c r="D5712" s="23">
        <v>500</v>
      </c>
      <c r="E5712" s="23">
        <v>10</v>
      </c>
      <c r="F5712" s="23">
        <v>0</v>
      </c>
      <c r="G5712" s="23">
        <v>40</v>
      </c>
      <c r="H5712" s="25">
        <v>0</v>
      </c>
    </row>
    <row r="5713" spans="1:8">
      <c r="A5713" s="23">
        <v>5710</v>
      </c>
      <c r="B5713" s="23">
        <v>1000</v>
      </c>
      <c r="C5713" s="23">
        <v>0.6</v>
      </c>
      <c r="D5713" s="23">
        <v>500</v>
      </c>
      <c r="E5713" s="23">
        <v>10</v>
      </c>
      <c r="F5713" s="23">
        <v>0</v>
      </c>
      <c r="G5713" s="23">
        <v>70</v>
      </c>
      <c r="H5713" s="25">
        <v>0</v>
      </c>
    </row>
    <row r="5714" spans="1:8">
      <c r="A5714" s="23">
        <v>5711</v>
      </c>
      <c r="B5714" s="23">
        <v>1000</v>
      </c>
      <c r="C5714" s="23">
        <v>0.6</v>
      </c>
      <c r="D5714" s="23">
        <v>500</v>
      </c>
      <c r="E5714" s="23">
        <v>10</v>
      </c>
      <c r="F5714" s="23">
        <v>0</v>
      </c>
      <c r="G5714" s="23">
        <v>100</v>
      </c>
      <c r="H5714" s="25">
        <v>0</v>
      </c>
    </row>
    <row r="5715" spans="1:8">
      <c r="A5715" s="23">
        <v>5712</v>
      </c>
      <c r="B5715" s="23">
        <v>1000</v>
      </c>
      <c r="C5715" s="23">
        <v>0.6</v>
      </c>
      <c r="D5715" s="23">
        <v>500</v>
      </c>
      <c r="E5715" s="23">
        <v>10</v>
      </c>
      <c r="F5715" s="23">
        <v>30</v>
      </c>
      <c r="G5715" s="23">
        <v>0</v>
      </c>
      <c r="H5715" s="25">
        <v>6.2532515530000001</v>
      </c>
    </row>
    <row r="5716" spans="1:8">
      <c r="A5716" s="23">
        <v>5713</v>
      </c>
      <c r="B5716" s="23">
        <v>1000</v>
      </c>
      <c r="C5716" s="23">
        <v>0.6</v>
      </c>
      <c r="D5716" s="23">
        <v>500</v>
      </c>
      <c r="E5716" s="23">
        <v>10</v>
      </c>
      <c r="F5716" s="23">
        <v>30</v>
      </c>
      <c r="G5716" s="23">
        <v>5</v>
      </c>
      <c r="H5716" s="25">
        <v>0</v>
      </c>
    </row>
    <row r="5717" spans="1:8">
      <c r="A5717" s="23">
        <v>5714</v>
      </c>
      <c r="B5717" s="23">
        <v>1000</v>
      </c>
      <c r="C5717" s="23">
        <v>0.6</v>
      </c>
      <c r="D5717" s="23">
        <v>500</v>
      </c>
      <c r="E5717" s="23">
        <v>10</v>
      </c>
      <c r="F5717" s="23">
        <v>30</v>
      </c>
      <c r="G5717" s="23">
        <v>10</v>
      </c>
      <c r="H5717" s="25">
        <v>0</v>
      </c>
    </row>
    <row r="5718" spans="1:8">
      <c r="A5718" s="23">
        <v>5715</v>
      </c>
      <c r="B5718" s="23">
        <v>1000</v>
      </c>
      <c r="C5718" s="23">
        <v>0.6</v>
      </c>
      <c r="D5718" s="23">
        <v>500</v>
      </c>
      <c r="E5718" s="23">
        <v>10</v>
      </c>
      <c r="F5718" s="23">
        <v>30</v>
      </c>
      <c r="G5718" s="23">
        <v>40</v>
      </c>
      <c r="H5718" s="25">
        <v>0</v>
      </c>
    </row>
    <row r="5719" spans="1:8">
      <c r="A5719" s="23">
        <v>5716</v>
      </c>
      <c r="B5719" s="23">
        <v>1000</v>
      </c>
      <c r="C5719" s="23">
        <v>0.6</v>
      </c>
      <c r="D5719" s="23">
        <v>500</v>
      </c>
      <c r="E5719" s="23">
        <v>10</v>
      </c>
      <c r="F5719" s="23">
        <v>30</v>
      </c>
      <c r="G5719" s="23">
        <v>70</v>
      </c>
      <c r="H5719" s="25">
        <v>0</v>
      </c>
    </row>
    <row r="5720" spans="1:8">
      <c r="A5720" s="23">
        <v>5717</v>
      </c>
      <c r="B5720" s="23">
        <v>1000</v>
      </c>
      <c r="C5720" s="23">
        <v>0.6</v>
      </c>
      <c r="D5720" s="23">
        <v>500</v>
      </c>
      <c r="E5720" s="23">
        <v>10</v>
      </c>
      <c r="F5720" s="23">
        <v>30</v>
      </c>
      <c r="G5720" s="23">
        <v>100</v>
      </c>
      <c r="H5720" s="25">
        <v>0</v>
      </c>
    </row>
    <row r="5721" spans="1:8">
      <c r="A5721" s="23">
        <v>5718</v>
      </c>
      <c r="B5721" s="23">
        <v>1000</v>
      </c>
      <c r="C5721" s="23">
        <v>0.6</v>
      </c>
      <c r="D5721" s="23">
        <v>500</v>
      </c>
      <c r="E5721" s="23">
        <v>10</v>
      </c>
      <c r="F5721" s="23">
        <v>60</v>
      </c>
      <c r="G5721" s="23">
        <v>0</v>
      </c>
      <c r="H5721" s="25">
        <v>4.88734293</v>
      </c>
    </row>
    <row r="5722" spans="1:8">
      <c r="A5722" s="23">
        <v>5719</v>
      </c>
      <c r="B5722" s="23">
        <v>1000</v>
      </c>
      <c r="C5722" s="23">
        <v>0.6</v>
      </c>
      <c r="D5722" s="23">
        <v>500</v>
      </c>
      <c r="E5722" s="23">
        <v>10</v>
      </c>
      <c r="F5722" s="23">
        <v>60</v>
      </c>
      <c r="G5722" s="23">
        <v>5</v>
      </c>
      <c r="H5722" s="25">
        <v>0</v>
      </c>
    </row>
    <row r="5723" spans="1:8">
      <c r="A5723" s="23">
        <v>5720</v>
      </c>
      <c r="B5723" s="23">
        <v>1000</v>
      </c>
      <c r="C5723" s="23">
        <v>0.6</v>
      </c>
      <c r="D5723" s="23">
        <v>500</v>
      </c>
      <c r="E5723" s="23">
        <v>10</v>
      </c>
      <c r="F5723" s="23">
        <v>60</v>
      </c>
      <c r="G5723" s="23">
        <v>10</v>
      </c>
      <c r="H5723" s="25">
        <v>0</v>
      </c>
    </row>
    <row r="5724" spans="1:8">
      <c r="A5724" s="23">
        <v>5721</v>
      </c>
      <c r="B5724" s="23">
        <v>1000</v>
      </c>
      <c r="C5724" s="23">
        <v>0.6</v>
      </c>
      <c r="D5724" s="23">
        <v>500</v>
      </c>
      <c r="E5724" s="23">
        <v>10</v>
      </c>
      <c r="F5724" s="23">
        <v>60</v>
      </c>
      <c r="G5724" s="23">
        <v>40</v>
      </c>
      <c r="H5724" s="25">
        <v>0</v>
      </c>
    </row>
    <row r="5725" spans="1:8">
      <c r="A5725" s="23">
        <v>5722</v>
      </c>
      <c r="B5725" s="23">
        <v>1000</v>
      </c>
      <c r="C5725" s="23">
        <v>0.6</v>
      </c>
      <c r="D5725" s="23">
        <v>500</v>
      </c>
      <c r="E5725" s="23">
        <v>10</v>
      </c>
      <c r="F5725" s="23">
        <v>60</v>
      </c>
      <c r="G5725" s="23">
        <v>70</v>
      </c>
      <c r="H5725" s="25">
        <v>0</v>
      </c>
    </row>
    <row r="5726" spans="1:8">
      <c r="A5726" s="23">
        <v>5723</v>
      </c>
      <c r="B5726" s="23">
        <v>1000</v>
      </c>
      <c r="C5726" s="23">
        <v>0.6</v>
      </c>
      <c r="D5726" s="23">
        <v>500</v>
      </c>
      <c r="E5726" s="23">
        <v>10</v>
      </c>
      <c r="F5726" s="23">
        <v>60</v>
      </c>
      <c r="G5726" s="23">
        <v>100</v>
      </c>
      <c r="H5726" s="25">
        <v>0</v>
      </c>
    </row>
    <row r="5727" spans="1:8">
      <c r="A5727" s="23">
        <v>5724</v>
      </c>
      <c r="B5727" s="23">
        <v>1000</v>
      </c>
      <c r="C5727" s="23">
        <v>0.6</v>
      </c>
      <c r="D5727" s="23">
        <v>500</v>
      </c>
      <c r="E5727" s="23">
        <v>20</v>
      </c>
      <c r="F5727" s="23">
        <v>0</v>
      </c>
      <c r="G5727" s="23">
        <v>0</v>
      </c>
      <c r="H5727" s="25">
        <v>7.4171543120000001</v>
      </c>
    </row>
    <row r="5728" spans="1:8">
      <c r="A5728" s="23">
        <v>5725</v>
      </c>
      <c r="B5728" s="23">
        <v>1000</v>
      </c>
      <c r="C5728" s="23">
        <v>0.6</v>
      </c>
      <c r="D5728" s="23">
        <v>500</v>
      </c>
      <c r="E5728" s="23">
        <v>20</v>
      </c>
      <c r="F5728" s="23">
        <v>0</v>
      </c>
      <c r="G5728" s="23">
        <v>5</v>
      </c>
      <c r="H5728" s="25">
        <v>0</v>
      </c>
    </row>
    <row r="5729" spans="1:8">
      <c r="A5729" s="23">
        <v>5726</v>
      </c>
      <c r="B5729" s="23">
        <v>1000</v>
      </c>
      <c r="C5729" s="23">
        <v>0.6</v>
      </c>
      <c r="D5729" s="23">
        <v>500</v>
      </c>
      <c r="E5729" s="23">
        <v>20</v>
      </c>
      <c r="F5729" s="23">
        <v>0</v>
      </c>
      <c r="G5729" s="23">
        <v>10</v>
      </c>
      <c r="H5729" s="25">
        <v>0</v>
      </c>
    </row>
    <row r="5730" spans="1:8">
      <c r="A5730" s="23">
        <v>5727</v>
      </c>
      <c r="B5730" s="23">
        <v>1000</v>
      </c>
      <c r="C5730" s="23">
        <v>0.6</v>
      </c>
      <c r="D5730" s="23">
        <v>500</v>
      </c>
      <c r="E5730" s="23">
        <v>20</v>
      </c>
      <c r="F5730" s="23">
        <v>0</v>
      </c>
      <c r="G5730" s="23">
        <v>40</v>
      </c>
      <c r="H5730" s="25">
        <v>0</v>
      </c>
    </row>
    <row r="5731" spans="1:8">
      <c r="A5731" s="23">
        <v>5728</v>
      </c>
      <c r="B5731" s="23">
        <v>1000</v>
      </c>
      <c r="C5731" s="23">
        <v>0.6</v>
      </c>
      <c r="D5731" s="23">
        <v>500</v>
      </c>
      <c r="E5731" s="23">
        <v>20</v>
      </c>
      <c r="F5731" s="23">
        <v>0</v>
      </c>
      <c r="G5731" s="23">
        <v>70</v>
      </c>
      <c r="H5731" s="25">
        <v>0</v>
      </c>
    </row>
    <row r="5732" spans="1:8">
      <c r="A5732" s="23">
        <v>5729</v>
      </c>
      <c r="B5732" s="23">
        <v>1000</v>
      </c>
      <c r="C5732" s="23">
        <v>0.6</v>
      </c>
      <c r="D5732" s="23">
        <v>500</v>
      </c>
      <c r="E5732" s="23">
        <v>20</v>
      </c>
      <c r="F5732" s="23">
        <v>0</v>
      </c>
      <c r="G5732" s="23">
        <v>100</v>
      </c>
      <c r="H5732" s="25">
        <v>0</v>
      </c>
    </row>
    <row r="5733" spans="1:8">
      <c r="A5733" s="23">
        <v>5730</v>
      </c>
      <c r="B5733" s="23">
        <v>1000</v>
      </c>
      <c r="C5733" s="23">
        <v>0.6</v>
      </c>
      <c r="D5733" s="23">
        <v>500</v>
      </c>
      <c r="E5733" s="23">
        <v>20</v>
      </c>
      <c r="F5733" s="23">
        <v>30</v>
      </c>
      <c r="G5733" s="23">
        <v>0</v>
      </c>
      <c r="H5733" s="25">
        <v>7.0455412859999997</v>
      </c>
    </row>
    <row r="5734" spans="1:8">
      <c r="A5734" s="23">
        <v>5731</v>
      </c>
      <c r="B5734" s="23">
        <v>1000</v>
      </c>
      <c r="C5734" s="23">
        <v>0.6</v>
      </c>
      <c r="D5734" s="23">
        <v>500</v>
      </c>
      <c r="E5734" s="23">
        <v>20</v>
      </c>
      <c r="F5734" s="23">
        <v>30</v>
      </c>
      <c r="G5734" s="23">
        <v>5</v>
      </c>
      <c r="H5734" s="25">
        <v>0</v>
      </c>
    </row>
    <row r="5735" spans="1:8">
      <c r="A5735" s="23">
        <v>5732</v>
      </c>
      <c r="B5735" s="23">
        <v>1000</v>
      </c>
      <c r="C5735" s="23">
        <v>0.6</v>
      </c>
      <c r="D5735" s="23">
        <v>500</v>
      </c>
      <c r="E5735" s="23">
        <v>20</v>
      </c>
      <c r="F5735" s="23">
        <v>30</v>
      </c>
      <c r="G5735" s="23">
        <v>10</v>
      </c>
      <c r="H5735" s="25">
        <v>0</v>
      </c>
    </row>
    <row r="5736" spans="1:8">
      <c r="A5736" s="23">
        <v>5733</v>
      </c>
      <c r="B5736" s="23">
        <v>1000</v>
      </c>
      <c r="C5736" s="23">
        <v>0.6</v>
      </c>
      <c r="D5736" s="23">
        <v>500</v>
      </c>
      <c r="E5736" s="23">
        <v>20</v>
      </c>
      <c r="F5736" s="23">
        <v>30</v>
      </c>
      <c r="G5736" s="23">
        <v>40</v>
      </c>
      <c r="H5736" s="25">
        <v>0</v>
      </c>
    </row>
    <row r="5737" spans="1:8">
      <c r="A5737" s="23">
        <v>5734</v>
      </c>
      <c r="B5737" s="23">
        <v>1000</v>
      </c>
      <c r="C5737" s="23">
        <v>0.6</v>
      </c>
      <c r="D5737" s="23">
        <v>500</v>
      </c>
      <c r="E5737" s="23">
        <v>20</v>
      </c>
      <c r="F5737" s="23">
        <v>30</v>
      </c>
      <c r="G5737" s="23">
        <v>70</v>
      </c>
      <c r="H5737" s="25">
        <v>0</v>
      </c>
    </row>
    <row r="5738" spans="1:8">
      <c r="A5738" s="23">
        <v>5735</v>
      </c>
      <c r="B5738" s="23">
        <v>1000</v>
      </c>
      <c r="C5738" s="23">
        <v>0.6</v>
      </c>
      <c r="D5738" s="23">
        <v>500</v>
      </c>
      <c r="E5738" s="23">
        <v>20</v>
      </c>
      <c r="F5738" s="23">
        <v>30</v>
      </c>
      <c r="G5738" s="23">
        <v>100</v>
      </c>
      <c r="H5738" s="25">
        <v>0</v>
      </c>
    </row>
    <row r="5739" spans="1:8">
      <c r="A5739" s="23">
        <v>5736</v>
      </c>
      <c r="B5739" s="23">
        <v>1000</v>
      </c>
      <c r="C5739" s="23">
        <v>0.6</v>
      </c>
      <c r="D5739" s="23">
        <v>500</v>
      </c>
      <c r="E5739" s="23">
        <v>20</v>
      </c>
      <c r="F5739" s="23">
        <v>60</v>
      </c>
      <c r="G5739" s="23">
        <v>0</v>
      </c>
      <c r="H5739" s="25">
        <v>4.8167309759999997</v>
      </c>
    </row>
    <row r="5740" spans="1:8">
      <c r="A5740" s="23">
        <v>5737</v>
      </c>
      <c r="B5740" s="23">
        <v>1000</v>
      </c>
      <c r="C5740" s="23">
        <v>0.6</v>
      </c>
      <c r="D5740" s="23">
        <v>500</v>
      </c>
      <c r="E5740" s="23">
        <v>20</v>
      </c>
      <c r="F5740" s="23">
        <v>60</v>
      </c>
      <c r="G5740" s="23">
        <v>5</v>
      </c>
      <c r="H5740" s="25">
        <v>0</v>
      </c>
    </row>
    <row r="5741" spans="1:8">
      <c r="A5741" s="23">
        <v>5738</v>
      </c>
      <c r="B5741" s="23">
        <v>1000</v>
      </c>
      <c r="C5741" s="23">
        <v>0.6</v>
      </c>
      <c r="D5741" s="23">
        <v>500</v>
      </c>
      <c r="E5741" s="23">
        <v>20</v>
      </c>
      <c r="F5741" s="23">
        <v>60</v>
      </c>
      <c r="G5741" s="23">
        <v>10</v>
      </c>
      <c r="H5741" s="25">
        <v>0</v>
      </c>
    </row>
    <row r="5742" spans="1:8">
      <c r="A5742" s="23">
        <v>5739</v>
      </c>
      <c r="B5742" s="23">
        <v>1000</v>
      </c>
      <c r="C5742" s="23">
        <v>0.6</v>
      </c>
      <c r="D5742" s="23">
        <v>500</v>
      </c>
      <c r="E5742" s="23">
        <v>20</v>
      </c>
      <c r="F5742" s="23">
        <v>60</v>
      </c>
      <c r="G5742" s="23">
        <v>40</v>
      </c>
      <c r="H5742" s="25">
        <v>0</v>
      </c>
    </row>
    <row r="5743" spans="1:8">
      <c r="A5743" s="23">
        <v>5740</v>
      </c>
      <c r="B5743" s="23">
        <v>1000</v>
      </c>
      <c r="C5743" s="23">
        <v>0.6</v>
      </c>
      <c r="D5743" s="23">
        <v>500</v>
      </c>
      <c r="E5743" s="23">
        <v>20</v>
      </c>
      <c r="F5743" s="23">
        <v>60</v>
      </c>
      <c r="G5743" s="23">
        <v>70</v>
      </c>
      <c r="H5743" s="25">
        <v>0</v>
      </c>
    </row>
    <row r="5744" spans="1:8">
      <c r="A5744" s="23">
        <v>5741</v>
      </c>
      <c r="B5744" s="23">
        <v>1000</v>
      </c>
      <c r="C5744" s="23">
        <v>0.6</v>
      </c>
      <c r="D5744" s="23">
        <v>500</v>
      </c>
      <c r="E5744" s="23">
        <v>20</v>
      </c>
      <c r="F5744" s="23">
        <v>60</v>
      </c>
      <c r="G5744" s="23">
        <v>100</v>
      </c>
      <c r="H5744" s="25">
        <v>0</v>
      </c>
    </row>
    <row r="5745" spans="1:8">
      <c r="A5745" s="23">
        <v>5742</v>
      </c>
      <c r="B5745" s="23">
        <v>1000</v>
      </c>
      <c r="C5745" s="23">
        <v>0.6</v>
      </c>
      <c r="D5745" s="23">
        <v>500</v>
      </c>
      <c r="E5745" s="23">
        <v>50</v>
      </c>
      <c r="F5745" s="23">
        <v>0</v>
      </c>
      <c r="G5745" s="23">
        <v>0</v>
      </c>
      <c r="H5745" s="25">
        <v>8.1458549500000004</v>
      </c>
    </row>
    <row r="5746" spans="1:8">
      <c r="A5746" s="23">
        <v>5743</v>
      </c>
      <c r="B5746" s="23">
        <v>1000</v>
      </c>
      <c r="C5746" s="23">
        <v>0.6</v>
      </c>
      <c r="D5746" s="23">
        <v>500</v>
      </c>
      <c r="E5746" s="23">
        <v>50</v>
      </c>
      <c r="F5746" s="23">
        <v>0</v>
      </c>
      <c r="G5746" s="23">
        <v>5</v>
      </c>
      <c r="H5746" s="25">
        <v>0</v>
      </c>
    </row>
    <row r="5747" spans="1:8">
      <c r="A5747" s="23">
        <v>5744</v>
      </c>
      <c r="B5747" s="23">
        <v>1000</v>
      </c>
      <c r="C5747" s="23">
        <v>0.6</v>
      </c>
      <c r="D5747" s="23">
        <v>500</v>
      </c>
      <c r="E5747" s="23">
        <v>50</v>
      </c>
      <c r="F5747" s="23">
        <v>0</v>
      </c>
      <c r="G5747" s="23">
        <v>10</v>
      </c>
      <c r="H5747" s="25">
        <v>0</v>
      </c>
    </row>
    <row r="5748" spans="1:8">
      <c r="A5748" s="23">
        <v>5745</v>
      </c>
      <c r="B5748" s="23">
        <v>1000</v>
      </c>
      <c r="C5748" s="23">
        <v>0.6</v>
      </c>
      <c r="D5748" s="23">
        <v>500</v>
      </c>
      <c r="E5748" s="23">
        <v>50</v>
      </c>
      <c r="F5748" s="23">
        <v>0</v>
      </c>
      <c r="G5748" s="23">
        <v>40</v>
      </c>
      <c r="H5748" s="25">
        <v>0</v>
      </c>
    </row>
    <row r="5749" spans="1:8">
      <c r="A5749" s="23">
        <v>5746</v>
      </c>
      <c r="B5749" s="23">
        <v>1000</v>
      </c>
      <c r="C5749" s="23">
        <v>0.6</v>
      </c>
      <c r="D5749" s="23">
        <v>500</v>
      </c>
      <c r="E5749" s="23">
        <v>50</v>
      </c>
      <c r="F5749" s="23">
        <v>0</v>
      </c>
      <c r="G5749" s="23">
        <v>70</v>
      </c>
      <c r="H5749" s="25">
        <v>0</v>
      </c>
    </row>
    <row r="5750" spans="1:8">
      <c r="A5750" s="23">
        <v>5747</v>
      </c>
      <c r="B5750" s="23">
        <v>1000</v>
      </c>
      <c r="C5750" s="23">
        <v>0.6</v>
      </c>
      <c r="D5750" s="23">
        <v>500</v>
      </c>
      <c r="E5750" s="23">
        <v>50</v>
      </c>
      <c r="F5750" s="23">
        <v>0</v>
      </c>
      <c r="G5750" s="23">
        <v>100</v>
      </c>
      <c r="H5750" s="25">
        <v>0</v>
      </c>
    </row>
    <row r="5751" spans="1:8">
      <c r="A5751" s="23">
        <v>5748</v>
      </c>
      <c r="B5751" s="23">
        <v>1000</v>
      </c>
      <c r="C5751" s="23">
        <v>0.6</v>
      </c>
      <c r="D5751" s="23">
        <v>500</v>
      </c>
      <c r="E5751" s="23">
        <v>50</v>
      </c>
      <c r="F5751" s="23">
        <v>30</v>
      </c>
      <c r="G5751" s="23">
        <v>0</v>
      </c>
      <c r="H5751" s="25">
        <v>7.3411493300000004</v>
      </c>
    </row>
    <row r="5752" spans="1:8">
      <c r="A5752" s="23">
        <v>5749</v>
      </c>
      <c r="B5752" s="23">
        <v>1000</v>
      </c>
      <c r="C5752" s="23">
        <v>0.6</v>
      </c>
      <c r="D5752" s="23">
        <v>500</v>
      </c>
      <c r="E5752" s="23">
        <v>50</v>
      </c>
      <c r="F5752" s="23">
        <v>30</v>
      </c>
      <c r="G5752" s="23">
        <v>5</v>
      </c>
      <c r="H5752" s="25">
        <v>0</v>
      </c>
    </row>
    <row r="5753" spans="1:8">
      <c r="A5753" s="23">
        <v>5750</v>
      </c>
      <c r="B5753" s="23">
        <v>1000</v>
      </c>
      <c r="C5753" s="23">
        <v>0.6</v>
      </c>
      <c r="D5753" s="23">
        <v>500</v>
      </c>
      <c r="E5753" s="23">
        <v>50</v>
      </c>
      <c r="F5753" s="23">
        <v>30</v>
      </c>
      <c r="G5753" s="23">
        <v>10</v>
      </c>
      <c r="H5753" s="25">
        <v>0</v>
      </c>
    </row>
    <row r="5754" spans="1:8">
      <c r="A5754" s="23">
        <v>5751</v>
      </c>
      <c r="B5754" s="23">
        <v>1000</v>
      </c>
      <c r="C5754" s="23">
        <v>0.6</v>
      </c>
      <c r="D5754" s="23">
        <v>500</v>
      </c>
      <c r="E5754" s="23">
        <v>50</v>
      </c>
      <c r="F5754" s="23">
        <v>30</v>
      </c>
      <c r="G5754" s="23">
        <v>40</v>
      </c>
      <c r="H5754" s="25">
        <v>0</v>
      </c>
    </row>
    <row r="5755" spans="1:8">
      <c r="A5755" s="23">
        <v>5752</v>
      </c>
      <c r="B5755" s="23">
        <v>1000</v>
      </c>
      <c r="C5755" s="23">
        <v>0.6</v>
      </c>
      <c r="D5755" s="23">
        <v>500</v>
      </c>
      <c r="E5755" s="23">
        <v>50</v>
      </c>
      <c r="F5755" s="23">
        <v>30</v>
      </c>
      <c r="G5755" s="23">
        <v>70</v>
      </c>
      <c r="H5755" s="25">
        <v>0</v>
      </c>
    </row>
    <row r="5756" spans="1:8">
      <c r="A5756" s="23">
        <v>5753</v>
      </c>
      <c r="B5756" s="23">
        <v>1000</v>
      </c>
      <c r="C5756" s="23">
        <v>0.6</v>
      </c>
      <c r="D5756" s="23">
        <v>500</v>
      </c>
      <c r="E5756" s="23">
        <v>50</v>
      </c>
      <c r="F5756" s="23">
        <v>30</v>
      </c>
      <c r="G5756" s="23">
        <v>100</v>
      </c>
      <c r="H5756" s="25">
        <v>0</v>
      </c>
    </row>
    <row r="5757" spans="1:8">
      <c r="A5757" s="23">
        <v>5754</v>
      </c>
      <c r="B5757" s="23">
        <v>1000</v>
      </c>
      <c r="C5757" s="23">
        <v>0.6</v>
      </c>
      <c r="D5757" s="23">
        <v>500</v>
      </c>
      <c r="E5757" s="23">
        <v>50</v>
      </c>
      <c r="F5757" s="23">
        <v>60</v>
      </c>
      <c r="G5757" s="23">
        <v>0</v>
      </c>
      <c r="H5757" s="25">
        <v>4.6005253789999996</v>
      </c>
    </row>
    <row r="5758" spans="1:8">
      <c r="A5758" s="23">
        <v>5755</v>
      </c>
      <c r="B5758" s="23">
        <v>1000</v>
      </c>
      <c r="C5758" s="23">
        <v>0.6</v>
      </c>
      <c r="D5758" s="23">
        <v>500</v>
      </c>
      <c r="E5758" s="23">
        <v>50</v>
      </c>
      <c r="F5758" s="23">
        <v>60</v>
      </c>
      <c r="G5758" s="23">
        <v>5</v>
      </c>
      <c r="H5758" s="25">
        <v>0</v>
      </c>
    </row>
    <row r="5759" spans="1:8">
      <c r="A5759" s="23">
        <v>5756</v>
      </c>
      <c r="B5759" s="23">
        <v>1000</v>
      </c>
      <c r="C5759" s="23">
        <v>0.6</v>
      </c>
      <c r="D5759" s="23">
        <v>500</v>
      </c>
      <c r="E5759" s="23">
        <v>50</v>
      </c>
      <c r="F5759" s="23">
        <v>60</v>
      </c>
      <c r="G5759" s="23">
        <v>10</v>
      </c>
      <c r="H5759" s="25">
        <v>0</v>
      </c>
    </row>
    <row r="5760" spans="1:8">
      <c r="A5760" s="23">
        <v>5757</v>
      </c>
      <c r="B5760" s="23">
        <v>1000</v>
      </c>
      <c r="C5760" s="23">
        <v>0.6</v>
      </c>
      <c r="D5760" s="23">
        <v>500</v>
      </c>
      <c r="E5760" s="23">
        <v>50</v>
      </c>
      <c r="F5760" s="23">
        <v>60</v>
      </c>
      <c r="G5760" s="23">
        <v>40</v>
      </c>
      <c r="H5760" s="25">
        <v>0</v>
      </c>
    </row>
    <row r="5761" spans="1:8">
      <c r="A5761" s="23">
        <v>5758</v>
      </c>
      <c r="B5761" s="23">
        <v>1000</v>
      </c>
      <c r="C5761" s="23">
        <v>0.6</v>
      </c>
      <c r="D5761" s="23">
        <v>500</v>
      </c>
      <c r="E5761" s="23">
        <v>50</v>
      </c>
      <c r="F5761" s="23">
        <v>60</v>
      </c>
      <c r="G5761" s="23">
        <v>70</v>
      </c>
      <c r="H5761" s="25">
        <v>0</v>
      </c>
    </row>
    <row r="5762" spans="1:8">
      <c r="A5762" s="23">
        <v>5759</v>
      </c>
      <c r="B5762" s="23">
        <v>1000</v>
      </c>
      <c r="C5762" s="23">
        <v>0.6</v>
      </c>
      <c r="D5762" s="23">
        <v>500</v>
      </c>
      <c r="E5762" s="23">
        <v>50</v>
      </c>
      <c r="F5762" s="23">
        <v>60</v>
      </c>
      <c r="G5762" s="23">
        <v>100</v>
      </c>
      <c r="H5762" s="25">
        <v>0</v>
      </c>
    </row>
    <row r="5763" spans="1:8">
      <c r="A5763" s="23">
        <v>5760</v>
      </c>
      <c r="B5763" s="23">
        <v>1000</v>
      </c>
      <c r="C5763" s="23">
        <v>0.6</v>
      </c>
      <c r="D5763" s="23">
        <v>1000</v>
      </c>
      <c r="E5763" s="23">
        <v>1</v>
      </c>
      <c r="F5763" s="23">
        <v>0</v>
      </c>
      <c r="G5763" s="23">
        <v>0</v>
      </c>
      <c r="H5763" s="25">
        <v>2.7334885600000001</v>
      </c>
    </row>
    <row r="5764" spans="1:8">
      <c r="A5764" s="23">
        <v>5761</v>
      </c>
      <c r="B5764" s="23">
        <v>1000</v>
      </c>
      <c r="C5764" s="23">
        <v>0.6</v>
      </c>
      <c r="D5764" s="23">
        <v>1000</v>
      </c>
      <c r="E5764" s="23">
        <v>1</v>
      </c>
      <c r="F5764" s="23">
        <v>0</v>
      </c>
      <c r="G5764" s="23">
        <v>5</v>
      </c>
      <c r="H5764" s="25">
        <v>0</v>
      </c>
    </row>
    <row r="5765" spans="1:8">
      <c r="A5765" s="23">
        <v>5762</v>
      </c>
      <c r="B5765" s="23">
        <v>1000</v>
      </c>
      <c r="C5765" s="23">
        <v>0.6</v>
      </c>
      <c r="D5765" s="23">
        <v>1000</v>
      </c>
      <c r="E5765" s="23">
        <v>1</v>
      </c>
      <c r="F5765" s="23">
        <v>0</v>
      </c>
      <c r="G5765" s="23">
        <v>10</v>
      </c>
      <c r="H5765" s="25">
        <v>0</v>
      </c>
    </row>
    <row r="5766" spans="1:8">
      <c r="A5766" s="23">
        <v>5763</v>
      </c>
      <c r="B5766" s="23">
        <v>1000</v>
      </c>
      <c r="C5766" s="23">
        <v>0.6</v>
      </c>
      <c r="D5766" s="23">
        <v>1000</v>
      </c>
      <c r="E5766" s="23">
        <v>1</v>
      </c>
      <c r="F5766" s="23">
        <v>0</v>
      </c>
      <c r="G5766" s="23">
        <v>40</v>
      </c>
      <c r="H5766" s="25">
        <v>0</v>
      </c>
    </row>
    <row r="5767" spans="1:8">
      <c r="A5767" s="23">
        <v>5764</v>
      </c>
      <c r="B5767" s="23">
        <v>1000</v>
      </c>
      <c r="C5767" s="23">
        <v>0.6</v>
      </c>
      <c r="D5767" s="23">
        <v>1000</v>
      </c>
      <c r="E5767" s="23">
        <v>1</v>
      </c>
      <c r="F5767" s="23">
        <v>0</v>
      </c>
      <c r="G5767" s="23">
        <v>70</v>
      </c>
      <c r="H5767" s="25">
        <v>0</v>
      </c>
    </row>
    <row r="5768" spans="1:8">
      <c r="A5768" s="23">
        <v>5765</v>
      </c>
      <c r="B5768" s="23">
        <v>1000</v>
      </c>
      <c r="C5768" s="23">
        <v>0.6</v>
      </c>
      <c r="D5768" s="23">
        <v>1000</v>
      </c>
      <c r="E5768" s="23">
        <v>1</v>
      </c>
      <c r="F5768" s="23">
        <v>0</v>
      </c>
      <c r="G5768" s="23">
        <v>100</v>
      </c>
      <c r="H5768" s="25">
        <v>0</v>
      </c>
    </row>
    <row r="5769" spans="1:8">
      <c r="A5769" s="23">
        <v>5766</v>
      </c>
      <c r="B5769" s="23">
        <v>1000</v>
      </c>
      <c r="C5769" s="23">
        <v>0.6</v>
      </c>
      <c r="D5769" s="23">
        <v>1000</v>
      </c>
      <c r="E5769" s="23">
        <v>1</v>
      </c>
      <c r="F5769" s="23">
        <v>30</v>
      </c>
      <c r="G5769" s="23">
        <v>0</v>
      </c>
      <c r="H5769" s="25">
        <v>2.6959047319999998</v>
      </c>
    </row>
    <row r="5770" spans="1:8">
      <c r="A5770" s="23">
        <v>5767</v>
      </c>
      <c r="B5770" s="23">
        <v>1000</v>
      </c>
      <c r="C5770" s="23">
        <v>0.6</v>
      </c>
      <c r="D5770" s="23">
        <v>1000</v>
      </c>
      <c r="E5770" s="23">
        <v>1</v>
      </c>
      <c r="F5770" s="23">
        <v>30</v>
      </c>
      <c r="G5770" s="23">
        <v>5</v>
      </c>
      <c r="H5770" s="25">
        <v>0</v>
      </c>
    </row>
    <row r="5771" spans="1:8">
      <c r="A5771" s="23">
        <v>5768</v>
      </c>
      <c r="B5771" s="23">
        <v>1000</v>
      </c>
      <c r="C5771" s="23">
        <v>0.6</v>
      </c>
      <c r="D5771" s="23">
        <v>1000</v>
      </c>
      <c r="E5771" s="23">
        <v>1</v>
      </c>
      <c r="F5771" s="23">
        <v>30</v>
      </c>
      <c r="G5771" s="23">
        <v>10</v>
      </c>
      <c r="H5771" s="25">
        <v>0</v>
      </c>
    </row>
    <row r="5772" spans="1:8">
      <c r="A5772" s="23">
        <v>5769</v>
      </c>
      <c r="B5772" s="23">
        <v>1000</v>
      </c>
      <c r="C5772" s="23">
        <v>0.6</v>
      </c>
      <c r="D5772" s="23">
        <v>1000</v>
      </c>
      <c r="E5772" s="23">
        <v>1</v>
      </c>
      <c r="F5772" s="23">
        <v>30</v>
      </c>
      <c r="G5772" s="23">
        <v>40</v>
      </c>
      <c r="H5772" s="25">
        <v>0</v>
      </c>
    </row>
    <row r="5773" spans="1:8">
      <c r="A5773" s="23">
        <v>5770</v>
      </c>
      <c r="B5773" s="23">
        <v>1000</v>
      </c>
      <c r="C5773" s="23">
        <v>0.6</v>
      </c>
      <c r="D5773" s="23">
        <v>1000</v>
      </c>
      <c r="E5773" s="23">
        <v>1</v>
      </c>
      <c r="F5773" s="23">
        <v>30</v>
      </c>
      <c r="G5773" s="23">
        <v>70</v>
      </c>
      <c r="H5773" s="25">
        <v>0</v>
      </c>
    </row>
    <row r="5774" spans="1:8">
      <c r="A5774" s="23">
        <v>5771</v>
      </c>
      <c r="B5774" s="23">
        <v>1000</v>
      </c>
      <c r="C5774" s="23">
        <v>0.6</v>
      </c>
      <c r="D5774" s="23">
        <v>1000</v>
      </c>
      <c r="E5774" s="23">
        <v>1</v>
      </c>
      <c r="F5774" s="23">
        <v>30</v>
      </c>
      <c r="G5774" s="23">
        <v>100</v>
      </c>
      <c r="H5774" s="25">
        <v>0</v>
      </c>
    </row>
    <row r="5775" spans="1:8">
      <c r="A5775" s="23">
        <v>5772</v>
      </c>
      <c r="B5775" s="23">
        <v>1000</v>
      </c>
      <c r="C5775" s="23">
        <v>0.6</v>
      </c>
      <c r="D5775" s="23">
        <v>1000</v>
      </c>
      <c r="E5775" s="23">
        <v>1</v>
      </c>
      <c r="F5775" s="23">
        <v>60</v>
      </c>
      <c r="G5775" s="23">
        <v>0</v>
      </c>
      <c r="H5775" s="25">
        <v>2.5238819119999998</v>
      </c>
    </row>
    <row r="5776" spans="1:8">
      <c r="A5776" s="23">
        <v>5773</v>
      </c>
      <c r="B5776" s="23">
        <v>1000</v>
      </c>
      <c r="C5776" s="23">
        <v>0.6</v>
      </c>
      <c r="D5776" s="23">
        <v>1000</v>
      </c>
      <c r="E5776" s="23">
        <v>1</v>
      </c>
      <c r="F5776" s="23">
        <v>60</v>
      </c>
      <c r="G5776" s="23">
        <v>5</v>
      </c>
      <c r="H5776" s="25">
        <v>0</v>
      </c>
    </row>
    <row r="5777" spans="1:8">
      <c r="A5777" s="23">
        <v>5774</v>
      </c>
      <c r="B5777" s="23">
        <v>1000</v>
      </c>
      <c r="C5777" s="23">
        <v>0.6</v>
      </c>
      <c r="D5777" s="23">
        <v>1000</v>
      </c>
      <c r="E5777" s="23">
        <v>1</v>
      </c>
      <c r="F5777" s="23">
        <v>60</v>
      </c>
      <c r="G5777" s="23">
        <v>10</v>
      </c>
      <c r="H5777" s="25">
        <v>0</v>
      </c>
    </row>
    <row r="5778" spans="1:8">
      <c r="A5778" s="23">
        <v>5775</v>
      </c>
      <c r="B5778" s="23">
        <v>1000</v>
      </c>
      <c r="C5778" s="23">
        <v>0.6</v>
      </c>
      <c r="D5778" s="23">
        <v>1000</v>
      </c>
      <c r="E5778" s="23">
        <v>1</v>
      </c>
      <c r="F5778" s="23">
        <v>60</v>
      </c>
      <c r="G5778" s="23">
        <v>40</v>
      </c>
      <c r="H5778" s="25">
        <v>0</v>
      </c>
    </row>
    <row r="5779" spans="1:8">
      <c r="A5779" s="23">
        <v>5776</v>
      </c>
      <c r="B5779" s="23">
        <v>1000</v>
      </c>
      <c r="C5779" s="23">
        <v>0.6</v>
      </c>
      <c r="D5779" s="23">
        <v>1000</v>
      </c>
      <c r="E5779" s="23">
        <v>1</v>
      </c>
      <c r="F5779" s="23">
        <v>60</v>
      </c>
      <c r="G5779" s="23">
        <v>70</v>
      </c>
      <c r="H5779" s="25">
        <v>0</v>
      </c>
    </row>
    <row r="5780" spans="1:8">
      <c r="A5780" s="23">
        <v>5777</v>
      </c>
      <c r="B5780" s="23">
        <v>1000</v>
      </c>
      <c r="C5780" s="23">
        <v>0.6</v>
      </c>
      <c r="D5780" s="23">
        <v>1000</v>
      </c>
      <c r="E5780" s="23">
        <v>1</v>
      </c>
      <c r="F5780" s="23">
        <v>60</v>
      </c>
      <c r="G5780" s="23">
        <v>100</v>
      </c>
      <c r="H5780" s="25">
        <v>0</v>
      </c>
    </row>
    <row r="5781" spans="1:8">
      <c r="A5781" s="23">
        <v>5778</v>
      </c>
      <c r="B5781" s="23">
        <v>1000</v>
      </c>
      <c r="C5781" s="23">
        <v>0.6</v>
      </c>
      <c r="D5781" s="23">
        <v>1000</v>
      </c>
      <c r="E5781" s="23">
        <v>5</v>
      </c>
      <c r="F5781" s="23">
        <v>0</v>
      </c>
      <c r="G5781" s="23">
        <v>0</v>
      </c>
      <c r="H5781" s="25">
        <v>6.5549807549999999</v>
      </c>
    </row>
    <row r="5782" spans="1:8">
      <c r="A5782" s="23">
        <v>5779</v>
      </c>
      <c r="B5782" s="23">
        <v>1000</v>
      </c>
      <c r="C5782" s="23">
        <v>0.6</v>
      </c>
      <c r="D5782" s="23">
        <v>1000</v>
      </c>
      <c r="E5782" s="23">
        <v>5</v>
      </c>
      <c r="F5782" s="23">
        <v>0</v>
      </c>
      <c r="G5782" s="23">
        <v>5</v>
      </c>
      <c r="H5782" s="25">
        <v>0</v>
      </c>
    </row>
    <row r="5783" spans="1:8">
      <c r="A5783" s="23">
        <v>5780</v>
      </c>
      <c r="B5783" s="23">
        <v>1000</v>
      </c>
      <c r="C5783" s="23">
        <v>0.6</v>
      </c>
      <c r="D5783" s="23">
        <v>1000</v>
      </c>
      <c r="E5783" s="23">
        <v>5</v>
      </c>
      <c r="F5783" s="23">
        <v>0</v>
      </c>
      <c r="G5783" s="23">
        <v>10</v>
      </c>
      <c r="H5783" s="25">
        <v>0</v>
      </c>
    </row>
    <row r="5784" spans="1:8">
      <c r="A5784" s="23">
        <v>5781</v>
      </c>
      <c r="B5784" s="23">
        <v>1000</v>
      </c>
      <c r="C5784" s="23">
        <v>0.6</v>
      </c>
      <c r="D5784" s="23">
        <v>1000</v>
      </c>
      <c r="E5784" s="23">
        <v>5</v>
      </c>
      <c r="F5784" s="23">
        <v>0</v>
      </c>
      <c r="G5784" s="23">
        <v>40</v>
      </c>
      <c r="H5784" s="25">
        <v>0</v>
      </c>
    </row>
    <row r="5785" spans="1:8">
      <c r="A5785" s="23">
        <v>5782</v>
      </c>
      <c r="B5785" s="23">
        <v>1000</v>
      </c>
      <c r="C5785" s="23">
        <v>0.6</v>
      </c>
      <c r="D5785" s="23">
        <v>1000</v>
      </c>
      <c r="E5785" s="23">
        <v>5</v>
      </c>
      <c r="F5785" s="23">
        <v>0</v>
      </c>
      <c r="G5785" s="23">
        <v>70</v>
      </c>
      <c r="H5785" s="25">
        <v>0</v>
      </c>
    </row>
    <row r="5786" spans="1:8">
      <c r="A5786" s="23">
        <v>5783</v>
      </c>
      <c r="B5786" s="23">
        <v>1000</v>
      </c>
      <c r="C5786" s="23">
        <v>0.6</v>
      </c>
      <c r="D5786" s="23">
        <v>1000</v>
      </c>
      <c r="E5786" s="23">
        <v>5</v>
      </c>
      <c r="F5786" s="23">
        <v>0</v>
      </c>
      <c r="G5786" s="23">
        <v>100</v>
      </c>
      <c r="H5786" s="25">
        <v>0</v>
      </c>
    </row>
    <row r="5787" spans="1:8">
      <c r="A5787" s="23">
        <v>5784</v>
      </c>
      <c r="B5787" s="23">
        <v>1000</v>
      </c>
      <c r="C5787" s="23">
        <v>0.6</v>
      </c>
      <c r="D5787" s="23">
        <v>1000</v>
      </c>
      <c r="E5787" s="23">
        <v>5</v>
      </c>
      <c r="F5787" s="23">
        <v>30</v>
      </c>
      <c r="G5787" s="23">
        <v>0</v>
      </c>
      <c r="H5787" s="25">
        <v>6.2340822219999996</v>
      </c>
    </row>
    <row r="5788" spans="1:8">
      <c r="A5788" s="23">
        <v>5785</v>
      </c>
      <c r="B5788" s="23">
        <v>1000</v>
      </c>
      <c r="C5788" s="23">
        <v>0.6</v>
      </c>
      <c r="D5788" s="23">
        <v>1000</v>
      </c>
      <c r="E5788" s="23">
        <v>5</v>
      </c>
      <c r="F5788" s="23">
        <v>30</v>
      </c>
      <c r="G5788" s="23">
        <v>5</v>
      </c>
      <c r="H5788" s="25">
        <v>0</v>
      </c>
    </row>
    <row r="5789" spans="1:8">
      <c r="A5789" s="23">
        <v>5786</v>
      </c>
      <c r="B5789" s="23">
        <v>1000</v>
      </c>
      <c r="C5789" s="23">
        <v>0.6</v>
      </c>
      <c r="D5789" s="23">
        <v>1000</v>
      </c>
      <c r="E5789" s="23">
        <v>5</v>
      </c>
      <c r="F5789" s="23">
        <v>30</v>
      </c>
      <c r="G5789" s="23">
        <v>10</v>
      </c>
      <c r="H5789" s="25">
        <v>0</v>
      </c>
    </row>
    <row r="5790" spans="1:8">
      <c r="A5790" s="23">
        <v>5787</v>
      </c>
      <c r="B5790" s="23">
        <v>1000</v>
      </c>
      <c r="C5790" s="23">
        <v>0.6</v>
      </c>
      <c r="D5790" s="23">
        <v>1000</v>
      </c>
      <c r="E5790" s="23">
        <v>5</v>
      </c>
      <c r="F5790" s="23">
        <v>30</v>
      </c>
      <c r="G5790" s="23">
        <v>40</v>
      </c>
      <c r="H5790" s="25">
        <v>0</v>
      </c>
    </row>
    <row r="5791" spans="1:8">
      <c r="A5791" s="23">
        <v>5788</v>
      </c>
      <c r="B5791" s="23">
        <v>1000</v>
      </c>
      <c r="C5791" s="23">
        <v>0.6</v>
      </c>
      <c r="D5791" s="23">
        <v>1000</v>
      </c>
      <c r="E5791" s="23">
        <v>5</v>
      </c>
      <c r="F5791" s="23">
        <v>30</v>
      </c>
      <c r="G5791" s="23">
        <v>70</v>
      </c>
      <c r="H5791" s="25">
        <v>0</v>
      </c>
    </row>
    <row r="5792" spans="1:8">
      <c r="A5792" s="23">
        <v>5789</v>
      </c>
      <c r="B5792" s="23">
        <v>1000</v>
      </c>
      <c r="C5792" s="23">
        <v>0.6</v>
      </c>
      <c r="D5792" s="23">
        <v>1000</v>
      </c>
      <c r="E5792" s="23">
        <v>5</v>
      </c>
      <c r="F5792" s="23">
        <v>30</v>
      </c>
      <c r="G5792" s="23">
        <v>100</v>
      </c>
      <c r="H5792" s="25">
        <v>0</v>
      </c>
    </row>
    <row r="5793" spans="1:8">
      <c r="A5793" s="23">
        <v>5790</v>
      </c>
      <c r="B5793" s="23">
        <v>1000</v>
      </c>
      <c r="C5793" s="23">
        <v>0.6</v>
      </c>
      <c r="D5793" s="23">
        <v>1000</v>
      </c>
      <c r="E5793" s="23">
        <v>5</v>
      </c>
      <c r="F5793" s="23">
        <v>60</v>
      </c>
      <c r="G5793" s="23">
        <v>0</v>
      </c>
      <c r="H5793" s="25">
        <v>4.9296879770000004</v>
      </c>
    </row>
    <row r="5794" spans="1:8">
      <c r="A5794" s="23">
        <v>5791</v>
      </c>
      <c r="B5794" s="23">
        <v>1000</v>
      </c>
      <c r="C5794" s="23">
        <v>0.6</v>
      </c>
      <c r="D5794" s="23">
        <v>1000</v>
      </c>
      <c r="E5794" s="23">
        <v>5</v>
      </c>
      <c r="F5794" s="23">
        <v>60</v>
      </c>
      <c r="G5794" s="23">
        <v>5</v>
      </c>
      <c r="H5794" s="25">
        <v>0</v>
      </c>
    </row>
    <row r="5795" spans="1:8">
      <c r="A5795" s="23">
        <v>5792</v>
      </c>
      <c r="B5795" s="23">
        <v>1000</v>
      </c>
      <c r="C5795" s="23">
        <v>0.6</v>
      </c>
      <c r="D5795" s="23">
        <v>1000</v>
      </c>
      <c r="E5795" s="23">
        <v>5</v>
      </c>
      <c r="F5795" s="23">
        <v>60</v>
      </c>
      <c r="G5795" s="23">
        <v>10</v>
      </c>
      <c r="H5795" s="25">
        <v>0</v>
      </c>
    </row>
    <row r="5796" spans="1:8">
      <c r="A5796" s="23">
        <v>5793</v>
      </c>
      <c r="B5796" s="23">
        <v>1000</v>
      </c>
      <c r="C5796" s="23">
        <v>0.6</v>
      </c>
      <c r="D5796" s="23">
        <v>1000</v>
      </c>
      <c r="E5796" s="23">
        <v>5</v>
      </c>
      <c r="F5796" s="23">
        <v>60</v>
      </c>
      <c r="G5796" s="23">
        <v>40</v>
      </c>
      <c r="H5796" s="25">
        <v>0</v>
      </c>
    </row>
    <row r="5797" spans="1:8">
      <c r="A5797" s="23">
        <v>5794</v>
      </c>
      <c r="B5797" s="23">
        <v>1000</v>
      </c>
      <c r="C5797" s="23">
        <v>0.6</v>
      </c>
      <c r="D5797" s="23">
        <v>1000</v>
      </c>
      <c r="E5797" s="23">
        <v>5</v>
      </c>
      <c r="F5797" s="23">
        <v>60</v>
      </c>
      <c r="G5797" s="23">
        <v>70</v>
      </c>
      <c r="H5797" s="25">
        <v>0</v>
      </c>
    </row>
    <row r="5798" spans="1:8">
      <c r="A5798" s="23">
        <v>5795</v>
      </c>
      <c r="B5798" s="23">
        <v>1000</v>
      </c>
      <c r="C5798" s="23">
        <v>0.6</v>
      </c>
      <c r="D5798" s="23">
        <v>1000</v>
      </c>
      <c r="E5798" s="23">
        <v>5</v>
      </c>
      <c r="F5798" s="23">
        <v>60</v>
      </c>
      <c r="G5798" s="23">
        <v>100</v>
      </c>
      <c r="H5798" s="25">
        <v>0</v>
      </c>
    </row>
    <row r="5799" spans="1:8">
      <c r="A5799" s="23">
        <v>5796</v>
      </c>
      <c r="B5799" s="23">
        <v>1000</v>
      </c>
      <c r="C5799" s="23">
        <v>0.6</v>
      </c>
      <c r="D5799" s="23">
        <v>1000</v>
      </c>
      <c r="E5799" s="23">
        <v>10</v>
      </c>
      <c r="F5799" s="23">
        <v>0</v>
      </c>
      <c r="G5799" s="23">
        <v>0</v>
      </c>
      <c r="H5799" s="25">
        <v>7.2785234450000003</v>
      </c>
    </row>
    <row r="5800" spans="1:8">
      <c r="A5800" s="23">
        <v>5797</v>
      </c>
      <c r="B5800" s="23">
        <v>1000</v>
      </c>
      <c r="C5800" s="23">
        <v>0.6</v>
      </c>
      <c r="D5800" s="23">
        <v>1000</v>
      </c>
      <c r="E5800" s="23">
        <v>10</v>
      </c>
      <c r="F5800" s="23">
        <v>0</v>
      </c>
      <c r="G5800" s="23">
        <v>5</v>
      </c>
      <c r="H5800" s="25">
        <v>0</v>
      </c>
    </row>
    <row r="5801" spans="1:8">
      <c r="A5801" s="23">
        <v>5798</v>
      </c>
      <c r="B5801" s="23">
        <v>1000</v>
      </c>
      <c r="C5801" s="23">
        <v>0.6</v>
      </c>
      <c r="D5801" s="23">
        <v>1000</v>
      </c>
      <c r="E5801" s="23">
        <v>10</v>
      </c>
      <c r="F5801" s="23">
        <v>0</v>
      </c>
      <c r="G5801" s="23">
        <v>10</v>
      </c>
      <c r="H5801" s="25">
        <v>0</v>
      </c>
    </row>
    <row r="5802" spans="1:8">
      <c r="A5802" s="23">
        <v>5799</v>
      </c>
      <c r="B5802" s="23">
        <v>1000</v>
      </c>
      <c r="C5802" s="23">
        <v>0.6</v>
      </c>
      <c r="D5802" s="23">
        <v>1000</v>
      </c>
      <c r="E5802" s="23">
        <v>10</v>
      </c>
      <c r="F5802" s="23">
        <v>0</v>
      </c>
      <c r="G5802" s="23">
        <v>40</v>
      </c>
      <c r="H5802" s="25">
        <v>0</v>
      </c>
    </row>
    <row r="5803" spans="1:8">
      <c r="A5803" s="23">
        <v>5800</v>
      </c>
      <c r="B5803" s="23">
        <v>1000</v>
      </c>
      <c r="C5803" s="23">
        <v>0.6</v>
      </c>
      <c r="D5803" s="23">
        <v>1000</v>
      </c>
      <c r="E5803" s="23">
        <v>10</v>
      </c>
      <c r="F5803" s="23">
        <v>0</v>
      </c>
      <c r="G5803" s="23">
        <v>70</v>
      </c>
      <c r="H5803" s="25">
        <v>0</v>
      </c>
    </row>
    <row r="5804" spans="1:8">
      <c r="A5804" s="23">
        <v>5801</v>
      </c>
      <c r="B5804" s="23">
        <v>1000</v>
      </c>
      <c r="C5804" s="23">
        <v>0.6</v>
      </c>
      <c r="D5804" s="23">
        <v>1000</v>
      </c>
      <c r="E5804" s="23">
        <v>10</v>
      </c>
      <c r="F5804" s="23">
        <v>0</v>
      </c>
      <c r="G5804" s="23">
        <v>100</v>
      </c>
      <c r="H5804" s="25">
        <v>0</v>
      </c>
    </row>
    <row r="5805" spans="1:8">
      <c r="A5805" s="23">
        <v>5802</v>
      </c>
      <c r="B5805" s="23">
        <v>1000</v>
      </c>
      <c r="C5805" s="23">
        <v>0.6</v>
      </c>
      <c r="D5805" s="23">
        <v>1000</v>
      </c>
      <c r="E5805" s="23">
        <v>10</v>
      </c>
      <c r="F5805" s="23">
        <v>30</v>
      </c>
      <c r="G5805" s="23">
        <v>0</v>
      </c>
      <c r="H5805" s="25">
        <v>6.8740496640000002</v>
      </c>
    </row>
    <row r="5806" spans="1:8">
      <c r="A5806" s="23">
        <v>5803</v>
      </c>
      <c r="B5806" s="23">
        <v>1000</v>
      </c>
      <c r="C5806" s="23">
        <v>0.6</v>
      </c>
      <c r="D5806" s="23">
        <v>1000</v>
      </c>
      <c r="E5806" s="23">
        <v>10</v>
      </c>
      <c r="F5806" s="23">
        <v>30</v>
      </c>
      <c r="G5806" s="23">
        <v>5</v>
      </c>
      <c r="H5806" s="25">
        <v>0</v>
      </c>
    </row>
    <row r="5807" spans="1:8">
      <c r="A5807" s="23">
        <v>5804</v>
      </c>
      <c r="B5807" s="23">
        <v>1000</v>
      </c>
      <c r="C5807" s="23">
        <v>0.6</v>
      </c>
      <c r="D5807" s="23">
        <v>1000</v>
      </c>
      <c r="E5807" s="23">
        <v>10</v>
      </c>
      <c r="F5807" s="23">
        <v>30</v>
      </c>
      <c r="G5807" s="23">
        <v>10</v>
      </c>
      <c r="H5807" s="25">
        <v>0</v>
      </c>
    </row>
    <row r="5808" spans="1:8">
      <c r="A5808" s="23">
        <v>5805</v>
      </c>
      <c r="B5808" s="23">
        <v>1000</v>
      </c>
      <c r="C5808" s="23">
        <v>0.6</v>
      </c>
      <c r="D5808" s="23">
        <v>1000</v>
      </c>
      <c r="E5808" s="23">
        <v>10</v>
      </c>
      <c r="F5808" s="23">
        <v>30</v>
      </c>
      <c r="G5808" s="23">
        <v>40</v>
      </c>
      <c r="H5808" s="25">
        <v>0</v>
      </c>
    </row>
    <row r="5809" spans="1:8">
      <c r="A5809" s="23">
        <v>5806</v>
      </c>
      <c r="B5809" s="23">
        <v>1000</v>
      </c>
      <c r="C5809" s="23">
        <v>0.6</v>
      </c>
      <c r="D5809" s="23">
        <v>1000</v>
      </c>
      <c r="E5809" s="23">
        <v>10</v>
      </c>
      <c r="F5809" s="23">
        <v>30</v>
      </c>
      <c r="G5809" s="23">
        <v>70</v>
      </c>
      <c r="H5809" s="25">
        <v>0</v>
      </c>
    </row>
    <row r="5810" spans="1:8">
      <c r="A5810" s="23">
        <v>5807</v>
      </c>
      <c r="B5810" s="23">
        <v>1000</v>
      </c>
      <c r="C5810" s="23">
        <v>0.6</v>
      </c>
      <c r="D5810" s="23">
        <v>1000</v>
      </c>
      <c r="E5810" s="23">
        <v>10</v>
      </c>
      <c r="F5810" s="23">
        <v>30</v>
      </c>
      <c r="G5810" s="23">
        <v>100</v>
      </c>
      <c r="H5810" s="25">
        <v>0</v>
      </c>
    </row>
    <row r="5811" spans="1:8">
      <c r="A5811" s="23">
        <v>5808</v>
      </c>
      <c r="B5811" s="23">
        <v>1000</v>
      </c>
      <c r="C5811" s="23">
        <v>0.6</v>
      </c>
      <c r="D5811" s="23">
        <v>1000</v>
      </c>
      <c r="E5811" s="23">
        <v>10</v>
      </c>
      <c r="F5811" s="23">
        <v>60</v>
      </c>
      <c r="G5811" s="23">
        <v>0</v>
      </c>
      <c r="H5811" s="25">
        <v>5.3264923099999999</v>
      </c>
    </row>
    <row r="5812" spans="1:8">
      <c r="A5812" s="23">
        <v>5809</v>
      </c>
      <c r="B5812" s="23">
        <v>1000</v>
      </c>
      <c r="C5812" s="23">
        <v>0.6</v>
      </c>
      <c r="D5812" s="23">
        <v>1000</v>
      </c>
      <c r="E5812" s="23">
        <v>10</v>
      </c>
      <c r="F5812" s="23">
        <v>60</v>
      </c>
      <c r="G5812" s="23">
        <v>5</v>
      </c>
      <c r="H5812" s="25">
        <v>0</v>
      </c>
    </row>
    <row r="5813" spans="1:8">
      <c r="A5813" s="23">
        <v>5810</v>
      </c>
      <c r="B5813" s="23">
        <v>1000</v>
      </c>
      <c r="C5813" s="23">
        <v>0.6</v>
      </c>
      <c r="D5813" s="23">
        <v>1000</v>
      </c>
      <c r="E5813" s="23">
        <v>10</v>
      </c>
      <c r="F5813" s="23">
        <v>60</v>
      </c>
      <c r="G5813" s="23">
        <v>10</v>
      </c>
      <c r="H5813" s="25">
        <v>0</v>
      </c>
    </row>
    <row r="5814" spans="1:8">
      <c r="A5814" s="23">
        <v>5811</v>
      </c>
      <c r="B5814" s="23">
        <v>1000</v>
      </c>
      <c r="C5814" s="23">
        <v>0.6</v>
      </c>
      <c r="D5814" s="23">
        <v>1000</v>
      </c>
      <c r="E5814" s="23">
        <v>10</v>
      </c>
      <c r="F5814" s="23">
        <v>60</v>
      </c>
      <c r="G5814" s="23">
        <v>40</v>
      </c>
      <c r="H5814" s="25">
        <v>0</v>
      </c>
    </row>
    <row r="5815" spans="1:8">
      <c r="A5815" s="23">
        <v>5812</v>
      </c>
      <c r="B5815" s="23">
        <v>1000</v>
      </c>
      <c r="C5815" s="23">
        <v>0.6</v>
      </c>
      <c r="D5815" s="23">
        <v>1000</v>
      </c>
      <c r="E5815" s="23">
        <v>10</v>
      </c>
      <c r="F5815" s="23">
        <v>60</v>
      </c>
      <c r="G5815" s="23">
        <v>70</v>
      </c>
      <c r="H5815" s="25">
        <v>0</v>
      </c>
    </row>
    <row r="5816" spans="1:8">
      <c r="A5816" s="23">
        <v>5813</v>
      </c>
      <c r="B5816" s="23">
        <v>1000</v>
      </c>
      <c r="C5816" s="23">
        <v>0.6</v>
      </c>
      <c r="D5816" s="23">
        <v>1000</v>
      </c>
      <c r="E5816" s="23">
        <v>10</v>
      </c>
      <c r="F5816" s="23">
        <v>60</v>
      </c>
      <c r="G5816" s="23">
        <v>100</v>
      </c>
      <c r="H5816" s="25">
        <v>0</v>
      </c>
    </row>
    <row r="5817" spans="1:8">
      <c r="A5817" s="23">
        <v>5814</v>
      </c>
      <c r="B5817" s="23">
        <v>1000</v>
      </c>
      <c r="C5817" s="23">
        <v>0.6</v>
      </c>
      <c r="D5817" s="23">
        <v>1000</v>
      </c>
      <c r="E5817" s="23">
        <v>20</v>
      </c>
      <c r="F5817" s="23">
        <v>0</v>
      </c>
      <c r="G5817" s="23">
        <v>0</v>
      </c>
      <c r="H5817" s="25">
        <v>8.0652408599999994</v>
      </c>
    </row>
    <row r="5818" spans="1:8">
      <c r="A5818" s="23">
        <v>5815</v>
      </c>
      <c r="B5818" s="23">
        <v>1000</v>
      </c>
      <c r="C5818" s="23">
        <v>0.6</v>
      </c>
      <c r="D5818" s="23">
        <v>1000</v>
      </c>
      <c r="E5818" s="23">
        <v>20</v>
      </c>
      <c r="F5818" s="23">
        <v>0</v>
      </c>
      <c r="G5818" s="23">
        <v>5</v>
      </c>
      <c r="H5818" s="25">
        <v>0</v>
      </c>
    </row>
    <row r="5819" spans="1:8">
      <c r="A5819" s="23">
        <v>5816</v>
      </c>
      <c r="B5819" s="23">
        <v>1000</v>
      </c>
      <c r="C5819" s="23">
        <v>0.6</v>
      </c>
      <c r="D5819" s="23">
        <v>1000</v>
      </c>
      <c r="E5819" s="23">
        <v>20</v>
      </c>
      <c r="F5819" s="23">
        <v>0</v>
      </c>
      <c r="G5819" s="23">
        <v>10</v>
      </c>
      <c r="H5819" s="25">
        <v>0</v>
      </c>
    </row>
    <row r="5820" spans="1:8">
      <c r="A5820" s="23">
        <v>5817</v>
      </c>
      <c r="B5820" s="23">
        <v>1000</v>
      </c>
      <c r="C5820" s="23">
        <v>0.6</v>
      </c>
      <c r="D5820" s="23">
        <v>1000</v>
      </c>
      <c r="E5820" s="23">
        <v>20</v>
      </c>
      <c r="F5820" s="23">
        <v>0</v>
      </c>
      <c r="G5820" s="23">
        <v>40</v>
      </c>
      <c r="H5820" s="25">
        <v>0</v>
      </c>
    </row>
    <row r="5821" spans="1:8">
      <c r="A5821" s="23">
        <v>5818</v>
      </c>
      <c r="B5821" s="23">
        <v>1000</v>
      </c>
      <c r="C5821" s="23">
        <v>0.6</v>
      </c>
      <c r="D5821" s="23">
        <v>1000</v>
      </c>
      <c r="E5821" s="23">
        <v>20</v>
      </c>
      <c r="F5821" s="23">
        <v>0</v>
      </c>
      <c r="G5821" s="23">
        <v>70</v>
      </c>
      <c r="H5821" s="25">
        <v>0</v>
      </c>
    </row>
    <row r="5822" spans="1:8">
      <c r="A5822" s="23">
        <v>5819</v>
      </c>
      <c r="B5822" s="23">
        <v>1000</v>
      </c>
      <c r="C5822" s="23">
        <v>0.6</v>
      </c>
      <c r="D5822" s="23">
        <v>1000</v>
      </c>
      <c r="E5822" s="23">
        <v>20</v>
      </c>
      <c r="F5822" s="23">
        <v>0</v>
      </c>
      <c r="G5822" s="23">
        <v>100</v>
      </c>
      <c r="H5822" s="25">
        <v>0</v>
      </c>
    </row>
    <row r="5823" spans="1:8">
      <c r="A5823" s="23">
        <v>5820</v>
      </c>
      <c r="B5823" s="23">
        <v>1000</v>
      </c>
      <c r="C5823" s="23">
        <v>0.6</v>
      </c>
      <c r="D5823" s="23">
        <v>1000</v>
      </c>
      <c r="E5823" s="23">
        <v>20</v>
      </c>
      <c r="F5823" s="23">
        <v>30</v>
      </c>
      <c r="G5823" s="23">
        <v>0</v>
      </c>
      <c r="H5823" s="25">
        <v>7.1894297600000003</v>
      </c>
    </row>
    <row r="5824" spans="1:8">
      <c r="A5824" s="23">
        <v>5821</v>
      </c>
      <c r="B5824" s="23">
        <v>1000</v>
      </c>
      <c r="C5824" s="23">
        <v>0.6</v>
      </c>
      <c r="D5824" s="23">
        <v>1000</v>
      </c>
      <c r="E5824" s="23">
        <v>20</v>
      </c>
      <c r="F5824" s="23">
        <v>30</v>
      </c>
      <c r="G5824" s="23">
        <v>5</v>
      </c>
      <c r="H5824" s="25">
        <v>0</v>
      </c>
    </row>
    <row r="5825" spans="1:8">
      <c r="A5825" s="23">
        <v>5822</v>
      </c>
      <c r="B5825" s="23">
        <v>1000</v>
      </c>
      <c r="C5825" s="23">
        <v>0.6</v>
      </c>
      <c r="D5825" s="23">
        <v>1000</v>
      </c>
      <c r="E5825" s="23">
        <v>20</v>
      </c>
      <c r="F5825" s="23">
        <v>30</v>
      </c>
      <c r="G5825" s="23">
        <v>10</v>
      </c>
      <c r="H5825" s="25">
        <v>0</v>
      </c>
    </row>
    <row r="5826" spans="1:8">
      <c r="A5826" s="23">
        <v>5823</v>
      </c>
      <c r="B5826" s="23">
        <v>1000</v>
      </c>
      <c r="C5826" s="23">
        <v>0.6</v>
      </c>
      <c r="D5826" s="23">
        <v>1000</v>
      </c>
      <c r="E5826" s="23">
        <v>20</v>
      </c>
      <c r="F5826" s="23">
        <v>30</v>
      </c>
      <c r="G5826" s="23">
        <v>40</v>
      </c>
      <c r="H5826" s="25">
        <v>0</v>
      </c>
    </row>
    <row r="5827" spans="1:8">
      <c r="A5827" s="23">
        <v>5824</v>
      </c>
      <c r="B5827" s="23">
        <v>1000</v>
      </c>
      <c r="C5827" s="23">
        <v>0.6</v>
      </c>
      <c r="D5827" s="23">
        <v>1000</v>
      </c>
      <c r="E5827" s="23">
        <v>20</v>
      </c>
      <c r="F5827" s="23">
        <v>30</v>
      </c>
      <c r="G5827" s="23">
        <v>70</v>
      </c>
      <c r="H5827" s="25">
        <v>0</v>
      </c>
    </row>
    <row r="5828" spans="1:8">
      <c r="A5828" s="23">
        <v>5825</v>
      </c>
      <c r="B5828" s="23">
        <v>1000</v>
      </c>
      <c r="C5828" s="23">
        <v>0.6</v>
      </c>
      <c r="D5828" s="23">
        <v>1000</v>
      </c>
      <c r="E5828" s="23">
        <v>20</v>
      </c>
      <c r="F5828" s="23">
        <v>30</v>
      </c>
      <c r="G5828" s="23">
        <v>100</v>
      </c>
      <c r="H5828" s="25">
        <v>0</v>
      </c>
    </row>
    <row r="5829" spans="1:8">
      <c r="A5829" s="23">
        <v>5826</v>
      </c>
      <c r="B5829" s="23">
        <v>1000</v>
      </c>
      <c r="C5829" s="23">
        <v>0.6</v>
      </c>
      <c r="D5829" s="23">
        <v>1000</v>
      </c>
      <c r="E5829" s="23">
        <v>20</v>
      </c>
      <c r="F5829" s="23">
        <v>60</v>
      </c>
      <c r="G5829" s="23">
        <v>0</v>
      </c>
      <c r="H5829" s="25">
        <v>4.5412392620000004</v>
      </c>
    </row>
    <row r="5830" spans="1:8">
      <c r="A5830" s="23">
        <v>5827</v>
      </c>
      <c r="B5830" s="23">
        <v>1000</v>
      </c>
      <c r="C5830" s="23">
        <v>0.6</v>
      </c>
      <c r="D5830" s="23">
        <v>1000</v>
      </c>
      <c r="E5830" s="23">
        <v>20</v>
      </c>
      <c r="F5830" s="23">
        <v>60</v>
      </c>
      <c r="G5830" s="23">
        <v>5</v>
      </c>
      <c r="H5830" s="25">
        <v>0</v>
      </c>
    </row>
    <row r="5831" spans="1:8">
      <c r="A5831" s="23">
        <v>5828</v>
      </c>
      <c r="B5831" s="23">
        <v>1000</v>
      </c>
      <c r="C5831" s="23">
        <v>0.6</v>
      </c>
      <c r="D5831" s="23">
        <v>1000</v>
      </c>
      <c r="E5831" s="23">
        <v>20</v>
      </c>
      <c r="F5831" s="23">
        <v>60</v>
      </c>
      <c r="G5831" s="23">
        <v>10</v>
      </c>
      <c r="H5831" s="25">
        <v>0</v>
      </c>
    </row>
    <row r="5832" spans="1:8">
      <c r="A5832" s="23">
        <v>5829</v>
      </c>
      <c r="B5832" s="23">
        <v>1000</v>
      </c>
      <c r="C5832" s="23">
        <v>0.6</v>
      </c>
      <c r="D5832" s="23">
        <v>1000</v>
      </c>
      <c r="E5832" s="23">
        <v>20</v>
      </c>
      <c r="F5832" s="23">
        <v>60</v>
      </c>
      <c r="G5832" s="23">
        <v>40</v>
      </c>
      <c r="H5832" s="25">
        <v>0</v>
      </c>
    </row>
    <row r="5833" spans="1:8">
      <c r="A5833" s="23">
        <v>5830</v>
      </c>
      <c r="B5833" s="23">
        <v>1000</v>
      </c>
      <c r="C5833" s="23">
        <v>0.6</v>
      </c>
      <c r="D5833" s="23">
        <v>1000</v>
      </c>
      <c r="E5833" s="23">
        <v>20</v>
      </c>
      <c r="F5833" s="23">
        <v>60</v>
      </c>
      <c r="G5833" s="23">
        <v>70</v>
      </c>
      <c r="H5833" s="25">
        <v>0</v>
      </c>
    </row>
    <row r="5834" spans="1:8">
      <c r="A5834" s="23">
        <v>5831</v>
      </c>
      <c r="B5834" s="23">
        <v>1000</v>
      </c>
      <c r="C5834" s="23">
        <v>0.6</v>
      </c>
      <c r="D5834" s="23">
        <v>1000</v>
      </c>
      <c r="E5834" s="23">
        <v>20</v>
      </c>
      <c r="F5834" s="23">
        <v>60</v>
      </c>
      <c r="G5834" s="23">
        <v>100</v>
      </c>
      <c r="H5834" s="25">
        <v>0</v>
      </c>
    </row>
    <row r="5835" spans="1:8">
      <c r="A5835" s="23">
        <v>5832</v>
      </c>
      <c r="B5835" s="23">
        <v>1000</v>
      </c>
      <c r="C5835" s="23">
        <v>0.6</v>
      </c>
      <c r="D5835" s="23">
        <v>1000</v>
      </c>
      <c r="E5835" s="23">
        <v>50</v>
      </c>
      <c r="F5835" s="23">
        <v>0</v>
      </c>
      <c r="G5835" s="23">
        <v>0</v>
      </c>
      <c r="H5835" s="25">
        <v>8.3021297450000002</v>
      </c>
    </row>
    <row r="5836" spans="1:8">
      <c r="A5836" s="23">
        <v>5833</v>
      </c>
      <c r="B5836" s="23">
        <v>1000</v>
      </c>
      <c r="C5836" s="23">
        <v>0.6</v>
      </c>
      <c r="D5836" s="23">
        <v>1000</v>
      </c>
      <c r="E5836" s="23">
        <v>50</v>
      </c>
      <c r="F5836" s="23">
        <v>0</v>
      </c>
      <c r="G5836" s="23">
        <v>5</v>
      </c>
      <c r="H5836" s="25">
        <v>0</v>
      </c>
    </row>
    <row r="5837" spans="1:8">
      <c r="A5837" s="23">
        <v>5834</v>
      </c>
      <c r="B5837" s="23">
        <v>1000</v>
      </c>
      <c r="C5837" s="23">
        <v>0.6</v>
      </c>
      <c r="D5837" s="23">
        <v>1000</v>
      </c>
      <c r="E5837" s="23">
        <v>50</v>
      </c>
      <c r="F5837" s="23">
        <v>0</v>
      </c>
      <c r="G5837" s="23">
        <v>10</v>
      </c>
      <c r="H5837" s="25">
        <v>0</v>
      </c>
    </row>
    <row r="5838" spans="1:8">
      <c r="A5838" s="23">
        <v>5835</v>
      </c>
      <c r="B5838" s="23">
        <v>1000</v>
      </c>
      <c r="C5838" s="23">
        <v>0.6</v>
      </c>
      <c r="D5838" s="23">
        <v>1000</v>
      </c>
      <c r="E5838" s="23">
        <v>50</v>
      </c>
      <c r="F5838" s="23">
        <v>0</v>
      </c>
      <c r="G5838" s="23">
        <v>40</v>
      </c>
      <c r="H5838" s="25">
        <v>0</v>
      </c>
    </row>
    <row r="5839" spans="1:8">
      <c r="A5839" s="23">
        <v>5836</v>
      </c>
      <c r="B5839" s="23">
        <v>1000</v>
      </c>
      <c r="C5839" s="23">
        <v>0.6</v>
      </c>
      <c r="D5839" s="23">
        <v>1000</v>
      </c>
      <c r="E5839" s="23">
        <v>50</v>
      </c>
      <c r="F5839" s="23">
        <v>0</v>
      </c>
      <c r="G5839" s="23">
        <v>70</v>
      </c>
      <c r="H5839" s="25">
        <v>0</v>
      </c>
    </row>
    <row r="5840" spans="1:8">
      <c r="A5840" s="23">
        <v>5837</v>
      </c>
      <c r="B5840" s="23">
        <v>1000</v>
      </c>
      <c r="C5840" s="23">
        <v>0.6</v>
      </c>
      <c r="D5840" s="23">
        <v>1000</v>
      </c>
      <c r="E5840" s="23">
        <v>50</v>
      </c>
      <c r="F5840" s="23">
        <v>0</v>
      </c>
      <c r="G5840" s="23">
        <v>100</v>
      </c>
      <c r="H5840" s="25">
        <v>0</v>
      </c>
    </row>
    <row r="5841" spans="1:8">
      <c r="A5841" s="23">
        <v>5838</v>
      </c>
      <c r="B5841" s="23">
        <v>1000</v>
      </c>
      <c r="C5841" s="23">
        <v>0.6</v>
      </c>
      <c r="D5841" s="23">
        <v>1000</v>
      </c>
      <c r="E5841" s="23">
        <v>50</v>
      </c>
      <c r="F5841" s="23">
        <v>30</v>
      </c>
      <c r="G5841" s="23">
        <v>0</v>
      </c>
      <c r="H5841" s="25">
        <v>7.6448535919999996</v>
      </c>
    </row>
    <row r="5842" spans="1:8">
      <c r="A5842" s="23">
        <v>5839</v>
      </c>
      <c r="B5842" s="23">
        <v>1000</v>
      </c>
      <c r="C5842" s="23">
        <v>0.6</v>
      </c>
      <c r="D5842" s="23">
        <v>1000</v>
      </c>
      <c r="E5842" s="23">
        <v>50</v>
      </c>
      <c r="F5842" s="23">
        <v>30</v>
      </c>
      <c r="G5842" s="23">
        <v>5</v>
      </c>
      <c r="H5842" s="25">
        <v>0</v>
      </c>
    </row>
    <row r="5843" spans="1:8">
      <c r="A5843" s="23">
        <v>5840</v>
      </c>
      <c r="B5843" s="23">
        <v>1000</v>
      </c>
      <c r="C5843" s="23">
        <v>0.6</v>
      </c>
      <c r="D5843" s="23">
        <v>1000</v>
      </c>
      <c r="E5843" s="23">
        <v>50</v>
      </c>
      <c r="F5843" s="23">
        <v>30</v>
      </c>
      <c r="G5843" s="23">
        <v>10</v>
      </c>
      <c r="H5843" s="25">
        <v>0</v>
      </c>
    </row>
    <row r="5844" spans="1:8">
      <c r="A5844" s="23">
        <v>5841</v>
      </c>
      <c r="B5844" s="23">
        <v>1000</v>
      </c>
      <c r="C5844" s="23">
        <v>0.6</v>
      </c>
      <c r="D5844" s="23">
        <v>1000</v>
      </c>
      <c r="E5844" s="23">
        <v>50</v>
      </c>
      <c r="F5844" s="23">
        <v>30</v>
      </c>
      <c r="G5844" s="23">
        <v>40</v>
      </c>
      <c r="H5844" s="25">
        <v>0</v>
      </c>
    </row>
    <row r="5845" spans="1:8">
      <c r="A5845" s="23">
        <v>5842</v>
      </c>
      <c r="B5845" s="23">
        <v>1000</v>
      </c>
      <c r="C5845" s="23">
        <v>0.6</v>
      </c>
      <c r="D5845" s="23">
        <v>1000</v>
      </c>
      <c r="E5845" s="23">
        <v>50</v>
      </c>
      <c r="F5845" s="23">
        <v>30</v>
      </c>
      <c r="G5845" s="23">
        <v>70</v>
      </c>
      <c r="H5845" s="25">
        <v>0</v>
      </c>
    </row>
    <row r="5846" spans="1:8">
      <c r="A5846" s="23">
        <v>5843</v>
      </c>
      <c r="B5846" s="23">
        <v>1000</v>
      </c>
      <c r="C5846" s="23">
        <v>0.6</v>
      </c>
      <c r="D5846" s="23">
        <v>1000</v>
      </c>
      <c r="E5846" s="23">
        <v>50</v>
      </c>
      <c r="F5846" s="23">
        <v>30</v>
      </c>
      <c r="G5846" s="23">
        <v>100</v>
      </c>
      <c r="H5846" s="25">
        <v>0</v>
      </c>
    </row>
    <row r="5847" spans="1:8">
      <c r="A5847" s="23">
        <v>5844</v>
      </c>
      <c r="B5847" s="23">
        <v>1000</v>
      </c>
      <c r="C5847" s="23">
        <v>0.6</v>
      </c>
      <c r="D5847" s="23">
        <v>1000</v>
      </c>
      <c r="E5847" s="23">
        <v>50</v>
      </c>
      <c r="F5847" s="23">
        <v>60</v>
      </c>
      <c r="G5847" s="23">
        <v>0</v>
      </c>
      <c r="H5847" s="25">
        <v>4.7165241240000002</v>
      </c>
    </row>
    <row r="5848" spans="1:8">
      <c r="A5848" s="23">
        <v>5845</v>
      </c>
      <c r="B5848" s="23">
        <v>1000</v>
      </c>
      <c r="C5848" s="23">
        <v>0.6</v>
      </c>
      <c r="D5848" s="23">
        <v>1000</v>
      </c>
      <c r="E5848" s="23">
        <v>50</v>
      </c>
      <c r="F5848" s="23">
        <v>60</v>
      </c>
      <c r="G5848" s="23">
        <v>5</v>
      </c>
      <c r="H5848" s="25">
        <v>0</v>
      </c>
    </row>
    <row r="5849" spans="1:8">
      <c r="A5849" s="23">
        <v>5846</v>
      </c>
      <c r="B5849" s="23">
        <v>1000</v>
      </c>
      <c r="C5849" s="23">
        <v>0.6</v>
      </c>
      <c r="D5849" s="23">
        <v>1000</v>
      </c>
      <c r="E5849" s="23">
        <v>50</v>
      </c>
      <c r="F5849" s="23">
        <v>60</v>
      </c>
      <c r="G5849" s="23">
        <v>10</v>
      </c>
      <c r="H5849" s="25">
        <v>0</v>
      </c>
    </row>
    <row r="5850" spans="1:8">
      <c r="A5850" s="23">
        <v>5847</v>
      </c>
      <c r="B5850" s="23">
        <v>1000</v>
      </c>
      <c r="C5850" s="23">
        <v>0.6</v>
      </c>
      <c r="D5850" s="23">
        <v>1000</v>
      </c>
      <c r="E5850" s="23">
        <v>50</v>
      </c>
      <c r="F5850" s="23">
        <v>60</v>
      </c>
      <c r="G5850" s="23">
        <v>40</v>
      </c>
      <c r="H5850" s="25">
        <v>0</v>
      </c>
    </row>
    <row r="5851" spans="1:8">
      <c r="A5851" s="23">
        <v>5848</v>
      </c>
      <c r="B5851" s="23">
        <v>1000</v>
      </c>
      <c r="C5851" s="23">
        <v>0.6</v>
      </c>
      <c r="D5851" s="23">
        <v>1000</v>
      </c>
      <c r="E5851" s="23">
        <v>50</v>
      </c>
      <c r="F5851" s="23">
        <v>60</v>
      </c>
      <c r="G5851" s="23">
        <v>70</v>
      </c>
      <c r="H5851" s="25">
        <v>0</v>
      </c>
    </row>
    <row r="5852" spans="1:8">
      <c r="A5852" s="23">
        <v>5849</v>
      </c>
      <c r="B5852" s="23">
        <v>1000</v>
      </c>
      <c r="C5852" s="23">
        <v>0.6</v>
      </c>
      <c r="D5852" s="23">
        <v>1000</v>
      </c>
      <c r="E5852" s="23">
        <v>50</v>
      </c>
      <c r="F5852" s="23">
        <v>60</v>
      </c>
      <c r="G5852" s="23">
        <v>100</v>
      </c>
      <c r="H5852" s="25">
        <v>0</v>
      </c>
    </row>
    <row r="5853" spans="1:8">
      <c r="A5853" s="23">
        <v>5850</v>
      </c>
      <c r="B5853" s="23">
        <v>1000</v>
      </c>
      <c r="C5853" s="23">
        <v>0.6</v>
      </c>
      <c r="D5853" s="23">
        <v>3000</v>
      </c>
      <c r="E5853" s="23">
        <v>1</v>
      </c>
      <c r="F5853" s="23">
        <v>0</v>
      </c>
      <c r="G5853" s="23">
        <v>0</v>
      </c>
      <c r="H5853" s="25">
        <v>5.2957644459999997</v>
      </c>
    </row>
    <row r="5854" spans="1:8">
      <c r="A5854" s="23">
        <v>5851</v>
      </c>
      <c r="B5854" s="23">
        <v>1000</v>
      </c>
      <c r="C5854" s="23">
        <v>0.6</v>
      </c>
      <c r="D5854" s="23">
        <v>3000</v>
      </c>
      <c r="E5854" s="23">
        <v>1</v>
      </c>
      <c r="F5854" s="23">
        <v>0</v>
      </c>
      <c r="G5854" s="23">
        <v>5</v>
      </c>
      <c r="H5854" s="25">
        <v>0</v>
      </c>
    </row>
    <row r="5855" spans="1:8">
      <c r="A5855" s="23">
        <v>5852</v>
      </c>
      <c r="B5855" s="23">
        <v>1000</v>
      </c>
      <c r="C5855" s="23">
        <v>0.6</v>
      </c>
      <c r="D5855" s="23">
        <v>3000</v>
      </c>
      <c r="E5855" s="23">
        <v>1</v>
      </c>
      <c r="F5855" s="23">
        <v>0</v>
      </c>
      <c r="G5855" s="23">
        <v>10</v>
      </c>
      <c r="H5855" s="25">
        <v>0</v>
      </c>
    </row>
    <row r="5856" spans="1:8">
      <c r="A5856" s="23">
        <v>5853</v>
      </c>
      <c r="B5856" s="23">
        <v>1000</v>
      </c>
      <c r="C5856" s="23">
        <v>0.6</v>
      </c>
      <c r="D5856" s="23">
        <v>3000</v>
      </c>
      <c r="E5856" s="23">
        <v>1</v>
      </c>
      <c r="F5856" s="23">
        <v>0</v>
      </c>
      <c r="G5856" s="23">
        <v>40</v>
      </c>
      <c r="H5856" s="25">
        <v>0</v>
      </c>
    </row>
    <row r="5857" spans="1:8">
      <c r="A5857" s="23">
        <v>5854</v>
      </c>
      <c r="B5857" s="23">
        <v>1000</v>
      </c>
      <c r="C5857" s="23">
        <v>0.6</v>
      </c>
      <c r="D5857" s="23">
        <v>3000</v>
      </c>
      <c r="E5857" s="23">
        <v>1</v>
      </c>
      <c r="F5857" s="23">
        <v>0</v>
      </c>
      <c r="G5857" s="23">
        <v>70</v>
      </c>
      <c r="H5857" s="25">
        <v>0</v>
      </c>
    </row>
    <row r="5858" spans="1:8">
      <c r="A5858" s="23">
        <v>5855</v>
      </c>
      <c r="B5858" s="23">
        <v>1000</v>
      </c>
      <c r="C5858" s="23">
        <v>0.6</v>
      </c>
      <c r="D5858" s="23">
        <v>3000</v>
      </c>
      <c r="E5858" s="23">
        <v>1</v>
      </c>
      <c r="F5858" s="23">
        <v>0</v>
      </c>
      <c r="G5858" s="23">
        <v>100</v>
      </c>
      <c r="H5858" s="25">
        <v>0</v>
      </c>
    </row>
    <row r="5859" spans="1:8">
      <c r="A5859" s="23">
        <v>5856</v>
      </c>
      <c r="B5859" s="23">
        <v>1000</v>
      </c>
      <c r="C5859" s="23">
        <v>0.6</v>
      </c>
      <c r="D5859" s="23">
        <v>3000</v>
      </c>
      <c r="E5859" s="23">
        <v>1</v>
      </c>
      <c r="F5859" s="23">
        <v>30</v>
      </c>
      <c r="G5859" s="23">
        <v>0</v>
      </c>
      <c r="H5859" s="25">
        <v>5.0843973160000004</v>
      </c>
    </row>
    <row r="5860" spans="1:8">
      <c r="A5860" s="23">
        <v>5857</v>
      </c>
      <c r="B5860" s="23">
        <v>1000</v>
      </c>
      <c r="C5860" s="23">
        <v>0.6</v>
      </c>
      <c r="D5860" s="23">
        <v>3000</v>
      </c>
      <c r="E5860" s="23">
        <v>1</v>
      </c>
      <c r="F5860" s="23">
        <v>30</v>
      </c>
      <c r="G5860" s="23">
        <v>5</v>
      </c>
      <c r="H5860" s="25">
        <v>0</v>
      </c>
    </row>
    <row r="5861" spans="1:8">
      <c r="A5861" s="23">
        <v>5858</v>
      </c>
      <c r="B5861" s="23">
        <v>1000</v>
      </c>
      <c r="C5861" s="23">
        <v>0.6</v>
      </c>
      <c r="D5861" s="23">
        <v>3000</v>
      </c>
      <c r="E5861" s="23">
        <v>1</v>
      </c>
      <c r="F5861" s="23">
        <v>30</v>
      </c>
      <c r="G5861" s="23">
        <v>10</v>
      </c>
      <c r="H5861" s="25">
        <v>0</v>
      </c>
    </row>
    <row r="5862" spans="1:8">
      <c r="A5862" s="23">
        <v>5859</v>
      </c>
      <c r="B5862" s="23">
        <v>1000</v>
      </c>
      <c r="C5862" s="23">
        <v>0.6</v>
      </c>
      <c r="D5862" s="23">
        <v>3000</v>
      </c>
      <c r="E5862" s="23">
        <v>1</v>
      </c>
      <c r="F5862" s="23">
        <v>30</v>
      </c>
      <c r="G5862" s="23">
        <v>40</v>
      </c>
      <c r="H5862" s="25">
        <v>0</v>
      </c>
    </row>
    <row r="5863" spans="1:8">
      <c r="A5863" s="23">
        <v>5860</v>
      </c>
      <c r="B5863" s="23">
        <v>1000</v>
      </c>
      <c r="C5863" s="23">
        <v>0.6</v>
      </c>
      <c r="D5863" s="23">
        <v>3000</v>
      </c>
      <c r="E5863" s="23">
        <v>1</v>
      </c>
      <c r="F5863" s="23">
        <v>30</v>
      </c>
      <c r="G5863" s="23">
        <v>70</v>
      </c>
      <c r="H5863" s="25">
        <v>0</v>
      </c>
    </row>
    <row r="5864" spans="1:8">
      <c r="A5864" s="23">
        <v>5861</v>
      </c>
      <c r="B5864" s="23">
        <v>1000</v>
      </c>
      <c r="C5864" s="23">
        <v>0.6</v>
      </c>
      <c r="D5864" s="23">
        <v>3000</v>
      </c>
      <c r="E5864" s="23">
        <v>1</v>
      </c>
      <c r="F5864" s="23">
        <v>30</v>
      </c>
      <c r="G5864" s="23">
        <v>100</v>
      </c>
      <c r="H5864" s="25">
        <v>0</v>
      </c>
    </row>
    <row r="5865" spans="1:8">
      <c r="A5865" s="23">
        <v>5862</v>
      </c>
      <c r="B5865" s="23">
        <v>1000</v>
      </c>
      <c r="C5865" s="23">
        <v>0.6</v>
      </c>
      <c r="D5865" s="23">
        <v>3000</v>
      </c>
      <c r="E5865" s="23">
        <v>1</v>
      </c>
      <c r="F5865" s="23">
        <v>60</v>
      </c>
      <c r="G5865" s="23">
        <v>0</v>
      </c>
      <c r="H5865" s="25">
        <v>4.3011479379999997</v>
      </c>
    </row>
    <row r="5866" spans="1:8">
      <c r="A5866" s="23">
        <v>5863</v>
      </c>
      <c r="B5866" s="23">
        <v>1000</v>
      </c>
      <c r="C5866" s="23">
        <v>0.6</v>
      </c>
      <c r="D5866" s="23">
        <v>3000</v>
      </c>
      <c r="E5866" s="23">
        <v>1</v>
      </c>
      <c r="F5866" s="23">
        <v>60</v>
      </c>
      <c r="G5866" s="23">
        <v>5</v>
      </c>
      <c r="H5866" s="25">
        <v>0</v>
      </c>
    </row>
    <row r="5867" spans="1:8">
      <c r="A5867" s="23">
        <v>5864</v>
      </c>
      <c r="B5867" s="23">
        <v>1000</v>
      </c>
      <c r="C5867" s="23">
        <v>0.6</v>
      </c>
      <c r="D5867" s="23">
        <v>3000</v>
      </c>
      <c r="E5867" s="23">
        <v>1</v>
      </c>
      <c r="F5867" s="23">
        <v>60</v>
      </c>
      <c r="G5867" s="23">
        <v>10</v>
      </c>
      <c r="H5867" s="25">
        <v>0</v>
      </c>
    </row>
    <row r="5868" spans="1:8">
      <c r="A5868" s="23">
        <v>5865</v>
      </c>
      <c r="B5868" s="23">
        <v>1000</v>
      </c>
      <c r="C5868" s="23">
        <v>0.6</v>
      </c>
      <c r="D5868" s="23">
        <v>3000</v>
      </c>
      <c r="E5868" s="23">
        <v>1</v>
      </c>
      <c r="F5868" s="23">
        <v>60</v>
      </c>
      <c r="G5868" s="23">
        <v>40</v>
      </c>
      <c r="H5868" s="25">
        <v>0</v>
      </c>
    </row>
    <row r="5869" spans="1:8">
      <c r="A5869" s="23">
        <v>5866</v>
      </c>
      <c r="B5869" s="23">
        <v>1000</v>
      </c>
      <c r="C5869" s="23">
        <v>0.6</v>
      </c>
      <c r="D5869" s="23">
        <v>3000</v>
      </c>
      <c r="E5869" s="23">
        <v>1</v>
      </c>
      <c r="F5869" s="23">
        <v>60</v>
      </c>
      <c r="G5869" s="23">
        <v>70</v>
      </c>
      <c r="H5869" s="25">
        <v>0</v>
      </c>
    </row>
    <row r="5870" spans="1:8">
      <c r="A5870" s="23">
        <v>5867</v>
      </c>
      <c r="B5870" s="23">
        <v>1000</v>
      </c>
      <c r="C5870" s="23">
        <v>0.6</v>
      </c>
      <c r="D5870" s="23">
        <v>3000</v>
      </c>
      <c r="E5870" s="23">
        <v>1</v>
      </c>
      <c r="F5870" s="23">
        <v>60</v>
      </c>
      <c r="G5870" s="23">
        <v>100</v>
      </c>
      <c r="H5870" s="25">
        <v>0</v>
      </c>
    </row>
    <row r="5871" spans="1:8">
      <c r="A5871" s="23">
        <v>5868</v>
      </c>
      <c r="B5871" s="23">
        <v>1000</v>
      </c>
      <c r="C5871" s="23">
        <v>0.6</v>
      </c>
      <c r="D5871" s="23">
        <v>3000</v>
      </c>
      <c r="E5871" s="23">
        <v>5</v>
      </c>
      <c r="F5871" s="23">
        <v>0</v>
      </c>
      <c r="G5871" s="23">
        <v>0</v>
      </c>
      <c r="H5871" s="25">
        <v>7.63754797</v>
      </c>
    </row>
    <row r="5872" spans="1:8">
      <c r="A5872" s="23">
        <v>5869</v>
      </c>
      <c r="B5872" s="23">
        <v>1000</v>
      </c>
      <c r="C5872" s="23">
        <v>0.6</v>
      </c>
      <c r="D5872" s="23">
        <v>3000</v>
      </c>
      <c r="E5872" s="23">
        <v>5</v>
      </c>
      <c r="F5872" s="23">
        <v>0</v>
      </c>
      <c r="G5872" s="23">
        <v>5</v>
      </c>
      <c r="H5872" s="25">
        <v>0</v>
      </c>
    </row>
    <row r="5873" spans="1:8">
      <c r="A5873" s="23">
        <v>5870</v>
      </c>
      <c r="B5873" s="23">
        <v>1000</v>
      </c>
      <c r="C5873" s="23">
        <v>0.6</v>
      </c>
      <c r="D5873" s="23">
        <v>3000</v>
      </c>
      <c r="E5873" s="23">
        <v>5</v>
      </c>
      <c r="F5873" s="23">
        <v>0</v>
      </c>
      <c r="G5873" s="23">
        <v>10</v>
      </c>
      <c r="H5873" s="25">
        <v>0</v>
      </c>
    </row>
    <row r="5874" spans="1:8">
      <c r="A5874" s="23">
        <v>5871</v>
      </c>
      <c r="B5874" s="23">
        <v>1000</v>
      </c>
      <c r="C5874" s="23">
        <v>0.6</v>
      </c>
      <c r="D5874" s="23">
        <v>3000</v>
      </c>
      <c r="E5874" s="23">
        <v>5</v>
      </c>
      <c r="F5874" s="23">
        <v>0</v>
      </c>
      <c r="G5874" s="23">
        <v>40</v>
      </c>
      <c r="H5874" s="25">
        <v>0</v>
      </c>
    </row>
    <row r="5875" spans="1:8">
      <c r="A5875" s="23">
        <v>5872</v>
      </c>
      <c r="B5875" s="23">
        <v>1000</v>
      </c>
      <c r="C5875" s="23">
        <v>0.6</v>
      </c>
      <c r="D5875" s="23">
        <v>3000</v>
      </c>
      <c r="E5875" s="23">
        <v>5</v>
      </c>
      <c r="F5875" s="23">
        <v>0</v>
      </c>
      <c r="G5875" s="23">
        <v>70</v>
      </c>
      <c r="H5875" s="25">
        <v>0</v>
      </c>
    </row>
    <row r="5876" spans="1:8">
      <c r="A5876" s="23">
        <v>5873</v>
      </c>
      <c r="B5876" s="23">
        <v>1000</v>
      </c>
      <c r="C5876" s="23">
        <v>0.6</v>
      </c>
      <c r="D5876" s="23">
        <v>3000</v>
      </c>
      <c r="E5876" s="23">
        <v>5</v>
      </c>
      <c r="F5876" s="23">
        <v>0</v>
      </c>
      <c r="G5876" s="23">
        <v>100</v>
      </c>
      <c r="H5876" s="25">
        <v>0</v>
      </c>
    </row>
    <row r="5877" spans="1:8">
      <c r="A5877" s="23">
        <v>5874</v>
      </c>
      <c r="B5877" s="23">
        <v>1000</v>
      </c>
      <c r="C5877" s="23">
        <v>0.6</v>
      </c>
      <c r="D5877" s="23">
        <v>3000</v>
      </c>
      <c r="E5877" s="23">
        <v>5</v>
      </c>
      <c r="F5877" s="23">
        <v>30</v>
      </c>
      <c r="G5877" s="23">
        <v>0</v>
      </c>
      <c r="H5877" s="25">
        <v>7.2281413079999997</v>
      </c>
    </row>
    <row r="5878" spans="1:8">
      <c r="A5878" s="23">
        <v>5875</v>
      </c>
      <c r="B5878" s="23">
        <v>1000</v>
      </c>
      <c r="C5878" s="23">
        <v>0.6</v>
      </c>
      <c r="D5878" s="23">
        <v>3000</v>
      </c>
      <c r="E5878" s="23">
        <v>5</v>
      </c>
      <c r="F5878" s="23">
        <v>30</v>
      </c>
      <c r="G5878" s="23">
        <v>5</v>
      </c>
      <c r="H5878" s="25">
        <v>0</v>
      </c>
    </row>
    <row r="5879" spans="1:8">
      <c r="A5879" s="23">
        <v>5876</v>
      </c>
      <c r="B5879" s="23">
        <v>1000</v>
      </c>
      <c r="C5879" s="23">
        <v>0.6</v>
      </c>
      <c r="D5879" s="23">
        <v>3000</v>
      </c>
      <c r="E5879" s="23">
        <v>5</v>
      </c>
      <c r="F5879" s="23">
        <v>30</v>
      </c>
      <c r="G5879" s="23">
        <v>10</v>
      </c>
      <c r="H5879" s="25">
        <v>0</v>
      </c>
    </row>
    <row r="5880" spans="1:8">
      <c r="A5880" s="23">
        <v>5877</v>
      </c>
      <c r="B5880" s="23">
        <v>1000</v>
      </c>
      <c r="C5880" s="23">
        <v>0.6</v>
      </c>
      <c r="D5880" s="23">
        <v>3000</v>
      </c>
      <c r="E5880" s="23">
        <v>5</v>
      </c>
      <c r="F5880" s="23">
        <v>30</v>
      </c>
      <c r="G5880" s="23">
        <v>40</v>
      </c>
      <c r="H5880" s="25">
        <v>0</v>
      </c>
    </row>
    <row r="5881" spans="1:8">
      <c r="A5881" s="23">
        <v>5878</v>
      </c>
      <c r="B5881" s="23">
        <v>1000</v>
      </c>
      <c r="C5881" s="23">
        <v>0.6</v>
      </c>
      <c r="D5881" s="23">
        <v>3000</v>
      </c>
      <c r="E5881" s="23">
        <v>5</v>
      </c>
      <c r="F5881" s="23">
        <v>30</v>
      </c>
      <c r="G5881" s="23">
        <v>70</v>
      </c>
      <c r="H5881" s="25">
        <v>0</v>
      </c>
    </row>
    <row r="5882" spans="1:8">
      <c r="A5882" s="23">
        <v>5879</v>
      </c>
      <c r="B5882" s="23">
        <v>1000</v>
      </c>
      <c r="C5882" s="23">
        <v>0.6</v>
      </c>
      <c r="D5882" s="23">
        <v>3000</v>
      </c>
      <c r="E5882" s="23">
        <v>5</v>
      </c>
      <c r="F5882" s="23">
        <v>30</v>
      </c>
      <c r="G5882" s="23">
        <v>100</v>
      </c>
      <c r="H5882" s="25">
        <v>0</v>
      </c>
    </row>
    <row r="5883" spans="1:8">
      <c r="A5883" s="23">
        <v>5880</v>
      </c>
      <c r="B5883" s="23">
        <v>1000</v>
      </c>
      <c r="C5883" s="23">
        <v>0.6</v>
      </c>
      <c r="D5883" s="23">
        <v>3000</v>
      </c>
      <c r="E5883" s="23">
        <v>5</v>
      </c>
      <c r="F5883" s="23">
        <v>60</v>
      </c>
      <c r="G5883" s="23">
        <v>0</v>
      </c>
      <c r="H5883" s="25">
        <v>5.0700364110000002</v>
      </c>
    </row>
    <row r="5884" spans="1:8">
      <c r="A5884" s="23">
        <v>5881</v>
      </c>
      <c r="B5884" s="23">
        <v>1000</v>
      </c>
      <c r="C5884" s="23">
        <v>0.6</v>
      </c>
      <c r="D5884" s="23">
        <v>3000</v>
      </c>
      <c r="E5884" s="23">
        <v>5</v>
      </c>
      <c r="F5884" s="23">
        <v>60</v>
      </c>
      <c r="G5884" s="23">
        <v>5</v>
      </c>
      <c r="H5884" s="25">
        <v>0</v>
      </c>
    </row>
    <row r="5885" spans="1:8">
      <c r="A5885" s="23">
        <v>5882</v>
      </c>
      <c r="B5885" s="23">
        <v>1000</v>
      </c>
      <c r="C5885" s="23">
        <v>0.6</v>
      </c>
      <c r="D5885" s="23">
        <v>3000</v>
      </c>
      <c r="E5885" s="23">
        <v>5</v>
      </c>
      <c r="F5885" s="23">
        <v>60</v>
      </c>
      <c r="G5885" s="23">
        <v>10</v>
      </c>
      <c r="H5885" s="25">
        <v>0</v>
      </c>
    </row>
    <row r="5886" spans="1:8">
      <c r="A5886" s="23">
        <v>5883</v>
      </c>
      <c r="B5886" s="23">
        <v>1000</v>
      </c>
      <c r="C5886" s="23">
        <v>0.6</v>
      </c>
      <c r="D5886" s="23">
        <v>3000</v>
      </c>
      <c r="E5886" s="23">
        <v>5</v>
      </c>
      <c r="F5886" s="23">
        <v>60</v>
      </c>
      <c r="G5886" s="23">
        <v>40</v>
      </c>
      <c r="H5886" s="25">
        <v>0</v>
      </c>
    </row>
    <row r="5887" spans="1:8">
      <c r="A5887" s="23">
        <v>5884</v>
      </c>
      <c r="B5887" s="23">
        <v>1000</v>
      </c>
      <c r="C5887" s="23">
        <v>0.6</v>
      </c>
      <c r="D5887" s="23">
        <v>3000</v>
      </c>
      <c r="E5887" s="23">
        <v>5</v>
      </c>
      <c r="F5887" s="23">
        <v>60</v>
      </c>
      <c r="G5887" s="23">
        <v>70</v>
      </c>
      <c r="H5887" s="25">
        <v>0</v>
      </c>
    </row>
    <row r="5888" spans="1:8">
      <c r="A5888" s="23">
        <v>5885</v>
      </c>
      <c r="B5888" s="23">
        <v>1000</v>
      </c>
      <c r="C5888" s="23">
        <v>0.6</v>
      </c>
      <c r="D5888" s="23">
        <v>3000</v>
      </c>
      <c r="E5888" s="23">
        <v>5</v>
      </c>
      <c r="F5888" s="23">
        <v>60</v>
      </c>
      <c r="G5888" s="23">
        <v>100</v>
      </c>
      <c r="H5888" s="25">
        <v>0</v>
      </c>
    </row>
    <row r="5889" spans="1:8">
      <c r="A5889" s="23">
        <v>5886</v>
      </c>
      <c r="B5889" s="23">
        <v>1000</v>
      </c>
      <c r="C5889" s="23">
        <v>0.6</v>
      </c>
      <c r="D5889" s="23">
        <v>3000</v>
      </c>
      <c r="E5889" s="23">
        <v>10</v>
      </c>
      <c r="F5889" s="23">
        <v>0</v>
      </c>
      <c r="G5889" s="23">
        <v>0</v>
      </c>
      <c r="H5889" s="25">
        <v>8.1904163360000002</v>
      </c>
    </row>
    <row r="5890" spans="1:8">
      <c r="A5890" s="23">
        <v>5887</v>
      </c>
      <c r="B5890" s="23">
        <v>1000</v>
      </c>
      <c r="C5890" s="23">
        <v>0.6</v>
      </c>
      <c r="D5890" s="23">
        <v>3000</v>
      </c>
      <c r="E5890" s="23">
        <v>10</v>
      </c>
      <c r="F5890" s="23">
        <v>0</v>
      </c>
      <c r="G5890" s="23">
        <v>5</v>
      </c>
      <c r="H5890" s="25">
        <v>0</v>
      </c>
    </row>
    <row r="5891" spans="1:8">
      <c r="A5891" s="23">
        <v>5888</v>
      </c>
      <c r="B5891" s="23">
        <v>1000</v>
      </c>
      <c r="C5891" s="23">
        <v>0.6</v>
      </c>
      <c r="D5891" s="23">
        <v>3000</v>
      </c>
      <c r="E5891" s="23">
        <v>10</v>
      </c>
      <c r="F5891" s="23">
        <v>0</v>
      </c>
      <c r="G5891" s="23">
        <v>10</v>
      </c>
      <c r="H5891" s="25">
        <v>0</v>
      </c>
    </row>
    <row r="5892" spans="1:8">
      <c r="A5892" s="23">
        <v>5889</v>
      </c>
      <c r="B5892" s="23">
        <v>1000</v>
      </c>
      <c r="C5892" s="23">
        <v>0.6</v>
      </c>
      <c r="D5892" s="23">
        <v>3000</v>
      </c>
      <c r="E5892" s="23">
        <v>10</v>
      </c>
      <c r="F5892" s="23">
        <v>0</v>
      </c>
      <c r="G5892" s="23">
        <v>40</v>
      </c>
      <c r="H5892" s="25">
        <v>0</v>
      </c>
    </row>
    <row r="5893" spans="1:8">
      <c r="A5893" s="23">
        <v>5890</v>
      </c>
      <c r="B5893" s="23">
        <v>1000</v>
      </c>
      <c r="C5893" s="23">
        <v>0.6</v>
      </c>
      <c r="D5893" s="23">
        <v>3000</v>
      </c>
      <c r="E5893" s="23">
        <v>10</v>
      </c>
      <c r="F5893" s="23">
        <v>0</v>
      </c>
      <c r="G5893" s="23">
        <v>70</v>
      </c>
      <c r="H5893" s="25">
        <v>0</v>
      </c>
    </row>
    <row r="5894" spans="1:8">
      <c r="A5894" s="23">
        <v>5891</v>
      </c>
      <c r="B5894" s="23">
        <v>1000</v>
      </c>
      <c r="C5894" s="23">
        <v>0.6</v>
      </c>
      <c r="D5894" s="23">
        <v>3000</v>
      </c>
      <c r="E5894" s="23">
        <v>10</v>
      </c>
      <c r="F5894" s="23">
        <v>0</v>
      </c>
      <c r="G5894" s="23">
        <v>100</v>
      </c>
      <c r="H5894" s="25">
        <v>0</v>
      </c>
    </row>
    <row r="5895" spans="1:8">
      <c r="A5895" s="23">
        <v>5892</v>
      </c>
      <c r="B5895" s="23">
        <v>1000</v>
      </c>
      <c r="C5895" s="23">
        <v>0.6</v>
      </c>
      <c r="D5895" s="23">
        <v>3000</v>
      </c>
      <c r="E5895" s="23">
        <v>10</v>
      </c>
      <c r="F5895" s="23">
        <v>30</v>
      </c>
      <c r="G5895" s="23">
        <v>0</v>
      </c>
      <c r="H5895" s="25">
        <v>7.4269704819999998</v>
      </c>
    </row>
    <row r="5896" spans="1:8">
      <c r="A5896" s="23">
        <v>5893</v>
      </c>
      <c r="B5896" s="23">
        <v>1000</v>
      </c>
      <c r="C5896" s="23">
        <v>0.6</v>
      </c>
      <c r="D5896" s="23">
        <v>3000</v>
      </c>
      <c r="E5896" s="23">
        <v>10</v>
      </c>
      <c r="F5896" s="23">
        <v>30</v>
      </c>
      <c r="G5896" s="23">
        <v>5</v>
      </c>
      <c r="H5896" s="25">
        <v>0</v>
      </c>
    </row>
    <row r="5897" spans="1:8">
      <c r="A5897" s="23">
        <v>5894</v>
      </c>
      <c r="B5897" s="23">
        <v>1000</v>
      </c>
      <c r="C5897" s="23">
        <v>0.6</v>
      </c>
      <c r="D5897" s="23">
        <v>3000</v>
      </c>
      <c r="E5897" s="23">
        <v>10</v>
      </c>
      <c r="F5897" s="23">
        <v>30</v>
      </c>
      <c r="G5897" s="23">
        <v>10</v>
      </c>
      <c r="H5897" s="25">
        <v>0</v>
      </c>
    </row>
    <row r="5898" spans="1:8">
      <c r="A5898" s="23">
        <v>5895</v>
      </c>
      <c r="B5898" s="23">
        <v>1000</v>
      </c>
      <c r="C5898" s="23">
        <v>0.6</v>
      </c>
      <c r="D5898" s="23">
        <v>3000</v>
      </c>
      <c r="E5898" s="23">
        <v>10</v>
      </c>
      <c r="F5898" s="23">
        <v>30</v>
      </c>
      <c r="G5898" s="23">
        <v>40</v>
      </c>
      <c r="H5898" s="25">
        <v>0</v>
      </c>
    </row>
    <row r="5899" spans="1:8">
      <c r="A5899" s="23">
        <v>5896</v>
      </c>
      <c r="B5899" s="23">
        <v>1000</v>
      </c>
      <c r="C5899" s="23">
        <v>0.6</v>
      </c>
      <c r="D5899" s="23">
        <v>3000</v>
      </c>
      <c r="E5899" s="23">
        <v>10</v>
      </c>
      <c r="F5899" s="23">
        <v>30</v>
      </c>
      <c r="G5899" s="23">
        <v>70</v>
      </c>
      <c r="H5899" s="25">
        <v>0</v>
      </c>
    </row>
    <row r="5900" spans="1:8">
      <c r="A5900" s="23">
        <v>5897</v>
      </c>
      <c r="B5900" s="23">
        <v>1000</v>
      </c>
      <c r="C5900" s="23">
        <v>0.6</v>
      </c>
      <c r="D5900" s="23">
        <v>3000</v>
      </c>
      <c r="E5900" s="23">
        <v>10</v>
      </c>
      <c r="F5900" s="23">
        <v>30</v>
      </c>
      <c r="G5900" s="23">
        <v>100</v>
      </c>
      <c r="H5900" s="25">
        <v>0</v>
      </c>
    </row>
    <row r="5901" spans="1:8">
      <c r="A5901" s="23">
        <v>5898</v>
      </c>
      <c r="B5901" s="23">
        <v>1000</v>
      </c>
      <c r="C5901" s="23">
        <v>0.6</v>
      </c>
      <c r="D5901" s="23">
        <v>3000</v>
      </c>
      <c r="E5901" s="23">
        <v>10</v>
      </c>
      <c r="F5901" s="23">
        <v>60</v>
      </c>
      <c r="G5901" s="23">
        <v>0</v>
      </c>
      <c r="H5901" s="25">
        <v>4.6337327960000003</v>
      </c>
    </row>
    <row r="5902" spans="1:8">
      <c r="A5902" s="23">
        <v>5899</v>
      </c>
      <c r="B5902" s="23">
        <v>1000</v>
      </c>
      <c r="C5902" s="23">
        <v>0.6</v>
      </c>
      <c r="D5902" s="23">
        <v>3000</v>
      </c>
      <c r="E5902" s="23">
        <v>10</v>
      </c>
      <c r="F5902" s="23">
        <v>60</v>
      </c>
      <c r="G5902" s="23">
        <v>5</v>
      </c>
      <c r="H5902" s="25">
        <v>0</v>
      </c>
    </row>
    <row r="5903" spans="1:8">
      <c r="A5903" s="23">
        <v>5900</v>
      </c>
      <c r="B5903" s="23">
        <v>1000</v>
      </c>
      <c r="C5903" s="23">
        <v>0.6</v>
      </c>
      <c r="D5903" s="23">
        <v>3000</v>
      </c>
      <c r="E5903" s="23">
        <v>10</v>
      </c>
      <c r="F5903" s="23">
        <v>60</v>
      </c>
      <c r="G5903" s="23">
        <v>10</v>
      </c>
      <c r="H5903" s="25">
        <v>0</v>
      </c>
    </row>
    <row r="5904" spans="1:8">
      <c r="A5904" s="23">
        <v>5901</v>
      </c>
      <c r="B5904" s="23">
        <v>1000</v>
      </c>
      <c r="C5904" s="23">
        <v>0.6</v>
      </c>
      <c r="D5904" s="23">
        <v>3000</v>
      </c>
      <c r="E5904" s="23">
        <v>10</v>
      </c>
      <c r="F5904" s="23">
        <v>60</v>
      </c>
      <c r="G5904" s="23">
        <v>40</v>
      </c>
      <c r="H5904" s="25">
        <v>0</v>
      </c>
    </row>
    <row r="5905" spans="1:8">
      <c r="A5905" s="23">
        <v>5902</v>
      </c>
      <c r="B5905" s="23">
        <v>1000</v>
      </c>
      <c r="C5905" s="23">
        <v>0.6</v>
      </c>
      <c r="D5905" s="23">
        <v>3000</v>
      </c>
      <c r="E5905" s="23">
        <v>10</v>
      </c>
      <c r="F5905" s="23">
        <v>60</v>
      </c>
      <c r="G5905" s="23">
        <v>70</v>
      </c>
      <c r="H5905" s="25">
        <v>0</v>
      </c>
    </row>
    <row r="5906" spans="1:8">
      <c r="A5906" s="23">
        <v>5903</v>
      </c>
      <c r="B5906" s="23">
        <v>1000</v>
      </c>
      <c r="C5906" s="23">
        <v>0.6</v>
      </c>
      <c r="D5906" s="23">
        <v>3000</v>
      </c>
      <c r="E5906" s="23">
        <v>10</v>
      </c>
      <c r="F5906" s="23">
        <v>60</v>
      </c>
      <c r="G5906" s="23">
        <v>100</v>
      </c>
      <c r="H5906" s="25">
        <v>0</v>
      </c>
    </row>
    <row r="5907" spans="1:8">
      <c r="A5907" s="23">
        <v>5904</v>
      </c>
      <c r="B5907" s="23">
        <v>1000</v>
      </c>
      <c r="C5907" s="23">
        <v>0.6</v>
      </c>
      <c r="D5907" s="23">
        <v>3000</v>
      </c>
      <c r="E5907" s="23">
        <v>20</v>
      </c>
      <c r="F5907" s="23">
        <v>0</v>
      </c>
      <c r="G5907" s="23">
        <v>0</v>
      </c>
      <c r="H5907" s="25">
        <v>8.3273525240000001</v>
      </c>
    </row>
    <row r="5908" spans="1:8">
      <c r="A5908" s="23">
        <v>5905</v>
      </c>
      <c r="B5908" s="23">
        <v>1000</v>
      </c>
      <c r="C5908" s="23">
        <v>0.6</v>
      </c>
      <c r="D5908" s="23">
        <v>3000</v>
      </c>
      <c r="E5908" s="23">
        <v>20</v>
      </c>
      <c r="F5908" s="23">
        <v>0</v>
      </c>
      <c r="G5908" s="23">
        <v>5</v>
      </c>
      <c r="H5908" s="25">
        <v>0</v>
      </c>
    </row>
    <row r="5909" spans="1:8">
      <c r="A5909" s="23">
        <v>5906</v>
      </c>
      <c r="B5909" s="23">
        <v>1000</v>
      </c>
      <c r="C5909" s="23">
        <v>0.6</v>
      </c>
      <c r="D5909" s="23">
        <v>3000</v>
      </c>
      <c r="E5909" s="23">
        <v>20</v>
      </c>
      <c r="F5909" s="23">
        <v>0</v>
      </c>
      <c r="G5909" s="23">
        <v>10</v>
      </c>
      <c r="H5909" s="25">
        <v>0</v>
      </c>
    </row>
    <row r="5910" spans="1:8">
      <c r="A5910" s="23">
        <v>5907</v>
      </c>
      <c r="B5910" s="23">
        <v>1000</v>
      </c>
      <c r="C5910" s="23">
        <v>0.6</v>
      </c>
      <c r="D5910" s="23">
        <v>3000</v>
      </c>
      <c r="E5910" s="23">
        <v>20</v>
      </c>
      <c r="F5910" s="23">
        <v>0</v>
      </c>
      <c r="G5910" s="23">
        <v>40</v>
      </c>
      <c r="H5910" s="25">
        <v>0</v>
      </c>
    </row>
    <row r="5911" spans="1:8">
      <c r="A5911" s="23">
        <v>5908</v>
      </c>
      <c r="B5911" s="23">
        <v>1000</v>
      </c>
      <c r="C5911" s="23">
        <v>0.6</v>
      </c>
      <c r="D5911" s="23">
        <v>3000</v>
      </c>
      <c r="E5911" s="23">
        <v>20</v>
      </c>
      <c r="F5911" s="23">
        <v>0</v>
      </c>
      <c r="G5911" s="23">
        <v>70</v>
      </c>
      <c r="H5911" s="25">
        <v>0</v>
      </c>
    </row>
    <row r="5912" spans="1:8">
      <c r="A5912" s="23">
        <v>5909</v>
      </c>
      <c r="B5912" s="23">
        <v>1000</v>
      </c>
      <c r="C5912" s="23">
        <v>0.6</v>
      </c>
      <c r="D5912" s="23">
        <v>3000</v>
      </c>
      <c r="E5912" s="23">
        <v>20</v>
      </c>
      <c r="F5912" s="23">
        <v>0</v>
      </c>
      <c r="G5912" s="23">
        <v>100</v>
      </c>
      <c r="H5912" s="25">
        <v>0</v>
      </c>
    </row>
    <row r="5913" spans="1:8">
      <c r="A5913" s="23">
        <v>5910</v>
      </c>
      <c r="B5913" s="23">
        <v>1000</v>
      </c>
      <c r="C5913" s="23">
        <v>0.6</v>
      </c>
      <c r="D5913" s="23">
        <v>3000</v>
      </c>
      <c r="E5913" s="23">
        <v>20</v>
      </c>
      <c r="F5913" s="23">
        <v>30</v>
      </c>
      <c r="G5913" s="23">
        <v>0</v>
      </c>
      <c r="H5913" s="25">
        <v>7.6952633859999997</v>
      </c>
    </row>
    <row r="5914" spans="1:8">
      <c r="A5914" s="23">
        <v>5911</v>
      </c>
      <c r="B5914" s="23">
        <v>1000</v>
      </c>
      <c r="C5914" s="23">
        <v>0.6</v>
      </c>
      <c r="D5914" s="23">
        <v>3000</v>
      </c>
      <c r="E5914" s="23">
        <v>20</v>
      </c>
      <c r="F5914" s="23">
        <v>30</v>
      </c>
      <c r="G5914" s="23">
        <v>5</v>
      </c>
      <c r="H5914" s="25">
        <v>0</v>
      </c>
    </row>
    <row r="5915" spans="1:8">
      <c r="A5915" s="23">
        <v>5912</v>
      </c>
      <c r="B5915" s="23">
        <v>1000</v>
      </c>
      <c r="C5915" s="23">
        <v>0.6</v>
      </c>
      <c r="D5915" s="23">
        <v>3000</v>
      </c>
      <c r="E5915" s="23">
        <v>20</v>
      </c>
      <c r="F5915" s="23">
        <v>30</v>
      </c>
      <c r="G5915" s="23">
        <v>10</v>
      </c>
      <c r="H5915" s="25">
        <v>0</v>
      </c>
    </row>
    <row r="5916" spans="1:8">
      <c r="A5916" s="23">
        <v>5913</v>
      </c>
      <c r="B5916" s="23">
        <v>1000</v>
      </c>
      <c r="C5916" s="23">
        <v>0.6</v>
      </c>
      <c r="D5916" s="23">
        <v>3000</v>
      </c>
      <c r="E5916" s="23">
        <v>20</v>
      </c>
      <c r="F5916" s="23">
        <v>30</v>
      </c>
      <c r="G5916" s="23">
        <v>40</v>
      </c>
      <c r="H5916" s="25">
        <v>0</v>
      </c>
    </row>
    <row r="5917" spans="1:8">
      <c r="A5917" s="23">
        <v>5914</v>
      </c>
      <c r="B5917" s="23">
        <v>1000</v>
      </c>
      <c r="C5917" s="23">
        <v>0.6</v>
      </c>
      <c r="D5917" s="23">
        <v>3000</v>
      </c>
      <c r="E5917" s="23">
        <v>20</v>
      </c>
      <c r="F5917" s="23">
        <v>30</v>
      </c>
      <c r="G5917" s="23">
        <v>70</v>
      </c>
      <c r="H5917" s="25">
        <v>0</v>
      </c>
    </row>
    <row r="5918" spans="1:8">
      <c r="A5918" s="23">
        <v>5915</v>
      </c>
      <c r="B5918" s="23">
        <v>1000</v>
      </c>
      <c r="C5918" s="23">
        <v>0.6</v>
      </c>
      <c r="D5918" s="23">
        <v>3000</v>
      </c>
      <c r="E5918" s="23">
        <v>20</v>
      </c>
      <c r="F5918" s="23">
        <v>30</v>
      </c>
      <c r="G5918" s="23">
        <v>100</v>
      </c>
      <c r="H5918" s="25">
        <v>0</v>
      </c>
    </row>
    <row r="5919" spans="1:8">
      <c r="A5919" s="23">
        <v>5916</v>
      </c>
      <c r="B5919" s="23">
        <v>1000</v>
      </c>
      <c r="C5919" s="23">
        <v>0.6</v>
      </c>
      <c r="D5919" s="23">
        <v>3000</v>
      </c>
      <c r="E5919" s="23">
        <v>20</v>
      </c>
      <c r="F5919" s="23">
        <v>60</v>
      </c>
      <c r="G5919" s="23">
        <v>0</v>
      </c>
      <c r="H5919" s="25">
        <v>4.7354402540000002</v>
      </c>
    </row>
    <row r="5920" spans="1:8">
      <c r="A5920" s="23">
        <v>5917</v>
      </c>
      <c r="B5920" s="23">
        <v>1000</v>
      </c>
      <c r="C5920" s="23">
        <v>0.6</v>
      </c>
      <c r="D5920" s="23">
        <v>3000</v>
      </c>
      <c r="E5920" s="23">
        <v>20</v>
      </c>
      <c r="F5920" s="23">
        <v>60</v>
      </c>
      <c r="G5920" s="23">
        <v>5</v>
      </c>
      <c r="H5920" s="25">
        <v>0</v>
      </c>
    </row>
    <row r="5921" spans="1:8">
      <c r="A5921" s="23">
        <v>5918</v>
      </c>
      <c r="B5921" s="23">
        <v>1000</v>
      </c>
      <c r="C5921" s="23">
        <v>0.6</v>
      </c>
      <c r="D5921" s="23">
        <v>3000</v>
      </c>
      <c r="E5921" s="23">
        <v>20</v>
      </c>
      <c r="F5921" s="23">
        <v>60</v>
      </c>
      <c r="G5921" s="23">
        <v>10</v>
      </c>
      <c r="H5921" s="25">
        <v>0</v>
      </c>
    </row>
    <row r="5922" spans="1:8">
      <c r="A5922" s="23">
        <v>5919</v>
      </c>
      <c r="B5922" s="23">
        <v>1000</v>
      </c>
      <c r="C5922" s="23">
        <v>0.6</v>
      </c>
      <c r="D5922" s="23">
        <v>3000</v>
      </c>
      <c r="E5922" s="23">
        <v>20</v>
      </c>
      <c r="F5922" s="23">
        <v>60</v>
      </c>
      <c r="G5922" s="23">
        <v>40</v>
      </c>
      <c r="H5922" s="25">
        <v>0</v>
      </c>
    </row>
    <row r="5923" spans="1:8">
      <c r="A5923" s="23">
        <v>5920</v>
      </c>
      <c r="B5923" s="23">
        <v>1000</v>
      </c>
      <c r="C5923" s="23">
        <v>0.6</v>
      </c>
      <c r="D5923" s="23">
        <v>3000</v>
      </c>
      <c r="E5923" s="23">
        <v>20</v>
      </c>
      <c r="F5923" s="23">
        <v>60</v>
      </c>
      <c r="G5923" s="23">
        <v>70</v>
      </c>
      <c r="H5923" s="25">
        <v>0</v>
      </c>
    </row>
    <row r="5924" spans="1:8">
      <c r="A5924" s="23">
        <v>5921</v>
      </c>
      <c r="B5924" s="23">
        <v>1000</v>
      </c>
      <c r="C5924" s="23">
        <v>0.6</v>
      </c>
      <c r="D5924" s="23">
        <v>3000</v>
      </c>
      <c r="E5924" s="23">
        <v>20</v>
      </c>
      <c r="F5924" s="23">
        <v>60</v>
      </c>
      <c r="G5924" s="23">
        <v>100</v>
      </c>
      <c r="H5924" s="25">
        <v>0</v>
      </c>
    </row>
    <row r="5925" spans="1:8">
      <c r="A5925" s="23">
        <v>5922</v>
      </c>
      <c r="B5925" s="23">
        <v>1000</v>
      </c>
      <c r="C5925" s="23">
        <v>0.6</v>
      </c>
      <c r="D5925" s="23">
        <v>3000</v>
      </c>
      <c r="E5925" s="23">
        <v>50</v>
      </c>
      <c r="F5925" s="23">
        <v>0</v>
      </c>
      <c r="G5925" s="23">
        <v>0</v>
      </c>
      <c r="H5925" s="25">
        <v>8.4091577530000006</v>
      </c>
    </row>
    <row r="5926" spans="1:8">
      <c r="A5926" s="23">
        <v>5923</v>
      </c>
      <c r="B5926" s="23">
        <v>1000</v>
      </c>
      <c r="C5926" s="23">
        <v>0.6</v>
      </c>
      <c r="D5926" s="23">
        <v>3000</v>
      </c>
      <c r="E5926" s="23">
        <v>50</v>
      </c>
      <c r="F5926" s="23">
        <v>0</v>
      </c>
      <c r="G5926" s="23">
        <v>5</v>
      </c>
      <c r="H5926" s="25">
        <v>0</v>
      </c>
    </row>
    <row r="5927" spans="1:8">
      <c r="A5927" s="23">
        <v>5924</v>
      </c>
      <c r="B5927" s="23">
        <v>1000</v>
      </c>
      <c r="C5927" s="23">
        <v>0.6</v>
      </c>
      <c r="D5927" s="23">
        <v>3000</v>
      </c>
      <c r="E5927" s="23">
        <v>50</v>
      </c>
      <c r="F5927" s="23">
        <v>0</v>
      </c>
      <c r="G5927" s="23">
        <v>10</v>
      </c>
      <c r="H5927" s="25">
        <v>0</v>
      </c>
    </row>
    <row r="5928" spans="1:8">
      <c r="A5928" s="23">
        <v>5925</v>
      </c>
      <c r="B5928" s="23">
        <v>1000</v>
      </c>
      <c r="C5928" s="23">
        <v>0.6</v>
      </c>
      <c r="D5928" s="23">
        <v>3000</v>
      </c>
      <c r="E5928" s="23">
        <v>50</v>
      </c>
      <c r="F5928" s="23">
        <v>0</v>
      </c>
      <c r="G5928" s="23">
        <v>40</v>
      </c>
      <c r="H5928" s="25">
        <v>0</v>
      </c>
    </row>
    <row r="5929" spans="1:8">
      <c r="A5929" s="23">
        <v>5926</v>
      </c>
      <c r="B5929" s="23">
        <v>1000</v>
      </c>
      <c r="C5929" s="23">
        <v>0.6</v>
      </c>
      <c r="D5929" s="23">
        <v>3000</v>
      </c>
      <c r="E5929" s="23">
        <v>50</v>
      </c>
      <c r="F5929" s="23">
        <v>0</v>
      </c>
      <c r="G5929" s="23">
        <v>70</v>
      </c>
      <c r="H5929" s="25">
        <v>0</v>
      </c>
    </row>
    <row r="5930" spans="1:8">
      <c r="A5930" s="23">
        <v>5927</v>
      </c>
      <c r="B5930" s="23">
        <v>1000</v>
      </c>
      <c r="C5930" s="23">
        <v>0.6</v>
      </c>
      <c r="D5930" s="23">
        <v>3000</v>
      </c>
      <c r="E5930" s="23">
        <v>50</v>
      </c>
      <c r="F5930" s="23">
        <v>0</v>
      </c>
      <c r="G5930" s="23">
        <v>100</v>
      </c>
      <c r="H5930" s="25">
        <v>0</v>
      </c>
    </row>
    <row r="5931" spans="1:8">
      <c r="A5931" s="23">
        <v>5928</v>
      </c>
      <c r="B5931" s="23">
        <v>1000</v>
      </c>
      <c r="C5931" s="23">
        <v>0.6</v>
      </c>
      <c r="D5931" s="23">
        <v>3000</v>
      </c>
      <c r="E5931" s="23">
        <v>50</v>
      </c>
      <c r="F5931" s="23">
        <v>30</v>
      </c>
      <c r="G5931" s="23">
        <v>0</v>
      </c>
      <c r="H5931" s="25">
        <v>7.8604645729999998</v>
      </c>
    </row>
    <row r="5932" spans="1:8">
      <c r="A5932" s="23">
        <v>5929</v>
      </c>
      <c r="B5932" s="23">
        <v>1000</v>
      </c>
      <c r="C5932" s="23">
        <v>0.6</v>
      </c>
      <c r="D5932" s="23">
        <v>3000</v>
      </c>
      <c r="E5932" s="23">
        <v>50</v>
      </c>
      <c r="F5932" s="23">
        <v>30</v>
      </c>
      <c r="G5932" s="23">
        <v>5</v>
      </c>
      <c r="H5932" s="25">
        <v>0</v>
      </c>
    </row>
    <row r="5933" spans="1:8">
      <c r="A5933" s="23">
        <v>5930</v>
      </c>
      <c r="B5933" s="23">
        <v>1000</v>
      </c>
      <c r="C5933" s="23">
        <v>0.6</v>
      </c>
      <c r="D5933" s="23">
        <v>3000</v>
      </c>
      <c r="E5933" s="23">
        <v>50</v>
      </c>
      <c r="F5933" s="23">
        <v>30</v>
      </c>
      <c r="G5933" s="23">
        <v>10</v>
      </c>
      <c r="H5933" s="25">
        <v>0</v>
      </c>
    </row>
    <row r="5934" spans="1:8">
      <c r="A5934" s="23">
        <v>5931</v>
      </c>
      <c r="B5934" s="23">
        <v>1000</v>
      </c>
      <c r="C5934" s="23">
        <v>0.6</v>
      </c>
      <c r="D5934" s="23">
        <v>3000</v>
      </c>
      <c r="E5934" s="23">
        <v>50</v>
      </c>
      <c r="F5934" s="23">
        <v>30</v>
      </c>
      <c r="G5934" s="23">
        <v>40</v>
      </c>
      <c r="H5934" s="25">
        <v>0</v>
      </c>
    </row>
    <row r="5935" spans="1:8">
      <c r="A5935" s="23">
        <v>5932</v>
      </c>
      <c r="B5935" s="23">
        <v>1000</v>
      </c>
      <c r="C5935" s="23">
        <v>0.6</v>
      </c>
      <c r="D5935" s="23">
        <v>3000</v>
      </c>
      <c r="E5935" s="23">
        <v>50</v>
      </c>
      <c r="F5935" s="23">
        <v>30</v>
      </c>
      <c r="G5935" s="23">
        <v>70</v>
      </c>
      <c r="H5935" s="25">
        <v>0</v>
      </c>
    </row>
    <row r="5936" spans="1:8">
      <c r="A5936" s="23">
        <v>5933</v>
      </c>
      <c r="B5936" s="23">
        <v>1000</v>
      </c>
      <c r="C5936" s="23">
        <v>0.6</v>
      </c>
      <c r="D5936" s="23">
        <v>3000</v>
      </c>
      <c r="E5936" s="23">
        <v>50</v>
      </c>
      <c r="F5936" s="23">
        <v>30</v>
      </c>
      <c r="G5936" s="23">
        <v>100</v>
      </c>
      <c r="H5936" s="25">
        <v>0</v>
      </c>
    </row>
    <row r="5937" spans="1:8">
      <c r="A5937" s="23">
        <v>5934</v>
      </c>
      <c r="B5937" s="23">
        <v>1000</v>
      </c>
      <c r="C5937" s="23">
        <v>0.6</v>
      </c>
      <c r="D5937" s="23">
        <v>3000</v>
      </c>
      <c r="E5937" s="23">
        <v>50</v>
      </c>
      <c r="F5937" s="23">
        <v>60</v>
      </c>
      <c r="G5937" s="23">
        <v>0</v>
      </c>
      <c r="H5937" s="25">
        <v>4.7967190740000003</v>
      </c>
    </row>
    <row r="5938" spans="1:8">
      <c r="A5938" s="23">
        <v>5935</v>
      </c>
      <c r="B5938" s="23">
        <v>1000</v>
      </c>
      <c r="C5938" s="23">
        <v>0.6</v>
      </c>
      <c r="D5938" s="23">
        <v>3000</v>
      </c>
      <c r="E5938" s="23">
        <v>50</v>
      </c>
      <c r="F5938" s="23">
        <v>60</v>
      </c>
      <c r="G5938" s="23">
        <v>5</v>
      </c>
      <c r="H5938" s="25">
        <v>0</v>
      </c>
    </row>
    <row r="5939" spans="1:8">
      <c r="A5939" s="23">
        <v>5936</v>
      </c>
      <c r="B5939" s="23">
        <v>1000</v>
      </c>
      <c r="C5939" s="23">
        <v>0.6</v>
      </c>
      <c r="D5939" s="23">
        <v>3000</v>
      </c>
      <c r="E5939" s="23">
        <v>50</v>
      </c>
      <c r="F5939" s="23">
        <v>60</v>
      </c>
      <c r="G5939" s="23">
        <v>10</v>
      </c>
      <c r="H5939" s="25">
        <v>0</v>
      </c>
    </row>
    <row r="5940" spans="1:8">
      <c r="A5940" s="23">
        <v>5937</v>
      </c>
      <c r="B5940" s="23">
        <v>1000</v>
      </c>
      <c r="C5940" s="23">
        <v>0.6</v>
      </c>
      <c r="D5940" s="23">
        <v>3000</v>
      </c>
      <c r="E5940" s="23">
        <v>50</v>
      </c>
      <c r="F5940" s="23">
        <v>60</v>
      </c>
      <c r="G5940" s="23">
        <v>40</v>
      </c>
      <c r="H5940" s="25">
        <v>0</v>
      </c>
    </row>
    <row r="5941" spans="1:8">
      <c r="A5941" s="23">
        <v>5938</v>
      </c>
      <c r="B5941" s="23">
        <v>1000</v>
      </c>
      <c r="C5941" s="23">
        <v>0.6</v>
      </c>
      <c r="D5941" s="23">
        <v>3000</v>
      </c>
      <c r="E5941" s="23">
        <v>50</v>
      </c>
      <c r="F5941" s="23">
        <v>60</v>
      </c>
      <c r="G5941" s="23">
        <v>70</v>
      </c>
      <c r="H5941" s="25">
        <v>0</v>
      </c>
    </row>
    <row r="5942" spans="1:8">
      <c r="A5942" s="23">
        <v>5939</v>
      </c>
      <c r="B5942" s="23">
        <v>1000</v>
      </c>
      <c r="C5942" s="23">
        <v>0.6</v>
      </c>
      <c r="D5942" s="23">
        <v>3000</v>
      </c>
      <c r="E5942" s="23">
        <v>50</v>
      </c>
      <c r="F5942" s="23">
        <v>60</v>
      </c>
      <c r="G5942" s="23">
        <v>100</v>
      </c>
      <c r="H5942" s="25">
        <v>0</v>
      </c>
    </row>
    <row r="5943" spans="1:8">
      <c r="A5943" s="23">
        <v>5940</v>
      </c>
      <c r="B5943" s="23">
        <v>1000</v>
      </c>
      <c r="C5943" s="23">
        <v>0.5</v>
      </c>
      <c r="D5943" s="23">
        <v>10</v>
      </c>
      <c r="E5943" s="23">
        <v>1</v>
      </c>
      <c r="F5943" s="23">
        <v>0</v>
      </c>
      <c r="G5943" s="23">
        <v>0</v>
      </c>
      <c r="H5943" s="25">
        <v>0</v>
      </c>
    </row>
    <row r="5944" spans="1:8">
      <c r="A5944" s="23">
        <v>5941</v>
      </c>
      <c r="B5944" s="23">
        <v>1000</v>
      </c>
      <c r="C5944" s="23">
        <v>0.5</v>
      </c>
      <c r="D5944" s="23">
        <v>10</v>
      </c>
      <c r="E5944" s="23">
        <v>1</v>
      </c>
      <c r="F5944" s="23">
        <v>0</v>
      </c>
      <c r="G5944" s="23">
        <v>5</v>
      </c>
      <c r="H5944" s="25">
        <v>0</v>
      </c>
    </row>
    <row r="5945" spans="1:8">
      <c r="A5945" s="23">
        <v>5942</v>
      </c>
      <c r="B5945" s="23">
        <v>1000</v>
      </c>
      <c r="C5945" s="23">
        <v>0.5</v>
      </c>
      <c r="D5945" s="23">
        <v>10</v>
      </c>
      <c r="E5945" s="23">
        <v>1</v>
      </c>
      <c r="F5945" s="23">
        <v>0</v>
      </c>
      <c r="G5945" s="23">
        <v>10</v>
      </c>
      <c r="H5945" s="25">
        <v>0</v>
      </c>
    </row>
    <row r="5946" spans="1:8">
      <c r="A5946" s="23">
        <v>5943</v>
      </c>
      <c r="B5946" s="23">
        <v>1000</v>
      </c>
      <c r="C5946" s="23">
        <v>0.5</v>
      </c>
      <c r="D5946" s="23">
        <v>10</v>
      </c>
      <c r="E5946" s="23">
        <v>1</v>
      </c>
      <c r="F5946" s="23">
        <v>0</v>
      </c>
      <c r="G5946" s="23">
        <v>40</v>
      </c>
      <c r="H5946" s="25">
        <v>0</v>
      </c>
    </row>
    <row r="5947" spans="1:8">
      <c r="A5947" s="23">
        <v>5944</v>
      </c>
      <c r="B5947" s="23">
        <v>1000</v>
      </c>
      <c r="C5947" s="23">
        <v>0.5</v>
      </c>
      <c r="D5947" s="23">
        <v>10</v>
      </c>
      <c r="E5947" s="23">
        <v>1</v>
      </c>
      <c r="F5947" s="23">
        <v>0</v>
      </c>
      <c r="G5947" s="23">
        <v>70</v>
      </c>
      <c r="H5947" s="25">
        <v>0</v>
      </c>
    </row>
    <row r="5948" spans="1:8">
      <c r="A5948" s="23">
        <v>5945</v>
      </c>
      <c r="B5948" s="23">
        <v>1000</v>
      </c>
      <c r="C5948" s="23">
        <v>0.5</v>
      </c>
      <c r="D5948" s="23">
        <v>10</v>
      </c>
      <c r="E5948" s="23">
        <v>1</v>
      </c>
      <c r="F5948" s="23">
        <v>0</v>
      </c>
      <c r="G5948" s="23">
        <v>100</v>
      </c>
      <c r="H5948" s="25">
        <v>0</v>
      </c>
    </row>
    <row r="5949" spans="1:8">
      <c r="A5949" s="23">
        <v>5946</v>
      </c>
      <c r="B5949" s="23">
        <v>1000</v>
      </c>
      <c r="C5949" s="23">
        <v>0.5</v>
      </c>
      <c r="D5949" s="23">
        <v>10</v>
      </c>
      <c r="E5949" s="23">
        <v>1</v>
      </c>
      <c r="F5949" s="23">
        <v>30</v>
      </c>
      <c r="G5949" s="23">
        <v>0</v>
      </c>
      <c r="H5949" s="25">
        <v>0</v>
      </c>
    </row>
    <row r="5950" spans="1:8">
      <c r="A5950" s="23">
        <v>5947</v>
      </c>
      <c r="B5950" s="23">
        <v>1000</v>
      </c>
      <c r="C5950" s="23">
        <v>0.5</v>
      </c>
      <c r="D5950" s="23">
        <v>10</v>
      </c>
      <c r="E5950" s="23">
        <v>1</v>
      </c>
      <c r="F5950" s="23">
        <v>30</v>
      </c>
      <c r="G5950" s="23">
        <v>5</v>
      </c>
      <c r="H5950" s="25">
        <v>0</v>
      </c>
    </row>
    <row r="5951" spans="1:8">
      <c r="A5951" s="23">
        <v>5948</v>
      </c>
      <c r="B5951" s="23">
        <v>1000</v>
      </c>
      <c r="C5951" s="23">
        <v>0.5</v>
      </c>
      <c r="D5951" s="23">
        <v>10</v>
      </c>
      <c r="E5951" s="23">
        <v>1</v>
      </c>
      <c r="F5951" s="23">
        <v>30</v>
      </c>
      <c r="G5951" s="23">
        <v>10</v>
      </c>
      <c r="H5951" s="25">
        <v>0</v>
      </c>
    </row>
    <row r="5952" spans="1:8">
      <c r="A5952" s="23">
        <v>5949</v>
      </c>
      <c r="B5952" s="23">
        <v>1000</v>
      </c>
      <c r="C5952" s="23">
        <v>0.5</v>
      </c>
      <c r="D5952" s="23">
        <v>10</v>
      </c>
      <c r="E5952" s="23">
        <v>1</v>
      </c>
      <c r="F5952" s="23">
        <v>30</v>
      </c>
      <c r="G5952" s="23">
        <v>40</v>
      </c>
      <c r="H5952" s="25">
        <v>0</v>
      </c>
    </row>
    <row r="5953" spans="1:8">
      <c r="A5953" s="23">
        <v>5950</v>
      </c>
      <c r="B5953" s="23">
        <v>1000</v>
      </c>
      <c r="C5953" s="23">
        <v>0.5</v>
      </c>
      <c r="D5953" s="23">
        <v>10</v>
      </c>
      <c r="E5953" s="23">
        <v>1</v>
      </c>
      <c r="F5953" s="23">
        <v>30</v>
      </c>
      <c r="G5953" s="23">
        <v>70</v>
      </c>
      <c r="H5953" s="25">
        <v>0</v>
      </c>
    </row>
    <row r="5954" spans="1:8">
      <c r="A5954" s="23">
        <v>5951</v>
      </c>
      <c r="B5954" s="23">
        <v>1000</v>
      </c>
      <c r="C5954" s="23">
        <v>0.5</v>
      </c>
      <c r="D5954" s="23">
        <v>10</v>
      </c>
      <c r="E5954" s="23">
        <v>1</v>
      </c>
      <c r="F5954" s="23">
        <v>30</v>
      </c>
      <c r="G5954" s="23">
        <v>100</v>
      </c>
      <c r="H5954" s="25">
        <v>0</v>
      </c>
    </row>
    <row r="5955" spans="1:8">
      <c r="A5955" s="23">
        <v>5952</v>
      </c>
      <c r="B5955" s="23">
        <v>1000</v>
      </c>
      <c r="C5955" s="23">
        <v>0.5</v>
      </c>
      <c r="D5955" s="23">
        <v>10</v>
      </c>
      <c r="E5955" s="23">
        <v>1</v>
      </c>
      <c r="F5955" s="23">
        <v>60</v>
      </c>
      <c r="G5955" s="23">
        <v>0</v>
      </c>
      <c r="H5955" s="25">
        <v>0</v>
      </c>
    </row>
    <row r="5956" spans="1:8">
      <c r="A5956" s="23">
        <v>5953</v>
      </c>
      <c r="B5956" s="23">
        <v>1000</v>
      </c>
      <c r="C5956" s="23">
        <v>0.5</v>
      </c>
      <c r="D5956" s="23">
        <v>10</v>
      </c>
      <c r="E5956" s="23">
        <v>1</v>
      </c>
      <c r="F5956" s="23">
        <v>60</v>
      </c>
      <c r="G5956" s="23">
        <v>5</v>
      </c>
      <c r="H5956" s="25">
        <v>0</v>
      </c>
    </row>
    <row r="5957" spans="1:8">
      <c r="A5957" s="23">
        <v>5954</v>
      </c>
      <c r="B5957" s="23">
        <v>1000</v>
      </c>
      <c r="C5957" s="23">
        <v>0.5</v>
      </c>
      <c r="D5957" s="23">
        <v>10</v>
      </c>
      <c r="E5957" s="23">
        <v>1</v>
      </c>
      <c r="F5957" s="23">
        <v>60</v>
      </c>
      <c r="G5957" s="23">
        <v>10</v>
      </c>
      <c r="H5957" s="25">
        <v>0</v>
      </c>
    </row>
    <row r="5958" spans="1:8">
      <c r="A5958" s="23">
        <v>5955</v>
      </c>
      <c r="B5958" s="23">
        <v>1000</v>
      </c>
      <c r="C5958" s="23">
        <v>0.5</v>
      </c>
      <c r="D5958" s="23">
        <v>10</v>
      </c>
      <c r="E5958" s="23">
        <v>1</v>
      </c>
      <c r="F5958" s="23">
        <v>60</v>
      </c>
      <c r="G5958" s="23">
        <v>40</v>
      </c>
      <c r="H5958" s="25">
        <v>0</v>
      </c>
    </row>
    <row r="5959" spans="1:8">
      <c r="A5959" s="23">
        <v>5956</v>
      </c>
      <c r="B5959" s="23">
        <v>1000</v>
      </c>
      <c r="C5959" s="23">
        <v>0.5</v>
      </c>
      <c r="D5959" s="23">
        <v>10</v>
      </c>
      <c r="E5959" s="23">
        <v>1</v>
      </c>
      <c r="F5959" s="23">
        <v>60</v>
      </c>
      <c r="G5959" s="23">
        <v>70</v>
      </c>
      <c r="H5959" s="25">
        <v>0</v>
      </c>
    </row>
    <row r="5960" spans="1:8">
      <c r="A5960" s="23">
        <v>5957</v>
      </c>
      <c r="B5960" s="23">
        <v>1000</v>
      </c>
      <c r="C5960" s="23">
        <v>0.5</v>
      </c>
      <c r="D5960" s="23">
        <v>10</v>
      </c>
      <c r="E5960" s="23">
        <v>1</v>
      </c>
      <c r="F5960" s="23">
        <v>60</v>
      </c>
      <c r="G5960" s="23">
        <v>100</v>
      </c>
      <c r="H5960" s="25">
        <v>0</v>
      </c>
    </row>
    <row r="5961" spans="1:8">
      <c r="A5961" s="23">
        <v>5958</v>
      </c>
      <c r="B5961" s="23">
        <v>1000</v>
      </c>
      <c r="C5961" s="23">
        <v>0.5</v>
      </c>
      <c r="D5961" s="23">
        <v>10</v>
      </c>
      <c r="E5961" s="23">
        <v>5</v>
      </c>
      <c r="F5961" s="23">
        <v>0</v>
      </c>
      <c r="G5961" s="23">
        <v>0</v>
      </c>
      <c r="H5961" s="25">
        <v>0</v>
      </c>
    </row>
    <row r="5962" spans="1:8">
      <c r="A5962" s="23">
        <v>5959</v>
      </c>
      <c r="B5962" s="23">
        <v>1000</v>
      </c>
      <c r="C5962" s="23">
        <v>0.5</v>
      </c>
      <c r="D5962" s="23">
        <v>10</v>
      </c>
      <c r="E5962" s="23">
        <v>5</v>
      </c>
      <c r="F5962" s="23">
        <v>0</v>
      </c>
      <c r="G5962" s="23">
        <v>5</v>
      </c>
      <c r="H5962" s="25">
        <v>0</v>
      </c>
    </row>
    <row r="5963" spans="1:8">
      <c r="A5963" s="23">
        <v>5960</v>
      </c>
      <c r="B5963" s="23">
        <v>1000</v>
      </c>
      <c r="C5963" s="23">
        <v>0.5</v>
      </c>
      <c r="D5963" s="23">
        <v>10</v>
      </c>
      <c r="E5963" s="23">
        <v>5</v>
      </c>
      <c r="F5963" s="23">
        <v>0</v>
      </c>
      <c r="G5963" s="23">
        <v>10</v>
      </c>
      <c r="H5963" s="25">
        <v>0</v>
      </c>
    </row>
    <row r="5964" spans="1:8">
      <c r="A5964" s="23">
        <v>5961</v>
      </c>
      <c r="B5964" s="23">
        <v>1000</v>
      </c>
      <c r="C5964" s="23">
        <v>0.5</v>
      </c>
      <c r="D5964" s="23">
        <v>10</v>
      </c>
      <c r="E5964" s="23">
        <v>5</v>
      </c>
      <c r="F5964" s="23">
        <v>0</v>
      </c>
      <c r="G5964" s="23">
        <v>40</v>
      </c>
      <c r="H5964" s="25">
        <v>0</v>
      </c>
    </row>
    <row r="5965" spans="1:8">
      <c r="A5965" s="23">
        <v>5962</v>
      </c>
      <c r="B5965" s="23">
        <v>1000</v>
      </c>
      <c r="C5965" s="23">
        <v>0.5</v>
      </c>
      <c r="D5965" s="23">
        <v>10</v>
      </c>
      <c r="E5965" s="23">
        <v>5</v>
      </c>
      <c r="F5965" s="23">
        <v>0</v>
      </c>
      <c r="G5965" s="23">
        <v>70</v>
      </c>
      <c r="H5965" s="25">
        <v>0</v>
      </c>
    </row>
    <row r="5966" spans="1:8">
      <c r="A5966" s="23">
        <v>5963</v>
      </c>
      <c r="B5966" s="23">
        <v>1000</v>
      </c>
      <c r="C5966" s="23">
        <v>0.5</v>
      </c>
      <c r="D5966" s="23">
        <v>10</v>
      </c>
      <c r="E5966" s="23">
        <v>5</v>
      </c>
      <c r="F5966" s="23">
        <v>0</v>
      </c>
      <c r="G5966" s="23">
        <v>100</v>
      </c>
      <c r="H5966" s="25">
        <v>0</v>
      </c>
    </row>
    <row r="5967" spans="1:8">
      <c r="A5967" s="23">
        <v>5964</v>
      </c>
      <c r="B5967" s="23">
        <v>1000</v>
      </c>
      <c r="C5967" s="23">
        <v>0.5</v>
      </c>
      <c r="D5967" s="23">
        <v>10</v>
      </c>
      <c r="E5967" s="23">
        <v>5</v>
      </c>
      <c r="F5967" s="23">
        <v>30</v>
      </c>
      <c r="G5967" s="23">
        <v>0</v>
      </c>
      <c r="H5967" s="25">
        <v>0</v>
      </c>
    </row>
    <row r="5968" spans="1:8">
      <c r="A5968" s="23">
        <v>5965</v>
      </c>
      <c r="B5968" s="23">
        <v>1000</v>
      </c>
      <c r="C5968" s="23">
        <v>0.5</v>
      </c>
      <c r="D5968" s="23">
        <v>10</v>
      </c>
      <c r="E5968" s="23">
        <v>5</v>
      </c>
      <c r="F5968" s="23">
        <v>30</v>
      </c>
      <c r="G5968" s="23">
        <v>5</v>
      </c>
      <c r="H5968" s="25">
        <v>0</v>
      </c>
    </row>
    <row r="5969" spans="1:8">
      <c r="A5969" s="23">
        <v>5966</v>
      </c>
      <c r="B5969" s="23">
        <v>1000</v>
      </c>
      <c r="C5969" s="23">
        <v>0.5</v>
      </c>
      <c r="D5969" s="23">
        <v>10</v>
      </c>
      <c r="E5969" s="23">
        <v>5</v>
      </c>
      <c r="F5969" s="23">
        <v>30</v>
      </c>
      <c r="G5969" s="23">
        <v>10</v>
      </c>
      <c r="H5969" s="25">
        <v>0</v>
      </c>
    </row>
    <row r="5970" spans="1:8">
      <c r="A5970" s="23">
        <v>5967</v>
      </c>
      <c r="B5970" s="23">
        <v>1000</v>
      </c>
      <c r="C5970" s="23">
        <v>0.5</v>
      </c>
      <c r="D5970" s="23">
        <v>10</v>
      </c>
      <c r="E5970" s="23">
        <v>5</v>
      </c>
      <c r="F5970" s="23">
        <v>30</v>
      </c>
      <c r="G5970" s="23">
        <v>40</v>
      </c>
      <c r="H5970" s="25">
        <v>0</v>
      </c>
    </row>
    <row r="5971" spans="1:8">
      <c r="A5971" s="23">
        <v>5968</v>
      </c>
      <c r="B5971" s="23">
        <v>1000</v>
      </c>
      <c r="C5971" s="23">
        <v>0.5</v>
      </c>
      <c r="D5971" s="23">
        <v>10</v>
      </c>
      <c r="E5971" s="23">
        <v>5</v>
      </c>
      <c r="F5971" s="23">
        <v>30</v>
      </c>
      <c r="G5971" s="23">
        <v>70</v>
      </c>
      <c r="H5971" s="25">
        <v>0</v>
      </c>
    </row>
    <row r="5972" spans="1:8">
      <c r="A5972" s="23">
        <v>5969</v>
      </c>
      <c r="B5972" s="23">
        <v>1000</v>
      </c>
      <c r="C5972" s="23">
        <v>0.5</v>
      </c>
      <c r="D5972" s="23">
        <v>10</v>
      </c>
      <c r="E5972" s="23">
        <v>5</v>
      </c>
      <c r="F5972" s="23">
        <v>30</v>
      </c>
      <c r="G5972" s="23">
        <v>100</v>
      </c>
      <c r="H5972" s="25">
        <v>0</v>
      </c>
    </row>
    <row r="5973" spans="1:8">
      <c r="A5973" s="23">
        <v>5970</v>
      </c>
      <c r="B5973" s="23">
        <v>1000</v>
      </c>
      <c r="C5973" s="23">
        <v>0.5</v>
      </c>
      <c r="D5973" s="23">
        <v>10</v>
      </c>
      <c r="E5973" s="23">
        <v>5</v>
      </c>
      <c r="F5973" s="23">
        <v>60</v>
      </c>
      <c r="G5973" s="23">
        <v>0</v>
      </c>
      <c r="H5973" s="25">
        <v>0</v>
      </c>
    </row>
    <row r="5974" spans="1:8">
      <c r="A5974" s="23">
        <v>5971</v>
      </c>
      <c r="B5974" s="23">
        <v>1000</v>
      </c>
      <c r="C5974" s="23">
        <v>0.5</v>
      </c>
      <c r="D5974" s="23">
        <v>10</v>
      </c>
      <c r="E5974" s="23">
        <v>5</v>
      </c>
      <c r="F5974" s="23">
        <v>60</v>
      </c>
      <c r="G5974" s="23">
        <v>5</v>
      </c>
      <c r="H5974" s="25">
        <v>0</v>
      </c>
    </row>
    <row r="5975" spans="1:8">
      <c r="A5975" s="23">
        <v>5972</v>
      </c>
      <c r="B5975" s="23">
        <v>1000</v>
      </c>
      <c r="C5975" s="23">
        <v>0.5</v>
      </c>
      <c r="D5975" s="23">
        <v>10</v>
      </c>
      <c r="E5975" s="23">
        <v>5</v>
      </c>
      <c r="F5975" s="23">
        <v>60</v>
      </c>
      <c r="G5975" s="23">
        <v>10</v>
      </c>
      <c r="H5975" s="25">
        <v>0</v>
      </c>
    </row>
    <row r="5976" spans="1:8">
      <c r="A5976" s="23">
        <v>5973</v>
      </c>
      <c r="B5976" s="23">
        <v>1000</v>
      </c>
      <c r="C5976" s="23">
        <v>0.5</v>
      </c>
      <c r="D5976" s="23">
        <v>10</v>
      </c>
      <c r="E5976" s="23">
        <v>5</v>
      </c>
      <c r="F5976" s="23">
        <v>60</v>
      </c>
      <c r="G5976" s="23">
        <v>40</v>
      </c>
      <c r="H5976" s="25">
        <v>0</v>
      </c>
    </row>
    <row r="5977" spans="1:8">
      <c r="A5977" s="23">
        <v>5974</v>
      </c>
      <c r="B5977" s="23">
        <v>1000</v>
      </c>
      <c r="C5977" s="23">
        <v>0.5</v>
      </c>
      <c r="D5977" s="23">
        <v>10</v>
      </c>
      <c r="E5977" s="23">
        <v>5</v>
      </c>
      <c r="F5977" s="23">
        <v>60</v>
      </c>
      <c r="G5977" s="23">
        <v>70</v>
      </c>
      <c r="H5977" s="25">
        <v>0</v>
      </c>
    </row>
    <row r="5978" spans="1:8">
      <c r="A5978" s="23">
        <v>5975</v>
      </c>
      <c r="B5978" s="23">
        <v>1000</v>
      </c>
      <c r="C5978" s="23">
        <v>0.5</v>
      </c>
      <c r="D5978" s="23">
        <v>10</v>
      </c>
      <c r="E5978" s="23">
        <v>5</v>
      </c>
      <c r="F5978" s="23">
        <v>60</v>
      </c>
      <c r="G5978" s="23">
        <v>100</v>
      </c>
      <c r="H5978" s="25">
        <v>0</v>
      </c>
    </row>
    <row r="5979" spans="1:8">
      <c r="A5979" s="23">
        <v>5976</v>
      </c>
      <c r="B5979" s="23">
        <v>1000</v>
      </c>
      <c r="C5979" s="23">
        <v>0.5</v>
      </c>
      <c r="D5979" s="23">
        <v>10</v>
      </c>
      <c r="E5979" s="23">
        <v>10</v>
      </c>
      <c r="F5979" s="23">
        <v>0</v>
      </c>
      <c r="G5979" s="23">
        <v>0</v>
      </c>
      <c r="H5979" s="25">
        <v>0</v>
      </c>
    </row>
    <row r="5980" spans="1:8">
      <c r="A5980" s="23">
        <v>5977</v>
      </c>
      <c r="B5980" s="23">
        <v>1000</v>
      </c>
      <c r="C5980" s="23">
        <v>0.5</v>
      </c>
      <c r="D5980" s="23">
        <v>10</v>
      </c>
      <c r="E5980" s="23">
        <v>10</v>
      </c>
      <c r="F5980" s="23">
        <v>0</v>
      </c>
      <c r="G5980" s="23">
        <v>5</v>
      </c>
      <c r="H5980" s="25">
        <v>0</v>
      </c>
    </row>
    <row r="5981" spans="1:8">
      <c r="A5981" s="23">
        <v>5978</v>
      </c>
      <c r="B5981" s="23">
        <v>1000</v>
      </c>
      <c r="C5981" s="23">
        <v>0.5</v>
      </c>
      <c r="D5981" s="23">
        <v>10</v>
      </c>
      <c r="E5981" s="23">
        <v>10</v>
      </c>
      <c r="F5981" s="23">
        <v>0</v>
      </c>
      <c r="G5981" s="23">
        <v>10</v>
      </c>
      <c r="H5981" s="25">
        <v>0</v>
      </c>
    </row>
    <row r="5982" spans="1:8">
      <c r="A5982" s="23">
        <v>5979</v>
      </c>
      <c r="B5982" s="23">
        <v>1000</v>
      </c>
      <c r="C5982" s="23">
        <v>0.5</v>
      </c>
      <c r="D5982" s="23">
        <v>10</v>
      </c>
      <c r="E5982" s="23">
        <v>10</v>
      </c>
      <c r="F5982" s="23">
        <v>0</v>
      </c>
      <c r="G5982" s="23">
        <v>40</v>
      </c>
      <c r="H5982" s="25">
        <v>0</v>
      </c>
    </row>
    <row r="5983" spans="1:8">
      <c r="A5983" s="23">
        <v>5980</v>
      </c>
      <c r="B5983" s="23">
        <v>1000</v>
      </c>
      <c r="C5983" s="23">
        <v>0.5</v>
      </c>
      <c r="D5983" s="23">
        <v>10</v>
      </c>
      <c r="E5983" s="23">
        <v>10</v>
      </c>
      <c r="F5983" s="23">
        <v>0</v>
      </c>
      <c r="G5983" s="23">
        <v>70</v>
      </c>
      <c r="H5983" s="25">
        <v>0</v>
      </c>
    </row>
    <row r="5984" spans="1:8">
      <c r="A5984" s="23">
        <v>5981</v>
      </c>
      <c r="B5984" s="23">
        <v>1000</v>
      </c>
      <c r="C5984" s="23">
        <v>0.5</v>
      </c>
      <c r="D5984" s="23">
        <v>10</v>
      </c>
      <c r="E5984" s="23">
        <v>10</v>
      </c>
      <c r="F5984" s="23">
        <v>0</v>
      </c>
      <c r="G5984" s="23">
        <v>100</v>
      </c>
      <c r="H5984" s="25">
        <v>0</v>
      </c>
    </row>
    <row r="5985" spans="1:8">
      <c r="A5985" s="23">
        <v>5982</v>
      </c>
      <c r="B5985" s="23">
        <v>1000</v>
      </c>
      <c r="C5985" s="23">
        <v>0.5</v>
      </c>
      <c r="D5985" s="23">
        <v>10</v>
      </c>
      <c r="E5985" s="23">
        <v>10</v>
      </c>
      <c r="F5985" s="23">
        <v>30</v>
      </c>
      <c r="G5985" s="23">
        <v>0</v>
      </c>
      <c r="H5985" s="25">
        <v>0</v>
      </c>
    </row>
    <row r="5986" spans="1:8">
      <c r="A5986" s="23">
        <v>5983</v>
      </c>
      <c r="B5986" s="23">
        <v>1000</v>
      </c>
      <c r="C5986" s="23">
        <v>0.5</v>
      </c>
      <c r="D5986" s="23">
        <v>10</v>
      </c>
      <c r="E5986" s="23">
        <v>10</v>
      </c>
      <c r="F5986" s="23">
        <v>30</v>
      </c>
      <c r="G5986" s="23">
        <v>5</v>
      </c>
      <c r="H5986" s="25">
        <v>0</v>
      </c>
    </row>
    <row r="5987" spans="1:8">
      <c r="A5987" s="23">
        <v>5984</v>
      </c>
      <c r="B5987" s="23">
        <v>1000</v>
      </c>
      <c r="C5987" s="23">
        <v>0.5</v>
      </c>
      <c r="D5987" s="23">
        <v>10</v>
      </c>
      <c r="E5987" s="23">
        <v>10</v>
      </c>
      <c r="F5987" s="23">
        <v>30</v>
      </c>
      <c r="G5987" s="23">
        <v>10</v>
      </c>
      <c r="H5987" s="25">
        <v>0</v>
      </c>
    </row>
    <row r="5988" spans="1:8">
      <c r="A5988" s="23">
        <v>5985</v>
      </c>
      <c r="B5988" s="23">
        <v>1000</v>
      </c>
      <c r="C5988" s="23">
        <v>0.5</v>
      </c>
      <c r="D5988" s="23">
        <v>10</v>
      </c>
      <c r="E5988" s="23">
        <v>10</v>
      </c>
      <c r="F5988" s="23">
        <v>30</v>
      </c>
      <c r="G5988" s="23">
        <v>40</v>
      </c>
      <c r="H5988" s="25">
        <v>0</v>
      </c>
    </row>
    <row r="5989" spans="1:8">
      <c r="A5989" s="23">
        <v>5986</v>
      </c>
      <c r="B5989" s="23">
        <v>1000</v>
      </c>
      <c r="C5989" s="23">
        <v>0.5</v>
      </c>
      <c r="D5989" s="23">
        <v>10</v>
      </c>
      <c r="E5989" s="23">
        <v>10</v>
      </c>
      <c r="F5989" s="23">
        <v>30</v>
      </c>
      <c r="G5989" s="23">
        <v>70</v>
      </c>
      <c r="H5989" s="25">
        <v>0</v>
      </c>
    </row>
    <row r="5990" spans="1:8">
      <c r="A5990" s="23">
        <v>5987</v>
      </c>
      <c r="B5990" s="23">
        <v>1000</v>
      </c>
      <c r="C5990" s="23">
        <v>0.5</v>
      </c>
      <c r="D5990" s="23">
        <v>10</v>
      </c>
      <c r="E5990" s="23">
        <v>10</v>
      </c>
      <c r="F5990" s="23">
        <v>30</v>
      </c>
      <c r="G5990" s="23">
        <v>100</v>
      </c>
      <c r="H5990" s="25">
        <v>0</v>
      </c>
    </row>
    <row r="5991" spans="1:8">
      <c r="A5991" s="23">
        <v>5988</v>
      </c>
      <c r="B5991" s="23">
        <v>1000</v>
      </c>
      <c r="C5991" s="23">
        <v>0.5</v>
      </c>
      <c r="D5991" s="23">
        <v>10</v>
      </c>
      <c r="E5991" s="23">
        <v>10</v>
      </c>
      <c r="F5991" s="23">
        <v>60</v>
      </c>
      <c r="G5991" s="23">
        <v>0</v>
      </c>
      <c r="H5991" s="25">
        <v>0</v>
      </c>
    </row>
    <row r="5992" spans="1:8">
      <c r="A5992" s="23">
        <v>5989</v>
      </c>
      <c r="B5992" s="23">
        <v>1000</v>
      </c>
      <c r="C5992" s="23">
        <v>0.5</v>
      </c>
      <c r="D5992" s="23">
        <v>10</v>
      </c>
      <c r="E5992" s="23">
        <v>10</v>
      </c>
      <c r="F5992" s="23">
        <v>60</v>
      </c>
      <c r="G5992" s="23">
        <v>5</v>
      </c>
      <c r="H5992" s="25">
        <v>0</v>
      </c>
    </row>
    <row r="5993" spans="1:8">
      <c r="A5993" s="23">
        <v>5990</v>
      </c>
      <c r="B5993" s="23">
        <v>1000</v>
      </c>
      <c r="C5993" s="23">
        <v>0.5</v>
      </c>
      <c r="D5993" s="23">
        <v>10</v>
      </c>
      <c r="E5993" s="23">
        <v>10</v>
      </c>
      <c r="F5993" s="23">
        <v>60</v>
      </c>
      <c r="G5993" s="23">
        <v>10</v>
      </c>
      <c r="H5993" s="25">
        <v>0</v>
      </c>
    </row>
    <row r="5994" spans="1:8">
      <c r="A5994" s="23">
        <v>5991</v>
      </c>
      <c r="B5994" s="23">
        <v>1000</v>
      </c>
      <c r="C5994" s="23">
        <v>0.5</v>
      </c>
      <c r="D5994" s="23">
        <v>10</v>
      </c>
      <c r="E5994" s="23">
        <v>10</v>
      </c>
      <c r="F5994" s="23">
        <v>60</v>
      </c>
      <c r="G5994" s="23">
        <v>40</v>
      </c>
      <c r="H5994" s="25">
        <v>0</v>
      </c>
    </row>
    <row r="5995" spans="1:8">
      <c r="A5995" s="23">
        <v>5992</v>
      </c>
      <c r="B5995" s="23">
        <v>1000</v>
      </c>
      <c r="C5995" s="23">
        <v>0.5</v>
      </c>
      <c r="D5995" s="23">
        <v>10</v>
      </c>
      <c r="E5995" s="23">
        <v>10</v>
      </c>
      <c r="F5995" s="23">
        <v>60</v>
      </c>
      <c r="G5995" s="23">
        <v>70</v>
      </c>
      <c r="H5995" s="25">
        <v>0</v>
      </c>
    </row>
    <row r="5996" spans="1:8">
      <c r="A5996" s="23">
        <v>5993</v>
      </c>
      <c r="B5996" s="23">
        <v>1000</v>
      </c>
      <c r="C5996" s="23">
        <v>0.5</v>
      </c>
      <c r="D5996" s="23">
        <v>10</v>
      </c>
      <c r="E5996" s="23">
        <v>10</v>
      </c>
      <c r="F5996" s="23">
        <v>60</v>
      </c>
      <c r="G5996" s="23">
        <v>100</v>
      </c>
      <c r="H5996" s="25">
        <v>0</v>
      </c>
    </row>
    <row r="5997" spans="1:8">
      <c r="A5997" s="23">
        <v>5994</v>
      </c>
      <c r="B5997" s="23">
        <v>1000</v>
      </c>
      <c r="C5997" s="23">
        <v>0.5</v>
      </c>
      <c r="D5997" s="23">
        <v>10</v>
      </c>
      <c r="E5997" s="23">
        <v>20</v>
      </c>
      <c r="F5997" s="23">
        <v>0</v>
      </c>
      <c r="G5997" s="23">
        <v>0</v>
      </c>
      <c r="H5997" s="25">
        <v>0</v>
      </c>
    </row>
    <row r="5998" spans="1:8">
      <c r="A5998" s="23">
        <v>5995</v>
      </c>
      <c r="B5998" s="23">
        <v>1000</v>
      </c>
      <c r="C5998" s="23">
        <v>0.5</v>
      </c>
      <c r="D5998" s="23">
        <v>10</v>
      </c>
      <c r="E5998" s="23">
        <v>20</v>
      </c>
      <c r="F5998" s="23">
        <v>0</v>
      </c>
      <c r="G5998" s="23">
        <v>5</v>
      </c>
      <c r="H5998" s="25">
        <v>0</v>
      </c>
    </row>
    <row r="5999" spans="1:8">
      <c r="A5999" s="23">
        <v>5996</v>
      </c>
      <c r="B5999" s="23">
        <v>1000</v>
      </c>
      <c r="C5999" s="23">
        <v>0.5</v>
      </c>
      <c r="D5999" s="23">
        <v>10</v>
      </c>
      <c r="E5999" s="23">
        <v>20</v>
      </c>
      <c r="F5999" s="23">
        <v>0</v>
      </c>
      <c r="G5999" s="23">
        <v>10</v>
      </c>
      <c r="H5999" s="25">
        <v>0</v>
      </c>
    </row>
    <row r="6000" spans="1:8">
      <c r="A6000" s="23">
        <v>5997</v>
      </c>
      <c r="B6000" s="23">
        <v>1000</v>
      </c>
      <c r="C6000" s="23">
        <v>0.5</v>
      </c>
      <c r="D6000" s="23">
        <v>10</v>
      </c>
      <c r="E6000" s="23">
        <v>20</v>
      </c>
      <c r="F6000" s="23">
        <v>0</v>
      </c>
      <c r="G6000" s="23">
        <v>40</v>
      </c>
      <c r="H6000" s="25">
        <v>0</v>
      </c>
    </row>
    <row r="6001" spans="1:8">
      <c r="A6001" s="23">
        <v>5998</v>
      </c>
      <c r="B6001" s="23">
        <v>1000</v>
      </c>
      <c r="C6001" s="23">
        <v>0.5</v>
      </c>
      <c r="D6001" s="23">
        <v>10</v>
      </c>
      <c r="E6001" s="23">
        <v>20</v>
      </c>
      <c r="F6001" s="23">
        <v>0</v>
      </c>
      <c r="G6001" s="23">
        <v>70</v>
      </c>
      <c r="H6001" s="25">
        <v>0</v>
      </c>
    </row>
    <row r="6002" spans="1:8">
      <c r="A6002" s="23">
        <v>5999</v>
      </c>
      <c r="B6002" s="23">
        <v>1000</v>
      </c>
      <c r="C6002" s="23">
        <v>0.5</v>
      </c>
      <c r="D6002" s="23">
        <v>10</v>
      </c>
      <c r="E6002" s="23">
        <v>20</v>
      </c>
      <c r="F6002" s="23">
        <v>0</v>
      </c>
      <c r="G6002" s="23">
        <v>100</v>
      </c>
      <c r="H6002" s="25">
        <v>0</v>
      </c>
    </row>
    <row r="6003" spans="1:8">
      <c r="A6003" s="23">
        <v>6000</v>
      </c>
      <c r="B6003" s="23">
        <v>1000</v>
      </c>
      <c r="C6003" s="23">
        <v>0.5</v>
      </c>
      <c r="D6003" s="23">
        <v>10</v>
      </c>
      <c r="E6003" s="23">
        <v>20</v>
      </c>
      <c r="F6003" s="23">
        <v>30</v>
      </c>
      <c r="G6003" s="23">
        <v>0</v>
      </c>
      <c r="H6003" s="25">
        <v>0</v>
      </c>
    </row>
    <row r="6004" spans="1:8">
      <c r="A6004" s="23">
        <v>6001</v>
      </c>
      <c r="B6004" s="23">
        <v>1000</v>
      </c>
      <c r="C6004" s="23">
        <v>0.5</v>
      </c>
      <c r="D6004" s="23">
        <v>10</v>
      </c>
      <c r="E6004" s="23">
        <v>20</v>
      </c>
      <c r="F6004" s="23">
        <v>30</v>
      </c>
      <c r="G6004" s="23">
        <v>5</v>
      </c>
      <c r="H6004" s="25">
        <v>0</v>
      </c>
    </row>
    <row r="6005" spans="1:8">
      <c r="A6005" s="23">
        <v>6002</v>
      </c>
      <c r="B6005" s="23">
        <v>1000</v>
      </c>
      <c r="C6005" s="23">
        <v>0.5</v>
      </c>
      <c r="D6005" s="23">
        <v>10</v>
      </c>
      <c r="E6005" s="23">
        <v>20</v>
      </c>
      <c r="F6005" s="23">
        <v>30</v>
      </c>
      <c r="G6005" s="23">
        <v>10</v>
      </c>
      <c r="H6005" s="25">
        <v>0</v>
      </c>
    </row>
    <row r="6006" spans="1:8">
      <c r="A6006" s="23">
        <v>6003</v>
      </c>
      <c r="B6006" s="23">
        <v>1000</v>
      </c>
      <c r="C6006" s="23">
        <v>0.5</v>
      </c>
      <c r="D6006" s="23">
        <v>10</v>
      </c>
      <c r="E6006" s="23">
        <v>20</v>
      </c>
      <c r="F6006" s="23">
        <v>30</v>
      </c>
      <c r="G6006" s="23">
        <v>40</v>
      </c>
      <c r="H6006" s="25">
        <v>0</v>
      </c>
    </row>
    <row r="6007" spans="1:8">
      <c r="A6007" s="23">
        <v>6004</v>
      </c>
      <c r="B6007" s="23">
        <v>1000</v>
      </c>
      <c r="C6007" s="23">
        <v>0.5</v>
      </c>
      <c r="D6007" s="23">
        <v>10</v>
      </c>
      <c r="E6007" s="23">
        <v>20</v>
      </c>
      <c r="F6007" s="23">
        <v>30</v>
      </c>
      <c r="G6007" s="23">
        <v>70</v>
      </c>
      <c r="H6007" s="25">
        <v>0</v>
      </c>
    </row>
    <row r="6008" spans="1:8">
      <c r="A6008" s="23">
        <v>6005</v>
      </c>
      <c r="B6008" s="23">
        <v>1000</v>
      </c>
      <c r="C6008" s="23">
        <v>0.5</v>
      </c>
      <c r="D6008" s="23">
        <v>10</v>
      </c>
      <c r="E6008" s="23">
        <v>20</v>
      </c>
      <c r="F6008" s="23">
        <v>30</v>
      </c>
      <c r="G6008" s="23">
        <v>100</v>
      </c>
      <c r="H6008" s="25">
        <v>0</v>
      </c>
    </row>
    <row r="6009" spans="1:8">
      <c r="A6009" s="23">
        <v>6006</v>
      </c>
      <c r="B6009" s="23">
        <v>1000</v>
      </c>
      <c r="C6009" s="23">
        <v>0.5</v>
      </c>
      <c r="D6009" s="23">
        <v>10</v>
      </c>
      <c r="E6009" s="23">
        <v>20</v>
      </c>
      <c r="F6009" s="23">
        <v>60</v>
      </c>
      <c r="G6009" s="23">
        <v>0</v>
      </c>
      <c r="H6009" s="25">
        <v>0</v>
      </c>
    </row>
    <row r="6010" spans="1:8">
      <c r="A6010" s="23">
        <v>6007</v>
      </c>
      <c r="B6010" s="23">
        <v>1000</v>
      </c>
      <c r="C6010" s="23">
        <v>0.5</v>
      </c>
      <c r="D6010" s="23">
        <v>10</v>
      </c>
      <c r="E6010" s="23">
        <v>20</v>
      </c>
      <c r="F6010" s="23">
        <v>60</v>
      </c>
      <c r="G6010" s="23">
        <v>5</v>
      </c>
      <c r="H6010" s="25">
        <v>0</v>
      </c>
    </row>
    <row r="6011" spans="1:8">
      <c r="A6011" s="23">
        <v>6008</v>
      </c>
      <c r="B6011" s="23">
        <v>1000</v>
      </c>
      <c r="C6011" s="23">
        <v>0.5</v>
      </c>
      <c r="D6011" s="23">
        <v>10</v>
      </c>
      <c r="E6011" s="23">
        <v>20</v>
      </c>
      <c r="F6011" s="23">
        <v>60</v>
      </c>
      <c r="G6011" s="23">
        <v>10</v>
      </c>
      <c r="H6011" s="25">
        <v>0</v>
      </c>
    </row>
    <row r="6012" spans="1:8">
      <c r="A6012" s="23">
        <v>6009</v>
      </c>
      <c r="B6012" s="23">
        <v>1000</v>
      </c>
      <c r="C6012" s="23">
        <v>0.5</v>
      </c>
      <c r="D6012" s="23">
        <v>10</v>
      </c>
      <c r="E6012" s="23">
        <v>20</v>
      </c>
      <c r="F6012" s="23">
        <v>60</v>
      </c>
      <c r="G6012" s="23">
        <v>40</v>
      </c>
      <c r="H6012" s="25">
        <v>0</v>
      </c>
    </row>
    <row r="6013" spans="1:8">
      <c r="A6013" s="23">
        <v>6010</v>
      </c>
      <c r="B6013" s="23">
        <v>1000</v>
      </c>
      <c r="C6013" s="23">
        <v>0.5</v>
      </c>
      <c r="D6013" s="23">
        <v>10</v>
      </c>
      <c r="E6013" s="23">
        <v>20</v>
      </c>
      <c r="F6013" s="23">
        <v>60</v>
      </c>
      <c r="G6013" s="23">
        <v>70</v>
      </c>
      <c r="H6013" s="25">
        <v>0</v>
      </c>
    </row>
    <row r="6014" spans="1:8">
      <c r="A6014" s="23">
        <v>6011</v>
      </c>
      <c r="B6014" s="23">
        <v>1000</v>
      </c>
      <c r="C6014" s="23">
        <v>0.5</v>
      </c>
      <c r="D6014" s="23">
        <v>10</v>
      </c>
      <c r="E6014" s="23">
        <v>20</v>
      </c>
      <c r="F6014" s="23">
        <v>60</v>
      </c>
      <c r="G6014" s="23">
        <v>100</v>
      </c>
      <c r="H6014" s="25">
        <v>0</v>
      </c>
    </row>
    <row r="6015" spans="1:8">
      <c r="A6015" s="23">
        <v>6012</v>
      </c>
      <c r="B6015" s="23">
        <v>1000</v>
      </c>
      <c r="C6015" s="23">
        <v>0.5</v>
      </c>
      <c r="D6015" s="23">
        <v>10</v>
      </c>
      <c r="E6015" s="23">
        <v>50</v>
      </c>
      <c r="F6015" s="23">
        <v>0</v>
      </c>
      <c r="G6015" s="23">
        <v>0</v>
      </c>
      <c r="H6015" s="25">
        <v>0</v>
      </c>
    </row>
    <row r="6016" spans="1:8">
      <c r="A6016" s="23">
        <v>6013</v>
      </c>
      <c r="B6016" s="23">
        <v>1000</v>
      </c>
      <c r="C6016" s="23">
        <v>0.5</v>
      </c>
      <c r="D6016" s="23">
        <v>10</v>
      </c>
      <c r="E6016" s="23">
        <v>50</v>
      </c>
      <c r="F6016" s="23">
        <v>0</v>
      </c>
      <c r="G6016" s="23">
        <v>5</v>
      </c>
      <c r="H6016" s="25">
        <v>0</v>
      </c>
    </row>
    <row r="6017" spans="1:8">
      <c r="A6017" s="23">
        <v>6014</v>
      </c>
      <c r="B6017" s="23">
        <v>1000</v>
      </c>
      <c r="C6017" s="23">
        <v>0.5</v>
      </c>
      <c r="D6017" s="23">
        <v>10</v>
      </c>
      <c r="E6017" s="23">
        <v>50</v>
      </c>
      <c r="F6017" s="23">
        <v>0</v>
      </c>
      <c r="G6017" s="23">
        <v>10</v>
      </c>
      <c r="H6017" s="25">
        <v>0</v>
      </c>
    </row>
    <row r="6018" spans="1:8">
      <c r="A6018" s="23">
        <v>6015</v>
      </c>
      <c r="B6018" s="23">
        <v>1000</v>
      </c>
      <c r="C6018" s="23">
        <v>0.5</v>
      </c>
      <c r="D6018" s="23">
        <v>10</v>
      </c>
      <c r="E6018" s="23">
        <v>50</v>
      </c>
      <c r="F6018" s="23">
        <v>0</v>
      </c>
      <c r="G6018" s="23">
        <v>40</v>
      </c>
      <c r="H6018" s="25">
        <v>0</v>
      </c>
    </row>
    <row r="6019" spans="1:8">
      <c r="A6019" s="23">
        <v>6016</v>
      </c>
      <c r="B6019" s="23">
        <v>1000</v>
      </c>
      <c r="C6019" s="23">
        <v>0.5</v>
      </c>
      <c r="D6019" s="23">
        <v>10</v>
      </c>
      <c r="E6019" s="23">
        <v>50</v>
      </c>
      <c r="F6019" s="23">
        <v>0</v>
      </c>
      <c r="G6019" s="23">
        <v>70</v>
      </c>
      <c r="H6019" s="25">
        <v>0</v>
      </c>
    </row>
    <row r="6020" spans="1:8">
      <c r="A6020" s="23">
        <v>6017</v>
      </c>
      <c r="B6020" s="23">
        <v>1000</v>
      </c>
      <c r="C6020" s="23">
        <v>0.5</v>
      </c>
      <c r="D6020" s="23">
        <v>10</v>
      </c>
      <c r="E6020" s="23">
        <v>50</v>
      </c>
      <c r="F6020" s="23">
        <v>0</v>
      </c>
      <c r="G6020" s="23">
        <v>100</v>
      </c>
      <c r="H6020" s="25">
        <v>0</v>
      </c>
    </row>
    <row r="6021" spans="1:8">
      <c r="A6021" s="23">
        <v>6018</v>
      </c>
      <c r="B6021" s="23">
        <v>1000</v>
      </c>
      <c r="C6021" s="23">
        <v>0.5</v>
      </c>
      <c r="D6021" s="23">
        <v>10</v>
      </c>
      <c r="E6021" s="23">
        <v>50</v>
      </c>
      <c r="F6021" s="23">
        <v>30</v>
      </c>
      <c r="G6021" s="23">
        <v>0</v>
      </c>
      <c r="H6021" s="25">
        <v>0</v>
      </c>
    </row>
    <row r="6022" spans="1:8">
      <c r="A6022" s="23">
        <v>6019</v>
      </c>
      <c r="B6022" s="23">
        <v>1000</v>
      </c>
      <c r="C6022" s="23">
        <v>0.5</v>
      </c>
      <c r="D6022" s="23">
        <v>10</v>
      </c>
      <c r="E6022" s="23">
        <v>50</v>
      </c>
      <c r="F6022" s="23">
        <v>30</v>
      </c>
      <c r="G6022" s="23">
        <v>5</v>
      </c>
      <c r="H6022" s="25">
        <v>0</v>
      </c>
    </row>
    <row r="6023" spans="1:8">
      <c r="A6023" s="23">
        <v>6020</v>
      </c>
      <c r="B6023" s="23">
        <v>1000</v>
      </c>
      <c r="C6023" s="23">
        <v>0.5</v>
      </c>
      <c r="D6023" s="23">
        <v>10</v>
      </c>
      <c r="E6023" s="23">
        <v>50</v>
      </c>
      <c r="F6023" s="23">
        <v>30</v>
      </c>
      <c r="G6023" s="23">
        <v>10</v>
      </c>
      <c r="H6023" s="25">
        <v>0</v>
      </c>
    </row>
    <row r="6024" spans="1:8">
      <c r="A6024" s="23">
        <v>6021</v>
      </c>
      <c r="B6024" s="23">
        <v>1000</v>
      </c>
      <c r="C6024" s="23">
        <v>0.5</v>
      </c>
      <c r="D6024" s="23">
        <v>10</v>
      </c>
      <c r="E6024" s="23">
        <v>50</v>
      </c>
      <c r="F6024" s="23">
        <v>30</v>
      </c>
      <c r="G6024" s="23">
        <v>40</v>
      </c>
      <c r="H6024" s="25">
        <v>0</v>
      </c>
    </row>
    <row r="6025" spans="1:8">
      <c r="A6025" s="23">
        <v>6022</v>
      </c>
      <c r="B6025" s="23">
        <v>1000</v>
      </c>
      <c r="C6025" s="23">
        <v>0.5</v>
      </c>
      <c r="D6025" s="23">
        <v>10</v>
      </c>
      <c r="E6025" s="23">
        <v>50</v>
      </c>
      <c r="F6025" s="23">
        <v>30</v>
      </c>
      <c r="G6025" s="23">
        <v>70</v>
      </c>
      <c r="H6025" s="25">
        <v>0</v>
      </c>
    </row>
    <row r="6026" spans="1:8">
      <c r="A6026" s="23">
        <v>6023</v>
      </c>
      <c r="B6026" s="23">
        <v>1000</v>
      </c>
      <c r="C6026" s="23">
        <v>0.5</v>
      </c>
      <c r="D6026" s="23">
        <v>10</v>
      </c>
      <c r="E6026" s="23">
        <v>50</v>
      </c>
      <c r="F6026" s="23">
        <v>30</v>
      </c>
      <c r="G6026" s="23">
        <v>100</v>
      </c>
      <c r="H6026" s="25">
        <v>0</v>
      </c>
    </row>
    <row r="6027" spans="1:8">
      <c r="A6027" s="23">
        <v>6024</v>
      </c>
      <c r="B6027" s="23">
        <v>1000</v>
      </c>
      <c r="C6027" s="23">
        <v>0.5</v>
      </c>
      <c r="D6027" s="23">
        <v>10</v>
      </c>
      <c r="E6027" s="23">
        <v>50</v>
      </c>
      <c r="F6027" s="23">
        <v>60</v>
      </c>
      <c r="G6027" s="23">
        <v>0</v>
      </c>
      <c r="H6027" s="25">
        <v>0</v>
      </c>
    </row>
    <row r="6028" spans="1:8">
      <c r="A6028" s="23">
        <v>6025</v>
      </c>
      <c r="B6028" s="23">
        <v>1000</v>
      </c>
      <c r="C6028" s="23">
        <v>0.5</v>
      </c>
      <c r="D6028" s="23">
        <v>10</v>
      </c>
      <c r="E6028" s="23">
        <v>50</v>
      </c>
      <c r="F6028" s="23">
        <v>60</v>
      </c>
      <c r="G6028" s="23">
        <v>5</v>
      </c>
      <c r="H6028" s="25">
        <v>0</v>
      </c>
    </row>
    <row r="6029" spans="1:8">
      <c r="A6029" s="23">
        <v>6026</v>
      </c>
      <c r="B6029" s="23">
        <v>1000</v>
      </c>
      <c r="C6029" s="23">
        <v>0.5</v>
      </c>
      <c r="D6029" s="23">
        <v>10</v>
      </c>
      <c r="E6029" s="23">
        <v>50</v>
      </c>
      <c r="F6029" s="23">
        <v>60</v>
      </c>
      <c r="G6029" s="23">
        <v>10</v>
      </c>
      <c r="H6029" s="25">
        <v>0</v>
      </c>
    </row>
    <row r="6030" spans="1:8">
      <c r="A6030" s="23">
        <v>6027</v>
      </c>
      <c r="B6030" s="23">
        <v>1000</v>
      </c>
      <c r="C6030" s="23">
        <v>0.5</v>
      </c>
      <c r="D6030" s="23">
        <v>10</v>
      </c>
      <c r="E6030" s="23">
        <v>50</v>
      </c>
      <c r="F6030" s="23">
        <v>60</v>
      </c>
      <c r="G6030" s="23">
        <v>40</v>
      </c>
      <c r="H6030" s="25">
        <v>0</v>
      </c>
    </row>
    <row r="6031" spans="1:8">
      <c r="A6031" s="23">
        <v>6028</v>
      </c>
      <c r="B6031" s="23">
        <v>1000</v>
      </c>
      <c r="C6031" s="23">
        <v>0.5</v>
      </c>
      <c r="D6031" s="23">
        <v>10</v>
      </c>
      <c r="E6031" s="23">
        <v>50</v>
      </c>
      <c r="F6031" s="23">
        <v>60</v>
      </c>
      <c r="G6031" s="23">
        <v>70</v>
      </c>
      <c r="H6031" s="25">
        <v>0</v>
      </c>
    </row>
    <row r="6032" spans="1:8">
      <c r="A6032" s="23">
        <v>6029</v>
      </c>
      <c r="B6032" s="23">
        <v>1000</v>
      </c>
      <c r="C6032" s="23">
        <v>0.5</v>
      </c>
      <c r="D6032" s="23">
        <v>10</v>
      </c>
      <c r="E6032" s="23">
        <v>50</v>
      </c>
      <c r="F6032" s="23">
        <v>60</v>
      </c>
      <c r="G6032" s="23">
        <v>100</v>
      </c>
      <c r="H6032" s="25">
        <v>0</v>
      </c>
    </row>
    <row r="6033" spans="1:8">
      <c r="A6033" s="23">
        <v>6030</v>
      </c>
      <c r="B6033" s="23">
        <v>1000</v>
      </c>
      <c r="C6033" s="23">
        <v>0.5</v>
      </c>
      <c r="D6033" s="23">
        <v>50</v>
      </c>
      <c r="E6033" s="23">
        <v>1</v>
      </c>
      <c r="F6033" s="23">
        <v>0</v>
      </c>
      <c r="G6033" s="23">
        <v>0</v>
      </c>
      <c r="H6033" s="25">
        <v>0</v>
      </c>
    </row>
    <row r="6034" spans="1:8">
      <c r="A6034" s="23">
        <v>6031</v>
      </c>
      <c r="B6034" s="23">
        <v>1000</v>
      </c>
      <c r="C6034" s="23">
        <v>0.5</v>
      </c>
      <c r="D6034" s="23">
        <v>50</v>
      </c>
      <c r="E6034" s="23">
        <v>1</v>
      </c>
      <c r="F6034" s="23">
        <v>0</v>
      </c>
      <c r="G6034" s="23">
        <v>5</v>
      </c>
      <c r="H6034" s="25">
        <v>0</v>
      </c>
    </row>
    <row r="6035" spans="1:8">
      <c r="A6035" s="23">
        <v>6032</v>
      </c>
      <c r="B6035" s="23">
        <v>1000</v>
      </c>
      <c r="C6035" s="23">
        <v>0.5</v>
      </c>
      <c r="D6035" s="23">
        <v>50</v>
      </c>
      <c r="E6035" s="23">
        <v>1</v>
      </c>
      <c r="F6035" s="23">
        <v>0</v>
      </c>
      <c r="G6035" s="23">
        <v>10</v>
      </c>
      <c r="H6035" s="25">
        <v>0</v>
      </c>
    </row>
    <row r="6036" spans="1:8">
      <c r="A6036" s="23">
        <v>6033</v>
      </c>
      <c r="B6036" s="23">
        <v>1000</v>
      </c>
      <c r="C6036" s="23">
        <v>0.5</v>
      </c>
      <c r="D6036" s="23">
        <v>50</v>
      </c>
      <c r="E6036" s="23">
        <v>1</v>
      </c>
      <c r="F6036" s="23">
        <v>0</v>
      </c>
      <c r="G6036" s="23">
        <v>40</v>
      </c>
      <c r="H6036" s="25">
        <v>0</v>
      </c>
    </row>
    <row r="6037" spans="1:8">
      <c r="A6037" s="23">
        <v>6034</v>
      </c>
      <c r="B6037" s="23">
        <v>1000</v>
      </c>
      <c r="C6037" s="23">
        <v>0.5</v>
      </c>
      <c r="D6037" s="23">
        <v>50</v>
      </c>
      <c r="E6037" s="23">
        <v>1</v>
      </c>
      <c r="F6037" s="23">
        <v>0</v>
      </c>
      <c r="G6037" s="23">
        <v>70</v>
      </c>
      <c r="H6037" s="25">
        <v>0</v>
      </c>
    </row>
    <row r="6038" spans="1:8">
      <c r="A6038" s="23">
        <v>6035</v>
      </c>
      <c r="B6038" s="23">
        <v>1000</v>
      </c>
      <c r="C6038" s="23">
        <v>0.5</v>
      </c>
      <c r="D6038" s="23">
        <v>50</v>
      </c>
      <c r="E6038" s="23">
        <v>1</v>
      </c>
      <c r="F6038" s="23">
        <v>0</v>
      </c>
      <c r="G6038" s="23">
        <v>100</v>
      </c>
      <c r="H6038" s="25">
        <v>0</v>
      </c>
    </row>
    <row r="6039" spans="1:8">
      <c r="A6039" s="23">
        <v>6036</v>
      </c>
      <c r="B6039" s="23">
        <v>1000</v>
      </c>
      <c r="C6039" s="23">
        <v>0.5</v>
      </c>
      <c r="D6039" s="23">
        <v>50</v>
      </c>
      <c r="E6039" s="23">
        <v>1</v>
      </c>
      <c r="F6039" s="23">
        <v>30</v>
      </c>
      <c r="G6039" s="23">
        <v>0</v>
      </c>
      <c r="H6039" s="25">
        <v>0</v>
      </c>
    </row>
    <row r="6040" spans="1:8">
      <c r="A6040" s="23">
        <v>6037</v>
      </c>
      <c r="B6040" s="23">
        <v>1000</v>
      </c>
      <c r="C6040" s="23">
        <v>0.5</v>
      </c>
      <c r="D6040" s="23">
        <v>50</v>
      </c>
      <c r="E6040" s="23">
        <v>1</v>
      </c>
      <c r="F6040" s="23">
        <v>30</v>
      </c>
      <c r="G6040" s="23">
        <v>5</v>
      </c>
      <c r="H6040" s="25">
        <v>0</v>
      </c>
    </row>
    <row r="6041" spans="1:8">
      <c r="A6041" s="23">
        <v>6038</v>
      </c>
      <c r="B6041" s="23">
        <v>1000</v>
      </c>
      <c r="C6041" s="23">
        <v>0.5</v>
      </c>
      <c r="D6041" s="23">
        <v>50</v>
      </c>
      <c r="E6041" s="23">
        <v>1</v>
      </c>
      <c r="F6041" s="23">
        <v>30</v>
      </c>
      <c r="G6041" s="23">
        <v>10</v>
      </c>
      <c r="H6041" s="25">
        <v>0</v>
      </c>
    </row>
    <row r="6042" spans="1:8">
      <c r="A6042" s="23">
        <v>6039</v>
      </c>
      <c r="B6042" s="23">
        <v>1000</v>
      </c>
      <c r="C6042" s="23">
        <v>0.5</v>
      </c>
      <c r="D6042" s="23">
        <v>50</v>
      </c>
      <c r="E6042" s="23">
        <v>1</v>
      </c>
      <c r="F6042" s="23">
        <v>30</v>
      </c>
      <c r="G6042" s="23">
        <v>40</v>
      </c>
      <c r="H6042" s="25">
        <v>0</v>
      </c>
    </row>
    <row r="6043" spans="1:8">
      <c r="A6043" s="23">
        <v>6040</v>
      </c>
      <c r="B6043" s="23">
        <v>1000</v>
      </c>
      <c r="C6043" s="23">
        <v>0.5</v>
      </c>
      <c r="D6043" s="23">
        <v>50</v>
      </c>
      <c r="E6043" s="23">
        <v>1</v>
      </c>
      <c r="F6043" s="23">
        <v>30</v>
      </c>
      <c r="G6043" s="23">
        <v>70</v>
      </c>
      <c r="H6043" s="25">
        <v>0</v>
      </c>
    </row>
    <row r="6044" spans="1:8">
      <c r="A6044" s="23">
        <v>6041</v>
      </c>
      <c r="B6044" s="23">
        <v>1000</v>
      </c>
      <c r="C6044" s="23">
        <v>0.5</v>
      </c>
      <c r="D6044" s="23">
        <v>50</v>
      </c>
      <c r="E6044" s="23">
        <v>1</v>
      </c>
      <c r="F6044" s="23">
        <v>30</v>
      </c>
      <c r="G6044" s="23">
        <v>100</v>
      </c>
      <c r="H6044" s="25">
        <v>0</v>
      </c>
    </row>
    <row r="6045" spans="1:8">
      <c r="A6045" s="23">
        <v>6042</v>
      </c>
      <c r="B6045" s="23">
        <v>1000</v>
      </c>
      <c r="C6045" s="23">
        <v>0.5</v>
      </c>
      <c r="D6045" s="23">
        <v>50</v>
      </c>
      <c r="E6045" s="23">
        <v>1</v>
      </c>
      <c r="F6045" s="23">
        <v>60</v>
      </c>
      <c r="G6045" s="23">
        <v>0</v>
      </c>
      <c r="H6045" s="25">
        <v>0</v>
      </c>
    </row>
    <row r="6046" spans="1:8">
      <c r="A6046" s="23">
        <v>6043</v>
      </c>
      <c r="B6046" s="23">
        <v>1000</v>
      </c>
      <c r="C6046" s="23">
        <v>0.5</v>
      </c>
      <c r="D6046" s="23">
        <v>50</v>
      </c>
      <c r="E6046" s="23">
        <v>1</v>
      </c>
      <c r="F6046" s="23">
        <v>60</v>
      </c>
      <c r="G6046" s="23">
        <v>5</v>
      </c>
      <c r="H6046" s="25">
        <v>0</v>
      </c>
    </row>
    <row r="6047" spans="1:8">
      <c r="A6047" s="23">
        <v>6044</v>
      </c>
      <c r="B6047" s="23">
        <v>1000</v>
      </c>
      <c r="C6047" s="23">
        <v>0.5</v>
      </c>
      <c r="D6047" s="23">
        <v>50</v>
      </c>
      <c r="E6047" s="23">
        <v>1</v>
      </c>
      <c r="F6047" s="23">
        <v>60</v>
      </c>
      <c r="G6047" s="23">
        <v>10</v>
      </c>
      <c r="H6047" s="25">
        <v>0</v>
      </c>
    </row>
    <row r="6048" spans="1:8">
      <c r="A6048" s="23">
        <v>6045</v>
      </c>
      <c r="B6048" s="23">
        <v>1000</v>
      </c>
      <c r="C6048" s="23">
        <v>0.5</v>
      </c>
      <c r="D6048" s="23">
        <v>50</v>
      </c>
      <c r="E6048" s="23">
        <v>1</v>
      </c>
      <c r="F6048" s="23">
        <v>60</v>
      </c>
      <c r="G6048" s="23">
        <v>40</v>
      </c>
      <c r="H6048" s="25">
        <v>0</v>
      </c>
    </row>
    <row r="6049" spans="1:8">
      <c r="A6049" s="23">
        <v>6046</v>
      </c>
      <c r="B6049" s="23">
        <v>1000</v>
      </c>
      <c r="C6049" s="23">
        <v>0.5</v>
      </c>
      <c r="D6049" s="23">
        <v>50</v>
      </c>
      <c r="E6049" s="23">
        <v>1</v>
      </c>
      <c r="F6049" s="23">
        <v>60</v>
      </c>
      <c r="G6049" s="23">
        <v>70</v>
      </c>
      <c r="H6049" s="25">
        <v>0</v>
      </c>
    </row>
    <row r="6050" spans="1:8">
      <c r="A6050" s="23">
        <v>6047</v>
      </c>
      <c r="B6050" s="23">
        <v>1000</v>
      </c>
      <c r="C6050" s="23">
        <v>0.5</v>
      </c>
      <c r="D6050" s="23">
        <v>50</v>
      </c>
      <c r="E6050" s="23">
        <v>1</v>
      </c>
      <c r="F6050" s="23">
        <v>60</v>
      </c>
      <c r="G6050" s="23">
        <v>100</v>
      </c>
      <c r="H6050" s="25">
        <v>0</v>
      </c>
    </row>
    <row r="6051" spans="1:8">
      <c r="A6051" s="23">
        <v>6048</v>
      </c>
      <c r="B6051" s="23">
        <v>1000</v>
      </c>
      <c r="C6051" s="23">
        <v>0.5</v>
      </c>
      <c r="D6051" s="23">
        <v>50</v>
      </c>
      <c r="E6051" s="23">
        <v>5</v>
      </c>
      <c r="F6051" s="23">
        <v>0</v>
      </c>
      <c r="G6051" s="23">
        <v>0</v>
      </c>
      <c r="H6051" s="25">
        <v>0</v>
      </c>
    </row>
    <row r="6052" spans="1:8">
      <c r="A6052" s="23">
        <v>6049</v>
      </c>
      <c r="B6052" s="23">
        <v>1000</v>
      </c>
      <c r="C6052" s="23">
        <v>0.5</v>
      </c>
      <c r="D6052" s="23">
        <v>50</v>
      </c>
      <c r="E6052" s="23">
        <v>5</v>
      </c>
      <c r="F6052" s="23">
        <v>0</v>
      </c>
      <c r="G6052" s="23">
        <v>5</v>
      </c>
      <c r="H6052" s="25">
        <v>0</v>
      </c>
    </row>
    <row r="6053" spans="1:8">
      <c r="A6053" s="23">
        <v>6050</v>
      </c>
      <c r="B6053" s="23">
        <v>1000</v>
      </c>
      <c r="C6053" s="23">
        <v>0.5</v>
      </c>
      <c r="D6053" s="23">
        <v>50</v>
      </c>
      <c r="E6053" s="23">
        <v>5</v>
      </c>
      <c r="F6053" s="23">
        <v>0</v>
      </c>
      <c r="G6053" s="23">
        <v>10</v>
      </c>
      <c r="H6053" s="25">
        <v>0</v>
      </c>
    </row>
    <row r="6054" spans="1:8">
      <c r="A6054" s="23">
        <v>6051</v>
      </c>
      <c r="B6054" s="23">
        <v>1000</v>
      </c>
      <c r="C6054" s="23">
        <v>0.5</v>
      </c>
      <c r="D6054" s="23">
        <v>50</v>
      </c>
      <c r="E6054" s="23">
        <v>5</v>
      </c>
      <c r="F6054" s="23">
        <v>0</v>
      </c>
      <c r="G6054" s="23">
        <v>40</v>
      </c>
      <c r="H6054" s="25">
        <v>0</v>
      </c>
    </row>
    <row r="6055" spans="1:8">
      <c r="A6055" s="23">
        <v>6052</v>
      </c>
      <c r="B6055" s="23">
        <v>1000</v>
      </c>
      <c r="C6055" s="23">
        <v>0.5</v>
      </c>
      <c r="D6055" s="23">
        <v>50</v>
      </c>
      <c r="E6055" s="23">
        <v>5</v>
      </c>
      <c r="F6055" s="23">
        <v>0</v>
      </c>
      <c r="G6055" s="23">
        <v>70</v>
      </c>
      <c r="H6055" s="25">
        <v>0</v>
      </c>
    </row>
    <row r="6056" spans="1:8">
      <c r="A6056" s="23">
        <v>6053</v>
      </c>
      <c r="B6056" s="23">
        <v>1000</v>
      </c>
      <c r="C6056" s="23">
        <v>0.5</v>
      </c>
      <c r="D6056" s="23">
        <v>50</v>
      </c>
      <c r="E6056" s="23">
        <v>5</v>
      </c>
      <c r="F6056" s="23">
        <v>0</v>
      </c>
      <c r="G6056" s="23">
        <v>100</v>
      </c>
      <c r="H6056" s="25">
        <v>0</v>
      </c>
    </row>
    <row r="6057" spans="1:8">
      <c r="A6057" s="23">
        <v>6054</v>
      </c>
      <c r="B6057" s="23">
        <v>1000</v>
      </c>
      <c r="C6057" s="23">
        <v>0.5</v>
      </c>
      <c r="D6057" s="23">
        <v>50</v>
      </c>
      <c r="E6057" s="23">
        <v>5</v>
      </c>
      <c r="F6057" s="23">
        <v>30</v>
      </c>
      <c r="G6057" s="23">
        <v>0</v>
      </c>
      <c r="H6057" s="25">
        <v>0</v>
      </c>
    </row>
    <row r="6058" spans="1:8">
      <c r="A6058" s="23">
        <v>6055</v>
      </c>
      <c r="B6058" s="23">
        <v>1000</v>
      </c>
      <c r="C6058" s="23">
        <v>0.5</v>
      </c>
      <c r="D6058" s="23">
        <v>50</v>
      </c>
      <c r="E6058" s="23">
        <v>5</v>
      </c>
      <c r="F6058" s="23">
        <v>30</v>
      </c>
      <c r="G6058" s="23">
        <v>5</v>
      </c>
      <c r="H6058" s="25">
        <v>0</v>
      </c>
    </row>
    <row r="6059" spans="1:8">
      <c r="A6059" s="23">
        <v>6056</v>
      </c>
      <c r="B6059" s="23">
        <v>1000</v>
      </c>
      <c r="C6059" s="23">
        <v>0.5</v>
      </c>
      <c r="D6059" s="23">
        <v>50</v>
      </c>
      <c r="E6059" s="23">
        <v>5</v>
      </c>
      <c r="F6059" s="23">
        <v>30</v>
      </c>
      <c r="G6059" s="23">
        <v>10</v>
      </c>
      <c r="H6059" s="25">
        <v>0</v>
      </c>
    </row>
    <row r="6060" spans="1:8">
      <c r="A6060" s="23">
        <v>6057</v>
      </c>
      <c r="B6060" s="23">
        <v>1000</v>
      </c>
      <c r="C6060" s="23">
        <v>0.5</v>
      </c>
      <c r="D6060" s="23">
        <v>50</v>
      </c>
      <c r="E6060" s="23">
        <v>5</v>
      </c>
      <c r="F6060" s="23">
        <v>30</v>
      </c>
      <c r="G6060" s="23">
        <v>40</v>
      </c>
      <c r="H6060" s="25">
        <v>0</v>
      </c>
    </row>
    <row r="6061" spans="1:8">
      <c r="A6061" s="23">
        <v>6058</v>
      </c>
      <c r="B6061" s="23">
        <v>1000</v>
      </c>
      <c r="C6061" s="23">
        <v>0.5</v>
      </c>
      <c r="D6061" s="23">
        <v>50</v>
      </c>
      <c r="E6061" s="23">
        <v>5</v>
      </c>
      <c r="F6061" s="23">
        <v>30</v>
      </c>
      <c r="G6061" s="23">
        <v>70</v>
      </c>
      <c r="H6061" s="25">
        <v>0</v>
      </c>
    </row>
    <row r="6062" spans="1:8">
      <c r="A6062" s="23">
        <v>6059</v>
      </c>
      <c r="B6062" s="23">
        <v>1000</v>
      </c>
      <c r="C6062" s="23">
        <v>0.5</v>
      </c>
      <c r="D6062" s="23">
        <v>50</v>
      </c>
      <c r="E6062" s="23">
        <v>5</v>
      </c>
      <c r="F6062" s="23">
        <v>30</v>
      </c>
      <c r="G6062" s="23">
        <v>100</v>
      </c>
      <c r="H6062" s="25">
        <v>0</v>
      </c>
    </row>
    <row r="6063" spans="1:8">
      <c r="A6063" s="23">
        <v>6060</v>
      </c>
      <c r="B6063" s="23">
        <v>1000</v>
      </c>
      <c r="C6063" s="23">
        <v>0.5</v>
      </c>
      <c r="D6063" s="23">
        <v>50</v>
      </c>
      <c r="E6063" s="23">
        <v>5</v>
      </c>
      <c r="F6063" s="23">
        <v>60</v>
      </c>
      <c r="G6063" s="23">
        <v>0</v>
      </c>
      <c r="H6063" s="25">
        <v>0</v>
      </c>
    </row>
    <row r="6064" spans="1:8">
      <c r="A6064" s="23">
        <v>6061</v>
      </c>
      <c r="B6064" s="23">
        <v>1000</v>
      </c>
      <c r="C6064" s="23">
        <v>0.5</v>
      </c>
      <c r="D6064" s="23">
        <v>50</v>
      </c>
      <c r="E6064" s="23">
        <v>5</v>
      </c>
      <c r="F6064" s="23">
        <v>60</v>
      </c>
      <c r="G6064" s="23">
        <v>5</v>
      </c>
      <c r="H6064" s="25">
        <v>0</v>
      </c>
    </row>
    <row r="6065" spans="1:8">
      <c r="A6065" s="23">
        <v>6062</v>
      </c>
      <c r="B6065" s="23">
        <v>1000</v>
      </c>
      <c r="C6065" s="23">
        <v>0.5</v>
      </c>
      <c r="D6065" s="23">
        <v>50</v>
      </c>
      <c r="E6065" s="23">
        <v>5</v>
      </c>
      <c r="F6065" s="23">
        <v>60</v>
      </c>
      <c r="G6065" s="23">
        <v>10</v>
      </c>
      <c r="H6065" s="25">
        <v>0</v>
      </c>
    </row>
    <row r="6066" spans="1:8">
      <c r="A6066" s="23">
        <v>6063</v>
      </c>
      <c r="B6066" s="23">
        <v>1000</v>
      </c>
      <c r="C6066" s="23">
        <v>0.5</v>
      </c>
      <c r="D6066" s="23">
        <v>50</v>
      </c>
      <c r="E6066" s="23">
        <v>5</v>
      </c>
      <c r="F6066" s="23">
        <v>60</v>
      </c>
      <c r="G6066" s="23">
        <v>40</v>
      </c>
      <c r="H6066" s="25">
        <v>0</v>
      </c>
    </row>
    <row r="6067" spans="1:8">
      <c r="A6067" s="23">
        <v>6064</v>
      </c>
      <c r="B6067" s="23">
        <v>1000</v>
      </c>
      <c r="C6067" s="23">
        <v>0.5</v>
      </c>
      <c r="D6067" s="23">
        <v>50</v>
      </c>
      <c r="E6067" s="23">
        <v>5</v>
      </c>
      <c r="F6067" s="23">
        <v>60</v>
      </c>
      <c r="G6067" s="23">
        <v>70</v>
      </c>
      <c r="H6067" s="25">
        <v>0</v>
      </c>
    </row>
    <row r="6068" spans="1:8">
      <c r="A6068" s="23">
        <v>6065</v>
      </c>
      <c r="B6068" s="23">
        <v>1000</v>
      </c>
      <c r="C6068" s="23">
        <v>0.5</v>
      </c>
      <c r="D6068" s="23">
        <v>50</v>
      </c>
      <c r="E6068" s="23">
        <v>5</v>
      </c>
      <c r="F6068" s="23">
        <v>60</v>
      </c>
      <c r="G6068" s="23">
        <v>100</v>
      </c>
      <c r="H6068" s="25">
        <v>0</v>
      </c>
    </row>
    <row r="6069" spans="1:8">
      <c r="A6069" s="23">
        <v>6066</v>
      </c>
      <c r="B6069" s="23">
        <v>1000</v>
      </c>
      <c r="C6069" s="23">
        <v>0.5</v>
      </c>
      <c r="D6069" s="23">
        <v>50</v>
      </c>
      <c r="E6069" s="23">
        <v>10</v>
      </c>
      <c r="F6069" s="23">
        <v>0</v>
      </c>
      <c r="G6069" s="23">
        <v>0</v>
      </c>
      <c r="H6069" s="25">
        <v>0</v>
      </c>
    </row>
    <row r="6070" spans="1:8">
      <c r="A6070" s="23">
        <v>6067</v>
      </c>
      <c r="B6070" s="23">
        <v>1000</v>
      </c>
      <c r="C6070" s="23">
        <v>0.5</v>
      </c>
      <c r="D6070" s="23">
        <v>50</v>
      </c>
      <c r="E6070" s="23">
        <v>10</v>
      </c>
      <c r="F6070" s="23">
        <v>0</v>
      </c>
      <c r="G6070" s="23">
        <v>5</v>
      </c>
      <c r="H6070" s="25">
        <v>0</v>
      </c>
    </row>
    <row r="6071" spans="1:8">
      <c r="A6071" s="23">
        <v>6068</v>
      </c>
      <c r="B6071" s="23">
        <v>1000</v>
      </c>
      <c r="C6071" s="23">
        <v>0.5</v>
      </c>
      <c r="D6071" s="23">
        <v>50</v>
      </c>
      <c r="E6071" s="23">
        <v>10</v>
      </c>
      <c r="F6071" s="23">
        <v>0</v>
      </c>
      <c r="G6071" s="23">
        <v>10</v>
      </c>
      <c r="H6071" s="25">
        <v>0</v>
      </c>
    </row>
    <row r="6072" spans="1:8">
      <c r="A6072" s="23">
        <v>6069</v>
      </c>
      <c r="B6072" s="23">
        <v>1000</v>
      </c>
      <c r="C6072" s="23">
        <v>0.5</v>
      </c>
      <c r="D6072" s="23">
        <v>50</v>
      </c>
      <c r="E6072" s="23">
        <v>10</v>
      </c>
      <c r="F6072" s="23">
        <v>0</v>
      </c>
      <c r="G6072" s="23">
        <v>40</v>
      </c>
      <c r="H6072" s="25">
        <v>0</v>
      </c>
    </row>
    <row r="6073" spans="1:8">
      <c r="A6073" s="23">
        <v>6070</v>
      </c>
      <c r="B6073" s="23">
        <v>1000</v>
      </c>
      <c r="C6073" s="23">
        <v>0.5</v>
      </c>
      <c r="D6073" s="23">
        <v>50</v>
      </c>
      <c r="E6073" s="23">
        <v>10</v>
      </c>
      <c r="F6073" s="23">
        <v>0</v>
      </c>
      <c r="G6073" s="23">
        <v>70</v>
      </c>
      <c r="H6073" s="25">
        <v>0</v>
      </c>
    </row>
    <row r="6074" spans="1:8">
      <c r="A6074" s="23">
        <v>6071</v>
      </c>
      <c r="B6074" s="23">
        <v>1000</v>
      </c>
      <c r="C6074" s="23">
        <v>0.5</v>
      </c>
      <c r="D6074" s="23">
        <v>50</v>
      </c>
      <c r="E6074" s="23">
        <v>10</v>
      </c>
      <c r="F6074" s="23">
        <v>0</v>
      </c>
      <c r="G6074" s="23">
        <v>100</v>
      </c>
      <c r="H6074" s="25">
        <v>0</v>
      </c>
    </row>
    <row r="6075" spans="1:8">
      <c r="A6075" s="23">
        <v>6072</v>
      </c>
      <c r="B6075" s="23">
        <v>1000</v>
      </c>
      <c r="C6075" s="23">
        <v>0.5</v>
      </c>
      <c r="D6075" s="23">
        <v>50</v>
      </c>
      <c r="E6075" s="23">
        <v>10</v>
      </c>
      <c r="F6075" s="23">
        <v>30</v>
      </c>
      <c r="G6075" s="23">
        <v>0</v>
      </c>
      <c r="H6075" s="25">
        <v>0</v>
      </c>
    </row>
    <row r="6076" spans="1:8">
      <c r="A6076" s="23">
        <v>6073</v>
      </c>
      <c r="B6076" s="23">
        <v>1000</v>
      </c>
      <c r="C6076" s="23">
        <v>0.5</v>
      </c>
      <c r="D6076" s="23">
        <v>50</v>
      </c>
      <c r="E6076" s="23">
        <v>10</v>
      </c>
      <c r="F6076" s="23">
        <v>30</v>
      </c>
      <c r="G6076" s="23">
        <v>5</v>
      </c>
      <c r="H6076" s="25">
        <v>0</v>
      </c>
    </row>
    <row r="6077" spans="1:8">
      <c r="A6077" s="23">
        <v>6074</v>
      </c>
      <c r="B6077" s="23">
        <v>1000</v>
      </c>
      <c r="C6077" s="23">
        <v>0.5</v>
      </c>
      <c r="D6077" s="23">
        <v>50</v>
      </c>
      <c r="E6077" s="23">
        <v>10</v>
      </c>
      <c r="F6077" s="23">
        <v>30</v>
      </c>
      <c r="G6077" s="23">
        <v>10</v>
      </c>
      <c r="H6077" s="25">
        <v>0</v>
      </c>
    </row>
    <row r="6078" spans="1:8">
      <c r="A6078" s="23">
        <v>6075</v>
      </c>
      <c r="B6078" s="23">
        <v>1000</v>
      </c>
      <c r="C6078" s="23">
        <v>0.5</v>
      </c>
      <c r="D6078" s="23">
        <v>50</v>
      </c>
      <c r="E6078" s="23">
        <v>10</v>
      </c>
      <c r="F6078" s="23">
        <v>30</v>
      </c>
      <c r="G6078" s="23">
        <v>40</v>
      </c>
      <c r="H6078" s="25">
        <v>0</v>
      </c>
    </row>
    <row r="6079" spans="1:8">
      <c r="A6079" s="23">
        <v>6076</v>
      </c>
      <c r="B6079" s="23">
        <v>1000</v>
      </c>
      <c r="C6079" s="23">
        <v>0.5</v>
      </c>
      <c r="D6079" s="23">
        <v>50</v>
      </c>
      <c r="E6079" s="23">
        <v>10</v>
      </c>
      <c r="F6079" s="23">
        <v>30</v>
      </c>
      <c r="G6079" s="23">
        <v>70</v>
      </c>
      <c r="H6079" s="25">
        <v>0</v>
      </c>
    </row>
    <row r="6080" spans="1:8">
      <c r="A6080" s="23">
        <v>6077</v>
      </c>
      <c r="B6080" s="23">
        <v>1000</v>
      </c>
      <c r="C6080" s="23">
        <v>0.5</v>
      </c>
      <c r="D6080" s="23">
        <v>50</v>
      </c>
      <c r="E6080" s="23">
        <v>10</v>
      </c>
      <c r="F6080" s="23">
        <v>30</v>
      </c>
      <c r="G6080" s="23">
        <v>100</v>
      </c>
      <c r="H6080" s="25">
        <v>0</v>
      </c>
    </row>
    <row r="6081" spans="1:8">
      <c r="A6081" s="23">
        <v>6078</v>
      </c>
      <c r="B6081" s="23">
        <v>1000</v>
      </c>
      <c r="C6081" s="23">
        <v>0.5</v>
      </c>
      <c r="D6081" s="23">
        <v>50</v>
      </c>
      <c r="E6081" s="23">
        <v>10</v>
      </c>
      <c r="F6081" s="23">
        <v>60</v>
      </c>
      <c r="G6081" s="23">
        <v>0</v>
      </c>
      <c r="H6081" s="25">
        <v>0</v>
      </c>
    </row>
    <row r="6082" spans="1:8">
      <c r="A6082" s="23">
        <v>6079</v>
      </c>
      <c r="B6082" s="23">
        <v>1000</v>
      </c>
      <c r="C6082" s="23">
        <v>0.5</v>
      </c>
      <c r="D6082" s="23">
        <v>50</v>
      </c>
      <c r="E6082" s="23">
        <v>10</v>
      </c>
      <c r="F6082" s="23">
        <v>60</v>
      </c>
      <c r="G6082" s="23">
        <v>5</v>
      </c>
      <c r="H6082" s="25">
        <v>0</v>
      </c>
    </row>
    <row r="6083" spans="1:8">
      <c r="A6083" s="23">
        <v>6080</v>
      </c>
      <c r="B6083" s="23">
        <v>1000</v>
      </c>
      <c r="C6083" s="23">
        <v>0.5</v>
      </c>
      <c r="D6083" s="23">
        <v>50</v>
      </c>
      <c r="E6083" s="23">
        <v>10</v>
      </c>
      <c r="F6083" s="23">
        <v>60</v>
      </c>
      <c r="G6083" s="23">
        <v>10</v>
      </c>
      <c r="H6083" s="25">
        <v>0</v>
      </c>
    </row>
    <row r="6084" spans="1:8">
      <c r="A6084" s="23">
        <v>6081</v>
      </c>
      <c r="B6084" s="23">
        <v>1000</v>
      </c>
      <c r="C6084" s="23">
        <v>0.5</v>
      </c>
      <c r="D6084" s="23">
        <v>50</v>
      </c>
      <c r="E6084" s="23">
        <v>10</v>
      </c>
      <c r="F6084" s="23">
        <v>60</v>
      </c>
      <c r="G6084" s="23">
        <v>40</v>
      </c>
      <c r="H6084" s="25">
        <v>0</v>
      </c>
    </row>
    <row r="6085" spans="1:8">
      <c r="A6085" s="23">
        <v>6082</v>
      </c>
      <c r="B6085" s="23">
        <v>1000</v>
      </c>
      <c r="C6085" s="23">
        <v>0.5</v>
      </c>
      <c r="D6085" s="23">
        <v>50</v>
      </c>
      <c r="E6085" s="23">
        <v>10</v>
      </c>
      <c r="F6085" s="23">
        <v>60</v>
      </c>
      <c r="G6085" s="23">
        <v>70</v>
      </c>
      <c r="H6085" s="25">
        <v>0</v>
      </c>
    </row>
    <row r="6086" spans="1:8">
      <c r="A6086" s="23">
        <v>6083</v>
      </c>
      <c r="B6086" s="23">
        <v>1000</v>
      </c>
      <c r="C6086" s="23">
        <v>0.5</v>
      </c>
      <c r="D6086" s="23">
        <v>50</v>
      </c>
      <c r="E6086" s="23">
        <v>10</v>
      </c>
      <c r="F6086" s="23">
        <v>60</v>
      </c>
      <c r="G6086" s="23">
        <v>100</v>
      </c>
      <c r="H6086" s="25">
        <v>0</v>
      </c>
    </row>
    <row r="6087" spans="1:8">
      <c r="A6087" s="23">
        <v>6084</v>
      </c>
      <c r="B6087" s="23">
        <v>1000</v>
      </c>
      <c r="C6087" s="23">
        <v>0.5</v>
      </c>
      <c r="D6087" s="23">
        <v>50</v>
      </c>
      <c r="E6087" s="23">
        <v>20</v>
      </c>
      <c r="F6087" s="23">
        <v>0</v>
      </c>
      <c r="G6087" s="23">
        <v>0</v>
      </c>
      <c r="H6087" s="25">
        <v>0</v>
      </c>
    </row>
    <row r="6088" spans="1:8">
      <c r="A6088" s="23">
        <v>6085</v>
      </c>
      <c r="B6088" s="23">
        <v>1000</v>
      </c>
      <c r="C6088" s="23">
        <v>0.5</v>
      </c>
      <c r="D6088" s="23">
        <v>50</v>
      </c>
      <c r="E6088" s="23">
        <v>20</v>
      </c>
      <c r="F6088" s="23">
        <v>0</v>
      </c>
      <c r="G6088" s="23">
        <v>5</v>
      </c>
      <c r="H6088" s="25">
        <v>0</v>
      </c>
    </row>
    <row r="6089" spans="1:8">
      <c r="A6089" s="23">
        <v>6086</v>
      </c>
      <c r="B6089" s="23">
        <v>1000</v>
      </c>
      <c r="C6089" s="23">
        <v>0.5</v>
      </c>
      <c r="D6089" s="23">
        <v>50</v>
      </c>
      <c r="E6089" s="23">
        <v>20</v>
      </c>
      <c r="F6089" s="23">
        <v>0</v>
      </c>
      <c r="G6089" s="23">
        <v>10</v>
      </c>
      <c r="H6089" s="25">
        <v>0</v>
      </c>
    </row>
    <row r="6090" spans="1:8">
      <c r="A6090" s="23">
        <v>6087</v>
      </c>
      <c r="B6090" s="23">
        <v>1000</v>
      </c>
      <c r="C6090" s="23">
        <v>0.5</v>
      </c>
      <c r="D6090" s="23">
        <v>50</v>
      </c>
      <c r="E6090" s="23">
        <v>20</v>
      </c>
      <c r="F6090" s="23">
        <v>0</v>
      </c>
      <c r="G6090" s="23">
        <v>40</v>
      </c>
      <c r="H6090" s="25">
        <v>0</v>
      </c>
    </row>
    <row r="6091" spans="1:8">
      <c r="A6091" s="23">
        <v>6088</v>
      </c>
      <c r="B6091" s="23">
        <v>1000</v>
      </c>
      <c r="C6091" s="23">
        <v>0.5</v>
      </c>
      <c r="D6091" s="23">
        <v>50</v>
      </c>
      <c r="E6091" s="23">
        <v>20</v>
      </c>
      <c r="F6091" s="23">
        <v>0</v>
      </c>
      <c r="G6091" s="23">
        <v>70</v>
      </c>
      <c r="H6091" s="25">
        <v>0</v>
      </c>
    </row>
    <row r="6092" spans="1:8">
      <c r="A6092" s="23">
        <v>6089</v>
      </c>
      <c r="B6092" s="23">
        <v>1000</v>
      </c>
      <c r="C6092" s="23">
        <v>0.5</v>
      </c>
      <c r="D6092" s="23">
        <v>50</v>
      </c>
      <c r="E6092" s="23">
        <v>20</v>
      </c>
      <c r="F6092" s="23">
        <v>0</v>
      </c>
      <c r="G6092" s="23">
        <v>100</v>
      </c>
      <c r="H6092" s="25">
        <v>0</v>
      </c>
    </row>
    <row r="6093" spans="1:8">
      <c r="A6093" s="23">
        <v>6090</v>
      </c>
      <c r="B6093" s="23">
        <v>1000</v>
      </c>
      <c r="C6093" s="23">
        <v>0.5</v>
      </c>
      <c r="D6093" s="23">
        <v>50</v>
      </c>
      <c r="E6093" s="23">
        <v>20</v>
      </c>
      <c r="F6093" s="23">
        <v>30</v>
      </c>
      <c r="G6093" s="23">
        <v>0</v>
      </c>
      <c r="H6093" s="25">
        <v>0</v>
      </c>
    </row>
    <row r="6094" spans="1:8">
      <c r="A6094" s="23">
        <v>6091</v>
      </c>
      <c r="B6094" s="23">
        <v>1000</v>
      </c>
      <c r="C6094" s="23">
        <v>0.5</v>
      </c>
      <c r="D6094" s="23">
        <v>50</v>
      </c>
      <c r="E6094" s="23">
        <v>20</v>
      </c>
      <c r="F6094" s="23">
        <v>30</v>
      </c>
      <c r="G6094" s="23">
        <v>5</v>
      </c>
      <c r="H6094" s="25">
        <v>0</v>
      </c>
    </row>
    <row r="6095" spans="1:8">
      <c r="A6095" s="23">
        <v>6092</v>
      </c>
      <c r="B6095" s="23">
        <v>1000</v>
      </c>
      <c r="C6095" s="23">
        <v>0.5</v>
      </c>
      <c r="D6095" s="23">
        <v>50</v>
      </c>
      <c r="E6095" s="23">
        <v>20</v>
      </c>
      <c r="F6095" s="23">
        <v>30</v>
      </c>
      <c r="G6095" s="23">
        <v>10</v>
      </c>
      <c r="H6095" s="25">
        <v>0</v>
      </c>
    </row>
    <row r="6096" spans="1:8">
      <c r="A6096" s="23">
        <v>6093</v>
      </c>
      <c r="B6096" s="23">
        <v>1000</v>
      </c>
      <c r="C6096" s="23">
        <v>0.5</v>
      </c>
      <c r="D6096" s="23">
        <v>50</v>
      </c>
      <c r="E6096" s="23">
        <v>20</v>
      </c>
      <c r="F6096" s="23">
        <v>30</v>
      </c>
      <c r="G6096" s="23">
        <v>40</v>
      </c>
      <c r="H6096" s="25">
        <v>0</v>
      </c>
    </row>
    <row r="6097" spans="1:8">
      <c r="A6097" s="23">
        <v>6094</v>
      </c>
      <c r="B6097" s="23">
        <v>1000</v>
      </c>
      <c r="C6097" s="23">
        <v>0.5</v>
      </c>
      <c r="D6097" s="23">
        <v>50</v>
      </c>
      <c r="E6097" s="23">
        <v>20</v>
      </c>
      <c r="F6097" s="23">
        <v>30</v>
      </c>
      <c r="G6097" s="23">
        <v>70</v>
      </c>
      <c r="H6097" s="25">
        <v>0</v>
      </c>
    </row>
    <row r="6098" spans="1:8">
      <c r="A6098" s="23">
        <v>6095</v>
      </c>
      <c r="B6098" s="23">
        <v>1000</v>
      </c>
      <c r="C6098" s="23">
        <v>0.5</v>
      </c>
      <c r="D6098" s="23">
        <v>50</v>
      </c>
      <c r="E6098" s="23">
        <v>20</v>
      </c>
      <c r="F6098" s="23">
        <v>30</v>
      </c>
      <c r="G6098" s="23">
        <v>100</v>
      </c>
      <c r="H6098" s="25">
        <v>0</v>
      </c>
    </row>
    <row r="6099" spans="1:8">
      <c r="A6099" s="23">
        <v>6096</v>
      </c>
      <c r="B6099" s="23">
        <v>1000</v>
      </c>
      <c r="C6099" s="23">
        <v>0.5</v>
      </c>
      <c r="D6099" s="23">
        <v>50</v>
      </c>
      <c r="E6099" s="23">
        <v>20</v>
      </c>
      <c r="F6099" s="23">
        <v>60</v>
      </c>
      <c r="G6099" s="23">
        <v>0</v>
      </c>
      <c r="H6099" s="25">
        <v>0</v>
      </c>
    </row>
    <row r="6100" spans="1:8">
      <c r="A6100" s="23">
        <v>6097</v>
      </c>
      <c r="B6100" s="23">
        <v>1000</v>
      </c>
      <c r="C6100" s="23">
        <v>0.5</v>
      </c>
      <c r="D6100" s="23">
        <v>50</v>
      </c>
      <c r="E6100" s="23">
        <v>20</v>
      </c>
      <c r="F6100" s="23">
        <v>60</v>
      </c>
      <c r="G6100" s="23">
        <v>5</v>
      </c>
      <c r="H6100" s="25">
        <v>0</v>
      </c>
    </row>
    <row r="6101" spans="1:8">
      <c r="A6101" s="23">
        <v>6098</v>
      </c>
      <c r="B6101" s="23">
        <v>1000</v>
      </c>
      <c r="C6101" s="23">
        <v>0.5</v>
      </c>
      <c r="D6101" s="23">
        <v>50</v>
      </c>
      <c r="E6101" s="23">
        <v>20</v>
      </c>
      <c r="F6101" s="23">
        <v>60</v>
      </c>
      <c r="G6101" s="23">
        <v>10</v>
      </c>
      <c r="H6101" s="25">
        <v>0</v>
      </c>
    </row>
    <row r="6102" spans="1:8">
      <c r="A6102" s="23">
        <v>6099</v>
      </c>
      <c r="B6102" s="23">
        <v>1000</v>
      </c>
      <c r="C6102" s="23">
        <v>0.5</v>
      </c>
      <c r="D6102" s="23">
        <v>50</v>
      </c>
      <c r="E6102" s="23">
        <v>20</v>
      </c>
      <c r="F6102" s="23">
        <v>60</v>
      </c>
      <c r="G6102" s="23">
        <v>40</v>
      </c>
      <c r="H6102" s="25">
        <v>0</v>
      </c>
    </row>
    <row r="6103" spans="1:8">
      <c r="A6103" s="23">
        <v>6100</v>
      </c>
      <c r="B6103" s="23">
        <v>1000</v>
      </c>
      <c r="C6103" s="23">
        <v>0.5</v>
      </c>
      <c r="D6103" s="23">
        <v>50</v>
      </c>
      <c r="E6103" s="23">
        <v>20</v>
      </c>
      <c r="F6103" s="23">
        <v>60</v>
      </c>
      <c r="G6103" s="23">
        <v>70</v>
      </c>
      <c r="H6103" s="25">
        <v>0</v>
      </c>
    </row>
    <row r="6104" spans="1:8">
      <c r="A6104" s="23">
        <v>6101</v>
      </c>
      <c r="B6104" s="23">
        <v>1000</v>
      </c>
      <c r="C6104" s="23">
        <v>0.5</v>
      </c>
      <c r="D6104" s="23">
        <v>50</v>
      </c>
      <c r="E6104" s="23">
        <v>20</v>
      </c>
      <c r="F6104" s="23">
        <v>60</v>
      </c>
      <c r="G6104" s="23">
        <v>100</v>
      </c>
      <c r="H6104" s="25">
        <v>0</v>
      </c>
    </row>
    <row r="6105" spans="1:8">
      <c r="A6105" s="23">
        <v>6102</v>
      </c>
      <c r="B6105" s="23">
        <v>1000</v>
      </c>
      <c r="C6105" s="23">
        <v>0.5</v>
      </c>
      <c r="D6105" s="23">
        <v>50</v>
      </c>
      <c r="E6105" s="23">
        <v>50</v>
      </c>
      <c r="F6105" s="23">
        <v>0</v>
      </c>
      <c r="G6105" s="23">
        <v>0</v>
      </c>
      <c r="H6105" s="25">
        <v>0</v>
      </c>
    </row>
    <row r="6106" spans="1:8">
      <c r="A6106" s="23">
        <v>6103</v>
      </c>
      <c r="B6106" s="23">
        <v>1000</v>
      </c>
      <c r="C6106" s="23">
        <v>0.5</v>
      </c>
      <c r="D6106" s="23">
        <v>50</v>
      </c>
      <c r="E6106" s="23">
        <v>50</v>
      </c>
      <c r="F6106" s="23">
        <v>0</v>
      </c>
      <c r="G6106" s="23">
        <v>5</v>
      </c>
      <c r="H6106" s="25">
        <v>0</v>
      </c>
    </row>
    <row r="6107" spans="1:8">
      <c r="A6107" s="23">
        <v>6104</v>
      </c>
      <c r="B6107" s="23">
        <v>1000</v>
      </c>
      <c r="C6107" s="23">
        <v>0.5</v>
      </c>
      <c r="D6107" s="23">
        <v>50</v>
      </c>
      <c r="E6107" s="23">
        <v>50</v>
      </c>
      <c r="F6107" s="23">
        <v>0</v>
      </c>
      <c r="G6107" s="23">
        <v>10</v>
      </c>
      <c r="H6107" s="25">
        <v>0</v>
      </c>
    </row>
    <row r="6108" spans="1:8">
      <c r="A6108" s="23">
        <v>6105</v>
      </c>
      <c r="B6108" s="23">
        <v>1000</v>
      </c>
      <c r="C6108" s="23">
        <v>0.5</v>
      </c>
      <c r="D6108" s="23">
        <v>50</v>
      </c>
      <c r="E6108" s="23">
        <v>50</v>
      </c>
      <c r="F6108" s="23">
        <v>0</v>
      </c>
      <c r="G6108" s="23">
        <v>40</v>
      </c>
      <c r="H6108" s="25">
        <v>0</v>
      </c>
    </row>
    <row r="6109" spans="1:8">
      <c r="A6109" s="23">
        <v>6106</v>
      </c>
      <c r="B6109" s="23">
        <v>1000</v>
      </c>
      <c r="C6109" s="23">
        <v>0.5</v>
      </c>
      <c r="D6109" s="23">
        <v>50</v>
      </c>
      <c r="E6109" s="23">
        <v>50</v>
      </c>
      <c r="F6109" s="23">
        <v>0</v>
      </c>
      <c r="G6109" s="23">
        <v>70</v>
      </c>
      <c r="H6109" s="25">
        <v>0</v>
      </c>
    </row>
    <row r="6110" spans="1:8">
      <c r="A6110" s="23">
        <v>6107</v>
      </c>
      <c r="B6110" s="23">
        <v>1000</v>
      </c>
      <c r="C6110" s="23">
        <v>0.5</v>
      </c>
      <c r="D6110" s="23">
        <v>50</v>
      </c>
      <c r="E6110" s="23">
        <v>50</v>
      </c>
      <c r="F6110" s="23">
        <v>0</v>
      </c>
      <c r="G6110" s="23">
        <v>100</v>
      </c>
      <c r="H6110" s="25">
        <v>0</v>
      </c>
    </row>
    <row r="6111" spans="1:8">
      <c r="A6111" s="23">
        <v>6108</v>
      </c>
      <c r="B6111" s="23">
        <v>1000</v>
      </c>
      <c r="C6111" s="23">
        <v>0.5</v>
      </c>
      <c r="D6111" s="23">
        <v>50</v>
      </c>
      <c r="E6111" s="23">
        <v>50</v>
      </c>
      <c r="F6111" s="23">
        <v>30</v>
      </c>
      <c r="G6111" s="23">
        <v>0</v>
      </c>
      <c r="H6111" s="25">
        <v>0</v>
      </c>
    </row>
    <row r="6112" spans="1:8">
      <c r="A6112" s="23">
        <v>6109</v>
      </c>
      <c r="B6112" s="23">
        <v>1000</v>
      </c>
      <c r="C6112" s="23">
        <v>0.5</v>
      </c>
      <c r="D6112" s="23">
        <v>50</v>
      </c>
      <c r="E6112" s="23">
        <v>50</v>
      </c>
      <c r="F6112" s="23">
        <v>30</v>
      </c>
      <c r="G6112" s="23">
        <v>5</v>
      </c>
      <c r="H6112" s="25">
        <v>0</v>
      </c>
    </row>
    <row r="6113" spans="1:8">
      <c r="A6113" s="23">
        <v>6110</v>
      </c>
      <c r="B6113" s="23">
        <v>1000</v>
      </c>
      <c r="C6113" s="23">
        <v>0.5</v>
      </c>
      <c r="D6113" s="23">
        <v>50</v>
      </c>
      <c r="E6113" s="23">
        <v>50</v>
      </c>
      <c r="F6113" s="23">
        <v>30</v>
      </c>
      <c r="G6113" s="23">
        <v>10</v>
      </c>
      <c r="H6113" s="25">
        <v>0</v>
      </c>
    </row>
    <row r="6114" spans="1:8">
      <c r="A6114" s="23">
        <v>6111</v>
      </c>
      <c r="B6114" s="23">
        <v>1000</v>
      </c>
      <c r="C6114" s="23">
        <v>0.5</v>
      </c>
      <c r="D6114" s="23">
        <v>50</v>
      </c>
      <c r="E6114" s="23">
        <v>50</v>
      </c>
      <c r="F6114" s="23">
        <v>30</v>
      </c>
      <c r="G6114" s="23">
        <v>40</v>
      </c>
      <c r="H6114" s="25">
        <v>0</v>
      </c>
    </row>
    <row r="6115" spans="1:8">
      <c r="A6115" s="23">
        <v>6112</v>
      </c>
      <c r="B6115" s="23">
        <v>1000</v>
      </c>
      <c r="C6115" s="23">
        <v>0.5</v>
      </c>
      <c r="D6115" s="23">
        <v>50</v>
      </c>
      <c r="E6115" s="23">
        <v>50</v>
      </c>
      <c r="F6115" s="23">
        <v>30</v>
      </c>
      <c r="G6115" s="23">
        <v>70</v>
      </c>
      <c r="H6115" s="25">
        <v>0</v>
      </c>
    </row>
    <row r="6116" spans="1:8">
      <c r="A6116" s="23">
        <v>6113</v>
      </c>
      <c r="B6116" s="23">
        <v>1000</v>
      </c>
      <c r="C6116" s="23">
        <v>0.5</v>
      </c>
      <c r="D6116" s="23">
        <v>50</v>
      </c>
      <c r="E6116" s="23">
        <v>50</v>
      </c>
      <c r="F6116" s="23">
        <v>30</v>
      </c>
      <c r="G6116" s="23">
        <v>100</v>
      </c>
      <c r="H6116" s="25">
        <v>0</v>
      </c>
    </row>
    <row r="6117" spans="1:8">
      <c r="A6117" s="23">
        <v>6114</v>
      </c>
      <c r="B6117" s="23">
        <v>1000</v>
      </c>
      <c r="C6117" s="23">
        <v>0.5</v>
      </c>
      <c r="D6117" s="23">
        <v>50</v>
      </c>
      <c r="E6117" s="23">
        <v>50</v>
      </c>
      <c r="F6117" s="23">
        <v>60</v>
      </c>
      <c r="G6117" s="23">
        <v>0</v>
      </c>
      <c r="H6117" s="25">
        <v>0</v>
      </c>
    </row>
    <row r="6118" spans="1:8">
      <c r="A6118" s="23">
        <v>6115</v>
      </c>
      <c r="B6118" s="23">
        <v>1000</v>
      </c>
      <c r="C6118" s="23">
        <v>0.5</v>
      </c>
      <c r="D6118" s="23">
        <v>50</v>
      </c>
      <c r="E6118" s="23">
        <v>50</v>
      </c>
      <c r="F6118" s="23">
        <v>60</v>
      </c>
      <c r="G6118" s="23">
        <v>5</v>
      </c>
      <c r="H6118" s="25">
        <v>0</v>
      </c>
    </row>
    <row r="6119" spans="1:8">
      <c r="A6119" s="23">
        <v>6116</v>
      </c>
      <c r="B6119" s="23">
        <v>1000</v>
      </c>
      <c r="C6119" s="23">
        <v>0.5</v>
      </c>
      <c r="D6119" s="23">
        <v>50</v>
      </c>
      <c r="E6119" s="23">
        <v>50</v>
      </c>
      <c r="F6119" s="23">
        <v>60</v>
      </c>
      <c r="G6119" s="23">
        <v>10</v>
      </c>
      <c r="H6119" s="25">
        <v>0</v>
      </c>
    </row>
    <row r="6120" spans="1:8">
      <c r="A6120" s="23">
        <v>6117</v>
      </c>
      <c r="B6120" s="23">
        <v>1000</v>
      </c>
      <c r="C6120" s="23">
        <v>0.5</v>
      </c>
      <c r="D6120" s="23">
        <v>50</v>
      </c>
      <c r="E6120" s="23">
        <v>50</v>
      </c>
      <c r="F6120" s="23">
        <v>60</v>
      </c>
      <c r="G6120" s="23">
        <v>40</v>
      </c>
      <c r="H6120" s="25">
        <v>0</v>
      </c>
    </row>
    <row r="6121" spans="1:8">
      <c r="A6121" s="23">
        <v>6118</v>
      </c>
      <c r="B6121" s="23">
        <v>1000</v>
      </c>
      <c r="C6121" s="23">
        <v>0.5</v>
      </c>
      <c r="D6121" s="23">
        <v>50</v>
      </c>
      <c r="E6121" s="23">
        <v>50</v>
      </c>
      <c r="F6121" s="23">
        <v>60</v>
      </c>
      <c r="G6121" s="23">
        <v>70</v>
      </c>
      <c r="H6121" s="25">
        <v>0</v>
      </c>
    </row>
    <row r="6122" spans="1:8">
      <c r="A6122" s="23">
        <v>6119</v>
      </c>
      <c r="B6122" s="23">
        <v>1000</v>
      </c>
      <c r="C6122" s="23">
        <v>0.5</v>
      </c>
      <c r="D6122" s="23">
        <v>50</v>
      </c>
      <c r="E6122" s="23">
        <v>50</v>
      </c>
      <c r="F6122" s="23">
        <v>60</v>
      </c>
      <c r="G6122" s="23">
        <v>100</v>
      </c>
      <c r="H6122" s="25">
        <v>0</v>
      </c>
    </row>
    <row r="6123" spans="1:8">
      <c r="A6123" s="23">
        <v>6120</v>
      </c>
      <c r="B6123" s="23">
        <v>1000</v>
      </c>
      <c r="C6123" s="23">
        <v>0.5</v>
      </c>
      <c r="D6123" s="23">
        <v>100</v>
      </c>
      <c r="E6123" s="23">
        <v>1</v>
      </c>
      <c r="F6123" s="23">
        <v>0</v>
      </c>
      <c r="G6123" s="23">
        <v>0</v>
      </c>
      <c r="H6123" s="25">
        <v>0</v>
      </c>
    </row>
    <row r="6124" spans="1:8">
      <c r="A6124" s="23">
        <v>6121</v>
      </c>
      <c r="B6124" s="23">
        <v>1000</v>
      </c>
      <c r="C6124" s="23">
        <v>0.5</v>
      </c>
      <c r="D6124" s="23">
        <v>100</v>
      </c>
      <c r="E6124" s="23">
        <v>1</v>
      </c>
      <c r="F6124" s="23">
        <v>0</v>
      </c>
      <c r="G6124" s="23">
        <v>5</v>
      </c>
      <c r="H6124" s="25">
        <v>0</v>
      </c>
    </row>
    <row r="6125" spans="1:8">
      <c r="A6125" s="23">
        <v>6122</v>
      </c>
      <c r="B6125" s="23">
        <v>1000</v>
      </c>
      <c r="C6125" s="23">
        <v>0.5</v>
      </c>
      <c r="D6125" s="23">
        <v>100</v>
      </c>
      <c r="E6125" s="23">
        <v>1</v>
      </c>
      <c r="F6125" s="23">
        <v>0</v>
      </c>
      <c r="G6125" s="23">
        <v>10</v>
      </c>
      <c r="H6125" s="25">
        <v>0</v>
      </c>
    </row>
    <row r="6126" spans="1:8">
      <c r="A6126" s="23">
        <v>6123</v>
      </c>
      <c r="B6126" s="23">
        <v>1000</v>
      </c>
      <c r="C6126" s="23">
        <v>0.5</v>
      </c>
      <c r="D6126" s="23">
        <v>100</v>
      </c>
      <c r="E6126" s="23">
        <v>1</v>
      </c>
      <c r="F6126" s="23">
        <v>0</v>
      </c>
      <c r="G6126" s="23">
        <v>40</v>
      </c>
      <c r="H6126" s="25">
        <v>0</v>
      </c>
    </row>
    <row r="6127" spans="1:8">
      <c r="A6127" s="23">
        <v>6124</v>
      </c>
      <c r="B6127" s="23">
        <v>1000</v>
      </c>
      <c r="C6127" s="23">
        <v>0.5</v>
      </c>
      <c r="D6127" s="23">
        <v>100</v>
      </c>
      <c r="E6127" s="23">
        <v>1</v>
      </c>
      <c r="F6127" s="23">
        <v>0</v>
      </c>
      <c r="G6127" s="23">
        <v>70</v>
      </c>
      <c r="H6127" s="25">
        <v>0</v>
      </c>
    </row>
    <row r="6128" spans="1:8">
      <c r="A6128" s="23">
        <v>6125</v>
      </c>
      <c r="B6128" s="23">
        <v>1000</v>
      </c>
      <c r="C6128" s="23">
        <v>0.5</v>
      </c>
      <c r="D6128" s="23">
        <v>100</v>
      </c>
      <c r="E6128" s="23">
        <v>1</v>
      </c>
      <c r="F6128" s="23">
        <v>0</v>
      </c>
      <c r="G6128" s="23">
        <v>100</v>
      </c>
      <c r="H6128" s="25">
        <v>0</v>
      </c>
    </row>
    <row r="6129" spans="1:8">
      <c r="A6129" s="23">
        <v>6126</v>
      </c>
      <c r="B6129" s="23">
        <v>1000</v>
      </c>
      <c r="C6129" s="23">
        <v>0.5</v>
      </c>
      <c r="D6129" s="23">
        <v>100</v>
      </c>
      <c r="E6129" s="23">
        <v>1</v>
      </c>
      <c r="F6129" s="23">
        <v>30</v>
      </c>
      <c r="G6129" s="23">
        <v>0</v>
      </c>
      <c r="H6129" s="25">
        <v>0</v>
      </c>
    </row>
    <row r="6130" spans="1:8">
      <c r="A6130" s="23">
        <v>6127</v>
      </c>
      <c r="B6130" s="23">
        <v>1000</v>
      </c>
      <c r="C6130" s="23">
        <v>0.5</v>
      </c>
      <c r="D6130" s="23">
        <v>100</v>
      </c>
      <c r="E6130" s="23">
        <v>1</v>
      </c>
      <c r="F6130" s="23">
        <v>30</v>
      </c>
      <c r="G6130" s="23">
        <v>5</v>
      </c>
      <c r="H6130" s="25">
        <v>0</v>
      </c>
    </row>
    <row r="6131" spans="1:8">
      <c r="A6131" s="23">
        <v>6128</v>
      </c>
      <c r="B6131" s="23">
        <v>1000</v>
      </c>
      <c r="C6131" s="23">
        <v>0.5</v>
      </c>
      <c r="D6131" s="23">
        <v>100</v>
      </c>
      <c r="E6131" s="23">
        <v>1</v>
      </c>
      <c r="F6131" s="23">
        <v>30</v>
      </c>
      <c r="G6131" s="23">
        <v>10</v>
      </c>
      <c r="H6131" s="25">
        <v>0</v>
      </c>
    </row>
    <row r="6132" spans="1:8">
      <c r="A6132" s="23">
        <v>6129</v>
      </c>
      <c r="B6132" s="23">
        <v>1000</v>
      </c>
      <c r="C6132" s="23">
        <v>0.5</v>
      </c>
      <c r="D6132" s="23">
        <v>100</v>
      </c>
      <c r="E6132" s="23">
        <v>1</v>
      </c>
      <c r="F6132" s="23">
        <v>30</v>
      </c>
      <c r="G6132" s="23">
        <v>40</v>
      </c>
      <c r="H6132" s="25">
        <v>0</v>
      </c>
    </row>
    <row r="6133" spans="1:8">
      <c r="A6133" s="23">
        <v>6130</v>
      </c>
      <c r="B6133" s="23">
        <v>1000</v>
      </c>
      <c r="C6133" s="23">
        <v>0.5</v>
      </c>
      <c r="D6133" s="23">
        <v>100</v>
      </c>
      <c r="E6133" s="23">
        <v>1</v>
      </c>
      <c r="F6133" s="23">
        <v>30</v>
      </c>
      <c r="G6133" s="23">
        <v>70</v>
      </c>
      <c r="H6133" s="25">
        <v>0</v>
      </c>
    </row>
    <row r="6134" spans="1:8">
      <c r="A6134" s="23">
        <v>6131</v>
      </c>
      <c r="B6134" s="23">
        <v>1000</v>
      </c>
      <c r="C6134" s="23">
        <v>0.5</v>
      </c>
      <c r="D6134" s="23">
        <v>100</v>
      </c>
      <c r="E6134" s="23">
        <v>1</v>
      </c>
      <c r="F6134" s="23">
        <v>30</v>
      </c>
      <c r="G6134" s="23">
        <v>100</v>
      </c>
      <c r="H6134" s="25">
        <v>0</v>
      </c>
    </row>
    <row r="6135" spans="1:8">
      <c r="A6135" s="23">
        <v>6132</v>
      </c>
      <c r="B6135" s="23">
        <v>1000</v>
      </c>
      <c r="C6135" s="23">
        <v>0.5</v>
      </c>
      <c r="D6135" s="23">
        <v>100</v>
      </c>
      <c r="E6135" s="23">
        <v>1</v>
      </c>
      <c r="F6135" s="23">
        <v>60</v>
      </c>
      <c r="G6135" s="23">
        <v>0</v>
      </c>
      <c r="H6135" s="25">
        <v>0</v>
      </c>
    </row>
    <row r="6136" spans="1:8">
      <c r="A6136" s="23">
        <v>6133</v>
      </c>
      <c r="B6136" s="23">
        <v>1000</v>
      </c>
      <c r="C6136" s="23">
        <v>0.5</v>
      </c>
      <c r="D6136" s="23">
        <v>100</v>
      </c>
      <c r="E6136" s="23">
        <v>1</v>
      </c>
      <c r="F6136" s="23">
        <v>60</v>
      </c>
      <c r="G6136" s="23">
        <v>5</v>
      </c>
      <c r="H6136" s="25">
        <v>0</v>
      </c>
    </row>
    <row r="6137" spans="1:8">
      <c r="A6137" s="23">
        <v>6134</v>
      </c>
      <c r="B6137" s="23">
        <v>1000</v>
      </c>
      <c r="C6137" s="23">
        <v>0.5</v>
      </c>
      <c r="D6137" s="23">
        <v>100</v>
      </c>
      <c r="E6137" s="23">
        <v>1</v>
      </c>
      <c r="F6137" s="23">
        <v>60</v>
      </c>
      <c r="G6137" s="23">
        <v>10</v>
      </c>
      <c r="H6137" s="25">
        <v>0</v>
      </c>
    </row>
    <row r="6138" spans="1:8">
      <c r="A6138" s="23">
        <v>6135</v>
      </c>
      <c r="B6138" s="23">
        <v>1000</v>
      </c>
      <c r="C6138" s="23">
        <v>0.5</v>
      </c>
      <c r="D6138" s="23">
        <v>100</v>
      </c>
      <c r="E6138" s="23">
        <v>1</v>
      </c>
      <c r="F6138" s="23">
        <v>60</v>
      </c>
      <c r="G6138" s="23">
        <v>40</v>
      </c>
      <c r="H6138" s="25">
        <v>0</v>
      </c>
    </row>
    <row r="6139" spans="1:8">
      <c r="A6139" s="23">
        <v>6136</v>
      </c>
      <c r="B6139" s="23">
        <v>1000</v>
      </c>
      <c r="C6139" s="23">
        <v>0.5</v>
      </c>
      <c r="D6139" s="23">
        <v>100</v>
      </c>
      <c r="E6139" s="23">
        <v>1</v>
      </c>
      <c r="F6139" s="23">
        <v>60</v>
      </c>
      <c r="G6139" s="23">
        <v>70</v>
      </c>
      <c r="H6139" s="25">
        <v>0</v>
      </c>
    </row>
    <row r="6140" spans="1:8">
      <c r="A6140" s="23">
        <v>6137</v>
      </c>
      <c r="B6140" s="23">
        <v>1000</v>
      </c>
      <c r="C6140" s="23">
        <v>0.5</v>
      </c>
      <c r="D6140" s="23">
        <v>100</v>
      </c>
      <c r="E6140" s="23">
        <v>1</v>
      </c>
      <c r="F6140" s="23">
        <v>60</v>
      </c>
      <c r="G6140" s="23">
        <v>100</v>
      </c>
      <c r="H6140" s="25">
        <v>0</v>
      </c>
    </row>
    <row r="6141" spans="1:8">
      <c r="A6141" s="23">
        <v>6138</v>
      </c>
      <c r="B6141" s="23">
        <v>1000</v>
      </c>
      <c r="C6141" s="23">
        <v>0.5</v>
      </c>
      <c r="D6141" s="23">
        <v>100</v>
      </c>
      <c r="E6141" s="23">
        <v>5</v>
      </c>
      <c r="F6141" s="23">
        <v>0</v>
      </c>
      <c r="G6141" s="23">
        <v>0</v>
      </c>
      <c r="H6141" s="25">
        <v>0</v>
      </c>
    </row>
    <row r="6142" spans="1:8">
      <c r="A6142" s="23">
        <v>6139</v>
      </c>
      <c r="B6142" s="23">
        <v>1000</v>
      </c>
      <c r="C6142" s="23">
        <v>0.5</v>
      </c>
      <c r="D6142" s="23">
        <v>100</v>
      </c>
      <c r="E6142" s="23">
        <v>5</v>
      </c>
      <c r="F6142" s="23">
        <v>0</v>
      </c>
      <c r="G6142" s="23">
        <v>5</v>
      </c>
      <c r="H6142" s="25">
        <v>0</v>
      </c>
    </row>
    <row r="6143" spans="1:8">
      <c r="A6143" s="23">
        <v>6140</v>
      </c>
      <c r="B6143" s="23">
        <v>1000</v>
      </c>
      <c r="C6143" s="23">
        <v>0.5</v>
      </c>
      <c r="D6143" s="23">
        <v>100</v>
      </c>
      <c r="E6143" s="23">
        <v>5</v>
      </c>
      <c r="F6143" s="23">
        <v>0</v>
      </c>
      <c r="G6143" s="23">
        <v>10</v>
      </c>
      <c r="H6143" s="25">
        <v>0</v>
      </c>
    </row>
    <row r="6144" spans="1:8">
      <c r="A6144" s="23">
        <v>6141</v>
      </c>
      <c r="B6144" s="23">
        <v>1000</v>
      </c>
      <c r="C6144" s="23">
        <v>0.5</v>
      </c>
      <c r="D6144" s="23">
        <v>100</v>
      </c>
      <c r="E6144" s="23">
        <v>5</v>
      </c>
      <c r="F6144" s="23">
        <v>0</v>
      </c>
      <c r="G6144" s="23">
        <v>40</v>
      </c>
      <c r="H6144" s="25">
        <v>0</v>
      </c>
    </row>
    <row r="6145" spans="1:8">
      <c r="A6145" s="23">
        <v>6142</v>
      </c>
      <c r="B6145" s="23">
        <v>1000</v>
      </c>
      <c r="C6145" s="23">
        <v>0.5</v>
      </c>
      <c r="D6145" s="23">
        <v>100</v>
      </c>
      <c r="E6145" s="23">
        <v>5</v>
      </c>
      <c r="F6145" s="23">
        <v>0</v>
      </c>
      <c r="G6145" s="23">
        <v>70</v>
      </c>
      <c r="H6145" s="25">
        <v>0</v>
      </c>
    </row>
    <row r="6146" spans="1:8">
      <c r="A6146" s="23">
        <v>6143</v>
      </c>
      <c r="B6146" s="23">
        <v>1000</v>
      </c>
      <c r="C6146" s="23">
        <v>0.5</v>
      </c>
      <c r="D6146" s="23">
        <v>100</v>
      </c>
      <c r="E6146" s="23">
        <v>5</v>
      </c>
      <c r="F6146" s="23">
        <v>0</v>
      </c>
      <c r="G6146" s="23">
        <v>100</v>
      </c>
      <c r="H6146" s="25">
        <v>0</v>
      </c>
    </row>
    <row r="6147" spans="1:8">
      <c r="A6147" s="23">
        <v>6144</v>
      </c>
      <c r="B6147" s="23">
        <v>1000</v>
      </c>
      <c r="C6147" s="23">
        <v>0.5</v>
      </c>
      <c r="D6147" s="23">
        <v>100</v>
      </c>
      <c r="E6147" s="23">
        <v>5</v>
      </c>
      <c r="F6147" s="23">
        <v>30</v>
      </c>
      <c r="G6147" s="23">
        <v>0</v>
      </c>
      <c r="H6147" s="25">
        <v>0</v>
      </c>
    </row>
    <row r="6148" spans="1:8">
      <c r="A6148" s="23">
        <v>6145</v>
      </c>
      <c r="B6148" s="23">
        <v>1000</v>
      </c>
      <c r="C6148" s="23">
        <v>0.5</v>
      </c>
      <c r="D6148" s="23">
        <v>100</v>
      </c>
      <c r="E6148" s="23">
        <v>5</v>
      </c>
      <c r="F6148" s="23">
        <v>30</v>
      </c>
      <c r="G6148" s="23">
        <v>5</v>
      </c>
      <c r="H6148" s="25">
        <v>0</v>
      </c>
    </row>
    <row r="6149" spans="1:8">
      <c r="A6149" s="23">
        <v>6146</v>
      </c>
      <c r="B6149" s="23">
        <v>1000</v>
      </c>
      <c r="C6149" s="23">
        <v>0.5</v>
      </c>
      <c r="D6149" s="23">
        <v>100</v>
      </c>
      <c r="E6149" s="23">
        <v>5</v>
      </c>
      <c r="F6149" s="23">
        <v>30</v>
      </c>
      <c r="G6149" s="23">
        <v>10</v>
      </c>
      <c r="H6149" s="25">
        <v>0</v>
      </c>
    </row>
    <row r="6150" spans="1:8">
      <c r="A6150" s="23">
        <v>6147</v>
      </c>
      <c r="B6150" s="23">
        <v>1000</v>
      </c>
      <c r="C6150" s="23">
        <v>0.5</v>
      </c>
      <c r="D6150" s="23">
        <v>100</v>
      </c>
      <c r="E6150" s="23">
        <v>5</v>
      </c>
      <c r="F6150" s="23">
        <v>30</v>
      </c>
      <c r="G6150" s="23">
        <v>40</v>
      </c>
      <c r="H6150" s="25">
        <v>0</v>
      </c>
    </row>
    <row r="6151" spans="1:8">
      <c r="A6151" s="23">
        <v>6148</v>
      </c>
      <c r="B6151" s="23">
        <v>1000</v>
      </c>
      <c r="C6151" s="23">
        <v>0.5</v>
      </c>
      <c r="D6151" s="23">
        <v>100</v>
      </c>
      <c r="E6151" s="23">
        <v>5</v>
      </c>
      <c r="F6151" s="23">
        <v>30</v>
      </c>
      <c r="G6151" s="23">
        <v>70</v>
      </c>
      <c r="H6151" s="25">
        <v>0</v>
      </c>
    </row>
    <row r="6152" spans="1:8">
      <c r="A6152" s="23">
        <v>6149</v>
      </c>
      <c r="B6152" s="23">
        <v>1000</v>
      </c>
      <c r="C6152" s="23">
        <v>0.5</v>
      </c>
      <c r="D6152" s="23">
        <v>100</v>
      </c>
      <c r="E6152" s="23">
        <v>5</v>
      </c>
      <c r="F6152" s="23">
        <v>30</v>
      </c>
      <c r="G6152" s="23">
        <v>100</v>
      </c>
      <c r="H6152" s="25">
        <v>0</v>
      </c>
    </row>
    <row r="6153" spans="1:8">
      <c r="A6153" s="23">
        <v>6150</v>
      </c>
      <c r="B6153" s="23">
        <v>1000</v>
      </c>
      <c r="C6153" s="23">
        <v>0.5</v>
      </c>
      <c r="D6153" s="23">
        <v>100</v>
      </c>
      <c r="E6153" s="23">
        <v>5</v>
      </c>
      <c r="F6153" s="23">
        <v>60</v>
      </c>
      <c r="G6153" s="23">
        <v>0</v>
      </c>
      <c r="H6153" s="25">
        <v>0</v>
      </c>
    </row>
    <row r="6154" spans="1:8">
      <c r="A6154" s="23">
        <v>6151</v>
      </c>
      <c r="B6154" s="23">
        <v>1000</v>
      </c>
      <c r="C6154" s="23">
        <v>0.5</v>
      </c>
      <c r="D6154" s="23">
        <v>100</v>
      </c>
      <c r="E6154" s="23">
        <v>5</v>
      </c>
      <c r="F6154" s="23">
        <v>60</v>
      </c>
      <c r="G6154" s="23">
        <v>5</v>
      </c>
      <c r="H6154" s="25">
        <v>0</v>
      </c>
    </row>
    <row r="6155" spans="1:8">
      <c r="A6155" s="23">
        <v>6152</v>
      </c>
      <c r="B6155" s="23">
        <v>1000</v>
      </c>
      <c r="C6155" s="23">
        <v>0.5</v>
      </c>
      <c r="D6155" s="23">
        <v>100</v>
      </c>
      <c r="E6155" s="23">
        <v>5</v>
      </c>
      <c r="F6155" s="23">
        <v>60</v>
      </c>
      <c r="G6155" s="23">
        <v>10</v>
      </c>
      <c r="H6155" s="25">
        <v>0</v>
      </c>
    </row>
    <row r="6156" spans="1:8">
      <c r="A6156" s="23">
        <v>6153</v>
      </c>
      <c r="B6156" s="23">
        <v>1000</v>
      </c>
      <c r="C6156" s="23">
        <v>0.5</v>
      </c>
      <c r="D6156" s="23">
        <v>100</v>
      </c>
      <c r="E6156" s="23">
        <v>5</v>
      </c>
      <c r="F6156" s="23">
        <v>60</v>
      </c>
      <c r="G6156" s="23">
        <v>40</v>
      </c>
      <c r="H6156" s="25">
        <v>0</v>
      </c>
    </row>
    <row r="6157" spans="1:8">
      <c r="A6157" s="23">
        <v>6154</v>
      </c>
      <c r="B6157" s="23">
        <v>1000</v>
      </c>
      <c r="C6157" s="23">
        <v>0.5</v>
      </c>
      <c r="D6157" s="23">
        <v>100</v>
      </c>
      <c r="E6157" s="23">
        <v>5</v>
      </c>
      <c r="F6157" s="23">
        <v>60</v>
      </c>
      <c r="G6157" s="23">
        <v>70</v>
      </c>
      <c r="H6157" s="25">
        <v>0</v>
      </c>
    </row>
    <row r="6158" spans="1:8">
      <c r="A6158" s="23">
        <v>6155</v>
      </c>
      <c r="B6158" s="23">
        <v>1000</v>
      </c>
      <c r="C6158" s="23">
        <v>0.5</v>
      </c>
      <c r="D6158" s="23">
        <v>100</v>
      </c>
      <c r="E6158" s="23">
        <v>5</v>
      </c>
      <c r="F6158" s="23">
        <v>60</v>
      </c>
      <c r="G6158" s="23">
        <v>100</v>
      </c>
      <c r="H6158" s="25">
        <v>0</v>
      </c>
    </row>
    <row r="6159" spans="1:8">
      <c r="A6159" s="23">
        <v>6156</v>
      </c>
      <c r="B6159" s="23">
        <v>1000</v>
      </c>
      <c r="C6159" s="23">
        <v>0.5</v>
      </c>
      <c r="D6159" s="23">
        <v>100</v>
      </c>
      <c r="E6159" s="23">
        <v>10</v>
      </c>
      <c r="F6159" s="23">
        <v>0</v>
      </c>
      <c r="G6159" s="23">
        <v>0</v>
      </c>
      <c r="H6159" s="25">
        <v>0</v>
      </c>
    </row>
    <row r="6160" spans="1:8">
      <c r="A6160" s="23">
        <v>6157</v>
      </c>
      <c r="B6160" s="23">
        <v>1000</v>
      </c>
      <c r="C6160" s="23">
        <v>0.5</v>
      </c>
      <c r="D6160" s="23">
        <v>100</v>
      </c>
      <c r="E6160" s="23">
        <v>10</v>
      </c>
      <c r="F6160" s="23">
        <v>0</v>
      </c>
      <c r="G6160" s="23">
        <v>5</v>
      </c>
      <c r="H6160" s="25">
        <v>0</v>
      </c>
    </row>
    <row r="6161" spans="1:8">
      <c r="A6161" s="23">
        <v>6158</v>
      </c>
      <c r="B6161" s="23">
        <v>1000</v>
      </c>
      <c r="C6161" s="23">
        <v>0.5</v>
      </c>
      <c r="D6161" s="23">
        <v>100</v>
      </c>
      <c r="E6161" s="23">
        <v>10</v>
      </c>
      <c r="F6161" s="23">
        <v>0</v>
      </c>
      <c r="G6161" s="23">
        <v>10</v>
      </c>
      <c r="H6161" s="25">
        <v>0</v>
      </c>
    </row>
    <row r="6162" spans="1:8">
      <c r="A6162" s="23">
        <v>6159</v>
      </c>
      <c r="B6162" s="23">
        <v>1000</v>
      </c>
      <c r="C6162" s="23">
        <v>0.5</v>
      </c>
      <c r="D6162" s="23">
        <v>100</v>
      </c>
      <c r="E6162" s="23">
        <v>10</v>
      </c>
      <c r="F6162" s="23">
        <v>0</v>
      </c>
      <c r="G6162" s="23">
        <v>40</v>
      </c>
      <c r="H6162" s="25">
        <v>0</v>
      </c>
    </row>
    <row r="6163" spans="1:8">
      <c r="A6163" s="23">
        <v>6160</v>
      </c>
      <c r="B6163" s="23">
        <v>1000</v>
      </c>
      <c r="C6163" s="23">
        <v>0.5</v>
      </c>
      <c r="D6163" s="23">
        <v>100</v>
      </c>
      <c r="E6163" s="23">
        <v>10</v>
      </c>
      <c r="F6163" s="23">
        <v>0</v>
      </c>
      <c r="G6163" s="23">
        <v>70</v>
      </c>
      <c r="H6163" s="25">
        <v>0</v>
      </c>
    </row>
    <row r="6164" spans="1:8">
      <c r="A6164" s="23">
        <v>6161</v>
      </c>
      <c r="B6164" s="23">
        <v>1000</v>
      </c>
      <c r="C6164" s="23">
        <v>0.5</v>
      </c>
      <c r="D6164" s="23">
        <v>100</v>
      </c>
      <c r="E6164" s="23">
        <v>10</v>
      </c>
      <c r="F6164" s="23">
        <v>0</v>
      </c>
      <c r="G6164" s="23">
        <v>100</v>
      </c>
      <c r="H6164" s="25">
        <v>0</v>
      </c>
    </row>
    <row r="6165" spans="1:8">
      <c r="A6165" s="23">
        <v>6162</v>
      </c>
      <c r="B6165" s="23">
        <v>1000</v>
      </c>
      <c r="C6165" s="23">
        <v>0.5</v>
      </c>
      <c r="D6165" s="23">
        <v>100</v>
      </c>
      <c r="E6165" s="23">
        <v>10</v>
      </c>
      <c r="F6165" s="23">
        <v>30</v>
      </c>
      <c r="G6165" s="23">
        <v>0</v>
      </c>
      <c r="H6165" s="25">
        <v>0</v>
      </c>
    </row>
    <row r="6166" spans="1:8">
      <c r="A6166" s="23">
        <v>6163</v>
      </c>
      <c r="B6166" s="23">
        <v>1000</v>
      </c>
      <c r="C6166" s="23">
        <v>0.5</v>
      </c>
      <c r="D6166" s="23">
        <v>100</v>
      </c>
      <c r="E6166" s="23">
        <v>10</v>
      </c>
      <c r="F6166" s="23">
        <v>30</v>
      </c>
      <c r="G6166" s="23">
        <v>5</v>
      </c>
      <c r="H6166" s="25">
        <v>0</v>
      </c>
    </row>
    <row r="6167" spans="1:8">
      <c r="A6167" s="23">
        <v>6164</v>
      </c>
      <c r="B6167" s="23">
        <v>1000</v>
      </c>
      <c r="C6167" s="23">
        <v>0.5</v>
      </c>
      <c r="D6167" s="23">
        <v>100</v>
      </c>
      <c r="E6167" s="23">
        <v>10</v>
      </c>
      <c r="F6167" s="23">
        <v>30</v>
      </c>
      <c r="G6167" s="23">
        <v>10</v>
      </c>
      <c r="H6167" s="25">
        <v>0</v>
      </c>
    </row>
    <row r="6168" spans="1:8">
      <c r="A6168" s="23">
        <v>6165</v>
      </c>
      <c r="B6168" s="23">
        <v>1000</v>
      </c>
      <c r="C6168" s="23">
        <v>0.5</v>
      </c>
      <c r="D6168" s="23">
        <v>100</v>
      </c>
      <c r="E6168" s="23">
        <v>10</v>
      </c>
      <c r="F6168" s="23">
        <v>30</v>
      </c>
      <c r="G6168" s="23">
        <v>40</v>
      </c>
      <c r="H6168" s="25">
        <v>0</v>
      </c>
    </row>
    <row r="6169" spans="1:8">
      <c r="A6169" s="23">
        <v>6166</v>
      </c>
      <c r="B6169" s="23">
        <v>1000</v>
      </c>
      <c r="C6169" s="23">
        <v>0.5</v>
      </c>
      <c r="D6169" s="23">
        <v>100</v>
      </c>
      <c r="E6169" s="23">
        <v>10</v>
      </c>
      <c r="F6169" s="23">
        <v>30</v>
      </c>
      <c r="G6169" s="23">
        <v>70</v>
      </c>
      <c r="H6169" s="25">
        <v>0</v>
      </c>
    </row>
    <row r="6170" spans="1:8">
      <c r="A6170" s="23">
        <v>6167</v>
      </c>
      <c r="B6170" s="23">
        <v>1000</v>
      </c>
      <c r="C6170" s="23">
        <v>0.5</v>
      </c>
      <c r="D6170" s="23">
        <v>100</v>
      </c>
      <c r="E6170" s="23">
        <v>10</v>
      </c>
      <c r="F6170" s="23">
        <v>30</v>
      </c>
      <c r="G6170" s="23">
        <v>100</v>
      </c>
      <c r="H6170" s="25">
        <v>0</v>
      </c>
    </row>
    <row r="6171" spans="1:8">
      <c r="A6171" s="23">
        <v>6168</v>
      </c>
      <c r="B6171" s="23">
        <v>1000</v>
      </c>
      <c r="C6171" s="23">
        <v>0.5</v>
      </c>
      <c r="D6171" s="23">
        <v>100</v>
      </c>
      <c r="E6171" s="23">
        <v>10</v>
      </c>
      <c r="F6171" s="23">
        <v>60</v>
      </c>
      <c r="G6171" s="23">
        <v>0</v>
      </c>
      <c r="H6171" s="25">
        <v>0</v>
      </c>
    </row>
    <row r="6172" spans="1:8">
      <c r="A6172" s="23">
        <v>6169</v>
      </c>
      <c r="B6172" s="23">
        <v>1000</v>
      </c>
      <c r="C6172" s="23">
        <v>0.5</v>
      </c>
      <c r="D6172" s="23">
        <v>100</v>
      </c>
      <c r="E6172" s="23">
        <v>10</v>
      </c>
      <c r="F6172" s="23">
        <v>60</v>
      </c>
      <c r="G6172" s="23">
        <v>5</v>
      </c>
      <c r="H6172" s="25">
        <v>0</v>
      </c>
    </row>
    <row r="6173" spans="1:8">
      <c r="A6173" s="23">
        <v>6170</v>
      </c>
      <c r="B6173" s="23">
        <v>1000</v>
      </c>
      <c r="C6173" s="23">
        <v>0.5</v>
      </c>
      <c r="D6173" s="23">
        <v>100</v>
      </c>
      <c r="E6173" s="23">
        <v>10</v>
      </c>
      <c r="F6173" s="23">
        <v>60</v>
      </c>
      <c r="G6173" s="23">
        <v>10</v>
      </c>
      <c r="H6173" s="25">
        <v>0</v>
      </c>
    </row>
    <row r="6174" spans="1:8">
      <c r="A6174" s="23">
        <v>6171</v>
      </c>
      <c r="B6174" s="23">
        <v>1000</v>
      </c>
      <c r="C6174" s="23">
        <v>0.5</v>
      </c>
      <c r="D6174" s="23">
        <v>100</v>
      </c>
      <c r="E6174" s="23">
        <v>10</v>
      </c>
      <c r="F6174" s="23">
        <v>60</v>
      </c>
      <c r="G6174" s="23">
        <v>40</v>
      </c>
      <c r="H6174" s="25">
        <v>0</v>
      </c>
    </row>
    <row r="6175" spans="1:8">
      <c r="A6175" s="23">
        <v>6172</v>
      </c>
      <c r="B6175" s="23">
        <v>1000</v>
      </c>
      <c r="C6175" s="23">
        <v>0.5</v>
      </c>
      <c r="D6175" s="23">
        <v>100</v>
      </c>
      <c r="E6175" s="23">
        <v>10</v>
      </c>
      <c r="F6175" s="23">
        <v>60</v>
      </c>
      <c r="G6175" s="23">
        <v>70</v>
      </c>
      <c r="H6175" s="25">
        <v>0</v>
      </c>
    </row>
    <row r="6176" spans="1:8">
      <c r="A6176" s="23">
        <v>6173</v>
      </c>
      <c r="B6176" s="23">
        <v>1000</v>
      </c>
      <c r="C6176" s="23">
        <v>0.5</v>
      </c>
      <c r="D6176" s="23">
        <v>100</v>
      </c>
      <c r="E6176" s="23">
        <v>10</v>
      </c>
      <c r="F6176" s="23">
        <v>60</v>
      </c>
      <c r="G6176" s="23">
        <v>100</v>
      </c>
      <c r="H6176" s="25">
        <v>0</v>
      </c>
    </row>
    <row r="6177" spans="1:8">
      <c r="A6177" s="23">
        <v>6174</v>
      </c>
      <c r="B6177" s="23">
        <v>1000</v>
      </c>
      <c r="C6177" s="23">
        <v>0.5</v>
      </c>
      <c r="D6177" s="23">
        <v>100</v>
      </c>
      <c r="E6177" s="23">
        <v>20</v>
      </c>
      <c r="F6177" s="23">
        <v>0</v>
      </c>
      <c r="G6177" s="23">
        <v>0</v>
      </c>
      <c r="H6177" s="25">
        <v>0</v>
      </c>
    </row>
    <row r="6178" spans="1:8">
      <c r="A6178" s="23">
        <v>6175</v>
      </c>
      <c r="B6178" s="23">
        <v>1000</v>
      </c>
      <c r="C6178" s="23">
        <v>0.5</v>
      </c>
      <c r="D6178" s="23">
        <v>100</v>
      </c>
      <c r="E6178" s="23">
        <v>20</v>
      </c>
      <c r="F6178" s="23">
        <v>0</v>
      </c>
      <c r="G6178" s="23">
        <v>5</v>
      </c>
      <c r="H6178" s="25">
        <v>0</v>
      </c>
    </row>
    <row r="6179" spans="1:8">
      <c r="A6179" s="23">
        <v>6176</v>
      </c>
      <c r="B6179" s="23">
        <v>1000</v>
      </c>
      <c r="C6179" s="23">
        <v>0.5</v>
      </c>
      <c r="D6179" s="23">
        <v>100</v>
      </c>
      <c r="E6179" s="23">
        <v>20</v>
      </c>
      <c r="F6179" s="23">
        <v>0</v>
      </c>
      <c r="G6179" s="23">
        <v>10</v>
      </c>
      <c r="H6179" s="25">
        <v>0</v>
      </c>
    </row>
    <row r="6180" spans="1:8">
      <c r="A6180" s="23">
        <v>6177</v>
      </c>
      <c r="B6180" s="23">
        <v>1000</v>
      </c>
      <c r="C6180" s="23">
        <v>0.5</v>
      </c>
      <c r="D6180" s="23">
        <v>100</v>
      </c>
      <c r="E6180" s="23">
        <v>20</v>
      </c>
      <c r="F6180" s="23">
        <v>0</v>
      </c>
      <c r="G6180" s="23">
        <v>40</v>
      </c>
      <c r="H6180" s="25">
        <v>0</v>
      </c>
    </row>
    <row r="6181" spans="1:8">
      <c r="A6181" s="23">
        <v>6178</v>
      </c>
      <c r="B6181" s="23">
        <v>1000</v>
      </c>
      <c r="C6181" s="23">
        <v>0.5</v>
      </c>
      <c r="D6181" s="23">
        <v>100</v>
      </c>
      <c r="E6181" s="23">
        <v>20</v>
      </c>
      <c r="F6181" s="23">
        <v>0</v>
      </c>
      <c r="G6181" s="23">
        <v>70</v>
      </c>
      <c r="H6181" s="25">
        <v>0</v>
      </c>
    </row>
    <row r="6182" spans="1:8">
      <c r="A6182" s="23">
        <v>6179</v>
      </c>
      <c r="B6182" s="23">
        <v>1000</v>
      </c>
      <c r="C6182" s="23">
        <v>0.5</v>
      </c>
      <c r="D6182" s="23">
        <v>100</v>
      </c>
      <c r="E6182" s="23">
        <v>20</v>
      </c>
      <c r="F6182" s="23">
        <v>0</v>
      </c>
      <c r="G6182" s="23">
        <v>100</v>
      </c>
      <c r="H6182" s="25">
        <v>0</v>
      </c>
    </row>
    <row r="6183" spans="1:8">
      <c r="A6183" s="23">
        <v>6180</v>
      </c>
      <c r="B6183" s="23">
        <v>1000</v>
      </c>
      <c r="C6183" s="23">
        <v>0.5</v>
      </c>
      <c r="D6183" s="23">
        <v>100</v>
      </c>
      <c r="E6183" s="23">
        <v>20</v>
      </c>
      <c r="F6183" s="23">
        <v>30</v>
      </c>
      <c r="G6183" s="23">
        <v>0</v>
      </c>
      <c r="H6183" s="25">
        <v>0</v>
      </c>
    </row>
    <row r="6184" spans="1:8">
      <c r="A6184" s="23">
        <v>6181</v>
      </c>
      <c r="B6184" s="23">
        <v>1000</v>
      </c>
      <c r="C6184" s="23">
        <v>0.5</v>
      </c>
      <c r="D6184" s="23">
        <v>100</v>
      </c>
      <c r="E6184" s="23">
        <v>20</v>
      </c>
      <c r="F6184" s="23">
        <v>30</v>
      </c>
      <c r="G6184" s="23">
        <v>5</v>
      </c>
      <c r="H6184" s="25">
        <v>0</v>
      </c>
    </row>
    <row r="6185" spans="1:8">
      <c r="A6185" s="23">
        <v>6182</v>
      </c>
      <c r="B6185" s="23">
        <v>1000</v>
      </c>
      <c r="C6185" s="23">
        <v>0.5</v>
      </c>
      <c r="D6185" s="23">
        <v>100</v>
      </c>
      <c r="E6185" s="23">
        <v>20</v>
      </c>
      <c r="F6185" s="23">
        <v>30</v>
      </c>
      <c r="G6185" s="23">
        <v>10</v>
      </c>
      <c r="H6185" s="25">
        <v>0</v>
      </c>
    </row>
    <row r="6186" spans="1:8">
      <c r="A6186" s="23">
        <v>6183</v>
      </c>
      <c r="B6186" s="23">
        <v>1000</v>
      </c>
      <c r="C6186" s="23">
        <v>0.5</v>
      </c>
      <c r="D6186" s="23">
        <v>100</v>
      </c>
      <c r="E6186" s="23">
        <v>20</v>
      </c>
      <c r="F6186" s="23">
        <v>30</v>
      </c>
      <c r="G6186" s="23">
        <v>40</v>
      </c>
      <c r="H6186" s="25">
        <v>0</v>
      </c>
    </row>
    <row r="6187" spans="1:8">
      <c r="A6187" s="23">
        <v>6184</v>
      </c>
      <c r="B6187" s="23">
        <v>1000</v>
      </c>
      <c r="C6187" s="23">
        <v>0.5</v>
      </c>
      <c r="D6187" s="23">
        <v>100</v>
      </c>
      <c r="E6187" s="23">
        <v>20</v>
      </c>
      <c r="F6187" s="23">
        <v>30</v>
      </c>
      <c r="G6187" s="23">
        <v>70</v>
      </c>
      <c r="H6187" s="25">
        <v>0</v>
      </c>
    </row>
    <row r="6188" spans="1:8">
      <c r="A6188" s="23">
        <v>6185</v>
      </c>
      <c r="B6188" s="23">
        <v>1000</v>
      </c>
      <c r="C6188" s="23">
        <v>0.5</v>
      </c>
      <c r="D6188" s="23">
        <v>100</v>
      </c>
      <c r="E6188" s="23">
        <v>20</v>
      </c>
      <c r="F6188" s="23">
        <v>30</v>
      </c>
      <c r="G6188" s="23">
        <v>100</v>
      </c>
      <c r="H6188" s="25">
        <v>0</v>
      </c>
    </row>
    <row r="6189" spans="1:8">
      <c r="A6189" s="23">
        <v>6186</v>
      </c>
      <c r="B6189" s="23">
        <v>1000</v>
      </c>
      <c r="C6189" s="23">
        <v>0.5</v>
      </c>
      <c r="D6189" s="23">
        <v>100</v>
      </c>
      <c r="E6189" s="23">
        <v>20</v>
      </c>
      <c r="F6189" s="23">
        <v>60</v>
      </c>
      <c r="G6189" s="23">
        <v>0</v>
      </c>
      <c r="H6189" s="25">
        <v>0</v>
      </c>
    </row>
    <row r="6190" spans="1:8">
      <c r="A6190" s="23">
        <v>6187</v>
      </c>
      <c r="B6190" s="23">
        <v>1000</v>
      </c>
      <c r="C6190" s="23">
        <v>0.5</v>
      </c>
      <c r="D6190" s="23">
        <v>100</v>
      </c>
      <c r="E6190" s="23">
        <v>20</v>
      </c>
      <c r="F6190" s="23">
        <v>60</v>
      </c>
      <c r="G6190" s="23">
        <v>5</v>
      </c>
      <c r="H6190" s="25">
        <v>0</v>
      </c>
    </row>
    <row r="6191" spans="1:8">
      <c r="A6191" s="23">
        <v>6188</v>
      </c>
      <c r="B6191" s="23">
        <v>1000</v>
      </c>
      <c r="C6191" s="23">
        <v>0.5</v>
      </c>
      <c r="D6191" s="23">
        <v>100</v>
      </c>
      <c r="E6191" s="23">
        <v>20</v>
      </c>
      <c r="F6191" s="23">
        <v>60</v>
      </c>
      <c r="G6191" s="23">
        <v>10</v>
      </c>
      <c r="H6191" s="25">
        <v>0</v>
      </c>
    </row>
    <row r="6192" spans="1:8">
      <c r="A6192" s="23">
        <v>6189</v>
      </c>
      <c r="B6192" s="23">
        <v>1000</v>
      </c>
      <c r="C6192" s="23">
        <v>0.5</v>
      </c>
      <c r="D6192" s="23">
        <v>100</v>
      </c>
      <c r="E6192" s="23">
        <v>20</v>
      </c>
      <c r="F6192" s="23">
        <v>60</v>
      </c>
      <c r="G6192" s="23">
        <v>40</v>
      </c>
      <c r="H6192" s="25">
        <v>0</v>
      </c>
    </row>
    <row r="6193" spans="1:8">
      <c r="A6193" s="23">
        <v>6190</v>
      </c>
      <c r="B6193" s="23">
        <v>1000</v>
      </c>
      <c r="C6193" s="23">
        <v>0.5</v>
      </c>
      <c r="D6193" s="23">
        <v>100</v>
      </c>
      <c r="E6193" s="23">
        <v>20</v>
      </c>
      <c r="F6193" s="23">
        <v>60</v>
      </c>
      <c r="G6193" s="23">
        <v>70</v>
      </c>
      <c r="H6193" s="25">
        <v>0</v>
      </c>
    </row>
    <row r="6194" spans="1:8">
      <c r="A6194" s="23">
        <v>6191</v>
      </c>
      <c r="B6194" s="23">
        <v>1000</v>
      </c>
      <c r="C6194" s="23">
        <v>0.5</v>
      </c>
      <c r="D6194" s="23">
        <v>100</v>
      </c>
      <c r="E6194" s="23">
        <v>20</v>
      </c>
      <c r="F6194" s="23">
        <v>60</v>
      </c>
      <c r="G6194" s="23">
        <v>100</v>
      </c>
      <c r="H6194" s="25">
        <v>0</v>
      </c>
    </row>
    <row r="6195" spans="1:8">
      <c r="A6195" s="23">
        <v>6192</v>
      </c>
      <c r="B6195" s="23">
        <v>1000</v>
      </c>
      <c r="C6195" s="23">
        <v>0.5</v>
      </c>
      <c r="D6195" s="23">
        <v>100</v>
      </c>
      <c r="E6195" s="23">
        <v>50</v>
      </c>
      <c r="F6195" s="23">
        <v>0</v>
      </c>
      <c r="G6195" s="23">
        <v>0</v>
      </c>
      <c r="H6195" s="25">
        <v>0</v>
      </c>
    </row>
    <row r="6196" spans="1:8">
      <c r="A6196" s="23">
        <v>6193</v>
      </c>
      <c r="B6196" s="23">
        <v>1000</v>
      </c>
      <c r="C6196" s="23">
        <v>0.5</v>
      </c>
      <c r="D6196" s="23">
        <v>100</v>
      </c>
      <c r="E6196" s="23">
        <v>50</v>
      </c>
      <c r="F6196" s="23">
        <v>0</v>
      </c>
      <c r="G6196" s="23">
        <v>5</v>
      </c>
      <c r="H6196" s="25">
        <v>0</v>
      </c>
    </row>
    <row r="6197" spans="1:8">
      <c r="A6197" s="23">
        <v>6194</v>
      </c>
      <c r="B6197" s="23">
        <v>1000</v>
      </c>
      <c r="C6197" s="23">
        <v>0.5</v>
      </c>
      <c r="D6197" s="23">
        <v>100</v>
      </c>
      <c r="E6197" s="23">
        <v>50</v>
      </c>
      <c r="F6197" s="23">
        <v>0</v>
      </c>
      <c r="G6197" s="23">
        <v>10</v>
      </c>
      <c r="H6197" s="25">
        <v>0</v>
      </c>
    </row>
    <row r="6198" spans="1:8">
      <c r="A6198" s="23">
        <v>6195</v>
      </c>
      <c r="B6198" s="23">
        <v>1000</v>
      </c>
      <c r="C6198" s="23">
        <v>0.5</v>
      </c>
      <c r="D6198" s="23">
        <v>100</v>
      </c>
      <c r="E6198" s="23">
        <v>50</v>
      </c>
      <c r="F6198" s="23">
        <v>0</v>
      </c>
      <c r="G6198" s="23">
        <v>40</v>
      </c>
      <c r="H6198" s="25">
        <v>0</v>
      </c>
    </row>
    <row r="6199" spans="1:8">
      <c r="A6199" s="23">
        <v>6196</v>
      </c>
      <c r="B6199" s="23">
        <v>1000</v>
      </c>
      <c r="C6199" s="23">
        <v>0.5</v>
      </c>
      <c r="D6199" s="23">
        <v>100</v>
      </c>
      <c r="E6199" s="23">
        <v>50</v>
      </c>
      <c r="F6199" s="23">
        <v>0</v>
      </c>
      <c r="G6199" s="23">
        <v>70</v>
      </c>
      <c r="H6199" s="25">
        <v>0</v>
      </c>
    </row>
    <row r="6200" spans="1:8">
      <c r="A6200" s="23">
        <v>6197</v>
      </c>
      <c r="B6200" s="23">
        <v>1000</v>
      </c>
      <c r="C6200" s="23">
        <v>0.5</v>
      </c>
      <c r="D6200" s="23">
        <v>100</v>
      </c>
      <c r="E6200" s="23">
        <v>50</v>
      </c>
      <c r="F6200" s="23">
        <v>0</v>
      </c>
      <c r="G6200" s="23">
        <v>100</v>
      </c>
      <c r="H6200" s="25">
        <v>0</v>
      </c>
    </row>
    <row r="6201" spans="1:8">
      <c r="A6201" s="23">
        <v>6198</v>
      </c>
      <c r="B6201" s="23">
        <v>1000</v>
      </c>
      <c r="C6201" s="23">
        <v>0.5</v>
      </c>
      <c r="D6201" s="23">
        <v>100</v>
      </c>
      <c r="E6201" s="23">
        <v>50</v>
      </c>
      <c r="F6201" s="23">
        <v>30</v>
      </c>
      <c r="G6201" s="23">
        <v>0</v>
      </c>
      <c r="H6201" s="25">
        <v>0</v>
      </c>
    </row>
    <row r="6202" spans="1:8">
      <c r="A6202" s="23">
        <v>6199</v>
      </c>
      <c r="B6202" s="23">
        <v>1000</v>
      </c>
      <c r="C6202" s="23">
        <v>0.5</v>
      </c>
      <c r="D6202" s="23">
        <v>100</v>
      </c>
      <c r="E6202" s="23">
        <v>50</v>
      </c>
      <c r="F6202" s="23">
        <v>30</v>
      </c>
      <c r="G6202" s="23">
        <v>5</v>
      </c>
      <c r="H6202" s="25">
        <v>0</v>
      </c>
    </row>
    <row r="6203" spans="1:8">
      <c r="A6203" s="23">
        <v>6200</v>
      </c>
      <c r="B6203" s="23">
        <v>1000</v>
      </c>
      <c r="C6203" s="23">
        <v>0.5</v>
      </c>
      <c r="D6203" s="23">
        <v>100</v>
      </c>
      <c r="E6203" s="23">
        <v>50</v>
      </c>
      <c r="F6203" s="23">
        <v>30</v>
      </c>
      <c r="G6203" s="23">
        <v>10</v>
      </c>
      <c r="H6203" s="25">
        <v>0</v>
      </c>
    </row>
    <row r="6204" spans="1:8">
      <c r="A6204" s="23">
        <v>6201</v>
      </c>
      <c r="B6204" s="23">
        <v>1000</v>
      </c>
      <c r="C6204" s="23">
        <v>0.5</v>
      </c>
      <c r="D6204" s="23">
        <v>100</v>
      </c>
      <c r="E6204" s="23">
        <v>50</v>
      </c>
      <c r="F6204" s="23">
        <v>30</v>
      </c>
      <c r="G6204" s="23">
        <v>40</v>
      </c>
      <c r="H6204" s="25">
        <v>0</v>
      </c>
    </row>
    <row r="6205" spans="1:8">
      <c r="A6205" s="23">
        <v>6202</v>
      </c>
      <c r="B6205" s="23">
        <v>1000</v>
      </c>
      <c r="C6205" s="23">
        <v>0.5</v>
      </c>
      <c r="D6205" s="23">
        <v>100</v>
      </c>
      <c r="E6205" s="23">
        <v>50</v>
      </c>
      <c r="F6205" s="23">
        <v>30</v>
      </c>
      <c r="G6205" s="23">
        <v>70</v>
      </c>
      <c r="H6205" s="25">
        <v>0</v>
      </c>
    </row>
    <row r="6206" spans="1:8">
      <c r="A6206" s="23">
        <v>6203</v>
      </c>
      <c r="B6206" s="23">
        <v>1000</v>
      </c>
      <c r="C6206" s="23">
        <v>0.5</v>
      </c>
      <c r="D6206" s="23">
        <v>100</v>
      </c>
      <c r="E6206" s="23">
        <v>50</v>
      </c>
      <c r="F6206" s="23">
        <v>30</v>
      </c>
      <c r="G6206" s="23">
        <v>100</v>
      </c>
      <c r="H6206" s="25">
        <v>0</v>
      </c>
    </row>
    <row r="6207" spans="1:8">
      <c r="A6207" s="23">
        <v>6204</v>
      </c>
      <c r="B6207" s="23">
        <v>1000</v>
      </c>
      <c r="C6207" s="23">
        <v>0.5</v>
      </c>
      <c r="D6207" s="23">
        <v>100</v>
      </c>
      <c r="E6207" s="23">
        <v>50</v>
      </c>
      <c r="F6207" s="23">
        <v>60</v>
      </c>
      <c r="G6207" s="23">
        <v>0</v>
      </c>
      <c r="H6207" s="25">
        <v>0</v>
      </c>
    </row>
    <row r="6208" spans="1:8">
      <c r="A6208" s="23">
        <v>6205</v>
      </c>
      <c r="B6208" s="23">
        <v>1000</v>
      </c>
      <c r="C6208" s="23">
        <v>0.5</v>
      </c>
      <c r="D6208" s="23">
        <v>100</v>
      </c>
      <c r="E6208" s="23">
        <v>50</v>
      </c>
      <c r="F6208" s="23">
        <v>60</v>
      </c>
      <c r="G6208" s="23">
        <v>5</v>
      </c>
      <c r="H6208" s="25">
        <v>0</v>
      </c>
    </row>
    <row r="6209" spans="1:8">
      <c r="A6209" s="23">
        <v>6206</v>
      </c>
      <c r="B6209" s="23">
        <v>1000</v>
      </c>
      <c r="C6209" s="23">
        <v>0.5</v>
      </c>
      <c r="D6209" s="23">
        <v>100</v>
      </c>
      <c r="E6209" s="23">
        <v>50</v>
      </c>
      <c r="F6209" s="23">
        <v>60</v>
      </c>
      <c r="G6209" s="23">
        <v>10</v>
      </c>
      <c r="H6209" s="25">
        <v>0</v>
      </c>
    </row>
    <row r="6210" spans="1:8">
      <c r="A6210" s="23">
        <v>6207</v>
      </c>
      <c r="B6210" s="23">
        <v>1000</v>
      </c>
      <c r="C6210" s="23">
        <v>0.5</v>
      </c>
      <c r="D6210" s="23">
        <v>100</v>
      </c>
      <c r="E6210" s="23">
        <v>50</v>
      </c>
      <c r="F6210" s="23">
        <v>60</v>
      </c>
      <c r="G6210" s="23">
        <v>40</v>
      </c>
      <c r="H6210" s="25">
        <v>0</v>
      </c>
    </row>
    <row r="6211" spans="1:8">
      <c r="A6211" s="23">
        <v>6208</v>
      </c>
      <c r="B6211" s="23">
        <v>1000</v>
      </c>
      <c r="C6211" s="23">
        <v>0.5</v>
      </c>
      <c r="D6211" s="23">
        <v>100</v>
      </c>
      <c r="E6211" s="23">
        <v>50</v>
      </c>
      <c r="F6211" s="23">
        <v>60</v>
      </c>
      <c r="G6211" s="23">
        <v>70</v>
      </c>
      <c r="H6211" s="25">
        <v>0</v>
      </c>
    </row>
    <row r="6212" spans="1:8">
      <c r="A6212" s="23">
        <v>6209</v>
      </c>
      <c r="B6212" s="23">
        <v>1000</v>
      </c>
      <c r="C6212" s="23">
        <v>0.5</v>
      </c>
      <c r="D6212" s="23">
        <v>100</v>
      </c>
      <c r="E6212" s="23">
        <v>50</v>
      </c>
      <c r="F6212" s="23">
        <v>60</v>
      </c>
      <c r="G6212" s="23">
        <v>100</v>
      </c>
      <c r="H6212" s="25">
        <v>0</v>
      </c>
    </row>
    <row r="6213" spans="1:8">
      <c r="A6213" s="23">
        <v>6210</v>
      </c>
      <c r="B6213" s="23">
        <v>1000</v>
      </c>
      <c r="C6213" s="23">
        <v>0.5</v>
      </c>
      <c r="D6213" s="23">
        <v>500</v>
      </c>
      <c r="E6213" s="23">
        <v>1</v>
      </c>
      <c r="F6213" s="23">
        <v>0</v>
      </c>
      <c r="G6213" s="23">
        <v>0</v>
      </c>
      <c r="H6213" s="25">
        <v>0</v>
      </c>
    </row>
    <row r="6214" spans="1:8">
      <c r="A6214" s="23">
        <v>6211</v>
      </c>
      <c r="B6214" s="23">
        <v>1000</v>
      </c>
      <c r="C6214" s="23">
        <v>0.5</v>
      </c>
      <c r="D6214" s="23">
        <v>500</v>
      </c>
      <c r="E6214" s="23">
        <v>1</v>
      </c>
      <c r="F6214" s="23">
        <v>0</v>
      </c>
      <c r="G6214" s="23">
        <v>5</v>
      </c>
      <c r="H6214" s="25">
        <v>0</v>
      </c>
    </row>
    <row r="6215" spans="1:8">
      <c r="A6215" s="23">
        <v>6212</v>
      </c>
      <c r="B6215" s="23">
        <v>1000</v>
      </c>
      <c r="C6215" s="23">
        <v>0.5</v>
      </c>
      <c r="D6215" s="23">
        <v>500</v>
      </c>
      <c r="E6215" s="23">
        <v>1</v>
      </c>
      <c r="F6215" s="23">
        <v>0</v>
      </c>
      <c r="G6215" s="23">
        <v>10</v>
      </c>
      <c r="H6215" s="25">
        <v>0</v>
      </c>
    </row>
    <row r="6216" spans="1:8">
      <c r="A6216" s="23">
        <v>6213</v>
      </c>
      <c r="B6216" s="23">
        <v>1000</v>
      </c>
      <c r="C6216" s="23">
        <v>0.5</v>
      </c>
      <c r="D6216" s="23">
        <v>500</v>
      </c>
      <c r="E6216" s="23">
        <v>1</v>
      </c>
      <c r="F6216" s="23">
        <v>0</v>
      </c>
      <c r="G6216" s="23">
        <v>40</v>
      </c>
      <c r="H6216" s="25">
        <v>0</v>
      </c>
    </row>
    <row r="6217" spans="1:8">
      <c r="A6217" s="23">
        <v>6214</v>
      </c>
      <c r="B6217" s="23">
        <v>1000</v>
      </c>
      <c r="C6217" s="23">
        <v>0.5</v>
      </c>
      <c r="D6217" s="23">
        <v>500</v>
      </c>
      <c r="E6217" s="23">
        <v>1</v>
      </c>
      <c r="F6217" s="23">
        <v>0</v>
      </c>
      <c r="G6217" s="23">
        <v>70</v>
      </c>
      <c r="H6217" s="25">
        <v>0</v>
      </c>
    </row>
    <row r="6218" spans="1:8">
      <c r="A6218" s="23">
        <v>6215</v>
      </c>
      <c r="B6218" s="23">
        <v>1000</v>
      </c>
      <c r="C6218" s="23">
        <v>0.5</v>
      </c>
      <c r="D6218" s="23">
        <v>500</v>
      </c>
      <c r="E6218" s="23">
        <v>1</v>
      </c>
      <c r="F6218" s="23">
        <v>0</v>
      </c>
      <c r="G6218" s="23">
        <v>100</v>
      </c>
      <c r="H6218" s="25">
        <v>0</v>
      </c>
    </row>
    <row r="6219" spans="1:8">
      <c r="A6219" s="23">
        <v>6216</v>
      </c>
      <c r="B6219" s="23">
        <v>1000</v>
      </c>
      <c r="C6219" s="23">
        <v>0.5</v>
      </c>
      <c r="D6219" s="23">
        <v>500</v>
      </c>
      <c r="E6219" s="23">
        <v>1</v>
      </c>
      <c r="F6219" s="23">
        <v>30</v>
      </c>
      <c r="G6219" s="23">
        <v>0</v>
      </c>
      <c r="H6219" s="25">
        <v>0</v>
      </c>
    </row>
    <row r="6220" spans="1:8">
      <c r="A6220" s="23">
        <v>6217</v>
      </c>
      <c r="B6220" s="23">
        <v>1000</v>
      </c>
      <c r="C6220" s="23">
        <v>0.5</v>
      </c>
      <c r="D6220" s="23">
        <v>500</v>
      </c>
      <c r="E6220" s="23">
        <v>1</v>
      </c>
      <c r="F6220" s="23">
        <v>30</v>
      </c>
      <c r="G6220" s="23">
        <v>5</v>
      </c>
      <c r="H6220" s="25">
        <v>0</v>
      </c>
    </row>
    <row r="6221" spans="1:8">
      <c r="A6221" s="23">
        <v>6218</v>
      </c>
      <c r="B6221" s="23">
        <v>1000</v>
      </c>
      <c r="C6221" s="23">
        <v>0.5</v>
      </c>
      <c r="D6221" s="23">
        <v>500</v>
      </c>
      <c r="E6221" s="23">
        <v>1</v>
      </c>
      <c r="F6221" s="23">
        <v>30</v>
      </c>
      <c r="G6221" s="23">
        <v>10</v>
      </c>
      <c r="H6221" s="25">
        <v>0</v>
      </c>
    </row>
    <row r="6222" spans="1:8">
      <c r="A6222" s="23">
        <v>6219</v>
      </c>
      <c r="B6222" s="23">
        <v>1000</v>
      </c>
      <c r="C6222" s="23">
        <v>0.5</v>
      </c>
      <c r="D6222" s="23">
        <v>500</v>
      </c>
      <c r="E6222" s="23">
        <v>1</v>
      </c>
      <c r="F6222" s="23">
        <v>30</v>
      </c>
      <c r="G6222" s="23">
        <v>40</v>
      </c>
      <c r="H6222" s="25">
        <v>0</v>
      </c>
    </row>
    <row r="6223" spans="1:8">
      <c r="A6223" s="23">
        <v>6220</v>
      </c>
      <c r="B6223" s="23">
        <v>1000</v>
      </c>
      <c r="C6223" s="23">
        <v>0.5</v>
      </c>
      <c r="D6223" s="23">
        <v>500</v>
      </c>
      <c r="E6223" s="23">
        <v>1</v>
      </c>
      <c r="F6223" s="23">
        <v>30</v>
      </c>
      <c r="G6223" s="23">
        <v>70</v>
      </c>
      <c r="H6223" s="25">
        <v>0</v>
      </c>
    </row>
    <row r="6224" spans="1:8">
      <c r="A6224" s="23">
        <v>6221</v>
      </c>
      <c r="B6224" s="23">
        <v>1000</v>
      </c>
      <c r="C6224" s="23">
        <v>0.5</v>
      </c>
      <c r="D6224" s="23">
        <v>500</v>
      </c>
      <c r="E6224" s="23">
        <v>1</v>
      </c>
      <c r="F6224" s="23">
        <v>30</v>
      </c>
      <c r="G6224" s="23">
        <v>100</v>
      </c>
      <c r="H6224" s="25">
        <v>0</v>
      </c>
    </row>
    <row r="6225" spans="1:8">
      <c r="A6225" s="23">
        <v>6222</v>
      </c>
      <c r="B6225" s="23">
        <v>1000</v>
      </c>
      <c r="C6225" s="23">
        <v>0.5</v>
      </c>
      <c r="D6225" s="23">
        <v>500</v>
      </c>
      <c r="E6225" s="23">
        <v>1</v>
      </c>
      <c r="F6225" s="23">
        <v>60</v>
      </c>
      <c r="G6225" s="23">
        <v>0</v>
      </c>
      <c r="H6225" s="25">
        <v>0</v>
      </c>
    </row>
    <row r="6226" spans="1:8">
      <c r="A6226" s="23">
        <v>6223</v>
      </c>
      <c r="B6226" s="23">
        <v>1000</v>
      </c>
      <c r="C6226" s="23">
        <v>0.5</v>
      </c>
      <c r="D6226" s="23">
        <v>500</v>
      </c>
      <c r="E6226" s="23">
        <v>1</v>
      </c>
      <c r="F6226" s="23">
        <v>60</v>
      </c>
      <c r="G6226" s="23">
        <v>5</v>
      </c>
      <c r="H6226" s="25">
        <v>0</v>
      </c>
    </row>
    <row r="6227" spans="1:8">
      <c r="A6227" s="23">
        <v>6224</v>
      </c>
      <c r="B6227" s="23">
        <v>1000</v>
      </c>
      <c r="C6227" s="23">
        <v>0.5</v>
      </c>
      <c r="D6227" s="23">
        <v>500</v>
      </c>
      <c r="E6227" s="23">
        <v>1</v>
      </c>
      <c r="F6227" s="23">
        <v>60</v>
      </c>
      <c r="G6227" s="23">
        <v>10</v>
      </c>
      <c r="H6227" s="25">
        <v>0</v>
      </c>
    </row>
    <row r="6228" spans="1:8">
      <c r="A6228" s="23">
        <v>6225</v>
      </c>
      <c r="B6228" s="23">
        <v>1000</v>
      </c>
      <c r="C6228" s="23">
        <v>0.5</v>
      </c>
      <c r="D6228" s="23">
        <v>500</v>
      </c>
      <c r="E6228" s="23">
        <v>1</v>
      </c>
      <c r="F6228" s="23">
        <v>60</v>
      </c>
      <c r="G6228" s="23">
        <v>40</v>
      </c>
      <c r="H6228" s="25">
        <v>0</v>
      </c>
    </row>
    <row r="6229" spans="1:8">
      <c r="A6229" s="23">
        <v>6226</v>
      </c>
      <c r="B6229" s="23">
        <v>1000</v>
      </c>
      <c r="C6229" s="23">
        <v>0.5</v>
      </c>
      <c r="D6229" s="23">
        <v>500</v>
      </c>
      <c r="E6229" s="23">
        <v>1</v>
      </c>
      <c r="F6229" s="23">
        <v>60</v>
      </c>
      <c r="G6229" s="23">
        <v>70</v>
      </c>
      <c r="H6229" s="25">
        <v>0</v>
      </c>
    </row>
    <row r="6230" spans="1:8">
      <c r="A6230" s="23">
        <v>6227</v>
      </c>
      <c r="B6230" s="23">
        <v>1000</v>
      </c>
      <c r="C6230" s="23">
        <v>0.5</v>
      </c>
      <c r="D6230" s="23">
        <v>500</v>
      </c>
      <c r="E6230" s="23">
        <v>1</v>
      </c>
      <c r="F6230" s="23">
        <v>60</v>
      </c>
      <c r="G6230" s="23">
        <v>100</v>
      </c>
      <c r="H6230" s="25">
        <v>0</v>
      </c>
    </row>
    <row r="6231" spans="1:8">
      <c r="A6231" s="23">
        <v>6228</v>
      </c>
      <c r="B6231" s="23">
        <v>1000</v>
      </c>
      <c r="C6231" s="23">
        <v>0.5</v>
      </c>
      <c r="D6231" s="23">
        <v>500</v>
      </c>
      <c r="E6231" s="23">
        <v>5</v>
      </c>
      <c r="F6231" s="23">
        <v>0</v>
      </c>
      <c r="G6231" s="23">
        <v>0</v>
      </c>
      <c r="H6231" s="25">
        <v>0</v>
      </c>
    </row>
    <row r="6232" spans="1:8">
      <c r="A6232" s="23">
        <v>6229</v>
      </c>
      <c r="B6232" s="23">
        <v>1000</v>
      </c>
      <c r="C6232" s="23">
        <v>0.5</v>
      </c>
      <c r="D6232" s="23">
        <v>500</v>
      </c>
      <c r="E6232" s="23">
        <v>5</v>
      </c>
      <c r="F6232" s="23">
        <v>0</v>
      </c>
      <c r="G6232" s="23">
        <v>5</v>
      </c>
      <c r="H6232" s="25">
        <v>0</v>
      </c>
    </row>
    <row r="6233" spans="1:8">
      <c r="A6233" s="23">
        <v>6230</v>
      </c>
      <c r="B6233" s="23">
        <v>1000</v>
      </c>
      <c r="C6233" s="23">
        <v>0.5</v>
      </c>
      <c r="D6233" s="23">
        <v>500</v>
      </c>
      <c r="E6233" s="23">
        <v>5</v>
      </c>
      <c r="F6233" s="23">
        <v>0</v>
      </c>
      <c r="G6233" s="23">
        <v>10</v>
      </c>
      <c r="H6233" s="25">
        <v>0</v>
      </c>
    </row>
    <row r="6234" spans="1:8">
      <c r="A6234" s="23">
        <v>6231</v>
      </c>
      <c r="B6234" s="23">
        <v>1000</v>
      </c>
      <c r="C6234" s="23">
        <v>0.5</v>
      </c>
      <c r="D6234" s="23">
        <v>500</v>
      </c>
      <c r="E6234" s="23">
        <v>5</v>
      </c>
      <c r="F6234" s="23">
        <v>0</v>
      </c>
      <c r="G6234" s="23">
        <v>40</v>
      </c>
      <c r="H6234" s="25">
        <v>0</v>
      </c>
    </row>
    <row r="6235" spans="1:8">
      <c r="A6235" s="23">
        <v>6232</v>
      </c>
      <c r="B6235" s="23">
        <v>1000</v>
      </c>
      <c r="C6235" s="23">
        <v>0.5</v>
      </c>
      <c r="D6235" s="23">
        <v>500</v>
      </c>
      <c r="E6235" s="23">
        <v>5</v>
      </c>
      <c r="F6235" s="23">
        <v>0</v>
      </c>
      <c r="G6235" s="23">
        <v>70</v>
      </c>
      <c r="H6235" s="25">
        <v>0</v>
      </c>
    </row>
    <row r="6236" spans="1:8">
      <c r="A6236" s="23">
        <v>6233</v>
      </c>
      <c r="B6236" s="23">
        <v>1000</v>
      </c>
      <c r="C6236" s="23">
        <v>0.5</v>
      </c>
      <c r="D6236" s="23">
        <v>500</v>
      </c>
      <c r="E6236" s="23">
        <v>5</v>
      </c>
      <c r="F6236" s="23">
        <v>0</v>
      </c>
      <c r="G6236" s="23">
        <v>100</v>
      </c>
      <c r="H6236" s="25">
        <v>0</v>
      </c>
    </row>
    <row r="6237" spans="1:8">
      <c r="A6237" s="23">
        <v>6234</v>
      </c>
      <c r="B6237" s="23">
        <v>1000</v>
      </c>
      <c r="C6237" s="23">
        <v>0.5</v>
      </c>
      <c r="D6237" s="23">
        <v>500</v>
      </c>
      <c r="E6237" s="23">
        <v>5</v>
      </c>
      <c r="F6237" s="23">
        <v>30</v>
      </c>
      <c r="G6237" s="23">
        <v>0</v>
      </c>
      <c r="H6237" s="25">
        <v>0</v>
      </c>
    </row>
    <row r="6238" spans="1:8">
      <c r="A6238" s="23">
        <v>6235</v>
      </c>
      <c r="B6238" s="23">
        <v>1000</v>
      </c>
      <c r="C6238" s="23">
        <v>0.5</v>
      </c>
      <c r="D6238" s="23">
        <v>500</v>
      </c>
      <c r="E6238" s="23">
        <v>5</v>
      </c>
      <c r="F6238" s="23">
        <v>30</v>
      </c>
      <c r="G6238" s="23">
        <v>5</v>
      </c>
      <c r="H6238" s="25">
        <v>0</v>
      </c>
    </row>
    <row r="6239" spans="1:8">
      <c r="A6239" s="23">
        <v>6236</v>
      </c>
      <c r="B6239" s="23">
        <v>1000</v>
      </c>
      <c r="C6239" s="23">
        <v>0.5</v>
      </c>
      <c r="D6239" s="23">
        <v>500</v>
      </c>
      <c r="E6239" s="23">
        <v>5</v>
      </c>
      <c r="F6239" s="23">
        <v>30</v>
      </c>
      <c r="G6239" s="23">
        <v>10</v>
      </c>
      <c r="H6239" s="25">
        <v>0</v>
      </c>
    </row>
    <row r="6240" spans="1:8">
      <c r="A6240" s="23">
        <v>6237</v>
      </c>
      <c r="B6240" s="23">
        <v>1000</v>
      </c>
      <c r="C6240" s="23">
        <v>0.5</v>
      </c>
      <c r="D6240" s="23">
        <v>500</v>
      </c>
      <c r="E6240" s="23">
        <v>5</v>
      </c>
      <c r="F6240" s="23">
        <v>30</v>
      </c>
      <c r="G6240" s="23">
        <v>40</v>
      </c>
      <c r="H6240" s="25">
        <v>0</v>
      </c>
    </row>
    <row r="6241" spans="1:8">
      <c r="A6241" s="23">
        <v>6238</v>
      </c>
      <c r="B6241" s="23">
        <v>1000</v>
      </c>
      <c r="C6241" s="23">
        <v>0.5</v>
      </c>
      <c r="D6241" s="23">
        <v>500</v>
      </c>
      <c r="E6241" s="23">
        <v>5</v>
      </c>
      <c r="F6241" s="23">
        <v>30</v>
      </c>
      <c r="G6241" s="23">
        <v>70</v>
      </c>
      <c r="H6241" s="25">
        <v>0</v>
      </c>
    </row>
    <row r="6242" spans="1:8">
      <c r="A6242" s="23">
        <v>6239</v>
      </c>
      <c r="B6242" s="23">
        <v>1000</v>
      </c>
      <c r="C6242" s="23">
        <v>0.5</v>
      </c>
      <c r="D6242" s="23">
        <v>500</v>
      </c>
      <c r="E6242" s="23">
        <v>5</v>
      </c>
      <c r="F6242" s="23">
        <v>30</v>
      </c>
      <c r="G6242" s="23">
        <v>100</v>
      </c>
      <c r="H6242" s="25">
        <v>0</v>
      </c>
    </row>
    <row r="6243" spans="1:8">
      <c r="A6243" s="23">
        <v>6240</v>
      </c>
      <c r="B6243" s="23">
        <v>1000</v>
      </c>
      <c r="C6243" s="23">
        <v>0.5</v>
      </c>
      <c r="D6243" s="23">
        <v>500</v>
      </c>
      <c r="E6243" s="23">
        <v>5</v>
      </c>
      <c r="F6243" s="23">
        <v>60</v>
      </c>
      <c r="G6243" s="23">
        <v>0</v>
      </c>
      <c r="H6243" s="25">
        <v>0</v>
      </c>
    </row>
    <row r="6244" spans="1:8">
      <c r="A6244" s="23">
        <v>6241</v>
      </c>
      <c r="B6244" s="23">
        <v>1000</v>
      </c>
      <c r="C6244" s="23">
        <v>0.5</v>
      </c>
      <c r="D6244" s="23">
        <v>500</v>
      </c>
      <c r="E6244" s="23">
        <v>5</v>
      </c>
      <c r="F6244" s="23">
        <v>60</v>
      </c>
      <c r="G6244" s="23">
        <v>5</v>
      </c>
      <c r="H6244" s="25">
        <v>0</v>
      </c>
    </row>
    <row r="6245" spans="1:8">
      <c r="A6245" s="23">
        <v>6242</v>
      </c>
      <c r="B6245" s="23">
        <v>1000</v>
      </c>
      <c r="C6245" s="23">
        <v>0.5</v>
      </c>
      <c r="D6245" s="23">
        <v>500</v>
      </c>
      <c r="E6245" s="23">
        <v>5</v>
      </c>
      <c r="F6245" s="23">
        <v>60</v>
      </c>
      <c r="G6245" s="23">
        <v>10</v>
      </c>
      <c r="H6245" s="25">
        <v>0</v>
      </c>
    </row>
    <row r="6246" spans="1:8">
      <c r="A6246" s="23">
        <v>6243</v>
      </c>
      <c r="B6246" s="23">
        <v>1000</v>
      </c>
      <c r="C6246" s="23">
        <v>0.5</v>
      </c>
      <c r="D6246" s="23">
        <v>500</v>
      </c>
      <c r="E6246" s="23">
        <v>5</v>
      </c>
      <c r="F6246" s="23">
        <v>60</v>
      </c>
      <c r="G6246" s="23">
        <v>40</v>
      </c>
      <c r="H6246" s="25">
        <v>0</v>
      </c>
    </row>
    <row r="6247" spans="1:8">
      <c r="A6247" s="23">
        <v>6244</v>
      </c>
      <c r="B6247" s="23">
        <v>1000</v>
      </c>
      <c r="C6247" s="23">
        <v>0.5</v>
      </c>
      <c r="D6247" s="23">
        <v>500</v>
      </c>
      <c r="E6247" s="23">
        <v>5</v>
      </c>
      <c r="F6247" s="23">
        <v>60</v>
      </c>
      <c r="G6247" s="23">
        <v>70</v>
      </c>
      <c r="H6247" s="25">
        <v>0</v>
      </c>
    </row>
    <row r="6248" spans="1:8">
      <c r="A6248" s="23">
        <v>6245</v>
      </c>
      <c r="B6248" s="23">
        <v>1000</v>
      </c>
      <c r="C6248" s="23">
        <v>0.5</v>
      </c>
      <c r="D6248" s="23">
        <v>500</v>
      </c>
      <c r="E6248" s="23">
        <v>5</v>
      </c>
      <c r="F6248" s="23">
        <v>60</v>
      </c>
      <c r="G6248" s="23">
        <v>100</v>
      </c>
      <c r="H6248" s="25">
        <v>0</v>
      </c>
    </row>
    <row r="6249" spans="1:8">
      <c r="A6249" s="23">
        <v>6246</v>
      </c>
      <c r="B6249" s="23">
        <v>1000</v>
      </c>
      <c r="C6249" s="23">
        <v>0.5</v>
      </c>
      <c r="D6249" s="23">
        <v>500</v>
      </c>
      <c r="E6249" s="23">
        <v>10</v>
      </c>
      <c r="F6249" s="23">
        <v>0</v>
      </c>
      <c r="G6249" s="23">
        <v>0</v>
      </c>
      <c r="H6249" s="25">
        <v>0</v>
      </c>
    </row>
    <row r="6250" spans="1:8">
      <c r="A6250" s="23">
        <v>6247</v>
      </c>
      <c r="B6250" s="23">
        <v>1000</v>
      </c>
      <c r="C6250" s="23">
        <v>0.5</v>
      </c>
      <c r="D6250" s="23">
        <v>500</v>
      </c>
      <c r="E6250" s="23">
        <v>10</v>
      </c>
      <c r="F6250" s="23">
        <v>0</v>
      </c>
      <c r="G6250" s="23">
        <v>5</v>
      </c>
      <c r="H6250" s="25">
        <v>0</v>
      </c>
    </row>
    <row r="6251" spans="1:8">
      <c r="A6251" s="23">
        <v>6248</v>
      </c>
      <c r="B6251" s="23">
        <v>1000</v>
      </c>
      <c r="C6251" s="23">
        <v>0.5</v>
      </c>
      <c r="D6251" s="23">
        <v>500</v>
      </c>
      <c r="E6251" s="23">
        <v>10</v>
      </c>
      <c r="F6251" s="23">
        <v>0</v>
      </c>
      <c r="G6251" s="23">
        <v>10</v>
      </c>
      <c r="H6251" s="25">
        <v>0</v>
      </c>
    </row>
    <row r="6252" spans="1:8">
      <c r="A6252" s="23">
        <v>6249</v>
      </c>
      <c r="B6252" s="23">
        <v>1000</v>
      </c>
      <c r="C6252" s="23">
        <v>0.5</v>
      </c>
      <c r="D6252" s="23">
        <v>500</v>
      </c>
      <c r="E6252" s="23">
        <v>10</v>
      </c>
      <c r="F6252" s="23">
        <v>0</v>
      </c>
      <c r="G6252" s="23">
        <v>40</v>
      </c>
      <c r="H6252" s="25">
        <v>0</v>
      </c>
    </row>
    <row r="6253" spans="1:8">
      <c r="A6253" s="23">
        <v>6250</v>
      </c>
      <c r="B6253" s="23">
        <v>1000</v>
      </c>
      <c r="C6253" s="23">
        <v>0.5</v>
      </c>
      <c r="D6253" s="23">
        <v>500</v>
      </c>
      <c r="E6253" s="23">
        <v>10</v>
      </c>
      <c r="F6253" s="23">
        <v>0</v>
      </c>
      <c r="G6253" s="23">
        <v>70</v>
      </c>
      <c r="H6253" s="25">
        <v>0</v>
      </c>
    </row>
    <row r="6254" spans="1:8">
      <c r="A6254" s="23">
        <v>6251</v>
      </c>
      <c r="B6254" s="23">
        <v>1000</v>
      </c>
      <c r="C6254" s="23">
        <v>0.5</v>
      </c>
      <c r="D6254" s="23">
        <v>500</v>
      </c>
      <c r="E6254" s="23">
        <v>10</v>
      </c>
      <c r="F6254" s="23">
        <v>0</v>
      </c>
      <c r="G6254" s="23">
        <v>100</v>
      </c>
      <c r="H6254" s="25">
        <v>0</v>
      </c>
    </row>
    <row r="6255" spans="1:8">
      <c r="A6255" s="23">
        <v>6252</v>
      </c>
      <c r="B6255" s="23">
        <v>1000</v>
      </c>
      <c r="C6255" s="23">
        <v>0.5</v>
      </c>
      <c r="D6255" s="23">
        <v>500</v>
      </c>
      <c r="E6255" s="23">
        <v>10</v>
      </c>
      <c r="F6255" s="23">
        <v>30</v>
      </c>
      <c r="G6255" s="23">
        <v>0</v>
      </c>
      <c r="H6255" s="25">
        <v>0</v>
      </c>
    </row>
    <row r="6256" spans="1:8">
      <c r="A6256" s="23">
        <v>6253</v>
      </c>
      <c r="B6256" s="23">
        <v>1000</v>
      </c>
      <c r="C6256" s="23">
        <v>0.5</v>
      </c>
      <c r="D6256" s="23">
        <v>500</v>
      </c>
      <c r="E6256" s="23">
        <v>10</v>
      </c>
      <c r="F6256" s="23">
        <v>30</v>
      </c>
      <c r="G6256" s="23">
        <v>5</v>
      </c>
      <c r="H6256" s="25">
        <v>0</v>
      </c>
    </row>
    <row r="6257" spans="1:8">
      <c r="A6257" s="23">
        <v>6254</v>
      </c>
      <c r="B6257" s="23">
        <v>1000</v>
      </c>
      <c r="C6257" s="23">
        <v>0.5</v>
      </c>
      <c r="D6257" s="23">
        <v>500</v>
      </c>
      <c r="E6257" s="23">
        <v>10</v>
      </c>
      <c r="F6257" s="23">
        <v>30</v>
      </c>
      <c r="G6257" s="23">
        <v>10</v>
      </c>
      <c r="H6257" s="25">
        <v>0</v>
      </c>
    </row>
    <row r="6258" spans="1:8">
      <c r="A6258" s="23">
        <v>6255</v>
      </c>
      <c r="B6258" s="23">
        <v>1000</v>
      </c>
      <c r="C6258" s="23">
        <v>0.5</v>
      </c>
      <c r="D6258" s="23">
        <v>500</v>
      </c>
      <c r="E6258" s="23">
        <v>10</v>
      </c>
      <c r="F6258" s="23">
        <v>30</v>
      </c>
      <c r="G6258" s="23">
        <v>40</v>
      </c>
      <c r="H6258" s="25">
        <v>0</v>
      </c>
    </row>
    <row r="6259" spans="1:8">
      <c r="A6259" s="23">
        <v>6256</v>
      </c>
      <c r="B6259" s="23">
        <v>1000</v>
      </c>
      <c r="C6259" s="23">
        <v>0.5</v>
      </c>
      <c r="D6259" s="23">
        <v>500</v>
      </c>
      <c r="E6259" s="23">
        <v>10</v>
      </c>
      <c r="F6259" s="23">
        <v>30</v>
      </c>
      <c r="G6259" s="23">
        <v>70</v>
      </c>
      <c r="H6259" s="25">
        <v>0</v>
      </c>
    </row>
    <row r="6260" spans="1:8">
      <c r="A6260" s="23">
        <v>6257</v>
      </c>
      <c r="B6260" s="23">
        <v>1000</v>
      </c>
      <c r="C6260" s="23">
        <v>0.5</v>
      </c>
      <c r="D6260" s="23">
        <v>500</v>
      </c>
      <c r="E6260" s="23">
        <v>10</v>
      </c>
      <c r="F6260" s="23">
        <v>30</v>
      </c>
      <c r="G6260" s="23">
        <v>100</v>
      </c>
      <c r="H6260" s="25">
        <v>0</v>
      </c>
    </row>
    <row r="6261" spans="1:8">
      <c r="A6261" s="23">
        <v>6258</v>
      </c>
      <c r="B6261" s="23">
        <v>1000</v>
      </c>
      <c r="C6261" s="23">
        <v>0.5</v>
      </c>
      <c r="D6261" s="23">
        <v>500</v>
      </c>
      <c r="E6261" s="23">
        <v>10</v>
      </c>
      <c r="F6261" s="23">
        <v>60</v>
      </c>
      <c r="G6261" s="23">
        <v>0</v>
      </c>
      <c r="H6261" s="25">
        <v>0</v>
      </c>
    </row>
    <row r="6262" spans="1:8">
      <c r="A6262" s="23">
        <v>6259</v>
      </c>
      <c r="B6262" s="23">
        <v>1000</v>
      </c>
      <c r="C6262" s="23">
        <v>0.5</v>
      </c>
      <c r="D6262" s="23">
        <v>500</v>
      </c>
      <c r="E6262" s="23">
        <v>10</v>
      </c>
      <c r="F6262" s="23">
        <v>60</v>
      </c>
      <c r="G6262" s="23">
        <v>5</v>
      </c>
      <c r="H6262" s="25">
        <v>0</v>
      </c>
    </row>
    <row r="6263" spans="1:8">
      <c r="A6263" s="23">
        <v>6260</v>
      </c>
      <c r="B6263" s="23">
        <v>1000</v>
      </c>
      <c r="C6263" s="23">
        <v>0.5</v>
      </c>
      <c r="D6263" s="23">
        <v>500</v>
      </c>
      <c r="E6263" s="23">
        <v>10</v>
      </c>
      <c r="F6263" s="23">
        <v>60</v>
      </c>
      <c r="G6263" s="23">
        <v>10</v>
      </c>
      <c r="H6263" s="25">
        <v>0</v>
      </c>
    </row>
    <row r="6264" spans="1:8">
      <c r="A6264" s="23">
        <v>6261</v>
      </c>
      <c r="B6264" s="23">
        <v>1000</v>
      </c>
      <c r="C6264" s="23">
        <v>0.5</v>
      </c>
      <c r="D6264" s="23">
        <v>500</v>
      </c>
      <c r="E6264" s="23">
        <v>10</v>
      </c>
      <c r="F6264" s="23">
        <v>60</v>
      </c>
      <c r="G6264" s="23">
        <v>40</v>
      </c>
      <c r="H6264" s="25">
        <v>0</v>
      </c>
    </row>
    <row r="6265" spans="1:8">
      <c r="A6265" s="23">
        <v>6262</v>
      </c>
      <c r="B6265" s="23">
        <v>1000</v>
      </c>
      <c r="C6265" s="23">
        <v>0.5</v>
      </c>
      <c r="D6265" s="23">
        <v>500</v>
      </c>
      <c r="E6265" s="23">
        <v>10</v>
      </c>
      <c r="F6265" s="23">
        <v>60</v>
      </c>
      <c r="G6265" s="23">
        <v>70</v>
      </c>
      <c r="H6265" s="25">
        <v>0</v>
      </c>
    </row>
    <row r="6266" spans="1:8">
      <c r="A6266" s="23">
        <v>6263</v>
      </c>
      <c r="B6266" s="23">
        <v>1000</v>
      </c>
      <c r="C6266" s="23">
        <v>0.5</v>
      </c>
      <c r="D6266" s="23">
        <v>500</v>
      </c>
      <c r="E6266" s="23">
        <v>10</v>
      </c>
      <c r="F6266" s="23">
        <v>60</v>
      </c>
      <c r="G6266" s="23">
        <v>100</v>
      </c>
      <c r="H6266" s="25">
        <v>0</v>
      </c>
    </row>
    <row r="6267" spans="1:8">
      <c r="A6267" s="23">
        <v>6264</v>
      </c>
      <c r="B6267" s="23">
        <v>1000</v>
      </c>
      <c r="C6267" s="23">
        <v>0.5</v>
      </c>
      <c r="D6267" s="23">
        <v>500</v>
      </c>
      <c r="E6267" s="23">
        <v>20</v>
      </c>
      <c r="F6267" s="23">
        <v>0</v>
      </c>
      <c r="G6267" s="23">
        <v>0</v>
      </c>
      <c r="H6267" s="25">
        <v>0</v>
      </c>
    </row>
    <row r="6268" spans="1:8">
      <c r="A6268" s="23">
        <v>6265</v>
      </c>
      <c r="B6268" s="23">
        <v>1000</v>
      </c>
      <c r="C6268" s="23">
        <v>0.5</v>
      </c>
      <c r="D6268" s="23">
        <v>500</v>
      </c>
      <c r="E6268" s="23">
        <v>20</v>
      </c>
      <c r="F6268" s="23">
        <v>0</v>
      </c>
      <c r="G6268" s="23">
        <v>5</v>
      </c>
      <c r="H6268" s="25">
        <v>0</v>
      </c>
    </row>
    <row r="6269" spans="1:8">
      <c r="A6269" s="23">
        <v>6266</v>
      </c>
      <c r="B6269" s="23">
        <v>1000</v>
      </c>
      <c r="C6269" s="23">
        <v>0.5</v>
      </c>
      <c r="D6269" s="23">
        <v>500</v>
      </c>
      <c r="E6269" s="23">
        <v>20</v>
      </c>
      <c r="F6269" s="23">
        <v>0</v>
      </c>
      <c r="G6269" s="23">
        <v>10</v>
      </c>
      <c r="H6269" s="25">
        <v>0</v>
      </c>
    </row>
    <row r="6270" spans="1:8">
      <c r="A6270" s="23">
        <v>6267</v>
      </c>
      <c r="B6270" s="23">
        <v>1000</v>
      </c>
      <c r="C6270" s="23">
        <v>0.5</v>
      </c>
      <c r="D6270" s="23">
        <v>500</v>
      </c>
      <c r="E6270" s="23">
        <v>20</v>
      </c>
      <c r="F6270" s="23">
        <v>0</v>
      </c>
      <c r="G6270" s="23">
        <v>40</v>
      </c>
      <c r="H6270" s="25">
        <v>0</v>
      </c>
    </row>
    <row r="6271" spans="1:8">
      <c r="A6271" s="23">
        <v>6268</v>
      </c>
      <c r="B6271" s="23">
        <v>1000</v>
      </c>
      <c r="C6271" s="23">
        <v>0.5</v>
      </c>
      <c r="D6271" s="23">
        <v>500</v>
      </c>
      <c r="E6271" s="23">
        <v>20</v>
      </c>
      <c r="F6271" s="23">
        <v>0</v>
      </c>
      <c r="G6271" s="23">
        <v>70</v>
      </c>
      <c r="H6271" s="25">
        <v>0</v>
      </c>
    </row>
    <row r="6272" spans="1:8">
      <c r="A6272" s="23">
        <v>6269</v>
      </c>
      <c r="B6272" s="23">
        <v>1000</v>
      </c>
      <c r="C6272" s="23">
        <v>0.5</v>
      </c>
      <c r="D6272" s="23">
        <v>500</v>
      </c>
      <c r="E6272" s="23">
        <v>20</v>
      </c>
      <c r="F6272" s="23">
        <v>0</v>
      </c>
      <c r="G6272" s="23">
        <v>100</v>
      </c>
      <c r="H6272" s="25">
        <v>0</v>
      </c>
    </row>
    <row r="6273" spans="1:8">
      <c r="A6273" s="23">
        <v>6270</v>
      </c>
      <c r="B6273" s="23">
        <v>1000</v>
      </c>
      <c r="C6273" s="23">
        <v>0.5</v>
      </c>
      <c r="D6273" s="23">
        <v>500</v>
      </c>
      <c r="E6273" s="23">
        <v>20</v>
      </c>
      <c r="F6273" s="23">
        <v>30</v>
      </c>
      <c r="G6273" s="23">
        <v>0</v>
      </c>
      <c r="H6273" s="25">
        <v>0</v>
      </c>
    </row>
    <row r="6274" spans="1:8">
      <c r="A6274" s="23">
        <v>6271</v>
      </c>
      <c r="B6274" s="23">
        <v>1000</v>
      </c>
      <c r="C6274" s="23">
        <v>0.5</v>
      </c>
      <c r="D6274" s="23">
        <v>500</v>
      </c>
      <c r="E6274" s="23">
        <v>20</v>
      </c>
      <c r="F6274" s="23">
        <v>30</v>
      </c>
      <c r="G6274" s="23">
        <v>5</v>
      </c>
      <c r="H6274" s="25">
        <v>0</v>
      </c>
    </row>
    <row r="6275" spans="1:8">
      <c r="A6275" s="23">
        <v>6272</v>
      </c>
      <c r="B6275" s="23">
        <v>1000</v>
      </c>
      <c r="C6275" s="23">
        <v>0.5</v>
      </c>
      <c r="D6275" s="23">
        <v>500</v>
      </c>
      <c r="E6275" s="23">
        <v>20</v>
      </c>
      <c r="F6275" s="23">
        <v>30</v>
      </c>
      <c r="G6275" s="23">
        <v>10</v>
      </c>
      <c r="H6275" s="25">
        <v>0</v>
      </c>
    </row>
    <row r="6276" spans="1:8">
      <c r="A6276" s="23">
        <v>6273</v>
      </c>
      <c r="B6276" s="23">
        <v>1000</v>
      </c>
      <c r="C6276" s="23">
        <v>0.5</v>
      </c>
      <c r="D6276" s="23">
        <v>500</v>
      </c>
      <c r="E6276" s="23">
        <v>20</v>
      </c>
      <c r="F6276" s="23">
        <v>30</v>
      </c>
      <c r="G6276" s="23">
        <v>40</v>
      </c>
      <c r="H6276" s="25">
        <v>0</v>
      </c>
    </row>
    <row r="6277" spans="1:8">
      <c r="A6277" s="23">
        <v>6274</v>
      </c>
      <c r="B6277" s="23">
        <v>1000</v>
      </c>
      <c r="C6277" s="23">
        <v>0.5</v>
      </c>
      <c r="D6277" s="23">
        <v>500</v>
      </c>
      <c r="E6277" s="23">
        <v>20</v>
      </c>
      <c r="F6277" s="23">
        <v>30</v>
      </c>
      <c r="G6277" s="23">
        <v>70</v>
      </c>
      <c r="H6277" s="25">
        <v>0</v>
      </c>
    </row>
    <row r="6278" spans="1:8">
      <c r="A6278" s="23">
        <v>6275</v>
      </c>
      <c r="B6278" s="23">
        <v>1000</v>
      </c>
      <c r="C6278" s="23">
        <v>0.5</v>
      </c>
      <c r="D6278" s="23">
        <v>500</v>
      </c>
      <c r="E6278" s="23">
        <v>20</v>
      </c>
      <c r="F6278" s="23">
        <v>30</v>
      </c>
      <c r="G6278" s="23">
        <v>100</v>
      </c>
      <c r="H6278" s="25">
        <v>0</v>
      </c>
    </row>
    <row r="6279" spans="1:8">
      <c r="A6279" s="23">
        <v>6276</v>
      </c>
      <c r="B6279" s="23">
        <v>1000</v>
      </c>
      <c r="C6279" s="23">
        <v>0.5</v>
      </c>
      <c r="D6279" s="23">
        <v>500</v>
      </c>
      <c r="E6279" s="23">
        <v>20</v>
      </c>
      <c r="F6279" s="23">
        <v>60</v>
      </c>
      <c r="G6279" s="23">
        <v>0</v>
      </c>
      <c r="H6279" s="25">
        <v>0</v>
      </c>
    </row>
    <row r="6280" spans="1:8">
      <c r="A6280" s="23">
        <v>6277</v>
      </c>
      <c r="B6280" s="23">
        <v>1000</v>
      </c>
      <c r="C6280" s="23">
        <v>0.5</v>
      </c>
      <c r="D6280" s="23">
        <v>500</v>
      </c>
      <c r="E6280" s="23">
        <v>20</v>
      </c>
      <c r="F6280" s="23">
        <v>60</v>
      </c>
      <c r="G6280" s="23">
        <v>5</v>
      </c>
      <c r="H6280" s="25">
        <v>0</v>
      </c>
    </row>
    <row r="6281" spans="1:8">
      <c r="A6281" s="23">
        <v>6278</v>
      </c>
      <c r="B6281" s="23">
        <v>1000</v>
      </c>
      <c r="C6281" s="23">
        <v>0.5</v>
      </c>
      <c r="D6281" s="23">
        <v>500</v>
      </c>
      <c r="E6281" s="23">
        <v>20</v>
      </c>
      <c r="F6281" s="23">
        <v>60</v>
      </c>
      <c r="G6281" s="23">
        <v>10</v>
      </c>
      <c r="H6281" s="25">
        <v>0</v>
      </c>
    </row>
    <row r="6282" spans="1:8">
      <c r="A6282" s="23">
        <v>6279</v>
      </c>
      <c r="B6282" s="23">
        <v>1000</v>
      </c>
      <c r="C6282" s="23">
        <v>0.5</v>
      </c>
      <c r="D6282" s="23">
        <v>500</v>
      </c>
      <c r="E6282" s="23">
        <v>20</v>
      </c>
      <c r="F6282" s="23">
        <v>60</v>
      </c>
      <c r="G6282" s="23">
        <v>40</v>
      </c>
      <c r="H6282" s="25">
        <v>0</v>
      </c>
    </row>
    <row r="6283" spans="1:8">
      <c r="A6283" s="23">
        <v>6280</v>
      </c>
      <c r="B6283" s="23">
        <v>1000</v>
      </c>
      <c r="C6283" s="23">
        <v>0.5</v>
      </c>
      <c r="D6283" s="23">
        <v>500</v>
      </c>
      <c r="E6283" s="23">
        <v>20</v>
      </c>
      <c r="F6283" s="23">
        <v>60</v>
      </c>
      <c r="G6283" s="23">
        <v>70</v>
      </c>
      <c r="H6283" s="25">
        <v>0</v>
      </c>
    </row>
    <row r="6284" spans="1:8">
      <c r="A6284" s="23">
        <v>6281</v>
      </c>
      <c r="B6284" s="23">
        <v>1000</v>
      </c>
      <c r="C6284" s="23">
        <v>0.5</v>
      </c>
      <c r="D6284" s="23">
        <v>500</v>
      </c>
      <c r="E6284" s="23">
        <v>20</v>
      </c>
      <c r="F6284" s="23">
        <v>60</v>
      </c>
      <c r="G6284" s="23">
        <v>100</v>
      </c>
      <c r="H6284" s="25">
        <v>0</v>
      </c>
    </row>
    <row r="6285" spans="1:8">
      <c r="A6285" s="23">
        <v>6282</v>
      </c>
      <c r="B6285" s="23">
        <v>1000</v>
      </c>
      <c r="C6285" s="23">
        <v>0.5</v>
      </c>
      <c r="D6285" s="23">
        <v>500</v>
      </c>
      <c r="E6285" s="23">
        <v>50</v>
      </c>
      <c r="F6285" s="23">
        <v>0</v>
      </c>
      <c r="G6285" s="23">
        <v>0</v>
      </c>
      <c r="H6285" s="25">
        <v>0</v>
      </c>
    </row>
    <row r="6286" spans="1:8">
      <c r="A6286" s="23">
        <v>6283</v>
      </c>
      <c r="B6286" s="23">
        <v>1000</v>
      </c>
      <c r="C6286" s="23">
        <v>0.5</v>
      </c>
      <c r="D6286" s="23">
        <v>500</v>
      </c>
      <c r="E6286" s="23">
        <v>50</v>
      </c>
      <c r="F6286" s="23">
        <v>0</v>
      </c>
      <c r="G6286" s="23">
        <v>5</v>
      </c>
      <c r="H6286" s="25">
        <v>0</v>
      </c>
    </row>
    <row r="6287" spans="1:8">
      <c r="A6287" s="23">
        <v>6284</v>
      </c>
      <c r="B6287" s="23">
        <v>1000</v>
      </c>
      <c r="C6287" s="23">
        <v>0.5</v>
      </c>
      <c r="D6287" s="23">
        <v>500</v>
      </c>
      <c r="E6287" s="23">
        <v>50</v>
      </c>
      <c r="F6287" s="23">
        <v>0</v>
      </c>
      <c r="G6287" s="23">
        <v>10</v>
      </c>
      <c r="H6287" s="25">
        <v>0</v>
      </c>
    </row>
    <row r="6288" spans="1:8">
      <c r="A6288" s="23">
        <v>6285</v>
      </c>
      <c r="B6288" s="23">
        <v>1000</v>
      </c>
      <c r="C6288" s="23">
        <v>0.5</v>
      </c>
      <c r="D6288" s="23">
        <v>500</v>
      </c>
      <c r="E6288" s="23">
        <v>50</v>
      </c>
      <c r="F6288" s="23">
        <v>0</v>
      </c>
      <c r="G6288" s="23">
        <v>40</v>
      </c>
      <c r="H6288" s="25">
        <v>0</v>
      </c>
    </row>
    <row r="6289" spans="1:8">
      <c r="A6289" s="23">
        <v>6286</v>
      </c>
      <c r="B6289" s="23">
        <v>1000</v>
      </c>
      <c r="C6289" s="23">
        <v>0.5</v>
      </c>
      <c r="D6289" s="23">
        <v>500</v>
      </c>
      <c r="E6289" s="23">
        <v>50</v>
      </c>
      <c r="F6289" s="23">
        <v>0</v>
      </c>
      <c r="G6289" s="23">
        <v>70</v>
      </c>
      <c r="H6289" s="25">
        <v>0</v>
      </c>
    </row>
    <row r="6290" spans="1:8">
      <c r="A6290" s="23">
        <v>6287</v>
      </c>
      <c r="B6290" s="23">
        <v>1000</v>
      </c>
      <c r="C6290" s="23">
        <v>0.5</v>
      </c>
      <c r="D6290" s="23">
        <v>500</v>
      </c>
      <c r="E6290" s="23">
        <v>50</v>
      </c>
      <c r="F6290" s="23">
        <v>0</v>
      </c>
      <c r="G6290" s="23">
        <v>100</v>
      </c>
      <c r="H6290" s="25">
        <v>0</v>
      </c>
    </row>
    <row r="6291" spans="1:8">
      <c r="A6291" s="23">
        <v>6288</v>
      </c>
      <c r="B6291" s="23">
        <v>1000</v>
      </c>
      <c r="C6291" s="23">
        <v>0.5</v>
      </c>
      <c r="D6291" s="23">
        <v>500</v>
      </c>
      <c r="E6291" s="23">
        <v>50</v>
      </c>
      <c r="F6291" s="23">
        <v>30</v>
      </c>
      <c r="G6291" s="23">
        <v>0</v>
      </c>
      <c r="H6291" s="25">
        <v>0</v>
      </c>
    </row>
    <row r="6292" spans="1:8">
      <c r="A6292" s="23">
        <v>6289</v>
      </c>
      <c r="B6292" s="23">
        <v>1000</v>
      </c>
      <c r="C6292" s="23">
        <v>0.5</v>
      </c>
      <c r="D6292" s="23">
        <v>500</v>
      </c>
      <c r="E6292" s="23">
        <v>50</v>
      </c>
      <c r="F6292" s="23">
        <v>30</v>
      </c>
      <c r="G6292" s="23">
        <v>5</v>
      </c>
      <c r="H6292" s="25">
        <v>0</v>
      </c>
    </row>
    <row r="6293" spans="1:8">
      <c r="A6293" s="23">
        <v>6290</v>
      </c>
      <c r="B6293" s="23">
        <v>1000</v>
      </c>
      <c r="C6293" s="23">
        <v>0.5</v>
      </c>
      <c r="D6293" s="23">
        <v>500</v>
      </c>
      <c r="E6293" s="23">
        <v>50</v>
      </c>
      <c r="F6293" s="23">
        <v>30</v>
      </c>
      <c r="G6293" s="23">
        <v>10</v>
      </c>
      <c r="H6293" s="25">
        <v>0</v>
      </c>
    </row>
    <row r="6294" spans="1:8">
      <c r="A6294" s="23">
        <v>6291</v>
      </c>
      <c r="B6294" s="23">
        <v>1000</v>
      </c>
      <c r="C6294" s="23">
        <v>0.5</v>
      </c>
      <c r="D6294" s="23">
        <v>500</v>
      </c>
      <c r="E6294" s="23">
        <v>50</v>
      </c>
      <c r="F6294" s="23">
        <v>30</v>
      </c>
      <c r="G6294" s="23">
        <v>40</v>
      </c>
      <c r="H6294" s="25">
        <v>0</v>
      </c>
    </row>
    <row r="6295" spans="1:8">
      <c r="A6295" s="23">
        <v>6292</v>
      </c>
      <c r="B6295" s="23">
        <v>1000</v>
      </c>
      <c r="C6295" s="23">
        <v>0.5</v>
      </c>
      <c r="D6295" s="23">
        <v>500</v>
      </c>
      <c r="E6295" s="23">
        <v>50</v>
      </c>
      <c r="F6295" s="23">
        <v>30</v>
      </c>
      <c r="G6295" s="23">
        <v>70</v>
      </c>
      <c r="H6295" s="25">
        <v>0</v>
      </c>
    </row>
    <row r="6296" spans="1:8">
      <c r="A6296" s="23">
        <v>6293</v>
      </c>
      <c r="B6296" s="23">
        <v>1000</v>
      </c>
      <c r="C6296" s="23">
        <v>0.5</v>
      </c>
      <c r="D6296" s="23">
        <v>500</v>
      </c>
      <c r="E6296" s="23">
        <v>50</v>
      </c>
      <c r="F6296" s="23">
        <v>30</v>
      </c>
      <c r="G6296" s="23">
        <v>100</v>
      </c>
      <c r="H6296" s="25">
        <v>0</v>
      </c>
    </row>
    <row r="6297" spans="1:8">
      <c r="A6297" s="23">
        <v>6294</v>
      </c>
      <c r="B6297" s="23">
        <v>1000</v>
      </c>
      <c r="C6297" s="23">
        <v>0.5</v>
      </c>
      <c r="D6297" s="23">
        <v>500</v>
      </c>
      <c r="E6297" s="23">
        <v>50</v>
      </c>
      <c r="F6297" s="23">
        <v>60</v>
      </c>
      <c r="G6297" s="23">
        <v>0</v>
      </c>
      <c r="H6297" s="25">
        <v>0</v>
      </c>
    </row>
    <row r="6298" spans="1:8">
      <c r="A6298" s="23">
        <v>6295</v>
      </c>
      <c r="B6298" s="23">
        <v>1000</v>
      </c>
      <c r="C6298" s="23">
        <v>0.5</v>
      </c>
      <c r="D6298" s="23">
        <v>500</v>
      </c>
      <c r="E6298" s="23">
        <v>50</v>
      </c>
      <c r="F6298" s="23">
        <v>60</v>
      </c>
      <c r="G6298" s="23">
        <v>5</v>
      </c>
      <c r="H6298" s="25">
        <v>0</v>
      </c>
    </row>
    <row r="6299" spans="1:8">
      <c r="A6299" s="23">
        <v>6296</v>
      </c>
      <c r="B6299" s="23">
        <v>1000</v>
      </c>
      <c r="C6299" s="23">
        <v>0.5</v>
      </c>
      <c r="D6299" s="23">
        <v>500</v>
      </c>
      <c r="E6299" s="23">
        <v>50</v>
      </c>
      <c r="F6299" s="23">
        <v>60</v>
      </c>
      <c r="G6299" s="23">
        <v>10</v>
      </c>
      <c r="H6299" s="25">
        <v>0</v>
      </c>
    </row>
    <row r="6300" spans="1:8">
      <c r="A6300" s="23">
        <v>6297</v>
      </c>
      <c r="B6300" s="23">
        <v>1000</v>
      </c>
      <c r="C6300" s="23">
        <v>0.5</v>
      </c>
      <c r="D6300" s="23">
        <v>500</v>
      </c>
      <c r="E6300" s="23">
        <v>50</v>
      </c>
      <c r="F6300" s="23">
        <v>60</v>
      </c>
      <c r="G6300" s="23">
        <v>40</v>
      </c>
      <c r="H6300" s="25">
        <v>0</v>
      </c>
    </row>
    <row r="6301" spans="1:8">
      <c r="A6301" s="23">
        <v>6298</v>
      </c>
      <c r="B6301" s="23">
        <v>1000</v>
      </c>
      <c r="C6301" s="23">
        <v>0.5</v>
      </c>
      <c r="D6301" s="23">
        <v>500</v>
      </c>
      <c r="E6301" s="23">
        <v>50</v>
      </c>
      <c r="F6301" s="23">
        <v>60</v>
      </c>
      <c r="G6301" s="23">
        <v>70</v>
      </c>
      <c r="H6301" s="25">
        <v>0</v>
      </c>
    </row>
    <row r="6302" spans="1:8">
      <c r="A6302" s="23">
        <v>6299</v>
      </c>
      <c r="B6302" s="23">
        <v>1000</v>
      </c>
      <c r="C6302" s="23">
        <v>0.5</v>
      </c>
      <c r="D6302" s="23">
        <v>500</v>
      </c>
      <c r="E6302" s="23">
        <v>50</v>
      </c>
      <c r="F6302" s="23">
        <v>60</v>
      </c>
      <c r="G6302" s="23">
        <v>100</v>
      </c>
      <c r="H6302" s="25">
        <v>0</v>
      </c>
    </row>
    <row r="6303" spans="1:8">
      <c r="A6303" s="23">
        <v>6300</v>
      </c>
      <c r="B6303" s="23">
        <v>1000</v>
      </c>
      <c r="C6303" s="23">
        <v>0.5</v>
      </c>
      <c r="D6303" s="23">
        <v>1000</v>
      </c>
      <c r="E6303" s="23">
        <v>1</v>
      </c>
      <c r="F6303" s="23">
        <v>0</v>
      </c>
      <c r="G6303" s="23">
        <v>0</v>
      </c>
      <c r="H6303" s="25">
        <v>0</v>
      </c>
    </row>
    <row r="6304" spans="1:8">
      <c r="A6304" s="23">
        <v>6301</v>
      </c>
      <c r="B6304" s="23">
        <v>1000</v>
      </c>
      <c r="C6304" s="23">
        <v>0.5</v>
      </c>
      <c r="D6304" s="23">
        <v>1000</v>
      </c>
      <c r="E6304" s="23">
        <v>1</v>
      </c>
      <c r="F6304" s="23">
        <v>0</v>
      </c>
      <c r="G6304" s="23">
        <v>5</v>
      </c>
      <c r="H6304" s="25">
        <v>0</v>
      </c>
    </row>
    <row r="6305" spans="1:8">
      <c r="A6305" s="23">
        <v>6302</v>
      </c>
      <c r="B6305" s="23">
        <v>1000</v>
      </c>
      <c r="C6305" s="23">
        <v>0.5</v>
      </c>
      <c r="D6305" s="23">
        <v>1000</v>
      </c>
      <c r="E6305" s="23">
        <v>1</v>
      </c>
      <c r="F6305" s="23">
        <v>0</v>
      </c>
      <c r="G6305" s="23">
        <v>10</v>
      </c>
      <c r="H6305" s="25">
        <v>0</v>
      </c>
    </row>
    <row r="6306" spans="1:8">
      <c r="A6306" s="23">
        <v>6303</v>
      </c>
      <c r="B6306" s="23">
        <v>1000</v>
      </c>
      <c r="C6306" s="23">
        <v>0.5</v>
      </c>
      <c r="D6306" s="23">
        <v>1000</v>
      </c>
      <c r="E6306" s="23">
        <v>1</v>
      </c>
      <c r="F6306" s="23">
        <v>0</v>
      </c>
      <c r="G6306" s="23">
        <v>40</v>
      </c>
      <c r="H6306" s="25">
        <v>0</v>
      </c>
    </row>
    <row r="6307" spans="1:8">
      <c r="A6307" s="23">
        <v>6304</v>
      </c>
      <c r="B6307" s="23">
        <v>1000</v>
      </c>
      <c r="C6307" s="23">
        <v>0.5</v>
      </c>
      <c r="D6307" s="23">
        <v>1000</v>
      </c>
      <c r="E6307" s="23">
        <v>1</v>
      </c>
      <c r="F6307" s="23">
        <v>0</v>
      </c>
      <c r="G6307" s="23">
        <v>70</v>
      </c>
      <c r="H6307" s="25">
        <v>0</v>
      </c>
    </row>
    <row r="6308" spans="1:8">
      <c r="A6308" s="23">
        <v>6305</v>
      </c>
      <c r="B6308" s="23">
        <v>1000</v>
      </c>
      <c r="C6308" s="23">
        <v>0.5</v>
      </c>
      <c r="D6308" s="23">
        <v>1000</v>
      </c>
      <c r="E6308" s="23">
        <v>1</v>
      </c>
      <c r="F6308" s="23">
        <v>0</v>
      </c>
      <c r="G6308" s="23">
        <v>100</v>
      </c>
      <c r="H6308" s="25">
        <v>0</v>
      </c>
    </row>
    <row r="6309" spans="1:8">
      <c r="A6309" s="23">
        <v>6306</v>
      </c>
      <c r="B6309" s="23">
        <v>1000</v>
      </c>
      <c r="C6309" s="23">
        <v>0.5</v>
      </c>
      <c r="D6309" s="23">
        <v>1000</v>
      </c>
      <c r="E6309" s="23">
        <v>1</v>
      </c>
      <c r="F6309" s="23">
        <v>30</v>
      </c>
      <c r="G6309" s="23">
        <v>0</v>
      </c>
      <c r="H6309" s="25">
        <v>0</v>
      </c>
    </row>
    <row r="6310" spans="1:8">
      <c r="A6310" s="23">
        <v>6307</v>
      </c>
      <c r="B6310" s="23">
        <v>1000</v>
      </c>
      <c r="C6310" s="23">
        <v>0.5</v>
      </c>
      <c r="D6310" s="23">
        <v>1000</v>
      </c>
      <c r="E6310" s="23">
        <v>1</v>
      </c>
      <c r="F6310" s="23">
        <v>30</v>
      </c>
      <c r="G6310" s="23">
        <v>5</v>
      </c>
      <c r="H6310" s="25">
        <v>0</v>
      </c>
    </row>
    <row r="6311" spans="1:8">
      <c r="A6311" s="23">
        <v>6308</v>
      </c>
      <c r="B6311" s="23">
        <v>1000</v>
      </c>
      <c r="C6311" s="23">
        <v>0.5</v>
      </c>
      <c r="D6311" s="23">
        <v>1000</v>
      </c>
      <c r="E6311" s="23">
        <v>1</v>
      </c>
      <c r="F6311" s="23">
        <v>30</v>
      </c>
      <c r="G6311" s="23">
        <v>10</v>
      </c>
      <c r="H6311" s="25">
        <v>0</v>
      </c>
    </row>
    <row r="6312" spans="1:8">
      <c r="A6312" s="23">
        <v>6309</v>
      </c>
      <c r="B6312" s="23">
        <v>1000</v>
      </c>
      <c r="C6312" s="23">
        <v>0.5</v>
      </c>
      <c r="D6312" s="23">
        <v>1000</v>
      </c>
      <c r="E6312" s="23">
        <v>1</v>
      </c>
      <c r="F6312" s="23">
        <v>30</v>
      </c>
      <c r="G6312" s="23">
        <v>40</v>
      </c>
      <c r="H6312" s="25">
        <v>0</v>
      </c>
    </row>
    <row r="6313" spans="1:8">
      <c r="A6313" s="23">
        <v>6310</v>
      </c>
      <c r="B6313" s="23">
        <v>1000</v>
      </c>
      <c r="C6313" s="23">
        <v>0.5</v>
      </c>
      <c r="D6313" s="23">
        <v>1000</v>
      </c>
      <c r="E6313" s="23">
        <v>1</v>
      </c>
      <c r="F6313" s="23">
        <v>30</v>
      </c>
      <c r="G6313" s="23">
        <v>70</v>
      </c>
      <c r="H6313" s="25">
        <v>0</v>
      </c>
    </row>
    <row r="6314" spans="1:8">
      <c r="A6314" s="23">
        <v>6311</v>
      </c>
      <c r="B6314" s="23">
        <v>1000</v>
      </c>
      <c r="C6314" s="23">
        <v>0.5</v>
      </c>
      <c r="D6314" s="23">
        <v>1000</v>
      </c>
      <c r="E6314" s="23">
        <v>1</v>
      </c>
      <c r="F6314" s="23">
        <v>30</v>
      </c>
      <c r="G6314" s="23">
        <v>100</v>
      </c>
      <c r="H6314" s="25">
        <v>0</v>
      </c>
    </row>
    <row r="6315" spans="1:8">
      <c r="A6315" s="23">
        <v>6312</v>
      </c>
      <c r="B6315" s="23">
        <v>1000</v>
      </c>
      <c r="C6315" s="23">
        <v>0.5</v>
      </c>
      <c r="D6315" s="23">
        <v>1000</v>
      </c>
      <c r="E6315" s="23">
        <v>1</v>
      </c>
      <c r="F6315" s="23">
        <v>60</v>
      </c>
      <c r="G6315" s="23">
        <v>0</v>
      </c>
      <c r="H6315" s="25">
        <v>0</v>
      </c>
    </row>
    <row r="6316" spans="1:8">
      <c r="A6316" s="23">
        <v>6313</v>
      </c>
      <c r="B6316" s="23">
        <v>1000</v>
      </c>
      <c r="C6316" s="23">
        <v>0.5</v>
      </c>
      <c r="D6316" s="23">
        <v>1000</v>
      </c>
      <c r="E6316" s="23">
        <v>1</v>
      </c>
      <c r="F6316" s="23">
        <v>60</v>
      </c>
      <c r="G6316" s="23">
        <v>5</v>
      </c>
      <c r="H6316" s="25">
        <v>0</v>
      </c>
    </row>
    <row r="6317" spans="1:8">
      <c r="A6317" s="23">
        <v>6314</v>
      </c>
      <c r="B6317" s="23">
        <v>1000</v>
      </c>
      <c r="C6317" s="23">
        <v>0.5</v>
      </c>
      <c r="D6317" s="23">
        <v>1000</v>
      </c>
      <c r="E6317" s="23">
        <v>1</v>
      </c>
      <c r="F6317" s="23">
        <v>60</v>
      </c>
      <c r="G6317" s="23">
        <v>10</v>
      </c>
      <c r="H6317" s="25">
        <v>0</v>
      </c>
    </row>
    <row r="6318" spans="1:8">
      <c r="A6318" s="23">
        <v>6315</v>
      </c>
      <c r="B6318" s="23">
        <v>1000</v>
      </c>
      <c r="C6318" s="23">
        <v>0.5</v>
      </c>
      <c r="D6318" s="23">
        <v>1000</v>
      </c>
      <c r="E6318" s="23">
        <v>1</v>
      </c>
      <c r="F6318" s="23">
        <v>60</v>
      </c>
      <c r="G6318" s="23">
        <v>40</v>
      </c>
      <c r="H6318" s="25">
        <v>0</v>
      </c>
    </row>
    <row r="6319" spans="1:8">
      <c r="A6319" s="23">
        <v>6316</v>
      </c>
      <c r="B6319" s="23">
        <v>1000</v>
      </c>
      <c r="C6319" s="23">
        <v>0.5</v>
      </c>
      <c r="D6319" s="23">
        <v>1000</v>
      </c>
      <c r="E6319" s="23">
        <v>1</v>
      </c>
      <c r="F6319" s="23">
        <v>60</v>
      </c>
      <c r="G6319" s="23">
        <v>70</v>
      </c>
      <c r="H6319" s="25">
        <v>0</v>
      </c>
    </row>
    <row r="6320" spans="1:8">
      <c r="A6320" s="23">
        <v>6317</v>
      </c>
      <c r="B6320" s="23">
        <v>1000</v>
      </c>
      <c r="C6320" s="23">
        <v>0.5</v>
      </c>
      <c r="D6320" s="23">
        <v>1000</v>
      </c>
      <c r="E6320" s="23">
        <v>1</v>
      </c>
      <c r="F6320" s="23">
        <v>60</v>
      </c>
      <c r="G6320" s="23">
        <v>100</v>
      </c>
      <c r="H6320" s="25">
        <v>0</v>
      </c>
    </row>
    <row r="6321" spans="1:8">
      <c r="A6321" s="23">
        <v>6318</v>
      </c>
      <c r="B6321" s="23">
        <v>1000</v>
      </c>
      <c r="C6321" s="23">
        <v>0.5</v>
      </c>
      <c r="D6321" s="23">
        <v>1000</v>
      </c>
      <c r="E6321" s="23">
        <v>5</v>
      </c>
      <c r="F6321" s="23">
        <v>0</v>
      </c>
      <c r="G6321" s="23">
        <v>0</v>
      </c>
      <c r="H6321" s="25">
        <v>0</v>
      </c>
    </row>
    <row r="6322" spans="1:8">
      <c r="A6322" s="23">
        <v>6319</v>
      </c>
      <c r="B6322" s="23">
        <v>1000</v>
      </c>
      <c r="C6322" s="23">
        <v>0.5</v>
      </c>
      <c r="D6322" s="23">
        <v>1000</v>
      </c>
      <c r="E6322" s="23">
        <v>5</v>
      </c>
      <c r="F6322" s="23">
        <v>0</v>
      </c>
      <c r="G6322" s="23">
        <v>5</v>
      </c>
      <c r="H6322" s="25">
        <v>0</v>
      </c>
    </row>
    <row r="6323" spans="1:8">
      <c r="A6323" s="23">
        <v>6320</v>
      </c>
      <c r="B6323" s="23">
        <v>1000</v>
      </c>
      <c r="C6323" s="23">
        <v>0.5</v>
      </c>
      <c r="D6323" s="23">
        <v>1000</v>
      </c>
      <c r="E6323" s="23">
        <v>5</v>
      </c>
      <c r="F6323" s="23">
        <v>0</v>
      </c>
      <c r="G6323" s="23">
        <v>10</v>
      </c>
      <c r="H6323" s="25">
        <v>0</v>
      </c>
    </row>
    <row r="6324" spans="1:8">
      <c r="A6324" s="23">
        <v>6321</v>
      </c>
      <c r="B6324" s="23">
        <v>1000</v>
      </c>
      <c r="C6324" s="23">
        <v>0.5</v>
      </c>
      <c r="D6324" s="23">
        <v>1000</v>
      </c>
      <c r="E6324" s="23">
        <v>5</v>
      </c>
      <c r="F6324" s="23">
        <v>0</v>
      </c>
      <c r="G6324" s="23">
        <v>40</v>
      </c>
      <c r="H6324" s="25">
        <v>0</v>
      </c>
    </row>
    <row r="6325" spans="1:8">
      <c r="A6325" s="23">
        <v>6322</v>
      </c>
      <c r="B6325" s="23">
        <v>1000</v>
      </c>
      <c r="C6325" s="23">
        <v>0.5</v>
      </c>
      <c r="D6325" s="23">
        <v>1000</v>
      </c>
      <c r="E6325" s="23">
        <v>5</v>
      </c>
      <c r="F6325" s="23">
        <v>0</v>
      </c>
      <c r="G6325" s="23">
        <v>70</v>
      </c>
      <c r="H6325" s="25">
        <v>0</v>
      </c>
    </row>
    <row r="6326" spans="1:8">
      <c r="A6326" s="23">
        <v>6323</v>
      </c>
      <c r="B6326" s="23">
        <v>1000</v>
      </c>
      <c r="C6326" s="23">
        <v>0.5</v>
      </c>
      <c r="D6326" s="23">
        <v>1000</v>
      </c>
      <c r="E6326" s="23">
        <v>5</v>
      </c>
      <c r="F6326" s="23">
        <v>0</v>
      </c>
      <c r="G6326" s="23">
        <v>100</v>
      </c>
      <c r="H6326" s="25">
        <v>0</v>
      </c>
    </row>
    <row r="6327" spans="1:8">
      <c r="A6327" s="23">
        <v>6324</v>
      </c>
      <c r="B6327" s="23">
        <v>1000</v>
      </c>
      <c r="C6327" s="23">
        <v>0.5</v>
      </c>
      <c r="D6327" s="23">
        <v>1000</v>
      </c>
      <c r="E6327" s="23">
        <v>5</v>
      </c>
      <c r="F6327" s="23">
        <v>30</v>
      </c>
      <c r="G6327" s="23">
        <v>0</v>
      </c>
      <c r="H6327" s="25">
        <v>0</v>
      </c>
    </row>
    <row r="6328" spans="1:8">
      <c r="A6328" s="23">
        <v>6325</v>
      </c>
      <c r="B6328" s="23">
        <v>1000</v>
      </c>
      <c r="C6328" s="23">
        <v>0.5</v>
      </c>
      <c r="D6328" s="23">
        <v>1000</v>
      </c>
      <c r="E6328" s="23">
        <v>5</v>
      </c>
      <c r="F6328" s="23">
        <v>30</v>
      </c>
      <c r="G6328" s="23">
        <v>5</v>
      </c>
      <c r="H6328" s="25">
        <v>0</v>
      </c>
    </row>
    <row r="6329" spans="1:8">
      <c r="A6329" s="23">
        <v>6326</v>
      </c>
      <c r="B6329" s="23">
        <v>1000</v>
      </c>
      <c r="C6329" s="23">
        <v>0.5</v>
      </c>
      <c r="D6329" s="23">
        <v>1000</v>
      </c>
      <c r="E6329" s="23">
        <v>5</v>
      </c>
      <c r="F6329" s="23">
        <v>30</v>
      </c>
      <c r="G6329" s="23">
        <v>10</v>
      </c>
      <c r="H6329" s="25">
        <v>0</v>
      </c>
    </row>
    <row r="6330" spans="1:8">
      <c r="A6330" s="23">
        <v>6327</v>
      </c>
      <c r="B6330" s="23">
        <v>1000</v>
      </c>
      <c r="C6330" s="23">
        <v>0.5</v>
      </c>
      <c r="D6330" s="23">
        <v>1000</v>
      </c>
      <c r="E6330" s="23">
        <v>5</v>
      </c>
      <c r="F6330" s="23">
        <v>30</v>
      </c>
      <c r="G6330" s="23">
        <v>40</v>
      </c>
      <c r="H6330" s="25">
        <v>0</v>
      </c>
    </row>
    <row r="6331" spans="1:8">
      <c r="A6331" s="23">
        <v>6328</v>
      </c>
      <c r="B6331" s="23">
        <v>1000</v>
      </c>
      <c r="C6331" s="23">
        <v>0.5</v>
      </c>
      <c r="D6331" s="23">
        <v>1000</v>
      </c>
      <c r="E6331" s="23">
        <v>5</v>
      </c>
      <c r="F6331" s="23">
        <v>30</v>
      </c>
      <c r="G6331" s="23">
        <v>70</v>
      </c>
      <c r="H6331" s="25">
        <v>0</v>
      </c>
    </row>
    <row r="6332" spans="1:8">
      <c r="A6332" s="23">
        <v>6329</v>
      </c>
      <c r="B6332" s="23">
        <v>1000</v>
      </c>
      <c r="C6332" s="23">
        <v>0.5</v>
      </c>
      <c r="D6332" s="23">
        <v>1000</v>
      </c>
      <c r="E6332" s="23">
        <v>5</v>
      </c>
      <c r="F6332" s="23">
        <v>30</v>
      </c>
      <c r="G6332" s="23">
        <v>100</v>
      </c>
      <c r="H6332" s="25">
        <v>0</v>
      </c>
    </row>
    <row r="6333" spans="1:8">
      <c r="A6333" s="23">
        <v>6330</v>
      </c>
      <c r="B6333" s="23">
        <v>1000</v>
      </c>
      <c r="C6333" s="23">
        <v>0.5</v>
      </c>
      <c r="D6333" s="23">
        <v>1000</v>
      </c>
      <c r="E6333" s="23">
        <v>5</v>
      </c>
      <c r="F6333" s="23">
        <v>60</v>
      </c>
      <c r="G6333" s="23">
        <v>0</v>
      </c>
      <c r="H6333" s="25">
        <v>0</v>
      </c>
    </row>
    <row r="6334" spans="1:8">
      <c r="A6334" s="23">
        <v>6331</v>
      </c>
      <c r="B6334" s="23">
        <v>1000</v>
      </c>
      <c r="C6334" s="23">
        <v>0.5</v>
      </c>
      <c r="D6334" s="23">
        <v>1000</v>
      </c>
      <c r="E6334" s="23">
        <v>5</v>
      </c>
      <c r="F6334" s="23">
        <v>60</v>
      </c>
      <c r="G6334" s="23">
        <v>5</v>
      </c>
      <c r="H6334" s="25">
        <v>0</v>
      </c>
    </row>
    <row r="6335" spans="1:8">
      <c r="A6335" s="23">
        <v>6332</v>
      </c>
      <c r="B6335" s="23">
        <v>1000</v>
      </c>
      <c r="C6335" s="23">
        <v>0.5</v>
      </c>
      <c r="D6335" s="23">
        <v>1000</v>
      </c>
      <c r="E6335" s="23">
        <v>5</v>
      </c>
      <c r="F6335" s="23">
        <v>60</v>
      </c>
      <c r="G6335" s="23">
        <v>10</v>
      </c>
      <c r="H6335" s="25">
        <v>0</v>
      </c>
    </row>
    <row r="6336" spans="1:8">
      <c r="A6336" s="23">
        <v>6333</v>
      </c>
      <c r="B6336" s="23">
        <v>1000</v>
      </c>
      <c r="C6336" s="23">
        <v>0.5</v>
      </c>
      <c r="D6336" s="23">
        <v>1000</v>
      </c>
      <c r="E6336" s="23">
        <v>5</v>
      </c>
      <c r="F6336" s="23">
        <v>60</v>
      </c>
      <c r="G6336" s="23">
        <v>40</v>
      </c>
      <c r="H6336" s="25">
        <v>0</v>
      </c>
    </row>
    <row r="6337" spans="1:8">
      <c r="A6337" s="23">
        <v>6334</v>
      </c>
      <c r="B6337" s="23">
        <v>1000</v>
      </c>
      <c r="C6337" s="23">
        <v>0.5</v>
      </c>
      <c r="D6337" s="23">
        <v>1000</v>
      </c>
      <c r="E6337" s="23">
        <v>5</v>
      </c>
      <c r="F6337" s="23">
        <v>60</v>
      </c>
      <c r="G6337" s="23">
        <v>70</v>
      </c>
      <c r="H6337" s="25">
        <v>0</v>
      </c>
    </row>
    <row r="6338" spans="1:8">
      <c r="A6338" s="23">
        <v>6335</v>
      </c>
      <c r="B6338" s="23">
        <v>1000</v>
      </c>
      <c r="C6338" s="23">
        <v>0.5</v>
      </c>
      <c r="D6338" s="23">
        <v>1000</v>
      </c>
      <c r="E6338" s="23">
        <v>5</v>
      </c>
      <c r="F6338" s="23">
        <v>60</v>
      </c>
      <c r="G6338" s="23">
        <v>100</v>
      </c>
      <c r="H6338" s="25">
        <v>0</v>
      </c>
    </row>
    <row r="6339" spans="1:8">
      <c r="A6339" s="23">
        <v>6336</v>
      </c>
      <c r="B6339" s="23">
        <v>1000</v>
      </c>
      <c r="C6339" s="23">
        <v>0.5</v>
      </c>
      <c r="D6339" s="23">
        <v>1000</v>
      </c>
      <c r="E6339" s="23">
        <v>10</v>
      </c>
      <c r="F6339" s="23">
        <v>0</v>
      </c>
      <c r="G6339" s="23">
        <v>0</v>
      </c>
      <c r="H6339" s="25">
        <v>0</v>
      </c>
    </row>
    <row r="6340" spans="1:8">
      <c r="A6340" s="23">
        <v>6337</v>
      </c>
      <c r="B6340" s="23">
        <v>1000</v>
      </c>
      <c r="C6340" s="23">
        <v>0.5</v>
      </c>
      <c r="D6340" s="23">
        <v>1000</v>
      </c>
      <c r="E6340" s="23">
        <v>10</v>
      </c>
      <c r="F6340" s="23">
        <v>0</v>
      </c>
      <c r="G6340" s="23">
        <v>5</v>
      </c>
      <c r="H6340" s="25">
        <v>0</v>
      </c>
    </row>
    <row r="6341" spans="1:8">
      <c r="A6341" s="23">
        <v>6338</v>
      </c>
      <c r="B6341" s="23">
        <v>1000</v>
      </c>
      <c r="C6341" s="23">
        <v>0.5</v>
      </c>
      <c r="D6341" s="23">
        <v>1000</v>
      </c>
      <c r="E6341" s="23">
        <v>10</v>
      </c>
      <c r="F6341" s="23">
        <v>0</v>
      </c>
      <c r="G6341" s="23">
        <v>10</v>
      </c>
      <c r="H6341" s="25">
        <v>0</v>
      </c>
    </row>
    <row r="6342" spans="1:8">
      <c r="A6342" s="23">
        <v>6339</v>
      </c>
      <c r="B6342" s="23">
        <v>1000</v>
      </c>
      <c r="C6342" s="23">
        <v>0.5</v>
      </c>
      <c r="D6342" s="23">
        <v>1000</v>
      </c>
      <c r="E6342" s="23">
        <v>10</v>
      </c>
      <c r="F6342" s="23">
        <v>0</v>
      </c>
      <c r="G6342" s="23">
        <v>40</v>
      </c>
      <c r="H6342" s="25">
        <v>0</v>
      </c>
    </row>
    <row r="6343" spans="1:8">
      <c r="A6343" s="23">
        <v>6340</v>
      </c>
      <c r="B6343" s="23">
        <v>1000</v>
      </c>
      <c r="C6343" s="23">
        <v>0.5</v>
      </c>
      <c r="D6343" s="23">
        <v>1000</v>
      </c>
      <c r="E6343" s="23">
        <v>10</v>
      </c>
      <c r="F6343" s="23">
        <v>0</v>
      </c>
      <c r="G6343" s="23">
        <v>70</v>
      </c>
      <c r="H6343" s="25">
        <v>0</v>
      </c>
    </row>
    <row r="6344" spans="1:8">
      <c r="A6344" s="23">
        <v>6341</v>
      </c>
      <c r="B6344" s="23">
        <v>1000</v>
      </c>
      <c r="C6344" s="23">
        <v>0.5</v>
      </c>
      <c r="D6344" s="23">
        <v>1000</v>
      </c>
      <c r="E6344" s="23">
        <v>10</v>
      </c>
      <c r="F6344" s="23">
        <v>0</v>
      </c>
      <c r="G6344" s="23">
        <v>100</v>
      </c>
      <c r="H6344" s="25">
        <v>0</v>
      </c>
    </row>
    <row r="6345" spans="1:8">
      <c r="A6345" s="23">
        <v>6342</v>
      </c>
      <c r="B6345" s="23">
        <v>1000</v>
      </c>
      <c r="C6345" s="23">
        <v>0.5</v>
      </c>
      <c r="D6345" s="23">
        <v>1000</v>
      </c>
      <c r="E6345" s="23">
        <v>10</v>
      </c>
      <c r="F6345" s="23">
        <v>30</v>
      </c>
      <c r="G6345" s="23">
        <v>0</v>
      </c>
      <c r="H6345" s="25">
        <v>0</v>
      </c>
    </row>
    <row r="6346" spans="1:8">
      <c r="A6346" s="23">
        <v>6343</v>
      </c>
      <c r="B6346" s="23">
        <v>1000</v>
      </c>
      <c r="C6346" s="23">
        <v>0.5</v>
      </c>
      <c r="D6346" s="23">
        <v>1000</v>
      </c>
      <c r="E6346" s="23">
        <v>10</v>
      </c>
      <c r="F6346" s="23">
        <v>30</v>
      </c>
      <c r="G6346" s="23">
        <v>5</v>
      </c>
      <c r="H6346" s="25">
        <v>0</v>
      </c>
    </row>
    <row r="6347" spans="1:8">
      <c r="A6347" s="23">
        <v>6344</v>
      </c>
      <c r="B6347" s="23">
        <v>1000</v>
      </c>
      <c r="C6347" s="23">
        <v>0.5</v>
      </c>
      <c r="D6347" s="23">
        <v>1000</v>
      </c>
      <c r="E6347" s="23">
        <v>10</v>
      </c>
      <c r="F6347" s="23">
        <v>30</v>
      </c>
      <c r="G6347" s="23">
        <v>10</v>
      </c>
      <c r="H6347" s="25">
        <v>0</v>
      </c>
    </row>
    <row r="6348" spans="1:8">
      <c r="A6348" s="23">
        <v>6345</v>
      </c>
      <c r="B6348" s="23">
        <v>1000</v>
      </c>
      <c r="C6348" s="23">
        <v>0.5</v>
      </c>
      <c r="D6348" s="23">
        <v>1000</v>
      </c>
      <c r="E6348" s="23">
        <v>10</v>
      </c>
      <c r="F6348" s="23">
        <v>30</v>
      </c>
      <c r="G6348" s="23">
        <v>40</v>
      </c>
      <c r="H6348" s="25">
        <v>0</v>
      </c>
    </row>
    <row r="6349" spans="1:8">
      <c r="A6349" s="23">
        <v>6346</v>
      </c>
      <c r="B6349" s="23">
        <v>1000</v>
      </c>
      <c r="C6349" s="23">
        <v>0.5</v>
      </c>
      <c r="D6349" s="23">
        <v>1000</v>
      </c>
      <c r="E6349" s="23">
        <v>10</v>
      </c>
      <c r="F6349" s="23">
        <v>30</v>
      </c>
      <c r="G6349" s="23">
        <v>70</v>
      </c>
      <c r="H6349" s="25">
        <v>0</v>
      </c>
    </row>
    <row r="6350" spans="1:8">
      <c r="A6350" s="23">
        <v>6347</v>
      </c>
      <c r="B6350" s="23">
        <v>1000</v>
      </c>
      <c r="C6350" s="23">
        <v>0.5</v>
      </c>
      <c r="D6350" s="23">
        <v>1000</v>
      </c>
      <c r="E6350" s="23">
        <v>10</v>
      </c>
      <c r="F6350" s="23">
        <v>30</v>
      </c>
      <c r="G6350" s="23">
        <v>100</v>
      </c>
      <c r="H6350" s="25">
        <v>0</v>
      </c>
    </row>
    <row r="6351" spans="1:8">
      <c r="A6351" s="23">
        <v>6348</v>
      </c>
      <c r="B6351" s="23">
        <v>1000</v>
      </c>
      <c r="C6351" s="23">
        <v>0.5</v>
      </c>
      <c r="D6351" s="23">
        <v>1000</v>
      </c>
      <c r="E6351" s="23">
        <v>10</v>
      </c>
      <c r="F6351" s="23">
        <v>60</v>
      </c>
      <c r="G6351" s="23">
        <v>0</v>
      </c>
      <c r="H6351" s="25">
        <v>0</v>
      </c>
    </row>
    <row r="6352" spans="1:8">
      <c r="A6352" s="23">
        <v>6349</v>
      </c>
      <c r="B6352" s="23">
        <v>1000</v>
      </c>
      <c r="C6352" s="23">
        <v>0.5</v>
      </c>
      <c r="D6352" s="23">
        <v>1000</v>
      </c>
      <c r="E6352" s="23">
        <v>10</v>
      </c>
      <c r="F6352" s="23">
        <v>60</v>
      </c>
      <c r="G6352" s="23">
        <v>5</v>
      </c>
      <c r="H6352" s="25">
        <v>0</v>
      </c>
    </row>
    <row r="6353" spans="1:8">
      <c r="A6353" s="23">
        <v>6350</v>
      </c>
      <c r="B6353" s="23">
        <v>1000</v>
      </c>
      <c r="C6353" s="23">
        <v>0.5</v>
      </c>
      <c r="D6353" s="23">
        <v>1000</v>
      </c>
      <c r="E6353" s="23">
        <v>10</v>
      </c>
      <c r="F6353" s="23">
        <v>60</v>
      </c>
      <c r="G6353" s="23">
        <v>10</v>
      </c>
      <c r="H6353" s="25">
        <v>0</v>
      </c>
    </row>
    <row r="6354" spans="1:8">
      <c r="A6354" s="23">
        <v>6351</v>
      </c>
      <c r="B6354" s="23">
        <v>1000</v>
      </c>
      <c r="C6354" s="23">
        <v>0.5</v>
      </c>
      <c r="D6354" s="23">
        <v>1000</v>
      </c>
      <c r="E6354" s="23">
        <v>10</v>
      </c>
      <c r="F6354" s="23">
        <v>60</v>
      </c>
      <c r="G6354" s="23">
        <v>40</v>
      </c>
      <c r="H6354" s="25">
        <v>0</v>
      </c>
    </row>
    <row r="6355" spans="1:8">
      <c r="A6355" s="23">
        <v>6352</v>
      </c>
      <c r="B6355" s="23">
        <v>1000</v>
      </c>
      <c r="C6355" s="23">
        <v>0.5</v>
      </c>
      <c r="D6355" s="23">
        <v>1000</v>
      </c>
      <c r="E6355" s="23">
        <v>10</v>
      </c>
      <c r="F6355" s="23">
        <v>60</v>
      </c>
      <c r="G6355" s="23">
        <v>70</v>
      </c>
      <c r="H6355" s="25">
        <v>0</v>
      </c>
    </row>
    <row r="6356" spans="1:8">
      <c r="A6356" s="23">
        <v>6353</v>
      </c>
      <c r="B6356" s="23">
        <v>1000</v>
      </c>
      <c r="C6356" s="23">
        <v>0.5</v>
      </c>
      <c r="D6356" s="23">
        <v>1000</v>
      </c>
      <c r="E6356" s="23">
        <v>10</v>
      </c>
      <c r="F6356" s="23">
        <v>60</v>
      </c>
      <c r="G6356" s="23">
        <v>100</v>
      </c>
      <c r="H6356" s="25">
        <v>0</v>
      </c>
    </row>
    <row r="6357" spans="1:8">
      <c r="A6357" s="23">
        <v>6354</v>
      </c>
      <c r="B6357" s="23">
        <v>1000</v>
      </c>
      <c r="C6357" s="23">
        <v>0.5</v>
      </c>
      <c r="D6357" s="23">
        <v>1000</v>
      </c>
      <c r="E6357" s="23">
        <v>20</v>
      </c>
      <c r="F6357" s="23">
        <v>0</v>
      </c>
      <c r="G6357" s="23">
        <v>0</v>
      </c>
      <c r="H6357" s="25">
        <v>0</v>
      </c>
    </row>
    <row r="6358" spans="1:8">
      <c r="A6358" s="23">
        <v>6355</v>
      </c>
      <c r="B6358" s="23">
        <v>1000</v>
      </c>
      <c r="C6358" s="23">
        <v>0.5</v>
      </c>
      <c r="D6358" s="23">
        <v>1000</v>
      </c>
      <c r="E6358" s="23">
        <v>20</v>
      </c>
      <c r="F6358" s="23">
        <v>0</v>
      </c>
      <c r="G6358" s="23">
        <v>5</v>
      </c>
      <c r="H6358" s="25">
        <v>0</v>
      </c>
    </row>
    <row r="6359" spans="1:8">
      <c r="A6359" s="23">
        <v>6356</v>
      </c>
      <c r="B6359" s="23">
        <v>1000</v>
      </c>
      <c r="C6359" s="23">
        <v>0.5</v>
      </c>
      <c r="D6359" s="23">
        <v>1000</v>
      </c>
      <c r="E6359" s="23">
        <v>20</v>
      </c>
      <c r="F6359" s="23">
        <v>0</v>
      </c>
      <c r="G6359" s="23">
        <v>10</v>
      </c>
      <c r="H6359" s="25">
        <v>0</v>
      </c>
    </row>
    <row r="6360" spans="1:8">
      <c r="A6360" s="23">
        <v>6357</v>
      </c>
      <c r="B6360" s="23">
        <v>1000</v>
      </c>
      <c r="C6360" s="23">
        <v>0.5</v>
      </c>
      <c r="D6360" s="23">
        <v>1000</v>
      </c>
      <c r="E6360" s="23">
        <v>20</v>
      </c>
      <c r="F6360" s="23">
        <v>0</v>
      </c>
      <c r="G6360" s="23">
        <v>40</v>
      </c>
      <c r="H6360" s="25">
        <v>0</v>
      </c>
    </row>
    <row r="6361" spans="1:8">
      <c r="A6361" s="23">
        <v>6358</v>
      </c>
      <c r="B6361" s="23">
        <v>1000</v>
      </c>
      <c r="C6361" s="23">
        <v>0.5</v>
      </c>
      <c r="D6361" s="23">
        <v>1000</v>
      </c>
      <c r="E6361" s="23">
        <v>20</v>
      </c>
      <c r="F6361" s="23">
        <v>0</v>
      </c>
      <c r="G6361" s="23">
        <v>70</v>
      </c>
      <c r="H6361" s="25">
        <v>0</v>
      </c>
    </row>
    <row r="6362" spans="1:8">
      <c r="A6362" s="23">
        <v>6359</v>
      </c>
      <c r="B6362" s="23">
        <v>1000</v>
      </c>
      <c r="C6362" s="23">
        <v>0.5</v>
      </c>
      <c r="D6362" s="23">
        <v>1000</v>
      </c>
      <c r="E6362" s="23">
        <v>20</v>
      </c>
      <c r="F6362" s="23">
        <v>0</v>
      </c>
      <c r="G6362" s="23">
        <v>100</v>
      </c>
      <c r="H6362" s="25">
        <v>0</v>
      </c>
    </row>
    <row r="6363" spans="1:8">
      <c r="A6363" s="23">
        <v>6360</v>
      </c>
      <c r="B6363" s="23">
        <v>1000</v>
      </c>
      <c r="C6363" s="23">
        <v>0.5</v>
      </c>
      <c r="D6363" s="23">
        <v>1000</v>
      </c>
      <c r="E6363" s="23">
        <v>20</v>
      </c>
      <c r="F6363" s="23">
        <v>30</v>
      </c>
      <c r="G6363" s="23">
        <v>0</v>
      </c>
      <c r="H6363" s="25">
        <v>0</v>
      </c>
    </row>
    <row r="6364" spans="1:8">
      <c r="A6364" s="23">
        <v>6361</v>
      </c>
      <c r="B6364" s="23">
        <v>1000</v>
      </c>
      <c r="C6364" s="23">
        <v>0.5</v>
      </c>
      <c r="D6364" s="23">
        <v>1000</v>
      </c>
      <c r="E6364" s="23">
        <v>20</v>
      </c>
      <c r="F6364" s="23">
        <v>30</v>
      </c>
      <c r="G6364" s="23">
        <v>5</v>
      </c>
      <c r="H6364" s="25">
        <v>0</v>
      </c>
    </row>
    <row r="6365" spans="1:8">
      <c r="A6365" s="23">
        <v>6362</v>
      </c>
      <c r="B6365" s="23">
        <v>1000</v>
      </c>
      <c r="C6365" s="23">
        <v>0.5</v>
      </c>
      <c r="D6365" s="23">
        <v>1000</v>
      </c>
      <c r="E6365" s="23">
        <v>20</v>
      </c>
      <c r="F6365" s="23">
        <v>30</v>
      </c>
      <c r="G6365" s="23">
        <v>10</v>
      </c>
      <c r="H6365" s="25">
        <v>0</v>
      </c>
    </row>
    <row r="6366" spans="1:8">
      <c r="A6366" s="23">
        <v>6363</v>
      </c>
      <c r="B6366" s="23">
        <v>1000</v>
      </c>
      <c r="C6366" s="23">
        <v>0.5</v>
      </c>
      <c r="D6366" s="23">
        <v>1000</v>
      </c>
      <c r="E6366" s="23">
        <v>20</v>
      </c>
      <c r="F6366" s="23">
        <v>30</v>
      </c>
      <c r="G6366" s="23">
        <v>40</v>
      </c>
      <c r="H6366" s="25">
        <v>0</v>
      </c>
    </row>
    <row r="6367" spans="1:8">
      <c r="A6367" s="23">
        <v>6364</v>
      </c>
      <c r="B6367" s="23">
        <v>1000</v>
      </c>
      <c r="C6367" s="23">
        <v>0.5</v>
      </c>
      <c r="D6367" s="23">
        <v>1000</v>
      </c>
      <c r="E6367" s="23">
        <v>20</v>
      </c>
      <c r="F6367" s="23">
        <v>30</v>
      </c>
      <c r="G6367" s="23">
        <v>70</v>
      </c>
      <c r="H6367" s="25">
        <v>0</v>
      </c>
    </row>
    <row r="6368" spans="1:8">
      <c r="A6368" s="23">
        <v>6365</v>
      </c>
      <c r="B6368" s="23">
        <v>1000</v>
      </c>
      <c r="C6368" s="23">
        <v>0.5</v>
      </c>
      <c r="D6368" s="23">
        <v>1000</v>
      </c>
      <c r="E6368" s="23">
        <v>20</v>
      </c>
      <c r="F6368" s="23">
        <v>30</v>
      </c>
      <c r="G6368" s="23">
        <v>100</v>
      </c>
      <c r="H6368" s="25">
        <v>0</v>
      </c>
    </row>
    <row r="6369" spans="1:8">
      <c r="A6369" s="23">
        <v>6366</v>
      </c>
      <c r="B6369" s="23">
        <v>1000</v>
      </c>
      <c r="C6369" s="23">
        <v>0.5</v>
      </c>
      <c r="D6369" s="23">
        <v>1000</v>
      </c>
      <c r="E6369" s="23">
        <v>20</v>
      </c>
      <c r="F6369" s="23">
        <v>60</v>
      </c>
      <c r="G6369" s="23">
        <v>0</v>
      </c>
      <c r="H6369" s="25">
        <v>0</v>
      </c>
    </row>
    <row r="6370" spans="1:8">
      <c r="A6370" s="23">
        <v>6367</v>
      </c>
      <c r="B6370" s="23">
        <v>1000</v>
      </c>
      <c r="C6370" s="23">
        <v>0.5</v>
      </c>
      <c r="D6370" s="23">
        <v>1000</v>
      </c>
      <c r="E6370" s="23">
        <v>20</v>
      </c>
      <c r="F6370" s="23">
        <v>60</v>
      </c>
      <c r="G6370" s="23">
        <v>5</v>
      </c>
      <c r="H6370" s="25">
        <v>0</v>
      </c>
    </row>
    <row r="6371" spans="1:8">
      <c r="A6371" s="23">
        <v>6368</v>
      </c>
      <c r="B6371" s="23">
        <v>1000</v>
      </c>
      <c r="C6371" s="23">
        <v>0.5</v>
      </c>
      <c r="D6371" s="23">
        <v>1000</v>
      </c>
      <c r="E6371" s="23">
        <v>20</v>
      </c>
      <c r="F6371" s="23">
        <v>60</v>
      </c>
      <c r="G6371" s="23">
        <v>10</v>
      </c>
      <c r="H6371" s="25">
        <v>0</v>
      </c>
    </row>
    <row r="6372" spans="1:8">
      <c r="A6372" s="23">
        <v>6369</v>
      </c>
      <c r="B6372" s="23">
        <v>1000</v>
      </c>
      <c r="C6372" s="23">
        <v>0.5</v>
      </c>
      <c r="D6372" s="23">
        <v>1000</v>
      </c>
      <c r="E6372" s="23">
        <v>20</v>
      </c>
      <c r="F6372" s="23">
        <v>60</v>
      </c>
      <c r="G6372" s="23">
        <v>40</v>
      </c>
      <c r="H6372" s="25">
        <v>0</v>
      </c>
    </row>
    <row r="6373" spans="1:8">
      <c r="A6373" s="23">
        <v>6370</v>
      </c>
      <c r="B6373" s="23">
        <v>1000</v>
      </c>
      <c r="C6373" s="23">
        <v>0.5</v>
      </c>
      <c r="D6373" s="23">
        <v>1000</v>
      </c>
      <c r="E6373" s="23">
        <v>20</v>
      </c>
      <c r="F6373" s="23">
        <v>60</v>
      </c>
      <c r="G6373" s="23">
        <v>70</v>
      </c>
      <c r="H6373" s="25">
        <v>0</v>
      </c>
    </row>
    <row r="6374" spans="1:8">
      <c r="A6374" s="23">
        <v>6371</v>
      </c>
      <c r="B6374" s="23">
        <v>1000</v>
      </c>
      <c r="C6374" s="23">
        <v>0.5</v>
      </c>
      <c r="D6374" s="23">
        <v>1000</v>
      </c>
      <c r="E6374" s="23">
        <v>20</v>
      </c>
      <c r="F6374" s="23">
        <v>60</v>
      </c>
      <c r="G6374" s="23">
        <v>100</v>
      </c>
      <c r="H6374" s="25">
        <v>0</v>
      </c>
    </row>
    <row r="6375" spans="1:8">
      <c r="A6375" s="23">
        <v>6372</v>
      </c>
      <c r="B6375" s="23">
        <v>1000</v>
      </c>
      <c r="C6375" s="23">
        <v>0.5</v>
      </c>
      <c r="D6375" s="23">
        <v>1000</v>
      </c>
      <c r="E6375" s="23">
        <v>50</v>
      </c>
      <c r="F6375" s="23">
        <v>0</v>
      </c>
      <c r="G6375" s="23">
        <v>0</v>
      </c>
      <c r="H6375" s="25">
        <v>0</v>
      </c>
    </row>
    <row r="6376" spans="1:8">
      <c r="A6376" s="23">
        <v>6373</v>
      </c>
      <c r="B6376" s="23">
        <v>1000</v>
      </c>
      <c r="C6376" s="23">
        <v>0.5</v>
      </c>
      <c r="D6376" s="23">
        <v>1000</v>
      </c>
      <c r="E6376" s="23">
        <v>50</v>
      </c>
      <c r="F6376" s="23">
        <v>0</v>
      </c>
      <c r="G6376" s="23">
        <v>5</v>
      </c>
      <c r="H6376" s="25">
        <v>0</v>
      </c>
    </row>
    <row r="6377" spans="1:8">
      <c r="A6377" s="23">
        <v>6374</v>
      </c>
      <c r="B6377" s="23">
        <v>1000</v>
      </c>
      <c r="C6377" s="23">
        <v>0.5</v>
      </c>
      <c r="D6377" s="23">
        <v>1000</v>
      </c>
      <c r="E6377" s="23">
        <v>50</v>
      </c>
      <c r="F6377" s="23">
        <v>0</v>
      </c>
      <c r="G6377" s="23">
        <v>10</v>
      </c>
      <c r="H6377" s="25">
        <v>0</v>
      </c>
    </row>
    <row r="6378" spans="1:8">
      <c r="A6378" s="23">
        <v>6375</v>
      </c>
      <c r="B6378" s="23">
        <v>1000</v>
      </c>
      <c r="C6378" s="23">
        <v>0.5</v>
      </c>
      <c r="D6378" s="23">
        <v>1000</v>
      </c>
      <c r="E6378" s="23">
        <v>50</v>
      </c>
      <c r="F6378" s="23">
        <v>0</v>
      </c>
      <c r="G6378" s="23">
        <v>40</v>
      </c>
      <c r="H6378" s="25">
        <v>0</v>
      </c>
    </row>
    <row r="6379" spans="1:8">
      <c r="A6379" s="23">
        <v>6376</v>
      </c>
      <c r="B6379" s="23">
        <v>1000</v>
      </c>
      <c r="C6379" s="23">
        <v>0.5</v>
      </c>
      <c r="D6379" s="23">
        <v>1000</v>
      </c>
      <c r="E6379" s="23">
        <v>50</v>
      </c>
      <c r="F6379" s="23">
        <v>0</v>
      </c>
      <c r="G6379" s="23">
        <v>70</v>
      </c>
      <c r="H6379" s="25">
        <v>0</v>
      </c>
    </row>
    <row r="6380" spans="1:8">
      <c r="A6380" s="23">
        <v>6377</v>
      </c>
      <c r="B6380" s="23">
        <v>1000</v>
      </c>
      <c r="C6380" s="23">
        <v>0.5</v>
      </c>
      <c r="D6380" s="23">
        <v>1000</v>
      </c>
      <c r="E6380" s="23">
        <v>50</v>
      </c>
      <c r="F6380" s="23">
        <v>0</v>
      </c>
      <c r="G6380" s="23">
        <v>100</v>
      </c>
      <c r="H6380" s="25">
        <v>0</v>
      </c>
    </row>
    <row r="6381" spans="1:8">
      <c r="A6381" s="23">
        <v>6378</v>
      </c>
      <c r="B6381" s="23">
        <v>1000</v>
      </c>
      <c r="C6381" s="23">
        <v>0.5</v>
      </c>
      <c r="D6381" s="23">
        <v>1000</v>
      </c>
      <c r="E6381" s="23">
        <v>50</v>
      </c>
      <c r="F6381" s="23">
        <v>30</v>
      </c>
      <c r="G6381" s="23">
        <v>0</v>
      </c>
      <c r="H6381" s="25">
        <v>0</v>
      </c>
    </row>
    <row r="6382" spans="1:8">
      <c r="A6382" s="23">
        <v>6379</v>
      </c>
      <c r="B6382" s="23">
        <v>1000</v>
      </c>
      <c r="C6382" s="23">
        <v>0.5</v>
      </c>
      <c r="D6382" s="23">
        <v>1000</v>
      </c>
      <c r="E6382" s="23">
        <v>50</v>
      </c>
      <c r="F6382" s="23">
        <v>30</v>
      </c>
      <c r="G6382" s="23">
        <v>5</v>
      </c>
      <c r="H6382" s="25">
        <v>0</v>
      </c>
    </row>
    <row r="6383" spans="1:8">
      <c r="A6383" s="23">
        <v>6380</v>
      </c>
      <c r="B6383" s="23">
        <v>1000</v>
      </c>
      <c r="C6383" s="23">
        <v>0.5</v>
      </c>
      <c r="D6383" s="23">
        <v>1000</v>
      </c>
      <c r="E6383" s="23">
        <v>50</v>
      </c>
      <c r="F6383" s="23">
        <v>30</v>
      </c>
      <c r="G6383" s="23">
        <v>10</v>
      </c>
      <c r="H6383" s="25">
        <v>0</v>
      </c>
    </row>
    <row r="6384" spans="1:8">
      <c r="A6384" s="23">
        <v>6381</v>
      </c>
      <c r="B6384" s="23">
        <v>1000</v>
      </c>
      <c r="C6384" s="23">
        <v>0.5</v>
      </c>
      <c r="D6384" s="23">
        <v>1000</v>
      </c>
      <c r="E6384" s="23">
        <v>50</v>
      </c>
      <c r="F6384" s="23">
        <v>30</v>
      </c>
      <c r="G6384" s="23">
        <v>40</v>
      </c>
      <c r="H6384" s="25">
        <v>0</v>
      </c>
    </row>
    <row r="6385" spans="1:8">
      <c r="A6385" s="23">
        <v>6382</v>
      </c>
      <c r="B6385" s="23">
        <v>1000</v>
      </c>
      <c r="C6385" s="23">
        <v>0.5</v>
      </c>
      <c r="D6385" s="23">
        <v>1000</v>
      </c>
      <c r="E6385" s="23">
        <v>50</v>
      </c>
      <c r="F6385" s="23">
        <v>30</v>
      </c>
      <c r="G6385" s="23">
        <v>70</v>
      </c>
      <c r="H6385" s="25">
        <v>0</v>
      </c>
    </row>
    <row r="6386" spans="1:8">
      <c r="A6386" s="23">
        <v>6383</v>
      </c>
      <c r="B6386" s="23">
        <v>1000</v>
      </c>
      <c r="C6386" s="23">
        <v>0.5</v>
      </c>
      <c r="D6386" s="23">
        <v>1000</v>
      </c>
      <c r="E6386" s="23">
        <v>50</v>
      </c>
      <c r="F6386" s="23">
        <v>30</v>
      </c>
      <c r="G6386" s="23">
        <v>100</v>
      </c>
      <c r="H6386" s="25">
        <v>0</v>
      </c>
    </row>
    <row r="6387" spans="1:8">
      <c r="A6387" s="23">
        <v>6384</v>
      </c>
      <c r="B6387" s="23">
        <v>1000</v>
      </c>
      <c r="C6387" s="23">
        <v>0.5</v>
      </c>
      <c r="D6387" s="23">
        <v>1000</v>
      </c>
      <c r="E6387" s="23">
        <v>50</v>
      </c>
      <c r="F6387" s="23">
        <v>60</v>
      </c>
      <c r="G6387" s="23">
        <v>0</v>
      </c>
      <c r="H6387" s="25">
        <v>0</v>
      </c>
    </row>
    <row r="6388" spans="1:8">
      <c r="A6388" s="23">
        <v>6385</v>
      </c>
      <c r="B6388" s="23">
        <v>1000</v>
      </c>
      <c r="C6388" s="23">
        <v>0.5</v>
      </c>
      <c r="D6388" s="23">
        <v>1000</v>
      </c>
      <c r="E6388" s="23">
        <v>50</v>
      </c>
      <c r="F6388" s="23">
        <v>60</v>
      </c>
      <c r="G6388" s="23">
        <v>5</v>
      </c>
      <c r="H6388" s="25">
        <v>0</v>
      </c>
    </row>
    <row r="6389" spans="1:8">
      <c r="A6389" s="23">
        <v>6386</v>
      </c>
      <c r="B6389" s="23">
        <v>1000</v>
      </c>
      <c r="C6389" s="23">
        <v>0.5</v>
      </c>
      <c r="D6389" s="23">
        <v>1000</v>
      </c>
      <c r="E6389" s="23">
        <v>50</v>
      </c>
      <c r="F6389" s="23">
        <v>60</v>
      </c>
      <c r="G6389" s="23">
        <v>10</v>
      </c>
      <c r="H6389" s="25">
        <v>0</v>
      </c>
    </row>
    <row r="6390" spans="1:8">
      <c r="A6390" s="23">
        <v>6387</v>
      </c>
      <c r="B6390" s="23">
        <v>1000</v>
      </c>
      <c r="C6390" s="23">
        <v>0.5</v>
      </c>
      <c r="D6390" s="23">
        <v>1000</v>
      </c>
      <c r="E6390" s="23">
        <v>50</v>
      </c>
      <c r="F6390" s="23">
        <v>60</v>
      </c>
      <c r="G6390" s="23">
        <v>40</v>
      </c>
      <c r="H6390" s="25">
        <v>0</v>
      </c>
    </row>
    <row r="6391" spans="1:8">
      <c r="A6391" s="23">
        <v>6388</v>
      </c>
      <c r="B6391" s="23">
        <v>1000</v>
      </c>
      <c r="C6391" s="23">
        <v>0.5</v>
      </c>
      <c r="D6391" s="23">
        <v>1000</v>
      </c>
      <c r="E6391" s="23">
        <v>50</v>
      </c>
      <c r="F6391" s="23">
        <v>60</v>
      </c>
      <c r="G6391" s="23">
        <v>70</v>
      </c>
      <c r="H6391" s="25">
        <v>0</v>
      </c>
    </row>
    <row r="6392" spans="1:8">
      <c r="A6392" s="23">
        <v>6389</v>
      </c>
      <c r="B6392" s="23">
        <v>1000</v>
      </c>
      <c r="C6392" s="23">
        <v>0.5</v>
      </c>
      <c r="D6392" s="23">
        <v>1000</v>
      </c>
      <c r="E6392" s="23">
        <v>50</v>
      </c>
      <c r="F6392" s="23">
        <v>60</v>
      </c>
      <c r="G6392" s="23">
        <v>100</v>
      </c>
      <c r="H6392" s="25">
        <v>0</v>
      </c>
    </row>
    <row r="6393" spans="1:8">
      <c r="A6393" s="23">
        <v>6390</v>
      </c>
      <c r="B6393" s="23">
        <v>1000</v>
      </c>
      <c r="C6393" s="23">
        <v>0.5</v>
      </c>
      <c r="D6393" s="23">
        <v>3000</v>
      </c>
      <c r="E6393" s="23">
        <v>1</v>
      </c>
      <c r="F6393" s="23">
        <v>0</v>
      </c>
      <c r="G6393" s="23">
        <v>0</v>
      </c>
      <c r="H6393" s="25">
        <v>0</v>
      </c>
    </row>
    <row r="6394" spans="1:8">
      <c r="A6394" s="23">
        <v>6391</v>
      </c>
      <c r="B6394" s="23">
        <v>1000</v>
      </c>
      <c r="C6394" s="23">
        <v>0.5</v>
      </c>
      <c r="D6394" s="23">
        <v>3000</v>
      </c>
      <c r="E6394" s="23">
        <v>1</v>
      </c>
      <c r="F6394" s="23">
        <v>0</v>
      </c>
      <c r="G6394" s="23">
        <v>5</v>
      </c>
      <c r="H6394" s="25">
        <v>0</v>
      </c>
    </row>
    <row r="6395" spans="1:8">
      <c r="A6395" s="23">
        <v>6392</v>
      </c>
      <c r="B6395" s="23">
        <v>1000</v>
      </c>
      <c r="C6395" s="23">
        <v>0.5</v>
      </c>
      <c r="D6395" s="23">
        <v>3000</v>
      </c>
      <c r="E6395" s="23">
        <v>1</v>
      </c>
      <c r="F6395" s="23">
        <v>0</v>
      </c>
      <c r="G6395" s="23">
        <v>10</v>
      </c>
      <c r="H6395" s="25">
        <v>0</v>
      </c>
    </row>
    <row r="6396" spans="1:8">
      <c r="A6396" s="23">
        <v>6393</v>
      </c>
      <c r="B6396" s="23">
        <v>1000</v>
      </c>
      <c r="C6396" s="23">
        <v>0.5</v>
      </c>
      <c r="D6396" s="23">
        <v>3000</v>
      </c>
      <c r="E6396" s="23">
        <v>1</v>
      </c>
      <c r="F6396" s="23">
        <v>0</v>
      </c>
      <c r="G6396" s="23">
        <v>40</v>
      </c>
      <c r="H6396" s="25">
        <v>0</v>
      </c>
    </row>
    <row r="6397" spans="1:8">
      <c r="A6397" s="23">
        <v>6394</v>
      </c>
      <c r="B6397" s="23">
        <v>1000</v>
      </c>
      <c r="C6397" s="23">
        <v>0.5</v>
      </c>
      <c r="D6397" s="23">
        <v>3000</v>
      </c>
      <c r="E6397" s="23">
        <v>1</v>
      </c>
      <c r="F6397" s="23">
        <v>0</v>
      </c>
      <c r="G6397" s="23">
        <v>70</v>
      </c>
      <c r="H6397" s="25">
        <v>0</v>
      </c>
    </row>
    <row r="6398" spans="1:8">
      <c r="A6398" s="23">
        <v>6395</v>
      </c>
      <c r="B6398" s="23">
        <v>1000</v>
      </c>
      <c r="C6398" s="23">
        <v>0.5</v>
      </c>
      <c r="D6398" s="23">
        <v>3000</v>
      </c>
      <c r="E6398" s="23">
        <v>1</v>
      </c>
      <c r="F6398" s="23">
        <v>0</v>
      </c>
      <c r="G6398" s="23">
        <v>100</v>
      </c>
      <c r="H6398" s="25">
        <v>0</v>
      </c>
    </row>
    <row r="6399" spans="1:8">
      <c r="A6399" s="23">
        <v>6396</v>
      </c>
      <c r="B6399" s="23">
        <v>1000</v>
      </c>
      <c r="C6399" s="23">
        <v>0.5</v>
      </c>
      <c r="D6399" s="23">
        <v>3000</v>
      </c>
      <c r="E6399" s="23">
        <v>1</v>
      </c>
      <c r="F6399" s="23">
        <v>30</v>
      </c>
      <c r="G6399" s="23">
        <v>0</v>
      </c>
      <c r="H6399" s="25">
        <v>0</v>
      </c>
    </row>
    <row r="6400" spans="1:8">
      <c r="A6400" s="23">
        <v>6397</v>
      </c>
      <c r="B6400" s="23">
        <v>1000</v>
      </c>
      <c r="C6400" s="23">
        <v>0.5</v>
      </c>
      <c r="D6400" s="23">
        <v>3000</v>
      </c>
      <c r="E6400" s="23">
        <v>1</v>
      </c>
      <c r="F6400" s="23">
        <v>30</v>
      </c>
      <c r="G6400" s="23">
        <v>5</v>
      </c>
      <c r="H6400" s="25">
        <v>0</v>
      </c>
    </row>
    <row r="6401" spans="1:8">
      <c r="A6401" s="23">
        <v>6398</v>
      </c>
      <c r="B6401" s="23">
        <v>1000</v>
      </c>
      <c r="C6401" s="23">
        <v>0.5</v>
      </c>
      <c r="D6401" s="23">
        <v>3000</v>
      </c>
      <c r="E6401" s="23">
        <v>1</v>
      </c>
      <c r="F6401" s="23">
        <v>30</v>
      </c>
      <c r="G6401" s="23">
        <v>10</v>
      </c>
      <c r="H6401" s="25">
        <v>0</v>
      </c>
    </row>
    <row r="6402" spans="1:8">
      <c r="A6402" s="23">
        <v>6399</v>
      </c>
      <c r="B6402" s="23">
        <v>1000</v>
      </c>
      <c r="C6402" s="23">
        <v>0.5</v>
      </c>
      <c r="D6402" s="23">
        <v>3000</v>
      </c>
      <c r="E6402" s="23">
        <v>1</v>
      </c>
      <c r="F6402" s="23">
        <v>30</v>
      </c>
      <c r="G6402" s="23">
        <v>40</v>
      </c>
      <c r="H6402" s="25">
        <v>0</v>
      </c>
    </row>
    <row r="6403" spans="1:8">
      <c r="A6403" s="23">
        <v>6400</v>
      </c>
      <c r="B6403" s="23">
        <v>1000</v>
      </c>
      <c r="C6403" s="23">
        <v>0.5</v>
      </c>
      <c r="D6403" s="23">
        <v>3000</v>
      </c>
      <c r="E6403" s="23">
        <v>1</v>
      </c>
      <c r="F6403" s="23">
        <v>30</v>
      </c>
      <c r="G6403" s="23">
        <v>70</v>
      </c>
      <c r="H6403" s="25">
        <v>0</v>
      </c>
    </row>
    <row r="6404" spans="1:8">
      <c r="A6404" s="23">
        <v>6401</v>
      </c>
      <c r="B6404" s="23">
        <v>1000</v>
      </c>
      <c r="C6404" s="23">
        <v>0.5</v>
      </c>
      <c r="D6404" s="23">
        <v>3000</v>
      </c>
      <c r="E6404" s="23">
        <v>1</v>
      </c>
      <c r="F6404" s="23">
        <v>30</v>
      </c>
      <c r="G6404" s="23">
        <v>100</v>
      </c>
      <c r="H6404" s="25">
        <v>0</v>
      </c>
    </row>
    <row r="6405" spans="1:8">
      <c r="A6405" s="23">
        <v>6402</v>
      </c>
      <c r="B6405" s="23">
        <v>1000</v>
      </c>
      <c r="C6405" s="23">
        <v>0.5</v>
      </c>
      <c r="D6405" s="23">
        <v>3000</v>
      </c>
      <c r="E6405" s="23">
        <v>1</v>
      </c>
      <c r="F6405" s="23">
        <v>60</v>
      </c>
      <c r="G6405" s="23">
        <v>0</v>
      </c>
      <c r="H6405" s="25">
        <v>0</v>
      </c>
    </row>
    <row r="6406" spans="1:8">
      <c r="A6406" s="23">
        <v>6403</v>
      </c>
      <c r="B6406" s="23">
        <v>1000</v>
      </c>
      <c r="C6406" s="23">
        <v>0.5</v>
      </c>
      <c r="D6406" s="23">
        <v>3000</v>
      </c>
      <c r="E6406" s="23">
        <v>1</v>
      </c>
      <c r="F6406" s="23">
        <v>60</v>
      </c>
      <c r="G6406" s="23">
        <v>5</v>
      </c>
      <c r="H6406" s="25">
        <v>0</v>
      </c>
    </row>
    <row r="6407" spans="1:8">
      <c r="A6407" s="23">
        <v>6404</v>
      </c>
      <c r="B6407" s="23">
        <v>1000</v>
      </c>
      <c r="C6407" s="23">
        <v>0.5</v>
      </c>
      <c r="D6407" s="23">
        <v>3000</v>
      </c>
      <c r="E6407" s="23">
        <v>1</v>
      </c>
      <c r="F6407" s="23">
        <v>60</v>
      </c>
      <c r="G6407" s="23">
        <v>10</v>
      </c>
      <c r="H6407" s="25">
        <v>0</v>
      </c>
    </row>
    <row r="6408" spans="1:8">
      <c r="A6408" s="23">
        <v>6405</v>
      </c>
      <c r="B6408" s="23">
        <v>1000</v>
      </c>
      <c r="C6408" s="23">
        <v>0.5</v>
      </c>
      <c r="D6408" s="23">
        <v>3000</v>
      </c>
      <c r="E6408" s="23">
        <v>1</v>
      </c>
      <c r="F6408" s="23">
        <v>60</v>
      </c>
      <c r="G6408" s="23">
        <v>40</v>
      </c>
      <c r="H6408" s="25">
        <v>0</v>
      </c>
    </row>
    <row r="6409" spans="1:8">
      <c r="A6409" s="23">
        <v>6406</v>
      </c>
      <c r="B6409" s="23">
        <v>1000</v>
      </c>
      <c r="C6409" s="23">
        <v>0.5</v>
      </c>
      <c r="D6409" s="23">
        <v>3000</v>
      </c>
      <c r="E6409" s="23">
        <v>1</v>
      </c>
      <c r="F6409" s="23">
        <v>60</v>
      </c>
      <c r="G6409" s="23">
        <v>70</v>
      </c>
      <c r="H6409" s="25">
        <v>0</v>
      </c>
    </row>
    <row r="6410" spans="1:8">
      <c r="A6410" s="23">
        <v>6407</v>
      </c>
      <c r="B6410" s="23">
        <v>1000</v>
      </c>
      <c r="C6410" s="23">
        <v>0.5</v>
      </c>
      <c r="D6410" s="23">
        <v>3000</v>
      </c>
      <c r="E6410" s="23">
        <v>1</v>
      </c>
      <c r="F6410" s="23">
        <v>60</v>
      </c>
      <c r="G6410" s="23">
        <v>100</v>
      </c>
      <c r="H6410" s="25">
        <v>0</v>
      </c>
    </row>
    <row r="6411" spans="1:8">
      <c r="A6411" s="23">
        <v>6408</v>
      </c>
      <c r="B6411" s="23">
        <v>1000</v>
      </c>
      <c r="C6411" s="23">
        <v>0.5</v>
      </c>
      <c r="D6411" s="23">
        <v>3000</v>
      </c>
      <c r="E6411" s="23">
        <v>5</v>
      </c>
      <c r="F6411" s="23">
        <v>0</v>
      </c>
      <c r="G6411" s="23">
        <v>0</v>
      </c>
      <c r="H6411" s="25">
        <v>0</v>
      </c>
    </row>
    <row r="6412" spans="1:8">
      <c r="A6412" s="23">
        <v>6409</v>
      </c>
      <c r="B6412" s="23">
        <v>1000</v>
      </c>
      <c r="C6412" s="23">
        <v>0.5</v>
      </c>
      <c r="D6412" s="23">
        <v>3000</v>
      </c>
      <c r="E6412" s="23">
        <v>5</v>
      </c>
      <c r="F6412" s="23">
        <v>0</v>
      </c>
      <c r="G6412" s="23">
        <v>5</v>
      </c>
      <c r="H6412" s="25">
        <v>0</v>
      </c>
    </row>
    <row r="6413" spans="1:8">
      <c r="A6413" s="23">
        <v>6410</v>
      </c>
      <c r="B6413" s="23">
        <v>1000</v>
      </c>
      <c r="C6413" s="23">
        <v>0.5</v>
      </c>
      <c r="D6413" s="23">
        <v>3000</v>
      </c>
      <c r="E6413" s="23">
        <v>5</v>
      </c>
      <c r="F6413" s="23">
        <v>0</v>
      </c>
      <c r="G6413" s="23">
        <v>10</v>
      </c>
      <c r="H6413" s="25">
        <v>0</v>
      </c>
    </row>
    <row r="6414" spans="1:8">
      <c r="A6414" s="23">
        <v>6411</v>
      </c>
      <c r="B6414" s="23">
        <v>1000</v>
      </c>
      <c r="C6414" s="23">
        <v>0.5</v>
      </c>
      <c r="D6414" s="23">
        <v>3000</v>
      </c>
      <c r="E6414" s="23">
        <v>5</v>
      </c>
      <c r="F6414" s="23">
        <v>0</v>
      </c>
      <c r="G6414" s="23">
        <v>40</v>
      </c>
      <c r="H6414" s="25">
        <v>0</v>
      </c>
    </row>
    <row r="6415" spans="1:8">
      <c r="A6415" s="23">
        <v>6412</v>
      </c>
      <c r="B6415" s="23">
        <v>1000</v>
      </c>
      <c r="C6415" s="23">
        <v>0.5</v>
      </c>
      <c r="D6415" s="23">
        <v>3000</v>
      </c>
      <c r="E6415" s="23">
        <v>5</v>
      </c>
      <c r="F6415" s="23">
        <v>0</v>
      </c>
      <c r="G6415" s="23">
        <v>70</v>
      </c>
      <c r="H6415" s="25">
        <v>0</v>
      </c>
    </row>
    <row r="6416" spans="1:8">
      <c r="A6416" s="23">
        <v>6413</v>
      </c>
      <c r="B6416" s="23">
        <v>1000</v>
      </c>
      <c r="C6416" s="23">
        <v>0.5</v>
      </c>
      <c r="D6416" s="23">
        <v>3000</v>
      </c>
      <c r="E6416" s="23">
        <v>5</v>
      </c>
      <c r="F6416" s="23">
        <v>0</v>
      </c>
      <c r="G6416" s="23">
        <v>100</v>
      </c>
      <c r="H6416" s="25">
        <v>0</v>
      </c>
    </row>
    <row r="6417" spans="1:8">
      <c r="A6417" s="23">
        <v>6414</v>
      </c>
      <c r="B6417" s="23">
        <v>1000</v>
      </c>
      <c r="C6417" s="23">
        <v>0.5</v>
      </c>
      <c r="D6417" s="23">
        <v>3000</v>
      </c>
      <c r="E6417" s="23">
        <v>5</v>
      </c>
      <c r="F6417" s="23">
        <v>30</v>
      </c>
      <c r="G6417" s="23">
        <v>0</v>
      </c>
      <c r="H6417" s="25">
        <v>0</v>
      </c>
    </row>
    <row r="6418" spans="1:8">
      <c r="A6418" s="23">
        <v>6415</v>
      </c>
      <c r="B6418" s="23">
        <v>1000</v>
      </c>
      <c r="C6418" s="23">
        <v>0.5</v>
      </c>
      <c r="D6418" s="23">
        <v>3000</v>
      </c>
      <c r="E6418" s="23">
        <v>5</v>
      </c>
      <c r="F6418" s="23">
        <v>30</v>
      </c>
      <c r="G6418" s="23">
        <v>5</v>
      </c>
      <c r="H6418" s="25">
        <v>0</v>
      </c>
    </row>
    <row r="6419" spans="1:8">
      <c r="A6419" s="23">
        <v>6416</v>
      </c>
      <c r="B6419" s="23">
        <v>1000</v>
      </c>
      <c r="C6419" s="23">
        <v>0.5</v>
      </c>
      <c r="D6419" s="23">
        <v>3000</v>
      </c>
      <c r="E6419" s="23">
        <v>5</v>
      </c>
      <c r="F6419" s="23">
        <v>30</v>
      </c>
      <c r="G6419" s="23">
        <v>10</v>
      </c>
      <c r="H6419" s="25">
        <v>0</v>
      </c>
    </row>
    <row r="6420" spans="1:8">
      <c r="A6420" s="23">
        <v>6417</v>
      </c>
      <c r="B6420" s="23">
        <v>1000</v>
      </c>
      <c r="C6420" s="23">
        <v>0.5</v>
      </c>
      <c r="D6420" s="23">
        <v>3000</v>
      </c>
      <c r="E6420" s="23">
        <v>5</v>
      </c>
      <c r="F6420" s="23">
        <v>30</v>
      </c>
      <c r="G6420" s="23">
        <v>40</v>
      </c>
      <c r="H6420" s="25">
        <v>0</v>
      </c>
    </row>
    <row r="6421" spans="1:8">
      <c r="A6421" s="23">
        <v>6418</v>
      </c>
      <c r="B6421" s="23">
        <v>1000</v>
      </c>
      <c r="C6421" s="23">
        <v>0.5</v>
      </c>
      <c r="D6421" s="23">
        <v>3000</v>
      </c>
      <c r="E6421" s="23">
        <v>5</v>
      </c>
      <c r="F6421" s="23">
        <v>30</v>
      </c>
      <c r="G6421" s="23">
        <v>70</v>
      </c>
      <c r="H6421" s="25">
        <v>0</v>
      </c>
    </row>
    <row r="6422" spans="1:8">
      <c r="A6422" s="23">
        <v>6419</v>
      </c>
      <c r="B6422" s="23">
        <v>1000</v>
      </c>
      <c r="C6422" s="23">
        <v>0.5</v>
      </c>
      <c r="D6422" s="23">
        <v>3000</v>
      </c>
      <c r="E6422" s="23">
        <v>5</v>
      </c>
      <c r="F6422" s="23">
        <v>30</v>
      </c>
      <c r="G6422" s="23">
        <v>100</v>
      </c>
      <c r="H6422" s="25">
        <v>0</v>
      </c>
    </row>
    <row r="6423" spans="1:8">
      <c r="A6423" s="23">
        <v>6420</v>
      </c>
      <c r="B6423" s="23">
        <v>1000</v>
      </c>
      <c r="C6423" s="23">
        <v>0.5</v>
      </c>
      <c r="D6423" s="23">
        <v>3000</v>
      </c>
      <c r="E6423" s="23">
        <v>5</v>
      </c>
      <c r="F6423" s="23">
        <v>60</v>
      </c>
      <c r="G6423" s="23">
        <v>0</v>
      </c>
      <c r="H6423" s="25">
        <v>0</v>
      </c>
    </row>
    <row r="6424" spans="1:8">
      <c r="A6424" s="23">
        <v>6421</v>
      </c>
      <c r="B6424" s="23">
        <v>1000</v>
      </c>
      <c r="C6424" s="23">
        <v>0.5</v>
      </c>
      <c r="D6424" s="23">
        <v>3000</v>
      </c>
      <c r="E6424" s="23">
        <v>5</v>
      </c>
      <c r="F6424" s="23">
        <v>60</v>
      </c>
      <c r="G6424" s="23">
        <v>5</v>
      </c>
      <c r="H6424" s="25">
        <v>0</v>
      </c>
    </row>
    <row r="6425" spans="1:8">
      <c r="A6425" s="23">
        <v>6422</v>
      </c>
      <c r="B6425" s="23">
        <v>1000</v>
      </c>
      <c r="C6425" s="23">
        <v>0.5</v>
      </c>
      <c r="D6425" s="23">
        <v>3000</v>
      </c>
      <c r="E6425" s="23">
        <v>5</v>
      </c>
      <c r="F6425" s="23">
        <v>60</v>
      </c>
      <c r="G6425" s="23">
        <v>10</v>
      </c>
      <c r="H6425" s="25">
        <v>0</v>
      </c>
    </row>
    <row r="6426" spans="1:8">
      <c r="A6426" s="23">
        <v>6423</v>
      </c>
      <c r="B6426" s="23">
        <v>1000</v>
      </c>
      <c r="C6426" s="23">
        <v>0.5</v>
      </c>
      <c r="D6426" s="23">
        <v>3000</v>
      </c>
      <c r="E6426" s="23">
        <v>5</v>
      </c>
      <c r="F6426" s="23">
        <v>60</v>
      </c>
      <c r="G6426" s="23">
        <v>40</v>
      </c>
      <c r="H6426" s="25">
        <v>0</v>
      </c>
    </row>
    <row r="6427" spans="1:8">
      <c r="A6427" s="23">
        <v>6424</v>
      </c>
      <c r="B6427" s="23">
        <v>1000</v>
      </c>
      <c r="C6427" s="23">
        <v>0.5</v>
      </c>
      <c r="D6427" s="23">
        <v>3000</v>
      </c>
      <c r="E6427" s="23">
        <v>5</v>
      </c>
      <c r="F6427" s="23">
        <v>60</v>
      </c>
      <c r="G6427" s="23">
        <v>70</v>
      </c>
      <c r="H6427" s="25">
        <v>0</v>
      </c>
    </row>
    <row r="6428" spans="1:8">
      <c r="A6428" s="23">
        <v>6425</v>
      </c>
      <c r="B6428" s="23">
        <v>1000</v>
      </c>
      <c r="C6428" s="23">
        <v>0.5</v>
      </c>
      <c r="D6428" s="23">
        <v>3000</v>
      </c>
      <c r="E6428" s="23">
        <v>5</v>
      </c>
      <c r="F6428" s="23">
        <v>60</v>
      </c>
      <c r="G6428" s="23">
        <v>100</v>
      </c>
      <c r="H6428" s="25">
        <v>0</v>
      </c>
    </row>
    <row r="6429" spans="1:8">
      <c r="A6429" s="23">
        <v>6426</v>
      </c>
      <c r="B6429" s="23">
        <v>1000</v>
      </c>
      <c r="C6429" s="23">
        <v>0.5</v>
      </c>
      <c r="D6429" s="23">
        <v>3000</v>
      </c>
      <c r="E6429" s="23">
        <v>10</v>
      </c>
      <c r="F6429" s="23">
        <v>0</v>
      </c>
      <c r="G6429" s="23">
        <v>0</v>
      </c>
      <c r="H6429" s="25">
        <v>0</v>
      </c>
    </row>
    <row r="6430" spans="1:8">
      <c r="A6430" s="23">
        <v>6427</v>
      </c>
      <c r="B6430" s="23">
        <v>1000</v>
      </c>
      <c r="C6430" s="23">
        <v>0.5</v>
      </c>
      <c r="D6430" s="23">
        <v>3000</v>
      </c>
      <c r="E6430" s="23">
        <v>10</v>
      </c>
      <c r="F6430" s="23">
        <v>0</v>
      </c>
      <c r="G6430" s="23">
        <v>5</v>
      </c>
      <c r="H6430" s="25">
        <v>0</v>
      </c>
    </row>
    <row r="6431" spans="1:8">
      <c r="A6431" s="23">
        <v>6428</v>
      </c>
      <c r="B6431" s="23">
        <v>1000</v>
      </c>
      <c r="C6431" s="23">
        <v>0.5</v>
      </c>
      <c r="D6431" s="23">
        <v>3000</v>
      </c>
      <c r="E6431" s="23">
        <v>10</v>
      </c>
      <c r="F6431" s="23">
        <v>0</v>
      </c>
      <c r="G6431" s="23">
        <v>10</v>
      </c>
      <c r="H6431" s="25">
        <v>0</v>
      </c>
    </row>
    <row r="6432" spans="1:8">
      <c r="A6432" s="23">
        <v>6429</v>
      </c>
      <c r="B6432" s="23">
        <v>1000</v>
      </c>
      <c r="C6432" s="23">
        <v>0.5</v>
      </c>
      <c r="D6432" s="23">
        <v>3000</v>
      </c>
      <c r="E6432" s="23">
        <v>10</v>
      </c>
      <c r="F6432" s="23">
        <v>0</v>
      </c>
      <c r="G6432" s="23">
        <v>40</v>
      </c>
      <c r="H6432" s="25">
        <v>0</v>
      </c>
    </row>
    <row r="6433" spans="1:8">
      <c r="A6433" s="23">
        <v>6430</v>
      </c>
      <c r="B6433" s="23">
        <v>1000</v>
      </c>
      <c r="C6433" s="23">
        <v>0.5</v>
      </c>
      <c r="D6433" s="23">
        <v>3000</v>
      </c>
      <c r="E6433" s="23">
        <v>10</v>
      </c>
      <c r="F6433" s="23">
        <v>0</v>
      </c>
      <c r="G6433" s="23">
        <v>70</v>
      </c>
      <c r="H6433" s="25">
        <v>0</v>
      </c>
    </row>
    <row r="6434" spans="1:8">
      <c r="A6434" s="23">
        <v>6431</v>
      </c>
      <c r="B6434" s="23">
        <v>1000</v>
      </c>
      <c r="C6434" s="23">
        <v>0.5</v>
      </c>
      <c r="D6434" s="23">
        <v>3000</v>
      </c>
      <c r="E6434" s="23">
        <v>10</v>
      </c>
      <c r="F6434" s="23">
        <v>0</v>
      </c>
      <c r="G6434" s="23">
        <v>100</v>
      </c>
      <c r="H6434" s="25">
        <v>0</v>
      </c>
    </row>
    <row r="6435" spans="1:8">
      <c r="A6435" s="23">
        <v>6432</v>
      </c>
      <c r="B6435" s="23">
        <v>1000</v>
      </c>
      <c r="C6435" s="23">
        <v>0.5</v>
      </c>
      <c r="D6435" s="23">
        <v>3000</v>
      </c>
      <c r="E6435" s="23">
        <v>10</v>
      </c>
      <c r="F6435" s="23">
        <v>30</v>
      </c>
      <c r="G6435" s="23">
        <v>0</v>
      </c>
      <c r="H6435" s="25">
        <v>0</v>
      </c>
    </row>
    <row r="6436" spans="1:8">
      <c r="A6436" s="23">
        <v>6433</v>
      </c>
      <c r="B6436" s="23">
        <v>1000</v>
      </c>
      <c r="C6436" s="23">
        <v>0.5</v>
      </c>
      <c r="D6436" s="23">
        <v>3000</v>
      </c>
      <c r="E6436" s="23">
        <v>10</v>
      </c>
      <c r="F6436" s="23">
        <v>30</v>
      </c>
      <c r="G6436" s="23">
        <v>5</v>
      </c>
      <c r="H6436" s="25">
        <v>0</v>
      </c>
    </row>
    <row r="6437" spans="1:8">
      <c r="A6437" s="23">
        <v>6434</v>
      </c>
      <c r="B6437" s="23">
        <v>1000</v>
      </c>
      <c r="C6437" s="23">
        <v>0.5</v>
      </c>
      <c r="D6437" s="23">
        <v>3000</v>
      </c>
      <c r="E6437" s="23">
        <v>10</v>
      </c>
      <c r="F6437" s="23">
        <v>30</v>
      </c>
      <c r="G6437" s="23">
        <v>10</v>
      </c>
      <c r="H6437" s="25">
        <v>0</v>
      </c>
    </row>
    <row r="6438" spans="1:8">
      <c r="A6438" s="23">
        <v>6435</v>
      </c>
      <c r="B6438" s="23">
        <v>1000</v>
      </c>
      <c r="C6438" s="23">
        <v>0.5</v>
      </c>
      <c r="D6438" s="23">
        <v>3000</v>
      </c>
      <c r="E6438" s="23">
        <v>10</v>
      </c>
      <c r="F6438" s="23">
        <v>30</v>
      </c>
      <c r="G6438" s="23">
        <v>40</v>
      </c>
      <c r="H6438" s="25">
        <v>0</v>
      </c>
    </row>
    <row r="6439" spans="1:8">
      <c r="A6439" s="23">
        <v>6436</v>
      </c>
      <c r="B6439" s="23">
        <v>1000</v>
      </c>
      <c r="C6439" s="23">
        <v>0.5</v>
      </c>
      <c r="D6439" s="23">
        <v>3000</v>
      </c>
      <c r="E6439" s="23">
        <v>10</v>
      </c>
      <c r="F6439" s="23">
        <v>30</v>
      </c>
      <c r="G6439" s="23">
        <v>70</v>
      </c>
      <c r="H6439" s="25">
        <v>0</v>
      </c>
    </row>
    <row r="6440" spans="1:8">
      <c r="A6440" s="23">
        <v>6437</v>
      </c>
      <c r="B6440" s="23">
        <v>1000</v>
      </c>
      <c r="C6440" s="23">
        <v>0.5</v>
      </c>
      <c r="D6440" s="23">
        <v>3000</v>
      </c>
      <c r="E6440" s="23">
        <v>10</v>
      </c>
      <c r="F6440" s="23">
        <v>30</v>
      </c>
      <c r="G6440" s="23">
        <v>100</v>
      </c>
      <c r="H6440" s="25">
        <v>0</v>
      </c>
    </row>
    <row r="6441" spans="1:8">
      <c r="A6441" s="23">
        <v>6438</v>
      </c>
      <c r="B6441" s="23">
        <v>1000</v>
      </c>
      <c r="C6441" s="23">
        <v>0.5</v>
      </c>
      <c r="D6441" s="23">
        <v>3000</v>
      </c>
      <c r="E6441" s="23">
        <v>10</v>
      </c>
      <c r="F6441" s="23">
        <v>60</v>
      </c>
      <c r="G6441" s="23">
        <v>0</v>
      </c>
      <c r="H6441" s="25">
        <v>0</v>
      </c>
    </row>
    <row r="6442" spans="1:8">
      <c r="A6442" s="23">
        <v>6439</v>
      </c>
      <c r="B6442" s="23">
        <v>1000</v>
      </c>
      <c r="C6442" s="23">
        <v>0.5</v>
      </c>
      <c r="D6442" s="23">
        <v>3000</v>
      </c>
      <c r="E6442" s="23">
        <v>10</v>
      </c>
      <c r="F6442" s="23">
        <v>60</v>
      </c>
      <c r="G6442" s="23">
        <v>5</v>
      </c>
      <c r="H6442" s="25">
        <v>0</v>
      </c>
    </row>
    <row r="6443" spans="1:8">
      <c r="A6443" s="23">
        <v>6440</v>
      </c>
      <c r="B6443" s="23">
        <v>1000</v>
      </c>
      <c r="C6443" s="23">
        <v>0.5</v>
      </c>
      <c r="D6443" s="23">
        <v>3000</v>
      </c>
      <c r="E6443" s="23">
        <v>10</v>
      </c>
      <c r="F6443" s="23">
        <v>60</v>
      </c>
      <c r="G6443" s="23">
        <v>10</v>
      </c>
      <c r="H6443" s="25">
        <v>0</v>
      </c>
    </row>
    <row r="6444" spans="1:8">
      <c r="A6444" s="23">
        <v>6441</v>
      </c>
      <c r="B6444" s="23">
        <v>1000</v>
      </c>
      <c r="C6444" s="23">
        <v>0.5</v>
      </c>
      <c r="D6444" s="23">
        <v>3000</v>
      </c>
      <c r="E6444" s="23">
        <v>10</v>
      </c>
      <c r="F6444" s="23">
        <v>60</v>
      </c>
      <c r="G6444" s="23">
        <v>40</v>
      </c>
      <c r="H6444" s="25">
        <v>0</v>
      </c>
    </row>
    <row r="6445" spans="1:8">
      <c r="A6445" s="23">
        <v>6442</v>
      </c>
      <c r="B6445" s="23">
        <v>1000</v>
      </c>
      <c r="C6445" s="23">
        <v>0.5</v>
      </c>
      <c r="D6445" s="23">
        <v>3000</v>
      </c>
      <c r="E6445" s="23">
        <v>10</v>
      </c>
      <c r="F6445" s="23">
        <v>60</v>
      </c>
      <c r="G6445" s="23">
        <v>70</v>
      </c>
      <c r="H6445" s="25">
        <v>0</v>
      </c>
    </row>
    <row r="6446" spans="1:8">
      <c r="A6446" s="23">
        <v>6443</v>
      </c>
      <c r="B6446" s="23">
        <v>1000</v>
      </c>
      <c r="C6446" s="23">
        <v>0.5</v>
      </c>
      <c r="D6446" s="23">
        <v>3000</v>
      </c>
      <c r="E6446" s="23">
        <v>10</v>
      </c>
      <c r="F6446" s="23">
        <v>60</v>
      </c>
      <c r="G6446" s="23">
        <v>100</v>
      </c>
      <c r="H6446" s="25">
        <v>0</v>
      </c>
    </row>
    <row r="6447" spans="1:8">
      <c r="A6447" s="23">
        <v>6444</v>
      </c>
      <c r="B6447" s="23">
        <v>1000</v>
      </c>
      <c r="C6447" s="23">
        <v>0.5</v>
      </c>
      <c r="D6447" s="23">
        <v>3000</v>
      </c>
      <c r="E6447" s="23">
        <v>20</v>
      </c>
      <c r="F6447" s="23">
        <v>0</v>
      </c>
      <c r="G6447" s="23">
        <v>0</v>
      </c>
      <c r="H6447" s="25">
        <v>0</v>
      </c>
    </row>
    <row r="6448" spans="1:8">
      <c r="A6448" s="23">
        <v>6445</v>
      </c>
      <c r="B6448" s="23">
        <v>1000</v>
      </c>
      <c r="C6448" s="23">
        <v>0.5</v>
      </c>
      <c r="D6448" s="23">
        <v>3000</v>
      </c>
      <c r="E6448" s="23">
        <v>20</v>
      </c>
      <c r="F6448" s="23">
        <v>0</v>
      </c>
      <c r="G6448" s="23">
        <v>5</v>
      </c>
      <c r="H6448" s="25">
        <v>0</v>
      </c>
    </row>
    <row r="6449" spans="1:8">
      <c r="A6449" s="23">
        <v>6446</v>
      </c>
      <c r="B6449" s="23">
        <v>1000</v>
      </c>
      <c r="C6449" s="23">
        <v>0.5</v>
      </c>
      <c r="D6449" s="23">
        <v>3000</v>
      </c>
      <c r="E6449" s="23">
        <v>20</v>
      </c>
      <c r="F6449" s="23">
        <v>0</v>
      </c>
      <c r="G6449" s="23">
        <v>10</v>
      </c>
      <c r="H6449" s="25">
        <v>0</v>
      </c>
    </row>
    <row r="6450" spans="1:8">
      <c r="A6450" s="23">
        <v>6447</v>
      </c>
      <c r="B6450" s="23">
        <v>1000</v>
      </c>
      <c r="C6450" s="23">
        <v>0.5</v>
      </c>
      <c r="D6450" s="23">
        <v>3000</v>
      </c>
      <c r="E6450" s="23">
        <v>20</v>
      </c>
      <c r="F6450" s="23">
        <v>0</v>
      </c>
      <c r="G6450" s="23">
        <v>40</v>
      </c>
      <c r="H6450" s="25">
        <v>0</v>
      </c>
    </row>
    <row r="6451" spans="1:8">
      <c r="A6451" s="23">
        <v>6448</v>
      </c>
      <c r="B6451" s="23">
        <v>1000</v>
      </c>
      <c r="C6451" s="23">
        <v>0.5</v>
      </c>
      <c r="D6451" s="23">
        <v>3000</v>
      </c>
      <c r="E6451" s="23">
        <v>20</v>
      </c>
      <c r="F6451" s="23">
        <v>0</v>
      </c>
      <c r="G6451" s="23">
        <v>70</v>
      </c>
      <c r="H6451" s="25">
        <v>0</v>
      </c>
    </row>
    <row r="6452" spans="1:8">
      <c r="A6452" s="23">
        <v>6449</v>
      </c>
      <c r="B6452" s="23">
        <v>1000</v>
      </c>
      <c r="C6452" s="23">
        <v>0.5</v>
      </c>
      <c r="D6452" s="23">
        <v>3000</v>
      </c>
      <c r="E6452" s="23">
        <v>20</v>
      </c>
      <c r="F6452" s="23">
        <v>0</v>
      </c>
      <c r="G6452" s="23">
        <v>100</v>
      </c>
      <c r="H6452" s="25">
        <v>0</v>
      </c>
    </row>
    <row r="6453" spans="1:8">
      <c r="A6453" s="23">
        <v>6450</v>
      </c>
      <c r="B6453" s="23">
        <v>1000</v>
      </c>
      <c r="C6453" s="23">
        <v>0.5</v>
      </c>
      <c r="D6453" s="23">
        <v>3000</v>
      </c>
      <c r="E6453" s="23">
        <v>20</v>
      </c>
      <c r="F6453" s="23">
        <v>30</v>
      </c>
      <c r="G6453" s="23">
        <v>0</v>
      </c>
      <c r="H6453" s="25">
        <v>0</v>
      </c>
    </row>
    <row r="6454" spans="1:8">
      <c r="A6454" s="23">
        <v>6451</v>
      </c>
      <c r="B6454" s="23">
        <v>1000</v>
      </c>
      <c r="C6454" s="23">
        <v>0.5</v>
      </c>
      <c r="D6454" s="23">
        <v>3000</v>
      </c>
      <c r="E6454" s="23">
        <v>20</v>
      </c>
      <c r="F6454" s="23">
        <v>30</v>
      </c>
      <c r="G6454" s="23">
        <v>5</v>
      </c>
      <c r="H6454" s="25">
        <v>0</v>
      </c>
    </row>
    <row r="6455" spans="1:8">
      <c r="A6455" s="23">
        <v>6452</v>
      </c>
      <c r="B6455" s="23">
        <v>1000</v>
      </c>
      <c r="C6455" s="23">
        <v>0.5</v>
      </c>
      <c r="D6455" s="23">
        <v>3000</v>
      </c>
      <c r="E6455" s="23">
        <v>20</v>
      </c>
      <c r="F6455" s="23">
        <v>30</v>
      </c>
      <c r="G6455" s="23">
        <v>10</v>
      </c>
      <c r="H6455" s="25">
        <v>0</v>
      </c>
    </row>
    <row r="6456" spans="1:8">
      <c r="A6456" s="23">
        <v>6453</v>
      </c>
      <c r="B6456" s="23">
        <v>1000</v>
      </c>
      <c r="C6456" s="23">
        <v>0.5</v>
      </c>
      <c r="D6456" s="23">
        <v>3000</v>
      </c>
      <c r="E6456" s="23">
        <v>20</v>
      </c>
      <c r="F6456" s="23">
        <v>30</v>
      </c>
      <c r="G6456" s="23">
        <v>40</v>
      </c>
      <c r="H6456" s="25">
        <v>0</v>
      </c>
    </row>
    <row r="6457" spans="1:8">
      <c r="A6457" s="23">
        <v>6454</v>
      </c>
      <c r="B6457" s="23">
        <v>1000</v>
      </c>
      <c r="C6457" s="23">
        <v>0.5</v>
      </c>
      <c r="D6457" s="23">
        <v>3000</v>
      </c>
      <c r="E6457" s="23">
        <v>20</v>
      </c>
      <c r="F6457" s="23">
        <v>30</v>
      </c>
      <c r="G6457" s="23">
        <v>70</v>
      </c>
      <c r="H6457" s="25">
        <v>0</v>
      </c>
    </row>
    <row r="6458" spans="1:8">
      <c r="A6458" s="23">
        <v>6455</v>
      </c>
      <c r="B6458" s="23">
        <v>1000</v>
      </c>
      <c r="C6458" s="23">
        <v>0.5</v>
      </c>
      <c r="D6458" s="23">
        <v>3000</v>
      </c>
      <c r="E6458" s="23">
        <v>20</v>
      </c>
      <c r="F6458" s="23">
        <v>30</v>
      </c>
      <c r="G6458" s="23">
        <v>100</v>
      </c>
      <c r="H6458" s="25">
        <v>0</v>
      </c>
    </row>
    <row r="6459" spans="1:8">
      <c r="A6459" s="23">
        <v>6456</v>
      </c>
      <c r="B6459" s="23">
        <v>1000</v>
      </c>
      <c r="C6459" s="23">
        <v>0.5</v>
      </c>
      <c r="D6459" s="23">
        <v>3000</v>
      </c>
      <c r="E6459" s="23">
        <v>20</v>
      </c>
      <c r="F6459" s="23">
        <v>60</v>
      </c>
      <c r="G6459" s="23">
        <v>0</v>
      </c>
      <c r="H6459" s="25">
        <v>0</v>
      </c>
    </row>
    <row r="6460" spans="1:8">
      <c r="A6460" s="23">
        <v>6457</v>
      </c>
      <c r="B6460" s="23">
        <v>1000</v>
      </c>
      <c r="C6460" s="23">
        <v>0.5</v>
      </c>
      <c r="D6460" s="23">
        <v>3000</v>
      </c>
      <c r="E6460" s="23">
        <v>20</v>
      </c>
      <c r="F6460" s="23">
        <v>60</v>
      </c>
      <c r="G6460" s="23">
        <v>5</v>
      </c>
      <c r="H6460" s="25">
        <v>0</v>
      </c>
    </row>
    <row r="6461" spans="1:8">
      <c r="A6461" s="23">
        <v>6458</v>
      </c>
      <c r="B6461" s="23">
        <v>1000</v>
      </c>
      <c r="C6461" s="23">
        <v>0.5</v>
      </c>
      <c r="D6461" s="23">
        <v>3000</v>
      </c>
      <c r="E6461" s="23">
        <v>20</v>
      </c>
      <c r="F6461" s="23">
        <v>60</v>
      </c>
      <c r="G6461" s="23">
        <v>10</v>
      </c>
      <c r="H6461" s="25">
        <v>0</v>
      </c>
    </row>
    <row r="6462" spans="1:8">
      <c r="A6462" s="23">
        <v>6459</v>
      </c>
      <c r="B6462" s="23">
        <v>1000</v>
      </c>
      <c r="C6462" s="23">
        <v>0.5</v>
      </c>
      <c r="D6462" s="23">
        <v>3000</v>
      </c>
      <c r="E6462" s="23">
        <v>20</v>
      </c>
      <c r="F6462" s="23">
        <v>60</v>
      </c>
      <c r="G6462" s="23">
        <v>40</v>
      </c>
      <c r="H6462" s="25">
        <v>0</v>
      </c>
    </row>
    <row r="6463" spans="1:8">
      <c r="A6463" s="23">
        <v>6460</v>
      </c>
      <c r="B6463" s="23">
        <v>1000</v>
      </c>
      <c r="C6463" s="23">
        <v>0.5</v>
      </c>
      <c r="D6463" s="23">
        <v>3000</v>
      </c>
      <c r="E6463" s="23">
        <v>20</v>
      </c>
      <c r="F6463" s="23">
        <v>60</v>
      </c>
      <c r="G6463" s="23">
        <v>70</v>
      </c>
      <c r="H6463" s="25">
        <v>0</v>
      </c>
    </row>
    <row r="6464" spans="1:8">
      <c r="A6464" s="23">
        <v>6461</v>
      </c>
      <c r="B6464" s="23">
        <v>1000</v>
      </c>
      <c r="C6464" s="23">
        <v>0.5</v>
      </c>
      <c r="D6464" s="23">
        <v>3000</v>
      </c>
      <c r="E6464" s="23">
        <v>20</v>
      </c>
      <c r="F6464" s="23">
        <v>60</v>
      </c>
      <c r="G6464" s="23">
        <v>100</v>
      </c>
      <c r="H6464" s="25">
        <v>0</v>
      </c>
    </row>
    <row r="6465" spans="1:8">
      <c r="A6465" s="23">
        <v>6462</v>
      </c>
      <c r="B6465" s="23">
        <v>1000</v>
      </c>
      <c r="C6465" s="23">
        <v>0.5</v>
      </c>
      <c r="D6465" s="23">
        <v>3000</v>
      </c>
      <c r="E6465" s="23">
        <v>50</v>
      </c>
      <c r="F6465" s="23">
        <v>0</v>
      </c>
      <c r="G6465" s="23">
        <v>0</v>
      </c>
      <c r="H6465" s="25">
        <v>0</v>
      </c>
    </row>
    <row r="6466" spans="1:8">
      <c r="A6466" s="23">
        <v>6463</v>
      </c>
      <c r="B6466" s="23">
        <v>1000</v>
      </c>
      <c r="C6466" s="23">
        <v>0.5</v>
      </c>
      <c r="D6466" s="23">
        <v>3000</v>
      </c>
      <c r="E6466" s="23">
        <v>50</v>
      </c>
      <c r="F6466" s="23">
        <v>0</v>
      </c>
      <c r="G6466" s="23">
        <v>5</v>
      </c>
      <c r="H6466" s="25">
        <v>0</v>
      </c>
    </row>
    <row r="6467" spans="1:8">
      <c r="A6467" s="23">
        <v>6464</v>
      </c>
      <c r="B6467" s="23">
        <v>1000</v>
      </c>
      <c r="C6467" s="23">
        <v>0.5</v>
      </c>
      <c r="D6467" s="23">
        <v>3000</v>
      </c>
      <c r="E6467" s="23">
        <v>50</v>
      </c>
      <c r="F6467" s="23">
        <v>0</v>
      </c>
      <c r="G6467" s="23">
        <v>10</v>
      </c>
      <c r="H6467" s="25">
        <v>0</v>
      </c>
    </row>
    <row r="6468" spans="1:8">
      <c r="A6468" s="23">
        <v>6465</v>
      </c>
      <c r="B6468" s="23">
        <v>1000</v>
      </c>
      <c r="C6468" s="23">
        <v>0.5</v>
      </c>
      <c r="D6468" s="23">
        <v>3000</v>
      </c>
      <c r="E6468" s="23">
        <v>50</v>
      </c>
      <c r="F6468" s="23">
        <v>0</v>
      </c>
      <c r="G6468" s="23">
        <v>40</v>
      </c>
      <c r="H6468" s="25">
        <v>0</v>
      </c>
    </row>
    <row r="6469" spans="1:8">
      <c r="A6469" s="23">
        <v>6466</v>
      </c>
      <c r="B6469" s="23">
        <v>1000</v>
      </c>
      <c r="C6469" s="23">
        <v>0.5</v>
      </c>
      <c r="D6469" s="23">
        <v>3000</v>
      </c>
      <c r="E6469" s="23">
        <v>50</v>
      </c>
      <c r="F6469" s="23">
        <v>0</v>
      </c>
      <c r="G6469" s="23">
        <v>70</v>
      </c>
      <c r="H6469" s="25">
        <v>0</v>
      </c>
    </row>
    <row r="6470" spans="1:8">
      <c r="A6470" s="23">
        <v>6467</v>
      </c>
      <c r="B6470" s="23">
        <v>1000</v>
      </c>
      <c r="C6470" s="23">
        <v>0.5</v>
      </c>
      <c r="D6470" s="23">
        <v>3000</v>
      </c>
      <c r="E6470" s="23">
        <v>50</v>
      </c>
      <c r="F6470" s="23">
        <v>0</v>
      </c>
      <c r="G6470" s="23">
        <v>100</v>
      </c>
      <c r="H6470" s="25">
        <v>0</v>
      </c>
    </row>
    <row r="6471" spans="1:8">
      <c r="A6471" s="23">
        <v>6468</v>
      </c>
      <c r="B6471" s="23">
        <v>1000</v>
      </c>
      <c r="C6471" s="23">
        <v>0.5</v>
      </c>
      <c r="D6471" s="23">
        <v>3000</v>
      </c>
      <c r="E6471" s="23">
        <v>50</v>
      </c>
      <c r="F6471" s="23">
        <v>30</v>
      </c>
      <c r="G6471" s="23">
        <v>0</v>
      </c>
      <c r="H6471" s="25">
        <v>0</v>
      </c>
    </row>
    <row r="6472" spans="1:8">
      <c r="A6472" s="23">
        <v>6469</v>
      </c>
      <c r="B6472" s="23">
        <v>1000</v>
      </c>
      <c r="C6472" s="23">
        <v>0.5</v>
      </c>
      <c r="D6472" s="23">
        <v>3000</v>
      </c>
      <c r="E6472" s="23">
        <v>50</v>
      </c>
      <c r="F6472" s="23">
        <v>30</v>
      </c>
      <c r="G6472" s="23">
        <v>5</v>
      </c>
      <c r="H6472" s="25">
        <v>0</v>
      </c>
    </row>
    <row r="6473" spans="1:8">
      <c r="A6473" s="23">
        <v>6470</v>
      </c>
      <c r="B6473" s="23">
        <v>1000</v>
      </c>
      <c r="C6473" s="23">
        <v>0.5</v>
      </c>
      <c r="D6473" s="23">
        <v>3000</v>
      </c>
      <c r="E6473" s="23">
        <v>50</v>
      </c>
      <c r="F6473" s="23">
        <v>30</v>
      </c>
      <c r="G6473" s="23">
        <v>10</v>
      </c>
      <c r="H6473" s="25">
        <v>0</v>
      </c>
    </row>
    <row r="6474" spans="1:8">
      <c r="A6474" s="23">
        <v>6471</v>
      </c>
      <c r="B6474" s="23">
        <v>1000</v>
      </c>
      <c r="C6474" s="23">
        <v>0.5</v>
      </c>
      <c r="D6474" s="23">
        <v>3000</v>
      </c>
      <c r="E6474" s="23">
        <v>50</v>
      </c>
      <c r="F6474" s="23">
        <v>30</v>
      </c>
      <c r="G6474" s="23">
        <v>40</v>
      </c>
      <c r="H6474" s="25">
        <v>0</v>
      </c>
    </row>
    <row r="6475" spans="1:8">
      <c r="A6475" s="23">
        <v>6472</v>
      </c>
      <c r="B6475" s="23">
        <v>1000</v>
      </c>
      <c r="C6475" s="23">
        <v>0.5</v>
      </c>
      <c r="D6475" s="23">
        <v>3000</v>
      </c>
      <c r="E6475" s="23">
        <v>50</v>
      </c>
      <c r="F6475" s="23">
        <v>30</v>
      </c>
      <c r="G6475" s="23">
        <v>70</v>
      </c>
      <c r="H6475" s="25">
        <v>0</v>
      </c>
    </row>
    <row r="6476" spans="1:8">
      <c r="A6476" s="23">
        <v>6473</v>
      </c>
      <c r="B6476" s="23">
        <v>1000</v>
      </c>
      <c r="C6476" s="23">
        <v>0.5</v>
      </c>
      <c r="D6476" s="23">
        <v>3000</v>
      </c>
      <c r="E6476" s="23">
        <v>50</v>
      </c>
      <c r="F6476" s="23">
        <v>30</v>
      </c>
      <c r="G6476" s="23">
        <v>100</v>
      </c>
      <c r="H6476" s="25">
        <v>0</v>
      </c>
    </row>
    <row r="6477" spans="1:8">
      <c r="A6477" s="23">
        <v>6474</v>
      </c>
      <c r="B6477" s="23">
        <v>1000</v>
      </c>
      <c r="C6477" s="23">
        <v>0.5</v>
      </c>
      <c r="D6477" s="23">
        <v>3000</v>
      </c>
      <c r="E6477" s="23">
        <v>50</v>
      </c>
      <c r="F6477" s="23">
        <v>60</v>
      </c>
      <c r="G6477" s="23">
        <v>0</v>
      </c>
      <c r="H6477" s="25">
        <v>0</v>
      </c>
    </row>
    <row r="6478" spans="1:8">
      <c r="A6478" s="23">
        <v>6475</v>
      </c>
      <c r="B6478" s="23">
        <v>1000</v>
      </c>
      <c r="C6478" s="23">
        <v>0.5</v>
      </c>
      <c r="D6478" s="23">
        <v>3000</v>
      </c>
      <c r="E6478" s="23">
        <v>50</v>
      </c>
      <c r="F6478" s="23">
        <v>60</v>
      </c>
      <c r="G6478" s="23">
        <v>5</v>
      </c>
      <c r="H6478" s="25">
        <v>0</v>
      </c>
    </row>
    <row r="6479" spans="1:8">
      <c r="A6479" s="23">
        <v>6476</v>
      </c>
      <c r="B6479" s="23">
        <v>1000</v>
      </c>
      <c r="C6479" s="23">
        <v>0.5</v>
      </c>
      <c r="D6479" s="23">
        <v>3000</v>
      </c>
      <c r="E6479" s="23">
        <v>50</v>
      </c>
      <c r="F6479" s="23">
        <v>60</v>
      </c>
      <c r="G6479" s="23">
        <v>10</v>
      </c>
      <c r="H6479" s="25">
        <v>0</v>
      </c>
    </row>
    <row r="6480" spans="1:8">
      <c r="A6480" s="23">
        <v>6477</v>
      </c>
      <c r="B6480" s="23">
        <v>1000</v>
      </c>
      <c r="C6480" s="23">
        <v>0.5</v>
      </c>
      <c r="D6480" s="23">
        <v>3000</v>
      </c>
      <c r="E6480" s="23">
        <v>50</v>
      </c>
      <c r="F6480" s="23">
        <v>60</v>
      </c>
      <c r="G6480" s="23">
        <v>40</v>
      </c>
      <c r="H6480" s="25">
        <v>0</v>
      </c>
    </row>
    <row r="6481" spans="1:8">
      <c r="A6481" s="23">
        <v>6478</v>
      </c>
      <c r="B6481" s="23">
        <v>1000</v>
      </c>
      <c r="C6481" s="23">
        <v>0.5</v>
      </c>
      <c r="D6481" s="23">
        <v>3000</v>
      </c>
      <c r="E6481" s="23">
        <v>50</v>
      </c>
      <c r="F6481" s="23">
        <v>60</v>
      </c>
      <c r="G6481" s="23">
        <v>70</v>
      </c>
      <c r="H6481" s="25">
        <v>0</v>
      </c>
    </row>
    <row r="6482" spans="1:8">
      <c r="A6482" s="23">
        <v>6479</v>
      </c>
      <c r="B6482" s="23">
        <v>1000</v>
      </c>
      <c r="C6482" s="23">
        <v>0.5</v>
      </c>
      <c r="D6482" s="23">
        <v>3000</v>
      </c>
      <c r="E6482" s="23">
        <v>50</v>
      </c>
      <c r="F6482" s="23">
        <v>60</v>
      </c>
      <c r="G6482" s="23">
        <v>100</v>
      </c>
      <c r="H6482" s="25">
        <v>0</v>
      </c>
    </row>
    <row r="6483" spans="1:8">
      <c r="A6483" s="23">
        <v>6480</v>
      </c>
      <c r="B6483" s="23">
        <v>1500</v>
      </c>
      <c r="C6483" s="23">
        <v>1</v>
      </c>
      <c r="D6483" s="23">
        <v>10</v>
      </c>
      <c r="E6483" s="23">
        <v>1</v>
      </c>
      <c r="F6483" s="23">
        <v>0</v>
      </c>
      <c r="G6483" s="23">
        <v>0</v>
      </c>
      <c r="H6483" s="25">
        <v>0</v>
      </c>
    </row>
    <row r="6484" spans="1:8">
      <c r="A6484" s="23">
        <v>6481</v>
      </c>
      <c r="B6484" s="23">
        <v>1500</v>
      </c>
      <c r="C6484" s="23">
        <v>1</v>
      </c>
      <c r="D6484" s="23">
        <v>10</v>
      </c>
      <c r="E6484" s="23">
        <v>1</v>
      </c>
      <c r="F6484" s="23">
        <v>0</v>
      </c>
      <c r="G6484" s="23">
        <v>5</v>
      </c>
      <c r="H6484" s="25">
        <v>0</v>
      </c>
    </row>
    <row r="6485" spans="1:8">
      <c r="A6485" s="23">
        <v>6482</v>
      </c>
      <c r="B6485" s="23">
        <v>1500</v>
      </c>
      <c r="C6485" s="23">
        <v>1</v>
      </c>
      <c r="D6485" s="23">
        <v>10</v>
      </c>
      <c r="E6485" s="23">
        <v>1</v>
      </c>
      <c r="F6485" s="23">
        <v>0</v>
      </c>
      <c r="G6485" s="23">
        <v>10</v>
      </c>
      <c r="H6485" s="25">
        <v>0</v>
      </c>
    </row>
    <row r="6486" spans="1:8">
      <c r="A6486" s="23">
        <v>6483</v>
      </c>
      <c r="B6486" s="23">
        <v>1500</v>
      </c>
      <c r="C6486" s="23">
        <v>1</v>
      </c>
      <c r="D6486" s="23">
        <v>10</v>
      </c>
      <c r="E6486" s="23">
        <v>1</v>
      </c>
      <c r="F6486" s="23">
        <v>0</v>
      </c>
      <c r="G6486" s="23">
        <v>40</v>
      </c>
      <c r="H6486" s="25">
        <v>0</v>
      </c>
    </row>
    <row r="6487" spans="1:8">
      <c r="A6487" s="23">
        <v>6484</v>
      </c>
      <c r="B6487" s="23">
        <v>1500</v>
      </c>
      <c r="C6487" s="23">
        <v>1</v>
      </c>
      <c r="D6487" s="23">
        <v>10</v>
      </c>
      <c r="E6487" s="23">
        <v>1</v>
      </c>
      <c r="F6487" s="23">
        <v>0</v>
      </c>
      <c r="G6487" s="23">
        <v>70</v>
      </c>
      <c r="H6487" s="25">
        <v>0</v>
      </c>
    </row>
    <row r="6488" spans="1:8">
      <c r="A6488" s="23">
        <v>6485</v>
      </c>
      <c r="B6488" s="23">
        <v>1500</v>
      </c>
      <c r="C6488" s="23">
        <v>1</v>
      </c>
      <c r="D6488" s="23">
        <v>10</v>
      </c>
      <c r="E6488" s="23">
        <v>1</v>
      </c>
      <c r="F6488" s="23">
        <v>0</v>
      </c>
      <c r="G6488" s="23">
        <v>100</v>
      </c>
      <c r="H6488" s="25">
        <v>0</v>
      </c>
    </row>
    <row r="6489" spans="1:8">
      <c r="A6489" s="23">
        <v>6486</v>
      </c>
      <c r="B6489" s="23">
        <v>1500</v>
      </c>
      <c r="C6489" s="23">
        <v>1</v>
      </c>
      <c r="D6489" s="23">
        <v>10</v>
      </c>
      <c r="E6489" s="23">
        <v>1</v>
      </c>
      <c r="F6489" s="23">
        <v>30</v>
      </c>
      <c r="G6489" s="23">
        <v>0</v>
      </c>
      <c r="H6489" s="25">
        <v>0</v>
      </c>
    </row>
    <row r="6490" spans="1:8">
      <c r="A6490" s="23">
        <v>6487</v>
      </c>
      <c r="B6490" s="23">
        <v>1500</v>
      </c>
      <c r="C6490" s="23">
        <v>1</v>
      </c>
      <c r="D6490" s="23">
        <v>10</v>
      </c>
      <c r="E6490" s="23">
        <v>1</v>
      </c>
      <c r="F6490" s="23">
        <v>30</v>
      </c>
      <c r="G6490" s="23">
        <v>5</v>
      </c>
      <c r="H6490" s="25">
        <v>0</v>
      </c>
    </row>
    <row r="6491" spans="1:8">
      <c r="A6491" s="23">
        <v>6488</v>
      </c>
      <c r="B6491" s="23">
        <v>1500</v>
      </c>
      <c r="C6491" s="23">
        <v>1</v>
      </c>
      <c r="D6491" s="23">
        <v>10</v>
      </c>
      <c r="E6491" s="23">
        <v>1</v>
      </c>
      <c r="F6491" s="23">
        <v>30</v>
      </c>
      <c r="G6491" s="23">
        <v>10</v>
      </c>
      <c r="H6491" s="25">
        <v>0</v>
      </c>
    </row>
    <row r="6492" spans="1:8">
      <c r="A6492" s="23">
        <v>6489</v>
      </c>
      <c r="B6492" s="23">
        <v>1500</v>
      </c>
      <c r="C6492" s="23">
        <v>1</v>
      </c>
      <c r="D6492" s="23">
        <v>10</v>
      </c>
      <c r="E6492" s="23">
        <v>1</v>
      </c>
      <c r="F6492" s="23">
        <v>30</v>
      </c>
      <c r="G6492" s="23">
        <v>40</v>
      </c>
      <c r="H6492" s="25">
        <v>0</v>
      </c>
    </row>
    <row r="6493" spans="1:8">
      <c r="A6493" s="23">
        <v>6490</v>
      </c>
      <c r="B6493" s="23">
        <v>1500</v>
      </c>
      <c r="C6493" s="23">
        <v>1</v>
      </c>
      <c r="D6493" s="23">
        <v>10</v>
      </c>
      <c r="E6493" s="23">
        <v>1</v>
      </c>
      <c r="F6493" s="23">
        <v>30</v>
      </c>
      <c r="G6493" s="23">
        <v>70</v>
      </c>
      <c r="H6493" s="25">
        <v>0</v>
      </c>
    </row>
    <row r="6494" spans="1:8">
      <c r="A6494" s="23">
        <v>6491</v>
      </c>
      <c r="B6494" s="23">
        <v>1500</v>
      </c>
      <c r="C6494" s="23">
        <v>1</v>
      </c>
      <c r="D6494" s="23">
        <v>10</v>
      </c>
      <c r="E6494" s="23">
        <v>1</v>
      </c>
      <c r="F6494" s="23">
        <v>30</v>
      </c>
      <c r="G6494" s="23">
        <v>100</v>
      </c>
      <c r="H6494" s="25">
        <v>0</v>
      </c>
    </row>
    <row r="6495" spans="1:8">
      <c r="A6495" s="23">
        <v>6492</v>
      </c>
      <c r="B6495" s="23">
        <v>1500</v>
      </c>
      <c r="C6495" s="23">
        <v>1</v>
      </c>
      <c r="D6495" s="23">
        <v>10</v>
      </c>
      <c r="E6495" s="23">
        <v>1</v>
      </c>
      <c r="F6495" s="23">
        <v>60</v>
      </c>
      <c r="G6495" s="23">
        <v>0</v>
      </c>
      <c r="H6495" s="25">
        <v>0</v>
      </c>
    </row>
    <row r="6496" spans="1:8">
      <c r="A6496" s="23">
        <v>6493</v>
      </c>
      <c r="B6496" s="23">
        <v>1500</v>
      </c>
      <c r="C6496" s="23">
        <v>1</v>
      </c>
      <c r="D6496" s="23">
        <v>10</v>
      </c>
      <c r="E6496" s="23">
        <v>1</v>
      </c>
      <c r="F6496" s="23">
        <v>60</v>
      </c>
      <c r="G6496" s="23">
        <v>5</v>
      </c>
      <c r="H6496" s="25">
        <v>0</v>
      </c>
    </row>
    <row r="6497" spans="1:8">
      <c r="A6497" s="23">
        <v>6494</v>
      </c>
      <c r="B6497" s="23">
        <v>1500</v>
      </c>
      <c r="C6497" s="23">
        <v>1</v>
      </c>
      <c r="D6497" s="23">
        <v>10</v>
      </c>
      <c r="E6497" s="23">
        <v>1</v>
      </c>
      <c r="F6497" s="23">
        <v>60</v>
      </c>
      <c r="G6497" s="23">
        <v>10</v>
      </c>
      <c r="H6497" s="25">
        <v>0</v>
      </c>
    </row>
    <row r="6498" spans="1:8">
      <c r="A6498" s="23">
        <v>6495</v>
      </c>
      <c r="B6498" s="23">
        <v>1500</v>
      </c>
      <c r="C6498" s="23">
        <v>1</v>
      </c>
      <c r="D6498" s="23">
        <v>10</v>
      </c>
      <c r="E6498" s="23">
        <v>1</v>
      </c>
      <c r="F6498" s="23">
        <v>60</v>
      </c>
      <c r="G6498" s="23">
        <v>40</v>
      </c>
      <c r="H6498" s="25">
        <v>0</v>
      </c>
    </row>
    <row r="6499" spans="1:8">
      <c r="A6499" s="23">
        <v>6496</v>
      </c>
      <c r="B6499" s="23">
        <v>1500</v>
      </c>
      <c r="C6499" s="23">
        <v>1</v>
      </c>
      <c r="D6499" s="23">
        <v>10</v>
      </c>
      <c r="E6499" s="23">
        <v>1</v>
      </c>
      <c r="F6499" s="23">
        <v>60</v>
      </c>
      <c r="G6499" s="23">
        <v>70</v>
      </c>
      <c r="H6499" s="25">
        <v>0</v>
      </c>
    </row>
    <row r="6500" spans="1:8">
      <c r="A6500" s="23">
        <v>6497</v>
      </c>
      <c r="B6500" s="23">
        <v>1500</v>
      </c>
      <c r="C6500" s="23">
        <v>1</v>
      </c>
      <c r="D6500" s="23">
        <v>10</v>
      </c>
      <c r="E6500" s="23">
        <v>1</v>
      </c>
      <c r="F6500" s="23">
        <v>60</v>
      </c>
      <c r="G6500" s="23">
        <v>100</v>
      </c>
      <c r="H6500" s="25">
        <v>0</v>
      </c>
    </row>
    <row r="6501" spans="1:8">
      <c r="A6501" s="23">
        <v>6498</v>
      </c>
      <c r="B6501" s="23">
        <v>1500</v>
      </c>
      <c r="C6501" s="23">
        <v>1</v>
      </c>
      <c r="D6501" s="23">
        <v>10</v>
      </c>
      <c r="E6501" s="23">
        <v>5</v>
      </c>
      <c r="F6501" s="23">
        <v>0</v>
      </c>
      <c r="G6501" s="23">
        <v>0</v>
      </c>
      <c r="H6501" s="25">
        <v>3.6520049569999999</v>
      </c>
    </row>
    <row r="6502" spans="1:8">
      <c r="A6502" s="23">
        <v>6499</v>
      </c>
      <c r="B6502" s="23">
        <v>1500</v>
      </c>
      <c r="C6502" s="23">
        <v>1</v>
      </c>
      <c r="D6502" s="23">
        <v>10</v>
      </c>
      <c r="E6502" s="23">
        <v>5</v>
      </c>
      <c r="F6502" s="23">
        <v>0</v>
      </c>
      <c r="G6502" s="23">
        <v>5</v>
      </c>
      <c r="H6502" s="25">
        <v>2.9776549339999998</v>
      </c>
    </row>
    <row r="6503" spans="1:8">
      <c r="A6503" s="23">
        <v>6500</v>
      </c>
      <c r="B6503" s="23">
        <v>1500</v>
      </c>
      <c r="C6503" s="23">
        <v>1</v>
      </c>
      <c r="D6503" s="23">
        <v>10</v>
      </c>
      <c r="E6503" s="23">
        <v>5</v>
      </c>
      <c r="F6503" s="23">
        <v>0</v>
      </c>
      <c r="G6503" s="23">
        <v>10</v>
      </c>
      <c r="H6503" s="25">
        <v>2.9686257839999999</v>
      </c>
    </row>
    <row r="6504" spans="1:8">
      <c r="A6504" s="23">
        <v>6501</v>
      </c>
      <c r="B6504" s="23">
        <v>1500</v>
      </c>
      <c r="C6504" s="23">
        <v>1</v>
      </c>
      <c r="D6504" s="23">
        <v>10</v>
      </c>
      <c r="E6504" s="23">
        <v>5</v>
      </c>
      <c r="F6504" s="23">
        <v>0</v>
      </c>
      <c r="G6504" s="23">
        <v>40</v>
      </c>
      <c r="H6504" s="25">
        <v>2.9556350710000001</v>
      </c>
    </row>
    <row r="6505" spans="1:8">
      <c r="A6505" s="23">
        <v>6502</v>
      </c>
      <c r="B6505" s="23">
        <v>1500</v>
      </c>
      <c r="C6505" s="23">
        <v>1</v>
      </c>
      <c r="D6505" s="23">
        <v>10</v>
      </c>
      <c r="E6505" s="23">
        <v>5</v>
      </c>
      <c r="F6505" s="23">
        <v>0</v>
      </c>
      <c r="G6505" s="23">
        <v>70</v>
      </c>
      <c r="H6505" s="25">
        <v>2.948814869</v>
      </c>
    </row>
    <row r="6506" spans="1:8">
      <c r="A6506" s="23">
        <v>6503</v>
      </c>
      <c r="B6506" s="23">
        <v>1500</v>
      </c>
      <c r="C6506" s="23">
        <v>1</v>
      </c>
      <c r="D6506" s="23">
        <v>10</v>
      </c>
      <c r="E6506" s="23">
        <v>5</v>
      </c>
      <c r="F6506" s="23">
        <v>0</v>
      </c>
      <c r="G6506" s="23">
        <v>100</v>
      </c>
      <c r="H6506" s="25">
        <v>2.9427795410000002</v>
      </c>
    </row>
    <row r="6507" spans="1:8">
      <c r="A6507" s="23">
        <v>6504</v>
      </c>
      <c r="B6507" s="23">
        <v>1500</v>
      </c>
      <c r="C6507" s="23">
        <v>1</v>
      </c>
      <c r="D6507" s="23">
        <v>10</v>
      </c>
      <c r="E6507" s="23">
        <v>5</v>
      </c>
      <c r="F6507" s="23">
        <v>30</v>
      </c>
      <c r="G6507" s="23">
        <v>0</v>
      </c>
      <c r="H6507" s="25">
        <v>3.6462531089999999</v>
      </c>
    </row>
    <row r="6508" spans="1:8">
      <c r="A6508" s="23">
        <v>6505</v>
      </c>
      <c r="B6508" s="23">
        <v>1500</v>
      </c>
      <c r="C6508" s="23">
        <v>1</v>
      </c>
      <c r="D6508" s="23">
        <v>10</v>
      </c>
      <c r="E6508" s="23">
        <v>5</v>
      </c>
      <c r="F6508" s="23">
        <v>30</v>
      </c>
      <c r="G6508" s="23">
        <v>5</v>
      </c>
      <c r="H6508" s="25">
        <v>2.9624485969999999</v>
      </c>
    </row>
    <row r="6509" spans="1:8">
      <c r="A6509" s="23">
        <v>6506</v>
      </c>
      <c r="B6509" s="23">
        <v>1500</v>
      </c>
      <c r="C6509" s="23">
        <v>1</v>
      </c>
      <c r="D6509" s="23">
        <v>10</v>
      </c>
      <c r="E6509" s="23">
        <v>5</v>
      </c>
      <c r="F6509" s="23">
        <v>30</v>
      </c>
      <c r="G6509" s="23">
        <v>10</v>
      </c>
      <c r="H6509" s="25">
        <v>2.9518961909999999</v>
      </c>
    </row>
    <row r="6510" spans="1:8">
      <c r="A6510" s="23">
        <v>6507</v>
      </c>
      <c r="B6510" s="23">
        <v>1500</v>
      </c>
      <c r="C6510" s="23">
        <v>1</v>
      </c>
      <c r="D6510" s="23">
        <v>10</v>
      </c>
      <c r="E6510" s="23">
        <v>5</v>
      </c>
      <c r="F6510" s="23">
        <v>30</v>
      </c>
      <c r="G6510" s="23">
        <v>40</v>
      </c>
      <c r="H6510" s="25">
        <v>2.935032606</v>
      </c>
    </row>
    <row r="6511" spans="1:8">
      <c r="A6511" s="23">
        <v>6508</v>
      </c>
      <c r="B6511" s="23">
        <v>1500</v>
      </c>
      <c r="C6511" s="23">
        <v>1</v>
      </c>
      <c r="D6511" s="23">
        <v>10</v>
      </c>
      <c r="E6511" s="23">
        <v>5</v>
      </c>
      <c r="F6511" s="23">
        <v>30</v>
      </c>
      <c r="G6511" s="23">
        <v>70</v>
      </c>
      <c r="H6511" s="25">
        <v>2.9254331589999998</v>
      </c>
    </row>
    <row r="6512" spans="1:8">
      <c r="A6512" s="23">
        <v>6509</v>
      </c>
      <c r="B6512" s="23">
        <v>1500</v>
      </c>
      <c r="C6512" s="23">
        <v>1</v>
      </c>
      <c r="D6512" s="23">
        <v>10</v>
      </c>
      <c r="E6512" s="23">
        <v>5</v>
      </c>
      <c r="F6512" s="23">
        <v>30</v>
      </c>
      <c r="G6512" s="23">
        <v>100</v>
      </c>
      <c r="H6512" s="25">
        <v>2.9171488289999998</v>
      </c>
    </row>
    <row r="6513" spans="1:8">
      <c r="A6513" s="23">
        <v>6510</v>
      </c>
      <c r="B6513" s="23">
        <v>1500</v>
      </c>
      <c r="C6513" s="23">
        <v>1</v>
      </c>
      <c r="D6513" s="23">
        <v>10</v>
      </c>
      <c r="E6513" s="23">
        <v>5</v>
      </c>
      <c r="F6513" s="23">
        <v>60</v>
      </c>
      <c r="G6513" s="23">
        <v>0</v>
      </c>
      <c r="H6513" s="25">
        <v>3.616471529</v>
      </c>
    </row>
    <row r="6514" spans="1:8">
      <c r="A6514" s="23">
        <v>6511</v>
      </c>
      <c r="B6514" s="23">
        <v>1500</v>
      </c>
      <c r="C6514" s="23">
        <v>1</v>
      </c>
      <c r="D6514" s="23">
        <v>10</v>
      </c>
      <c r="E6514" s="23">
        <v>5</v>
      </c>
      <c r="F6514" s="23">
        <v>60</v>
      </c>
      <c r="G6514" s="23">
        <v>5</v>
      </c>
      <c r="H6514" s="25">
        <v>2.8901526930000001</v>
      </c>
    </row>
    <row r="6515" spans="1:8">
      <c r="A6515" s="23">
        <v>6512</v>
      </c>
      <c r="B6515" s="23">
        <v>1500</v>
      </c>
      <c r="C6515" s="23">
        <v>1</v>
      </c>
      <c r="D6515" s="23">
        <v>10</v>
      </c>
      <c r="E6515" s="23">
        <v>5</v>
      </c>
      <c r="F6515" s="23">
        <v>60</v>
      </c>
      <c r="G6515" s="23">
        <v>10</v>
      </c>
      <c r="H6515" s="25">
        <v>2.868905544</v>
      </c>
    </row>
    <row r="6516" spans="1:8">
      <c r="A6516" s="23">
        <v>6513</v>
      </c>
      <c r="B6516" s="23">
        <v>1500</v>
      </c>
      <c r="C6516" s="23">
        <v>1</v>
      </c>
      <c r="D6516" s="23">
        <v>10</v>
      </c>
      <c r="E6516" s="23">
        <v>5</v>
      </c>
      <c r="F6516" s="23">
        <v>60</v>
      </c>
      <c r="G6516" s="23">
        <v>40</v>
      </c>
      <c r="H6516" s="25">
        <v>2.8286063669999999</v>
      </c>
    </row>
    <row r="6517" spans="1:8">
      <c r="A6517" s="23">
        <v>6514</v>
      </c>
      <c r="B6517" s="23">
        <v>1500</v>
      </c>
      <c r="C6517" s="23">
        <v>1</v>
      </c>
      <c r="D6517" s="23">
        <v>10</v>
      </c>
      <c r="E6517" s="23">
        <v>5</v>
      </c>
      <c r="F6517" s="23">
        <v>60</v>
      </c>
      <c r="G6517" s="23">
        <v>70</v>
      </c>
      <c r="H6517" s="25">
        <v>2.8030998710000001</v>
      </c>
    </row>
    <row r="6518" spans="1:8">
      <c r="A6518" s="23">
        <v>6515</v>
      </c>
      <c r="B6518" s="23">
        <v>1500</v>
      </c>
      <c r="C6518" s="23">
        <v>1</v>
      </c>
      <c r="D6518" s="23">
        <v>10</v>
      </c>
      <c r="E6518" s="23">
        <v>5</v>
      </c>
      <c r="F6518" s="23">
        <v>60</v>
      </c>
      <c r="G6518" s="23">
        <v>100</v>
      </c>
      <c r="H6518" s="25">
        <v>2.7815103529999998</v>
      </c>
    </row>
    <row r="6519" spans="1:8">
      <c r="A6519" s="23">
        <v>6516</v>
      </c>
      <c r="B6519" s="23">
        <v>1500</v>
      </c>
      <c r="C6519" s="23">
        <v>1</v>
      </c>
      <c r="D6519" s="23">
        <v>10</v>
      </c>
      <c r="E6519" s="23">
        <v>10</v>
      </c>
      <c r="F6519" s="23">
        <v>0</v>
      </c>
      <c r="G6519" s="23">
        <v>0</v>
      </c>
      <c r="H6519" s="25">
        <v>7.1018295289999998</v>
      </c>
    </row>
    <row r="6520" spans="1:8">
      <c r="A6520" s="23">
        <v>6517</v>
      </c>
      <c r="B6520" s="23">
        <v>1500</v>
      </c>
      <c r="C6520" s="23">
        <v>1</v>
      </c>
      <c r="D6520" s="23">
        <v>10</v>
      </c>
      <c r="E6520" s="23">
        <v>10</v>
      </c>
      <c r="F6520" s="23">
        <v>0</v>
      </c>
      <c r="G6520" s="23">
        <v>5</v>
      </c>
      <c r="H6520" s="25">
        <v>6.5504179000000002</v>
      </c>
    </row>
    <row r="6521" spans="1:8">
      <c r="A6521" s="23">
        <v>6518</v>
      </c>
      <c r="B6521" s="23">
        <v>1500</v>
      </c>
      <c r="C6521" s="23">
        <v>1</v>
      </c>
      <c r="D6521" s="23">
        <v>10</v>
      </c>
      <c r="E6521" s="23">
        <v>10</v>
      </c>
      <c r="F6521" s="23">
        <v>0</v>
      </c>
      <c r="G6521" s="23">
        <v>10</v>
      </c>
      <c r="H6521" s="25">
        <v>6.5017347340000002</v>
      </c>
    </row>
    <row r="6522" spans="1:8">
      <c r="A6522" s="23">
        <v>6519</v>
      </c>
      <c r="B6522" s="23">
        <v>1500</v>
      </c>
      <c r="C6522" s="23">
        <v>1</v>
      </c>
      <c r="D6522" s="23">
        <v>10</v>
      </c>
      <c r="E6522" s="23">
        <v>10</v>
      </c>
      <c r="F6522" s="23">
        <v>0</v>
      </c>
      <c r="G6522" s="23">
        <v>40</v>
      </c>
      <c r="H6522" s="25">
        <v>6.4079179760000002</v>
      </c>
    </row>
    <row r="6523" spans="1:8">
      <c r="A6523" s="23">
        <v>6520</v>
      </c>
      <c r="B6523" s="23">
        <v>1500</v>
      </c>
      <c r="C6523" s="23">
        <v>1</v>
      </c>
      <c r="D6523" s="23">
        <v>10</v>
      </c>
      <c r="E6523" s="23">
        <v>10</v>
      </c>
      <c r="F6523" s="23">
        <v>0</v>
      </c>
      <c r="G6523" s="23">
        <v>70</v>
      </c>
      <c r="H6523" s="25">
        <v>6.3435735700000002</v>
      </c>
    </row>
    <row r="6524" spans="1:8">
      <c r="A6524" s="23">
        <v>6521</v>
      </c>
      <c r="B6524" s="23">
        <v>1500</v>
      </c>
      <c r="C6524" s="23">
        <v>1</v>
      </c>
      <c r="D6524" s="23">
        <v>10</v>
      </c>
      <c r="E6524" s="23">
        <v>10</v>
      </c>
      <c r="F6524" s="23">
        <v>0</v>
      </c>
      <c r="G6524" s="23">
        <v>100</v>
      </c>
      <c r="H6524" s="25">
        <v>6.2835683820000003</v>
      </c>
    </row>
    <row r="6525" spans="1:8">
      <c r="A6525" s="23">
        <v>6522</v>
      </c>
      <c r="B6525" s="23">
        <v>1500</v>
      </c>
      <c r="C6525" s="23">
        <v>1</v>
      </c>
      <c r="D6525" s="23">
        <v>10</v>
      </c>
      <c r="E6525" s="23">
        <v>10</v>
      </c>
      <c r="F6525" s="23">
        <v>30</v>
      </c>
      <c r="G6525" s="23">
        <v>0</v>
      </c>
      <c r="H6525" s="25">
        <v>7.0591974259999999</v>
      </c>
    </row>
    <row r="6526" spans="1:8">
      <c r="A6526" s="23">
        <v>6523</v>
      </c>
      <c r="B6526" s="23">
        <v>1500</v>
      </c>
      <c r="C6526" s="23">
        <v>1</v>
      </c>
      <c r="D6526" s="23">
        <v>10</v>
      </c>
      <c r="E6526" s="23">
        <v>10</v>
      </c>
      <c r="F6526" s="23">
        <v>30</v>
      </c>
      <c r="G6526" s="23">
        <v>5</v>
      </c>
      <c r="H6526" s="25">
        <v>6.4947910310000001</v>
      </c>
    </row>
    <row r="6527" spans="1:8">
      <c r="A6527" s="23">
        <v>6524</v>
      </c>
      <c r="B6527" s="23">
        <v>1500</v>
      </c>
      <c r="C6527" s="23">
        <v>1</v>
      </c>
      <c r="D6527" s="23">
        <v>10</v>
      </c>
      <c r="E6527" s="23">
        <v>10</v>
      </c>
      <c r="F6527" s="23">
        <v>30</v>
      </c>
      <c r="G6527" s="23">
        <v>10</v>
      </c>
      <c r="H6527" s="25">
        <v>6.4415302280000004</v>
      </c>
    </row>
    <row r="6528" spans="1:8">
      <c r="A6528" s="23">
        <v>6525</v>
      </c>
      <c r="B6528" s="23">
        <v>1500</v>
      </c>
      <c r="C6528" s="23">
        <v>1</v>
      </c>
      <c r="D6528" s="23">
        <v>10</v>
      </c>
      <c r="E6528" s="23">
        <v>10</v>
      </c>
      <c r="F6528" s="23">
        <v>30</v>
      </c>
      <c r="G6528" s="23">
        <v>40</v>
      </c>
      <c r="H6528" s="25">
        <v>6.338201046</v>
      </c>
    </row>
    <row r="6529" spans="1:8">
      <c r="A6529" s="23">
        <v>6526</v>
      </c>
      <c r="B6529" s="23">
        <v>1500</v>
      </c>
      <c r="C6529" s="23">
        <v>1</v>
      </c>
      <c r="D6529" s="23">
        <v>10</v>
      </c>
      <c r="E6529" s="23">
        <v>10</v>
      </c>
      <c r="F6529" s="23">
        <v>30</v>
      </c>
      <c r="G6529" s="23">
        <v>70</v>
      </c>
      <c r="H6529" s="25">
        <v>6.2671675679999996</v>
      </c>
    </row>
    <row r="6530" spans="1:8">
      <c r="A6530" s="23">
        <v>6527</v>
      </c>
      <c r="B6530" s="23">
        <v>1500</v>
      </c>
      <c r="C6530" s="23">
        <v>1</v>
      </c>
      <c r="D6530" s="23">
        <v>10</v>
      </c>
      <c r="E6530" s="23">
        <v>10</v>
      </c>
      <c r="F6530" s="23">
        <v>30</v>
      </c>
      <c r="G6530" s="23">
        <v>100</v>
      </c>
      <c r="H6530" s="25">
        <v>6.1953473089999997</v>
      </c>
    </row>
    <row r="6531" spans="1:8">
      <c r="A6531" s="23">
        <v>6528</v>
      </c>
      <c r="B6531" s="23">
        <v>1500</v>
      </c>
      <c r="C6531" s="23">
        <v>1</v>
      </c>
      <c r="D6531" s="23">
        <v>10</v>
      </c>
      <c r="E6531" s="23">
        <v>10</v>
      </c>
      <c r="F6531" s="23">
        <v>60</v>
      </c>
      <c r="G6531" s="23">
        <v>0</v>
      </c>
      <c r="H6531" s="25">
        <v>6.8522911070000001</v>
      </c>
    </row>
    <row r="6532" spans="1:8">
      <c r="A6532" s="23">
        <v>6529</v>
      </c>
      <c r="B6532" s="23">
        <v>1500</v>
      </c>
      <c r="C6532" s="23">
        <v>1</v>
      </c>
      <c r="D6532" s="23">
        <v>10</v>
      </c>
      <c r="E6532" s="23">
        <v>10</v>
      </c>
      <c r="F6532" s="23">
        <v>60</v>
      </c>
      <c r="G6532" s="23">
        <v>5</v>
      </c>
      <c r="H6532" s="25">
        <v>6.2300367359999997</v>
      </c>
    </row>
    <row r="6533" spans="1:8">
      <c r="A6533" s="23">
        <v>6530</v>
      </c>
      <c r="B6533" s="23">
        <v>1500</v>
      </c>
      <c r="C6533" s="23">
        <v>1</v>
      </c>
      <c r="D6533" s="23">
        <v>10</v>
      </c>
      <c r="E6533" s="23">
        <v>10</v>
      </c>
      <c r="F6533" s="23">
        <v>60</v>
      </c>
      <c r="G6533" s="23">
        <v>10</v>
      </c>
      <c r="H6533" s="25">
        <v>6.1468949320000004</v>
      </c>
    </row>
    <row r="6534" spans="1:8">
      <c r="A6534" s="23">
        <v>6531</v>
      </c>
      <c r="B6534" s="23">
        <v>1500</v>
      </c>
      <c r="C6534" s="23">
        <v>1</v>
      </c>
      <c r="D6534" s="23">
        <v>10</v>
      </c>
      <c r="E6534" s="23">
        <v>10</v>
      </c>
      <c r="F6534" s="23">
        <v>60</v>
      </c>
      <c r="G6534" s="23">
        <v>40</v>
      </c>
      <c r="H6534" s="25">
        <v>5.9858016970000003</v>
      </c>
    </row>
    <row r="6535" spans="1:8">
      <c r="A6535" s="23">
        <v>6532</v>
      </c>
      <c r="B6535" s="23">
        <v>1500</v>
      </c>
      <c r="C6535" s="23">
        <v>1</v>
      </c>
      <c r="D6535" s="23">
        <v>10</v>
      </c>
      <c r="E6535" s="23">
        <v>10</v>
      </c>
      <c r="F6535" s="23">
        <v>60</v>
      </c>
      <c r="G6535" s="23">
        <v>70</v>
      </c>
      <c r="H6535" s="25">
        <v>5.876775265</v>
      </c>
    </row>
    <row r="6536" spans="1:8">
      <c r="A6536" s="23">
        <v>6533</v>
      </c>
      <c r="B6536" s="23">
        <v>1500</v>
      </c>
      <c r="C6536" s="23">
        <v>1</v>
      </c>
      <c r="D6536" s="23">
        <v>10</v>
      </c>
      <c r="E6536" s="23">
        <v>10</v>
      </c>
      <c r="F6536" s="23">
        <v>60</v>
      </c>
      <c r="G6536" s="23">
        <v>100</v>
      </c>
      <c r="H6536" s="25">
        <v>5.7768621439999999</v>
      </c>
    </row>
    <row r="6537" spans="1:8">
      <c r="A6537" s="23">
        <v>6534</v>
      </c>
      <c r="B6537" s="23">
        <v>1500</v>
      </c>
      <c r="C6537" s="23">
        <v>1</v>
      </c>
      <c r="D6537" s="23">
        <v>10</v>
      </c>
      <c r="E6537" s="23">
        <v>20</v>
      </c>
      <c r="F6537" s="23">
        <v>0</v>
      </c>
      <c r="G6537" s="23">
        <v>0</v>
      </c>
      <c r="H6537" s="25">
        <v>12.870173449999999</v>
      </c>
    </row>
    <row r="6538" spans="1:8">
      <c r="A6538" s="23">
        <v>6535</v>
      </c>
      <c r="B6538" s="23">
        <v>1500</v>
      </c>
      <c r="C6538" s="23">
        <v>1</v>
      </c>
      <c r="D6538" s="23">
        <v>10</v>
      </c>
      <c r="E6538" s="23">
        <v>20</v>
      </c>
      <c r="F6538" s="23">
        <v>0</v>
      </c>
      <c r="G6538" s="23">
        <v>5</v>
      </c>
      <c r="H6538" s="25">
        <v>12.28454018</v>
      </c>
    </row>
    <row r="6539" spans="1:8">
      <c r="A6539" s="23">
        <v>6536</v>
      </c>
      <c r="B6539" s="23">
        <v>1500</v>
      </c>
      <c r="C6539" s="23">
        <v>1</v>
      </c>
      <c r="D6539" s="23">
        <v>10</v>
      </c>
      <c r="E6539" s="23">
        <v>20</v>
      </c>
      <c r="F6539" s="23">
        <v>0</v>
      </c>
      <c r="G6539" s="23">
        <v>10</v>
      </c>
      <c r="H6539" s="25">
        <v>12.040321349999999</v>
      </c>
    </row>
    <row r="6540" spans="1:8">
      <c r="A6540" s="23">
        <v>6537</v>
      </c>
      <c r="B6540" s="23">
        <v>1500</v>
      </c>
      <c r="C6540" s="23">
        <v>1</v>
      </c>
      <c r="D6540" s="23">
        <v>10</v>
      </c>
      <c r="E6540" s="23">
        <v>20</v>
      </c>
      <c r="F6540" s="23">
        <v>0</v>
      </c>
      <c r="G6540" s="23">
        <v>40</v>
      </c>
      <c r="H6540" s="25">
        <v>11.539784429999999</v>
      </c>
    </row>
    <row r="6541" spans="1:8">
      <c r="A6541" s="23">
        <v>6538</v>
      </c>
      <c r="B6541" s="23">
        <v>1500</v>
      </c>
      <c r="C6541" s="23">
        <v>1</v>
      </c>
      <c r="D6541" s="23">
        <v>10</v>
      </c>
      <c r="E6541" s="23">
        <v>20</v>
      </c>
      <c r="F6541" s="23">
        <v>0</v>
      </c>
      <c r="G6541" s="23">
        <v>70</v>
      </c>
      <c r="H6541" s="25">
        <v>11.19459915</v>
      </c>
    </row>
    <row r="6542" spans="1:8">
      <c r="A6542" s="23">
        <v>6539</v>
      </c>
      <c r="B6542" s="23">
        <v>1500</v>
      </c>
      <c r="C6542" s="23">
        <v>1</v>
      </c>
      <c r="D6542" s="23">
        <v>10</v>
      </c>
      <c r="E6542" s="23">
        <v>20</v>
      </c>
      <c r="F6542" s="23">
        <v>0</v>
      </c>
      <c r="G6542" s="23">
        <v>100</v>
      </c>
      <c r="H6542" s="25">
        <v>10.899251939999999</v>
      </c>
    </row>
    <row r="6543" spans="1:8">
      <c r="A6543" s="23">
        <v>6540</v>
      </c>
      <c r="B6543" s="23">
        <v>1500</v>
      </c>
      <c r="C6543" s="23">
        <v>1</v>
      </c>
      <c r="D6543" s="23">
        <v>10</v>
      </c>
      <c r="E6543" s="23">
        <v>20</v>
      </c>
      <c r="F6543" s="23">
        <v>30</v>
      </c>
      <c r="G6543" s="23">
        <v>0</v>
      </c>
      <c r="H6543" s="25">
        <v>12.65930462</v>
      </c>
    </row>
    <row r="6544" spans="1:8">
      <c r="A6544" s="23">
        <v>6541</v>
      </c>
      <c r="B6544" s="23">
        <v>1500</v>
      </c>
      <c r="C6544" s="23">
        <v>1</v>
      </c>
      <c r="D6544" s="23">
        <v>10</v>
      </c>
      <c r="E6544" s="23">
        <v>20</v>
      </c>
      <c r="F6544" s="23">
        <v>30</v>
      </c>
      <c r="G6544" s="23">
        <v>5</v>
      </c>
      <c r="H6544" s="25">
        <v>12.01665115</v>
      </c>
    </row>
    <row r="6545" spans="1:8">
      <c r="A6545" s="23">
        <v>6542</v>
      </c>
      <c r="B6545" s="23">
        <v>1500</v>
      </c>
      <c r="C6545" s="23">
        <v>1</v>
      </c>
      <c r="D6545" s="23">
        <v>10</v>
      </c>
      <c r="E6545" s="23">
        <v>20</v>
      </c>
      <c r="F6545" s="23">
        <v>30</v>
      </c>
      <c r="G6545" s="23">
        <v>10</v>
      </c>
      <c r="H6545" s="25">
        <v>11.758142469999999</v>
      </c>
    </row>
    <row r="6546" spans="1:8">
      <c r="A6546" s="23">
        <v>6543</v>
      </c>
      <c r="B6546" s="23">
        <v>1500</v>
      </c>
      <c r="C6546" s="23">
        <v>1</v>
      </c>
      <c r="D6546" s="23">
        <v>10</v>
      </c>
      <c r="E6546" s="23">
        <v>20</v>
      </c>
      <c r="F6546" s="23">
        <v>30</v>
      </c>
      <c r="G6546" s="23">
        <v>40</v>
      </c>
      <c r="H6546" s="25">
        <v>11.213977809999999</v>
      </c>
    </row>
    <row r="6547" spans="1:8">
      <c r="A6547" s="23">
        <v>6544</v>
      </c>
      <c r="B6547" s="23">
        <v>1500</v>
      </c>
      <c r="C6547" s="23">
        <v>1</v>
      </c>
      <c r="D6547" s="23">
        <v>10</v>
      </c>
      <c r="E6547" s="23">
        <v>20</v>
      </c>
      <c r="F6547" s="23">
        <v>30</v>
      </c>
      <c r="G6547" s="23">
        <v>70</v>
      </c>
      <c r="H6547" s="25">
        <v>10.86139584</v>
      </c>
    </row>
    <row r="6548" spans="1:8">
      <c r="A6548" s="23">
        <v>6545</v>
      </c>
      <c r="B6548" s="23">
        <v>1500</v>
      </c>
      <c r="C6548" s="23">
        <v>1</v>
      </c>
      <c r="D6548" s="23">
        <v>10</v>
      </c>
      <c r="E6548" s="23">
        <v>20</v>
      </c>
      <c r="F6548" s="23">
        <v>30</v>
      </c>
      <c r="G6548" s="23">
        <v>100</v>
      </c>
      <c r="H6548" s="25">
        <v>10.54859924</v>
      </c>
    </row>
    <row r="6549" spans="1:8">
      <c r="A6549" s="23">
        <v>6546</v>
      </c>
      <c r="B6549" s="23">
        <v>1500</v>
      </c>
      <c r="C6549" s="23">
        <v>1</v>
      </c>
      <c r="D6549" s="23">
        <v>10</v>
      </c>
      <c r="E6549" s="23">
        <v>20</v>
      </c>
      <c r="F6549" s="23">
        <v>60</v>
      </c>
      <c r="G6549" s="23">
        <v>0</v>
      </c>
      <c r="H6549" s="25">
        <v>11.69009209</v>
      </c>
    </row>
    <row r="6550" spans="1:8">
      <c r="A6550" s="23">
        <v>6547</v>
      </c>
      <c r="B6550" s="23">
        <v>1500</v>
      </c>
      <c r="C6550" s="23">
        <v>1</v>
      </c>
      <c r="D6550" s="23">
        <v>10</v>
      </c>
      <c r="E6550" s="23">
        <v>20</v>
      </c>
      <c r="F6550" s="23">
        <v>60</v>
      </c>
      <c r="G6550" s="23">
        <v>5</v>
      </c>
      <c r="H6550" s="25">
        <v>10.783646579999999</v>
      </c>
    </row>
    <row r="6551" spans="1:8">
      <c r="A6551" s="23">
        <v>6548</v>
      </c>
      <c r="B6551" s="23">
        <v>1500</v>
      </c>
      <c r="C6551" s="23">
        <v>1</v>
      </c>
      <c r="D6551" s="23">
        <v>10</v>
      </c>
      <c r="E6551" s="23">
        <v>20</v>
      </c>
      <c r="F6551" s="23">
        <v>60</v>
      </c>
      <c r="G6551" s="23">
        <v>10</v>
      </c>
      <c r="H6551" s="25">
        <v>10.45688629</v>
      </c>
    </row>
    <row r="6552" spans="1:8">
      <c r="A6552" s="23">
        <v>6549</v>
      </c>
      <c r="B6552" s="23">
        <v>1500</v>
      </c>
      <c r="C6552" s="23">
        <v>1</v>
      </c>
      <c r="D6552" s="23">
        <v>10</v>
      </c>
      <c r="E6552" s="23">
        <v>20</v>
      </c>
      <c r="F6552" s="23">
        <v>60</v>
      </c>
      <c r="G6552" s="23">
        <v>40</v>
      </c>
      <c r="H6552" s="25">
        <v>9.8468132019999999</v>
      </c>
    </row>
    <row r="6553" spans="1:8">
      <c r="A6553" s="23">
        <v>6550</v>
      </c>
      <c r="B6553" s="23">
        <v>1500</v>
      </c>
      <c r="C6553" s="23">
        <v>1</v>
      </c>
      <c r="D6553" s="23">
        <v>10</v>
      </c>
      <c r="E6553" s="23">
        <v>20</v>
      </c>
      <c r="F6553" s="23">
        <v>60</v>
      </c>
      <c r="G6553" s="23">
        <v>70</v>
      </c>
      <c r="H6553" s="25">
        <v>9.4450101849999992</v>
      </c>
    </row>
    <row r="6554" spans="1:8">
      <c r="A6554" s="23">
        <v>6551</v>
      </c>
      <c r="B6554" s="23">
        <v>1500</v>
      </c>
      <c r="C6554" s="23">
        <v>1</v>
      </c>
      <c r="D6554" s="23">
        <v>10</v>
      </c>
      <c r="E6554" s="23">
        <v>20</v>
      </c>
      <c r="F6554" s="23">
        <v>60</v>
      </c>
      <c r="G6554" s="23">
        <v>100</v>
      </c>
      <c r="H6554" s="25">
        <v>9.1193914409999994</v>
      </c>
    </row>
    <row r="6555" spans="1:8">
      <c r="A6555" s="23">
        <v>6552</v>
      </c>
      <c r="B6555" s="23">
        <v>1500</v>
      </c>
      <c r="C6555" s="23">
        <v>1</v>
      </c>
      <c r="D6555" s="23">
        <v>10</v>
      </c>
      <c r="E6555" s="23">
        <v>50</v>
      </c>
      <c r="F6555" s="23">
        <v>0</v>
      </c>
      <c r="G6555" s="23">
        <v>0</v>
      </c>
      <c r="H6555" s="25">
        <v>22.38295746</v>
      </c>
    </row>
    <row r="6556" spans="1:8">
      <c r="A6556" s="23">
        <v>6553</v>
      </c>
      <c r="B6556" s="23">
        <v>1500</v>
      </c>
      <c r="C6556" s="23">
        <v>1</v>
      </c>
      <c r="D6556" s="23">
        <v>10</v>
      </c>
      <c r="E6556" s="23">
        <v>50</v>
      </c>
      <c r="F6556" s="23">
        <v>0</v>
      </c>
      <c r="G6556" s="23">
        <v>5</v>
      </c>
      <c r="H6556" s="25">
        <v>20.968759540000001</v>
      </c>
    </row>
    <row r="6557" spans="1:8">
      <c r="A6557" s="23">
        <v>6554</v>
      </c>
      <c r="B6557" s="23">
        <v>1500</v>
      </c>
      <c r="C6557" s="23">
        <v>1</v>
      </c>
      <c r="D6557" s="23">
        <v>10</v>
      </c>
      <c r="E6557" s="23">
        <v>50</v>
      </c>
      <c r="F6557" s="23">
        <v>0</v>
      </c>
      <c r="G6557" s="23">
        <v>10</v>
      </c>
      <c r="H6557" s="25">
        <v>20.192186360000001</v>
      </c>
    </row>
    <row r="6558" spans="1:8">
      <c r="A6558" s="23">
        <v>6555</v>
      </c>
      <c r="B6558" s="23">
        <v>1500</v>
      </c>
      <c r="C6558" s="23">
        <v>1</v>
      </c>
      <c r="D6558" s="23">
        <v>10</v>
      </c>
      <c r="E6558" s="23">
        <v>50</v>
      </c>
      <c r="F6558" s="23">
        <v>0</v>
      </c>
      <c r="G6558" s="23">
        <v>40</v>
      </c>
      <c r="H6558" s="25">
        <v>18.547885900000001</v>
      </c>
    </row>
    <row r="6559" spans="1:8">
      <c r="A6559" s="23">
        <v>6556</v>
      </c>
      <c r="B6559" s="23">
        <v>1500</v>
      </c>
      <c r="C6559" s="23">
        <v>1</v>
      </c>
      <c r="D6559" s="23">
        <v>10</v>
      </c>
      <c r="E6559" s="23">
        <v>50</v>
      </c>
      <c r="F6559" s="23">
        <v>0</v>
      </c>
      <c r="G6559" s="23">
        <v>70</v>
      </c>
      <c r="H6559" s="25">
        <v>17.54373932</v>
      </c>
    </row>
    <row r="6560" spans="1:8">
      <c r="A6560" s="23">
        <v>6557</v>
      </c>
      <c r="B6560" s="23">
        <v>1500</v>
      </c>
      <c r="C6560" s="23">
        <v>1</v>
      </c>
      <c r="D6560" s="23">
        <v>10</v>
      </c>
      <c r="E6560" s="23">
        <v>50</v>
      </c>
      <c r="F6560" s="23">
        <v>0</v>
      </c>
      <c r="G6560" s="23">
        <v>100</v>
      </c>
      <c r="H6560" s="25">
        <v>16.686187740000001</v>
      </c>
    </row>
    <row r="6561" spans="1:8">
      <c r="A6561" s="23">
        <v>6558</v>
      </c>
      <c r="B6561" s="23">
        <v>1500</v>
      </c>
      <c r="C6561" s="23">
        <v>1</v>
      </c>
      <c r="D6561" s="23">
        <v>10</v>
      </c>
      <c r="E6561" s="23">
        <v>50</v>
      </c>
      <c r="F6561" s="23">
        <v>30</v>
      </c>
      <c r="G6561" s="23">
        <v>0</v>
      </c>
      <c r="H6561" s="25">
        <v>21.49019814</v>
      </c>
    </row>
    <row r="6562" spans="1:8">
      <c r="A6562" s="23">
        <v>6559</v>
      </c>
      <c r="B6562" s="23">
        <v>1500</v>
      </c>
      <c r="C6562" s="23">
        <v>1</v>
      </c>
      <c r="D6562" s="23">
        <v>10</v>
      </c>
      <c r="E6562" s="23">
        <v>50</v>
      </c>
      <c r="F6562" s="23">
        <v>30</v>
      </c>
      <c r="G6562" s="23">
        <v>5</v>
      </c>
      <c r="H6562" s="25">
        <v>20.067577360000001</v>
      </c>
    </row>
    <row r="6563" spans="1:8">
      <c r="A6563" s="23">
        <v>6560</v>
      </c>
      <c r="B6563" s="23">
        <v>1500</v>
      </c>
      <c r="C6563" s="23">
        <v>1</v>
      </c>
      <c r="D6563" s="23">
        <v>10</v>
      </c>
      <c r="E6563" s="23">
        <v>50</v>
      </c>
      <c r="F6563" s="23">
        <v>30</v>
      </c>
      <c r="G6563" s="23">
        <v>10</v>
      </c>
      <c r="H6563" s="25">
        <v>19.28238297</v>
      </c>
    </row>
    <row r="6564" spans="1:8">
      <c r="A6564" s="23">
        <v>6561</v>
      </c>
      <c r="B6564" s="23">
        <v>1500</v>
      </c>
      <c r="C6564" s="23">
        <v>1</v>
      </c>
      <c r="D6564" s="23">
        <v>10</v>
      </c>
      <c r="E6564" s="23">
        <v>50</v>
      </c>
      <c r="F6564" s="23">
        <v>30</v>
      </c>
      <c r="G6564" s="23">
        <v>40</v>
      </c>
      <c r="H6564" s="25">
        <v>17.663030620000001</v>
      </c>
    </row>
    <row r="6565" spans="1:8">
      <c r="A6565" s="23">
        <v>6562</v>
      </c>
      <c r="B6565" s="23">
        <v>1500</v>
      </c>
      <c r="C6565" s="23">
        <v>1</v>
      </c>
      <c r="D6565" s="23">
        <v>10</v>
      </c>
      <c r="E6565" s="23">
        <v>50</v>
      </c>
      <c r="F6565" s="23">
        <v>30</v>
      </c>
      <c r="G6565" s="23">
        <v>70</v>
      </c>
      <c r="H6565" s="25">
        <v>16.65130615</v>
      </c>
    </row>
    <row r="6566" spans="1:8">
      <c r="A6566" s="23">
        <v>6563</v>
      </c>
      <c r="B6566" s="23">
        <v>1500</v>
      </c>
      <c r="C6566" s="23">
        <v>1</v>
      </c>
      <c r="D6566" s="23">
        <v>10</v>
      </c>
      <c r="E6566" s="23">
        <v>50</v>
      </c>
      <c r="F6566" s="23">
        <v>30</v>
      </c>
      <c r="G6566" s="23">
        <v>100</v>
      </c>
      <c r="H6566" s="25">
        <v>15.820664409999999</v>
      </c>
    </row>
    <row r="6567" spans="1:8">
      <c r="A6567" s="23">
        <v>6564</v>
      </c>
      <c r="B6567" s="23">
        <v>1500</v>
      </c>
      <c r="C6567" s="23">
        <v>1</v>
      </c>
      <c r="D6567" s="23">
        <v>10</v>
      </c>
      <c r="E6567" s="23">
        <v>50</v>
      </c>
      <c r="F6567" s="23">
        <v>60</v>
      </c>
      <c r="G6567" s="23">
        <v>0</v>
      </c>
      <c r="H6567" s="25">
        <v>18.169132229999999</v>
      </c>
    </row>
    <row r="6568" spans="1:8">
      <c r="A6568" s="23">
        <v>6565</v>
      </c>
      <c r="B6568" s="23">
        <v>1500</v>
      </c>
      <c r="C6568" s="23">
        <v>1</v>
      </c>
      <c r="D6568" s="23">
        <v>10</v>
      </c>
      <c r="E6568" s="23">
        <v>50</v>
      </c>
      <c r="F6568" s="23">
        <v>60</v>
      </c>
      <c r="G6568" s="23">
        <v>5</v>
      </c>
      <c r="H6568" s="25">
        <v>16.558437349999998</v>
      </c>
    </row>
    <row r="6569" spans="1:8">
      <c r="A6569" s="23">
        <v>6566</v>
      </c>
      <c r="B6569" s="23">
        <v>1500</v>
      </c>
      <c r="C6569" s="23">
        <v>1</v>
      </c>
      <c r="D6569" s="23">
        <v>10</v>
      </c>
      <c r="E6569" s="23">
        <v>50</v>
      </c>
      <c r="F6569" s="23">
        <v>60</v>
      </c>
      <c r="G6569" s="23">
        <v>10</v>
      </c>
      <c r="H6569" s="25">
        <v>15.81096745</v>
      </c>
    </row>
    <row r="6570" spans="1:8">
      <c r="A6570" s="23">
        <v>6567</v>
      </c>
      <c r="B6570" s="23">
        <v>1500</v>
      </c>
      <c r="C6570" s="23">
        <v>1</v>
      </c>
      <c r="D6570" s="23">
        <v>10</v>
      </c>
      <c r="E6570" s="23">
        <v>50</v>
      </c>
      <c r="F6570" s="23">
        <v>60</v>
      </c>
      <c r="G6570" s="23">
        <v>40</v>
      </c>
      <c r="H6570" s="25">
        <v>14.29325676</v>
      </c>
    </row>
    <row r="6571" spans="1:8">
      <c r="A6571" s="23">
        <v>6568</v>
      </c>
      <c r="B6571" s="23">
        <v>1500</v>
      </c>
      <c r="C6571" s="23">
        <v>1</v>
      </c>
      <c r="D6571" s="23">
        <v>10</v>
      </c>
      <c r="E6571" s="23">
        <v>50</v>
      </c>
      <c r="F6571" s="23">
        <v>60</v>
      </c>
      <c r="G6571" s="23">
        <v>70</v>
      </c>
      <c r="H6571" s="25">
        <v>13.391435619999999</v>
      </c>
    </row>
    <row r="6572" spans="1:8">
      <c r="A6572" s="23">
        <v>6569</v>
      </c>
      <c r="B6572" s="23">
        <v>1500</v>
      </c>
      <c r="C6572" s="23">
        <v>1</v>
      </c>
      <c r="D6572" s="23">
        <v>10</v>
      </c>
      <c r="E6572" s="23">
        <v>50</v>
      </c>
      <c r="F6572" s="23">
        <v>60</v>
      </c>
      <c r="G6572" s="23">
        <v>100</v>
      </c>
      <c r="H6572" s="25">
        <v>12.639017109999999</v>
      </c>
    </row>
    <row r="6573" spans="1:8">
      <c r="A6573" s="23">
        <v>6570</v>
      </c>
      <c r="B6573" s="23">
        <v>1500</v>
      </c>
      <c r="C6573" s="23">
        <v>1</v>
      </c>
      <c r="D6573" s="23">
        <v>50</v>
      </c>
      <c r="E6573" s="23">
        <v>1</v>
      </c>
      <c r="F6573" s="23">
        <v>0</v>
      </c>
      <c r="G6573" s="23">
        <v>0</v>
      </c>
      <c r="H6573" s="25">
        <v>3.1233150959999998</v>
      </c>
    </row>
    <row r="6574" spans="1:8">
      <c r="A6574" s="23">
        <v>6571</v>
      </c>
      <c r="B6574" s="23">
        <v>1500</v>
      </c>
      <c r="C6574" s="23">
        <v>1</v>
      </c>
      <c r="D6574" s="23">
        <v>50</v>
      </c>
      <c r="E6574" s="23">
        <v>1</v>
      </c>
      <c r="F6574" s="23">
        <v>0</v>
      </c>
      <c r="G6574" s="23">
        <v>5</v>
      </c>
      <c r="H6574" s="25">
        <v>2.442340374</v>
      </c>
    </row>
    <row r="6575" spans="1:8">
      <c r="A6575" s="23">
        <v>6572</v>
      </c>
      <c r="B6575" s="23">
        <v>1500</v>
      </c>
      <c r="C6575" s="23">
        <v>1</v>
      </c>
      <c r="D6575" s="23">
        <v>50</v>
      </c>
      <c r="E6575" s="23">
        <v>1</v>
      </c>
      <c r="F6575" s="23">
        <v>0</v>
      </c>
      <c r="G6575" s="23">
        <v>10</v>
      </c>
      <c r="H6575" s="25">
        <v>2.4373054500000002</v>
      </c>
    </row>
    <row r="6576" spans="1:8">
      <c r="A6576" s="23">
        <v>6573</v>
      </c>
      <c r="B6576" s="23">
        <v>1500</v>
      </c>
      <c r="C6576" s="23">
        <v>1</v>
      </c>
      <c r="D6576" s="23">
        <v>50</v>
      </c>
      <c r="E6576" s="23">
        <v>1</v>
      </c>
      <c r="F6576" s="23">
        <v>0</v>
      </c>
      <c r="G6576" s="23">
        <v>40</v>
      </c>
      <c r="H6576" s="25">
        <v>2.4310266970000001</v>
      </c>
    </row>
    <row r="6577" spans="1:8">
      <c r="A6577" s="23">
        <v>6574</v>
      </c>
      <c r="B6577" s="23">
        <v>1500</v>
      </c>
      <c r="C6577" s="23">
        <v>1</v>
      </c>
      <c r="D6577" s="23">
        <v>50</v>
      </c>
      <c r="E6577" s="23">
        <v>1</v>
      </c>
      <c r="F6577" s="23">
        <v>0</v>
      </c>
      <c r="G6577" s="23">
        <v>70</v>
      </c>
      <c r="H6577" s="25">
        <v>2.4280211930000002</v>
      </c>
    </row>
    <row r="6578" spans="1:8">
      <c r="A6578" s="23">
        <v>6575</v>
      </c>
      <c r="B6578" s="23">
        <v>1500</v>
      </c>
      <c r="C6578" s="23">
        <v>1</v>
      </c>
      <c r="D6578" s="23">
        <v>50</v>
      </c>
      <c r="E6578" s="23">
        <v>1</v>
      </c>
      <c r="F6578" s="23">
        <v>0</v>
      </c>
      <c r="G6578" s="23">
        <v>100</v>
      </c>
      <c r="H6578" s="25">
        <v>2.4256925580000002</v>
      </c>
    </row>
    <row r="6579" spans="1:8">
      <c r="A6579" s="23">
        <v>6576</v>
      </c>
      <c r="B6579" s="23">
        <v>1500</v>
      </c>
      <c r="C6579" s="23">
        <v>1</v>
      </c>
      <c r="D6579" s="23">
        <v>50</v>
      </c>
      <c r="E6579" s="23">
        <v>1</v>
      </c>
      <c r="F6579" s="23">
        <v>30</v>
      </c>
      <c r="G6579" s="23">
        <v>0</v>
      </c>
      <c r="H6579" s="25">
        <v>3.119844675</v>
      </c>
    </row>
    <row r="6580" spans="1:8">
      <c r="A6580" s="23">
        <v>6577</v>
      </c>
      <c r="B6580" s="23">
        <v>1500</v>
      </c>
      <c r="C6580" s="23">
        <v>1</v>
      </c>
      <c r="D6580" s="23">
        <v>50</v>
      </c>
      <c r="E6580" s="23">
        <v>1</v>
      </c>
      <c r="F6580" s="23">
        <v>30</v>
      </c>
      <c r="G6580" s="23">
        <v>5</v>
      </c>
      <c r="H6580" s="25">
        <v>2.4325377939999999</v>
      </c>
    </row>
    <row r="6581" spans="1:8">
      <c r="A6581" s="23">
        <v>6578</v>
      </c>
      <c r="B6581" s="23">
        <v>1500</v>
      </c>
      <c r="C6581" s="23">
        <v>1</v>
      </c>
      <c r="D6581" s="23">
        <v>50</v>
      </c>
      <c r="E6581" s="23">
        <v>1</v>
      </c>
      <c r="F6581" s="23">
        <v>30</v>
      </c>
      <c r="G6581" s="23">
        <v>10</v>
      </c>
      <c r="H6581" s="25">
        <v>2.424633026</v>
      </c>
    </row>
    <row r="6582" spans="1:8">
      <c r="A6582" s="23">
        <v>6579</v>
      </c>
      <c r="B6582" s="23">
        <v>1500</v>
      </c>
      <c r="C6582" s="23">
        <v>1</v>
      </c>
      <c r="D6582" s="23">
        <v>50</v>
      </c>
      <c r="E6582" s="23">
        <v>1</v>
      </c>
      <c r="F6582" s="23">
        <v>30</v>
      </c>
      <c r="G6582" s="23">
        <v>40</v>
      </c>
      <c r="H6582" s="25">
        <v>2.4133975510000001</v>
      </c>
    </row>
    <row r="6583" spans="1:8">
      <c r="A6583" s="23">
        <v>6580</v>
      </c>
      <c r="B6583" s="23">
        <v>1500</v>
      </c>
      <c r="C6583" s="23">
        <v>1</v>
      </c>
      <c r="D6583" s="23">
        <v>50</v>
      </c>
      <c r="E6583" s="23">
        <v>1</v>
      </c>
      <c r="F6583" s="23">
        <v>30</v>
      </c>
      <c r="G6583" s="23">
        <v>70</v>
      </c>
      <c r="H6583" s="25">
        <v>2.4079325200000001</v>
      </c>
    </row>
    <row r="6584" spans="1:8">
      <c r="A6584" s="23">
        <v>6581</v>
      </c>
      <c r="B6584" s="23">
        <v>1500</v>
      </c>
      <c r="C6584" s="23">
        <v>1</v>
      </c>
      <c r="D6584" s="23">
        <v>50</v>
      </c>
      <c r="E6584" s="23">
        <v>1</v>
      </c>
      <c r="F6584" s="23">
        <v>30</v>
      </c>
      <c r="G6584" s="23">
        <v>100</v>
      </c>
      <c r="H6584" s="25">
        <v>2.4035968780000001</v>
      </c>
    </row>
    <row r="6585" spans="1:8">
      <c r="A6585" s="23">
        <v>6582</v>
      </c>
      <c r="B6585" s="23">
        <v>1500</v>
      </c>
      <c r="C6585" s="23">
        <v>1</v>
      </c>
      <c r="D6585" s="23">
        <v>50</v>
      </c>
      <c r="E6585" s="23">
        <v>1</v>
      </c>
      <c r="F6585" s="23">
        <v>60</v>
      </c>
      <c r="G6585" s="23">
        <v>0</v>
      </c>
      <c r="H6585" s="25">
        <v>3.101768732</v>
      </c>
    </row>
    <row r="6586" spans="1:8">
      <c r="A6586" s="23">
        <v>6583</v>
      </c>
      <c r="B6586" s="23">
        <v>1500</v>
      </c>
      <c r="C6586" s="23">
        <v>1</v>
      </c>
      <c r="D6586" s="23">
        <v>50</v>
      </c>
      <c r="E6586" s="23">
        <v>1</v>
      </c>
      <c r="F6586" s="23">
        <v>60</v>
      </c>
      <c r="G6586" s="23">
        <v>5</v>
      </c>
      <c r="H6586" s="25">
        <v>2.374577999</v>
      </c>
    </row>
    <row r="6587" spans="1:8">
      <c r="A6587" s="23">
        <v>6584</v>
      </c>
      <c r="B6587" s="23">
        <v>1500</v>
      </c>
      <c r="C6587" s="23">
        <v>1</v>
      </c>
      <c r="D6587" s="23">
        <v>50</v>
      </c>
      <c r="E6587" s="23">
        <v>1</v>
      </c>
      <c r="F6587" s="23">
        <v>60</v>
      </c>
      <c r="G6587" s="23">
        <v>10</v>
      </c>
      <c r="H6587" s="25">
        <v>2.360603094</v>
      </c>
    </row>
    <row r="6588" spans="1:8">
      <c r="A6588" s="23">
        <v>6585</v>
      </c>
      <c r="B6588" s="23">
        <v>1500</v>
      </c>
      <c r="C6588" s="23">
        <v>1</v>
      </c>
      <c r="D6588" s="23">
        <v>50</v>
      </c>
      <c r="E6588" s="23">
        <v>1</v>
      </c>
      <c r="F6588" s="23">
        <v>60</v>
      </c>
      <c r="G6588" s="23">
        <v>40</v>
      </c>
      <c r="H6588" s="25">
        <v>2.3345427509999999</v>
      </c>
    </row>
    <row r="6589" spans="1:8">
      <c r="A6589" s="23">
        <v>6586</v>
      </c>
      <c r="B6589" s="23">
        <v>1500</v>
      </c>
      <c r="C6589" s="23">
        <v>1</v>
      </c>
      <c r="D6589" s="23">
        <v>50</v>
      </c>
      <c r="E6589" s="23">
        <v>1</v>
      </c>
      <c r="F6589" s="23">
        <v>60</v>
      </c>
      <c r="G6589" s="23">
        <v>70</v>
      </c>
      <c r="H6589" s="25">
        <v>2.3185498710000001</v>
      </c>
    </row>
    <row r="6590" spans="1:8">
      <c r="A6590" s="23">
        <v>6587</v>
      </c>
      <c r="B6590" s="23">
        <v>1500</v>
      </c>
      <c r="C6590" s="23">
        <v>1</v>
      </c>
      <c r="D6590" s="23">
        <v>50</v>
      </c>
      <c r="E6590" s="23">
        <v>1</v>
      </c>
      <c r="F6590" s="23">
        <v>60</v>
      </c>
      <c r="G6590" s="23">
        <v>100</v>
      </c>
      <c r="H6590" s="25">
        <v>2.3054027559999999</v>
      </c>
    </row>
    <row r="6591" spans="1:8">
      <c r="A6591" s="23">
        <v>6588</v>
      </c>
      <c r="B6591" s="23">
        <v>1500</v>
      </c>
      <c r="C6591" s="23">
        <v>1</v>
      </c>
      <c r="D6591" s="23">
        <v>50</v>
      </c>
      <c r="E6591" s="23">
        <v>5</v>
      </c>
      <c r="F6591" s="23">
        <v>0</v>
      </c>
      <c r="G6591" s="23">
        <v>0</v>
      </c>
      <c r="H6591" s="25">
        <v>13.68503761</v>
      </c>
    </row>
    <row r="6592" spans="1:8">
      <c r="A6592" s="23">
        <v>6589</v>
      </c>
      <c r="B6592" s="23">
        <v>1500</v>
      </c>
      <c r="C6592" s="23">
        <v>1</v>
      </c>
      <c r="D6592" s="23">
        <v>50</v>
      </c>
      <c r="E6592" s="23">
        <v>5</v>
      </c>
      <c r="F6592" s="23">
        <v>0</v>
      </c>
      <c r="G6592" s="23">
        <v>5</v>
      </c>
      <c r="H6592" s="25">
        <v>13.11246491</v>
      </c>
    </row>
    <row r="6593" spans="1:8">
      <c r="A6593" s="23">
        <v>6590</v>
      </c>
      <c r="B6593" s="23">
        <v>1500</v>
      </c>
      <c r="C6593" s="23">
        <v>1</v>
      </c>
      <c r="D6593" s="23">
        <v>50</v>
      </c>
      <c r="E6593" s="23">
        <v>5</v>
      </c>
      <c r="F6593" s="23">
        <v>0</v>
      </c>
      <c r="G6593" s="23">
        <v>10</v>
      </c>
      <c r="H6593" s="25">
        <v>12.84947109</v>
      </c>
    </row>
    <row r="6594" spans="1:8">
      <c r="A6594" s="23">
        <v>6591</v>
      </c>
      <c r="B6594" s="23">
        <v>1500</v>
      </c>
      <c r="C6594" s="23">
        <v>1</v>
      </c>
      <c r="D6594" s="23">
        <v>50</v>
      </c>
      <c r="E6594" s="23">
        <v>5</v>
      </c>
      <c r="F6594" s="23">
        <v>0</v>
      </c>
      <c r="G6594" s="23">
        <v>40</v>
      </c>
      <c r="H6594" s="25">
        <v>12.305521969999999</v>
      </c>
    </row>
    <row r="6595" spans="1:8">
      <c r="A6595" s="23">
        <v>6592</v>
      </c>
      <c r="B6595" s="23">
        <v>1500</v>
      </c>
      <c r="C6595" s="23">
        <v>1</v>
      </c>
      <c r="D6595" s="23">
        <v>50</v>
      </c>
      <c r="E6595" s="23">
        <v>5</v>
      </c>
      <c r="F6595" s="23">
        <v>0</v>
      </c>
      <c r="G6595" s="23">
        <v>70</v>
      </c>
      <c r="H6595" s="25">
        <v>11.934404369999999</v>
      </c>
    </row>
    <row r="6596" spans="1:8">
      <c r="A6596" s="23">
        <v>6593</v>
      </c>
      <c r="B6596" s="23">
        <v>1500</v>
      </c>
      <c r="C6596" s="23">
        <v>1</v>
      </c>
      <c r="D6596" s="23">
        <v>50</v>
      </c>
      <c r="E6596" s="23">
        <v>5</v>
      </c>
      <c r="F6596" s="23">
        <v>0</v>
      </c>
      <c r="G6596" s="23">
        <v>100</v>
      </c>
      <c r="H6596" s="25">
        <v>11.605728149999999</v>
      </c>
    </row>
    <row r="6597" spans="1:8">
      <c r="A6597" s="23">
        <v>6594</v>
      </c>
      <c r="B6597" s="23">
        <v>1500</v>
      </c>
      <c r="C6597" s="23">
        <v>1</v>
      </c>
      <c r="D6597" s="23">
        <v>50</v>
      </c>
      <c r="E6597" s="23">
        <v>5</v>
      </c>
      <c r="F6597" s="23">
        <v>30</v>
      </c>
      <c r="G6597" s="23">
        <v>0</v>
      </c>
      <c r="H6597" s="25">
        <v>13.451381680000001</v>
      </c>
    </row>
    <row r="6598" spans="1:8">
      <c r="A6598" s="23">
        <v>6595</v>
      </c>
      <c r="B6598" s="23">
        <v>1500</v>
      </c>
      <c r="C6598" s="23">
        <v>1</v>
      </c>
      <c r="D6598" s="23">
        <v>50</v>
      </c>
      <c r="E6598" s="23">
        <v>5</v>
      </c>
      <c r="F6598" s="23">
        <v>30</v>
      </c>
      <c r="G6598" s="23">
        <v>5</v>
      </c>
      <c r="H6598" s="25">
        <v>12.823170660000001</v>
      </c>
    </row>
    <row r="6599" spans="1:8">
      <c r="A6599" s="23">
        <v>6596</v>
      </c>
      <c r="B6599" s="23">
        <v>1500</v>
      </c>
      <c r="C6599" s="23">
        <v>1</v>
      </c>
      <c r="D6599" s="23">
        <v>50</v>
      </c>
      <c r="E6599" s="23">
        <v>5</v>
      </c>
      <c r="F6599" s="23">
        <v>30</v>
      </c>
      <c r="G6599" s="23">
        <v>10</v>
      </c>
      <c r="H6599" s="25">
        <v>12.54261971</v>
      </c>
    </row>
    <row r="6600" spans="1:8">
      <c r="A6600" s="23">
        <v>6597</v>
      </c>
      <c r="B6600" s="23">
        <v>1500</v>
      </c>
      <c r="C6600" s="23">
        <v>1</v>
      </c>
      <c r="D6600" s="23">
        <v>50</v>
      </c>
      <c r="E6600" s="23">
        <v>5</v>
      </c>
      <c r="F6600" s="23">
        <v>30</v>
      </c>
      <c r="G6600" s="23">
        <v>40</v>
      </c>
      <c r="H6600" s="25">
        <v>11.961806299999999</v>
      </c>
    </row>
    <row r="6601" spans="1:8">
      <c r="A6601" s="23">
        <v>6598</v>
      </c>
      <c r="B6601" s="23">
        <v>1500</v>
      </c>
      <c r="C6601" s="23">
        <v>1</v>
      </c>
      <c r="D6601" s="23">
        <v>50</v>
      </c>
      <c r="E6601" s="23">
        <v>5</v>
      </c>
      <c r="F6601" s="23">
        <v>30</v>
      </c>
      <c r="G6601" s="23">
        <v>70</v>
      </c>
      <c r="H6601" s="25">
        <v>11.568455699999999</v>
      </c>
    </row>
    <row r="6602" spans="1:8">
      <c r="A6602" s="23">
        <v>6599</v>
      </c>
      <c r="B6602" s="23">
        <v>1500</v>
      </c>
      <c r="C6602" s="23">
        <v>1</v>
      </c>
      <c r="D6602" s="23">
        <v>50</v>
      </c>
      <c r="E6602" s="23">
        <v>5</v>
      </c>
      <c r="F6602" s="23">
        <v>30</v>
      </c>
      <c r="G6602" s="23">
        <v>100</v>
      </c>
      <c r="H6602" s="25">
        <v>11.23575497</v>
      </c>
    </row>
    <row r="6603" spans="1:8">
      <c r="A6603" s="23">
        <v>6600</v>
      </c>
      <c r="B6603" s="23">
        <v>1500</v>
      </c>
      <c r="C6603" s="23">
        <v>1</v>
      </c>
      <c r="D6603" s="23">
        <v>50</v>
      </c>
      <c r="E6603" s="23">
        <v>5</v>
      </c>
      <c r="F6603" s="23">
        <v>60</v>
      </c>
      <c r="G6603" s="23">
        <v>0</v>
      </c>
      <c r="H6603" s="25">
        <v>12.39709568</v>
      </c>
    </row>
    <row r="6604" spans="1:8">
      <c r="A6604" s="23">
        <v>6601</v>
      </c>
      <c r="B6604" s="23">
        <v>1500</v>
      </c>
      <c r="C6604" s="23">
        <v>1</v>
      </c>
      <c r="D6604" s="23">
        <v>50</v>
      </c>
      <c r="E6604" s="23">
        <v>5</v>
      </c>
      <c r="F6604" s="23">
        <v>60</v>
      </c>
      <c r="G6604" s="23">
        <v>5</v>
      </c>
      <c r="H6604" s="25">
        <v>11.49572086</v>
      </c>
    </row>
    <row r="6605" spans="1:8">
      <c r="A6605" s="23">
        <v>6602</v>
      </c>
      <c r="B6605" s="23">
        <v>1500</v>
      </c>
      <c r="C6605" s="23">
        <v>1</v>
      </c>
      <c r="D6605" s="23">
        <v>50</v>
      </c>
      <c r="E6605" s="23">
        <v>5</v>
      </c>
      <c r="F6605" s="23">
        <v>60</v>
      </c>
      <c r="G6605" s="23">
        <v>10</v>
      </c>
      <c r="H6605" s="25">
        <v>11.1541338</v>
      </c>
    </row>
    <row r="6606" spans="1:8">
      <c r="A6606" s="23">
        <v>6603</v>
      </c>
      <c r="B6606" s="23">
        <v>1500</v>
      </c>
      <c r="C6606" s="23">
        <v>1</v>
      </c>
      <c r="D6606" s="23">
        <v>50</v>
      </c>
      <c r="E6606" s="23">
        <v>5</v>
      </c>
      <c r="F6606" s="23">
        <v>60</v>
      </c>
      <c r="G6606" s="23">
        <v>40</v>
      </c>
      <c r="H6606" s="25">
        <v>10.47391796</v>
      </c>
    </row>
    <row r="6607" spans="1:8">
      <c r="A6607" s="23">
        <v>6604</v>
      </c>
      <c r="B6607" s="23">
        <v>1500</v>
      </c>
      <c r="C6607" s="23">
        <v>1</v>
      </c>
      <c r="D6607" s="23">
        <v>50</v>
      </c>
      <c r="E6607" s="23">
        <v>5</v>
      </c>
      <c r="F6607" s="23">
        <v>60</v>
      </c>
      <c r="G6607" s="23">
        <v>70</v>
      </c>
      <c r="H6607" s="25">
        <v>10.03401947</v>
      </c>
    </row>
    <row r="6608" spans="1:8">
      <c r="A6608" s="23">
        <v>6605</v>
      </c>
      <c r="B6608" s="23">
        <v>1500</v>
      </c>
      <c r="C6608" s="23">
        <v>1</v>
      </c>
      <c r="D6608" s="23">
        <v>50</v>
      </c>
      <c r="E6608" s="23">
        <v>5</v>
      </c>
      <c r="F6608" s="23">
        <v>60</v>
      </c>
      <c r="G6608" s="23">
        <v>100</v>
      </c>
      <c r="H6608" s="25">
        <v>9.6684465409999998</v>
      </c>
    </row>
    <row r="6609" spans="1:8">
      <c r="A6609" s="23">
        <v>6606</v>
      </c>
      <c r="B6609" s="23">
        <v>1500</v>
      </c>
      <c r="C6609" s="23">
        <v>1</v>
      </c>
      <c r="D6609" s="23">
        <v>50</v>
      </c>
      <c r="E6609" s="23">
        <v>10</v>
      </c>
      <c r="F6609" s="23">
        <v>0</v>
      </c>
      <c r="G6609" s="23">
        <v>0</v>
      </c>
      <c r="H6609" s="25">
        <v>21.253187180000001</v>
      </c>
    </row>
    <row r="6610" spans="1:8">
      <c r="A6610" s="23">
        <v>6607</v>
      </c>
      <c r="B6610" s="23">
        <v>1500</v>
      </c>
      <c r="C6610" s="23">
        <v>1</v>
      </c>
      <c r="D6610" s="23">
        <v>50</v>
      </c>
      <c r="E6610" s="23">
        <v>10</v>
      </c>
      <c r="F6610" s="23">
        <v>0</v>
      </c>
      <c r="G6610" s="23">
        <v>5</v>
      </c>
      <c r="H6610" s="25">
        <v>20.019695280000001</v>
      </c>
    </row>
    <row r="6611" spans="1:8">
      <c r="A6611" s="23">
        <v>6608</v>
      </c>
      <c r="B6611" s="23">
        <v>1500</v>
      </c>
      <c r="C6611" s="23">
        <v>1</v>
      </c>
      <c r="D6611" s="23">
        <v>50</v>
      </c>
      <c r="E6611" s="23">
        <v>10</v>
      </c>
      <c r="F6611" s="23">
        <v>0</v>
      </c>
      <c r="G6611" s="23">
        <v>10</v>
      </c>
      <c r="H6611" s="25">
        <v>19.336986540000002</v>
      </c>
    </row>
    <row r="6612" spans="1:8">
      <c r="A6612" s="23">
        <v>6609</v>
      </c>
      <c r="B6612" s="23">
        <v>1500</v>
      </c>
      <c r="C6612" s="23">
        <v>1</v>
      </c>
      <c r="D6612" s="23">
        <v>50</v>
      </c>
      <c r="E6612" s="23">
        <v>10</v>
      </c>
      <c r="F6612" s="23">
        <v>0</v>
      </c>
      <c r="G6612" s="23">
        <v>40</v>
      </c>
      <c r="H6612" s="25">
        <v>17.89800644</v>
      </c>
    </row>
    <row r="6613" spans="1:8">
      <c r="A6613" s="23">
        <v>6610</v>
      </c>
      <c r="B6613" s="23">
        <v>1500</v>
      </c>
      <c r="C6613" s="23">
        <v>1</v>
      </c>
      <c r="D6613" s="23">
        <v>50</v>
      </c>
      <c r="E6613" s="23">
        <v>10</v>
      </c>
      <c r="F6613" s="23">
        <v>0</v>
      </c>
      <c r="G6613" s="23">
        <v>70</v>
      </c>
      <c r="H6613" s="25">
        <v>17.001306530000001</v>
      </c>
    </row>
    <row r="6614" spans="1:8">
      <c r="A6614" s="23">
        <v>6611</v>
      </c>
      <c r="B6614" s="23">
        <v>1500</v>
      </c>
      <c r="C6614" s="23">
        <v>1</v>
      </c>
      <c r="D6614" s="23">
        <v>50</v>
      </c>
      <c r="E6614" s="23">
        <v>10</v>
      </c>
      <c r="F6614" s="23">
        <v>0</v>
      </c>
      <c r="G6614" s="23">
        <v>100</v>
      </c>
      <c r="H6614" s="25">
        <v>16.221992490000002</v>
      </c>
    </row>
    <row r="6615" spans="1:8">
      <c r="A6615" s="23">
        <v>6612</v>
      </c>
      <c r="B6615" s="23">
        <v>1500</v>
      </c>
      <c r="C6615" s="23">
        <v>1</v>
      </c>
      <c r="D6615" s="23">
        <v>50</v>
      </c>
      <c r="E6615" s="23">
        <v>10</v>
      </c>
      <c r="F6615" s="23">
        <v>30</v>
      </c>
      <c r="G6615" s="23">
        <v>0</v>
      </c>
      <c r="H6615" s="25">
        <v>20.514045719999999</v>
      </c>
    </row>
    <row r="6616" spans="1:8">
      <c r="A6616" s="23">
        <v>6613</v>
      </c>
      <c r="B6616" s="23">
        <v>1500</v>
      </c>
      <c r="C6616" s="23">
        <v>1</v>
      </c>
      <c r="D6616" s="23">
        <v>50</v>
      </c>
      <c r="E6616" s="23">
        <v>10</v>
      </c>
      <c r="F6616" s="23">
        <v>30</v>
      </c>
      <c r="G6616" s="23">
        <v>5</v>
      </c>
      <c r="H6616" s="25">
        <v>19.234676360000002</v>
      </c>
    </row>
    <row r="6617" spans="1:8">
      <c r="A6617" s="23">
        <v>6614</v>
      </c>
      <c r="B6617" s="23">
        <v>1500</v>
      </c>
      <c r="C6617" s="23">
        <v>1</v>
      </c>
      <c r="D6617" s="23">
        <v>50</v>
      </c>
      <c r="E6617" s="23">
        <v>10</v>
      </c>
      <c r="F6617" s="23">
        <v>30</v>
      </c>
      <c r="G6617" s="23">
        <v>10</v>
      </c>
      <c r="H6617" s="25">
        <v>18.555473330000002</v>
      </c>
    </row>
    <row r="6618" spans="1:8">
      <c r="A6618" s="23">
        <v>6615</v>
      </c>
      <c r="B6618" s="23">
        <v>1500</v>
      </c>
      <c r="C6618" s="23">
        <v>1</v>
      </c>
      <c r="D6618" s="23">
        <v>50</v>
      </c>
      <c r="E6618" s="23">
        <v>10</v>
      </c>
      <c r="F6618" s="23">
        <v>30</v>
      </c>
      <c r="G6618" s="23">
        <v>40</v>
      </c>
      <c r="H6618" s="25">
        <v>17.103387829999999</v>
      </c>
    </row>
    <row r="6619" spans="1:8">
      <c r="A6619" s="23">
        <v>6616</v>
      </c>
      <c r="B6619" s="23">
        <v>1500</v>
      </c>
      <c r="C6619" s="23">
        <v>1</v>
      </c>
      <c r="D6619" s="23">
        <v>50</v>
      </c>
      <c r="E6619" s="23">
        <v>10</v>
      </c>
      <c r="F6619" s="23">
        <v>30</v>
      </c>
      <c r="G6619" s="23">
        <v>70</v>
      </c>
      <c r="H6619" s="25">
        <v>16.185977940000001</v>
      </c>
    </row>
    <row r="6620" spans="1:8">
      <c r="A6620" s="23">
        <v>6617</v>
      </c>
      <c r="B6620" s="23">
        <v>1500</v>
      </c>
      <c r="C6620" s="23">
        <v>1</v>
      </c>
      <c r="D6620" s="23">
        <v>50</v>
      </c>
      <c r="E6620" s="23">
        <v>10</v>
      </c>
      <c r="F6620" s="23">
        <v>30</v>
      </c>
      <c r="G6620" s="23">
        <v>100</v>
      </c>
      <c r="H6620" s="25">
        <v>15.41887951</v>
      </c>
    </row>
    <row r="6621" spans="1:8">
      <c r="A6621" s="23">
        <v>6618</v>
      </c>
      <c r="B6621" s="23">
        <v>1500</v>
      </c>
      <c r="C6621" s="23">
        <v>1</v>
      </c>
      <c r="D6621" s="23">
        <v>50</v>
      </c>
      <c r="E6621" s="23">
        <v>10</v>
      </c>
      <c r="F6621" s="23">
        <v>60</v>
      </c>
      <c r="G6621" s="23">
        <v>0</v>
      </c>
      <c r="H6621" s="25">
        <v>17.585231780000001</v>
      </c>
    </row>
    <row r="6622" spans="1:8">
      <c r="A6622" s="23">
        <v>6619</v>
      </c>
      <c r="B6622" s="23">
        <v>1500</v>
      </c>
      <c r="C6622" s="23">
        <v>1</v>
      </c>
      <c r="D6622" s="23">
        <v>50</v>
      </c>
      <c r="E6622" s="23">
        <v>10</v>
      </c>
      <c r="F6622" s="23">
        <v>60</v>
      </c>
      <c r="G6622" s="23">
        <v>5</v>
      </c>
      <c r="H6622" s="25">
        <v>16.0982132</v>
      </c>
    </row>
    <row r="6623" spans="1:8">
      <c r="A6623" s="23">
        <v>6620</v>
      </c>
      <c r="B6623" s="23">
        <v>1500</v>
      </c>
      <c r="C6623" s="23">
        <v>1</v>
      </c>
      <c r="D6623" s="23">
        <v>50</v>
      </c>
      <c r="E6623" s="23">
        <v>10</v>
      </c>
      <c r="F6623" s="23">
        <v>60</v>
      </c>
      <c r="G6623" s="23">
        <v>10</v>
      </c>
      <c r="H6623" s="25">
        <v>15.400405879999999</v>
      </c>
    </row>
    <row r="6624" spans="1:8">
      <c r="A6624" s="23">
        <v>6621</v>
      </c>
      <c r="B6624" s="23">
        <v>1500</v>
      </c>
      <c r="C6624" s="23">
        <v>1</v>
      </c>
      <c r="D6624" s="23">
        <v>50</v>
      </c>
      <c r="E6624" s="23">
        <v>10</v>
      </c>
      <c r="F6624" s="23">
        <v>60</v>
      </c>
      <c r="G6624" s="23">
        <v>40</v>
      </c>
      <c r="H6624" s="25">
        <v>13.995546340000001</v>
      </c>
    </row>
    <row r="6625" spans="1:8">
      <c r="A6625" s="23">
        <v>6622</v>
      </c>
      <c r="B6625" s="23">
        <v>1500</v>
      </c>
      <c r="C6625" s="23">
        <v>1</v>
      </c>
      <c r="D6625" s="23">
        <v>50</v>
      </c>
      <c r="E6625" s="23">
        <v>10</v>
      </c>
      <c r="F6625" s="23">
        <v>60</v>
      </c>
      <c r="G6625" s="23">
        <v>70</v>
      </c>
      <c r="H6625" s="25">
        <v>13.14754868</v>
      </c>
    </row>
    <row r="6626" spans="1:8">
      <c r="A6626" s="23">
        <v>6623</v>
      </c>
      <c r="B6626" s="23">
        <v>1500</v>
      </c>
      <c r="C6626" s="23">
        <v>1</v>
      </c>
      <c r="D6626" s="23">
        <v>50</v>
      </c>
      <c r="E6626" s="23">
        <v>10</v>
      </c>
      <c r="F6626" s="23">
        <v>60</v>
      </c>
      <c r="G6626" s="23">
        <v>100</v>
      </c>
      <c r="H6626" s="25">
        <v>12.437721249999999</v>
      </c>
    </row>
    <row r="6627" spans="1:8">
      <c r="A6627" s="23">
        <v>6624</v>
      </c>
      <c r="B6627" s="23">
        <v>1500</v>
      </c>
      <c r="C6627" s="23">
        <v>1</v>
      </c>
      <c r="D6627" s="23">
        <v>50</v>
      </c>
      <c r="E6627" s="23">
        <v>20</v>
      </c>
      <c r="F6627" s="23">
        <v>0</v>
      </c>
      <c r="G6627" s="23">
        <v>0</v>
      </c>
      <c r="H6627" s="25">
        <v>27.469999309999999</v>
      </c>
    </row>
    <row r="6628" spans="1:8">
      <c r="A6628" s="23">
        <v>6625</v>
      </c>
      <c r="B6628" s="23">
        <v>1500</v>
      </c>
      <c r="C6628" s="23">
        <v>1</v>
      </c>
      <c r="D6628" s="23">
        <v>50</v>
      </c>
      <c r="E6628" s="23">
        <v>20</v>
      </c>
      <c r="F6628" s="23">
        <v>0</v>
      </c>
      <c r="G6628" s="23">
        <v>5</v>
      </c>
      <c r="H6628" s="25">
        <v>25.52302933</v>
      </c>
    </row>
    <row r="6629" spans="1:8">
      <c r="A6629" s="23">
        <v>6626</v>
      </c>
      <c r="B6629" s="23">
        <v>1500</v>
      </c>
      <c r="C6629" s="23">
        <v>1</v>
      </c>
      <c r="D6629" s="23">
        <v>50</v>
      </c>
      <c r="E6629" s="23">
        <v>20</v>
      </c>
      <c r="F6629" s="23">
        <v>0</v>
      </c>
      <c r="G6629" s="23">
        <v>10</v>
      </c>
      <c r="H6629" s="25">
        <v>24.35918045</v>
      </c>
    </row>
    <row r="6630" spans="1:8">
      <c r="A6630" s="23">
        <v>6627</v>
      </c>
      <c r="B6630" s="23">
        <v>1500</v>
      </c>
      <c r="C6630" s="23">
        <v>1</v>
      </c>
      <c r="D6630" s="23">
        <v>50</v>
      </c>
      <c r="E6630" s="23">
        <v>20</v>
      </c>
      <c r="F6630" s="23">
        <v>0</v>
      </c>
      <c r="G6630" s="23">
        <v>40</v>
      </c>
      <c r="H6630" s="25">
        <v>21.926635739999998</v>
      </c>
    </row>
    <row r="6631" spans="1:8">
      <c r="A6631" s="23">
        <v>6628</v>
      </c>
      <c r="B6631" s="23">
        <v>1500</v>
      </c>
      <c r="C6631" s="23">
        <v>1</v>
      </c>
      <c r="D6631" s="23">
        <v>50</v>
      </c>
      <c r="E6631" s="23">
        <v>20</v>
      </c>
      <c r="F6631" s="23">
        <v>0</v>
      </c>
      <c r="G6631" s="23">
        <v>70</v>
      </c>
      <c r="H6631" s="25">
        <v>20.487575530000001</v>
      </c>
    </row>
    <row r="6632" spans="1:8">
      <c r="A6632" s="23">
        <v>6629</v>
      </c>
      <c r="B6632" s="23">
        <v>1500</v>
      </c>
      <c r="C6632" s="23">
        <v>1</v>
      </c>
      <c r="D6632" s="23">
        <v>50</v>
      </c>
      <c r="E6632" s="23">
        <v>20</v>
      </c>
      <c r="F6632" s="23">
        <v>0</v>
      </c>
      <c r="G6632" s="23">
        <v>100</v>
      </c>
      <c r="H6632" s="25">
        <v>19.30777359</v>
      </c>
    </row>
    <row r="6633" spans="1:8">
      <c r="A6633" s="23">
        <v>6630</v>
      </c>
      <c r="B6633" s="23">
        <v>1500</v>
      </c>
      <c r="C6633" s="23">
        <v>1</v>
      </c>
      <c r="D6633" s="23">
        <v>50</v>
      </c>
      <c r="E6633" s="23">
        <v>20</v>
      </c>
      <c r="F6633" s="23">
        <v>30</v>
      </c>
      <c r="G6633" s="23">
        <v>0</v>
      </c>
      <c r="H6633" s="25">
        <v>26.095756529999999</v>
      </c>
    </row>
    <row r="6634" spans="1:8">
      <c r="A6634" s="23">
        <v>6631</v>
      </c>
      <c r="B6634" s="23">
        <v>1500</v>
      </c>
      <c r="C6634" s="23">
        <v>1</v>
      </c>
      <c r="D6634" s="23">
        <v>50</v>
      </c>
      <c r="E6634" s="23">
        <v>20</v>
      </c>
      <c r="F6634" s="23">
        <v>30</v>
      </c>
      <c r="G6634" s="23">
        <v>5</v>
      </c>
      <c r="H6634" s="25">
        <v>24.119119640000001</v>
      </c>
    </row>
    <row r="6635" spans="1:8">
      <c r="A6635" s="23">
        <v>6632</v>
      </c>
      <c r="B6635" s="23">
        <v>1500</v>
      </c>
      <c r="C6635" s="23">
        <v>1</v>
      </c>
      <c r="D6635" s="23">
        <v>50</v>
      </c>
      <c r="E6635" s="23">
        <v>20</v>
      </c>
      <c r="F6635" s="23">
        <v>30</v>
      </c>
      <c r="G6635" s="23">
        <v>10</v>
      </c>
      <c r="H6635" s="25">
        <v>23.017621989999999</v>
      </c>
    </row>
    <row r="6636" spans="1:8">
      <c r="A6636" s="23">
        <v>6633</v>
      </c>
      <c r="B6636" s="23">
        <v>1500</v>
      </c>
      <c r="C6636" s="23">
        <v>1</v>
      </c>
      <c r="D6636" s="23">
        <v>50</v>
      </c>
      <c r="E6636" s="23">
        <v>20</v>
      </c>
      <c r="F6636" s="23">
        <v>30</v>
      </c>
      <c r="G6636" s="23">
        <v>40</v>
      </c>
      <c r="H6636" s="25">
        <v>20.668628689999998</v>
      </c>
    </row>
    <row r="6637" spans="1:8">
      <c r="A6637" s="23">
        <v>6634</v>
      </c>
      <c r="B6637" s="23">
        <v>1500</v>
      </c>
      <c r="C6637" s="23">
        <v>1</v>
      </c>
      <c r="D6637" s="23">
        <v>50</v>
      </c>
      <c r="E6637" s="23">
        <v>20</v>
      </c>
      <c r="F6637" s="23">
        <v>30</v>
      </c>
      <c r="G6637" s="23">
        <v>70</v>
      </c>
      <c r="H6637" s="25">
        <v>19.2887497</v>
      </c>
    </row>
    <row r="6638" spans="1:8">
      <c r="A6638" s="23">
        <v>6635</v>
      </c>
      <c r="B6638" s="23">
        <v>1500</v>
      </c>
      <c r="C6638" s="23">
        <v>1</v>
      </c>
      <c r="D6638" s="23">
        <v>50</v>
      </c>
      <c r="E6638" s="23">
        <v>20</v>
      </c>
      <c r="F6638" s="23">
        <v>30</v>
      </c>
      <c r="G6638" s="23">
        <v>100</v>
      </c>
      <c r="H6638" s="25">
        <v>18.136430740000002</v>
      </c>
    </row>
    <row r="6639" spans="1:8">
      <c r="A6639" s="23">
        <v>6636</v>
      </c>
      <c r="B6639" s="23">
        <v>1500</v>
      </c>
      <c r="C6639" s="23">
        <v>1</v>
      </c>
      <c r="D6639" s="23">
        <v>50</v>
      </c>
      <c r="E6639" s="23">
        <v>20</v>
      </c>
      <c r="F6639" s="23">
        <v>60</v>
      </c>
      <c r="G6639" s="23">
        <v>0</v>
      </c>
      <c r="H6639" s="25">
        <v>21.192216869999999</v>
      </c>
    </row>
    <row r="6640" spans="1:8">
      <c r="A6640" s="23">
        <v>6637</v>
      </c>
      <c r="B6640" s="23">
        <v>1500</v>
      </c>
      <c r="C6640" s="23">
        <v>1</v>
      </c>
      <c r="D6640" s="23">
        <v>50</v>
      </c>
      <c r="E6640" s="23">
        <v>20</v>
      </c>
      <c r="F6640" s="23">
        <v>60</v>
      </c>
      <c r="G6640" s="23">
        <v>5</v>
      </c>
      <c r="H6640" s="25">
        <v>19.174482350000002</v>
      </c>
    </row>
    <row r="6641" spans="1:8">
      <c r="A6641" s="23">
        <v>6638</v>
      </c>
      <c r="B6641" s="23">
        <v>1500</v>
      </c>
      <c r="C6641" s="23">
        <v>1</v>
      </c>
      <c r="D6641" s="23">
        <v>50</v>
      </c>
      <c r="E6641" s="23">
        <v>20</v>
      </c>
      <c r="F6641" s="23">
        <v>60</v>
      </c>
      <c r="G6641" s="23">
        <v>10</v>
      </c>
      <c r="H6641" s="25">
        <v>18.196542740000002</v>
      </c>
    </row>
    <row r="6642" spans="1:8">
      <c r="A6642" s="23">
        <v>6639</v>
      </c>
      <c r="B6642" s="23">
        <v>1500</v>
      </c>
      <c r="C6642" s="23">
        <v>1</v>
      </c>
      <c r="D6642" s="23">
        <v>50</v>
      </c>
      <c r="E6642" s="23">
        <v>20</v>
      </c>
      <c r="F6642" s="23">
        <v>60</v>
      </c>
      <c r="G6642" s="23">
        <v>40</v>
      </c>
      <c r="H6642" s="25">
        <v>16.19809532</v>
      </c>
    </row>
    <row r="6643" spans="1:8">
      <c r="A6643" s="23">
        <v>6640</v>
      </c>
      <c r="B6643" s="23">
        <v>1500</v>
      </c>
      <c r="C6643" s="23">
        <v>1</v>
      </c>
      <c r="D6643" s="23">
        <v>50</v>
      </c>
      <c r="E6643" s="23">
        <v>20</v>
      </c>
      <c r="F6643" s="23">
        <v>60</v>
      </c>
      <c r="G6643" s="23">
        <v>70</v>
      </c>
      <c r="H6643" s="25">
        <v>15.045365329999999</v>
      </c>
    </row>
    <row r="6644" spans="1:8">
      <c r="A6644" s="23">
        <v>6641</v>
      </c>
      <c r="B6644" s="23">
        <v>1500</v>
      </c>
      <c r="C6644" s="23">
        <v>1</v>
      </c>
      <c r="D6644" s="23">
        <v>50</v>
      </c>
      <c r="E6644" s="23">
        <v>20</v>
      </c>
      <c r="F6644" s="23">
        <v>60</v>
      </c>
      <c r="G6644" s="23">
        <v>100</v>
      </c>
      <c r="H6644" s="25">
        <v>14.076088909999999</v>
      </c>
    </row>
    <row r="6645" spans="1:8">
      <c r="A6645" s="23">
        <v>6642</v>
      </c>
      <c r="B6645" s="23">
        <v>1500</v>
      </c>
      <c r="C6645" s="23">
        <v>1</v>
      </c>
      <c r="D6645" s="23">
        <v>50</v>
      </c>
      <c r="E6645" s="23">
        <v>50</v>
      </c>
      <c r="F6645" s="23">
        <v>0</v>
      </c>
      <c r="G6645" s="23">
        <v>0</v>
      </c>
      <c r="H6645" s="25">
        <v>32.056541439999997</v>
      </c>
    </row>
    <row r="6646" spans="1:8">
      <c r="A6646" s="23">
        <v>6643</v>
      </c>
      <c r="B6646" s="23">
        <v>1500</v>
      </c>
      <c r="C6646" s="23">
        <v>1</v>
      </c>
      <c r="D6646" s="23">
        <v>50</v>
      </c>
      <c r="E6646" s="23">
        <v>50</v>
      </c>
      <c r="F6646" s="23">
        <v>0</v>
      </c>
      <c r="G6646" s="23">
        <v>5</v>
      </c>
      <c r="H6646" s="25">
        <v>29.48326874</v>
      </c>
    </row>
    <row r="6647" spans="1:8">
      <c r="A6647" s="23">
        <v>6644</v>
      </c>
      <c r="B6647" s="23">
        <v>1500</v>
      </c>
      <c r="C6647" s="23">
        <v>1</v>
      </c>
      <c r="D6647" s="23">
        <v>50</v>
      </c>
      <c r="E6647" s="23">
        <v>50</v>
      </c>
      <c r="F6647" s="23">
        <v>0</v>
      </c>
      <c r="G6647" s="23">
        <v>10</v>
      </c>
      <c r="H6647" s="25">
        <v>27.940542220000001</v>
      </c>
    </row>
    <row r="6648" spans="1:8">
      <c r="A6648" s="23">
        <v>6645</v>
      </c>
      <c r="B6648" s="23">
        <v>1500</v>
      </c>
      <c r="C6648" s="23">
        <v>1</v>
      </c>
      <c r="D6648" s="23">
        <v>50</v>
      </c>
      <c r="E6648" s="23">
        <v>50</v>
      </c>
      <c r="F6648" s="23">
        <v>0</v>
      </c>
      <c r="G6648" s="23">
        <v>40</v>
      </c>
      <c r="H6648" s="25">
        <v>24.7029438</v>
      </c>
    </row>
    <row r="6649" spans="1:8">
      <c r="A6649" s="23">
        <v>6646</v>
      </c>
      <c r="B6649" s="23">
        <v>1500</v>
      </c>
      <c r="C6649" s="23">
        <v>1</v>
      </c>
      <c r="D6649" s="23">
        <v>50</v>
      </c>
      <c r="E6649" s="23">
        <v>50</v>
      </c>
      <c r="F6649" s="23">
        <v>0</v>
      </c>
      <c r="G6649" s="23">
        <v>70</v>
      </c>
      <c r="H6649" s="25">
        <v>22.84150696</v>
      </c>
    </row>
    <row r="6650" spans="1:8">
      <c r="A6650" s="23">
        <v>6647</v>
      </c>
      <c r="B6650" s="23">
        <v>1500</v>
      </c>
      <c r="C6650" s="23">
        <v>1</v>
      </c>
      <c r="D6650" s="23">
        <v>50</v>
      </c>
      <c r="E6650" s="23">
        <v>50</v>
      </c>
      <c r="F6650" s="23">
        <v>0</v>
      </c>
      <c r="G6650" s="23">
        <v>100</v>
      </c>
      <c r="H6650" s="25">
        <v>21.292175289999999</v>
      </c>
    </row>
    <row r="6651" spans="1:8">
      <c r="A6651" s="23">
        <v>6648</v>
      </c>
      <c r="B6651" s="23">
        <v>1500</v>
      </c>
      <c r="C6651" s="23">
        <v>1</v>
      </c>
      <c r="D6651" s="23">
        <v>50</v>
      </c>
      <c r="E6651" s="23">
        <v>50</v>
      </c>
      <c r="F6651" s="23">
        <v>30</v>
      </c>
      <c r="G6651" s="23">
        <v>0</v>
      </c>
      <c r="H6651" s="25">
        <v>30.090694429999999</v>
      </c>
    </row>
    <row r="6652" spans="1:8">
      <c r="A6652" s="23">
        <v>6649</v>
      </c>
      <c r="B6652" s="23">
        <v>1500</v>
      </c>
      <c r="C6652" s="23">
        <v>1</v>
      </c>
      <c r="D6652" s="23">
        <v>50</v>
      </c>
      <c r="E6652" s="23">
        <v>50</v>
      </c>
      <c r="F6652" s="23">
        <v>30</v>
      </c>
      <c r="G6652" s="23">
        <v>5</v>
      </c>
      <c r="H6652" s="25">
        <v>27.55926895</v>
      </c>
    </row>
    <row r="6653" spans="1:8">
      <c r="A6653" s="23">
        <v>6650</v>
      </c>
      <c r="B6653" s="23">
        <v>1500</v>
      </c>
      <c r="C6653" s="23">
        <v>1</v>
      </c>
      <c r="D6653" s="23">
        <v>50</v>
      </c>
      <c r="E6653" s="23">
        <v>50</v>
      </c>
      <c r="F6653" s="23">
        <v>30</v>
      </c>
      <c r="G6653" s="23">
        <v>10</v>
      </c>
      <c r="H6653" s="25">
        <v>26.131538389999999</v>
      </c>
    </row>
    <row r="6654" spans="1:8">
      <c r="A6654" s="23">
        <v>6651</v>
      </c>
      <c r="B6654" s="23">
        <v>1500</v>
      </c>
      <c r="C6654" s="23">
        <v>1</v>
      </c>
      <c r="D6654" s="23">
        <v>50</v>
      </c>
      <c r="E6654" s="23">
        <v>50</v>
      </c>
      <c r="F6654" s="23">
        <v>30</v>
      </c>
      <c r="G6654" s="23">
        <v>40</v>
      </c>
      <c r="H6654" s="25">
        <v>23.097652440000001</v>
      </c>
    </row>
    <row r="6655" spans="1:8">
      <c r="A6655" s="23">
        <v>6652</v>
      </c>
      <c r="B6655" s="23">
        <v>1500</v>
      </c>
      <c r="C6655" s="23">
        <v>1</v>
      </c>
      <c r="D6655" s="23">
        <v>50</v>
      </c>
      <c r="E6655" s="23">
        <v>50</v>
      </c>
      <c r="F6655" s="23">
        <v>30</v>
      </c>
      <c r="G6655" s="23">
        <v>70</v>
      </c>
      <c r="H6655" s="25">
        <v>21.292640689999999</v>
      </c>
    </row>
    <row r="6656" spans="1:8">
      <c r="A6656" s="23">
        <v>6653</v>
      </c>
      <c r="B6656" s="23">
        <v>1500</v>
      </c>
      <c r="C6656" s="23">
        <v>1</v>
      </c>
      <c r="D6656" s="23">
        <v>50</v>
      </c>
      <c r="E6656" s="23">
        <v>50</v>
      </c>
      <c r="F6656" s="23">
        <v>30</v>
      </c>
      <c r="G6656" s="23">
        <v>100</v>
      </c>
      <c r="H6656" s="25">
        <v>19.85158157</v>
      </c>
    </row>
    <row r="6657" spans="1:8">
      <c r="A6657" s="23">
        <v>6654</v>
      </c>
      <c r="B6657" s="23">
        <v>1500</v>
      </c>
      <c r="C6657" s="23">
        <v>1</v>
      </c>
      <c r="D6657" s="23">
        <v>50</v>
      </c>
      <c r="E6657" s="23">
        <v>50</v>
      </c>
      <c r="F6657" s="23">
        <v>60</v>
      </c>
      <c r="G6657" s="23">
        <v>0</v>
      </c>
      <c r="H6657" s="25">
        <v>23.645198820000001</v>
      </c>
    </row>
    <row r="6658" spans="1:8">
      <c r="A6658" s="23">
        <v>6655</v>
      </c>
      <c r="B6658" s="23">
        <v>1500</v>
      </c>
      <c r="C6658" s="23">
        <v>1</v>
      </c>
      <c r="D6658" s="23">
        <v>50</v>
      </c>
      <c r="E6658" s="23">
        <v>50</v>
      </c>
      <c r="F6658" s="23">
        <v>60</v>
      </c>
      <c r="G6658" s="23">
        <v>5</v>
      </c>
      <c r="H6658" s="25">
        <v>21.150501250000001</v>
      </c>
    </row>
    <row r="6659" spans="1:8">
      <c r="A6659" s="23">
        <v>6656</v>
      </c>
      <c r="B6659" s="23">
        <v>1500</v>
      </c>
      <c r="C6659" s="23">
        <v>1</v>
      </c>
      <c r="D6659" s="23">
        <v>50</v>
      </c>
      <c r="E6659" s="23">
        <v>50</v>
      </c>
      <c r="F6659" s="23">
        <v>60</v>
      </c>
      <c r="G6659" s="23">
        <v>10</v>
      </c>
      <c r="H6659" s="25">
        <v>19.984491349999999</v>
      </c>
    </row>
    <row r="6660" spans="1:8">
      <c r="A6660" s="23">
        <v>6657</v>
      </c>
      <c r="B6660" s="23">
        <v>1500</v>
      </c>
      <c r="C6660" s="23">
        <v>1</v>
      </c>
      <c r="D6660" s="23">
        <v>50</v>
      </c>
      <c r="E6660" s="23">
        <v>50</v>
      </c>
      <c r="F6660" s="23">
        <v>60</v>
      </c>
      <c r="G6660" s="23">
        <v>40</v>
      </c>
      <c r="H6660" s="25">
        <v>17.59999466</v>
      </c>
    </row>
    <row r="6661" spans="1:8">
      <c r="A6661" s="23">
        <v>6658</v>
      </c>
      <c r="B6661" s="23">
        <v>1500</v>
      </c>
      <c r="C6661" s="23">
        <v>1</v>
      </c>
      <c r="D6661" s="23">
        <v>50</v>
      </c>
      <c r="E6661" s="23">
        <v>50</v>
      </c>
      <c r="F6661" s="23">
        <v>60</v>
      </c>
      <c r="G6661" s="23">
        <v>70</v>
      </c>
      <c r="H6661" s="25">
        <v>16.248414990000001</v>
      </c>
    </row>
    <row r="6662" spans="1:8">
      <c r="A6662" s="23">
        <v>6659</v>
      </c>
      <c r="B6662" s="23">
        <v>1500</v>
      </c>
      <c r="C6662" s="23">
        <v>1</v>
      </c>
      <c r="D6662" s="23">
        <v>50</v>
      </c>
      <c r="E6662" s="23">
        <v>50</v>
      </c>
      <c r="F6662" s="23">
        <v>60</v>
      </c>
      <c r="G6662" s="23">
        <v>100</v>
      </c>
      <c r="H6662" s="25">
        <v>15.078275680000001</v>
      </c>
    </row>
    <row r="6663" spans="1:8">
      <c r="A6663" s="23">
        <v>6660</v>
      </c>
      <c r="B6663" s="23">
        <v>1500</v>
      </c>
      <c r="C6663" s="23">
        <v>1</v>
      </c>
      <c r="D6663" s="23">
        <v>100</v>
      </c>
      <c r="E6663" s="23">
        <v>1</v>
      </c>
      <c r="F6663" s="23">
        <v>0</v>
      </c>
      <c r="G6663" s="23">
        <v>0</v>
      </c>
      <c r="H6663" s="25">
        <v>5.5027160640000004</v>
      </c>
    </row>
    <row r="6664" spans="1:8">
      <c r="A6664" s="23">
        <v>6661</v>
      </c>
      <c r="B6664" s="23">
        <v>1500</v>
      </c>
      <c r="C6664" s="23">
        <v>1</v>
      </c>
      <c r="D6664" s="23">
        <v>100</v>
      </c>
      <c r="E6664" s="23">
        <v>1</v>
      </c>
      <c r="F6664" s="23">
        <v>0</v>
      </c>
      <c r="G6664" s="23">
        <v>5</v>
      </c>
      <c r="H6664" s="25">
        <v>5.0959057809999999</v>
      </c>
    </row>
    <row r="6665" spans="1:8">
      <c r="A6665" s="23">
        <v>6662</v>
      </c>
      <c r="B6665" s="23">
        <v>1500</v>
      </c>
      <c r="C6665" s="23">
        <v>1</v>
      </c>
      <c r="D6665" s="23">
        <v>100</v>
      </c>
      <c r="E6665" s="23">
        <v>1</v>
      </c>
      <c r="F6665" s="23">
        <v>0</v>
      </c>
      <c r="G6665" s="23">
        <v>10</v>
      </c>
      <c r="H6665" s="25">
        <v>5.0745878219999998</v>
      </c>
    </row>
    <row r="6666" spans="1:8">
      <c r="A6666" s="23">
        <v>6663</v>
      </c>
      <c r="B6666" s="23">
        <v>1500</v>
      </c>
      <c r="C6666" s="23">
        <v>1</v>
      </c>
      <c r="D6666" s="23">
        <v>100</v>
      </c>
      <c r="E6666" s="23">
        <v>1</v>
      </c>
      <c r="F6666" s="23">
        <v>0</v>
      </c>
      <c r="G6666" s="23">
        <v>40</v>
      </c>
      <c r="H6666" s="25">
        <v>5.0337991710000001</v>
      </c>
    </row>
    <row r="6667" spans="1:8">
      <c r="A6667" s="23">
        <v>6664</v>
      </c>
      <c r="B6667" s="23">
        <v>1500</v>
      </c>
      <c r="C6667" s="23">
        <v>1</v>
      </c>
      <c r="D6667" s="23">
        <v>100</v>
      </c>
      <c r="E6667" s="23">
        <v>1</v>
      </c>
      <c r="F6667" s="23">
        <v>0</v>
      </c>
      <c r="G6667" s="23">
        <v>70</v>
      </c>
      <c r="H6667" s="25">
        <v>5.0055952069999998</v>
      </c>
    </row>
    <row r="6668" spans="1:8">
      <c r="A6668" s="23">
        <v>6665</v>
      </c>
      <c r="B6668" s="23">
        <v>1500</v>
      </c>
      <c r="C6668" s="23">
        <v>1</v>
      </c>
      <c r="D6668" s="23">
        <v>100</v>
      </c>
      <c r="E6668" s="23">
        <v>1</v>
      </c>
      <c r="F6668" s="23">
        <v>0</v>
      </c>
      <c r="G6668" s="23">
        <v>100</v>
      </c>
      <c r="H6668" s="25">
        <v>4.9788784980000003</v>
      </c>
    </row>
    <row r="6669" spans="1:8">
      <c r="A6669" s="23">
        <v>6666</v>
      </c>
      <c r="B6669" s="23">
        <v>1500</v>
      </c>
      <c r="C6669" s="23">
        <v>1</v>
      </c>
      <c r="D6669" s="23">
        <v>100</v>
      </c>
      <c r="E6669" s="23">
        <v>1</v>
      </c>
      <c r="F6669" s="23">
        <v>30</v>
      </c>
      <c r="G6669" s="23">
        <v>0</v>
      </c>
      <c r="H6669" s="25">
        <v>5.4862031939999998</v>
      </c>
    </row>
    <row r="6670" spans="1:8">
      <c r="A6670" s="23">
        <v>6667</v>
      </c>
      <c r="B6670" s="23">
        <v>1500</v>
      </c>
      <c r="C6670" s="23">
        <v>1</v>
      </c>
      <c r="D6670" s="23">
        <v>100</v>
      </c>
      <c r="E6670" s="23">
        <v>1</v>
      </c>
      <c r="F6670" s="23">
        <v>30</v>
      </c>
      <c r="G6670" s="23">
        <v>5</v>
      </c>
      <c r="H6670" s="25">
        <v>5.0703578</v>
      </c>
    </row>
    <row r="6671" spans="1:8">
      <c r="A6671" s="23">
        <v>6668</v>
      </c>
      <c r="B6671" s="23">
        <v>1500</v>
      </c>
      <c r="C6671" s="23">
        <v>1</v>
      </c>
      <c r="D6671" s="23">
        <v>100</v>
      </c>
      <c r="E6671" s="23">
        <v>1</v>
      </c>
      <c r="F6671" s="23">
        <v>30</v>
      </c>
      <c r="G6671" s="23">
        <v>10</v>
      </c>
      <c r="H6671" s="25">
        <v>5.0462098119999999</v>
      </c>
    </row>
    <row r="6672" spans="1:8">
      <c r="A6672" s="23">
        <v>6669</v>
      </c>
      <c r="B6672" s="23">
        <v>1500</v>
      </c>
      <c r="C6672" s="23">
        <v>1</v>
      </c>
      <c r="D6672" s="23">
        <v>100</v>
      </c>
      <c r="E6672" s="23">
        <v>1</v>
      </c>
      <c r="F6672" s="23">
        <v>30</v>
      </c>
      <c r="G6672" s="23">
        <v>40</v>
      </c>
      <c r="H6672" s="25">
        <v>4.9996752740000003</v>
      </c>
    </row>
    <row r="6673" spans="1:8">
      <c r="A6673" s="23">
        <v>6670</v>
      </c>
      <c r="B6673" s="23">
        <v>1500</v>
      </c>
      <c r="C6673" s="23">
        <v>1</v>
      </c>
      <c r="D6673" s="23">
        <v>100</v>
      </c>
      <c r="E6673" s="23">
        <v>1</v>
      </c>
      <c r="F6673" s="23">
        <v>30</v>
      </c>
      <c r="G6673" s="23">
        <v>70</v>
      </c>
      <c r="H6673" s="25">
        <v>4.96749258</v>
      </c>
    </row>
    <row r="6674" spans="1:8">
      <c r="A6674" s="23">
        <v>6671</v>
      </c>
      <c r="B6674" s="23">
        <v>1500</v>
      </c>
      <c r="C6674" s="23">
        <v>1</v>
      </c>
      <c r="D6674" s="23">
        <v>100</v>
      </c>
      <c r="E6674" s="23">
        <v>1</v>
      </c>
      <c r="F6674" s="23">
        <v>30</v>
      </c>
      <c r="G6674" s="23">
        <v>100</v>
      </c>
      <c r="H6674" s="25">
        <v>4.9320554730000001</v>
      </c>
    </row>
    <row r="6675" spans="1:8">
      <c r="A6675" s="23">
        <v>6672</v>
      </c>
      <c r="B6675" s="23">
        <v>1500</v>
      </c>
      <c r="C6675" s="23">
        <v>1</v>
      </c>
      <c r="D6675" s="23">
        <v>100</v>
      </c>
      <c r="E6675" s="23">
        <v>1</v>
      </c>
      <c r="F6675" s="23">
        <v>60</v>
      </c>
      <c r="G6675" s="23">
        <v>0</v>
      </c>
      <c r="H6675" s="25">
        <v>5.4027104379999997</v>
      </c>
    </row>
    <row r="6676" spans="1:8">
      <c r="A6676" s="23">
        <v>6673</v>
      </c>
      <c r="B6676" s="23">
        <v>1500</v>
      </c>
      <c r="C6676" s="23">
        <v>1</v>
      </c>
      <c r="D6676" s="23">
        <v>100</v>
      </c>
      <c r="E6676" s="23">
        <v>1</v>
      </c>
      <c r="F6676" s="23">
        <v>60</v>
      </c>
      <c r="G6676" s="23">
        <v>5</v>
      </c>
      <c r="H6676" s="25">
        <v>4.9364066119999999</v>
      </c>
    </row>
    <row r="6677" spans="1:8">
      <c r="A6677" s="23">
        <v>6674</v>
      </c>
      <c r="B6677" s="23">
        <v>1500</v>
      </c>
      <c r="C6677" s="23">
        <v>1</v>
      </c>
      <c r="D6677" s="23">
        <v>100</v>
      </c>
      <c r="E6677" s="23">
        <v>1</v>
      </c>
      <c r="F6677" s="23">
        <v>60</v>
      </c>
      <c r="G6677" s="23">
        <v>10</v>
      </c>
      <c r="H6677" s="25">
        <v>4.8913264270000001</v>
      </c>
    </row>
    <row r="6678" spans="1:8">
      <c r="A6678" s="23">
        <v>6675</v>
      </c>
      <c r="B6678" s="23">
        <v>1500</v>
      </c>
      <c r="C6678" s="23">
        <v>1</v>
      </c>
      <c r="D6678" s="23">
        <v>100</v>
      </c>
      <c r="E6678" s="23">
        <v>1</v>
      </c>
      <c r="F6678" s="23">
        <v>60</v>
      </c>
      <c r="G6678" s="23">
        <v>40</v>
      </c>
      <c r="H6678" s="25">
        <v>4.8040890689999998</v>
      </c>
    </row>
    <row r="6679" spans="1:8">
      <c r="A6679" s="23">
        <v>6676</v>
      </c>
      <c r="B6679" s="23">
        <v>1500</v>
      </c>
      <c r="C6679" s="23">
        <v>1</v>
      </c>
      <c r="D6679" s="23">
        <v>100</v>
      </c>
      <c r="E6679" s="23">
        <v>1</v>
      </c>
      <c r="F6679" s="23">
        <v>60</v>
      </c>
      <c r="G6679" s="23">
        <v>70</v>
      </c>
      <c r="H6679" s="25">
        <v>4.7454895969999997</v>
      </c>
    </row>
    <row r="6680" spans="1:8">
      <c r="A6680" s="23">
        <v>6677</v>
      </c>
      <c r="B6680" s="23">
        <v>1500</v>
      </c>
      <c r="C6680" s="23">
        <v>1</v>
      </c>
      <c r="D6680" s="23">
        <v>100</v>
      </c>
      <c r="E6680" s="23">
        <v>1</v>
      </c>
      <c r="F6680" s="23">
        <v>60</v>
      </c>
      <c r="G6680" s="23">
        <v>100</v>
      </c>
      <c r="H6680" s="25">
        <v>4.693691254</v>
      </c>
    </row>
    <row r="6681" spans="1:8">
      <c r="A6681" s="23">
        <v>6678</v>
      </c>
      <c r="B6681" s="23">
        <v>1500</v>
      </c>
      <c r="C6681" s="23">
        <v>1</v>
      </c>
      <c r="D6681" s="23">
        <v>100</v>
      </c>
      <c r="E6681" s="23">
        <v>5</v>
      </c>
      <c r="F6681" s="23">
        <v>0</v>
      </c>
      <c r="G6681" s="23">
        <v>0</v>
      </c>
      <c r="H6681" s="25">
        <v>20.281904220000001</v>
      </c>
    </row>
    <row r="6682" spans="1:8">
      <c r="A6682" s="23">
        <v>6679</v>
      </c>
      <c r="B6682" s="23">
        <v>1500</v>
      </c>
      <c r="C6682" s="23">
        <v>1</v>
      </c>
      <c r="D6682" s="23">
        <v>100</v>
      </c>
      <c r="E6682" s="23">
        <v>5</v>
      </c>
      <c r="F6682" s="23">
        <v>0</v>
      </c>
      <c r="G6682" s="23">
        <v>5</v>
      </c>
      <c r="H6682" s="25">
        <v>19.179643630000001</v>
      </c>
    </row>
    <row r="6683" spans="1:8">
      <c r="A6683" s="23">
        <v>6680</v>
      </c>
      <c r="B6683" s="23">
        <v>1500</v>
      </c>
      <c r="C6683" s="23">
        <v>1</v>
      </c>
      <c r="D6683" s="23">
        <v>100</v>
      </c>
      <c r="E6683" s="23">
        <v>5</v>
      </c>
      <c r="F6683" s="23">
        <v>0</v>
      </c>
      <c r="G6683" s="23">
        <v>10</v>
      </c>
      <c r="H6683" s="25">
        <v>18.583847049999999</v>
      </c>
    </row>
    <row r="6684" spans="1:8">
      <c r="A6684" s="23">
        <v>6681</v>
      </c>
      <c r="B6684" s="23">
        <v>1500</v>
      </c>
      <c r="C6684" s="23">
        <v>1</v>
      </c>
      <c r="D6684" s="23">
        <v>100</v>
      </c>
      <c r="E6684" s="23">
        <v>5</v>
      </c>
      <c r="F6684" s="23">
        <v>0</v>
      </c>
      <c r="G6684" s="23">
        <v>40</v>
      </c>
      <c r="H6684" s="25">
        <v>17.30522728</v>
      </c>
    </row>
    <row r="6685" spans="1:8">
      <c r="A6685" s="23">
        <v>6682</v>
      </c>
      <c r="B6685" s="23">
        <v>1500</v>
      </c>
      <c r="C6685" s="23">
        <v>1</v>
      </c>
      <c r="D6685" s="23">
        <v>100</v>
      </c>
      <c r="E6685" s="23">
        <v>5</v>
      </c>
      <c r="F6685" s="23">
        <v>0</v>
      </c>
      <c r="G6685" s="23">
        <v>70</v>
      </c>
      <c r="H6685" s="25">
        <v>16.497882839999999</v>
      </c>
    </row>
    <row r="6686" spans="1:8">
      <c r="A6686" s="23">
        <v>6683</v>
      </c>
      <c r="B6686" s="23">
        <v>1500</v>
      </c>
      <c r="C6686" s="23">
        <v>1</v>
      </c>
      <c r="D6686" s="23">
        <v>100</v>
      </c>
      <c r="E6686" s="23">
        <v>5</v>
      </c>
      <c r="F6686" s="23">
        <v>0</v>
      </c>
      <c r="G6686" s="23">
        <v>100</v>
      </c>
      <c r="H6686" s="25">
        <v>15.78492546</v>
      </c>
    </row>
    <row r="6687" spans="1:8">
      <c r="A6687" s="23">
        <v>6684</v>
      </c>
      <c r="B6687" s="23">
        <v>1500</v>
      </c>
      <c r="C6687" s="23">
        <v>1</v>
      </c>
      <c r="D6687" s="23">
        <v>100</v>
      </c>
      <c r="E6687" s="23">
        <v>5</v>
      </c>
      <c r="F6687" s="23">
        <v>30</v>
      </c>
      <c r="G6687" s="23">
        <v>0</v>
      </c>
      <c r="H6687" s="25">
        <v>19.642467499999999</v>
      </c>
    </row>
    <row r="6688" spans="1:8">
      <c r="A6688" s="23">
        <v>6685</v>
      </c>
      <c r="B6688" s="23">
        <v>1500</v>
      </c>
      <c r="C6688" s="23">
        <v>1</v>
      </c>
      <c r="D6688" s="23">
        <v>100</v>
      </c>
      <c r="E6688" s="23">
        <v>5</v>
      </c>
      <c r="F6688" s="23">
        <v>30</v>
      </c>
      <c r="G6688" s="23">
        <v>5</v>
      </c>
      <c r="H6688" s="25">
        <v>18.498756409999999</v>
      </c>
    </row>
    <row r="6689" spans="1:8">
      <c r="A6689" s="23">
        <v>6686</v>
      </c>
      <c r="B6689" s="23">
        <v>1500</v>
      </c>
      <c r="C6689" s="23">
        <v>1</v>
      </c>
      <c r="D6689" s="23">
        <v>100</v>
      </c>
      <c r="E6689" s="23">
        <v>5</v>
      </c>
      <c r="F6689" s="23">
        <v>30</v>
      </c>
      <c r="G6689" s="23">
        <v>10</v>
      </c>
      <c r="H6689" s="25">
        <v>17.888578420000002</v>
      </c>
    </row>
    <row r="6690" spans="1:8">
      <c r="A6690" s="23">
        <v>6687</v>
      </c>
      <c r="B6690" s="23">
        <v>1500</v>
      </c>
      <c r="C6690" s="23">
        <v>1</v>
      </c>
      <c r="D6690" s="23">
        <v>100</v>
      </c>
      <c r="E6690" s="23">
        <v>5</v>
      </c>
      <c r="F6690" s="23">
        <v>30</v>
      </c>
      <c r="G6690" s="23">
        <v>40</v>
      </c>
      <c r="H6690" s="25">
        <v>16.590806959999998</v>
      </c>
    </row>
    <row r="6691" spans="1:8">
      <c r="A6691" s="23">
        <v>6688</v>
      </c>
      <c r="B6691" s="23">
        <v>1500</v>
      </c>
      <c r="C6691" s="23">
        <v>1</v>
      </c>
      <c r="D6691" s="23">
        <v>100</v>
      </c>
      <c r="E6691" s="23">
        <v>5</v>
      </c>
      <c r="F6691" s="23">
        <v>30</v>
      </c>
      <c r="G6691" s="23">
        <v>70</v>
      </c>
      <c r="H6691" s="25">
        <v>15.748708730000001</v>
      </c>
    </row>
    <row r="6692" spans="1:8">
      <c r="A6692" s="23">
        <v>6689</v>
      </c>
      <c r="B6692" s="23">
        <v>1500</v>
      </c>
      <c r="C6692" s="23">
        <v>1</v>
      </c>
      <c r="D6692" s="23">
        <v>100</v>
      </c>
      <c r="E6692" s="23">
        <v>5</v>
      </c>
      <c r="F6692" s="23">
        <v>30</v>
      </c>
      <c r="G6692" s="23">
        <v>100</v>
      </c>
      <c r="H6692" s="25">
        <v>15.04871941</v>
      </c>
    </row>
    <row r="6693" spans="1:8">
      <c r="A6693" s="23">
        <v>6690</v>
      </c>
      <c r="B6693" s="23">
        <v>1500</v>
      </c>
      <c r="C6693" s="23">
        <v>1</v>
      </c>
      <c r="D6693" s="23">
        <v>100</v>
      </c>
      <c r="E6693" s="23">
        <v>5</v>
      </c>
      <c r="F6693" s="23">
        <v>60</v>
      </c>
      <c r="G6693" s="23">
        <v>0</v>
      </c>
      <c r="H6693" s="25">
        <v>17.05176926</v>
      </c>
    </row>
    <row r="6694" spans="1:8">
      <c r="A6694" s="23">
        <v>6691</v>
      </c>
      <c r="B6694" s="23">
        <v>1500</v>
      </c>
      <c r="C6694" s="23">
        <v>1</v>
      </c>
      <c r="D6694" s="23">
        <v>100</v>
      </c>
      <c r="E6694" s="23">
        <v>5</v>
      </c>
      <c r="F6694" s="23">
        <v>60</v>
      </c>
      <c r="G6694" s="23">
        <v>5</v>
      </c>
      <c r="H6694" s="25">
        <v>15.666456220000001</v>
      </c>
    </row>
    <row r="6695" spans="1:8">
      <c r="A6695" s="23">
        <v>6692</v>
      </c>
      <c r="B6695" s="23">
        <v>1500</v>
      </c>
      <c r="C6695" s="23">
        <v>1</v>
      </c>
      <c r="D6695" s="23">
        <v>100</v>
      </c>
      <c r="E6695" s="23">
        <v>5</v>
      </c>
      <c r="F6695" s="23">
        <v>60</v>
      </c>
      <c r="G6695" s="23">
        <v>10</v>
      </c>
      <c r="H6695" s="25">
        <v>15.023001669999999</v>
      </c>
    </row>
    <row r="6696" spans="1:8">
      <c r="A6696" s="23">
        <v>6693</v>
      </c>
      <c r="B6696" s="23">
        <v>1500</v>
      </c>
      <c r="C6696" s="23">
        <v>1</v>
      </c>
      <c r="D6696" s="23">
        <v>100</v>
      </c>
      <c r="E6696" s="23">
        <v>5</v>
      </c>
      <c r="F6696" s="23">
        <v>60</v>
      </c>
      <c r="G6696" s="23">
        <v>40</v>
      </c>
      <c r="H6696" s="25">
        <v>13.71259785</v>
      </c>
    </row>
    <row r="6697" spans="1:8">
      <c r="A6697" s="23">
        <v>6694</v>
      </c>
      <c r="B6697" s="23">
        <v>1500</v>
      </c>
      <c r="C6697" s="23">
        <v>1</v>
      </c>
      <c r="D6697" s="23">
        <v>100</v>
      </c>
      <c r="E6697" s="23">
        <v>5</v>
      </c>
      <c r="F6697" s="23">
        <v>60</v>
      </c>
      <c r="G6697" s="23">
        <v>70</v>
      </c>
      <c r="H6697" s="25">
        <v>12.90439224</v>
      </c>
    </row>
    <row r="6698" spans="1:8">
      <c r="A6698" s="23">
        <v>6695</v>
      </c>
      <c r="B6698" s="23">
        <v>1500</v>
      </c>
      <c r="C6698" s="23">
        <v>1</v>
      </c>
      <c r="D6698" s="23">
        <v>100</v>
      </c>
      <c r="E6698" s="23">
        <v>5</v>
      </c>
      <c r="F6698" s="23">
        <v>60</v>
      </c>
      <c r="G6698" s="23">
        <v>100</v>
      </c>
      <c r="H6698" s="25">
        <v>12.24060822</v>
      </c>
    </row>
    <row r="6699" spans="1:8">
      <c r="A6699" s="23">
        <v>6696</v>
      </c>
      <c r="B6699" s="23">
        <v>1500</v>
      </c>
      <c r="C6699" s="23">
        <v>1</v>
      </c>
      <c r="D6699" s="23">
        <v>100</v>
      </c>
      <c r="E6699" s="23">
        <v>10</v>
      </c>
      <c r="F6699" s="23">
        <v>0</v>
      </c>
      <c r="G6699" s="23">
        <v>0</v>
      </c>
      <c r="H6699" s="25">
        <v>26.987936019999999</v>
      </c>
    </row>
    <row r="6700" spans="1:8">
      <c r="A6700" s="23">
        <v>6697</v>
      </c>
      <c r="B6700" s="23">
        <v>1500</v>
      </c>
      <c r="C6700" s="23">
        <v>1</v>
      </c>
      <c r="D6700" s="23">
        <v>100</v>
      </c>
      <c r="E6700" s="23">
        <v>10</v>
      </c>
      <c r="F6700" s="23">
        <v>0</v>
      </c>
      <c r="G6700" s="23">
        <v>5</v>
      </c>
      <c r="H6700" s="25">
        <v>25.11475372</v>
      </c>
    </row>
    <row r="6701" spans="1:8">
      <c r="A6701" s="23">
        <v>6698</v>
      </c>
      <c r="B6701" s="23">
        <v>1500</v>
      </c>
      <c r="C6701" s="23">
        <v>1</v>
      </c>
      <c r="D6701" s="23">
        <v>100</v>
      </c>
      <c r="E6701" s="23">
        <v>10</v>
      </c>
      <c r="F6701" s="23">
        <v>0</v>
      </c>
      <c r="G6701" s="23">
        <v>10</v>
      </c>
      <c r="H6701" s="25">
        <v>24.011964800000001</v>
      </c>
    </row>
    <row r="6702" spans="1:8">
      <c r="A6702" s="23">
        <v>6699</v>
      </c>
      <c r="B6702" s="23">
        <v>1500</v>
      </c>
      <c r="C6702" s="23">
        <v>1</v>
      </c>
      <c r="D6702" s="23">
        <v>100</v>
      </c>
      <c r="E6702" s="23">
        <v>10</v>
      </c>
      <c r="F6702" s="23">
        <v>0</v>
      </c>
      <c r="G6702" s="23">
        <v>40</v>
      </c>
      <c r="H6702" s="25">
        <v>21.667480470000001</v>
      </c>
    </row>
    <row r="6703" spans="1:8">
      <c r="A6703" s="23">
        <v>6700</v>
      </c>
      <c r="B6703" s="23">
        <v>1500</v>
      </c>
      <c r="C6703" s="23">
        <v>1</v>
      </c>
      <c r="D6703" s="23">
        <v>100</v>
      </c>
      <c r="E6703" s="23">
        <v>10</v>
      </c>
      <c r="F6703" s="23">
        <v>0</v>
      </c>
      <c r="G6703" s="23">
        <v>70</v>
      </c>
      <c r="H6703" s="25">
        <v>20.296047210000001</v>
      </c>
    </row>
    <row r="6704" spans="1:8">
      <c r="A6704" s="23">
        <v>6701</v>
      </c>
      <c r="B6704" s="23">
        <v>1500</v>
      </c>
      <c r="C6704" s="23">
        <v>1</v>
      </c>
      <c r="D6704" s="23">
        <v>100</v>
      </c>
      <c r="E6704" s="23">
        <v>10</v>
      </c>
      <c r="F6704" s="23">
        <v>0</v>
      </c>
      <c r="G6704" s="23">
        <v>100</v>
      </c>
      <c r="H6704" s="25">
        <v>19.133514399999999</v>
      </c>
    </row>
    <row r="6705" spans="1:8">
      <c r="A6705" s="23">
        <v>6702</v>
      </c>
      <c r="B6705" s="23">
        <v>1500</v>
      </c>
      <c r="C6705" s="23">
        <v>1</v>
      </c>
      <c r="D6705" s="23">
        <v>100</v>
      </c>
      <c r="E6705" s="23">
        <v>10</v>
      </c>
      <c r="F6705" s="23">
        <v>30</v>
      </c>
      <c r="G6705" s="23">
        <v>0</v>
      </c>
      <c r="H6705" s="25">
        <v>25.670795439999999</v>
      </c>
    </row>
    <row r="6706" spans="1:8">
      <c r="A6706" s="23">
        <v>6703</v>
      </c>
      <c r="B6706" s="23">
        <v>1500</v>
      </c>
      <c r="C6706" s="23">
        <v>1</v>
      </c>
      <c r="D6706" s="23">
        <v>100</v>
      </c>
      <c r="E6706" s="23">
        <v>10</v>
      </c>
      <c r="F6706" s="23">
        <v>30</v>
      </c>
      <c r="G6706" s="23">
        <v>5</v>
      </c>
      <c r="H6706" s="25">
        <v>23.788974759999999</v>
      </c>
    </row>
    <row r="6707" spans="1:8">
      <c r="A6707" s="23">
        <v>6704</v>
      </c>
      <c r="B6707" s="23">
        <v>1500</v>
      </c>
      <c r="C6707" s="23">
        <v>1</v>
      </c>
      <c r="D6707" s="23">
        <v>100</v>
      </c>
      <c r="E6707" s="23">
        <v>10</v>
      </c>
      <c r="F6707" s="23">
        <v>30</v>
      </c>
      <c r="G6707" s="23">
        <v>10</v>
      </c>
      <c r="H6707" s="25">
        <v>22.72211647</v>
      </c>
    </row>
    <row r="6708" spans="1:8">
      <c r="A6708" s="23">
        <v>6705</v>
      </c>
      <c r="B6708" s="23">
        <v>1500</v>
      </c>
      <c r="C6708" s="23">
        <v>1</v>
      </c>
      <c r="D6708" s="23">
        <v>100</v>
      </c>
      <c r="E6708" s="23">
        <v>10</v>
      </c>
      <c r="F6708" s="23">
        <v>30</v>
      </c>
      <c r="G6708" s="23">
        <v>40</v>
      </c>
      <c r="H6708" s="25">
        <v>20.46757126</v>
      </c>
    </row>
    <row r="6709" spans="1:8">
      <c r="A6709" s="23">
        <v>6706</v>
      </c>
      <c r="B6709" s="23">
        <v>1500</v>
      </c>
      <c r="C6709" s="23">
        <v>1</v>
      </c>
      <c r="D6709" s="23">
        <v>100</v>
      </c>
      <c r="E6709" s="23">
        <v>10</v>
      </c>
      <c r="F6709" s="23">
        <v>30</v>
      </c>
      <c r="G6709" s="23">
        <v>70</v>
      </c>
      <c r="H6709" s="25">
        <v>19.11310005</v>
      </c>
    </row>
    <row r="6710" spans="1:8">
      <c r="A6710" s="23">
        <v>6707</v>
      </c>
      <c r="B6710" s="23">
        <v>1500</v>
      </c>
      <c r="C6710" s="23">
        <v>1</v>
      </c>
      <c r="D6710" s="23">
        <v>100</v>
      </c>
      <c r="E6710" s="23">
        <v>10</v>
      </c>
      <c r="F6710" s="23">
        <v>30</v>
      </c>
      <c r="G6710" s="23">
        <v>100</v>
      </c>
      <c r="H6710" s="25">
        <v>17.98994446</v>
      </c>
    </row>
    <row r="6711" spans="1:8">
      <c r="A6711" s="23">
        <v>6708</v>
      </c>
      <c r="B6711" s="23">
        <v>1500</v>
      </c>
      <c r="C6711" s="23">
        <v>1</v>
      </c>
      <c r="D6711" s="23">
        <v>100</v>
      </c>
      <c r="E6711" s="23">
        <v>10</v>
      </c>
      <c r="F6711" s="23">
        <v>60</v>
      </c>
      <c r="G6711" s="23">
        <v>0</v>
      </c>
      <c r="H6711" s="25">
        <v>20.977216720000001</v>
      </c>
    </row>
    <row r="6712" spans="1:8">
      <c r="A6712" s="23">
        <v>6709</v>
      </c>
      <c r="B6712" s="23">
        <v>1500</v>
      </c>
      <c r="C6712" s="23">
        <v>1</v>
      </c>
      <c r="D6712" s="23">
        <v>100</v>
      </c>
      <c r="E6712" s="23">
        <v>10</v>
      </c>
      <c r="F6712" s="23">
        <v>60</v>
      </c>
      <c r="G6712" s="23">
        <v>5</v>
      </c>
      <c r="H6712" s="25">
        <v>18.99763489</v>
      </c>
    </row>
    <row r="6713" spans="1:8">
      <c r="A6713" s="23">
        <v>6710</v>
      </c>
      <c r="B6713" s="23">
        <v>1500</v>
      </c>
      <c r="C6713" s="23">
        <v>1</v>
      </c>
      <c r="D6713" s="23">
        <v>100</v>
      </c>
      <c r="E6713" s="23">
        <v>10</v>
      </c>
      <c r="F6713" s="23">
        <v>60</v>
      </c>
      <c r="G6713" s="23">
        <v>10</v>
      </c>
      <c r="H6713" s="25">
        <v>18.043935780000002</v>
      </c>
    </row>
    <row r="6714" spans="1:8">
      <c r="A6714" s="23">
        <v>6711</v>
      </c>
      <c r="B6714" s="23">
        <v>1500</v>
      </c>
      <c r="C6714" s="23">
        <v>1</v>
      </c>
      <c r="D6714" s="23">
        <v>100</v>
      </c>
      <c r="E6714" s="23">
        <v>10</v>
      </c>
      <c r="F6714" s="23">
        <v>60</v>
      </c>
      <c r="G6714" s="23">
        <v>40</v>
      </c>
      <c r="H6714" s="25">
        <v>16.105567929999999</v>
      </c>
    </row>
    <row r="6715" spans="1:8">
      <c r="A6715" s="23">
        <v>6712</v>
      </c>
      <c r="B6715" s="23">
        <v>1500</v>
      </c>
      <c r="C6715" s="23">
        <v>1</v>
      </c>
      <c r="D6715" s="23">
        <v>100</v>
      </c>
      <c r="E6715" s="23">
        <v>10</v>
      </c>
      <c r="F6715" s="23">
        <v>60</v>
      </c>
      <c r="G6715" s="23">
        <v>70</v>
      </c>
      <c r="H6715" s="25">
        <v>14.93672752</v>
      </c>
    </row>
    <row r="6716" spans="1:8">
      <c r="A6716" s="23">
        <v>6713</v>
      </c>
      <c r="B6716" s="23">
        <v>1500</v>
      </c>
      <c r="C6716" s="23">
        <v>1</v>
      </c>
      <c r="D6716" s="23">
        <v>100</v>
      </c>
      <c r="E6716" s="23">
        <v>10</v>
      </c>
      <c r="F6716" s="23">
        <v>60</v>
      </c>
      <c r="G6716" s="23">
        <v>100</v>
      </c>
      <c r="H6716" s="25">
        <v>14.020783420000001</v>
      </c>
    </row>
    <row r="6717" spans="1:8">
      <c r="A6717" s="23">
        <v>6714</v>
      </c>
      <c r="B6717" s="23">
        <v>1500</v>
      </c>
      <c r="C6717" s="23">
        <v>1</v>
      </c>
      <c r="D6717" s="23">
        <v>100</v>
      </c>
      <c r="E6717" s="23">
        <v>20</v>
      </c>
      <c r="F6717" s="23">
        <v>0</v>
      </c>
      <c r="G6717" s="23">
        <v>0</v>
      </c>
      <c r="H6717" s="25">
        <v>31.067787169999999</v>
      </c>
    </row>
    <row r="6718" spans="1:8">
      <c r="A6718" s="23">
        <v>6715</v>
      </c>
      <c r="B6718" s="23">
        <v>1500</v>
      </c>
      <c r="C6718" s="23">
        <v>1</v>
      </c>
      <c r="D6718" s="23">
        <v>100</v>
      </c>
      <c r="E6718" s="23">
        <v>20</v>
      </c>
      <c r="F6718" s="23">
        <v>0</v>
      </c>
      <c r="G6718" s="23">
        <v>5</v>
      </c>
      <c r="H6718" s="25">
        <v>28.663898469999999</v>
      </c>
    </row>
    <row r="6719" spans="1:8">
      <c r="A6719" s="23">
        <v>6716</v>
      </c>
      <c r="B6719" s="23">
        <v>1500</v>
      </c>
      <c r="C6719" s="23">
        <v>1</v>
      </c>
      <c r="D6719" s="23">
        <v>100</v>
      </c>
      <c r="E6719" s="23">
        <v>20</v>
      </c>
      <c r="F6719" s="23">
        <v>0</v>
      </c>
      <c r="G6719" s="23">
        <v>10</v>
      </c>
      <c r="H6719" s="25">
        <v>27.232116699999999</v>
      </c>
    </row>
    <row r="6720" spans="1:8">
      <c r="A6720" s="23">
        <v>6717</v>
      </c>
      <c r="B6720" s="23">
        <v>1500</v>
      </c>
      <c r="C6720" s="23">
        <v>1</v>
      </c>
      <c r="D6720" s="23">
        <v>100</v>
      </c>
      <c r="E6720" s="23">
        <v>20</v>
      </c>
      <c r="F6720" s="23">
        <v>0</v>
      </c>
      <c r="G6720" s="23">
        <v>40</v>
      </c>
      <c r="H6720" s="25">
        <v>24.121122360000001</v>
      </c>
    </row>
    <row r="6721" spans="1:8">
      <c r="A6721" s="23">
        <v>6718</v>
      </c>
      <c r="B6721" s="23">
        <v>1500</v>
      </c>
      <c r="C6721" s="23">
        <v>1</v>
      </c>
      <c r="D6721" s="23">
        <v>100</v>
      </c>
      <c r="E6721" s="23">
        <v>20</v>
      </c>
      <c r="F6721" s="23">
        <v>0</v>
      </c>
      <c r="G6721" s="23">
        <v>70</v>
      </c>
      <c r="H6721" s="25">
        <v>22.36322212</v>
      </c>
    </row>
    <row r="6722" spans="1:8">
      <c r="A6722" s="23">
        <v>6719</v>
      </c>
      <c r="B6722" s="23">
        <v>1500</v>
      </c>
      <c r="C6722" s="23">
        <v>1</v>
      </c>
      <c r="D6722" s="23">
        <v>100</v>
      </c>
      <c r="E6722" s="23">
        <v>20</v>
      </c>
      <c r="F6722" s="23">
        <v>0</v>
      </c>
      <c r="G6722" s="23">
        <v>100</v>
      </c>
      <c r="H6722" s="25">
        <v>20.943239210000002</v>
      </c>
    </row>
    <row r="6723" spans="1:8">
      <c r="A6723" s="23">
        <v>6720</v>
      </c>
      <c r="B6723" s="23">
        <v>1500</v>
      </c>
      <c r="C6723" s="23">
        <v>1</v>
      </c>
      <c r="D6723" s="23">
        <v>100</v>
      </c>
      <c r="E6723" s="23">
        <v>20</v>
      </c>
      <c r="F6723" s="23">
        <v>30</v>
      </c>
      <c r="G6723" s="23">
        <v>0</v>
      </c>
      <c r="H6723" s="25">
        <v>29.252256389999999</v>
      </c>
    </row>
    <row r="6724" spans="1:8">
      <c r="A6724" s="23">
        <v>6721</v>
      </c>
      <c r="B6724" s="23">
        <v>1500</v>
      </c>
      <c r="C6724" s="23">
        <v>1</v>
      </c>
      <c r="D6724" s="23">
        <v>100</v>
      </c>
      <c r="E6724" s="23">
        <v>20</v>
      </c>
      <c r="F6724" s="23">
        <v>30</v>
      </c>
      <c r="G6724" s="23">
        <v>5</v>
      </c>
      <c r="H6724" s="25">
        <v>26.891878129999998</v>
      </c>
    </row>
    <row r="6725" spans="1:8">
      <c r="A6725" s="23">
        <v>6722</v>
      </c>
      <c r="B6725" s="23">
        <v>1500</v>
      </c>
      <c r="C6725" s="23">
        <v>1</v>
      </c>
      <c r="D6725" s="23">
        <v>100</v>
      </c>
      <c r="E6725" s="23">
        <v>20</v>
      </c>
      <c r="F6725" s="23">
        <v>30</v>
      </c>
      <c r="G6725" s="23">
        <v>10</v>
      </c>
      <c r="H6725" s="25">
        <v>25.508960720000001</v>
      </c>
    </row>
    <row r="6726" spans="1:8">
      <c r="A6726" s="23">
        <v>6723</v>
      </c>
      <c r="B6726" s="23">
        <v>1500</v>
      </c>
      <c r="C6726" s="23">
        <v>1</v>
      </c>
      <c r="D6726" s="23">
        <v>100</v>
      </c>
      <c r="E6726" s="23">
        <v>20</v>
      </c>
      <c r="F6726" s="23">
        <v>30</v>
      </c>
      <c r="G6726" s="23">
        <v>40</v>
      </c>
      <c r="H6726" s="25">
        <v>22.596775059999999</v>
      </c>
    </row>
    <row r="6727" spans="1:8">
      <c r="A6727" s="23">
        <v>6724</v>
      </c>
      <c r="B6727" s="23">
        <v>1500</v>
      </c>
      <c r="C6727" s="23">
        <v>1</v>
      </c>
      <c r="D6727" s="23">
        <v>100</v>
      </c>
      <c r="E6727" s="23">
        <v>20</v>
      </c>
      <c r="F6727" s="23">
        <v>30</v>
      </c>
      <c r="G6727" s="23">
        <v>70</v>
      </c>
      <c r="H6727" s="25">
        <v>20.93859673</v>
      </c>
    </row>
    <row r="6728" spans="1:8">
      <c r="A6728" s="23">
        <v>6725</v>
      </c>
      <c r="B6728" s="23">
        <v>1500</v>
      </c>
      <c r="C6728" s="23">
        <v>1</v>
      </c>
      <c r="D6728" s="23">
        <v>100</v>
      </c>
      <c r="E6728" s="23">
        <v>20</v>
      </c>
      <c r="F6728" s="23">
        <v>30</v>
      </c>
      <c r="G6728" s="23">
        <v>100</v>
      </c>
      <c r="H6728" s="25">
        <v>19.577674869999999</v>
      </c>
    </row>
    <row r="6729" spans="1:8">
      <c r="A6729" s="23">
        <v>6726</v>
      </c>
      <c r="B6729" s="23">
        <v>1500</v>
      </c>
      <c r="C6729" s="23">
        <v>1</v>
      </c>
      <c r="D6729" s="23">
        <v>100</v>
      </c>
      <c r="E6729" s="23">
        <v>20</v>
      </c>
      <c r="F6729" s="23">
        <v>60</v>
      </c>
      <c r="G6729" s="23">
        <v>0</v>
      </c>
      <c r="H6729" s="25">
        <v>23.124965670000002</v>
      </c>
    </row>
    <row r="6730" spans="1:8">
      <c r="A6730" s="23">
        <v>6727</v>
      </c>
      <c r="B6730" s="23">
        <v>1500</v>
      </c>
      <c r="C6730" s="23">
        <v>1</v>
      </c>
      <c r="D6730" s="23">
        <v>100</v>
      </c>
      <c r="E6730" s="23">
        <v>20</v>
      </c>
      <c r="F6730" s="23">
        <v>60</v>
      </c>
      <c r="G6730" s="23">
        <v>5</v>
      </c>
      <c r="H6730" s="25">
        <v>20.80690384</v>
      </c>
    </row>
    <row r="6731" spans="1:8">
      <c r="A6731" s="23">
        <v>6728</v>
      </c>
      <c r="B6731" s="23">
        <v>1500</v>
      </c>
      <c r="C6731" s="23">
        <v>1</v>
      </c>
      <c r="D6731" s="23">
        <v>100</v>
      </c>
      <c r="E6731" s="23">
        <v>20</v>
      </c>
      <c r="F6731" s="23">
        <v>60</v>
      </c>
      <c r="G6731" s="23">
        <v>10</v>
      </c>
      <c r="H6731" s="25">
        <v>19.696470260000002</v>
      </c>
    </row>
    <row r="6732" spans="1:8">
      <c r="A6732" s="23">
        <v>6729</v>
      </c>
      <c r="B6732" s="23">
        <v>1500</v>
      </c>
      <c r="C6732" s="23">
        <v>1</v>
      </c>
      <c r="D6732" s="23">
        <v>100</v>
      </c>
      <c r="E6732" s="23">
        <v>20</v>
      </c>
      <c r="F6732" s="23">
        <v>60</v>
      </c>
      <c r="G6732" s="23">
        <v>40</v>
      </c>
      <c r="H6732" s="25">
        <v>17.303222659999999</v>
      </c>
    </row>
    <row r="6733" spans="1:8">
      <c r="A6733" s="23">
        <v>6730</v>
      </c>
      <c r="B6733" s="23">
        <v>1500</v>
      </c>
      <c r="C6733" s="23">
        <v>1</v>
      </c>
      <c r="D6733" s="23">
        <v>100</v>
      </c>
      <c r="E6733" s="23">
        <v>20</v>
      </c>
      <c r="F6733" s="23">
        <v>60</v>
      </c>
      <c r="G6733" s="23">
        <v>70</v>
      </c>
      <c r="H6733" s="25">
        <v>15.952791210000001</v>
      </c>
    </row>
    <row r="6734" spans="1:8">
      <c r="A6734" s="23">
        <v>6731</v>
      </c>
      <c r="B6734" s="23">
        <v>1500</v>
      </c>
      <c r="C6734" s="23">
        <v>1</v>
      </c>
      <c r="D6734" s="23">
        <v>100</v>
      </c>
      <c r="E6734" s="23">
        <v>20</v>
      </c>
      <c r="F6734" s="23">
        <v>60</v>
      </c>
      <c r="G6734" s="23">
        <v>100</v>
      </c>
      <c r="H6734" s="25">
        <v>14.899251939999999</v>
      </c>
    </row>
    <row r="6735" spans="1:8">
      <c r="A6735" s="23">
        <v>6732</v>
      </c>
      <c r="B6735" s="23">
        <v>1500</v>
      </c>
      <c r="C6735" s="23">
        <v>1</v>
      </c>
      <c r="D6735" s="23">
        <v>100</v>
      </c>
      <c r="E6735" s="23">
        <v>50</v>
      </c>
      <c r="F6735" s="23">
        <v>0</v>
      </c>
      <c r="G6735" s="23">
        <v>0</v>
      </c>
      <c r="H6735" s="25">
        <v>33.625911709999997</v>
      </c>
    </row>
    <row r="6736" spans="1:8">
      <c r="A6736" s="23">
        <v>6733</v>
      </c>
      <c r="B6736" s="23">
        <v>1500</v>
      </c>
      <c r="C6736" s="23">
        <v>1</v>
      </c>
      <c r="D6736" s="23">
        <v>100</v>
      </c>
      <c r="E6736" s="23">
        <v>50</v>
      </c>
      <c r="F6736" s="23">
        <v>0</v>
      </c>
      <c r="G6736" s="23">
        <v>5</v>
      </c>
      <c r="H6736" s="25">
        <v>30.887868879999999</v>
      </c>
    </row>
    <row r="6737" spans="1:8">
      <c r="A6737" s="23">
        <v>6734</v>
      </c>
      <c r="B6737" s="23">
        <v>1500</v>
      </c>
      <c r="C6737" s="23">
        <v>1</v>
      </c>
      <c r="D6737" s="23">
        <v>100</v>
      </c>
      <c r="E6737" s="23">
        <v>50</v>
      </c>
      <c r="F6737" s="23">
        <v>0</v>
      </c>
      <c r="G6737" s="23">
        <v>10</v>
      </c>
      <c r="H6737" s="25">
        <v>29.19707871</v>
      </c>
    </row>
    <row r="6738" spans="1:8">
      <c r="A6738" s="23">
        <v>6735</v>
      </c>
      <c r="B6738" s="23">
        <v>1500</v>
      </c>
      <c r="C6738" s="23">
        <v>1</v>
      </c>
      <c r="D6738" s="23">
        <v>100</v>
      </c>
      <c r="E6738" s="23">
        <v>50</v>
      </c>
      <c r="F6738" s="23">
        <v>0</v>
      </c>
      <c r="G6738" s="23">
        <v>40</v>
      </c>
      <c r="H6738" s="25">
        <v>25.64272308</v>
      </c>
    </row>
    <row r="6739" spans="1:8">
      <c r="A6739" s="23">
        <v>6736</v>
      </c>
      <c r="B6739" s="23">
        <v>1500</v>
      </c>
      <c r="C6739" s="23">
        <v>1</v>
      </c>
      <c r="D6739" s="23">
        <v>100</v>
      </c>
      <c r="E6739" s="23">
        <v>50</v>
      </c>
      <c r="F6739" s="23">
        <v>0</v>
      </c>
      <c r="G6739" s="23">
        <v>70</v>
      </c>
      <c r="H6739" s="25">
        <v>23.677619929999999</v>
      </c>
    </row>
    <row r="6740" spans="1:8">
      <c r="A6740" s="23">
        <v>6737</v>
      </c>
      <c r="B6740" s="23">
        <v>1500</v>
      </c>
      <c r="C6740" s="23">
        <v>1</v>
      </c>
      <c r="D6740" s="23">
        <v>100</v>
      </c>
      <c r="E6740" s="23">
        <v>50</v>
      </c>
      <c r="F6740" s="23">
        <v>0</v>
      </c>
      <c r="G6740" s="23">
        <v>100</v>
      </c>
      <c r="H6740" s="25">
        <v>22.001203539999999</v>
      </c>
    </row>
    <row r="6741" spans="1:8">
      <c r="A6741" s="23">
        <v>6738</v>
      </c>
      <c r="B6741" s="23">
        <v>1500</v>
      </c>
      <c r="C6741" s="23">
        <v>1</v>
      </c>
      <c r="D6741" s="23">
        <v>100</v>
      </c>
      <c r="E6741" s="23">
        <v>50</v>
      </c>
      <c r="F6741" s="23">
        <v>30</v>
      </c>
      <c r="G6741" s="23">
        <v>0</v>
      </c>
      <c r="H6741" s="25">
        <v>31.503320689999999</v>
      </c>
    </row>
    <row r="6742" spans="1:8">
      <c r="A6742" s="23">
        <v>6739</v>
      </c>
      <c r="B6742" s="23">
        <v>1500</v>
      </c>
      <c r="C6742" s="23">
        <v>1</v>
      </c>
      <c r="D6742" s="23">
        <v>100</v>
      </c>
      <c r="E6742" s="23">
        <v>50</v>
      </c>
      <c r="F6742" s="23">
        <v>30</v>
      </c>
      <c r="G6742" s="23">
        <v>5</v>
      </c>
      <c r="H6742" s="25">
        <v>28.759391789999999</v>
      </c>
    </row>
    <row r="6743" spans="1:8">
      <c r="A6743" s="23">
        <v>6740</v>
      </c>
      <c r="B6743" s="23">
        <v>1500</v>
      </c>
      <c r="C6743" s="23">
        <v>1</v>
      </c>
      <c r="D6743" s="23">
        <v>100</v>
      </c>
      <c r="E6743" s="23">
        <v>50</v>
      </c>
      <c r="F6743" s="23">
        <v>30</v>
      </c>
      <c r="G6743" s="23">
        <v>10</v>
      </c>
      <c r="H6743" s="25">
        <v>27.207767489999998</v>
      </c>
    </row>
    <row r="6744" spans="1:8">
      <c r="A6744" s="23">
        <v>6741</v>
      </c>
      <c r="B6744" s="23">
        <v>1500</v>
      </c>
      <c r="C6744" s="23">
        <v>1</v>
      </c>
      <c r="D6744" s="23">
        <v>100</v>
      </c>
      <c r="E6744" s="23">
        <v>50</v>
      </c>
      <c r="F6744" s="23">
        <v>30</v>
      </c>
      <c r="G6744" s="23">
        <v>40</v>
      </c>
      <c r="H6744" s="25">
        <v>23.94915009</v>
      </c>
    </row>
    <row r="6745" spans="1:8">
      <c r="A6745" s="23">
        <v>6742</v>
      </c>
      <c r="B6745" s="23">
        <v>1500</v>
      </c>
      <c r="C6745" s="23">
        <v>1</v>
      </c>
      <c r="D6745" s="23">
        <v>100</v>
      </c>
      <c r="E6745" s="23">
        <v>50</v>
      </c>
      <c r="F6745" s="23">
        <v>30</v>
      </c>
      <c r="G6745" s="23">
        <v>70</v>
      </c>
      <c r="H6745" s="25">
        <v>22.008747100000001</v>
      </c>
    </row>
    <row r="6746" spans="1:8">
      <c r="A6746" s="23">
        <v>6743</v>
      </c>
      <c r="B6746" s="23">
        <v>1500</v>
      </c>
      <c r="C6746" s="23">
        <v>1</v>
      </c>
      <c r="D6746" s="23">
        <v>100</v>
      </c>
      <c r="E6746" s="23">
        <v>50</v>
      </c>
      <c r="F6746" s="23">
        <v>30</v>
      </c>
      <c r="G6746" s="23">
        <v>100</v>
      </c>
      <c r="H6746" s="25">
        <v>20.458614350000001</v>
      </c>
    </row>
    <row r="6747" spans="1:8">
      <c r="A6747" s="23">
        <v>6744</v>
      </c>
      <c r="B6747" s="23">
        <v>1500</v>
      </c>
      <c r="C6747" s="23">
        <v>1</v>
      </c>
      <c r="D6747" s="23">
        <v>100</v>
      </c>
      <c r="E6747" s="23">
        <v>50</v>
      </c>
      <c r="F6747" s="23">
        <v>60</v>
      </c>
      <c r="G6747" s="23">
        <v>0</v>
      </c>
      <c r="H6747" s="25">
        <v>24.464555740000002</v>
      </c>
    </row>
    <row r="6748" spans="1:8">
      <c r="A6748" s="23">
        <v>6745</v>
      </c>
      <c r="B6748" s="23">
        <v>1500</v>
      </c>
      <c r="C6748" s="23">
        <v>1</v>
      </c>
      <c r="D6748" s="23">
        <v>100</v>
      </c>
      <c r="E6748" s="23">
        <v>50</v>
      </c>
      <c r="F6748" s="23">
        <v>60</v>
      </c>
      <c r="G6748" s="23">
        <v>5</v>
      </c>
      <c r="H6748" s="25">
        <v>21.858026509999998</v>
      </c>
    </row>
    <row r="6749" spans="1:8">
      <c r="A6749" s="23">
        <v>6746</v>
      </c>
      <c r="B6749" s="23">
        <v>1500</v>
      </c>
      <c r="C6749" s="23">
        <v>1</v>
      </c>
      <c r="D6749" s="23">
        <v>100</v>
      </c>
      <c r="E6749" s="23">
        <v>50</v>
      </c>
      <c r="F6749" s="23">
        <v>60</v>
      </c>
      <c r="G6749" s="23">
        <v>10</v>
      </c>
      <c r="H6749" s="25">
        <v>20.618679050000001</v>
      </c>
    </row>
    <row r="6750" spans="1:8">
      <c r="A6750" s="23">
        <v>6747</v>
      </c>
      <c r="B6750" s="23">
        <v>1500</v>
      </c>
      <c r="C6750" s="23">
        <v>1</v>
      </c>
      <c r="D6750" s="23">
        <v>100</v>
      </c>
      <c r="E6750" s="23">
        <v>50</v>
      </c>
      <c r="F6750" s="23">
        <v>60</v>
      </c>
      <c r="G6750" s="23">
        <v>40</v>
      </c>
      <c r="H6750" s="25">
        <v>18.07423592</v>
      </c>
    </row>
    <row r="6751" spans="1:8">
      <c r="A6751" s="23">
        <v>6748</v>
      </c>
      <c r="B6751" s="23">
        <v>1500</v>
      </c>
      <c r="C6751" s="23">
        <v>1</v>
      </c>
      <c r="D6751" s="23">
        <v>100</v>
      </c>
      <c r="E6751" s="23">
        <v>50</v>
      </c>
      <c r="F6751" s="23">
        <v>60</v>
      </c>
      <c r="G6751" s="23">
        <v>70</v>
      </c>
      <c r="H6751" s="25">
        <v>16.642004010000001</v>
      </c>
    </row>
    <row r="6752" spans="1:8">
      <c r="A6752" s="23">
        <v>6749</v>
      </c>
      <c r="B6752" s="23">
        <v>1500</v>
      </c>
      <c r="C6752" s="23">
        <v>1</v>
      </c>
      <c r="D6752" s="23">
        <v>100</v>
      </c>
      <c r="E6752" s="23">
        <v>50</v>
      </c>
      <c r="F6752" s="23">
        <v>60</v>
      </c>
      <c r="G6752" s="23">
        <v>100</v>
      </c>
      <c r="H6752" s="25">
        <v>15.466318129999999</v>
      </c>
    </row>
    <row r="6753" spans="1:8">
      <c r="A6753" s="23">
        <v>6750</v>
      </c>
      <c r="B6753" s="23">
        <v>1500</v>
      </c>
      <c r="C6753" s="23">
        <v>1</v>
      </c>
      <c r="D6753" s="23">
        <v>500</v>
      </c>
      <c r="E6753" s="23">
        <v>1</v>
      </c>
      <c r="F6753" s="23">
        <v>0</v>
      </c>
      <c r="G6753" s="23">
        <v>0</v>
      </c>
      <c r="H6753" s="25">
        <v>16.394321439999999</v>
      </c>
    </row>
    <row r="6754" spans="1:8">
      <c r="A6754" s="23">
        <v>6751</v>
      </c>
      <c r="B6754" s="23">
        <v>1500</v>
      </c>
      <c r="C6754" s="23">
        <v>1</v>
      </c>
      <c r="D6754" s="23">
        <v>500</v>
      </c>
      <c r="E6754" s="23">
        <v>1</v>
      </c>
      <c r="F6754" s="23">
        <v>0</v>
      </c>
      <c r="G6754" s="23">
        <v>5</v>
      </c>
      <c r="H6754" s="25">
        <v>15.73657131</v>
      </c>
    </row>
    <row r="6755" spans="1:8">
      <c r="A6755" s="23">
        <v>6752</v>
      </c>
      <c r="B6755" s="23">
        <v>1500</v>
      </c>
      <c r="C6755" s="23">
        <v>1</v>
      </c>
      <c r="D6755" s="23">
        <v>500</v>
      </c>
      <c r="E6755" s="23">
        <v>1</v>
      </c>
      <c r="F6755" s="23">
        <v>0</v>
      </c>
      <c r="G6755" s="23">
        <v>10</v>
      </c>
      <c r="H6755" s="25">
        <v>15.400712970000001</v>
      </c>
    </row>
    <row r="6756" spans="1:8">
      <c r="A6756" s="23">
        <v>6753</v>
      </c>
      <c r="B6756" s="23">
        <v>1500</v>
      </c>
      <c r="C6756" s="23">
        <v>1</v>
      </c>
      <c r="D6756" s="23">
        <v>500</v>
      </c>
      <c r="E6756" s="23">
        <v>1</v>
      </c>
      <c r="F6756" s="23">
        <v>0</v>
      </c>
      <c r="G6756" s="23">
        <v>40</v>
      </c>
      <c r="H6756" s="25">
        <v>14.673022270000001</v>
      </c>
    </row>
    <row r="6757" spans="1:8">
      <c r="A6757" s="23">
        <v>6754</v>
      </c>
      <c r="B6757" s="23">
        <v>1500</v>
      </c>
      <c r="C6757" s="23">
        <v>1</v>
      </c>
      <c r="D6757" s="23">
        <v>500</v>
      </c>
      <c r="E6757" s="23">
        <v>1</v>
      </c>
      <c r="F6757" s="23">
        <v>0</v>
      </c>
      <c r="G6757" s="23">
        <v>70</v>
      </c>
      <c r="H6757" s="25">
        <v>14.168940539999999</v>
      </c>
    </row>
    <row r="6758" spans="1:8">
      <c r="A6758" s="23">
        <v>6755</v>
      </c>
      <c r="B6758" s="23">
        <v>1500</v>
      </c>
      <c r="C6758" s="23">
        <v>1</v>
      </c>
      <c r="D6758" s="23">
        <v>500</v>
      </c>
      <c r="E6758" s="23">
        <v>1</v>
      </c>
      <c r="F6758" s="23">
        <v>0</v>
      </c>
      <c r="G6758" s="23">
        <v>100</v>
      </c>
      <c r="H6758" s="25">
        <v>13.72898483</v>
      </c>
    </row>
    <row r="6759" spans="1:8">
      <c r="A6759" s="23">
        <v>6756</v>
      </c>
      <c r="B6759" s="23">
        <v>1500</v>
      </c>
      <c r="C6759" s="23">
        <v>1</v>
      </c>
      <c r="D6759" s="23">
        <v>500</v>
      </c>
      <c r="E6759" s="23">
        <v>1</v>
      </c>
      <c r="F6759" s="23">
        <v>30</v>
      </c>
      <c r="G6759" s="23">
        <v>0</v>
      </c>
      <c r="H6759" s="25">
        <v>16.068363189999999</v>
      </c>
    </row>
    <row r="6760" spans="1:8">
      <c r="A6760" s="23">
        <v>6757</v>
      </c>
      <c r="B6760" s="23">
        <v>1500</v>
      </c>
      <c r="C6760" s="23">
        <v>1</v>
      </c>
      <c r="D6760" s="23">
        <v>500</v>
      </c>
      <c r="E6760" s="23">
        <v>1</v>
      </c>
      <c r="F6760" s="23">
        <v>30</v>
      </c>
      <c r="G6760" s="23">
        <v>5</v>
      </c>
      <c r="H6760" s="25">
        <v>15.36035347</v>
      </c>
    </row>
    <row r="6761" spans="1:8">
      <c r="A6761" s="23">
        <v>6758</v>
      </c>
      <c r="B6761" s="23">
        <v>1500</v>
      </c>
      <c r="C6761" s="23">
        <v>1</v>
      </c>
      <c r="D6761" s="23">
        <v>500</v>
      </c>
      <c r="E6761" s="23">
        <v>1</v>
      </c>
      <c r="F6761" s="23">
        <v>30</v>
      </c>
      <c r="G6761" s="23">
        <v>10</v>
      </c>
      <c r="H6761" s="25">
        <v>14.99932671</v>
      </c>
    </row>
    <row r="6762" spans="1:8">
      <c r="A6762" s="23">
        <v>6759</v>
      </c>
      <c r="B6762" s="23">
        <v>1500</v>
      </c>
      <c r="C6762" s="23">
        <v>1</v>
      </c>
      <c r="D6762" s="23">
        <v>500</v>
      </c>
      <c r="E6762" s="23">
        <v>1</v>
      </c>
      <c r="F6762" s="23">
        <v>30</v>
      </c>
      <c r="G6762" s="23">
        <v>40</v>
      </c>
      <c r="H6762" s="25">
        <v>14.2197485</v>
      </c>
    </row>
    <row r="6763" spans="1:8">
      <c r="A6763" s="23">
        <v>6760</v>
      </c>
      <c r="B6763" s="23">
        <v>1500</v>
      </c>
      <c r="C6763" s="23">
        <v>1</v>
      </c>
      <c r="D6763" s="23">
        <v>500</v>
      </c>
      <c r="E6763" s="23">
        <v>1</v>
      </c>
      <c r="F6763" s="23">
        <v>30</v>
      </c>
      <c r="G6763" s="23">
        <v>70</v>
      </c>
      <c r="H6763" s="25">
        <v>13.694320680000001</v>
      </c>
    </row>
    <row r="6764" spans="1:8">
      <c r="A6764" s="23">
        <v>6761</v>
      </c>
      <c r="B6764" s="23">
        <v>1500</v>
      </c>
      <c r="C6764" s="23">
        <v>1</v>
      </c>
      <c r="D6764" s="23">
        <v>500</v>
      </c>
      <c r="E6764" s="23">
        <v>1</v>
      </c>
      <c r="F6764" s="23">
        <v>30</v>
      </c>
      <c r="G6764" s="23">
        <v>100</v>
      </c>
      <c r="H6764" s="25">
        <v>13.23459911</v>
      </c>
    </row>
    <row r="6765" spans="1:8">
      <c r="A6765" s="23">
        <v>6762</v>
      </c>
      <c r="B6765" s="23">
        <v>1500</v>
      </c>
      <c r="C6765" s="23">
        <v>1</v>
      </c>
      <c r="D6765" s="23">
        <v>500</v>
      </c>
      <c r="E6765" s="23">
        <v>1</v>
      </c>
      <c r="F6765" s="23">
        <v>60</v>
      </c>
      <c r="G6765" s="23">
        <v>0</v>
      </c>
      <c r="H6765" s="25">
        <v>14.623299599999999</v>
      </c>
    </row>
    <row r="6766" spans="1:8">
      <c r="A6766" s="23">
        <v>6763</v>
      </c>
      <c r="B6766" s="23">
        <v>1500</v>
      </c>
      <c r="C6766" s="23">
        <v>1</v>
      </c>
      <c r="D6766" s="23">
        <v>500</v>
      </c>
      <c r="E6766" s="23">
        <v>1</v>
      </c>
      <c r="F6766" s="23">
        <v>60</v>
      </c>
      <c r="G6766" s="23">
        <v>5</v>
      </c>
      <c r="H6766" s="25">
        <v>13.629562379999999</v>
      </c>
    </row>
    <row r="6767" spans="1:8">
      <c r="A6767" s="23">
        <v>6764</v>
      </c>
      <c r="B6767" s="23">
        <v>1500</v>
      </c>
      <c r="C6767" s="23">
        <v>1</v>
      </c>
      <c r="D6767" s="23">
        <v>500</v>
      </c>
      <c r="E6767" s="23">
        <v>1</v>
      </c>
      <c r="F6767" s="23">
        <v>60</v>
      </c>
      <c r="G6767" s="23">
        <v>10</v>
      </c>
      <c r="H6767" s="25">
        <v>13.18168736</v>
      </c>
    </row>
    <row r="6768" spans="1:8">
      <c r="A6768" s="23">
        <v>6765</v>
      </c>
      <c r="B6768" s="23">
        <v>1500</v>
      </c>
      <c r="C6768" s="23">
        <v>1</v>
      </c>
      <c r="D6768" s="23">
        <v>500</v>
      </c>
      <c r="E6768" s="23">
        <v>1</v>
      </c>
      <c r="F6768" s="23">
        <v>60</v>
      </c>
      <c r="G6768" s="23">
        <v>40</v>
      </c>
      <c r="H6768" s="25">
        <v>12.28642941</v>
      </c>
    </row>
    <row r="6769" spans="1:8">
      <c r="A6769" s="23">
        <v>6766</v>
      </c>
      <c r="B6769" s="23">
        <v>1500</v>
      </c>
      <c r="C6769" s="23">
        <v>1</v>
      </c>
      <c r="D6769" s="23">
        <v>500</v>
      </c>
      <c r="E6769" s="23">
        <v>1</v>
      </c>
      <c r="F6769" s="23">
        <v>60</v>
      </c>
      <c r="G6769" s="23">
        <v>70</v>
      </c>
      <c r="H6769" s="25">
        <v>11.692510609999999</v>
      </c>
    </row>
    <row r="6770" spans="1:8">
      <c r="A6770" s="23">
        <v>6767</v>
      </c>
      <c r="B6770" s="23">
        <v>1500</v>
      </c>
      <c r="C6770" s="23">
        <v>1</v>
      </c>
      <c r="D6770" s="23">
        <v>500</v>
      </c>
      <c r="E6770" s="23">
        <v>1</v>
      </c>
      <c r="F6770" s="23">
        <v>60</v>
      </c>
      <c r="G6770" s="23">
        <v>100</v>
      </c>
      <c r="H6770" s="25">
        <v>11.21148777</v>
      </c>
    </row>
    <row r="6771" spans="1:8">
      <c r="A6771" s="23">
        <v>6768</v>
      </c>
      <c r="B6771" s="23">
        <v>1500</v>
      </c>
      <c r="C6771" s="23">
        <v>1</v>
      </c>
      <c r="D6771" s="23">
        <v>500</v>
      </c>
      <c r="E6771" s="23">
        <v>5</v>
      </c>
      <c r="F6771" s="23">
        <v>0</v>
      </c>
      <c r="G6771" s="23">
        <v>0</v>
      </c>
      <c r="H6771" s="25">
        <v>31.241319659999998</v>
      </c>
    </row>
    <row r="6772" spans="1:8">
      <c r="A6772" s="23">
        <v>6769</v>
      </c>
      <c r="B6772" s="23">
        <v>1500</v>
      </c>
      <c r="C6772" s="23">
        <v>1</v>
      </c>
      <c r="D6772" s="23">
        <v>500</v>
      </c>
      <c r="E6772" s="23">
        <v>5</v>
      </c>
      <c r="F6772" s="23">
        <v>0</v>
      </c>
      <c r="G6772" s="23">
        <v>5</v>
      </c>
      <c r="H6772" s="25">
        <v>28.86709213</v>
      </c>
    </row>
    <row r="6773" spans="1:8">
      <c r="A6773" s="23">
        <v>6770</v>
      </c>
      <c r="B6773" s="23">
        <v>1500</v>
      </c>
      <c r="C6773" s="23">
        <v>1</v>
      </c>
      <c r="D6773" s="23">
        <v>500</v>
      </c>
      <c r="E6773" s="23">
        <v>5</v>
      </c>
      <c r="F6773" s="23">
        <v>0</v>
      </c>
      <c r="G6773" s="23">
        <v>10</v>
      </c>
      <c r="H6773" s="25">
        <v>27.42035675</v>
      </c>
    </row>
    <row r="6774" spans="1:8">
      <c r="A6774" s="23">
        <v>6771</v>
      </c>
      <c r="B6774" s="23">
        <v>1500</v>
      </c>
      <c r="C6774" s="23">
        <v>1</v>
      </c>
      <c r="D6774" s="23">
        <v>500</v>
      </c>
      <c r="E6774" s="23">
        <v>5</v>
      </c>
      <c r="F6774" s="23">
        <v>0</v>
      </c>
      <c r="G6774" s="23">
        <v>40</v>
      </c>
      <c r="H6774" s="25">
        <v>24.31315231</v>
      </c>
    </row>
    <row r="6775" spans="1:8">
      <c r="A6775" s="23">
        <v>6772</v>
      </c>
      <c r="B6775" s="23">
        <v>1500</v>
      </c>
      <c r="C6775" s="23">
        <v>1</v>
      </c>
      <c r="D6775" s="23">
        <v>500</v>
      </c>
      <c r="E6775" s="23">
        <v>5</v>
      </c>
      <c r="F6775" s="23">
        <v>0</v>
      </c>
      <c r="G6775" s="23">
        <v>70</v>
      </c>
      <c r="H6775" s="25">
        <v>22.575565340000001</v>
      </c>
    </row>
    <row r="6776" spans="1:8">
      <c r="A6776" s="23">
        <v>6773</v>
      </c>
      <c r="B6776" s="23">
        <v>1500</v>
      </c>
      <c r="C6776" s="23">
        <v>1</v>
      </c>
      <c r="D6776" s="23">
        <v>500</v>
      </c>
      <c r="E6776" s="23">
        <v>5</v>
      </c>
      <c r="F6776" s="23">
        <v>0</v>
      </c>
      <c r="G6776" s="23">
        <v>100</v>
      </c>
      <c r="H6776" s="25">
        <v>21.090793609999999</v>
      </c>
    </row>
    <row r="6777" spans="1:8">
      <c r="A6777" s="23">
        <v>6774</v>
      </c>
      <c r="B6777" s="23">
        <v>1500</v>
      </c>
      <c r="C6777" s="23">
        <v>1</v>
      </c>
      <c r="D6777" s="23">
        <v>500</v>
      </c>
      <c r="E6777" s="23">
        <v>5</v>
      </c>
      <c r="F6777" s="23">
        <v>30</v>
      </c>
      <c r="G6777" s="23">
        <v>0</v>
      </c>
      <c r="H6777" s="25">
        <v>29.442289349999999</v>
      </c>
    </row>
    <row r="6778" spans="1:8">
      <c r="A6778" s="23">
        <v>6775</v>
      </c>
      <c r="B6778" s="23">
        <v>1500</v>
      </c>
      <c r="C6778" s="23">
        <v>1</v>
      </c>
      <c r="D6778" s="23">
        <v>500</v>
      </c>
      <c r="E6778" s="23">
        <v>5</v>
      </c>
      <c r="F6778" s="23">
        <v>30</v>
      </c>
      <c r="G6778" s="23">
        <v>5</v>
      </c>
      <c r="H6778" s="25">
        <v>27.064922330000002</v>
      </c>
    </row>
    <row r="6779" spans="1:8">
      <c r="A6779" s="23">
        <v>6776</v>
      </c>
      <c r="B6779" s="23">
        <v>1500</v>
      </c>
      <c r="C6779" s="23">
        <v>1</v>
      </c>
      <c r="D6779" s="23">
        <v>500</v>
      </c>
      <c r="E6779" s="23">
        <v>5</v>
      </c>
      <c r="F6779" s="23">
        <v>30</v>
      </c>
      <c r="G6779" s="23">
        <v>10</v>
      </c>
      <c r="H6779" s="25">
        <v>25.686882019999999</v>
      </c>
    </row>
    <row r="6780" spans="1:8">
      <c r="A6780" s="23">
        <v>6777</v>
      </c>
      <c r="B6780" s="23">
        <v>1500</v>
      </c>
      <c r="C6780" s="23">
        <v>1</v>
      </c>
      <c r="D6780" s="23">
        <v>500</v>
      </c>
      <c r="E6780" s="23">
        <v>5</v>
      </c>
      <c r="F6780" s="23">
        <v>30</v>
      </c>
      <c r="G6780" s="23">
        <v>40</v>
      </c>
      <c r="H6780" s="25">
        <v>22.804050449999998</v>
      </c>
    </row>
    <row r="6781" spans="1:8">
      <c r="A6781" s="23">
        <v>6778</v>
      </c>
      <c r="B6781" s="23">
        <v>1500</v>
      </c>
      <c r="C6781" s="23">
        <v>1</v>
      </c>
      <c r="D6781" s="23">
        <v>500</v>
      </c>
      <c r="E6781" s="23">
        <v>5</v>
      </c>
      <c r="F6781" s="23">
        <v>30</v>
      </c>
      <c r="G6781" s="23">
        <v>70</v>
      </c>
      <c r="H6781" s="25">
        <v>21.08758164</v>
      </c>
    </row>
    <row r="6782" spans="1:8">
      <c r="A6782" s="23">
        <v>6779</v>
      </c>
      <c r="B6782" s="23">
        <v>1500</v>
      </c>
      <c r="C6782" s="23">
        <v>1</v>
      </c>
      <c r="D6782" s="23">
        <v>500</v>
      </c>
      <c r="E6782" s="23">
        <v>5</v>
      </c>
      <c r="F6782" s="23">
        <v>30</v>
      </c>
      <c r="G6782" s="23">
        <v>100</v>
      </c>
      <c r="H6782" s="25">
        <v>19.69420242</v>
      </c>
    </row>
    <row r="6783" spans="1:8">
      <c r="A6783" s="23">
        <v>6780</v>
      </c>
      <c r="B6783" s="23">
        <v>1500</v>
      </c>
      <c r="C6783" s="23">
        <v>1</v>
      </c>
      <c r="D6783" s="23">
        <v>500</v>
      </c>
      <c r="E6783" s="23">
        <v>5</v>
      </c>
      <c r="F6783" s="23">
        <v>60</v>
      </c>
      <c r="G6783" s="23">
        <v>0</v>
      </c>
      <c r="H6783" s="25">
        <v>23.316635130000002</v>
      </c>
    </row>
    <row r="6784" spans="1:8">
      <c r="A6784" s="23">
        <v>6781</v>
      </c>
      <c r="B6784" s="23">
        <v>1500</v>
      </c>
      <c r="C6784" s="23">
        <v>1</v>
      </c>
      <c r="D6784" s="23">
        <v>500</v>
      </c>
      <c r="E6784" s="23">
        <v>5</v>
      </c>
      <c r="F6784" s="23">
        <v>60</v>
      </c>
      <c r="G6784" s="23">
        <v>5</v>
      </c>
      <c r="H6784" s="25">
        <v>20.950284960000001</v>
      </c>
    </row>
    <row r="6785" spans="1:8">
      <c r="A6785" s="23">
        <v>6782</v>
      </c>
      <c r="B6785" s="23">
        <v>1500</v>
      </c>
      <c r="C6785" s="23">
        <v>1</v>
      </c>
      <c r="D6785" s="23">
        <v>500</v>
      </c>
      <c r="E6785" s="23">
        <v>5</v>
      </c>
      <c r="F6785" s="23">
        <v>60</v>
      </c>
      <c r="G6785" s="23">
        <v>10</v>
      </c>
      <c r="H6785" s="25">
        <v>19.814945219999998</v>
      </c>
    </row>
    <row r="6786" spans="1:8">
      <c r="A6786" s="23">
        <v>6783</v>
      </c>
      <c r="B6786" s="23">
        <v>1500</v>
      </c>
      <c r="C6786" s="23">
        <v>1</v>
      </c>
      <c r="D6786" s="23">
        <v>500</v>
      </c>
      <c r="E6786" s="23">
        <v>5</v>
      </c>
      <c r="F6786" s="23">
        <v>60</v>
      </c>
      <c r="G6786" s="23">
        <v>40</v>
      </c>
      <c r="H6786" s="25">
        <v>17.498003010000001</v>
      </c>
    </row>
    <row r="6787" spans="1:8">
      <c r="A6787" s="23">
        <v>6784</v>
      </c>
      <c r="B6787" s="23">
        <v>1500</v>
      </c>
      <c r="C6787" s="23">
        <v>1</v>
      </c>
      <c r="D6787" s="23">
        <v>500</v>
      </c>
      <c r="E6787" s="23">
        <v>5</v>
      </c>
      <c r="F6787" s="23">
        <v>60</v>
      </c>
      <c r="G6787" s="23">
        <v>70</v>
      </c>
      <c r="H6787" s="25">
        <v>16.11354446</v>
      </c>
    </row>
    <row r="6788" spans="1:8">
      <c r="A6788" s="23">
        <v>6785</v>
      </c>
      <c r="B6788" s="23">
        <v>1500</v>
      </c>
      <c r="C6788" s="23">
        <v>1</v>
      </c>
      <c r="D6788" s="23">
        <v>500</v>
      </c>
      <c r="E6788" s="23">
        <v>5</v>
      </c>
      <c r="F6788" s="23">
        <v>60</v>
      </c>
      <c r="G6788" s="23">
        <v>100</v>
      </c>
      <c r="H6788" s="25">
        <v>14.995175359999999</v>
      </c>
    </row>
    <row r="6789" spans="1:8">
      <c r="A6789" s="23">
        <v>6786</v>
      </c>
      <c r="B6789" s="23">
        <v>1500</v>
      </c>
      <c r="C6789" s="23">
        <v>1</v>
      </c>
      <c r="D6789" s="23">
        <v>500</v>
      </c>
      <c r="E6789" s="23">
        <v>10</v>
      </c>
      <c r="F6789" s="23">
        <v>0</v>
      </c>
      <c r="G6789" s="23">
        <v>0</v>
      </c>
      <c r="H6789" s="25">
        <v>33.429992679999998</v>
      </c>
    </row>
    <row r="6790" spans="1:8">
      <c r="A6790" s="23">
        <v>6787</v>
      </c>
      <c r="B6790" s="23">
        <v>1500</v>
      </c>
      <c r="C6790" s="23">
        <v>1</v>
      </c>
      <c r="D6790" s="23">
        <v>500</v>
      </c>
      <c r="E6790" s="23">
        <v>10</v>
      </c>
      <c r="F6790" s="23">
        <v>0</v>
      </c>
      <c r="G6790" s="23">
        <v>5</v>
      </c>
      <c r="H6790" s="25">
        <v>30.726682660000002</v>
      </c>
    </row>
    <row r="6791" spans="1:8">
      <c r="A6791" s="23">
        <v>6788</v>
      </c>
      <c r="B6791" s="23">
        <v>1500</v>
      </c>
      <c r="C6791" s="23">
        <v>1</v>
      </c>
      <c r="D6791" s="23">
        <v>500</v>
      </c>
      <c r="E6791" s="23">
        <v>10</v>
      </c>
      <c r="F6791" s="23">
        <v>0</v>
      </c>
      <c r="G6791" s="23">
        <v>10</v>
      </c>
      <c r="H6791" s="25">
        <v>29.059280399999999</v>
      </c>
    </row>
    <row r="6792" spans="1:8">
      <c r="A6792" s="23">
        <v>6789</v>
      </c>
      <c r="B6792" s="23">
        <v>1500</v>
      </c>
      <c r="C6792" s="23">
        <v>1</v>
      </c>
      <c r="D6792" s="23">
        <v>500</v>
      </c>
      <c r="E6792" s="23">
        <v>10</v>
      </c>
      <c r="F6792" s="23">
        <v>0</v>
      </c>
      <c r="G6792" s="23">
        <v>40</v>
      </c>
      <c r="H6792" s="25">
        <v>25.551908489999999</v>
      </c>
    </row>
    <row r="6793" spans="1:8">
      <c r="A6793" s="23">
        <v>6790</v>
      </c>
      <c r="B6793" s="23">
        <v>1500</v>
      </c>
      <c r="C6793" s="23">
        <v>1</v>
      </c>
      <c r="D6793" s="23">
        <v>500</v>
      </c>
      <c r="E6793" s="23">
        <v>10</v>
      </c>
      <c r="F6793" s="23">
        <v>0</v>
      </c>
      <c r="G6793" s="23">
        <v>70</v>
      </c>
      <c r="H6793" s="25">
        <v>23.603885649999999</v>
      </c>
    </row>
    <row r="6794" spans="1:8">
      <c r="A6794" s="23">
        <v>6791</v>
      </c>
      <c r="B6794" s="23">
        <v>1500</v>
      </c>
      <c r="C6794" s="23">
        <v>1</v>
      </c>
      <c r="D6794" s="23">
        <v>500</v>
      </c>
      <c r="E6794" s="23">
        <v>10</v>
      </c>
      <c r="F6794" s="23">
        <v>0</v>
      </c>
      <c r="G6794" s="23">
        <v>100</v>
      </c>
      <c r="H6794" s="25">
        <v>21.94187737</v>
      </c>
    </row>
    <row r="6795" spans="1:8">
      <c r="A6795" s="23">
        <v>6792</v>
      </c>
      <c r="B6795" s="23">
        <v>1500</v>
      </c>
      <c r="C6795" s="23">
        <v>1</v>
      </c>
      <c r="D6795" s="23">
        <v>500</v>
      </c>
      <c r="E6795" s="23">
        <v>10</v>
      </c>
      <c r="F6795" s="23">
        <v>30</v>
      </c>
      <c r="G6795" s="23">
        <v>0</v>
      </c>
      <c r="H6795" s="25">
        <v>31.339012149999999</v>
      </c>
    </row>
    <row r="6796" spans="1:8">
      <c r="A6796" s="23">
        <v>6793</v>
      </c>
      <c r="B6796" s="23">
        <v>1500</v>
      </c>
      <c r="C6796" s="23">
        <v>1</v>
      </c>
      <c r="D6796" s="23">
        <v>500</v>
      </c>
      <c r="E6796" s="23">
        <v>10</v>
      </c>
      <c r="F6796" s="23">
        <v>30</v>
      </c>
      <c r="G6796" s="23">
        <v>5</v>
      </c>
      <c r="H6796" s="25">
        <v>28.62955856</v>
      </c>
    </row>
    <row r="6797" spans="1:8">
      <c r="A6797" s="23">
        <v>6794</v>
      </c>
      <c r="B6797" s="23">
        <v>1500</v>
      </c>
      <c r="C6797" s="23">
        <v>1</v>
      </c>
      <c r="D6797" s="23">
        <v>500</v>
      </c>
      <c r="E6797" s="23">
        <v>10</v>
      </c>
      <c r="F6797" s="23">
        <v>30</v>
      </c>
      <c r="G6797" s="23">
        <v>10</v>
      </c>
      <c r="H6797" s="25">
        <v>27.09712601</v>
      </c>
    </row>
    <row r="6798" spans="1:8">
      <c r="A6798" s="23">
        <v>6795</v>
      </c>
      <c r="B6798" s="23">
        <v>1500</v>
      </c>
      <c r="C6798" s="23">
        <v>1</v>
      </c>
      <c r="D6798" s="23">
        <v>500</v>
      </c>
      <c r="E6798" s="23">
        <v>10</v>
      </c>
      <c r="F6798" s="23">
        <v>30</v>
      </c>
      <c r="G6798" s="23">
        <v>40</v>
      </c>
      <c r="H6798" s="25">
        <v>23.877119059999998</v>
      </c>
    </row>
    <row r="6799" spans="1:8">
      <c r="A6799" s="23">
        <v>6796</v>
      </c>
      <c r="B6799" s="23">
        <v>1500</v>
      </c>
      <c r="C6799" s="23">
        <v>1</v>
      </c>
      <c r="D6799" s="23">
        <v>500</v>
      </c>
      <c r="E6799" s="23">
        <v>10</v>
      </c>
      <c r="F6799" s="23">
        <v>30</v>
      </c>
      <c r="G6799" s="23">
        <v>70</v>
      </c>
      <c r="H6799" s="25">
        <v>21.94879723</v>
      </c>
    </row>
    <row r="6800" spans="1:8">
      <c r="A6800" s="23">
        <v>6797</v>
      </c>
      <c r="B6800" s="23">
        <v>1500</v>
      </c>
      <c r="C6800" s="23">
        <v>1</v>
      </c>
      <c r="D6800" s="23">
        <v>500</v>
      </c>
      <c r="E6800" s="23">
        <v>10</v>
      </c>
      <c r="F6800" s="23">
        <v>30</v>
      </c>
      <c r="G6800" s="23">
        <v>100</v>
      </c>
      <c r="H6800" s="25">
        <v>20.410717009999999</v>
      </c>
    </row>
    <row r="6801" spans="1:8">
      <c r="A6801" s="23">
        <v>6798</v>
      </c>
      <c r="B6801" s="23">
        <v>1500</v>
      </c>
      <c r="C6801" s="23">
        <v>1</v>
      </c>
      <c r="D6801" s="23">
        <v>500</v>
      </c>
      <c r="E6801" s="23">
        <v>10</v>
      </c>
      <c r="F6801" s="23">
        <v>60</v>
      </c>
      <c r="G6801" s="23">
        <v>0</v>
      </c>
      <c r="H6801" s="25">
        <v>24.390445710000002</v>
      </c>
    </row>
    <row r="6802" spans="1:8">
      <c r="A6802" s="23">
        <v>6799</v>
      </c>
      <c r="B6802" s="23">
        <v>1500</v>
      </c>
      <c r="C6802" s="23">
        <v>1</v>
      </c>
      <c r="D6802" s="23">
        <v>500</v>
      </c>
      <c r="E6802" s="23">
        <v>10</v>
      </c>
      <c r="F6802" s="23">
        <v>60</v>
      </c>
      <c r="G6802" s="23">
        <v>5</v>
      </c>
      <c r="H6802" s="25">
        <v>21.799098969999999</v>
      </c>
    </row>
    <row r="6803" spans="1:8">
      <c r="A6803" s="23">
        <v>6800</v>
      </c>
      <c r="B6803" s="23">
        <v>1500</v>
      </c>
      <c r="C6803" s="23">
        <v>1</v>
      </c>
      <c r="D6803" s="23">
        <v>500</v>
      </c>
      <c r="E6803" s="23">
        <v>10</v>
      </c>
      <c r="F6803" s="23">
        <v>60</v>
      </c>
      <c r="G6803" s="23">
        <v>10</v>
      </c>
      <c r="H6803" s="25">
        <v>20.568265920000002</v>
      </c>
    </row>
    <row r="6804" spans="1:8">
      <c r="A6804" s="23">
        <v>6801</v>
      </c>
      <c r="B6804" s="23">
        <v>1500</v>
      </c>
      <c r="C6804" s="23">
        <v>1</v>
      </c>
      <c r="D6804" s="23">
        <v>500</v>
      </c>
      <c r="E6804" s="23">
        <v>10</v>
      </c>
      <c r="F6804" s="23">
        <v>60</v>
      </c>
      <c r="G6804" s="23">
        <v>40</v>
      </c>
      <c r="H6804" s="25">
        <v>18.04105187</v>
      </c>
    </row>
    <row r="6805" spans="1:8">
      <c r="A6805" s="23">
        <v>6802</v>
      </c>
      <c r="B6805" s="23">
        <v>1500</v>
      </c>
      <c r="C6805" s="23">
        <v>1</v>
      </c>
      <c r="D6805" s="23">
        <v>500</v>
      </c>
      <c r="E6805" s="23">
        <v>10</v>
      </c>
      <c r="F6805" s="23">
        <v>60</v>
      </c>
      <c r="G6805" s="23">
        <v>70</v>
      </c>
      <c r="H6805" s="25">
        <v>16.6170826</v>
      </c>
    </row>
    <row r="6806" spans="1:8">
      <c r="A6806" s="23">
        <v>6803</v>
      </c>
      <c r="B6806" s="23">
        <v>1500</v>
      </c>
      <c r="C6806" s="23">
        <v>1</v>
      </c>
      <c r="D6806" s="23">
        <v>500</v>
      </c>
      <c r="E6806" s="23">
        <v>10</v>
      </c>
      <c r="F6806" s="23">
        <v>60</v>
      </c>
      <c r="G6806" s="23">
        <v>100</v>
      </c>
      <c r="H6806" s="25">
        <v>15.443507200000001</v>
      </c>
    </row>
    <row r="6807" spans="1:8">
      <c r="A6807" s="23">
        <v>6804</v>
      </c>
      <c r="B6807" s="23">
        <v>1500</v>
      </c>
      <c r="C6807" s="23">
        <v>1</v>
      </c>
      <c r="D6807" s="23">
        <v>500</v>
      </c>
      <c r="E6807" s="23">
        <v>20</v>
      </c>
      <c r="F6807" s="23">
        <v>0</v>
      </c>
      <c r="G6807" s="23">
        <v>0</v>
      </c>
      <c r="H6807" s="25">
        <v>34.410659789999997</v>
      </c>
    </row>
    <row r="6808" spans="1:8">
      <c r="A6808" s="23">
        <v>6805</v>
      </c>
      <c r="B6808" s="23">
        <v>1500</v>
      </c>
      <c r="C6808" s="23">
        <v>1</v>
      </c>
      <c r="D6808" s="23">
        <v>500</v>
      </c>
      <c r="E6808" s="23">
        <v>20</v>
      </c>
      <c r="F6808" s="23">
        <v>0</v>
      </c>
      <c r="G6808" s="23">
        <v>5</v>
      </c>
      <c r="H6808" s="25">
        <v>31.59189224</v>
      </c>
    </row>
    <row r="6809" spans="1:8">
      <c r="A6809" s="23">
        <v>6806</v>
      </c>
      <c r="B6809" s="23">
        <v>1500</v>
      </c>
      <c r="C6809" s="23">
        <v>1</v>
      </c>
      <c r="D6809" s="23">
        <v>500</v>
      </c>
      <c r="E6809" s="23">
        <v>20</v>
      </c>
      <c r="F6809" s="23">
        <v>0</v>
      </c>
      <c r="G6809" s="23">
        <v>10</v>
      </c>
      <c r="H6809" s="25">
        <v>29.826587679999999</v>
      </c>
    </row>
    <row r="6810" spans="1:8">
      <c r="A6810" s="23">
        <v>6807</v>
      </c>
      <c r="B6810" s="23">
        <v>1500</v>
      </c>
      <c r="C6810" s="23">
        <v>1</v>
      </c>
      <c r="D6810" s="23">
        <v>500</v>
      </c>
      <c r="E6810" s="23">
        <v>20</v>
      </c>
      <c r="F6810" s="23">
        <v>0</v>
      </c>
      <c r="G6810" s="23">
        <v>40</v>
      </c>
      <c r="H6810" s="25">
        <v>26.11279678</v>
      </c>
    </row>
    <row r="6811" spans="1:8">
      <c r="A6811" s="23">
        <v>6808</v>
      </c>
      <c r="B6811" s="23">
        <v>1500</v>
      </c>
      <c r="C6811" s="23">
        <v>1</v>
      </c>
      <c r="D6811" s="23">
        <v>500</v>
      </c>
      <c r="E6811" s="23">
        <v>20</v>
      </c>
      <c r="F6811" s="23">
        <v>0</v>
      </c>
      <c r="G6811" s="23">
        <v>70</v>
      </c>
      <c r="H6811" s="25">
        <v>24.076436999999999</v>
      </c>
    </row>
    <row r="6812" spans="1:8">
      <c r="A6812" s="23">
        <v>6809</v>
      </c>
      <c r="B6812" s="23">
        <v>1500</v>
      </c>
      <c r="C6812" s="23">
        <v>1</v>
      </c>
      <c r="D6812" s="23">
        <v>500</v>
      </c>
      <c r="E6812" s="23">
        <v>20</v>
      </c>
      <c r="F6812" s="23">
        <v>0</v>
      </c>
      <c r="G6812" s="23">
        <v>100</v>
      </c>
      <c r="H6812" s="25">
        <v>22.355640409999999</v>
      </c>
    </row>
    <row r="6813" spans="1:8">
      <c r="A6813" s="23">
        <v>6810</v>
      </c>
      <c r="B6813" s="23">
        <v>1500</v>
      </c>
      <c r="C6813" s="23">
        <v>1</v>
      </c>
      <c r="D6813" s="23">
        <v>500</v>
      </c>
      <c r="E6813" s="23">
        <v>20</v>
      </c>
      <c r="F6813" s="23">
        <v>30</v>
      </c>
      <c r="G6813" s="23">
        <v>0</v>
      </c>
      <c r="H6813" s="25">
        <v>32.188774109999997</v>
      </c>
    </row>
    <row r="6814" spans="1:8">
      <c r="A6814" s="23">
        <v>6811</v>
      </c>
      <c r="B6814" s="23">
        <v>1500</v>
      </c>
      <c r="C6814" s="23">
        <v>1</v>
      </c>
      <c r="D6814" s="23">
        <v>500</v>
      </c>
      <c r="E6814" s="23">
        <v>20</v>
      </c>
      <c r="F6814" s="23">
        <v>30</v>
      </c>
      <c r="G6814" s="23">
        <v>5</v>
      </c>
      <c r="H6814" s="25">
        <v>29.359926219999998</v>
      </c>
    </row>
    <row r="6815" spans="1:8">
      <c r="A6815" s="23">
        <v>6812</v>
      </c>
      <c r="B6815" s="23">
        <v>1500</v>
      </c>
      <c r="C6815" s="23">
        <v>1</v>
      </c>
      <c r="D6815" s="23">
        <v>500</v>
      </c>
      <c r="E6815" s="23">
        <v>20</v>
      </c>
      <c r="F6815" s="23">
        <v>30</v>
      </c>
      <c r="G6815" s="23">
        <v>10</v>
      </c>
      <c r="H6815" s="25">
        <v>27.746395110000002</v>
      </c>
    </row>
    <row r="6816" spans="1:8">
      <c r="A6816" s="23">
        <v>6813</v>
      </c>
      <c r="B6816" s="23">
        <v>1500</v>
      </c>
      <c r="C6816" s="23">
        <v>1</v>
      </c>
      <c r="D6816" s="23">
        <v>500</v>
      </c>
      <c r="E6816" s="23">
        <v>20</v>
      </c>
      <c r="F6816" s="23">
        <v>30</v>
      </c>
      <c r="G6816" s="23">
        <v>40</v>
      </c>
      <c r="H6816" s="25">
        <v>24.353910450000001</v>
      </c>
    </row>
    <row r="6817" spans="1:8">
      <c r="A6817" s="23">
        <v>6814</v>
      </c>
      <c r="B6817" s="23">
        <v>1500</v>
      </c>
      <c r="C6817" s="23">
        <v>1</v>
      </c>
      <c r="D6817" s="23">
        <v>500</v>
      </c>
      <c r="E6817" s="23">
        <v>20</v>
      </c>
      <c r="F6817" s="23">
        <v>30</v>
      </c>
      <c r="G6817" s="23">
        <v>70</v>
      </c>
      <c r="H6817" s="25">
        <v>22.366895679999999</v>
      </c>
    </row>
    <row r="6818" spans="1:8">
      <c r="A6818" s="23">
        <v>6815</v>
      </c>
      <c r="B6818" s="23">
        <v>1500</v>
      </c>
      <c r="C6818" s="23">
        <v>1</v>
      </c>
      <c r="D6818" s="23">
        <v>500</v>
      </c>
      <c r="E6818" s="23">
        <v>20</v>
      </c>
      <c r="F6818" s="23">
        <v>30</v>
      </c>
      <c r="G6818" s="23">
        <v>100</v>
      </c>
      <c r="H6818" s="25">
        <v>20.761775969999999</v>
      </c>
    </row>
    <row r="6819" spans="1:8">
      <c r="A6819" s="23">
        <v>6816</v>
      </c>
      <c r="B6819" s="23">
        <v>1500</v>
      </c>
      <c r="C6819" s="23">
        <v>1</v>
      </c>
      <c r="D6819" s="23">
        <v>500</v>
      </c>
      <c r="E6819" s="23">
        <v>20</v>
      </c>
      <c r="F6819" s="23">
        <v>60</v>
      </c>
      <c r="G6819" s="23">
        <v>0</v>
      </c>
      <c r="H6819" s="25">
        <v>24.86942101</v>
      </c>
    </row>
    <row r="6820" spans="1:8">
      <c r="A6820" s="23">
        <v>6817</v>
      </c>
      <c r="B6820" s="23">
        <v>1500</v>
      </c>
      <c r="C6820" s="23">
        <v>1</v>
      </c>
      <c r="D6820" s="23">
        <v>500</v>
      </c>
      <c r="E6820" s="23">
        <v>20</v>
      </c>
      <c r="F6820" s="23">
        <v>60</v>
      </c>
      <c r="G6820" s="23">
        <v>5</v>
      </c>
      <c r="H6820" s="25">
        <v>22.211893079999999</v>
      </c>
    </row>
    <row r="6821" spans="1:8">
      <c r="A6821" s="23">
        <v>6818</v>
      </c>
      <c r="B6821" s="23">
        <v>1500</v>
      </c>
      <c r="C6821" s="23">
        <v>1</v>
      </c>
      <c r="D6821" s="23">
        <v>500</v>
      </c>
      <c r="E6821" s="23">
        <v>20</v>
      </c>
      <c r="F6821" s="23">
        <v>60</v>
      </c>
      <c r="G6821" s="23">
        <v>10</v>
      </c>
      <c r="H6821" s="25">
        <v>20.93584633</v>
      </c>
    </row>
    <row r="6822" spans="1:8">
      <c r="A6822" s="23">
        <v>6819</v>
      </c>
      <c r="B6822" s="23">
        <v>1500</v>
      </c>
      <c r="C6822" s="23">
        <v>1</v>
      </c>
      <c r="D6822" s="23">
        <v>500</v>
      </c>
      <c r="E6822" s="23">
        <v>20</v>
      </c>
      <c r="F6822" s="23">
        <v>60</v>
      </c>
      <c r="G6822" s="23">
        <v>40</v>
      </c>
      <c r="H6822" s="25">
        <v>18.31118012</v>
      </c>
    </row>
    <row r="6823" spans="1:8">
      <c r="A6823" s="23">
        <v>6820</v>
      </c>
      <c r="B6823" s="23">
        <v>1500</v>
      </c>
      <c r="C6823" s="23">
        <v>1</v>
      </c>
      <c r="D6823" s="23">
        <v>500</v>
      </c>
      <c r="E6823" s="23">
        <v>20</v>
      </c>
      <c r="F6823" s="23">
        <v>60</v>
      </c>
      <c r="G6823" s="23">
        <v>70</v>
      </c>
      <c r="H6823" s="25">
        <v>16.838695529999999</v>
      </c>
    </row>
    <row r="6824" spans="1:8">
      <c r="A6824" s="23">
        <v>6821</v>
      </c>
      <c r="B6824" s="23">
        <v>1500</v>
      </c>
      <c r="C6824" s="23">
        <v>1</v>
      </c>
      <c r="D6824" s="23">
        <v>500</v>
      </c>
      <c r="E6824" s="23">
        <v>20</v>
      </c>
      <c r="F6824" s="23">
        <v>60</v>
      </c>
      <c r="G6824" s="23">
        <v>100</v>
      </c>
      <c r="H6824" s="25">
        <v>15.66099453</v>
      </c>
    </row>
    <row r="6825" spans="1:8">
      <c r="A6825" s="23">
        <v>6822</v>
      </c>
      <c r="B6825" s="23">
        <v>1500</v>
      </c>
      <c r="C6825" s="23">
        <v>1</v>
      </c>
      <c r="D6825" s="23">
        <v>500</v>
      </c>
      <c r="E6825" s="23">
        <v>50</v>
      </c>
      <c r="F6825" s="23">
        <v>0</v>
      </c>
      <c r="G6825" s="23">
        <v>0</v>
      </c>
      <c r="H6825" s="25">
        <v>34.951843259999997</v>
      </c>
    </row>
    <row r="6826" spans="1:8">
      <c r="A6826" s="23">
        <v>6823</v>
      </c>
      <c r="B6826" s="23">
        <v>1500</v>
      </c>
      <c r="C6826" s="23">
        <v>1</v>
      </c>
      <c r="D6826" s="23">
        <v>500</v>
      </c>
      <c r="E6826" s="23">
        <v>50</v>
      </c>
      <c r="F6826" s="23">
        <v>0</v>
      </c>
      <c r="G6826" s="23">
        <v>5</v>
      </c>
      <c r="H6826" s="25">
        <v>32.054782869999997</v>
      </c>
    </row>
    <row r="6827" spans="1:8">
      <c r="A6827" s="23">
        <v>6824</v>
      </c>
      <c r="B6827" s="23">
        <v>1500</v>
      </c>
      <c r="C6827" s="23">
        <v>1</v>
      </c>
      <c r="D6827" s="23">
        <v>500</v>
      </c>
      <c r="E6827" s="23">
        <v>50</v>
      </c>
      <c r="F6827" s="23">
        <v>0</v>
      </c>
      <c r="G6827" s="23">
        <v>10</v>
      </c>
      <c r="H6827" s="25">
        <v>30.253763200000002</v>
      </c>
    </row>
    <row r="6828" spans="1:8">
      <c r="A6828" s="23">
        <v>6825</v>
      </c>
      <c r="B6828" s="23">
        <v>1500</v>
      </c>
      <c r="C6828" s="23">
        <v>1</v>
      </c>
      <c r="D6828" s="23">
        <v>500</v>
      </c>
      <c r="E6828" s="23">
        <v>50</v>
      </c>
      <c r="F6828" s="23">
        <v>0</v>
      </c>
      <c r="G6828" s="23">
        <v>40</v>
      </c>
      <c r="H6828" s="25">
        <v>26.42708206</v>
      </c>
    </row>
    <row r="6829" spans="1:8">
      <c r="A6829" s="23">
        <v>6826</v>
      </c>
      <c r="B6829" s="23">
        <v>1500</v>
      </c>
      <c r="C6829" s="23">
        <v>1</v>
      </c>
      <c r="D6829" s="23">
        <v>500</v>
      </c>
      <c r="E6829" s="23">
        <v>50</v>
      </c>
      <c r="F6829" s="23">
        <v>0</v>
      </c>
      <c r="G6829" s="23">
        <v>70</v>
      </c>
      <c r="H6829" s="25">
        <v>24.335664749999999</v>
      </c>
    </row>
    <row r="6830" spans="1:8">
      <c r="A6830" s="23">
        <v>6827</v>
      </c>
      <c r="B6830" s="23">
        <v>1500</v>
      </c>
      <c r="C6830" s="23">
        <v>1</v>
      </c>
      <c r="D6830" s="23">
        <v>500</v>
      </c>
      <c r="E6830" s="23">
        <v>50</v>
      </c>
      <c r="F6830" s="23">
        <v>0</v>
      </c>
      <c r="G6830" s="23">
        <v>100</v>
      </c>
      <c r="H6830" s="25">
        <v>22.589105610000001</v>
      </c>
    </row>
    <row r="6831" spans="1:8">
      <c r="A6831" s="23">
        <v>6828</v>
      </c>
      <c r="B6831" s="23">
        <v>1500</v>
      </c>
      <c r="C6831" s="23">
        <v>1</v>
      </c>
      <c r="D6831" s="23">
        <v>500</v>
      </c>
      <c r="E6831" s="23">
        <v>50</v>
      </c>
      <c r="F6831" s="23">
        <v>30</v>
      </c>
      <c r="G6831" s="23">
        <v>0</v>
      </c>
      <c r="H6831" s="25">
        <v>32.652545930000002</v>
      </c>
    </row>
    <row r="6832" spans="1:8">
      <c r="A6832" s="23">
        <v>6829</v>
      </c>
      <c r="B6832" s="23">
        <v>1500</v>
      </c>
      <c r="C6832" s="23">
        <v>1</v>
      </c>
      <c r="D6832" s="23">
        <v>500</v>
      </c>
      <c r="E6832" s="23">
        <v>50</v>
      </c>
      <c r="F6832" s="23">
        <v>30</v>
      </c>
      <c r="G6832" s="23">
        <v>5</v>
      </c>
      <c r="H6832" s="25">
        <v>29.766544339999999</v>
      </c>
    </row>
    <row r="6833" spans="1:8">
      <c r="A6833" s="23">
        <v>6830</v>
      </c>
      <c r="B6833" s="23">
        <v>1500</v>
      </c>
      <c r="C6833" s="23">
        <v>1</v>
      </c>
      <c r="D6833" s="23">
        <v>500</v>
      </c>
      <c r="E6833" s="23">
        <v>50</v>
      </c>
      <c r="F6833" s="23">
        <v>30</v>
      </c>
      <c r="G6833" s="23">
        <v>10</v>
      </c>
      <c r="H6833" s="25">
        <v>28.109024049999999</v>
      </c>
    </row>
    <row r="6834" spans="1:8">
      <c r="A6834" s="23">
        <v>6831</v>
      </c>
      <c r="B6834" s="23">
        <v>1500</v>
      </c>
      <c r="C6834" s="23">
        <v>1</v>
      </c>
      <c r="D6834" s="23">
        <v>500</v>
      </c>
      <c r="E6834" s="23">
        <v>50</v>
      </c>
      <c r="F6834" s="23">
        <v>30</v>
      </c>
      <c r="G6834" s="23">
        <v>40</v>
      </c>
      <c r="H6834" s="25">
        <v>24.622390750000001</v>
      </c>
    </row>
    <row r="6835" spans="1:8">
      <c r="A6835" s="23">
        <v>6832</v>
      </c>
      <c r="B6835" s="23">
        <v>1500</v>
      </c>
      <c r="C6835" s="23">
        <v>1</v>
      </c>
      <c r="D6835" s="23">
        <v>500</v>
      </c>
      <c r="E6835" s="23">
        <v>50</v>
      </c>
      <c r="F6835" s="23">
        <v>30</v>
      </c>
      <c r="G6835" s="23">
        <v>70</v>
      </c>
      <c r="H6835" s="25">
        <v>22.602878570000001</v>
      </c>
    </row>
    <row r="6836" spans="1:8">
      <c r="A6836" s="23">
        <v>6833</v>
      </c>
      <c r="B6836" s="23">
        <v>1500</v>
      </c>
      <c r="C6836" s="23">
        <v>1</v>
      </c>
      <c r="D6836" s="23">
        <v>500</v>
      </c>
      <c r="E6836" s="23">
        <v>50</v>
      </c>
      <c r="F6836" s="23">
        <v>30</v>
      </c>
      <c r="G6836" s="23">
        <v>100</v>
      </c>
      <c r="H6836" s="25">
        <v>20.96032524</v>
      </c>
    </row>
    <row r="6837" spans="1:8">
      <c r="A6837" s="23">
        <v>6834</v>
      </c>
      <c r="B6837" s="23">
        <v>1500</v>
      </c>
      <c r="C6837" s="23">
        <v>1</v>
      </c>
      <c r="D6837" s="23">
        <v>500</v>
      </c>
      <c r="E6837" s="23">
        <v>50</v>
      </c>
      <c r="F6837" s="23">
        <v>60</v>
      </c>
      <c r="G6837" s="23">
        <v>0</v>
      </c>
      <c r="H6837" s="25">
        <v>25.13825989</v>
      </c>
    </row>
    <row r="6838" spans="1:8">
      <c r="A6838" s="23">
        <v>6835</v>
      </c>
      <c r="B6838" s="23">
        <v>1500</v>
      </c>
      <c r="C6838" s="23">
        <v>1</v>
      </c>
      <c r="D6838" s="23">
        <v>500</v>
      </c>
      <c r="E6838" s="23">
        <v>50</v>
      </c>
      <c r="F6838" s="23">
        <v>60</v>
      </c>
      <c r="G6838" s="23">
        <v>5</v>
      </c>
      <c r="H6838" s="25">
        <v>22.444944379999999</v>
      </c>
    </row>
    <row r="6839" spans="1:8">
      <c r="A6839" s="23">
        <v>6836</v>
      </c>
      <c r="B6839" s="23">
        <v>1500</v>
      </c>
      <c r="C6839" s="23">
        <v>1</v>
      </c>
      <c r="D6839" s="23">
        <v>500</v>
      </c>
      <c r="E6839" s="23">
        <v>50</v>
      </c>
      <c r="F6839" s="23">
        <v>60</v>
      </c>
      <c r="G6839" s="23">
        <v>10</v>
      </c>
      <c r="H6839" s="25">
        <v>21.143854139999998</v>
      </c>
    </row>
    <row r="6840" spans="1:8">
      <c r="A6840" s="23">
        <v>6837</v>
      </c>
      <c r="B6840" s="23">
        <v>1500</v>
      </c>
      <c r="C6840" s="23">
        <v>1</v>
      </c>
      <c r="D6840" s="23">
        <v>500</v>
      </c>
      <c r="E6840" s="23">
        <v>50</v>
      </c>
      <c r="F6840" s="23">
        <v>60</v>
      </c>
      <c r="G6840" s="23">
        <v>40</v>
      </c>
      <c r="H6840" s="25">
        <v>18.46487999</v>
      </c>
    </row>
    <row r="6841" spans="1:8">
      <c r="A6841" s="23">
        <v>6838</v>
      </c>
      <c r="B6841" s="23">
        <v>1500</v>
      </c>
      <c r="C6841" s="23">
        <v>1</v>
      </c>
      <c r="D6841" s="23">
        <v>500</v>
      </c>
      <c r="E6841" s="23">
        <v>50</v>
      </c>
      <c r="F6841" s="23">
        <v>60</v>
      </c>
      <c r="G6841" s="23">
        <v>70</v>
      </c>
      <c r="H6841" s="25">
        <v>16.965366360000001</v>
      </c>
    </row>
    <row r="6842" spans="1:8">
      <c r="A6842" s="23">
        <v>6839</v>
      </c>
      <c r="B6842" s="23">
        <v>1500</v>
      </c>
      <c r="C6842" s="23">
        <v>1</v>
      </c>
      <c r="D6842" s="23">
        <v>500</v>
      </c>
      <c r="E6842" s="23">
        <v>50</v>
      </c>
      <c r="F6842" s="23">
        <v>60</v>
      </c>
      <c r="G6842" s="23">
        <v>100</v>
      </c>
      <c r="H6842" s="25">
        <v>15.78594112</v>
      </c>
    </row>
    <row r="6843" spans="1:8">
      <c r="A6843" s="23">
        <v>6840</v>
      </c>
      <c r="B6843" s="23">
        <v>1500</v>
      </c>
      <c r="C6843" s="23">
        <v>1</v>
      </c>
      <c r="D6843" s="23">
        <v>1000</v>
      </c>
      <c r="E6843" s="23">
        <v>1</v>
      </c>
      <c r="F6843" s="23">
        <v>0</v>
      </c>
      <c r="G6843" s="23">
        <v>0</v>
      </c>
      <c r="H6843" s="25">
        <v>22.544727330000001</v>
      </c>
    </row>
    <row r="6844" spans="1:8">
      <c r="A6844" s="23">
        <v>6841</v>
      </c>
      <c r="B6844" s="23">
        <v>1500</v>
      </c>
      <c r="C6844" s="23">
        <v>1</v>
      </c>
      <c r="D6844" s="23">
        <v>1000</v>
      </c>
      <c r="E6844" s="23">
        <v>1</v>
      </c>
      <c r="F6844" s="23">
        <v>0</v>
      </c>
      <c r="G6844" s="23">
        <v>5</v>
      </c>
      <c r="H6844" s="25">
        <v>21.342269900000002</v>
      </c>
    </row>
    <row r="6845" spans="1:8">
      <c r="A6845" s="23">
        <v>6842</v>
      </c>
      <c r="B6845" s="23">
        <v>1500</v>
      </c>
      <c r="C6845" s="23">
        <v>1</v>
      </c>
      <c r="D6845" s="23">
        <v>1000</v>
      </c>
      <c r="E6845" s="23">
        <v>1</v>
      </c>
      <c r="F6845" s="23">
        <v>0</v>
      </c>
      <c r="G6845" s="23">
        <v>10</v>
      </c>
      <c r="H6845" s="25">
        <v>20.643215179999999</v>
      </c>
    </row>
    <row r="6846" spans="1:8">
      <c r="A6846" s="23">
        <v>6843</v>
      </c>
      <c r="B6846" s="23">
        <v>1500</v>
      </c>
      <c r="C6846" s="23">
        <v>1</v>
      </c>
      <c r="D6846" s="23">
        <v>1000</v>
      </c>
      <c r="E6846" s="23">
        <v>1</v>
      </c>
      <c r="F6846" s="23">
        <v>0</v>
      </c>
      <c r="G6846" s="23">
        <v>40</v>
      </c>
      <c r="H6846" s="25">
        <v>19.131160739999999</v>
      </c>
    </row>
    <row r="6847" spans="1:8">
      <c r="A6847" s="23">
        <v>6844</v>
      </c>
      <c r="B6847" s="23">
        <v>1500</v>
      </c>
      <c r="C6847" s="23">
        <v>1</v>
      </c>
      <c r="D6847" s="23">
        <v>1000</v>
      </c>
      <c r="E6847" s="23">
        <v>1</v>
      </c>
      <c r="F6847" s="23">
        <v>0</v>
      </c>
      <c r="G6847" s="23">
        <v>70</v>
      </c>
      <c r="H6847" s="25">
        <v>18.18395615</v>
      </c>
    </row>
    <row r="6848" spans="1:8">
      <c r="A6848" s="23">
        <v>6845</v>
      </c>
      <c r="B6848" s="23">
        <v>1500</v>
      </c>
      <c r="C6848" s="23">
        <v>1</v>
      </c>
      <c r="D6848" s="23">
        <v>1000</v>
      </c>
      <c r="E6848" s="23">
        <v>1</v>
      </c>
      <c r="F6848" s="23">
        <v>0</v>
      </c>
      <c r="G6848" s="23">
        <v>100</v>
      </c>
      <c r="H6848" s="25">
        <v>17.342361449999999</v>
      </c>
    </row>
    <row r="6849" spans="1:8">
      <c r="A6849" s="23">
        <v>6846</v>
      </c>
      <c r="B6849" s="23">
        <v>1500</v>
      </c>
      <c r="C6849" s="23">
        <v>1</v>
      </c>
      <c r="D6849" s="23">
        <v>1000</v>
      </c>
      <c r="E6849" s="23">
        <v>1</v>
      </c>
      <c r="F6849" s="23">
        <v>30</v>
      </c>
      <c r="G6849" s="23">
        <v>0</v>
      </c>
      <c r="H6849" s="25">
        <v>21.796493529999999</v>
      </c>
    </row>
    <row r="6850" spans="1:8">
      <c r="A6850" s="23">
        <v>6847</v>
      </c>
      <c r="B6850" s="23">
        <v>1500</v>
      </c>
      <c r="C6850" s="23">
        <v>1</v>
      </c>
      <c r="D6850" s="23">
        <v>1000</v>
      </c>
      <c r="E6850" s="23">
        <v>1</v>
      </c>
      <c r="F6850" s="23">
        <v>30</v>
      </c>
      <c r="G6850" s="23">
        <v>5</v>
      </c>
      <c r="H6850" s="25">
        <v>20.528438569999999</v>
      </c>
    </row>
    <row r="6851" spans="1:8">
      <c r="A6851" s="23">
        <v>6848</v>
      </c>
      <c r="B6851" s="23">
        <v>1500</v>
      </c>
      <c r="C6851" s="23">
        <v>1</v>
      </c>
      <c r="D6851" s="23">
        <v>1000</v>
      </c>
      <c r="E6851" s="23">
        <v>1</v>
      </c>
      <c r="F6851" s="23">
        <v>30</v>
      </c>
      <c r="G6851" s="23">
        <v>10</v>
      </c>
      <c r="H6851" s="25">
        <v>19.826473239999999</v>
      </c>
    </row>
    <row r="6852" spans="1:8">
      <c r="A6852" s="23">
        <v>6849</v>
      </c>
      <c r="B6852" s="23">
        <v>1500</v>
      </c>
      <c r="C6852" s="23">
        <v>1</v>
      </c>
      <c r="D6852" s="23">
        <v>1000</v>
      </c>
      <c r="E6852" s="23">
        <v>1</v>
      </c>
      <c r="F6852" s="23">
        <v>30</v>
      </c>
      <c r="G6852" s="23">
        <v>40</v>
      </c>
      <c r="H6852" s="25">
        <v>18.299568180000001</v>
      </c>
    </row>
    <row r="6853" spans="1:8">
      <c r="A6853" s="23">
        <v>6850</v>
      </c>
      <c r="B6853" s="23">
        <v>1500</v>
      </c>
      <c r="C6853" s="23">
        <v>1</v>
      </c>
      <c r="D6853" s="23">
        <v>1000</v>
      </c>
      <c r="E6853" s="23">
        <v>1</v>
      </c>
      <c r="F6853" s="23">
        <v>30</v>
      </c>
      <c r="G6853" s="23">
        <v>70</v>
      </c>
      <c r="H6853" s="25">
        <v>17.313812259999999</v>
      </c>
    </row>
    <row r="6854" spans="1:8">
      <c r="A6854" s="23">
        <v>6851</v>
      </c>
      <c r="B6854" s="23">
        <v>1500</v>
      </c>
      <c r="C6854" s="23">
        <v>1</v>
      </c>
      <c r="D6854" s="23">
        <v>1000</v>
      </c>
      <c r="E6854" s="23">
        <v>1</v>
      </c>
      <c r="F6854" s="23">
        <v>30</v>
      </c>
      <c r="G6854" s="23">
        <v>100</v>
      </c>
      <c r="H6854" s="25">
        <v>16.49196053</v>
      </c>
    </row>
    <row r="6855" spans="1:8">
      <c r="A6855" s="23">
        <v>6852</v>
      </c>
      <c r="B6855" s="23">
        <v>1500</v>
      </c>
      <c r="C6855" s="23">
        <v>1</v>
      </c>
      <c r="D6855" s="23">
        <v>1000</v>
      </c>
      <c r="E6855" s="23">
        <v>1</v>
      </c>
      <c r="F6855" s="23">
        <v>60</v>
      </c>
      <c r="G6855" s="23">
        <v>0</v>
      </c>
      <c r="H6855" s="25">
        <v>18.744247439999999</v>
      </c>
    </row>
    <row r="6856" spans="1:8">
      <c r="A6856" s="23">
        <v>6853</v>
      </c>
      <c r="B6856" s="23">
        <v>1500</v>
      </c>
      <c r="C6856" s="23">
        <v>1</v>
      </c>
      <c r="D6856" s="23">
        <v>1000</v>
      </c>
      <c r="E6856" s="23">
        <v>1</v>
      </c>
      <c r="F6856" s="23">
        <v>60</v>
      </c>
      <c r="G6856" s="23">
        <v>5</v>
      </c>
      <c r="H6856" s="25">
        <v>17.22557449</v>
      </c>
    </row>
    <row r="6857" spans="1:8">
      <c r="A6857" s="23">
        <v>6854</v>
      </c>
      <c r="B6857" s="23">
        <v>1500</v>
      </c>
      <c r="C6857" s="23">
        <v>1</v>
      </c>
      <c r="D6857" s="23">
        <v>1000</v>
      </c>
      <c r="E6857" s="23">
        <v>1</v>
      </c>
      <c r="F6857" s="23">
        <v>60</v>
      </c>
      <c r="G6857" s="23">
        <v>10</v>
      </c>
      <c r="H6857" s="25">
        <v>16.498958590000001</v>
      </c>
    </row>
    <row r="6858" spans="1:8">
      <c r="A6858" s="23">
        <v>6855</v>
      </c>
      <c r="B6858" s="23">
        <v>1500</v>
      </c>
      <c r="C6858" s="23">
        <v>1</v>
      </c>
      <c r="D6858" s="23">
        <v>1000</v>
      </c>
      <c r="E6858" s="23">
        <v>1</v>
      </c>
      <c r="F6858" s="23">
        <v>60</v>
      </c>
      <c r="G6858" s="23">
        <v>40</v>
      </c>
      <c r="H6858" s="25">
        <v>14.97469235</v>
      </c>
    </row>
    <row r="6859" spans="1:8">
      <c r="A6859" s="23">
        <v>6856</v>
      </c>
      <c r="B6859" s="23">
        <v>1500</v>
      </c>
      <c r="C6859" s="23">
        <v>1</v>
      </c>
      <c r="D6859" s="23">
        <v>1000</v>
      </c>
      <c r="E6859" s="23">
        <v>1</v>
      </c>
      <c r="F6859" s="23">
        <v>60</v>
      </c>
      <c r="G6859" s="23">
        <v>70</v>
      </c>
      <c r="H6859" s="25">
        <v>14.032619479999999</v>
      </c>
    </row>
    <row r="6860" spans="1:8">
      <c r="A6860" s="23">
        <v>6857</v>
      </c>
      <c r="B6860" s="23">
        <v>1500</v>
      </c>
      <c r="C6860" s="23">
        <v>1</v>
      </c>
      <c r="D6860" s="23">
        <v>1000</v>
      </c>
      <c r="E6860" s="23">
        <v>1</v>
      </c>
      <c r="F6860" s="23">
        <v>60</v>
      </c>
      <c r="G6860" s="23">
        <v>100</v>
      </c>
      <c r="H6860" s="25">
        <v>13.266235350000001</v>
      </c>
    </row>
    <row r="6861" spans="1:8">
      <c r="A6861" s="23">
        <v>6858</v>
      </c>
      <c r="B6861" s="23">
        <v>1500</v>
      </c>
      <c r="C6861" s="23">
        <v>1</v>
      </c>
      <c r="D6861" s="23">
        <v>1000</v>
      </c>
      <c r="E6861" s="23">
        <v>5</v>
      </c>
      <c r="F6861" s="23">
        <v>0</v>
      </c>
      <c r="G6861" s="23">
        <v>0</v>
      </c>
      <c r="H6861" s="25">
        <v>33.233592989999998</v>
      </c>
    </row>
    <row r="6862" spans="1:8">
      <c r="A6862" s="23">
        <v>6859</v>
      </c>
      <c r="B6862" s="23">
        <v>1500</v>
      </c>
      <c r="C6862" s="23">
        <v>1</v>
      </c>
      <c r="D6862" s="23">
        <v>1000</v>
      </c>
      <c r="E6862" s="23">
        <v>5</v>
      </c>
      <c r="F6862" s="23">
        <v>0</v>
      </c>
      <c r="G6862" s="23">
        <v>5</v>
      </c>
      <c r="H6862" s="25">
        <v>30.564237599999998</v>
      </c>
    </row>
    <row r="6863" spans="1:8">
      <c r="A6863" s="23">
        <v>6860</v>
      </c>
      <c r="B6863" s="23">
        <v>1500</v>
      </c>
      <c r="C6863" s="23">
        <v>1</v>
      </c>
      <c r="D6863" s="23">
        <v>1000</v>
      </c>
      <c r="E6863" s="23">
        <v>5</v>
      </c>
      <c r="F6863" s="23">
        <v>0</v>
      </c>
      <c r="G6863" s="23">
        <v>10</v>
      </c>
      <c r="H6863" s="25">
        <v>28.920310969999999</v>
      </c>
    </row>
    <row r="6864" spans="1:8">
      <c r="A6864" s="23">
        <v>6861</v>
      </c>
      <c r="B6864" s="23">
        <v>1500</v>
      </c>
      <c r="C6864" s="23">
        <v>1</v>
      </c>
      <c r="D6864" s="23">
        <v>1000</v>
      </c>
      <c r="E6864" s="23">
        <v>5</v>
      </c>
      <c r="F6864" s="23">
        <v>0</v>
      </c>
      <c r="G6864" s="23">
        <v>40</v>
      </c>
      <c r="H6864" s="25">
        <v>25.460168840000001</v>
      </c>
    </row>
    <row r="6865" spans="1:8">
      <c r="A6865" s="23">
        <v>6862</v>
      </c>
      <c r="B6865" s="23">
        <v>1500</v>
      </c>
      <c r="C6865" s="23">
        <v>1</v>
      </c>
      <c r="D6865" s="23">
        <v>1000</v>
      </c>
      <c r="E6865" s="23">
        <v>5</v>
      </c>
      <c r="F6865" s="23">
        <v>0</v>
      </c>
      <c r="G6865" s="23">
        <v>70</v>
      </c>
      <c r="H6865" s="25">
        <v>23.529087069999999</v>
      </c>
    </row>
    <row r="6866" spans="1:8">
      <c r="A6866" s="23">
        <v>6863</v>
      </c>
      <c r="B6866" s="23">
        <v>1500</v>
      </c>
      <c r="C6866" s="23">
        <v>1</v>
      </c>
      <c r="D6866" s="23">
        <v>1000</v>
      </c>
      <c r="E6866" s="23">
        <v>5</v>
      </c>
      <c r="F6866" s="23">
        <v>0</v>
      </c>
      <c r="G6866" s="23">
        <v>100</v>
      </c>
      <c r="H6866" s="25">
        <v>21.881649020000001</v>
      </c>
    </row>
    <row r="6867" spans="1:8">
      <c r="A6867" s="23">
        <v>6864</v>
      </c>
      <c r="B6867" s="23">
        <v>1500</v>
      </c>
      <c r="C6867" s="23">
        <v>1</v>
      </c>
      <c r="D6867" s="23">
        <v>1000</v>
      </c>
      <c r="E6867" s="23">
        <v>5</v>
      </c>
      <c r="F6867" s="23">
        <v>30</v>
      </c>
      <c r="G6867" s="23">
        <v>0</v>
      </c>
      <c r="H6867" s="25">
        <v>31.17336083</v>
      </c>
    </row>
    <row r="6868" spans="1:8">
      <c r="A6868" s="23">
        <v>6865</v>
      </c>
      <c r="B6868" s="23">
        <v>1500</v>
      </c>
      <c r="C6868" s="23">
        <v>1</v>
      </c>
      <c r="D6868" s="23">
        <v>1000</v>
      </c>
      <c r="E6868" s="23">
        <v>5</v>
      </c>
      <c r="F6868" s="23">
        <v>30</v>
      </c>
      <c r="G6868" s="23">
        <v>5</v>
      </c>
      <c r="H6868" s="25">
        <v>28.498563770000001</v>
      </c>
    </row>
    <row r="6869" spans="1:8">
      <c r="A6869" s="23">
        <v>6866</v>
      </c>
      <c r="B6869" s="23">
        <v>1500</v>
      </c>
      <c r="C6869" s="23">
        <v>1</v>
      </c>
      <c r="D6869" s="23">
        <v>1000</v>
      </c>
      <c r="E6869" s="23">
        <v>5</v>
      </c>
      <c r="F6869" s="23">
        <v>30</v>
      </c>
      <c r="G6869" s="23">
        <v>10</v>
      </c>
      <c r="H6869" s="25">
        <v>26.985443119999999</v>
      </c>
    </row>
    <row r="6870" spans="1:8">
      <c r="A6870" s="23">
        <v>6867</v>
      </c>
      <c r="B6870" s="23">
        <v>1500</v>
      </c>
      <c r="C6870" s="23">
        <v>1</v>
      </c>
      <c r="D6870" s="23">
        <v>1000</v>
      </c>
      <c r="E6870" s="23">
        <v>5</v>
      </c>
      <c r="F6870" s="23">
        <v>30</v>
      </c>
      <c r="G6870" s="23">
        <v>40</v>
      </c>
      <c r="H6870" s="25">
        <v>23.8043251</v>
      </c>
    </row>
    <row r="6871" spans="1:8">
      <c r="A6871" s="23">
        <v>6868</v>
      </c>
      <c r="B6871" s="23">
        <v>1500</v>
      </c>
      <c r="C6871" s="23">
        <v>1</v>
      </c>
      <c r="D6871" s="23">
        <v>1000</v>
      </c>
      <c r="E6871" s="23">
        <v>5</v>
      </c>
      <c r="F6871" s="23">
        <v>30</v>
      </c>
      <c r="G6871" s="23">
        <v>70</v>
      </c>
      <c r="H6871" s="25">
        <v>21.88794708</v>
      </c>
    </row>
    <row r="6872" spans="1:8">
      <c r="A6872" s="23">
        <v>6869</v>
      </c>
      <c r="B6872" s="23">
        <v>1500</v>
      </c>
      <c r="C6872" s="23">
        <v>1</v>
      </c>
      <c r="D6872" s="23">
        <v>1000</v>
      </c>
      <c r="E6872" s="23">
        <v>5</v>
      </c>
      <c r="F6872" s="23">
        <v>30</v>
      </c>
      <c r="G6872" s="23">
        <v>100</v>
      </c>
      <c r="H6872" s="25">
        <v>20.36206627</v>
      </c>
    </row>
    <row r="6873" spans="1:8">
      <c r="A6873" s="23">
        <v>6870</v>
      </c>
      <c r="B6873" s="23">
        <v>1500</v>
      </c>
      <c r="C6873" s="23">
        <v>1</v>
      </c>
      <c r="D6873" s="23">
        <v>1000</v>
      </c>
      <c r="E6873" s="23">
        <v>5</v>
      </c>
      <c r="F6873" s="23">
        <v>60</v>
      </c>
      <c r="G6873" s="23">
        <v>0</v>
      </c>
      <c r="H6873" s="25">
        <v>24.315509800000001</v>
      </c>
    </row>
    <row r="6874" spans="1:8">
      <c r="A6874" s="23">
        <v>6871</v>
      </c>
      <c r="B6874" s="23">
        <v>1500</v>
      </c>
      <c r="C6874" s="23">
        <v>1</v>
      </c>
      <c r="D6874" s="23">
        <v>1000</v>
      </c>
      <c r="E6874" s="23">
        <v>5</v>
      </c>
      <c r="F6874" s="23">
        <v>60</v>
      </c>
      <c r="G6874" s="23">
        <v>5</v>
      </c>
      <c r="H6874" s="25">
        <v>21.739280699999998</v>
      </c>
    </row>
    <row r="6875" spans="1:8">
      <c r="A6875" s="23">
        <v>6872</v>
      </c>
      <c r="B6875" s="23">
        <v>1500</v>
      </c>
      <c r="C6875" s="23">
        <v>1</v>
      </c>
      <c r="D6875" s="23">
        <v>1000</v>
      </c>
      <c r="E6875" s="23">
        <v>5</v>
      </c>
      <c r="F6875" s="23">
        <v>60</v>
      </c>
      <c r="G6875" s="23">
        <v>10</v>
      </c>
      <c r="H6875" s="25">
        <v>20.517076490000001</v>
      </c>
    </row>
    <row r="6876" spans="1:8">
      <c r="A6876" s="23">
        <v>6873</v>
      </c>
      <c r="B6876" s="23">
        <v>1500</v>
      </c>
      <c r="C6876" s="23">
        <v>1</v>
      </c>
      <c r="D6876" s="23">
        <v>1000</v>
      </c>
      <c r="E6876" s="23">
        <v>5</v>
      </c>
      <c r="F6876" s="23">
        <v>60</v>
      </c>
      <c r="G6876" s="23">
        <v>40</v>
      </c>
      <c r="H6876" s="25">
        <v>18.007329940000002</v>
      </c>
    </row>
    <row r="6877" spans="1:8">
      <c r="A6877" s="23">
        <v>6874</v>
      </c>
      <c r="B6877" s="23">
        <v>1500</v>
      </c>
      <c r="C6877" s="23">
        <v>1</v>
      </c>
      <c r="D6877" s="23">
        <v>1000</v>
      </c>
      <c r="E6877" s="23">
        <v>5</v>
      </c>
      <c r="F6877" s="23">
        <v>60</v>
      </c>
      <c r="G6877" s="23">
        <v>70</v>
      </c>
      <c r="H6877" s="25">
        <v>16.59174728</v>
      </c>
    </row>
    <row r="6878" spans="1:8">
      <c r="A6878" s="23">
        <v>6875</v>
      </c>
      <c r="B6878" s="23">
        <v>1500</v>
      </c>
      <c r="C6878" s="23">
        <v>1</v>
      </c>
      <c r="D6878" s="23">
        <v>1000</v>
      </c>
      <c r="E6878" s="23">
        <v>5</v>
      </c>
      <c r="F6878" s="23">
        <v>60</v>
      </c>
      <c r="G6878" s="23">
        <v>100</v>
      </c>
      <c r="H6878" s="25">
        <v>15.42026424</v>
      </c>
    </row>
    <row r="6879" spans="1:8">
      <c r="A6879" s="23">
        <v>6876</v>
      </c>
      <c r="B6879" s="23">
        <v>1500</v>
      </c>
      <c r="C6879" s="23">
        <v>1</v>
      </c>
      <c r="D6879" s="23">
        <v>1000</v>
      </c>
      <c r="E6879" s="23">
        <v>10</v>
      </c>
      <c r="F6879" s="23">
        <v>0</v>
      </c>
      <c r="G6879" s="23">
        <v>0</v>
      </c>
      <c r="H6879" s="25">
        <v>34.357414249999998</v>
      </c>
    </row>
    <row r="6880" spans="1:8">
      <c r="A6880" s="23">
        <v>6877</v>
      </c>
      <c r="B6880" s="23">
        <v>1500</v>
      </c>
      <c r="C6880" s="23">
        <v>1</v>
      </c>
      <c r="D6880" s="23">
        <v>1000</v>
      </c>
      <c r="E6880" s="23">
        <v>10</v>
      </c>
      <c r="F6880" s="23">
        <v>0</v>
      </c>
      <c r="G6880" s="23">
        <v>5</v>
      </c>
      <c r="H6880" s="25">
        <v>31.548486709999999</v>
      </c>
    </row>
    <row r="6881" spans="1:8">
      <c r="A6881" s="23">
        <v>6878</v>
      </c>
      <c r="B6881" s="23">
        <v>1500</v>
      </c>
      <c r="C6881" s="23">
        <v>1</v>
      </c>
      <c r="D6881" s="23">
        <v>1000</v>
      </c>
      <c r="E6881" s="23">
        <v>10</v>
      </c>
      <c r="F6881" s="23">
        <v>0</v>
      </c>
      <c r="G6881" s="23">
        <v>10</v>
      </c>
      <c r="H6881" s="25">
        <v>29.78952026</v>
      </c>
    </row>
    <row r="6882" spans="1:8">
      <c r="A6882" s="23">
        <v>6879</v>
      </c>
      <c r="B6882" s="23">
        <v>1500</v>
      </c>
      <c r="C6882" s="23">
        <v>1</v>
      </c>
      <c r="D6882" s="23">
        <v>1000</v>
      </c>
      <c r="E6882" s="23">
        <v>10</v>
      </c>
      <c r="F6882" s="23">
        <v>0</v>
      </c>
      <c r="G6882" s="23">
        <v>40</v>
      </c>
      <c r="H6882" s="25">
        <v>26.088443760000001</v>
      </c>
    </row>
    <row r="6883" spans="1:8">
      <c r="A6883" s="23">
        <v>6880</v>
      </c>
      <c r="B6883" s="23">
        <v>1500</v>
      </c>
      <c r="C6883" s="23">
        <v>1</v>
      </c>
      <c r="D6883" s="23">
        <v>1000</v>
      </c>
      <c r="E6883" s="23">
        <v>10</v>
      </c>
      <c r="F6883" s="23">
        <v>0</v>
      </c>
      <c r="G6883" s="23">
        <v>70</v>
      </c>
      <c r="H6883" s="25">
        <v>24.058031079999999</v>
      </c>
    </row>
    <row r="6884" spans="1:8">
      <c r="A6884" s="23">
        <v>6881</v>
      </c>
      <c r="B6884" s="23">
        <v>1500</v>
      </c>
      <c r="C6884" s="23">
        <v>1</v>
      </c>
      <c r="D6884" s="23">
        <v>1000</v>
      </c>
      <c r="E6884" s="23">
        <v>10</v>
      </c>
      <c r="F6884" s="23">
        <v>0</v>
      </c>
      <c r="G6884" s="23">
        <v>100</v>
      </c>
      <c r="H6884" s="25">
        <v>22.33992958</v>
      </c>
    </row>
    <row r="6885" spans="1:8">
      <c r="A6885" s="23">
        <v>6882</v>
      </c>
      <c r="B6885" s="23">
        <v>1500</v>
      </c>
      <c r="C6885" s="23">
        <v>1</v>
      </c>
      <c r="D6885" s="23">
        <v>1000</v>
      </c>
      <c r="E6885" s="23">
        <v>10</v>
      </c>
      <c r="F6885" s="23">
        <v>30</v>
      </c>
      <c r="G6885" s="23">
        <v>0</v>
      </c>
      <c r="H6885" s="25">
        <v>32.146064760000002</v>
      </c>
    </row>
    <row r="6886" spans="1:8">
      <c r="A6886" s="23">
        <v>6883</v>
      </c>
      <c r="B6886" s="23">
        <v>1500</v>
      </c>
      <c r="C6886" s="23">
        <v>1</v>
      </c>
      <c r="D6886" s="23">
        <v>1000</v>
      </c>
      <c r="E6886" s="23">
        <v>10</v>
      </c>
      <c r="F6886" s="23">
        <v>30</v>
      </c>
      <c r="G6886" s="23">
        <v>5</v>
      </c>
      <c r="H6886" s="25">
        <v>29.325048450000001</v>
      </c>
    </row>
    <row r="6887" spans="1:8">
      <c r="A6887" s="23">
        <v>6884</v>
      </c>
      <c r="B6887" s="23">
        <v>1500</v>
      </c>
      <c r="C6887" s="23">
        <v>1</v>
      </c>
      <c r="D6887" s="23">
        <v>1000</v>
      </c>
      <c r="E6887" s="23">
        <v>10</v>
      </c>
      <c r="F6887" s="23">
        <v>30</v>
      </c>
      <c r="G6887" s="23">
        <v>10</v>
      </c>
      <c r="H6887" s="25">
        <v>27.716686249999999</v>
      </c>
    </row>
    <row r="6888" spans="1:8">
      <c r="A6888" s="23">
        <v>6885</v>
      </c>
      <c r="B6888" s="23">
        <v>1500</v>
      </c>
      <c r="C6888" s="23">
        <v>1</v>
      </c>
      <c r="D6888" s="23">
        <v>1000</v>
      </c>
      <c r="E6888" s="23">
        <v>10</v>
      </c>
      <c r="F6888" s="23">
        <v>30</v>
      </c>
      <c r="G6888" s="23">
        <v>40</v>
      </c>
      <c r="H6888" s="25">
        <v>24.334592820000001</v>
      </c>
    </row>
    <row r="6889" spans="1:8">
      <c r="A6889" s="23">
        <v>6886</v>
      </c>
      <c r="B6889" s="23">
        <v>1500</v>
      </c>
      <c r="C6889" s="23">
        <v>1</v>
      </c>
      <c r="D6889" s="23">
        <v>1000</v>
      </c>
      <c r="E6889" s="23">
        <v>10</v>
      </c>
      <c r="F6889" s="23">
        <v>30</v>
      </c>
      <c r="G6889" s="23">
        <v>70</v>
      </c>
      <c r="H6889" s="25">
        <v>22.351015090000001</v>
      </c>
    </row>
    <row r="6890" spans="1:8">
      <c r="A6890" s="23">
        <v>6887</v>
      </c>
      <c r="B6890" s="23">
        <v>1500</v>
      </c>
      <c r="C6890" s="23">
        <v>1</v>
      </c>
      <c r="D6890" s="23">
        <v>1000</v>
      </c>
      <c r="E6890" s="23">
        <v>10</v>
      </c>
      <c r="F6890" s="23">
        <v>30</v>
      </c>
      <c r="G6890" s="23">
        <v>100</v>
      </c>
      <c r="H6890" s="25">
        <v>20.74911118</v>
      </c>
    </row>
    <row r="6891" spans="1:8">
      <c r="A6891" s="23">
        <v>6888</v>
      </c>
      <c r="B6891" s="23">
        <v>1500</v>
      </c>
      <c r="C6891" s="23">
        <v>1</v>
      </c>
      <c r="D6891" s="23">
        <v>1000</v>
      </c>
      <c r="E6891" s="23">
        <v>10</v>
      </c>
      <c r="F6891" s="23">
        <v>60</v>
      </c>
      <c r="G6891" s="23">
        <v>0</v>
      </c>
      <c r="H6891" s="25">
        <v>24.849605560000001</v>
      </c>
    </row>
    <row r="6892" spans="1:8">
      <c r="A6892" s="23">
        <v>6889</v>
      </c>
      <c r="B6892" s="23">
        <v>1500</v>
      </c>
      <c r="C6892" s="23">
        <v>1</v>
      </c>
      <c r="D6892" s="23">
        <v>1000</v>
      </c>
      <c r="E6892" s="23">
        <v>10</v>
      </c>
      <c r="F6892" s="23">
        <v>60</v>
      </c>
      <c r="G6892" s="23">
        <v>5</v>
      </c>
      <c r="H6892" s="25">
        <v>22.196279530000002</v>
      </c>
    </row>
    <row r="6893" spans="1:8">
      <c r="A6893" s="23">
        <v>6890</v>
      </c>
      <c r="B6893" s="23">
        <v>1500</v>
      </c>
      <c r="C6893" s="23">
        <v>1</v>
      </c>
      <c r="D6893" s="23">
        <v>1000</v>
      </c>
      <c r="E6893" s="23">
        <v>10</v>
      </c>
      <c r="F6893" s="23">
        <v>60</v>
      </c>
      <c r="G6893" s="23">
        <v>10</v>
      </c>
      <c r="H6893" s="25">
        <v>20.922498699999998</v>
      </c>
    </row>
    <row r="6894" spans="1:8">
      <c r="A6894" s="23">
        <v>6891</v>
      </c>
      <c r="B6894" s="23">
        <v>1500</v>
      </c>
      <c r="C6894" s="23">
        <v>1</v>
      </c>
      <c r="D6894" s="23">
        <v>1000</v>
      </c>
      <c r="E6894" s="23">
        <v>10</v>
      </c>
      <c r="F6894" s="23">
        <v>60</v>
      </c>
      <c r="G6894" s="23">
        <v>40</v>
      </c>
      <c r="H6894" s="25">
        <v>18.302412029999999</v>
      </c>
    </row>
    <row r="6895" spans="1:8">
      <c r="A6895" s="23">
        <v>6892</v>
      </c>
      <c r="B6895" s="23">
        <v>1500</v>
      </c>
      <c r="C6895" s="23">
        <v>1</v>
      </c>
      <c r="D6895" s="23">
        <v>1000</v>
      </c>
      <c r="E6895" s="23">
        <v>10</v>
      </c>
      <c r="F6895" s="23">
        <v>60</v>
      </c>
      <c r="G6895" s="23">
        <v>70</v>
      </c>
      <c r="H6895" s="25">
        <v>16.832111359999999</v>
      </c>
    </row>
    <row r="6896" spans="1:8">
      <c r="A6896" s="23">
        <v>6893</v>
      </c>
      <c r="B6896" s="23">
        <v>1500</v>
      </c>
      <c r="C6896" s="23">
        <v>1</v>
      </c>
      <c r="D6896" s="23">
        <v>1000</v>
      </c>
      <c r="E6896" s="23">
        <v>10</v>
      </c>
      <c r="F6896" s="23">
        <v>60</v>
      </c>
      <c r="G6896" s="23">
        <v>100</v>
      </c>
      <c r="H6896" s="25">
        <v>15.65501785</v>
      </c>
    </row>
    <row r="6897" spans="1:8">
      <c r="A6897" s="23">
        <v>6894</v>
      </c>
      <c r="B6897" s="23">
        <v>1500</v>
      </c>
      <c r="C6897" s="23">
        <v>1</v>
      </c>
      <c r="D6897" s="23">
        <v>1000</v>
      </c>
      <c r="E6897" s="23">
        <v>20</v>
      </c>
      <c r="F6897" s="23">
        <v>0</v>
      </c>
      <c r="G6897" s="23">
        <v>0</v>
      </c>
      <c r="H6897" s="25">
        <v>34.850658420000002</v>
      </c>
    </row>
    <row r="6898" spans="1:8">
      <c r="A6898" s="23">
        <v>6895</v>
      </c>
      <c r="B6898" s="23">
        <v>1500</v>
      </c>
      <c r="C6898" s="23">
        <v>1</v>
      </c>
      <c r="D6898" s="23">
        <v>1000</v>
      </c>
      <c r="E6898" s="23">
        <v>20</v>
      </c>
      <c r="F6898" s="23">
        <v>0</v>
      </c>
      <c r="G6898" s="23">
        <v>5</v>
      </c>
      <c r="H6898" s="25">
        <v>31.96963882</v>
      </c>
    </row>
    <row r="6899" spans="1:8">
      <c r="A6899" s="23">
        <v>6896</v>
      </c>
      <c r="B6899" s="23">
        <v>1500</v>
      </c>
      <c r="C6899" s="23">
        <v>1</v>
      </c>
      <c r="D6899" s="23">
        <v>1000</v>
      </c>
      <c r="E6899" s="23">
        <v>20</v>
      </c>
      <c r="F6899" s="23">
        <v>0</v>
      </c>
      <c r="G6899" s="23">
        <v>10</v>
      </c>
      <c r="H6899" s="25">
        <v>30.174955369999999</v>
      </c>
    </row>
    <row r="6900" spans="1:8">
      <c r="A6900" s="23">
        <v>6897</v>
      </c>
      <c r="B6900" s="23">
        <v>1500</v>
      </c>
      <c r="C6900" s="23">
        <v>1</v>
      </c>
      <c r="D6900" s="23">
        <v>1000</v>
      </c>
      <c r="E6900" s="23">
        <v>20</v>
      </c>
      <c r="F6900" s="23">
        <v>0</v>
      </c>
      <c r="G6900" s="23">
        <v>40</v>
      </c>
      <c r="H6900" s="25">
        <v>26.369735720000001</v>
      </c>
    </row>
    <row r="6901" spans="1:8">
      <c r="A6901" s="23">
        <v>6898</v>
      </c>
      <c r="B6901" s="23">
        <v>1500</v>
      </c>
      <c r="C6901" s="23">
        <v>1</v>
      </c>
      <c r="D6901" s="23">
        <v>1000</v>
      </c>
      <c r="E6901" s="23">
        <v>20</v>
      </c>
      <c r="F6901" s="23">
        <v>0</v>
      </c>
      <c r="G6901" s="23">
        <v>70</v>
      </c>
      <c r="H6901" s="25">
        <v>24.28871346</v>
      </c>
    </row>
    <row r="6902" spans="1:8">
      <c r="A6902" s="23">
        <v>6899</v>
      </c>
      <c r="B6902" s="23">
        <v>1500</v>
      </c>
      <c r="C6902" s="23">
        <v>1</v>
      </c>
      <c r="D6902" s="23">
        <v>1000</v>
      </c>
      <c r="E6902" s="23">
        <v>20</v>
      </c>
      <c r="F6902" s="23">
        <v>0</v>
      </c>
      <c r="G6902" s="23">
        <v>100</v>
      </c>
      <c r="H6902" s="25">
        <v>22.547023769999999</v>
      </c>
    </row>
    <row r="6903" spans="1:8">
      <c r="A6903" s="23">
        <v>6900</v>
      </c>
      <c r="B6903" s="23">
        <v>1500</v>
      </c>
      <c r="C6903" s="23">
        <v>1</v>
      </c>
      <c r="D6903" s="23">
        <v>1000</v>
      </c>
      <c r="E6903" s="23">
        <v>20</v>
      </c>
      <c r="F6903" s="23">
        <v>30</v>
      </c>
      <c r="G6903" s="23">
        <v>0</v>
      </c>
      <c r="H6903" s="25">
        <v>32.566448209999997</v>
      </c>
    </row>
    <row r="6904" spans="1:8">
      <c r="A6904" s="23">
        <v>6901</v>
      </c>
      <c r="B6904" s="23">
        <v>1500</v>
      </c>
      <c r="C6904" s="23">
        <v>1</v>
      </c>
      <c r="D6904" s="23">
        <v>1000</v>
      </c>
      <c r="E6904" s="23">
        <v>20</v>
      </c>
      <c r="F6904" s="23">
        <v>30</v>
      </c>
      <c r="G6904" s="23">
        <v>5</v>
      </c>
      <c r="H6904" s="25">
        <v>29.691631319999999</v>
      </c>
    </row>
    <row r="6905" spans="1:8">
      <c r="A6905" s="23">
        <v>6902</v>
      </c>
      <c r="B6905" s="23">
        <v>1500</v>
      </c>
      <c r="C6905" s="23">
        <v>1</v>
      </c>
      <c r="D6905" s="23">
        <v>1000</v>
      </c>
      <c r="E6905" s="23">
        <v>20</v>
      </c>
      <c r="F6905" s="23">
        <v>30</v>
      </c>
      <c r="G6905" s="23">
        <v>10</v>
      </c>
      <c r="H6905" s="25">
        <v>28.042509079999999</v>
      </c>
    </row>
    <row r="6906" spans="1:8">
      <c r="A6906" s="23">
        <v>6903</v>
      </c>
      <c r="B6906" s="23">
        <v>1500</v>
      </c>
      <c r="C6906" s="23">
        <v>1</v>
      </c>
      <c r="D6906" s="23">
        <v>1000</v>
      </c>
      <c r="E6906" s="23">
        <v>20</v>
      </c>
      <c r="F6906" s="23">
        <v>30</v>
      </c>
      <c r="G6906" s="23">
        <v>40</v>
      </c>
      <c r="H6906" s="25">
        <v>24.573705669999999</v>
      </c>
    </row>
    <row r="6907" spans="1:8">
      <c r="A6907" s="23">
        <v>6904</v>
      </c>
      <c r="B6907" s="23">
        <v>1500</v>
      </c>
      <c r="C6907" s="23">
        <v>1</v>
      </c>
      <c r="D6907" s="23">
        <v>1000</v>
      </c>
      <c r="E6907" s="23">
        <v>20</v>
      </c>
      <c r="F6907" s="23">
        <v>30</v>
      </c>
      <c r="G6907" s="23">
        <v>70</v>
      </c>
      <c r="H6907" s="25">
        <v>22.56033897</v>
      </c>
    </row>
    <row r="6908" spans="1:8">
      <c r="A6908" s="23">
        <v>6905</v>
      </c>
      <c r="B6908" s="23">
        <v>1500</v>
      </c>
      <c r="C6908" s="23">
        <v>1</v>
      </c>
      <c r="D6908" s="23">
        <v>1000</v>
      </c>
      <c r="E6908" s="23">
        <v>20</v>
      </c>
      <c r="F6908" s="23">
        <v>30</v>
      </c>
      <c r="G6908" s="23">
        <v>100</v>
      </c>
      <c r="H6908" s="25">
        <v>20.924686430000001</v>
      </c>
    </row>
    <row r="6909" spans="1:8">
      <c r="A6909" s="23">
        <v>6906</v>
      </c>
      <c r="B6909" s="23">
        <v>1500</v>
      </c>
      <c r="C6909" s="23">
        <v>1</v>
      </c>
      <c r="D6909" s="23">
        <v>1000</v>
      </c>
      <c r="E6909" s="23">
        <v>20</v>
      </c>
      <c r="F6909" s="23">
        <v>60</v>
      </c>
      <c r="G6909" s="23">
        <v>0</v>
      </c>
      <c r="H6909" s="25">
        <v>25.089441300000001</v>
      </c>
    </row>
    <row r="6910" spans="1:8">
      <c r="A6910" s="23">
        <v>6907</v>
      </c>
      <c r="B6910" s="23">
        <v>1500</v>
      </c>
      <c r="C6910" s="23">
        <v>1</v>
      </c>
      <c r="D6910" s="23">
        <v>1000</v>
      </c>
      <c r="E6910" s="23">
        <v>20</v>
      </c>
      <c r="F6910" s="23">
        <v>60</v>
      </c>
      <c r="G6910" s="23">
        <v>5</v>
      </c>
      <c r="H6910" s="25">
        <v>22.402948380000002</v>
      </c>
    </row>
    <row r="6911" spans="1:8">
      <c r="A6911" s="23">
        <v>6908</v>
      </c>
      <c r="B6911" s="23">
        <v>1500</v>
      </c>
      <c r="C6911" s="23">
        <v>1</v>
      </c>
      <c r="D6911" s="23">
        <v>1000</v>
      </c>
      <c r="E6911" s="23">
        <v>20</v>
      </c>
      <c r="F6911" s="23">
        <v>60</v>
      </c>
      <c r="G6911" s="23">
        <v>10</v>
      </c>
      <c r="H6911" s="25">
        <v>21.106494900000001</v>
      </c>
    </row>
    <row r="6912" spans="1:8">
      <c r="A6912" s="23">
        <v>6909</v>
      </c>
      <c r="B6912" s="23">
        <v>1500</v>
      </c>
      <c r="C6912" s="23">
        <v>1</v>
      </c>
      <c r="D6912" s="23">
        <v>1000</v>
      </c>
      <c r="E6912" s="23">
        <v>20</v>
      </c>
      <c r="F6912" s="23">
        <v>60</v>
      </c>
      <c r="G6912" s="23">
        <v>40</v>
      </c>
      <c r="H6912" s="25">
        <v>18.437501910000002</v>
      </c>
    </row>
    <row r="6913" spans="1:8">
      <c r="A6913" s="23">
        <v>6910</v>
      </c>
      <c r="B6913" s="23">
        <v>1500</v>
      </c>
      <c r="C6913" s="23">
        <v>1</v>
      </c>
      <c r="D6913" s="23">
        <v>1000</v>
      </c>
      <c r="E6913" s="23">
        <v>20</v>
      </c>
      <c r="F6913" s="23">
        <v>60</v>
      </c>
      <c r="G6913" s="23">
        <v>70</v>
      </c>
      <c r="H6913" s="25">
        <v>16.942934040000001</v>
      </c>
    </row>
    <row r="6914" spans="1:8">
      <c r="A6914" s="23">
        <v>6911</v>
      </c>
      <c r="B6914" s="23">
        <v>1500</v>
      </c>
      <c r="C6914" s="23">
        <v>1</v>
      </c>
      <c r="D6914" s="23">
        <v>1000</v>
      </c>
      <c r="E6914" s="23">
        <v>20</v>
      </c>
      <c r="F6914" s="23">
        <v>60</v>
      </c>
      <c r="G6914" s="23">
        <v>100</v>
      </c>
      <c r="H6914" s="25">
        <v>15.76390934</v>
      </c>
    </row>
    <row r="6915" spans="1:8">
      <c r="A6915" s="23">
        <v>6912</v>
      </c>
      <c r="B6915" s="23">
        <v>1500</v>
      </c>
      <c r="C6915" s="23">
        <v>1</v>
      </c>
      <c r="D6915" s="23">
        <v>1000</v>
      </c>
      <c r="E6915" s="23">
        <v>50</v>
      </c>
      <c r="F6915" s="23">
        <v>0</v>
      </c>
      <c r="G6915" s="23">
        <v>0</v>
      </c>
      <c r="H6915" s="25">
        <v>35.120887760000002</v>
      </c>
    </row>
    <row r="6916" spans="1:8">
      <c r="A6916" s="23">
        <v>6913</v>
      </c>
      <c r="B6916" s="23">
        <v>1500</v>
      </c>
      <c r="C6916" s="23">
        <v>1</v>
      </c>
      <c r="D6916" s="23">
        <v>1000</v>
      </c>
      <c r="E6916" s="23">
        <v>50</v>
      </c>
      <c r="F6916" s="23">
        <v>0</v>
      </c>
      <c r="G6916" s="23">
        <v>5</v>
      </c>
      <c r="H6916" s="25">
        <v>32.199161529999998</v>
      </c>
    </row>
    <row r="6917" spans="1:8">
      <c r="A6917" s="23">
        <v>6914</v>
      </c>
      <c r="B6917" s="23">
        <v>1500</v>
      </c>
      <c r="C6917" s="23">
        <v>1</v>
      </c>
      <c r="D6917" s="23">
        <v>1000</v>
      </c>
      <c r="E6917" s="23">
        <v>50</v>
      </c>
      <c r="F6917" s="23">
        <v>0</v>
      </c>
      <c r="G6917" s="23">
        <v>10</v>
      </c>
      <c r="H6917" s="25">
        <v>30.388376239999999</v>
      </c>
    </row>
    <row r="6918" spans="1:8">
      <c r="A6918" s="23">
        <v>6915</v>
      </c>
      <c r="B6918" s="23">
        <v>1500</v>
      </c>
      <c r="C6918" s="23">
        <v>1</v>
      </c>
      <c r="D6918" s="23">
        <v>1000</v>
      </c>
      <c r="E6918" s="23">
        <v>50</v>
      </c>
      <c r="F6918" s="23">
        <v>0</v>
      </c>
      <c r="G6918" s="23">
        <v>40</v>
      </c>
      <c r="H6918" s="25">
        <v>26.52666473</v>
      </c>
    </row>
    <row r="6919" spans="1:8">
      <c r="A6919" s="23">
        <v>6916</v>
      </c>
      <c r="B6919" s="23">
        <v>1500</v>
      </c>
      <c r="C6919" s="23">
        <v>1</v>
      </c>
      <c r="D6919" s="23">
        <v>1000</v>
      </c>
      <c r="E6919" s="23">
        <v>50</v>
      </c>
      <c r="F6919" s="23">
        <v>0</v>
      </c>
      <c r="G6919" s="23">
        <v>70</v>
      </c>
      <c r="H6919" s="25">
        <v>24.418148039999998</v>
      </c>
    </row>
    <row r="6920" spans="1:8">
      <c r="A6920" s="23">
        <v>6917</v>
      </c>
      <c r="B6920" s="23">
        <v>1500</v>
      </c>
      <c r="C6920" s="23">
        <v>1</v>
      </c>
      <c r="D6920" s="23">
        <v>1000</v>
      </c>
      <c r="E6920" s="23">
        <v>50</v>
      </c>
      <c r="F6920" s="23">
        <v>0</v>
      </c>
      <c r="G6920" s="23">
        <v>100</v>
      </c>
      <c r="H6920" s="25">
        <v>22.6635952</v>
      </c>
    </row>
    <row r="6921" spans="1:8">
      <c r="A6921" s="23">
        <v>6918</v>
      </c>
      <c r="B6921" s="23">
        <v>1500</v>
      </c>
      <c r="C6921" s="23">
        <v>1</v>
      </c>
      <c r="D6921" s="23">
        <v>1000</v>
      </c>
      <c r="E6921" s="23">
        <v>50</v>
      </c>
      <c r="F6921" s="23">
        <v>30</v>
      </c>
      <c r="G6921" s="23">
        <v>0</v>
      </c>
      <c r="H6921" s="25">
        <v>32.798027040000001</v>
      </c>
    </row>
    <row r="6922" spans="1:8">
      <c r="A6922" s="23">
        <v>6919</v>
      </c>
      <c r="B6922" s="23">
        <v>1500</v>
      </c>
      <c r="C6922" s="23">
        <v>1</v>
      </c>
      <c r="D6922" s="23">
        <v>1000</v>
      </c>
      <c r="E6922" s="23">
        <v>50</v>
      </c>
      <c r="F6922" s="23">
        <v>30</v>
      </c>
      <c r="G6922" s="23">
        <v>5</v>
      </c>
      <c r="H6922" s="25">
        <v>29.894718170000001</v>
      </c>
    </row>
    <row r="6923" spans="1:8">
      <c r="A6923" s="23">
        <v>6920</v>
      </c>
      <c r="B6923" s="23">
        <v>1500</v>
      </c>
      <c r="C6923" s="23">
        <v>1</v>
      </c>
      <c r="D6923" s="23">
        <v>1000</v>
      </c>
      <c r="E6923" s="23">
        <v>50</v>
      </c>
      <c r="F6923" s="23">
        <v>30</v>
      </c>
      <c r="G6923" s="23">
        <v>10</v>
      </c>
      <c r="H6923" s="25">
        <v>28.22361755</v>
      </c>
    </row>
    <row r="6924" spans="1:8">
      <c r="A6924" s="23">
        <v>6921</v>
      </c>
      <c r="B6924" s="23">
        <v>1500</v>
      </c>
      <c r="C6924" s="23">
        <v>1</v>
      </c>
      <c r="D6924" s="23">
        <v>1000</v>
      </c>
      <c r="E6924" s="23">
        <v>50</v>
      </c>
      <c r="F6924" s="23">
        <v>30</v>
      </c>
      <c r="G6924" s="23">
        <v>40</v>
      </c>
      <c r="H6924" s="25">
        <v>24.707771300000001</v>
      </c>
    </row>
    <row r="6925" spans="1:8">
      <c r="A6925" s="23">
        <v>6922</v>
      </c>
      <c r="B6925" s="23">
        <v>1500</v>
      </c>
      <c r="C6925" s="23">
        <v>1</v>
      </c>
      <c r="D6925" s="23">
        <v>1000</v>
      </c>
      <c r="E6925" s="23">
        <v>50</v>
      </c>
      <c r="F6925" s="23">
        <v>30</v>
      </c>
      <c r="G6925" s="23">
        <v>70</v>
      </c>
      <c r="H6925" s="25">
        <v>22.67817879</v>
      </c>
    </row>
    <row r="6926" spans="1:8">
      <c r="A6926" s="23">
        <v>6923</v>
      </c>
      <c r="B6926" s="23">
        <v>1500</v>
      </c>
      <c r="C6926" s="23">
        <v>1</v>
      </c>
      <c r="D6926" s="23">
        <v>1000</v>
      </c>
      <c r="E6926" s="23">
        <v>50</v>
      </c>
      <c r="F6926" s="23">
        <v>30</v>
      </c>
      <c r="G6926" s="23">
        <v>100</v>
      </c>
      <c r="H6926" s="25">
        <v>21.0237999</v>
      </c>
    </row>
    <row r="6927" spans="1:8">
      <c r="A6927" s="23">
        <v>6924</v>
      </c>
      <c r="B6927" s="23">
        <v>1500</v>
      </c>
      <c r="C6927" s="23">
        <v>1</v>
      </c>
      <c r="D6927" s="23">
        <v>1000</v>
      </c>
      <c r="E6927" s="23">
        <v>50</v>
      </c>
      <c r="F6927" s="23">
        <v>60</v>
      </c>
      <c r="G6927" s="23">
        <v>0</v>
      </c>
      <c r="H6927" s="25">
        <v>25.223600390000001</v>
      </c>
    </row>
    <row r="6928" spans="1:8">
      <c r="A6928" s="23">
        <v>6925</v>
      </c>
      <c r="B6928" s="23">
        <v>1500</v>
      </c>
      <c r="C6928" s="23">
        <v>1</v>
      </c>
      <c r="D6928" s="23">
        <v>1000</v>
      </c>
      <c r="E6928" s="23">
        <v>50</v>
      </c>
      <c r="F6928" s="23">
        <v>60</v>
      </c>
      <c r="G6928" s="23">
        <v>5</v>
      </c>
      <c r="H6928" s="25">
        <v>22.519325259999999</v>
      </c>
    </row>
    <row r="6929" spans="1:8">
      <c r="A6929" s="23">
        <v>6926</v>
      </c>
      <c r="B6929" s="23">
        <v>1500</v>
      </c>
      <c r="C6929" s="23">
        <v>1</v>
      </c>
      <c r="D6929" s="23">
        <v>1000</v>
      </c>
      <c r="E6929" s="23">
        <v>50</v>
      </c>
      <c r="F6929" s="23">
        <v>60</v>
      </c>
      <c r="G6929" s="23">
        <v>10</v>
      </c>
      <c r="H6929" s="25">
        <v>21.210365299999999</v>
      </c>
    </row>
    <row r="6930" spans="1:8">
      <c r="A6930" s="23">
        <v>6927</v>
      </c>
      <c r="B6930" s="23">
        <v>1500</v>
      </c>
      <c r="C6930" s="23">
        <v>1</v>
      </c>
      <c r="D6930" s="23">
        <v>1000</v>
      </c>
      <c r="E6930" s="23">
        <v>50</v>
      </c>
      <c r="F6930" s="23">
        <v>60</v>
      </c>
      <c r="G6930" s="23">
        <v>40</v>
      </c>
      <c r="H6930" s="25">
        <v>18.51423836</v>
      </c>
    </row>
    <row r="6931" spans="1:8">
      <c r="A6931" s="23">
        <v>6928</v>
      </c>
      <c r="B6931" s="23">
        <v>1500</v>
      </c>
      <c r="C6931" s="23">
        <v>1</v>
      </c>
      <c r="D6931" s="23">
        <v>1000</v>
      </c>
      <c r="E6931" s="23">
        <v>50</v>
      </c>
      <c r="F6931" s="23">
        <v>60</v>
      </c>
      <c r="G6931" s="23">
        <v>70</v>
      </c>
      <c r="H6931" s="25">
        <v>17.006179809999999</v>
      </c>
    </row>
    <row r="6932" spans="1:8">
      <c r="A6932" s="23">
        <v>6929</v>
      </c>
      <c r="B6932" s="23">
        <v>1500</v>
      </c>
      <c r="C6932" s="23">
        <v>1</v>
      </c>
      <c r="D6932" s="23">
        <v>1000</v>
      </c>
      <c r="E6932" s="23">
        <v>50</v>
      </c>
      <c r="F6932" s="23">
        <v>60</v>
      </c>
      <c r="G6932" s="23">
        <v>100</v>
      </c>
      <c r="H6932" s="25">
        <v>15.82636452</v>
      </c>
    </row>
    <row r="6933" spans="1:8">
      <c r="A6933" s="23">
        <v>6930</v>
      </c>
      <c r="B6933" s="23">
        <v>1500</v>
      </c>
      <c r="C6933" s="23">
        <v>1</v>
      </c>
      <c r="D6933" s="23">
        <v>3000</v>
      </c>
      <c r="E6933" s="23">
        <v>1</v>
      </c>
      <c r="F6933" s="23">
        <v>0</v>
      </c>
      <c r="G6933" s="23">
        <v>0</v>
      </c>
      <c r="H6933" s="25">
        <v>30.070608140000001</v>
      </c>
    </row>
    <row r="6934" spans="1:8">
      <c r="A6934" s="23">
        <v>6931</v>
      </c>
      <c r="B6934" s="23">
        <v>1500</v>
      </c>
      <c r="C6934" s="23">
        <v>1</v>
      </c>
      <c r="D6934" s="23">
        <v>3000</v>
      </c>
      <c r="E6934" s="23">
        <v>1</v>
      </c>
      <c r="F6934" s="23">
        <v>0</v>
      </c>
      <c r="G6934" s="23">
        <v>5</v>
      </c>
      <c r="H6934" s="25">
        <v>27.919300079999999</v>
      </c>
    </row>
    <row r="6935" spans="1:8">
      <c r="A6935" s="23">
        <v>6932</v>
      </c>
      <c r="B6935" s="23">
        <v>1500</v>
      </c>
      <c r="C6935" s="23">
        <v>1</v>
      </c>
      <c r="D6935" s="23">
        <v>3000</v>
      </c>
      <c r="E6935" s="23">
        <v>1</v>
      </c>
      <c r="F6935" s="23">
        <v>0</v>
      </c>
      <c r="G6935" s="23">
        <v>10</v>
      </c>
      <c r="H6935" s="25">
        <v>26.625522610000001</v>
      </c>
    </row>
    <row r="6936" spans="1:8">
      <c r="A6936" s="23">
        <v>6933</v>
      </c>
      <c r="B6936" s="23">
        <v>1500</v>
      </c>
      <c r="C6936" s="23">
        <v>1</v>
      </c>
      <c r="D6936" s="23">
        <v>3000</v>
      </c>
      <c r="E6936" s="23">
        <v>1</v>
      </c>
      <c r="F6936" s="23">
        <v>0</v>
      </c>
      <c r="G6936" s="23">
        <v>40</v>
      </c>
      <c r="H6936" s="25">
        <v>23.79697037</v>
      </c>
    </row>
    <row r="6937" spans="1:8">
      <c r="A6937" s="23">
        <v>6934</v>
      </c>
      <c r="B6937" s="23">
        <v>1500</v>
      </c>
      <c r="C6937" s="23">
        <v>1</v>
      </c>
      <c r="D6937" s="23">
        <v>3000</v>
      </c>
      <c r="E6937" s="23">
        <v>1</v>
      </c>
      <c r="F6937" s="23">
        <v>0</v>
      </c>
      <c r="G6937" s="23">
        <v>70</v>
      </c>
      <c r="H6937" s="25">
        <v>22.154952999999999</v>
      </c>
    </row>
    <row r="6938" spans="1:8">
      <c r="A6938" s="23">
        <v>6935</v>
      </c>
      <c r="B6938" s="23">
        <v>1500</v>
      </c>
      <c r="C6938" s="23">
        <v>1</v>
      </c>
      <c r="D6938" s="23">
        <v>3000</v>
      </c>
      <c r="E6938" s="23">
        <v>1</v>
      </c>
      <c r="F6938" s="23">
        <v>0</v>
      </c>
      <c r="G6938" s="23">
        <v>100</v>
      </c>
      <c r="H6938" s="25">
        <v>20.783870700000001</v>
      </c>
    </row>
    <row r="6939" spans="1:8">
      <c r="A6939" s="23">
        <v>6936</v>
      </c>
      <c r="B6939" s="23">
        <v>1500</v>
      </c>
      <c r="C6939" s="23">
        <v>1</v>
      </c>
      <c r="D6939" s="23">
        <v>3000</v>
      </c>
      <c r="E6939" s="23">
        <v>1</v>
      </c>
      <c r="F6939" s="23">
        <v>30</v>
      </c>
      <c r="G6939" s="23">
        <v>0</v>
      </c>
      <c r="H6939" s="25">
        <v>28.467559810000001</v>
      </c>
    </row>
    <row r="6940" spans="1:8">
      <c r="A6940" s="23">
        <v>6937</v>
      </c>
      <c r="B6940" s="23">
        <v>1500</v>
      </c>
      <c r="C6940" s="23">
        <v>1</v>
      </c>
      <c r="D6940" s="23">
        <v>3000</v>
      </c>
      <c r="E6940" s="23">
        <v>1</v>
      </c>
      <c r="F6940" s="23">
        <v>30</v>
      </c>
      <c r="G6940" s="23">
        <v>5</v>
      </c>
      <c r="H6940" s="25">
        <v>26.314109800000001</v>
      </c>
    </row>
    <row r="6941" spans="1:8">
      <c r="A6941" s="23">
        <v>6938</v>
      </c>
      <c r="B6941" s="23">
        <v>1500</v>
      </c>
      <c r="C6941" s="23">
        <v>1</v>
      </c>
      <c r="D6941" s="23">
        <v>3000</v>
      </c>
      <c r="E6941" s="23">
        <v>1</v>
      </c>
      <c r="F6941" s="23">
        <v>30</v>
      </c>
      <c r="G6941" s="23">
        <v>10</v>
      </c>
      <c r="H6941" s="25">
        <v>25.051647190000001</v>
      </c>
    </row>
    <row r="6942" spans="1:8">
      <c r="A6942" s="23">
        <v>6939</v>
      </c>
      <c r="B6942" s="23">
        <v>1500</v>
      </c>
      <c r="C6942" s="23">
        <v>1</v>
      </c>
      <c r="D6942" s="23">
        <v>3000</v>
      </c>
      <c r="E6942" s="23">
        <v>1</v>
      </c>
      <c r="F6942" s="23">
        <v>30</v>
      </c>
      <c r="G6942" s="23">
        <v>40</v>
      </c>
      <c r="H6942" s="25">
        <v>22.374874120000001</v>
      </c>
    </row>
    <row r="6943" spans="1:8">
      <c r="A6943" s="23">
        <v>6940</v>
      </c>
      <c r="B6943" s="23">
        <v>1500</v>
      </c>
      <c r="C6943" s="23">
        <v>1</v>
      </c>
      <c r="D6943" s="23">
        <v>3000</v>
      </c>
      <c r="E6943" s="23">
        <v>1</v>
      </c>
      <c r="F6943" s="23">
        <v>30</v>
      </c>
      <c r="G6943" s="23">
        <v>70</v>
      </c>
      <c r="H6943" s="25">
        <v>20.7774353</v>
      </c>
    </row>
    <row r="6944" spans="1:8">
      <c r="A6944" s="23">
        <v>6941</v>
      </c>
      <c r="B6944" s="23">
        <v>1500</v>
      </c>
      <c r="C6944" s="23">
        <v>1</v>
      </c>
      <c r="D6944" s="23">
        <v>3000</v>
      </c>
      <c r="E6944" s="23">
        <v>1</v>
      </c>
      <c r="F6944" s="23">
        <v>30</v>
      </c>
      <c r="G6944" s="23">
        <v>100</v>
      </c>
      <c r="H6944" s="25">
        <v>19.486150739999999</v>
      </c>
    </row>
    <row r="6945" spans="1:8">
      <c r="A6945" s="23">
        <v>6942</v>
      </c>
      <c r="B6945" s="23">
        <v>1500</v>
      </c>
      <c r="C6945" s="23">
        <v>1</v>
      </c>
      <c r="D6945" s="23">
        <v>3000</v>
      </c>
      <c r="E6945" s="23">
        <v>1</v>
      </c>
      <c r="F6945" s="23">
        <v>60</v>
      </c>
      <c r="G6945" s="23">
        <v>0</v>
      </c>
      <c r="H6945" s="25">
        <v>22.890954969999999</v>
      </c>
    </row>
    <row r="6946" spans="1:8">
      <c r="A6946" s="23">
        <v>6943</v>
      </c>
      <c r="B6946" s="23">
        <v>1500</v>
      </c>
      <c r="C6946" s="23">
        <v>1</v>
      </c>
      <c r="D6946" s="23">
        <v>3000</v>
      </c>
      <c r="E6946" s="23">
        <v>1</v>
      </c>
      <c r="F6946" s="23">
        <v>60</v>
      </c>
      <c r="G6946" s="23">
        <v>5</v>
      </c>
      <c r="H6946" s="25">
        <v>20.64981461</v>
      </c>
    </row>
    <row r="6947" spans="1:8">
      <c r="A6947" s="23">
        <v>6944</v>
      </c>
      <c r="B6947" s="23">
        <v>1500</v>
      </c>
      <c r="C6947" s="23">
        <v>1</v>
      </c>
      <c r="D6947" s="23">
        <v>3000</v>
      </c>
      <c r="E6947" s="23">
        <v>1</v>
      </c>
      <c r="F6947" s="23">
        <v>60</v>
      </c>
      <c r="G6947" s="23">
        <v>10</v>
      </c>
      <c r="H6947" s="25">
        <v>19.58930397</v>
      </c>
    </row>
    <row r="6948" spans="1:8">
      <c r="A6948" s="23">
        <v>6945</v>
      </c>
      <c r="B6948" s="23">
        <v>1500</v>
      </c>
      <c r="C6948" s="23">
        <v>1</v>
      </c>
      <c r="D6948" s="23">
        <v>3000</v>
      </c>
      <c r="E6948" s="23">
        <v>1</v>
      </c>
      <c r="F6948" s="23">
        <v>60</v>
      </c>
      <c r="G6948" s="23">
        <v>40</v>
      </c>
      <c r="H6948" s="25">
        <v>17.322235110000001</v>
      </c>
    </row>
    <row r="6949" spans="1:8">
      <c r="A6949" s="23">
        <v>6946</v>
      </c>
      <c r="B6949" s="23">
        <v>1500</v>
      </c>
      <c r="C6949" s="23">
        <v>1</v>
      </c>
      <c r="D6949" s="23">
        <v>3000</v>
      </c>
      <c r="E6949" s="23">
        <v>1</v>
      </c>
      <c r="F6949" s="23">
        <v>60</v>
      </c>
      <c r="G6949" s="23">
        <v>70</v>
      </c>
      <c r="H6949" s="25">
        <v>16.01538467</v>
      </c>
    </row>
    <row r="6950" spans="1:8">
      <c r="A6950" s="23">
        <v>6947</v>
      </c>
      <c r="B6950" s="23">
        <v>1500</v>
      </c>
      <c r="C6950" s="23">
        <v>1</v>
      </c>
      <c r="D6950" s="23">
        <v>3000</v>
      </c>
      <c r="E6950" s="23">
        <v>1</v>
      </c>
      <c r="F6950" s="23">
        <v>60</v>
      </c>
      <c r="G6950" s="23">
        <v>100</v>
      </c>
      <c r="H6950" s="25">
        <v>14.964642530000001</v>
      </c>
    </row>
    <row r="6951" spans="1:8">
      <c r="A6951" s="23">
        <v>6948</v>
      </c>
      <c r="B6951" s="23">
        <v>1500</v>
      </c>
      <c r="C6951" s="23">
        <v>1</v>
      </c>
      <c r="D6951" s="23">
        <v>3000</v>
      </c>
      <c r="E6951" s="23">
        <v>5</v>
      </c>
      <c r="F6951" s="23">
        <v>0</v>
      </c>
      <c r="G6951" s="23">
        <v>0</v>
      </c>
      <c r="H6951" s="25">
        <v>34.612327579999999</v>
      </c>
    </row>
    <row r="6952" spans="1:8">
      <c r="A6952" s="23">
        <v>6949</v>
      </c>
      <c r="B6952" s="23">
        <v>1500</v>
      </c>
      <c r="C6952" s="23">
        <v>1</v>
      </c>
      <c r="D6952" s="23">
        <v>3000</v>
      </c>
      <c r="E6952" s="23">
        <v>5</v>
      </c>
      <c r="F6952" s="23">
        <v>0</v>
      </c>
      <c r="G6952" s="23">
        <v>5</v>
      </c>
      <c r="H6952" s="25">
        <v>31.773513789999999</v>
      </c>
    </row>
    <row r="6953" spans="1:8">
      <c r="A6953" s="23">
        <v>6950</v>
      </c>
      <c r="B6953" s="23">
        <v>1500</v>
      </c>
      <c r="C6953" s="23">
        <v>1</v>
      </c>
      <c r="D6953" s="23">
        <v>3000</v>
      </c>
      <c r="E6953" s="23">
        <v>5</v>
      </c>
      <c r="F6953" s="23">
        <v>0</v>
      </c>
      <c r="G6953" s="23">
        <v>10</v>
      </c>
      <c r="H6953" s="25">
        <v>29.99518204</v>
      </c>
    </row>
    <row r="6954" spans="1:8">
      <c r="A6954" s="23">
        <v>6951</v>
      </c>
      <c r="B6954" s="23">
        <v>1500</v>
      </c>
      <c r="C6954" s="23">
        <v>1</v>
      </c>
      <c r="D6954" s="23">
        <v>3000</v>
      </c>
      <c r="E6954" s="23">
        <v>5</v>
      </c>
      <c r="F6954" s="23">
        <v>0</v>
      </c>
      <c r="G6954" s="23">
        <v>40</v>
      </c>
      <c r="H6954" s="25">
        <v>26.242336269999999</v>
      </c>
    </row>
    <row r="6955" spans="1:8">
      <c r="A6955" s="23">
        <v>6952</v>
      </c>
      <c r="B6955" s="23">
        <v>1500</v>
      </c>
      <c r="C6955" s="23">
        <v>1</v>
      </c>
      <c r="D6955" s="23">
        <v>3000</v>
      </c>
      <c r="E6955" s="23">
        <v>5</v>
      </c>
      <c r="F6955" s="23">
        <v>0</v>
      </c>
      <c r="G6955" s="23">
        <v>70</v>
      </c>
      <c r="H6955" s="25">
        <v>24.186418530000001</v>
      </c>
    </row>
    <row r="6956" spans="1:8">
      <c r="A6956" s="23">
        <v>6953</v>
      </c>
      <c r="B6956" s="23">
        <v>1500</v>
      </c>
      <c r="C6956" s="23">
        <v>1</v>
      </c>
      <c r="D6956" s="23">
        <v>3000</v>
      </c>
      <c r="E6956" s="23">
        <v>5</v>
      </c>
      <c r="F6956" s="23">
        <v>0</v>
      </c>
      <c r="G6956" s="23">
        <v>100</v>
      </c>
      <c r="H6956" s="25">
        <v>22.45640564</v>
      </c>
    </row>
    <row r="6957" spans="1:8">
      <c r="A6957" s="23">
        <v>6954</v>
      </c>
      <c r="B6957" s="23">
        <v>1500</v>
      </c>
      <c r="C6957" s="23">
        <v>1</v>
      </c>
      <c r="D6957" s="23">
        <v>3000</v>
      </c>
      <c r="E6957" s="23">
        <v>5</v>
      </c>
      <c r="F6957" s="23">
        <v>30</v>
      </c>
      <c r="G6957" s="23">
        <v>0</v>
      </c>
      <c r="H6957" s="25">
        <v>32.36704254</v>
      </c>
    </row>
    <row r="6958" spans="1:8">
      <c r="A6958" s="23">
        <v>6955</v>
      </c>
      <c r="B6958" s="23">
        <v>1500</v>
      </c>
      <c r="C6958" s="23">
        <v>1</v>
      </c>
      <c r="D6958" s="23">
        <v>3000</v>
      </c>
      <c r="E6958" s="23">
        <v>5</v>
      </c>
      <c r="F6958" s="23">
        <v>30</v>
      </c>
      <c r="G6958" s="23">
        <v>5</v>
      </c>
      <c r="H6958" s="25">
        <v>29.521215439999999</v>
      </c>
    </row>
    <row r="6959" spans="1:8">
      <c r="A6959" s="23">
        <v>6956</v>
      </c>
      <c r="B6959" s="23">
        <v>1500</v>
      </c>
      <c r="C6959" s="23">
        <v>1</v>
      </c>
      <c r="D6959" s="23">
        <v>3000</v>
      </c>
      <c r="E6959" s="23">
        <v>5</v>
      </c>
      <c r="F6959" s="23">
        <v>30</v>
      </c>
      <c r="G6959" s="23">
        <v>10</v>
      </c>
      <c r="H6959" s="25">
        <v>27.892839429999999</v>
      </c>
    </row>
    <row r="6960" spans="1:8">
      <c r="A6960" s="23">
        <v>6957</v>
      </c>
      <c r="B6960" s="23">
        <v>1500</v>
      </c>
      <c r="C6960" s="23">
        <v>1</v>
      </c>
      <c r="D6960" s="23">
        <v>3000</v>
      </c>
      <c r="E6960" s="23">
        <v>5</v>
      </c>
      <c r="F6960" s="23">
        <v>30</v>
      </c>
      <c r="G6960" s="23">
        <v>40</v>
      </c>
      <c r="H6960" s="25">
        <v>24.467330929999999</v>
      </c>
    </row>
    <row r="6961" spans="1:8">
      <c r="A6961" s="23">
        <v>6958</v>
      </c>
      <c r="B6961" s="23">
        <v>1500</v>
      </c>
      <c r="C6961" s="23">
        <v>1</v>
      </c>
      <c r="D6961" s="23">
        <v>3000</v>
      </c>
      <c r="E6961" s="23">
        <v>5</v>
      </c>
      <c r="F6961" s="23">
        <v>30</v>
      </c>
      <c r="G6961" s="23">
        <v>70</v>
      </c>
      <c r="H6961" s="25">
        <v>22.468734739999999</v>
      </c>
    </row>
    <row r="6962" spans="1:8">
      <c r="A6962" s="23">
        <v>6959</v>
      </c>
      <c r="B6962" s="23">
        <v>1500</v>
      </c>
      <c r="C6962" s="23">
        <v>1</v>
      </c>
      <c r="D6962" s="23">
        <v>3000</v>
      </c>
      <c r="E6962" s="23">
        <v>5</v>
      </c>
      <c r="F6962" s="23">
        <v>30</v>
      </c>
      <c r="G6962" s="23">
        <v>100</v>
      </c>
      <c r="H6962" s="25">
        <v>20.848781590000002</v>
      </c>
    </row>
    <row r="6963" spans="1:8">
      <c r="A6963" s="23">
        <v>6960</v>
      </c>
      <c r="B6963" s="23">
        <v>1500</v>
      </c>
      <c r="C6963" s="23">
        <v>1</v>
      </c>
      <c r="D6963" s="23">
        <v>3000</v>
      </c>
      <c r="E6963" s="23">
        <v>5</v>
      </c>
      <c r="F6963" s="23">
        <v>60</v>
      </c>
      <c r="G6963" s="23">
        <v>0</v>
      </c>
      <c r="H6963" s="25">
        <v>24.982185359999999</v>
      </c>
    </row>
    <row r="6964" spans="1:8">
      <c r="A6964" s="23">
        <v>6961</v>
      </c>
      <c r="B6964" s="23">
        <v>1500</v>
      </c>
      <c r="C6964" s="23">
        <v>1</v>
      </c>
      <c r="D6964" s="23">
        <v>3000</v>
      </c>
      <c r="E6964" s="23">
        <v>5</v>
      </c>
      <c r="F6964" s="23">
        <v>60</v>
      </c>
      <c r="G6964" s="23">
        <v>5</v>
      </c>
      <c r="H6964" s="25">
        <v>22.312601090000001</v>
      </c>
    </row>
    <row r="6965" spans="1:8">
      <c r="A6965" s="23">
        <v>6962</v>
      </c>
      <c r="B6965" s="23">
        <v>1500</v>
      </c>
      <c r="C6965" s="23">
        <v>1</v>
      </c>
      <c r="D6965" s="23">
        <v>3000</v>
      </c>
      <c r="E6965" s="23">
        <v>5</v>
      </c>
      <c r="F6965" s="23">
        <v>60</v>
      </c>
      <c r="G6965" s="23">
        <v>10</v>
      </c>
      <c r="H6965" s="25">
        <v>21.026821139999999</v>
      </c>
    </row>
    <row r="6966" spans="1:8">
      <c r="A6966" s="23">
        <v>6963</v>
      </c>
      <c r="B6966" s="23">
        <v>1500</v>
      </c>
      <c r="C6966" s="23">
        <v>1</v>
      </c>
      <c r="D6966" s="23">
        <v>3000</v>
      </c>
      <c r="E6966" s="23">
        <v>5</v>
      </c>
      <c r="F6966" s="23">
        <v>60</v>
      </c>
      <c r="G6966" s="23">
        <v>40</v>
      </c>
      <c r="H6966" s="25">
        <v>18.380443570000001</v>
      </c>
    </row>
    <row r="6967" spans="1:8">
      <c r="A6967" s="23">
        <v>6964</v>
      </c>
      <c r="B6967" s="23">
        <v>1500</v>
      </c>
      <c r="C6967" s="23">
        <v>1</v>
      </c>
      <c r="D6967" s="23">
        <v>3000</v>
      </c>
      <c r="E6967" s="23">
        <v>5</v>
      </c>
      <c r="F6967" s="23">
        <v>60</v>
      </c>
      <c r="G6967" s="23">
        <v>70</v>
      </c>
      <c r="H6967" s="25">
        <v>16.89696503</v>
      </c>
    </row>
    <row r="6968" spans="1:8">
      <c r="A6968" s="23">
        <v>6965</v>
      </c>
      <c r="B6968" s="23">
        <v>1500</v>
      </c>
      <c r="C6968" s="23">
        <v>1</v>
      </c>
      <c r="D6968" s="23">
        <v>3000</v>
      </c>
      <c r="E6968" s="23">
        <v>5</v>
      </c>
      <c r="F6968" s="23">
        <v>60</v>
      </c>
      <c r="G6968" s="23">
        <v>100</v>
      </c>
      <c r="H6968" s="25">
        <v>15.71942043</v>
      </c>
    </row>
    <row r="6969" spans="1:8">
      <c r="A6969" s="23">
        <v>6966</v>
      </c>
      <c r="B6969" s="23">
        <v>1500</v>
      </c>
      <c r="C6969" s="23">
        <v>1</v>
      </c>
      <c r="D6969" s="23">
        <v>3000</v>
      </c>
      <c r="E6969" s="23">
        <v>10</v>
      </c>
      <c r="F6969" s="23">
        <v>0</v>
      </c>
      <c r="G6969" s="23">
        <v>0</v>
      </c>
      <c r="H6969" s="25">
        <v>34.98290634</v>
      </c>
    </row>
    <row r="6970" spans="1:8">
      <c r="A6970" s="23">
        <v>6967</v>
      </c>
      <c r="B6970" s="23">
        <v>1500</v>
      </c>
      <c r="C6970" s="23">
        <v>1</v>
      </c>
      <c r="D6970" s="23">
        <v>3000</v>
      </c>
      <c r="E6970" s="23">
        <v>10</v>
      </c>
      <c r="F6970" s="23">
        <v>0</v>
      </c>
      <c r="G6970" s="23">
        <v>5</v>
      </c>
      <c r="H6970" s="25">
        <v>32.083213809999997</v>
      </c>
    </row>
    <row r="6971" spans="1:8">
      <c r="A6971" s="23">
        <v>6968</v>
      </c>
      <c r="B6971" s="23">
        <v>1500</v>
      </c>
      <c r="C6971" s="23">
        <v>1</v>
      </c>
      <c r="D6971" s="23">
        <v>3000</v>
      </c>
      <c r="E6971" s="23">
        <v>10</v>
      </c>
      <c r="F6971" s="23">
        <v>0</v>
      </c>
      <c r="G6971" s="23">
        <v>10</v>
      </c>
      <c r="H6971" s="25">
        <v>30.281148909999999</v>
      </c>
    </row>
    <row r="6972" spans="1:8">
      <c r="A6972" s="23">
        <v>6969</v>
      </c>
      <c r="B6972" s="23">
        <v>1500</v>
      </c>
      <c r="C6972" s="23">
        <v>1</v>
      </c>
      <c r="D6972" s="23">
        <v>3000</v>
      </c>
      <c r="E6972" s="23">
        <v>10</v>
      </c>
      <c r="F6972" s="23">
        <v>0</v>
      </c>
      <c r="G6972" s="23">
        <v>40</v>
      </c>
      <c r="H6972" s="25">
        <v>26.448822020000001</v>
      </c>
    </row>
    <row r="6973" spans="1:8">
      <c r="A6973" s="23">
        <v>6970</v>
      </c>
      <c r="B6973" s="23">
        <v>1500</v>
      </c>
      <c r="C6973" s="23">
        <v>1</v>
      </c>
      <c r="D6973" s="23">
        <v>3000</v>
      </c>
      <c r="E6973" s="23">
        <v>10</v>
      </c>
      <c r="F6973" s="23">
        <v>0</v>
      </c>
      <c r="G6973" s="23">
        <v>70</v>
      </c>
      <c r="H6973" s="25">
        <v>24.35450363</v>
      </c>
    </row>
    <row r="6974" spans="1:8">
      <c r="A6974" s="23">
        <v>6971</v>
      </c>
      <c r="B6974" s="23">
        <v>1500</v>
      </c>
      <c r="C6974" s="23">
        <v>1</v>
      </c>
      <c r="D6974" s="23">
        <v>3000</v>
      </c>
      <c r="E6974" s="23">
        <v>10</v>
      </c>
      <c r="F6974" s="23">
        <v>0</v>
      </c>
      <c r="G6974" s="23">
        <v>100</v>
      </c>
      <c r="H6974" s="25">
        <v>22.606603620000001</v>
      </c>
    </row>
    <row r="6975" spans="1:8">
      <c r="A6975" s="23">
        <v>6972</v>
      </c>
      <c r="B6975" s="23">
        <v>1500</v>
      </c>
      <c r="C6975" s="23">
        <v>1</v>
      </c>
      <c r="D6975" s="23">
        <v>3000</v>
      </c>
      <c r="E6975" s="23">
        <v>10</v>
      </c>
      <c r="F6975" s="23">
        <v>30</v>
      </c>
      <c r="G6975" s="23">
        <v>0</v>
      </c>
      <c r="H6975" s="25">
        <v>32.680770870000003</v>
      </c>
    </row>
    <row r="6976" spans="1:8">
      <c r="A6976" s="23">
        <v>6973</v>
      </c>
      <c r="B6976" s="23">
        <v>1500</v>
      </c>
      <c r="C6976" s="23">
        <v>1</v>
      </c>
      <c r="D6976" s="23">
        <v>3000</v>
      </c>
      <c r="E6976" s="23">
        <v>10</v>
      </c>
      <c r="F6976" s="23">
        <v>30</v>
      </c>
      <c r="G6976" s="23">
        <v>5</v>
      </c>
      <c r="H6976" s="25">
        <v>29.792835239999999</v>
      </c>
    </row>
    <row r="6977" spans="1:8">
      <c r="A6977" s="23">
        <v>6974</v>
      </c>
      <c r="B6977" s="23">
        <v>1500</v>
      </c>
      <c r="C6977" s="23">
        <v>1</v>
      </c>
      <c r="D6977" s="23">
        <v>3000</v>
      </c>
      <c r="E6977" s="23">
        <v>10</v>
      </c>
      <c r="F6977" s="23">
        <v>30</v>
      </c>
      <c r="G6977" s="23">
        <v>10</v>
      </c>
      <c r="H6977" s="25">
        <v>28.133230210000001</v>
      </c>
    </row>
    <row r="6978" spans="1:8">
      <c r="A6978" s="23">
        <v>6975</v>
      </c>
      <c r="B6978" s="23">
        <v>1500</v>
      </c>
      <c r="C6978" s="23">
        <v>1</v>
      </c>
      <c r="D6978" s="23">
        <v>3000</v>
      </c>
      <c r="E6978" s="23">
        <v>10</v>
      </c>
      <c r="F6978" s="23">
        <v>30</v>
      </c>
      <c r="G6978" s="23">
        <v>40</v>
      </c>
      <c r="H6978" s="25">
        <v>24.641765589999999</v>
      </c>
    </row>
    <row r="6979" spans="1:8">
      <c r="A6979" s="23">
        <v>6976</v>
      </c>
      <c r="B6979" s="23">
        <v>1500</v>
      </c>
      <c r="C6979" s="23">
        <v>1</v>
      </c>
      <c r="D6979" s="23">
        <v>3000</v>
      </c>
      <c r="E6979" s="23">
        <v>10</v>
      </c>
      <c r="F6979" s="23">
        <v>30</v>
      </c>
      <c r="G6979" s="23">
        <v>70</v>
      </c>
      <c r="H6979" s="25">
        <v>22.620567319999999</v>
      </c>
    </row>
    <row r="6980" spans="1:8">
      <c r="A6980" s="23">
        <v>6977</v>
      </c>
      <c r="B6980" s="23">
        <v>1500</v>
      </c>
      <c r="C6980" s="23">
        <v>1</v>
      </c>
      <c r="D6980" s="23">
        <v>3000</v>
      </c>
      <c r="E6980" s="23">
        <v>10</v>
      </c>
      <c r="F6980" s="23">
        <v>30</v>
      </c>
      <c r="G6980" s="23">
        <v>100</v>
      </c>
      <c r="H6980" s="25">
        <v>20.975585939999998</v>
      </c>
    </row>
    <row r="6981" spans="1:8">
      <c r="A6981" s="23">
        <v>6978</v>
      </c>
      <c r="B6981" s="23">
        <v>1500</v>
      </c>
      <c r="C6981" s="23">
        <v>1</v>
      </c>
      <c r="D6981" s="23">
        <v>3000</v>
      </c>
      <c r="E6981" s="23">
        <v>10</v>
      </c>
      <c r="F6981" s="23">
        <v>60</v>
      </c>
      <c r="G6981" s="23">
        <v>0</v>
      </c>
      <c r="H6981" s="25">
        <v>25.157403949999999</v>
      </c>
    </row>
    <row r="6982" spans="1:8">
      <c r="A6982" s="23">
        <v>6979</v>
      </c>
      <c r="B6982" s="23">
        <v>1500</v>
      </c>
      <c r="C6982" s="23">
        <v>1</v>
      </c>
      <c r="D6982" s="23">
        <v>3000</v>
      </c>
      <c r="E6982" s="23">
        <v>10</v>
      </c>
      <c r="F6982" s="23">
        <v>60</v>
      </c>
      <c r="G6982" s="23">
        <v>5</v>
      </c>
      <c r="H6982" s="25">
        <v>22.462450029999999</v>
      </c>
    </row>
    <row r="6983" spans="1:8">
      <c r="A6983" s="23">
        <v>6980</v>
      </c>
      <c r="B6983" s="23">
        <v>1500</v>
      </c>
      <c r="C6983" s="23">
        <v>1</v>
      </c>
      <c r="D6983" s="23">
        <v>3000</v>
      </c>
      <c r="E6983" s="23">
        <v>10</v>
      </c>
      <c r="F6983" s="23">
        <v>60</v>
      </c>
      <c r="G6983" s="23">
        <v>10</v>
      </c>
      <c r="H6983" s="25">
        <v>21.159799580000001</v>
      </c>
    </row>
    <row r="6984" spans="1:8">
      <c r="A6984" s="23">
        <v>6981</v>
      </c>
      <c r="B6984" s="23">
        <v>1500</v>
      </c>
      <c r="C6984" s="23">
        <v>1</v>
      </c>
      <c r="D6984" s="23">
        <v>3000</v>
      </c>
      <c r="E6984" s="23">
        <v>10</v>
      </c>
      <c r="F6984" s="23">
        <v>60</v>
      </c>
      <c r="G6984" s="23">
        <v>40</v>
      </c>
      <c r="H6984" s="25">
        <v>18.477252960000001</v>
      </c>
    </row>
    <row r="6985" spans="1:8">
      <c r="A6985" s="23">
        <v>6982</v>
      </c>
      <c r="B6985" s="23">
        <v>1500</v>
      </c>
      <c r="C6985" s="23">
        <v>1</v>
      </c>
      <c r="D6985" s="23">
        <v>3000</v>
      </c>
      <c r="E6985" s="23">
        <v>10</v>
      </c>
      <c r="F6985" s="23">
        <v>60</v>
      </c>
      <c r="G6985" s="23">
        <v>70</v>
      </c>
      <c r="H6985" s="25">
        <v>16.975908279999999</v>
      </c>
    </row>
    <row r="6986" spans="1:8">
      <c r="A6986" s="23">
        <v>6983</v>
      </c>
      <c r="B6986" s="23">
        <v>1500</v>
      </c>
      <c r="C6986" s="23">
        <v>1</v>
      </c>
      <c r="D6986" s="23">
        <v>3000</v>
      </c>
      <c r="E6986" s="23">
        <v>10</v>
      </c>
      <c r="F6986" s="23">
        <v>60</v>
      </c>
      <c r="G6986" s="23">
        <v>100</v>
      </c>
      <c r="H6986" s="25">
        <v>15.79664612</v>
      </c>
    </row>
    <row r="6987" spans="1:8">
      <c r="A6987" s="23">
        <v>6984</v>
      </c>
      <c r="B6987" s="23">
        <v>1500</v>
      </c>
      <c r="C6987" s="23">
        <v>1</v>
      </c>
      <c r="D6987" s="23">
        <v>3000</v>
      </c>
      <c r="E6987" s="23">
        <v>20</v>
      </c>
      <c r="F6987" s="23">
        <v>0</v>
      </c>
      <c r="G6987" s="23">
        <v>0</v>
      </c>
      <c r="H6987" s="25">
        <v>35.144500729999997</v>
      </c>
    </row>
    <row r="6988" spans="1:8">
      <c r="A6988" s="23">
        <v>6985</v>
      </c>
      <c r="B6988" s="23">
        <v>1500</v>
      </c>
      <c r="C6988" s="23">
        <v>1</v>
      </c>
      <c r="D6988" s="23">
        <v>3000</v>
      </c>
      <c r="E6988" s="23">
        <v>20</v>
      </c>
      <c r="F6988" s="23">
        <v>0</v>
      </c>
      <c r="G6988" s="23">
        <v>5</v>
      </c>
      <c r="H6988" s="25">
        <v>32.21966553</v>
      </c>
    </row>
    <row r="6989" spans="1:8">
      <c r="A6989" s="23">
        <v>6986</v>
      </c>
      <c r="B6989" s="23">
        <v>1500</v>
      </c>
      <c r="C6989" s="23">
        <v>1</v>
      </c>
      <c r="D6989" s="23">
        <v>3000</v>
      </c>
      <c r="E6989" s="23">
        <v>20</v>
      </c>
      <c r="F6989" s="23">
        <v>0</v>
      </c>
      <c r="G6989" s="23">
        <v>10</v>
      </c>
      <c r="H6989" s="25">
        <v>30.407665250000001</v>
      </c>
    </row>
    <row r="6990" spans="1:8">
      <c r="A6990" s="23">
        <v>6987</v>
      </c>
      <c r="B6990" s="23">
        <v>1500</v>
      </c>
      <c r="C6990" s="23">
        <v>1</v>
      </c>
      <c r="D6990" s="23">
        <v>3000</v>
      </c>
      <c r="E6990" s="23">
        <v>20</v>
      </c>
      <c r="F6990" s="23">
        <v>0</v>
      </c>
      <c r="G6990" s="23">
        <v>40</v>
      </c>
      <c r="H6990" s="25">
        <v>26.541198730000001</v>
      </c>
    </row>
    <row r="6991" spans="1:8">
      <c r="A6991" s="23">
        <v>6988</v>
      </c>
      <c r="B6991" s="23">
        <v>1500</v>
      </c>
      <c r="C6991" s="23">
        <v>1</v>
      </c>
      <c r="D6991" s="23">
        <v>3000</v>
      </c>
      <c r="E6991" s="23">
        <v>20</v>
      </c>
      <c r="F6991" s="23">
        <v>0</v>
      </c>
      <c r="G6991" s="23">
        <v>70</v>
      </c>
      <c r="H6991" s="25">
        <v>24.430336</v>
      </c>
    </row>
    <row r="6992" spans="1:8">
      <c r="A6992" s="23">
        <v>6989</v>
      </c>
      <c r="B6992" s="23">
        <v>1500</v>
      </c>
      <c r="C6992" s="23">
        <v>1</v>
      </c>
      <c r="D6992" s="23">
        <v>3000</v>
      </c>
      <c r="E6992" s="23">
        <v>20</v>
      </c>
      <c r="F6992" s="23">
        <v>0</v>
      </c>
      <c r="G6992" s="23">
        <v>100</v>
      </c>
      <c r="H6992" s="25">
        <v>22.674690250000001</v>
      </c>
    </row>
    <row r="6993" spans="1:8">
      <c r="A6993" s="23">
        <v>6990</v>
      </c>
      <c r="B6993" s="23">
        <v>1500</v>
      </c>
      <c r="C6993" s="23">
        <v>1</v>
      </c>
      <c r="D6993" s="23">
        <v>3000</v>
      </c>
      <c r="E6993" s="23">
        <v>20</v>
      </c>
      <c r="F6993" s="23">
        <v>30</v>
      </c>
      <c r="G6993" s="23">
        <v>0</v>
      </c>
      <c r="H6993" s="25">
        <v>32.818611150000002</v>
      </c>
    </row>
    <row r="6994" spans="1:8">
      <c r="A6994" s="23">
        <v>6991</v>
      </c>
      <c r="B6994" s="23">
        <v>1500</v>
      </c>
      <c r="C6994" s="23">
        <v>1</v>
      </c>
      <c r="D6994" s="23">
        <v>3000</v>
      </c>
      <c r="E6994" s="23">
        <v>20</v>
      </c>
      <c r="F6994" s="23">
        <v>30</v>
      </c>
      <c r="G6994" s="23">
        <v>5</v>
      </c>
      <c r="H6994" s="25">
        <v>29.913124079999999</v>
      </c>
    </row>
    <row r="6995" spans="1:8">
      <c r="A6995" s="23">
        <v>6992</v>
      </c>
      <c r="B6995" s="23">
        <v>1500</v>
      </c>
      <c r="C6995" s="23">
        <v>1</v>
      </c>
      <c r="D6995" s="23">
        <v>3000</v>
      </c>
      <c r="E6995" s="23">
        <v>20</v>
      </c>
      <c r="F6995" s="23">
        <v>30</v>
      </c>
      <c r="G6995" s="23">
        <v>10</v>
      </c>
      <c r="H6995" s="25">
        <v>28.240196229999999</v>
      </c>
    </row>
    <row r="6996" spans="1:8">
      <c r="A6996" s="23">
        <v>6993</v>
      </c>
      <c r="B6996" s="23">
        <v>1500</v>
      </c>
      <c r="C6996" s="23">
        <v>1</v>
      </c>
      <c r="D6996" s="23">
        <v>3000</v>
      </c>
      <c r="E6996" s="23">
        <v>20</v>
      </c>
      <c r="F6996" s="23">
        <v>30</v>
      </c>
      <c r="G6996" s="23">
        <v>40</v>
      </c>
      <c r="H6996" s="25">
        <v>24.720365520000001</v>
      </c>
    </row>
    <row r="6997" spans="1:8">
      <c r="A6997" s="23">
        <v>6994</v>
      </c>
      <c r="B6997" s="23">
        <v>1500</v>
      </c>
      <c r="C6997" s="23">
        <v>1</v>
      </c>
      <c r="D6997" s="23">
        <v>3000</v>
      </c>
      <c r="E6997" s="23">
        <v>20</v>
      </c>
      <c r="F6997" s="23">
        <v>30</v>
      </c>
      <c r="G6997" s="23">
        <v>70</v>
      </c>
      <c r="H6997" s="25">
        <v>22.689397809999999</v>
      </c>
    </row>
    <row r="6998" spans="1:8">
      <c r="A6998" s="23">
        <v>6995</v>
      </c>
      <c r="B6998" s="23">
        <v>1500</v>
      </c>
      <c r="C6998" s="23">
        <v>1</v>
      </c>
      <c r="D6998" s="23">
        <v>3000</v>
      </c>
      <c r="E6998" s="23">
        <v>20</v>
      </c>
      <c r="F6998" s="23">
        <v>30</v>
      </c>
      <c r="G6998" s="23">
        <v>100</v>
      </c>
      <c r="H6998" s="25">
        <v>21.03332138</v>
      </c>
    </row>
    <row r="6999" spans="1:8">
      <c r="A6999" s="23">
        <v>6996</v>
      </c>
      <c r="B6999" s="23">
        <v>1500</v>
      </c>
      <c r="C6999" s="23">
        <v>1</v>
      </c>
      <c r="D6999" s="23">
        <v>3000</v>
      </c>
      <c r="E6999" s="23">
        <v>20</v>
      </c>
      <c r="F6999" s="23">
        <v>60</v>
      </c>
      <c r="G6999" s="23">
        <v>0</v>
      </c>
      <c r="H6999" s="25">
        <v>25.236145019999999</v>
      </c>
    </row>
    <row r="7000" spans="1:8">
      <c r="A7000" s="23">
        <v>6997</v>
      </c>
      <c r="B7000" s="23">
        <v>1500</v>
      </c>
      <c r="C7000" s="23">
        <v>1</v>
      </c>
      <c r="D7000" s="23">
        <v>3000</v>
      </c>
      <c r="E7000" s="23">
        <v>20</v>
      </c>
      <c r="F7000" s="23">
        <v>60</v>
      </c>
      <c r="G7000" s="23">
        <v>5</v>
      </c>
      <c r="H7000" s="25">
        <v>22.53041077</v>
      </c>
    </row>
    <row r="7001" spans="1:8">
      <c r="A7001" s="23">
        <v>6998</v>
      </c>
      <c r="B7001" s="23">
        <v>1500</v>
      </c>
      <c r="C7001" s="23">
        <v>1</v>
      </c>
      <c r="D7001" s="23">
        <v>3000</v>
      </c>
      <c r="E7001" s="23">
        <v>20</v>
      </c>
      <c r="F7001" s="23">
        <v>60</v>
      </c>
      <c r="G7001" s="23">
        <v>10</v>
      </c>
      <c r="H7001" s="25">
        <v>21.220329289999999</v>
      </c>
    </row>
    <row r="7002" spans="1:8">
      <c r="A7002" s="23">
        <v>6999</v>
      </c>
      <c r="B7002" s="23">
        <v>1500</v>
      </c>
      <c r="C7002" s="23">
        <v>1</v>
      </c>
      <c r="D7002" s="23">
        <v>3000</v>
      </c>
      <c r="E7002" s="23">
        <v>20</v>
      </c>
      <c r="F7002" s="23">
        <v>60</v>
      </c>
      <c r="G7002" s="23">
        <v>40</v>
      </c>
      <c r="H7002" s="25">
        <v>18.52172852</v>
      </c>
    </row>
    <row r="7003" spans="1:8">
      <c r="A7003" s="23">
        <v>7000</v>
      </c>
      <c r="B7003" s="23">
        <v>1500</v>
      </c>
      <c r="C7003" s="23">
        <v>1</v>
      </c>
      <c r="D7003" s="23">
        <v>3000</v>
      </c>
      <c r="E7003" s="23">
        <v>20</v>
      </c>
      <c r="F7003" s="23">
        <v>60</v>
      </c>
      <c r="G7003" s="23">
        <v>70</v>
      </c>
      <c r="H7003" s="25">
        <v>17.012432100000002</v>
      </c>
    </row>
    <row r="7004" spans="1:8">
      <c r="A7004" s="23">
        <v>7001</v>
      </c>
      <c r="B7004" s="23">
        <v>1500</v>
      </c>
      <c r="C7004" s="23">
        <v>1</v>
      </c>
      <c r="D7004" s="23">
        <v>3000</v>
      </c>
      <c r="E7004" s="23">
        <v>20</v>
      </c>
      <c r="F7004" s="23">
        <v>60</v>
      </c>
      <c r="G7004" s="23">
        <v>100</v>
      </c>
      <c r="H7004" s="25">
        <v>15.832605360000001</v>
      </c>
    </row>
    <row r="7005" spans="1:8">
      <c r="A7005" s="23">
        <v>7002</v>
      </c>
      <c r="B7005" s="23">
        <v>1500</v>
      </c>
      <c r="C7005" s="23">
        <v>1</v>
      </c>
      <c r="D7005" s="23">
        <v>3000</v>
      </c>
      <c r="E7005" s="23">
        <v>50</v>
      </c>
      <c r="F7005" s="23">
        <v>0</v>
      </c>
      <c r="G7005" s="23">
        <v>0</v>
      </c>
      <c r="H7005" s="25">
        <v>35.23353195</v>
      </c>
    </row>
    <row r="7006" spans="1:8">
      <c r="A7006" s="23">
        <v>7003</v>
      </c>
      <c r="B7006" s="23">
        <v>1500</v>
      </c>
      <c r="C7006" s="23">
        <v>1</v>
      </c>
      <c r="D7006" s="23">
        <v>3000</v>
      </c>
      <c r="E7006" s="23">
        <v>50</v>
      </c>
      <c r="F7006" s="23">
        <v>0</v>
      </c>
      <c r="G7006" s="23">
        <v>5</v>
      </c>
      <c r="H7006" s="25">
        <v>32.295383450000003</v>
      </c>
    </row>
    <row r="7007" spans="1:8">
      <c r="A7007" s="23">
        <v>7004</v>
      </c>
      <c r="B7007" s="23">
        <v>1500</v>
      </c>
      <c r="C7007" s="23">
        <v>1</v>
      </c>
      <c r="D7007" s="23">
        <v>3000</v>
      </c>
      <c r="E7007" s="23">
        <v>50</v>
      </c>
      <c r="F7007" s="23">
        <v>0</v>
      </c>
      <c r="G7007" s="23">
        <v>10</v>
      </c>
      <c r="H7007" s="25">
        <v>30.478111269999999</v>
      </c>
    </row>
    <row r="7008" spans="1:8">
      <c r="A7008" s="23">
        <v>7005</v>
      </c>
      <c r="B7008" s="23">
        <v>1500</v>
      </c>
      <c r="C7008" s="23">
        <v>1</v>
      </c>
      <c r="D7008" s="23">
        <v>3000</v>
      </c>
      <c r="E7008" s="23">
        <v>50</v>
      </c>
      <c r="F7008" s="23">
        <v>0</v>
      </c>
      <c r="G7008" s="23">
        <v>40</v>
      </c>
      <c r="H7008" s="25">
        <v>26.59303474</v>
      </c>
    </row>
    <row r="7009" spans="1:8">
      <c r="A7009" s="23">
        <v>7006</v>
      </c>
      <c r="B7009" s="23">
        <v>1500</v>
      </c>
      <c r="C7009" s="23">
        <v>1</v>
      </c>
      <c r="D7009" s="23">
        <v>3000</v>
      </c>
      <c r="E7009" s="23">
        <v>50</v>
      </c>
      <c r="F7009" s="23">
        <v>0</v>
      </c>
      <c r="G7009" s="23">
        <v>70</v>
      </c>
      <c r="H7009" s="25">
        <v>24.47311783</v>
      </c>
    </row>
    <row r="7010" spans="1:8">
      <c r="A7010" s="23">
        <v>7007</v>
      </c>
      <c r="B7010" s="23">
        <v>1500</v>
      </c>
      <c r="C7010" s="23">
        <v>1</v>
      </c>
      <c r="D7010" s="23">
        <v>3000</v>
      </c>
      <c r="E7010" s="23">
        <v>50</v>
      </c>
      <c r="F7010" s="23">
        <v>0</v>
      </c>
      <c r="G7010" s="23">
        <v>100</v>
      </c>
      <c r="H7010" s="25">
        <v>22.713243479999999</v>
      </c>
    </row>
    <row r="7011" spans="1:8">
      <c r="A7011" s="23">
        <v>7008</v>
      </c>
      <c r="B7011" s="23">
        <v>1500</v>
      </c>
      <c r="C7011" s="23">
        <v>1</v>
      </c>
      <c r="D7011" s="23">
        <v>3000</v>
      </c>
      <c r="E7011" s="23">
        <v>50</v>
      </c>
      <c r="F7011" s="23">
        <v>30</v>
      </c>
      <c r="G7011" s="23">
        <v>0</v>
      </c>
      <c r="H7011" s="25">
        <v>32.894962309999997</v>
      </c>
    </row>
    <row r="7012" spans="1:8">
      <c r="A7012" s="23">
        <v>7009</v>
      </c>
      <c r="B7012" s="23">
        <v>1500</v>
      </c>
      <c r="C7012" s="23">
        <v>1</v>
      </c>
      <c r="D7012" s="23">
        <v>3000</v>
      </c>
      <c r="E7012" s="23">
        <v>50</v>
      </c>
      <c r="F7012" s="23">
        <v>30</v>
      </c>
      <c r="G7012" s="23">
        <v>5</v>
      </c>
      <c r="H7012" s="25">
        <v>29.98014641</v>
      </c>
    </row>
    <row r="7013" spans="1:8">
      <c r="A7013" s="23">
        <v>7010</v>
      </c>
      <c r="B7013" s="23">
        <v>1500</v>
      </c>
      <c r="C7013" s="23">
        <v>1</v>
      </c>
      <c r="D7013" s="23">
        <v>3000</v>
      </c>
      <c r="E7013" s="23">
        <v>50</v>
      </c>
      <c r="F7013" s="23">
        <v>30</v>
      </c>
      <c r="G7013" s="23">
        <v>10</v>
      </c>
      <c r="H7013" s="25">
        <v>28.299995419999998</v>
      </c>
    </row>
    <row r="7014" spans="1:8">
      <c r="A7014" s="23">
        <v>7011</v>
      </c>
      <c r="B7014" s="23">
        <v>1500</v>
      </c>
      <c r="C7014" s="23">
        <v>1</v>
      </c>
      <c r="D7014" s="23">
        <v>3000</v>
      </c>
      <c r="E7014" s="23">
        <v>50</v>
      </c>
      <c r="F7014" s="23">
        <v>30</v>
      </c>
      <c r="G7014" s="23">
        <v>40</v>
      </c>
      <c r="H7014" s="25">
        <v>24.764678960000001</v>
      </c>
    </row>
    <row r="7015" spans="1:8">
      <c r="A7015" s="23">
        <v>7012</v>
      </c>
      <c r="B7015" s="23">
        <v>1500</v>
      </c>
      <c r="C7015" s="23">
        <v>1</v>
      </c>
      <c r="D7015" s="23">
        <v>3000</v>
      </c>
      <c r="E7015" s="23">
        <v>50</v>
      </c>
      <c r="F7015" s="23">
        <v>30</v>
      </c>
      <c r="G7015" s="23">
        <v>70</v>
      </c>
      <c r="H7015" s="25">
        <v>22.72837067</v>
      </c>
    </row>
    <row r="7016" spans="1:8">
      <c r="A7016" s="23">
        <v>7013</v>
      </c>
      <c r="B7016" s="23">
        <v>1500</v>
      </c>
      <c r="C7016" s="23">
        <v>1</v>
      </c>
      <c r="D7016" s="23">
        <v>3000</v>
      </c>
      <c r="E7016" s="23">
        <v>50</v>
      </c>
      <c r="F7016" s="23">
        <v>30</v>
      </c>
      <c r="G7016" s="23">
        <v>100</v>
      </c>
      <c r="H7016" s="25">
        <v>21.066104889999998</v>
      </c>
    </row>
    <row r="7017" spans="1:8">
      <c r="A7017" s="23">
        <v>7014</v>
      </c>
      <c r="B7017" s="23">
        <v>1500</v>
      </c>
      <c r="C7017" s="23">
        <v>1</v>
      </c>
      <c r="D7017" s="23">
        <v>3000</v>
      </c>
      <c r="E7017" s="23">
        <v>50</v>
      </c>
      <c r="F7017" s="23">
        <v>60</v>
      </c>
      <c r="G7017" s="23">
        <v>0</v>
      </c>
      <c r="H7017" s="25">
        <v>25.280460359999999</v>
      </c>
    </row>
    <row r="7018" spans="1:8">
      <c r="A7018" s="23">
        <v>7015</v>
      </c>
      <c r="B7018" s="23">
        <v>1500</v>
      </c>
      <c r="C7018" s="23">
        <v>1</v>
      </c>
      <c r="D7018" s="23">
        <v>3000</v>
      </c>
      <c r="E7018" s="23">
        <v>50</v>
      </c>
      <c r="F7018" s="23">
        <v>60</v>
      </c>
      <c r="G7018" s="23">
        <v>5</v>
      </c>
      <c r="H7018" s="25">
        <v>22.568904880000002</v>
      </c>
    </row>
    <row r="7019" spans="1:8">
      <c r="A7019" s="23">
        <v>7016</v>
      </c>
      <c r="B7019" s="23">
        <v>1500</v>
      </c>
      <c r="C7019" s="23">
        <v>1</v>
      </c>
      <c r="D7019" s="23">
        <v>3000</v>
      </c>
      <c r="E7019" s="23">
        <v>50</v>
      </c>
      <c r="F7019" s="23">
        <v>60</v>
      </c>
      <c r="G7019" s="23">
        <v>10</v>
      </c>
      <c r="H7019" s="25">
        <v>21.254695890000001</v>
      </c>
    </row>
    <row r="7020" spans="1:8">
      <c r="A7020" s="23">
        <v>7017</v>
      </c>
      <c r="B7020" s="23">
        <v>1500</v>
      </c>
      <c r="C7020" s="23">
        <v>1</v>
      </c>
      <c r="D7020" s="23">
        <v>3000</v>
      </c>
      <c r="E7020" s="23">
        <v>50</v>
      </c>
      <c r="F7020" s="23">
        <v>60</v>
      </c>
      <c r="G7020" s="23">
        <v>40</v>
      </c>
      <c r="H7020" s="25">
        <v>18.547132489999999</v>
      </c>
    </row>
    <row r="7021" spans="1:8">
      <c r="A7021" s="23">
        <v>7018</v>
      </c>
      <c r="B7021" s="23">
        <v>1500</v>
      </c>
      <c r="C7021" s="23">
        <v>1</v>
      </c>
      <c r="D7021" s="23">
        <v>3000</v>
      </c>
      <c r="E7021" s="23">
        <v>50</v>
      </c>
      <c r="F7021" s="23">
        <v>60</v>
      </c>
      <c r="G7021" s="23">
        <v>70</v>
      </c>
      <c r="H7021" s="25">
        <v>17.033380510000001</v>
      </c>
    </row>
    <row r="7022" spans="1:8">
      <c r="A7022" s="23">
        <v>7019</v>
      </c>
      <c r="B7022" s="23">
        <v>1500</v>
      </c>
      <c r="C7022" s="23">
        <v>1</v>
      </c>
      <c r="D7022" s="23">
        <v>3000</v>
      </c>
      <c r="E7022" s="23">
        <v>50</v>
      </c>
      <c r="F7022" s="23">
        <v>60</v>
      </c>
      <c r="G7022" s="23">
        <v>100</v>
      </c>
      <c r="H7022" s="25">
        <v>15.853318209999999</v>
      </c>
    </row>
    <row r="7023" spans="1:8">
      <c r="A7023" s="23">
        <v>7020</v>
      </c>
      <c r="B7023" s="23">
        <v>1500</v>
      </c>
      <c r="C7023" s="23">
        <v>0.9</v>
      </c>
      <c r="D7023" s="23">
        <v>10</v>
      </c>
      <c r="E7023" s="23">
        <v>1</v>
      </c>
      <c r="F7023" s="23">
        <v>0</v>
      </c>
      <c r="G7023" s="23">
        <v>0</v>
      </c>
      <c r="H7023" s="25">
        <v>0</v>
      </c>
    </row>
    <row r="7024" spans="1:8">
      <c r="A7024" s="23">
        <v>7021</v>
      </c>
      <c r="B7024" s="23">
        <v>1500</v>
      </c>
      <c r="C7024" s="23">
        <v>0.9</v>
      </c>
      <c r="D7024" s="23">
        <v>10</v>
      </c>
      <c r="E7024" s="23">
        <v>1</v>
      </c>
      <c r="F7024" s="23">
        <v>0</v>
      </c>
      <c r="G7024" s="23">
        <v>5</v>
      </c>
      <c r="H7024" s="25">
        <v>0</v>
      </c>
    </row>
    <row r="7025" spans="1:8">
      <c r="A7025" s="23">
        <v>7022</v>
      </c>
      <c r="B7025" s="23">
        <v>1500</v>
      </c>
      <c r="C7025" s="23">
        <v>0.9</v>
      </c>
      <c r="D7025" s="23">
        <v>10</v>
      </c>
      <c r="E7025" s="23">
        <v>1</v>
      </c>
      <c r="F7025" s="23">
        <v>0</v>
      </c>
      <c r="G7025" s="23">
        <v>10</v>
      </c>
      <c r="H7025" s="25">
        <v>0</v>
      </c>
    </row>
    <row r="7026" spans="1:8">
      <c r="A7026" s="23">
        <v>7023</v>
      </c>
      <c r="B7026" s="23">
        <v>1500</v>
      </c>
      <c r="C7026" s="23">
        <v>0.9</v>
      </c>
      <c r="D7026" s="23">
        <v>10</v>
      </c>
      <c r="E7026" s="23">
        <v>1</v>
      </c>
      <c r="F7026" s="23">
        <v>0</v>
      </c>
      <c r="G7026" s="23">
        <v>40</v>
      </c>
      <c r="H7026" s="25">
        <v>0</v>
      </c>
    </row>
    <row r="7027" spans="1:8">
      <c r="A7027" s="23">
        <v>7024</v>
      </c>
      <c r="B7027" s="23">
        <v>1500</v>
      </c>
      <c r="C7027" s="23">
        <v>0.9</v>
      </c>
      <c r="D7027" s="23">
        <v>10</v>
      </c>
      <c r="E7027" s="23">
        <v>1</v>
      </c>
      <c r="F7027" s="23">
        <v>0</v>
      </c>
      <c r="G7027" s="23">
        <v>70</v>
      </c>
      <c r="H7027" s="25">
        <v>0</v>
      </c>
    </row>
    <row r="7028" spans="1:8">
      <c r="A7028" s="23">
        <v>7025</v>
      </c>
      <c r="B7028" s="23">
        <v>1500</v>
      </c>
      <c r="C7028" s="23">
        <v>0.9</v>
      </c>
      <c r="D7028" s="23">
        <v>10</v>
      </c>
      <c r="E7028" s="23">
        <v>1</v>
      </c>
      <c r="F7028" s="23">
        <v>0</v>
      </c>
      <c r="G7028" s="23">
        <v>100</v>
      </c>
      <c r="H7028" s="25">
        <v>0</v>
      </c>
    </row>
    <row r="7029" spans="1:8">
      <c r="A7029" s="23">
        <v>7026</v>
      </c>
      <c r="B7029" s="23">
        <v>1500</v>
      </c>
      <c r="C7029" s="23">
        <v>0.9</v>
      </c>
      <c r="D7029" s="23">
        <v>10</v>
      </c>
      <c r="E7029" s="23">
        <v>1</v>
      </c>
      <c r="F7029" s="23">
        <v>30</v>
      </c>
      <c r="G7029" s="23">
        <v>0</v>
      </c>
      <c r="H7029" s="25">
        <v>0</v>
      </c>
    </row>
    <row r="7030" spans="1:8">
      <c r="A7030" s="23">
        <v>7027</v>
      </c>
      <c r="B7030" s="23">
        <v>1500</v>
      </c>
      <c r="C7030" s="23">
        <v>0.9</v>
      </c>
      <c r="D7030" s="23">
        <v>10</v>
      </c>
      <c r="E7030" s="23">
        <v>1</v>
      </c>
      <c r="F7030" s="23">
        <v>30</v>
      </c>
      <c r="G7030" s="23">
        <v>5</v>
      </c>
      <c r="H7030" s="25">
        <v>0</v>
      </c>
    </row>
    <row r="7031" spans="1:8">
      <c r="A7031" s="23">
        <v>7028</v>
      </c>
      <c r="B7031" s="23">
        <v>1500</v>
      </c>
      <c r="C7031" s="23">
        <v>0.9</v>
      </c>
      <c r="D7031" s="23">
        <v>10</v>
      </c>
      <c r="E7031" s="23">
        <v>1</v>
      </c>
      <c r="F7031" s="23">
        <v>30</v>
      </c>
      <c r="G7031" s="23">
        <v>10</v>
      </c>
      <c r="H7031" s="25">
        <v>0</v>
      </c>
    </row>
    <row r="7032" spans="1:8">
      <c r="A7032" s="23">
        <v>7029</v>
      </c>
      <c r="B7032" s="23">
        <v>1500</v>
      </c>
      <c r="C7032" s="23">
        <v>0.9</v>
      </c>
      <c r="D7032" s="23">
        <v>10</v>
      </c>
      <c r="E7032" s="23">
        <v>1</v>
      </c>
      <c r="F7032" s="23">
        <v>30</v>
      </c>
      <c r="G7032" s="23">
        <v>40</v>
      </c>
      <c r="H7032" s="25">
        <v>0</v>
      </c>
    </row>
    <row r="7033" spans="1:8">
      <c r="A7033" s="23">
        <v>7030</v>
      </c>
      <c r="B7033" s="23">
        <v>1500</v>
      </c>
      <c r="C7033" s="23">
        <v>0.9</v>
      </c>
      <c r="D7033" s="23">
        <v>10</v>
      </c>
      <c r="E7033" s="23">
        <v>1</v>
      </c>
      <c r="F7033" s="23">
        <v>30</v>
      </c>
      <c r="G7033" s="23">
        <v>70</v>
      </c>
      <c r="H7033" s="25">
        <v>0</v>
      </c>
    </row>
    <row r="7034" spans="1:8">
      <c r="A7034" s="23">
        <v>7031</v>
      </c>
      <c r="B7034" s="23">
        <v>1500</v>
      </c>
      <c r="C7034" s="23">
        <v>0.9</v>
      </c>
      <c r="D7034" s="23">
        <v>10</v>
      </c>
      <c r="E7034" s="23">
        <v>1</v>
      </c>
      <c r="F7034" s="23">
        <v>30</v>
      </c>
      <c r="G7034" s="23">
        <v>100</v>
      </c>
      <c r="H7034" s="25">
        <v>0</v>
      </c>
    </row>
    <row r="7035" spans="1:8">
      <c r="A7035" s="23">
        <v>7032</v>
      </c>
      <c r="B7035" s="23">
        <v>1500</v>
      </c>
      <c r="C7035" s="23">
        <v>0.9</v>
      </c>
      <c r="D7035" s="23">
        <v>10</v>
      </c>
      <c r="E7035" s="23">
        <v>1</v>
      </c>
      <c r="F7035" s="23">
        <v>60</v>
      </c>
      <c r="G7035" s="23">
        <v>0</v>
      </c>
      <c r="H7035" s="25">
        <v>0</v>
      </c>
    </row>
    <row r="7036" spans="1:8">
      <c r="A7036" s="23">
        <v>7033</v>
      </c>
      <c r="B7036" s="23">
        <v>1500</v>
      </c>
      <c r="C7036" s="23">
        <v>0.9</v>
      </c>
      <c r="D7036" s="23">
        <v>10</v>
      </c>
      <c r="E7036" s="23">
        <v>1</v>
      </c>
      <c r="F7036" s="23">
        <v>60</v>
      </c>
      <c r="G7036" s="23">
        <v>5</v>
      </c>
      <c r="H7036" s="25">
        <v>0</v>
      </c>
    </row>
    <row r="7037" spans="1:8">
      <c r="A7037" s="23">
        <v>7034</v>
      </c>
      <c r="B7037" s="23">
        <v>1500</v>
      </c>
      <c r="C7037" s="23">
        <v>0.9</v>
      </c>
      <c r="D7037" s="23">
        <v>10</v>
      </c>
      <c r="E7037" s="23">
        <v>1</v>
      </c>
      <c r="F7037" s="23">
        <v>60</v>
      </c>
      <c r="G7037" s="23">
        <v>10</v>
      </c>
      <c r="H7037" s="25">
        <v>0</v>
      </c>
    </row>
    <row r="7038" spans="1:8">
      <c r="A7038" s="23">
        <v>7035</v>
      </c>
      <c r="B7038" s="23">
        <v>1500</v>
      </c>
      <c r="C7038" s="23">
        <v>0.9</v>
      </c>
      <c r="D7038" s="23">
        <v>10</v>
      </c>
      <c r="E7038" s="23">
        <v>1</v>
      </c>
      <c r="F7038" s="23">
        <v>60</v>
      </c>
      <c r="G7038" s="23">
        <v>40</v>
      </c>
      <c r="H7038" s="25">
        <v>0</v>
      </c>
    </row>
    <row r="7039" spans="1:8">
      <c r="A7039" s="23">
        <v>7036</v>
      </c>
      <c r="B7039" s="23">
        <v>1500</v>
      </c>
      <c r="C7039" s="23">
        <v>0.9</v>
      </c>
      <c r="D7039" s="23">
        <v>10</v>
      </c>
      <c r="E7039" s="23">
        <v>1</v>
      </c>
      <c r="F7039" s="23">
        <v>60</v>
      </c>
      <c r="G7039" s="23">
        <v>70</v>
      </c>
      <c r="H7039" s="25">
        <v>0</v>
      </c>
    </row>
    <row r="7040" spans="1:8">
      <c r="A7040" s="23">
        <v>7037</v>
      </c>
      <c r="B7040" s="23">
        <v>1500</v>
      </c>
      <c r="C7040" s="23">
        <v>0.9</v>
      </c>
      <c r="D7040" s="23">
        <v>10</v>
      </c>
      <c r="E7040" s="23">
        <v>1</v>
      </c>
      <c r="F7040" s="23">
        <v>60</v>
      </c>
      <c r="G7040" s="23">
        <v>100</v>
      </c>
      <c r="H7040" s="25">
        <v>0</v>
      </c>
    </row>
    <row r="7041" spans="1:8">
      <c r="A7041" s="23">
        <v>7038</v>
      </c>
      <c r="B7041" s="23">
        <v>1500</v>
      </c>
      <c r="C7041" s="23">
        <v>0.9</v>
      </c>
      <c r="D7041" s="23">
        <v>10</v>
      </c>
      <c r="E7041" s="23">
        <v>5</v>
      </c>
      <c r="F7041" s="23">
        <v>0</v>
      </c>
      <c r="G7041" s="23">
        <v>0</v>
      </c>
      <c r="H7041" s="25">
        <v>2.935976267</v>
      </c>
    </row>
    <row r="7042" spans="1:8">
      <c r="A7042" s="23">
        <v>7039</v>
      </c>
      <c r="B7042" s="23">
        <v>1500</v>
      </c>
      <c r="C7042" s="23">
        <v>0.9</v>
      </c>
      <c r="D7042" s="23">
        <v>10</v>
      </c>
      <c r="E7042" s="23">
        <v>5</v>
      </c>
      <c r="F7042" s="23">
        <v>0</v>
      </c>
      <c r="G7042" s="23">
        <v>5</v>
      </c>
      <c r="H7042" s="25">
        <v>0</v>
      </c>
    </row>
    <row r="7043" spans="1:8">
      <c r="A7043" s="23">
        <v>7040</v>
      </c>
      <c r="B7043" s="23">
        <v>1500</v>
      </c>
      <c r="C7043" s="23">
        <v>0.9</v>
      </c>
      <c r="D7043" s="23">
        <v>10</v>
      </c>
      <c r="E7043" s="23">
        <v>5</v>
      </c>
      <c r="F7043" s="23">
        <v>0</v>
      </c>
      <c r="G7043" s="23">
        <v>10</v>
      </c>
      <c r="H7043" s="25">
        <v>0</v>
      </c>
    </row>
    <row r="7044" spans="1:8">
      <c r="A7044" s="23">
        <v>7041</v>
      </c>
      <c r="B7044" s="23">
        <v>1500</v>
      </c>
      <c r="C7044" s="23">
        <v>0.9</v>
      </c>
      <c r="D7044" s="23">
        <v>10</v>
      </c>
      <c r="E7044" s="23">
        <v>5</v>
      </c>
      <c r="F7044" s="23">
        <v>0</v>
      </c>
      <c r="G7044" s="23">
        <v>40</v>
      </c>
      <c r="H7044" s="25">
        <v>0</v>
      </c>
    </row>
    <row r="7045" spans="1:8">
      <c r="A7045" s="23">
        <v>7042</v>
      </c>
      <c r="B7045" s="23">
        <v>1500</v>
      </c>
      <c r="C7045" s="23">
        <v>0.9</v>
      </c>
      <c r="D7045" s="23">
        <v>10</v>
      </c>
      <c r="E7045" s="23">
        <v>5</v>
      </c>
      <c r="F7045" s="23">
        <v>0</v>
      </c>
      <c r="G7045" s="23">
        <v>70</v>
      </c>
      <c r="H7045" s="25">
        <v>0</v>
      </c>
    </row>
    <row r="7046" spans="1:8">
      <c r="A7046" s="23">
        <v>7043</v>
      </c>
      <c r="B7046" s="23">
        <v>1500</v>
      </c>
      <c r="C7046" s="23">
        <v>0.9</v>
      </c>
      <c r="D7046" s="23">
        <v>10</v>
      </c>
      <c r="E7046" s="23">
        <v>5</v>
      </c>
      <c r="F7046" s="23">
        <v>0</v>
      </c>
      <c r="G7046" s="23">
        <v>100</v>
      </c>
      <c r="H7046" s="25">
        <v>0</v>
      </c>
    </row>
    <row r="7047" spans="1:8">
      <c r="A7047" s="23">
        <v>7044</v>
      </c>
      <c r="B7047" s="23">
        <v>1500</v>
      </c>
      <c r="C7047" s="23">
        <v>0.9</v>
      </c>
      <c r="D7047" s="23">
        <v>10</v>
      </c>
      <c r="E7047" s="23">
        <v>5</v>
      </c>
      <c r="F7047" s="23">
        <v>30</v>
      </c>
      <c r="G7047" s="23">
        <v>0</v>
      </c>
      <c r="H7047" s="25">
        <v>2.931752205</v>
      </c>
    </row>
    <row r="7048" spans="1:8">
      <c r="A7048" s="23">
        <v>7045</v>
      </c>
      <c r="B7048" s="23">
        <v>1500</v>
      </c>
      <c r="C7048" s="23">
        <v>0.9</v>
      </c>
      <c r="D7048" s="23">
        <v>10</v>
      </c>
      <c r="E7048" s="23">
        <v>5</v>
      </c>
      <c r="F7048" s="23">
        <v>30</v>
      </c>
      <c r="G7048" s="23">
        <v>5</v>
      </c>
      <c r="H7048" s="25">
        <v>0</v>
      </c>
    </row>
    <row r="7049" spans="1:8">
      <c r="A7049" s="23">
        <v>7046</v>
      </c>
      <c r="B7049" s="23">
        <v>1500</v>
      </c>
      <c r="C7049" s="23">
        <v>0.9</v>
      </c>
      <c r="D7049" s="23">
        <v>10</v>
      </c>
      <c r="E7049" s="23">
        <v>5</v>
      </c>
      <c r="F7049" s="23">
        <v>30</v>
      </c>
      <c r="G7049" s="23">
        <v>10</v>
      </c>
      <c r="H7049" s="25">
        <v>0</v>
      </c>
    </row>
    <row r="7050" spans="1:8">
      <c r="A7050" s="23">
        <v>7047</v>
      </c>
      <c r="B7050" s="23">
        <v>1500</v>
      </c>
      <c r="C7050" s="23">
        <v>0.9</v>
      </c>
      <c r="D7050" s="23">
        <v>10</v>
      </c>
      <c r="E7050" s="23">
        <v>5</v>
      </c>
      <c r="F7050" s="23">
        <v>30</v>
      </c>
      <c r="G7050" s="23">
        <v>40</v>
      </c>
      <c r="H7050" s="25">
        <v>0</v>
      </c>
    </row>
    <row r="7051" spans="1:8">
      <c r="A7051" s="23">
        <v>7048</v>
      </c>
      <c r="B7051" s="23">
        <v>1500</v>
      </c>
      <c r="C7051" s="23">
        <v>0.9</v>
      </c>
      <c r="D7051" s="23">
        <v>10</v>
      </c>
      <c r="E7051" s="23">
        <v>5</v>
      </c>
      <c r="F7051" s="23">
        <v>30</v>
      </c>
      <c r="G7051" s="23">
        <v>70</v>
      </c>
      <c r="H7051" s="25">
        <v>0</v>
      </c>
    </row>
    <row r="7052" spans="1:8">
      <c r="A7052" s="23">
        <v>7049</v>
      </c>
      <c r="B7052" s="23">
        <v>1500</v>
      </c>
      <c r="C7052" s="23">
        <v>0.9</v>
      </c>
      <c r="D7052" s="23">
        <v>10</v>
      </c>
      <c r="E7052" s="23">
        <v>5</v>
      </c>
      <c r="F7052" s="23">
        <v>30</v>
      </c>
      <c r="G7052" s="23">
        <v>100</v>
      </c>
      <c r="H7052" s="25">
        <v>0</v>
      </c>
    </row>
    <row r="7053" spans="1:8">
      <c r="A7053" s="23">
        <v>7050</v>
      </c>
      <c r="B7053" s="23">
        <v>1500</v>
      </c>
      <c r="C7053" s="23">
        <v>0.9</v>
      </c>
      <c r="D7053" s="23">
        <v>10</v>
      </c>
      <c r="E7053" s="23">
        <v>5</v>
      </c>
      <c r="F7053" s="23">
        <v>60</v>
      </c>
      <c r="G7053" s="23">
        <v>0</v>
      </c>
      <c r="H7053" s="25">
        <v>2.9098372459999999</v>
      </c>
    </row>
    <row r="7054" spans="1:8">
      <c r="A7054" s="23">
        <v>7051</v>
      </c>
      <c r="B7054" s="23">
        <v>1500</v>
      </c>
      <c r="C7054" s="23">
        <v>0.9</v>
      </c>
      <c r="D7054" s="23">
        <v>10</v>
      </c>
      <c r="E7054" s="23">
        <v>5</v>
      </c>
      <c r="F7054" s="23">
        <v>60</v>
      </c>
      <c r="G7054" s="23">
        <v>5</v>
      </c>
      <c r="H7054" s="25">
        <v>0</v>
      </c>
    </row>
    <row r="7055" spans="1:8">
      <c r="A7055" s="23">
        <v>7052</v>
      </c>
      <c r="B7055" s="23">
        <v>1500</v>
      </c>
      <c r="C7055" s="23">
        <v>0.9</v>
      </c>
      <c r="D7055" s="23">
        <v>10</v>
      </c>
      <c r="E7055" s="23">
        <v>5</v>
      </c>
      <c r="F7055" s="23">
        <v>60</v>
      </c>
      <c r="G7055" s="23">
        <v>10</v>
      </c>
      <c r="H7055" s="25">
        <v>0</v>
      </c>
    </row>
    <row r="7056" spans="1:8">
      <c r="A7056" s="23">
        <v>7053</v>
      </c>
      <c r="B7056" s="23">
        <v>1500</v>
      </c>
      <c r="C7056" s="23">
        <v>0.9</v>
      </c>
      <c r="D7056" s="23">
        <v>10</v>
      </c>
      <c r="E7056" s="23">
        <v>5</v>
      </c>
      <c r="F7056" s="23">
        <v>60</v>
      </c>
      <c r="G7056" s="23">
        <v>40</v>
      </c>
      <c r="H7056" s="25">
        <v>0</v>
      </c>
    </row>
    <row r="7057" spans="1:8">
      <c r="A7057" s="23">
        <v>7054</v>
      </c>
      <c r="B7057" s="23">
        <v>1500</v>
      </c>
      <c r="C7057" s="23">
        <v>0.9</v>
      </c>
      <c r="D7057" s="23">
        <v>10</v>
      </c>
      <c r="E7057" s="23">
        <v>5</v>
      </c>
      <c r="F7057" s="23">
        <v>60</v>
      </c>
      <c r="G7057" s="23">
        <v>70</v>
      </c>
      <c r="H7057" s="25">
        <v>0</v>
      </c>
    </row>
    <row r="7058" spans="1:8">
      <c r="A7058" s="23">
        <v>7055</v>
      </c>
      <c r="B7058" s="23">
        <v>1500</v>
      </c>
      <c r="C7058" s="23">
        <v>0.9</v>
      </c>
      <c r="D7058" s="23">
        <v>10</v>
      </c>
      <c r="E7058" s="23">
        <v>5</v>
      </c>
      <c r="F7058" s="23">
        <v>60</v>
      </c>
      <c r="G7058" s="23">
        <v>100</v>
      </c>
      <c r="H7058" s="25">
        <v>0</v>
      </c>
    </row>
    <row r="7059" spans="1:8">
      <c r="A7059" s="23">
        <v>7056</v>
      </c>
      <c r="B7059" s="23">
        <v>1500</v>
      </c>
      <c r="C7059" s="23">
        <v>0.9</v>
      </c>
      <c r="D7059" s="23">
        <v>10</v>
      </c>
      <c r="E7059" s="23">
        <v>10</v>
      </c>
      <c r="F7059" s="23">
        <v>0</v>
      </c>
      <c r="G7059" s="23">
        <v>0</v>
      </c>
      <c r="H7059" s="25">
        <v>5.7296385770000002</v>
      </c>
    </row>
    <row r="7060" spans="1:8">
      <c r="A7060" s="23">
        <v>7057</v>
      </c>
      <c r="B7060" s="23">
        <v>1500</v>
      </c>
      <c r="C7060" s="23">
        <v>0.9</v>
      </c>
      <c r="D7060" s="23">
        <v>10</v>
      </c>
      <c r="E7060" s="23">
        <v>10</v>
      </c>
      <c r="F7060" s="23">
        <v>0</v>
      </c>
      <c r="G7060" s="23">
        <v>5</v>
      </c>
      <c r="H7060" s="25">
        <v>5.0803060530000002</v>
      </c>
    </row>
    <row r="7061" spans="1:8">
      <c r="A7061" s="23">
        <v>7058</v>
      </c>
      <c r="B7061" s="23">
        <v>1500</v>
      </c>
      <c r="C7061" s="23">
        <v>0.9</v>
      </c>
      <c r="D7061" s="23">
        <v>10</v>
      </c>
      <c r="E7061" s="23">
        <v>10</v>
      </c>
      <c r="F7061" s="23">
        <v>0</v>
      </c>
      <c r="G7061" s="23">
        <v>10</v>
      </c>
      <c r="H7061" s="25">
        <v>5.0437741279999999</v>
      </c>
    </row>
    <row r="7062" spans="1:8">
      <c r="A7062" s="23">
        <v>7059</v>
      </c>
      <c r="B7062" s="23">
        <v>1500</v>
      </c>
      <c r="C7062" s="23">
        <v>0.9</v>
      </c>
      <c r="D7062" s="23">
        <v>10</v>
      </c>
      <c r="E7062" s="23">
        <v>10</v>
      </c>
      <c r="F7062" s="23">
        <v>0</v>
      </c>
      <c r="G7062" s="23">
        <v>40</v>
      </c>
      <c r="H7062" s="25">
        <v>4.9750261309999999</v>
      </c>
    </row>
    <row r="7063" spans="1:8">
      <c r="A7063" s="23">
        <v>7060</v>
      </c>
      <c r="B7063" s="23">
        <v>1500</v>
      </c>
      <c r="C7063" s="23">
        <v>0.9</v>
      </c>
      <c r="D7063" s="23">
        <v>10</v>
      </c>
      <c r="E7063" s="23">
        <v>10</v>
      </c>
      <c r="F7063" s="23">
        <v>0</v>
      </c>
      <c r="G7063" s="23">
        <v>70</v>
      </c>
      <c r="H7063" s="25">
        <v>4.9284014699999998</v>
      </c>
    </row>
    <row r="7064" spans="1:8">
      <c r="A7064" s="23">
        <v>7061</v>
      </c>
      <c r="B7064" s="23">
        <v>1500</v>
      </c>
      <c r="C7064" s="23">
        <v>0.9</v>
      </c>
      <c r="D7064" s="23">
        <v>10</v>
      </c>
      <c r="E7064" s="23">
        <v>10</v>
      </c>
      <c r="F7064" s="23">
        <v>0</v>
      </c>
      <c r="G7064" s="23">
        <v>100</v>
      </c>
      <c r="H7064" s="25">
        <v>4.8852343559999998</v>
      </c>
    </row>
    <row r="7065" spans="1:8">
      <c r="A7065" s="23">
        <v>7062</v>
      </c>
      <c r="B7065" s="23">
        <v>1500</v>
      </c>
      <c r="C7065" s="23">
        <v>0.9</v>
      </c>
      <c r="D7065" s="23">
        <v>10</v>
      </c>
      <c r="E7065" s="23">
        <v>10</v>
      </c>
      <c r="F7065" s="23">
        <v>30</v>
      </c>
      <c r="G7065" s="23">
        <v>0</v>
      </c>
      <c r="H7065" s="25">
        <v>5.7021827700000003</v>
      </c>
    </row>
    <row r="7066" spans="1:8">
      <c r="A7066" s="23">
        <v>7063</v>
      </c>
      <c r="B7066" s="23">
        <v>1500</v>
      </c>
      <c r="C7066" s="23">
        <v>0.9</v>
      </c>
      <c r="D7066" s="23">
        <v>10</v>
      </c>
      <c r="E7066" s="23">
        <v>10</v>
      </c>
      <c r="F7066" s="23">
        <v>30</v>
      </c>
      <c r="G7066" s="23">
        <v>5</v>
      </c>
      <c r="H7066" s="25">
        <v>5.0365371699999999</v>
      </c>
    </row>
    <row r="7067" spans="1:8">
      <c r="A7067" s="23">
        <v>7064</v>
      </c>
      <c r="B7067" s="23">
        <v>1500</v>
      </c>
      <c r="C7067" s="23">
        <v>0.9</v>
      </c>
      <c r="D7067" s="23">
        <v>10</v>
      </c>
      <c r="E7067" s="23">
        <v>10</v>
      </c>
      <c r="F7067" s="23">
        <v>30</v>
      </c>
      <c r="G7067" s="23">
        <v>10</v>
      </c>
      <c r="H7067" s="25">
        <v>4.9955716130000001</v>
      </c>
    </row>
    <row r="7068" spans="1:8">
      <c r="A7068" s="23">
        <v>7065</v>
      </c>
      <c r="B7068" s="23">
        <v>1500</v>
      </c>
      <c r="C7068" s="23">
        <v>0.9</v>
      </c>
      <c r="D7068" s="23">
        <v>10</v>
      </c>
      <c r="E7068" s="23">
        <v>10</v>
      </c>
      <c r="F7068" s="23">
        <v>30</v>
      </c>
      <c r="G7068" s="23">
        <v>40</v>
      </c>
      <c r="H7068" s="25">
        <v>4.9178276060000004</v>
      </c>
    </row>
    <row r="7069" spans="1:8">
      <c r="A7069" s="23">
        <v>7066</v>
      </c>
      <c r="B7069" s="23">
        <v>1500</v>
      </c>
      <c r="C7069" s="23">
        <v>0.9</v>
      </c>
      <c r="D7069" s="23">
        <v>10</v>
      </c>
      <c r="E7069" s="23">
        <v>10</v>
      </c>
      <c r="F7069" s="23">
        <v>30</v>
      </c>
      <c r="G7069" s="23">
        <v>70</v>
      </c>
      <c r="H7069" s="25">
        <v>4.8654160500000003</v>
      </c>
    </row>
    <row r="7070" spans="1:8">
      <c r="A7070" s="23">
        <v>7067</v>
      </c>
      <c r="B7070" s="23">
        <v>1500</v>
      </c>
      <c r="C7070" s="23">
        <v>0.9</v>
      </c>
      <c r="D7070" s="23">
        <v>10</v>
      </c>
      <c r="E7070" s="23">
        <v>10</v>
      </c>
      <c r="F7070" s="23">
        <v>30</v>
      </c>
      <c r="G7070" s="23">
        <v>100</v>
      </c>
      <c r="H7070" s="25">
        <v>4.8150882719999997</v>
      </c>
    </row>
    <row r="7071" spans="1:8">
      <c r="A7071" s="23">
        <v>7068</v>
      </c>
      <c r="B7071" s="23">
        <v>1500</v>
      </c>
      <c r="C7071" s="23">
        <v>0.9</v>
      </c>
      <c r="D7071" s="23">
        <v>10</v>
      </c>
      <c r="E7071" s="23">
        <v>10</v>
      </c>
      <c r="F7071" s="23">
        <v>60</v>
      </c>
      <c r="G7071" s="23">
        <v>0</v>
      </c>
      <c r="H7071" s="25">
        <v>5.5651717190000003</v>
      </c>
    </row>
    <row r="7072" spans="1:8">
      <c r="A7072" s="23">
        <v>7069</v>
      </c>
      <c r="B7072" s="23">
        <v>1500</v>
      </c>
      <c r="C7072" s="23">
        <v>0.9</v>
      </c>
      <c r="D7072" s="23">
        <v>10</v>
      </c>
      <c r="E7072" s="23">
        <v>10</v>
      </c>
      <c r="F7072" s="23">
        <v>60</v>
      </c>
      <c r="G7072" s="23">
        <v>5</v>
      </c>
      <c r="H7072" s="25">
        <v>4.8182206150000004</v>
      </c>
    </row>
    <row r="7073" spans="1:8">
      <c r="A7073" s="23">
        <v>7070</v>
      </c>
      <c r="B7073" s="23">
        <v>1500</v>
      </c>
      <c r="C7073" s="23">
        <v>0.9</v>
      </c>
      <c r="D7073" s="23">
        <v>10</v>
      </c>
      <c r="E7073" s="23">
        <v>10</v>
      </c>
      <c r="F7073" s="23">
        <v>60</v>
      </c>
      <c r="G7073" s="23">
        <v>10</v>
      </c>
      <c r="H7073" s="25">
        <v>4.7477116580000001</v>
      </c>
    </row>
    <row r="7074" spans="1:8">
      <c r="A7074" s="23">
        <v>7071</v>
      </c>
      <c r="B7074" s="23">
        <v>1500</v>
      </c>
      <c r="C7074" s="23">
        <v>0.9</v>
      </c>
      <c r="D7074" s="23">
        <v>10</v>
      </c>
      <c r="E7074" s="23">
        <v>10</v>
      </c>
      <c r="F7074" s="23">
        <v>60</v>
      </c>
      <c r="G7074" s="23">
        <v>40</v>
      </c>
      <c r="H7074" s="25">
        <v>4.615457535</v>
      </c>
    </row>
    <row r="7075" spans="1:8">
      <c r="A7075" s="23">
        <v>7072</v>
      </c>
      <c r="B7075" s="23">
        <v>1500</v>
      </c>
      <c r="C7075" s="23">
        <v>0.9</v>
      </c>
      <c r="D7075" s="23">
        <v>10</v>
      </c>
      <c r="E7075" s="23">
        <v>10</v>
      </c>
      <c r="F7075" s="23">
        <v>60</v>
      </c>
      <c r="G7075" s="23">
        <v>70</v>
      </c>
      <c r="H7075" s="25">
        <v>4.5295314790000001</v>
      </c>
    </row>
    <row r="7076" spans="1:8">
      <c r="A7076" s="23">
        <v>7073</v>
      </c>
      <c r="B7076" s="23">
        <v>1500</v>
      </c>
      <c r="C7076" s="23">
        <v>0.9</v>
      </c>
      <c r="D7076" s="23">
        <v>10</v>
      </c>
      <c r="E7076" s="23">
        <v>10</v>
      </c>
      <c r="F7076" s="23">
        <v>60</v>
      </c>
      <c r="G7076" s="23">
        <v>100</v>
      </c>
      <c r="H7076" s="25">
        <v>4.4545612339999998</v>
      </c>
    </row>
    <row r="7077" spans="1:8">
      <c r="A7077" s="23">
        <v>7074</v>
      </c>
      <c r="B7077" s="23">
        <v>1500</v>
      </c>
      <c r="C7077" s="23">
        <v>0.9</v>
      </c>
      <c r="D7077" s="23">
        <v>10</v>
      </c>
      <c r="E7077" s="23">
        <v>20</v>
      </c>
      <c r="F7077" s="23">
        <v>0</v>
      </c>
      <c r="G7077" s="23">
        <v>0</v>
      </c>
      <c r="H7077" s="25">
        <v>10.541929250000001</v>
      </c>
    </row>
    <row r="7078" spans="1:8">
      <c r="A7078" s="23">
        <v>7075</v>
      </c>
      <c r="B7078" s="23">
        <v>1500</v>
      </c>
      <c r="C7078" s="23">
        <v>0.9</v>
      </c>
      <c r="D7078" s="23">
        <v>10</v>
      </c>
      <c r="E7078" s="23">
        <v>20</v>
      </c>
      <c r="F7078" s="23">
        <v>0</v>
      </c>
      <c r="G7078" s="23">
        <v>5</v>
      </c>
      <c r="H7078" s="25">
        <v>9.8586959840000006</v>
      </c>
    </row>
    <row r="7079" spans="1:8">
      <c r="A7079" s="23">
        <v>7076</v>
      </c>
      <c r="B7079" s="23">
        <v>1500</v>
      </c>
      <c r="C7079" s="23">
        <v>0.9</v>
      </c>
      <c r="D7079" s="23">
        <v>10</v>
      </c>
      <c r="E7079" s="23">
        <v>20</v>
      </c>
      <c r="F7079" s="23">
        <v>0</v>
      </c>
      <c r="G7079" s="23">
        <v>10</v>
      </c>
      <c r="H7079" s="25">
        <v>9.6695709230000002</v>
      </c>
    </row>
    <row r="7080" spans="1:8">
      <c r="A7080" s="23">
        <v>7077</v>
      </c>
      <c r="B7080" s="23">
        <v>1500</v>
      </c>
      <c r="C7080" s="23">
        <v>0.9</v>
      </c>
      <c r="D7080" s="23">
        <v>10</v>
      </c>
      <c r="E7080" s="23">
        <v>20</v>
      </c>
      <c r="F7080" s="23">
        <v>0</v>
      </c>
      <c r="G7080" s="23">
        <v>40</v>
      </c>
      <c r="H7080" s="25">
        <v>9.2759189610000004</v>
      </c>
    </row>
    <row r="7081" spans="1:8">
      <c r="A7081" s="23">
        <v>7078</v>
      </c>
      <c r="B7081" s="23">
        <v>1500</v>
      </c>
      <c r="C7081" s="23">
        <v>0.9</v>
      </c>
      <c r="D7081" s="23">
        <v>10</v>
      </c>
      <c r="E7081" s="23">
        <v>20</v>
      </c>
      <c r="F7081" s="23">
        <v>0</v>
      </c>
      <c r="G7081" s="23">
        <v>70</v>
      </c>
      <c r="H7081" s="25">
        <v>9.0294933319999995</v>
      </c>
    </row>
    <row r="7082" spans="1:8">
      <c r="A7082" s="23">
        <v>7079</v>
      </c>
      <c r="B7082" s="23">
        <v>1500</v>
      </c>
      <c r="C7082" s="23">
        <v>0.9</v>
      </c>
      <c r="D7082" s="23">
        <v>10</v>
      </c>
      <c r="E7082" s="23">
        <v>20</v>
      </c>
      <c r="F7082" s="23">
        <v>0</v>
      </c>
      <c r="G7082" s="23">
        <v>100</v>
      </c>
      <c r="H7082" s="25">
        <v>8.8075313570000002</v>
      </c>
    </row>
    <row r="7083" spans="1:8">
      <c r="A7083" s="23">
        <v>7080</v>
      </c>
      <c r="B7083" s="23">
        <v>1500</v>
      </c>
      <c r="C7083" s="23">
        <v>0.9</v>
      </c>
      <c r="D7083" s="23">
        <v>10</v>
      </c>
      <c r="E7083" s="23">
        <v>20</v>
      </c>
      <c r="F7083" s="23">
        <v>30</v>
      </c>
      <c r="G7083" s="23">
        <v>0</v>
      </c>
      <c r="H7083" s="25">
        <v>10.39129543</v>
      </c>
    </row>
    <row r="7084" spans="1:8">
      <c r="A7084" s="23">
        <v>7081</v>
      </c>
      <c r="B7084" s="23">
        <v>1500</v>
      </c>
      <c r="C7084" s="23">
        <v>0.9</v>
      </c>
      <c r="D7084" s="23">
        <v>10</v>
      </c>
      <c r="E7084" s="23">
        <v>20</v>
      </c>
      <c r="F7084" s="23">
        <v>30</v>
      </c>
      <c r="G7084" s="23">
        <v>5</v>
      </c>
      <c r="H7084" s="25">
        <v>9.6436901089999996</v>
      </c>
    </row>
    <row r="7085" spans="1:8">
      <c r="A7085" s="23">
        <v>7082</v>
      </c>
      <c r="B7085" s="23">
        <v>1500</v>
      </c>
      <c r="C7085" s="23">
        <v>0.9</v>
      </c>
      <c r="D7085" s="23">
        <v>10</v>
      </c>
      <c r="E7085" s="23">
        <v>20</v>
      </c>
      <c r="F7085" s="23">
        <v>30</v>
      </c>
      <c r="G7085" s="23">
        <v>10</v>
      </c>
      <c r="H7085" s="25">
        <v>9.4260721210000007</v>
      </c>
    </row>
    <row r="7086" spans="1:8">
      <c r="A7086" s="23">
        <v>7083</v>
      </c>
      <c r="B7086" s="23">
        <v>1500</v>
      </c>
      <c r="C7086" s="23">
        <v>0.9</v>
      </c>
      <c r="D7086" s="23">
        <v>10</v>
      </c>
      <c r="E7086" s="23">
        <v>20</v>
      </c>
      <c r="F7086" s="23">
        <v>30</v>
      </c>
      <c r="G7086" s="23">
        <v>40</v>
      </c>
      <c r="H7086" s="25">
        <v>9.0259675979999994</v>
      </c>
    </row>
    <row r="7087" spans="1:8">
      <c r="A7087" s="23">
        <v>7084</v>
      </c>
      <c r="B7087" s="23">
        <v>1500</v>
      </c>
      <c r="C7087" s="23">
        <v>0.9</v>
      </c>
      <c r="D7087" s="23">
        <v>10</v>
      </c>
      <c r="E7087" s="23">
        <v>20</v>
      </c>
      <c r="F7087" s="23">
        <v>30</v>
      </c>
      <c r="G7087" s="23">
        <v>70</v>
      </c>
      <c r="H7087" s="25">
        <v>8.7630367279999994</v>
      </c>
    </row>
    <row r="7088" spans="1:8">
      <c r="A7088" s="23">
        <v>7085</v>
      </c>
      <c r="B7088" s="23">
        <v>1500</v>
      </c>
      <c r="C7088" s="23">
        <v>0.9</v>
      </c>
      <c r="D7088" s="23">
        <v>10</v>
      </c>
      <c r="E7088" s="23">
        <v>20</v>
      </c>
      <c r="F7088" s="23">
        <v>30</v>
      </c>
      <c r="G7088" s="23">
        <v>100</v>
      </c>
      <c r="H7088" s="25">
        <v>8.5309181209999991</v>
      </c>
    </row>
    <row r="7089" spans="1:8">
      <c r="A7089" s="23">
        <v>7086</v>
      </c>
      <c r="B7089" s="23">
        <v>1500</v>
      </c>
      <c r="C7089" s="23">
        <v>0.9</v>
      </c>
      <c r="D7089" s="23">
        <v>10</v>
      </c>
      <c r="E7089" s="23">
        <v>20</v>
      </c>
      <c r="F7089" s="23">
        <v>60</v>
      </c>
      <c r="G7089" s="23">
        <v>0</v>
      </c>
      <c r="H7089" s="25">
        <v>9.6750965119999996</v>
      </c>
    </row>
    <row r="7090" spans="1:8">
      <c r="A7090" s="23">
        <v>7087</v>
      </c>
      <c r="B7090" s="23">
        <v>1500</v>
      </c>
      <c r="C7090" s="23">
        <v>0.9</v>
      </c>
      <c r="D7090" s="23">
        <v>10</v>
      </c>
      <c r="E7090" s="23">
        <v>20</v>
      </c>
      <c r="F7090" s="23">
        <v>60</v>
      </c>
      <c r="G7090" s="23">
        <v>5</v>
      </c>
      <c r="H7090" s="25">
        <v>8.6673145290000004</v>
      </c>
    </row>
    <row r="7091" spans="1:8">
      <c r="A7091" s="23">
        <v>7088</v>
      </c>
      <c r="B7091" s="23">
        <v>1500</v>
      </c>
      <c r="C7091" s="23">
        <v>0.9</v>
      </c>
      <c r="D7091" s="23">
        <v>10</v>
      </c>
      <c r="E7091" s="23">
        <v>20</v>
      </c>
      <c r="F7091" s="23">
        <v>60</v>
      </c>
      <c r="G7091" s="23">
        <v>10</v>
      </c>
      <c r="H7091" s="25">
        <v>8.4243564610000004</v>
      </c>
    </row>
    <row r="7092" spans="1:8">
      <c r="A7092" s="23">
        <v>7089</v>
      </c>
      <c r="B7092" s="23">
        <v>1500</v>
      </c>
      <c r="C7092" s="23">
        <v>0.9</v>
      </c>
      <c r="D7092" s="23">
        <v>10</v>
      </c>
      <c r="E7092" s="23">
        <v>20</v>
      </c>
      <c r="F7092" s="23">
        <v>60</v>
      </c>
      <c r="G7092" s="23">
        <v>40</v>
      </c>
      <c r="H7092" s="25">
        <v>7.9776020049999996</v>
      </c>
    </row>
    <row r="7093" spans="1:8">
      <c r="A7093" s="23">
        <v>7090</v>
      </c>
      <c r="B7093" s="23">
        <v>1500</v>
      </c>
      <c r="C7093" s="23">
        <v>0.9</v>
      </c>
      <c r="D7093" s="23">
        <v>10</v>
      </c>
      <c r="E7093" s="23">
        <v>20</v>
      </c>
      <c r="F7093" s="23">
        <v>60</v>
      </c>
      <c r="G7093" s="23">
        <v>70</v>
      </c>
      <c r="H7093" s="25">
        <v>7.6903219219999999</v>
      </c>
    </row>
    <row r="7094" spans="1:8">
      <c r="A7094" s="23">
        <v>7091</v>
      </c>
      <c r="B7094" s="23">
        <v>1500</v>
      </c>
      <c r="C7094" s="23">
        <v>0.9</v>
      </c>
      <c r="D7094" s="23">
        <v>10</v>
      </c>
      <c r="E7094" s="23">
        <v>20</v>
      </c>
      <c r="F7094" s="23">
        <v>60</v>
      </c>
      <c r="G7094" s="23">
        <v>100</v>
      </c>
      <c r="H7094" s="25">
        <v>7.4519128800000001</v>
      </c>
    </row>
    <row r="7095" spans="1:8">
      <c r="A7095" s="23">
        <v>7092</v>
      </c>
      <c r="B7095" s="23">
        <v>1500</v>
      </c>
      <c r="C7095" s="23">
        <v>0.9</v>
      </c>
      <c r="D7095" s="23">
        <v>10</v>
      </c>
      <c r="E7095" s="23">
        <v>50</v>
      </c>
      <c r="F7095" s="23">
        <v>0</v>
      </c>
      <c r="G7095" s="23">
        <v>0</v>
      </c>
      <c r="H7095" s="25">
        <v>18.924921040000001</v>
      </c>
    </row>
    <row r="7096" spans="1:8">
      <c r="A7096" s="23">
        <v>7093</v>
      </c>
      <c r="B7096" s="23">
        <v>1500</v>
      </c>
      <c r="C7096" s="23">
        <v>0.9</v>
      </c>
      <c r="D7096" s="23">
        <v>10</v>
      </c>
      <c r="E7096" s="23">
        <v>50</v>
      </c>
      <c r="F7096" s="23">
        <v>0</v>
      </c>
      <c r="G7096" s="23">
        <v>5</v>
      </c>
      <c r="H7096" s="25">
        <v>17.647026060000002</v>
      </c>
    </row>
    <row r="7097" spans="1:8">
      <c r="A7097" s="23">
        <v>7094</v>
      </c>
      <c r="B7097" s="23">
        <v>1500</v>
      </c>
      <c r="C7097" s="23">
        <v>0.9</v>
      </c>
      <c r="D7097" s="23">
        <v>10</v>
      </c>
      <c r="E7097" s="23">
        <v>50</v>
      </c>
      <c r="F7097" s="23">
        <v>0</v>
      </c>
      <c r="G7097" s="23">
        <v>10</v>
      </c>
      <c r="H7097" s="25">
        <v>17.010198590000002</v>
      </c>
    </row>
    <row r="7098" spans="1:8">
      <c r="A7098" s="23">
        <v>7095</v>
      </c>
      <c r="B7098" s="23">
        <v>1500</v>
      </c>
      <c r="C7098" s="23">
        <v>0.9</v>
      </c>
      <c r="D7098" s="23">
        <v>10</v>
      </c>
      <c r="E7098" s="23">
        <v>50</v>
      </c>
      <c r="F7098" s="23">
        <v>0</v>
      </c>
      <c r="G7098" s="23">
        <v>40</v>
      </c>
      <c r="H7098" s="25">
        <v>15.67880821</v>
      </c>
    </row>
    <row r="7099" spans="1:8">
      <c r="A7099" s="23">
        <v>7096</v>
      </c>
      <c r="B7099" s="23">
        <v>1500</v>
      </c>
      <c r="C7099" s="23">
        <v>0.9</v>
      </c>
      <c r="D7099" s="23">
        <v>10</v>
      </c>
      <c r="E7099" s="23">
        <v>50</v>
      </c>
      <c r="F7099" s="23">
        <v>0</v>
      </c>
      <c r="G7099" s="23">
        <v>70</v>
      </c>
      <c r="H7099" s="25">
        <v>14.861239429999999</v>
      </c>
    </row>
    <row r="7100" spans="1:8">
      <c r="A7100" s="23">
        <v>7097</v>
      </c>
      <c r="B7100" s="23">
        <v>1500</v>
      </c>
      <c r="C7100" s="23">
        <v>0.9</v>
      </c>
      <c r="D7100" s="23">
        <v>10</v>
      </c>
      <c r="E7100" s="23">
        <v>50</v>
      </c>
      <c r="F7100" s="23">
        <v>0</v>
      </c>
      <c r="G7100" s="23">
        <v>100</v>
      </c>
      <c r="H7100" s="25">
        <v>14.153636929999999</v>
      </c>
    </row>
    <row r="7101" spans="1:8">
      <c r="A7101" s="23">
        <v>7098</v>
      </c>
      <c r="B7101" s="23">
        <v>1500</v>
      </c>
      <c r="C7101" s="23">
        <v>0.9</v>
      </c>
      <c r="D7101" s="23">
        <v>10</v>
      </c>
      <c r="E7101" s="23">
        <v>50</v>
      </c>
      <c r="F7101" s="23">
        <v>30</v>
      </c>
      <c r="G7101" s="23">
        <v>0</v>
      </c>
      <c r="H7101" s="25">
        <v>18.21966171</v>
      </c>
    </row>
    <row r="7102" spans="1:8">
      <c r="A7102" s="23">
        <v>7099</v>
      </c>
      <c r="B7102" s="23">
        <v>1500</v>
      </c>
      <c r="C7102" s="23">
        <v>0.9</v>
      </c>
      <c r="D7102" s="23">
        <v>10</v>
      </c>
      <c r="E7102" s="23">
        <v>50</v>
      </c>
      <c r="F7102" s="23">
        <v>30</v>
      </c>
      <c r="G7102" s="23">
        <v>5</v>
      </c>
      <c r="H7102" s="25">
        <v>16.929000850000001</v>
      </c>
    </row>
    <row r="7103" spans="1:8">
      <c r="A7103" s="23">
        <v>7100</v>
      </c>
      <c r="B7103" s="23">
        <v>1500</v>
      </c>
      <c r="C7103" s="23">
        <v>0.9</v>
      </c>
      <c r="D7103" s="23">
        <v>10</v>
      </c>
      <c r="E7103" s="23">
        <v>50</v>
      </c>
      <c r="F7103" s="23">
        <v>30</v>
      </c>
      <c r="G7103" s="23">
        <v>10</v>
      </c>
      <c r="H7103" s="25">
        <v>16.273948669999999</v>
      </c>
    </row>
    <row r="7104" spans="1:8">
      <c r="A7104" s="23">
        <v>7101</v>
      </c>
      <c r="B7104" s="23">
        <v>1500</v>
      </c>
      <c r="C7104" s="23">
        <v>0.9</v>
      </c>
      <c r="D7104" s="23">
        <v>10</v>
      </c>
      <c r="E7104" s="23">
        <v>50</v>
      </c>
      <c r="F7104" s="23">
        <v>30</v>
      </c>
      <c r="G7104" s="23">
        <v>40</v>
      </c>
      <c r="H7104" s="25">
        <v>14.945569040000001</v>
      </c>
    </row>
    <row r="7105" spans="1:8">
      <c r="A7105" s="23">
        <v>7102</v>
      </c>
      <c r="B7105" s="23">
        <v>1500</v>
      </c>
      <c r="C7105" s="23">
        <v>0.9</v>
      </c>
      <c r="D7105" s="23">
        <v>10</v>
      </c>
      <c r="E7105" s="23">
        <v>50</v>
      </c>
      <c r="F7105" s="23">
        <v>30</v>
      </c>
      <c r="G7105" s="23">
        <v>70</v>
      </c>
      <c r="H7105" s="25">
        <v>14.103593829999999</v>
      </c>
    </row>
    <row r="7106" spans="1:8">
      <c r="A7106" s="23">
        <v>7103</v>
      </c>
      <c r="B7106" s="23">
        <v>1500</v>
      </c>
      <c r="C7106" s="23">
        <v>0.9</v>
      </c>
      <c r="D7106" s="23">
        <v>10</v>
      </c>
      <c r="E7106" s="23">
        <v>50</v>
      </c>
      <c r="F7106" s="23">
        <v>30</v>
      </c>
      <c r="G7106" s="23">
        <v>100</v>
      </c>
      <c r="H7106" s="25">
        <v>13.4199419</v>
      </c>
    </row>
    <row r="7107" spans="1:8">
      <c r="A7107" s="23">
        <v>7104</v>
      </c>
      <c r="B7107" s="23">
        <v>1500</v>
      </c>
      <c r="C7107" s="23">
        <v>0.9</v>
      </c>
      <c r="D7107" s="23">
        <v>10</v>
      </c>
      <c r="E7107" s="23">
        <v>50</v>
      </c>
      <c r="F7107" s="23">
        <v>60</v>
      </c>
      <c r="G7107" s="23">
        <v>0</v>
      </c>
      <c r="H7107" s="25">
        <v>15.517702099999999</v>
      </c>
    </row>
    <row r="7108" spans="1:8">
      <c r="A7108" s="23">
        <v>7105</v>
      </c>
      <c r="B7108" s="23">
        <v>1500</v>
      </c>
      <c r="C7108" s="23">
        <v>0.9</v>
      </c>
      <c r="D7108" s="23">
        <v>10</v>
      </c>
      <c r="E7108" s="23">
        <v>50</v>
      </c>
      <c r="F7108" s="23">
        <v>60</v>
      </c>
      <c r="G7108" s="23">
        <v>5</v>
      </c>
      <c r="H7108" s="25">
        <v>14.006465909999999</v>
      </c>
    </row>
    <row r="7109" spans="1:8">
      <c r="A7109" s="23">
        <v>7106</v>
      </c>
      <c r="B7109" s="23">
        <v>1500</v>
      </c>
      <c r="C7109" s="23">
        <v>0.9</v>
      </c>
      <c r="D7109" s="23">
        <v>10</v>
      </c>
      <c r="E7109" s="23">
        <v>50</v>
      </c>
      <c r="F7109" s="23">
        <v>60</v>
      </c>
      <c r="G7109" s="23">
        <v>10</v>
      </c>
      <c r="H7109" s="25">
        <v>13.35153961</v>
      </c>
    </row>
    <row r="7110" spans="1:8">
      <c r="A7110" s="23">
        <v>7107</v>
      </c>
      <c r="B7110" s="23">
        <v>1500</v>
      </c>
      <c r="C7110" s="23">
        <v>0.9</v>
      </c>
      <c r="D7110" s="23">
        <v>10</v>
      </c>
      <c r="E7110" s="23">
        <v>50</v>
      </c>
      <c r="F7110" s="23">
        <v>60</v>
      </c>
      <c r="G7110" s="23">
        <v>40</v>
      </c>
      <c r="H7110" s="25">
        <v>12.085841179999999</v>
      </c>
    </row>
    <row r="7111" spans="1:8">
      <c r="A7111" s="23">
        <v>7108</v>
      </c>
      <c r="B7111" s="23">
        <v>1500</v>
      </c>
      <c r="C7111" s="23">
        <v>0.9</v>
      </c>
      <c r="D7111" s="23">
        <v>10</v>
      </c>
      <c r="E7111" s="23">
        <v>50</v>
      </c>
      <c r="F7111" s="23">
        <v>60</v>
      </c>
      <c r="G7111" s="23">
        <v>70</v>
      </c>
      <c r="H7111" s="25">
        <v>11.33627033</v>
      </c>
    </row>
    <row r="7112" spans="1:8">
      <c r="A7112" s="23">
        <v>7109</v>
      </c>
      <c r="B7112" s="23">
        <v>1500</v>
      </c>
      <c r="C7112" s="23">
        <v>0.9</v>
      </c>
      <c r="D7112" s="23">
        <v>10</v>
      </c>
      <c r="E7112" s="23">
        <v>50</v>
      </c>
      <c r="F7112" s="23">
        <v>60</v>
      </c>
      <c r="G7112" s="23">
        <v>100</v>
      </c>
      <c r="H7112" s="25">
        <v>10.720468520000001</v>
      </c>
    </row>
    <row r="7113" spans="1:8">
      <c r="A7113" s="23">
        <v>7110</v>
      </c>
      <c r="B7113" s="23">
        <v>1500</v>
      </c>
      <c r="C7113" s="23">
        <v>0.9</v>
      </c>
      <c r="D7113" s="23">
        <v>50</v>
      </c>
      <c r="E7113" s="23">
        <v>1</v>
      </c>
      <c r="F7113" s="23">
        <v>0</v>
      </c>
      <c r="G7113" s="23">
        <v>0</v>
      </c>
      <c r="H7113" s="25">
        <v>2.5627226830000001</v>
      </c>
    </row>
    <row r="7114" spans="1:8">
      <c r="A7114" s="23">
        <v>7111</v>
      </c>
      <c r="B7114" s="23">
        <v>1500</v>
      </c>
      <c r="C7114" s="23">
        <v>0.9</v>
      </c>
      <c r="D7114" s="23">
        <v>50</v>
      </c>
      <c r="E7114" s="23">
        <v>1</v>
      </c>
      <c r="F7114" s="23">
        <v>0</v>
      </c>
      <c r="G7114" s="23">
        <v>5</v>
      </c>
      <c r="H7114" s="25">
        <v>0</v>
      </c>
    </row>
    <row r="7115" spans="1:8">
      <c r="A7115" s="23">
        <v>7112</v>
      </c>
      <c r="B7115" s="23">
        <v>1500</v>
      </c>
      <c r="C7115" s="23">
        <v>0.9</v>
      </c>
      <c r="D7115" s="23">
        <v>50</v>
      </c>
      <c r="E7115" s="23">
        <v>1</v>
      </c>
      <c r="F7115" s="23">
        <v>0</v>
      </c>
      <c r="G7115" s="23">
        <v>10</v>
      </c>
      <c r="H7115" s="25">
        <v>0</v>
      </c>
    </row>
    <row r="7116" spans="1:8">
      <c r="A7116" s="23">
        <v>7113</v>
      </c>
      <c r="B7116" s="23">
        <v>1500</v>
      </c>
      <c r="C7116" s="23">
        <v>0.9</v>
      </c>
      <c r="D7116" s="23">
        <v>50</v>
      </c>
      <c r="E7116" s="23">
        <v>1</v>
      </c>
      <c r="F7116" s="23">
        <v>0</v>
      </c>
      <c r="G7116" s="23">
        <v>40</v>
      </c>
      <c r="H7116" s="25">
        <v>0</v>
      </c>
    </row>
    <row r="7117" spans="1:8">
      <c r="A7117" s="23">
        <v>7114</v>
      </c>
      <c r="B7117" s="23">
        <v>1500</v>
      </c>
      <c r="C7117" s="23">
        <v>0.9</v>
      </c>
      <c r="D7117" s="23">
        <v>50</v>
      </c>
      <c r="E7117" s="23">
        <v>1</v>
      </c>
      <c r="F7117" s="23">
        <v>0</v>
      </c>
      <c r="G7117" s="23">
        <v>70</v>
      </c>
      <c r="H7117" s="25">
        <v>0</v>
      </c>
    </row>
    <row r="7118" spans="1:8">
      <c r="A7118" s="23">
        <v>7115</v>
      </c>
      <c r="B7118" s="23">
        <v>1500</v>
      </c>
      <c r="C7118" s="23">
        <v>0.9</v>
      </c>
      <c r="D7118" s="23">
        <v>50</v>
      </c>
      <c r="E7118" s="23">
        <v>1</v>
      </c>
      <c r="F7118" s="23">
        <v>0</v>
      </c>
      <c r="G7118" s="23">
        <v>100</v>
      </c>
      <c r="H7118" s="25">
        <v>0</v>
      </c>
    </row>
    <row r="7119" spans="1:8">
      <c r="A7119" s="23">
        <v>7116</v>
      </c>
      <c r="B7119" s="23">
        <v>1500</v>
      </c>
      <c r="C7119" s="23">
        <v>0.9</v>
      </c>
      <c r="D7119" s="23">
        <v>50</v>
      </c>
      <c r="E7119" s="23">
        <v>1</v>
      </c>
      <c r="F7119" s="23">
        <v>30</v>
      </c>
      <c r="G7119" s="23">
        <v>0</v>
      </c>
      <c r="H7119" s="25">
        <v>2.560444355</v>
      </c>
    </row>
    <row r="7120" spans="1:8">
      <c r="A7120" s="23">
        <v>7117</v>
      </c>
      <c r="B7120" s="23">
        <v>1500</v>
      </c>
      <c r="C7120" s="23">
        <v>0.9</v>
      </c>
      <c r="D7120" s="23">
        <v>50</v>
      </c>
      <c r="E7120" s="23">
        <v>1</v>
      </c>
      <c r="F7120" s="23">
        <v>30</v>
      </c>
      <c r="G7120" s="23">
        <v>5</v>
      </c>
      <c r="H7120" s="25">
        <v>0</v>
      </c>
    </row>
    <row r="7121" spans="1:8">
      <c r="A7121" s="23">
        <v>7118</v>
      </c>
      <c r="B7121" s="23">
        <v>1500</v>
      </c>
      <c r="C7121" s="23">
        <v>0.9</v>
      </c>
      <c r="D7121" s="23">
        <v>50</v>
      </c>
      <c r="E7121" s="23">
        <v>1</v>
      </c>
      <c r="F7121" s="23">
        <v>30</v>
      </c>
      <c r="G7121" s="23">
        <v>10</v>
      </c>
      <c r="H7121" s="25">
        <v>0</v>
      </c>
    </row>
    <row r="7122" spans="1:8">
      <c r="A7122" s="23">
        <v>7119</v>
      </c>
      <c r="B7122" s="23">
        <v>1500</v>
      </c>
      <c r="C7122" s="23">
        <v>0.9</v>
      </c>
      <c r="D7122" s="23">
        <v>50</v>
      </c>
      <c r="E7122" s="23">
        <v>1</v>
      </c>
      <c r="F7122" s="23">
        <v>30</v>
      </c>
      <c r="G7122" s="23">
        <v>40</v>
      </c>
      <c r="H7122" s="25">
        <v>0</v>
      </c>
    </row>
    <row r="7123" spans="1:8">
      <c r="A7123" s="23">
        <v>7120</v>
      </c>
      <c r="B7123" s="23">
        <v>1500</v>
      </c>
      <c r="C7123" s="23">
        <v>0.9</v>
      </c>
      <c r="D7123" s="23">
        <v>50</v>
      </c>
      <c r="E7123" s="23">
        <v>1</v>
      </c>
      <c r="F7123" s="23">
        <v>30</v>
      </c>
      <c r="G7123" s="23">
        <v>70</v>
      </c>
      <c r="H7123" s="25">
        <v>0</v>
      </c>
    </row>
    <row r="7124" spans="1:8">
      <c r="A7124" s="23">
        <v>7121</v>
      </c>
      <c r="B7124" s="23">
        <v>1500</v>
      </c>
      <c r="C7124" s="23">
        <v>0.9</v>
      </c>
      <c r="D7124" s="23">
        <v>50</v>
      </c>
      <c r="E7124" s="23">
        <v>1</v>
      </c>
      <c r="F7124" s="23">
        <v>30</v>
      </c>
      <c r="G7124" s="23">
        <v>100</v>
      </c>
      <c r="H7124" s="25">
        <v>0</v>
      </c>
    </row>
    <row r="7125" spans="1:8">
      <c r="A7125" s="23">
        <v>7122</v>
      </c>
      <c r="B7125" s="23">
        <v>1500</v>
      </c>
      <c r="C7125" s="23">
        <v>0.9</v>
      </c>
      <c r="D7125" s="23">
        <v>50</v>
      </c>
      <c r="E7125" s="23">
        <v>1</v>
      </c>
      <c r="F7125" s="23">
        <v>60</v>
      </c>
      <c r="G7125" s="23">
        <v>0</v>
      </c>
      <c r="H7125" s="25">
        <v>2.5485730169999998</v>
      </c>
    </row>
    <row r="7126" spans="1:8">
      <c r="A7126" s="23">
        <v>7123</v>
      </c>
      <c r="B7126" s="23">
        <v>1500</v>
      </c>
      <c r="C7126" s="23">
        <v>0.9</v>
      </c>
      <c r="D7126" s="23">
        <v>50</v>
      </c>
      <c r="E7126" s="23">
        <v>1</v>
      </c>
      <c r="F7126" s="23">
        <v>60</v>
      </c>
      <c r="G7126" s="23">
        <v>5</v>
      </c>
      <c r="H7126" s="25">
        <v>0</v>
      </c>
    </row>
    <row r="7127" spans="1:8">
      <c r="A7127" s="23">
        <v>7124</v>
      </c>
      <c r="B7127" s="23">
        <v>1500</v>
      </c>
      <c r="C7127" s="23">
        <v>0.9</v>
      </c>
      <c r="D7127" s="23">
        <v>50</v>
      </c>
      <c r="E7127" s="23">
        <v>1</v>
      </c>
      <c r="F7127" s="23">
        <v>60</v>
      </c>
      <c r="G7127" s="23">
        <v>10</v>
      </c>
      <c r="H7127" s="25">
        <v>0</v>
      </c>
    </row>
    <row r="7128" spans="1:8">
      <c r="A7128" s="23">
        <v>7125</v>
      </c>
      <c r="B7128" s="23">
        <v>1500</v>
      </c>
      <c r="C7128" s="23">
        <v>0.9</v>
      </c>
      <c r="D7128" s="23">
        <v>50</v>
      </c>
      <c r="E7128" s="23">
        <v>1</v>
      </c>
      <c r="F7128" s="23">
        <v>60</v>
      </c>
      <c r="G7128" s="23">
        <v>40</v>
      </c>
      <c r="H7128" s="25">
        <v>0</v>
      </c>
    </row>
    <row r="7129" spans="1:8">
      <c r="A7129" s="23">
        <v>7126</v>
      </c>
      <c r="B7129" s="23">
        <v>1500</v>
      </c>
      <c r="C7129" s="23">
        <v>0.9</v>
      </c>
      <c r="D7129" s="23">
        <v>50</v>
      </c>
      <c r="E7129" s="23">
        <v>1</v>
      </c>
      <c r="F7129" s="23">
        <v>60</v>
      </c>
      <c r="G7129" s="23">
        <v>70</v>
      </c>
      <c r="H7129" s="25">
        <v>0</v>
      </c>
    </row>
    <row r="7130" spans="1:8">
      <c r="A7130" s="23">
        <v>7127</v>
      </c>
      <c r="B7130" s="23">
        <v>1500</v>
      </c>
      <c r="C7130" s="23">
        <v>0.9</v>
      </c>
      <c r="D7130" s="23">
        <v>50</v>
      </c>
      <c r="E7130" s="23">
        <v>1</v>
      </c>
      <c r="F7130" s="23">
        <v>60</v>
      </c>
      <c r="G7130" s="23">
        <v>100</v>
      </c>
      <c r="H7130" s="25">
        <v>0</v>
      </c>
    </row>
    <row r="7131" spans="1:8">
      <c r="A7131" s="23">
        <v>7128</v>
      </c>
      <c r="B7131" s="23">
        <v>1500</v>
      </c>
      <c r="C7131" s="23">
        <v>0.9</v>
      </c>
      <c r="D7131" s="23">
        <v>50</v>
      </c>
      <c r="E7131" s="23">
        <v>5</v>
      </c>
      <c r="F7131" s="23">
        <v>0</v>
      </c>
      <c r="G7131" s="23">
        <v>0</v>
      </c>
      <c r="H7131" s="25">
        <v>11.38874435</v>
      </c>
    </row>
    <row r="7132" spans="1:8">
      <c r="A7132" s="23">
        <v>7129</v>
      </c>
      <c r="B7132" s="23">
        <v>1500</v>
      </c>
      <c r="C7132" s="23">
        <v>0.9</v>
      </c>
      <c r="D7132" s="23">
        <v>50</v>
      </c>
      <c r="E7132" s="23">
        <v>5</v>
      </c>
      <c r="F7132" s="23">
        <v>0</v>
      </c>
      <c r="G7132" s="23">
        <v>5</v>
      </c>
      <c r="H7132" s="25">
        <v>10.76304627</v>
      </c>
    </row>
    <row r="7133" spans="1:8">
      <c r="A7133" s="23">
        <v>7130</v>
      </c>
      <c r="B7133" s="23">
        <v>1500</v>
      </c>
      <c r="C7133" s="23">
        <v>0.9</v>
      </c>
      <c r="D7133" s="23">
        <v>50</v>
      </c>
      <c r="E7133" s="23">
        <v>5</v>
      </c>
      <c r="F7133" s="23">
        <v>0</v>
      </c>
      <c r="G7133" s="23">
        <v>10</v>
      </c>
      <c r="H7133" s="25">
        <v>10.5464983</v>
      </c>
    </row>
    <row r="7134" spans="1:8">
      <c r="A7134" s="23">
        <v>7131</v>
      </c>
      <c r="B7134" s="23">
        <v>1500</v>
      </c>
      <c r="C7134" s="23">
        <v>0.9</v>
      </c>
      <c r="D7134" s="23">
        <v>50</v>
      </c>
      <c r="E7134" s="23">
        <v>5</v>
      </c>
      <c r="F7134" s="23">
        <v>0</v>
      </c>
      <c r="G7134" s="23">
        <v>40</v>
      </c>
      <c r="H7134" s="25">
        <v>10.10730362</v>
      </c>
    </row>
    <row r="7135" spans="1:8">
      <c r="A7135" s="23">
        <v>7132</v>
      </c>
      <c r="B7135" s="23">
        <v>1500</v>
      </c>
      <c r="C7135" s="23">
        <v>0.9</v>
      </c>
      <c r="D7135" s="23">
        <v>50</v>
      </c>
      <c r="E7135" s="23">
        <v>5</v>
      </c>
      <c r="F7135" s="23">
        <v>0</v>
      </c>
      <c r="G7135" s="23">
        <v>70</v>
      </c>
      <c r="H7135" s="25">
        <v>9.8151350019999999</v>
      </c>
    </row>
    <row r="7136" spans="1:8">
      <c r="A7136" s="23">
        <v>7133</v>
      </c>
      <c r="B7136" s="23">
        <v>1500</v>
      </c>
      <c r="C7136" s="23">
        <v>0.9</v>
      </c>
      <c r="D7136" s="23">
        <v>50</v>
      </c>
      <c r="E7136" s="23">
        <v>5</v>
      </c>
      <c r="F7136" s="23">
        <v>0</v>
      </c>
      <c r="G7136" s="23">
        <v>100</v>
      </c>
      <c r="H7136" s="25">
        <v>9.5651149750000002</v>
      </c>
    </row>
    <row r="7137" spans="1:8">
      <c r="A7137" s="23">
        <v>7134</v>
      </c>
      <c r="B7137" s="23">
        <v>1500</v>
      </c>
      <c r="C7137" s="23">
        <v>0.9</v>
      </c>
      <c r="D7137" s="23">
        <v>50</v>
      </c>
      <c r="E7137" s="23">
        <v>5</v>
      </c>
      <c r="F7137" s="23">
        <v>30</v>
      </c>
      <c r="G7137" s="23">
        <v>0</v>
      </c>
      <c r="H7137" s="25">
        <v>11.215651510000001</v>
      </c>
    </row>
    <row r="7138" spans="1:8">
      <c r="A7138" s="23">
        <v>7135</v>
      </c>
      <c r="B7138" s="23">
        <v>1500</v>
      </c>
      <c r="C7138" s="23">
        <v>0.9</v>
      </c>
      <c r="D7138" s="23">
        <v>50</v>
      </c>
      <c r="E7138" s="23">
        <v>5</v>
      </c>
      <c r="F7138" s="23">
        <v>30</v>
      </c>
      <c r="G7138" s="23">
        <v>5</v>
      </c>
      <c r="H7138" s="25">
        <v>10.523592000000001</v>
      </c>
    </row>
    <row r="7139" spans="1:8">
      <c r="A7139" s="23">
        <v>7136</v>
      </c>
      <c r="B7139" s="23">
        <v>1500</v>
      </c>
      <c r="C7139" s="23">
        <v>0.9</v>
      </c>
      <c r="D7139" s="23">
        <v>50</v>
      </c>
      <c r="E7139" s="23">
        <v>5</v>
      </c>
      <c r="F7139" s="23">
        <v>30</v>
      </c>
      <c r="G7139" s="23">
        <v>10</v>
      </c>
      <c r="H7139" s="25">
        <v>10.295831679999999</v>
      </c>
    </row>
    <row r="7140" spans="1:8">
      <c r="A7140" s="23">
        <v>7137</v>
      </c>
      <c r="B7140" s="23">
        <v>1500</v>
      </c>
      <c r="C7140" s="23">
        <v>0.9</v>
      </c>
      <c r="D7140" s="23">
        <v>50</v>
      </c>
      <c r="E7140" s="23">
        <v>5</v>
      </c>
      <c r="F7140" s="23">
        <v>30</v>
      </c>
      <c r="G7140" s="23">
        <v>40</v>
      </c>
      <c r="H7140" s="25">
        <v>9.818468094</v>
      </c>
    </row>
    <row r="7141" spans="1:8">
      <c r="A7141" s="23">
        <v>7138</v>
      </c>
      <c r="B7141" s="23">
        <v>1500</v>
      </c>
      <c r="C7141" s="23">
        <v>0.9</v>
      </c>
      <c r="D7141" s="23">
        <v>50</v>
      </c>
      <c r="E7141" s="23">
        <v>5</v>
      </c>
      <c r="F7141" s="23">
        <v>30</v>
      </c>
      <c r="G7141" s="23">
        <v>70</v>
      </c>
      <c r="H7141" s="25">
        <v>9.5228824620000001</v>
      </c>
    </row>
    <row r="7142" spans="1:8">
      <c r="A7142" s="23">
        <v>7139</v>
      </c>
      <c r="B7142" s="23">
        <v>1500</v>
      </c>
      <c r="C7142" s="23">
        <v>0.9</v>
      </c>
      <c r="D7142" s="23">
        <v>50</v>
      </c>
      <c r="E7142" s="23">
        <v>5</v>
      </c>
      <c r="F7142" s="23">
        <v>30</v>
      </c>
      <c r="G7142" s="23">
        <v>100</v>
      </c>
      <c r="H7142" s="25">
        <v>9.2470130919999995</v>
      </c>
    </row>
    <row r="7143" spans="1:8">
      <c r="A7143" s="23">
        <v>7140</v>
      </c>
      <c r="B7143" s="23">
        <v>1500</v>
      </c>
      <c r="C7143" s="23">
        <v>0.9</v>
      </c>
      <c r="D7143" s="23">
        <v>50</v>
      </c>
      <c r="E7143" s="23">
        <v>5</v>
      </c>
      <c r="F7143" s="23">
        <v>60</v>
      </c>
      <c r="G7143" s="23">
        <v>0</v>
      </c>
      <c r="H7143" s="25">
        <v>10.40113545</v>
      </c>
    </row>
    <row r="7144" spans="1:8">
      <c r="A7144" s="23">
        <v>7141</v>
      </c>
      <c r="B7144" s="23">
        <v>1500</v>
      </c>
      <c r="C7144" s="23">
        <v>0.9</v>
      </c>
      <c r="D7144" s="23">
        <v>50</v>
      </c>
      <c r="E7144" s="23">
        <v>5</v>
      </c>
      <c r="F7144" s="23">
        <v>60</v>
      </c>
      <c r="G7144" s="23">
        <v>5</v>
      </c>
      <c r="H7144" s="25">
        <v>9.4213590620000005</v>
      </c>
    </row>
    <row r="7145" spans="1:8">
      <c r="A7145" s="23">
        <v>7142</v>
      </c>
      <c r="B7145" s="23">
        <v>1500</v>
      </c>
      <c r="C7145" s="23">
        <v>0.9</v>
      </c>
      <c r="D7145" s="23">
        <v>50</v>
      </c>
      <c r="E7145" s="23">
        <v>5</v>
      </c>
      <c r="F7145" s="23">
        <v>60</v>
      </c>
      <c r="G7145" s="23">
        <v>10</v>
      </c>
      <c r="H7145" s="25">
        <v>9.1360225679999996</v>
      </c>
    </row>
    <row r="7146" spans="1:8">
      <c r="A7146" s="23">
        <v>7143</v>
      </c>
      <c r="B7146" s="23">
        <v>1500</v>
      </c>
      <c r="C7146" s="23">
        <v>0.9</v>
      </c>
      <c r="D7146" s="23">
        <v>50</v>
      </c>
      <c r="E7146" s="23">
        <v>5</v>
      </c>
      <c r="F7146" s="23">
        <v>60</v>
      </c>
      <c r="G7146" s="23">
        <v>40</v>
      </c>
      <c r="H7146" s="25">
        <v>8.6159210210000001</v>
      </c>
    </row>
    <row r="7147" spans="1:8">
      <c r="A7147" s="23">
        <v>7144</v>
      </c>
      <c r="B7147" s="23">
        <v>1500</v>
      </c>
      <c r="C7147" s="23">
        <v>0.9</v>
      </c>
      <c r="D7147" s="23">
        <v>50</v>
      </c>
      <c r="E7147" s="23">
        <v>5</v>
      </c>
      <c r="F7147" s="23">
        <v>60</v>
      </c>
      <c r="G7147" s="23">
        <v>70</v>
      </c>
      <c r="H7147" s="25">
        <v>8.2794504169999996</v>
      </c>
    </row>
    <row r="7148" spans="1:8">
      <c r="A7148" s="23">
        <v>7145</v>
      </c>
      <c r="B7148" s="23">
        <v>1500</v>
      </c>
      <c r="C7148" s="23">
        <v>0.9</v>
      </c>
      <c r="D7148" s="23">
        <v>50</v>
      </c>
      <c r="E7148" s="23">
        <v>5</v>
      </c>
      <c r="F7148" s="23">
        <v>60</v>
      </c>
      <c r="G7148" s="23">
        <v>100</v>
      </c>
      <c r="H7148" s="25">
        <v>8.0049695970000005</v>
      </c>
    </row>
    <row r="7149" spans="1:8">
      <c r="A7149" s="23">
        <v>7146</v>
      </c>
      <c r="B7149" s="23">
        <v>1500</v>
      </c>
      <c r="C7149" s="23">
        <v>0.9</v>
      </c>
      <c r="D7149" s="23">
        <v>50</v>
      </c>
      <c r="E7149" s="23">
        <v>10</v>
      </c>
      <c r="F7149" s="23">
        <v>0</v>
      </c>
      <c r="G7149" s="23">
        <v>0</v>
      </c>
      <c r="H7149" s="25">
        <v>18.019937519999999</v>
      </c>
    </row>
    <row r="7150" spans="1:8">
      <c r="A7150" s="23">
        <v>7147</v>
      </c>
      <c r="B7150" s="23">
        <v>1500</v>
      </c>
      <c r="C7150" s="23">
        <v>0.9</v>
      </c>
      <c r="D7150" s="23">
        <v>50</v>
      </c>
      <c r="E7150" s="23">
        <v>10</v>
      </c>
      <c r="F7150" s="23">
        <v>0</v>
      </c>
      <c r="G7150" s="23">
        <v>5</v>
      </c>
      <c r="H7150" s="25">
        <v>16.887958529999999</v>
      </c>
    </row>
    <row r="7151" spans="1:8">
      <c r="A7151" s="23">
        <v>7148</v>
      </c>
      <c r="B7151" s="23">
        <v>1500</v>
      </c>
      <c r="C7151" s="23">
        <v>0.9</v>
      </c>
      <c r="D7151" s="23">
        <v>50</v>
      </c>
      <c r="E7151" s="23">
        <v>10</v>
      </c>
      <c r="F7151" s="23">
        <v>0</v>
      </c>
      <c r="G7151" s="23">
        <v>10</v>
      </c>
      <c r="H7151" s="25">
        <v>16.32825089</v>
      </c>
    </row>
    <row r="7152" spans="1:8">
      <c r="A7152" s="23">
        <v>7149</v>
      </c>
      <c r="B7152" s="23">
        <v>1500</v>
      </c>
      <c r="C7152" s="23">
        <v>0.9</v>
      </c>
      <c r="D7152" s="23">
        <v>50</v>
      </c>
      <c r="E7152" s="23">
        <v>10</v>
      </c>
      <c r="F7152" s="23">
        <v>0</v>
      </c>
      <c r="G7152" s="23">
        <v>40</v>
      </c>
      <c r="H7152" s="25">
        <v>15.150341989999999</v>
      </c>
    </row>
    <row r="7153" spans="1:8">
      <c r="A7153" s="23">
        <v>7150</v>
      </c>
      <c r="B7153" s="23">
        <v>1500</v>
      </c>
      <c r="C7153" s="23">
        <v>0.9</v>
      </c>
      <c r="D7153" s="23">
        <v>50</v>
      </c>
      <c r="E7153" s="23">
        <v>10</v>
      </c>
      <c r="F7153" s="23">
        <v>0</v>
      </c>
      <c r="G7153" s="23">
        <v>70</v>
      </c>
      <c r="H7153" s="25">
        <v>14.410649299999999</v>
      </c>
    </row>
    <row r="7154" spans="1:8">
      <c r="A7154" s="23">
        <v>7151</v>
      </c>
      <c r="B7154" s="23">
        <v>1500</v>
      </c>
      <c r="C7154" s="23">
        <v>0.9</v>
      </c>
      <c r="D7154" s="23">
        <v>50</v>
      </c>
      <c r="E7154" s="23">
        <v>10</v>
      </c>
      <c r="F7154" s="23">
        <v>0</v>
      </c>
      <c r="G7154" s="23">
        <v>100</v>
      </c>
      <c r="H7154" s="25">
        <v>13.76997566</v>
      </c>
    </row>
    <row r="7155" spans="1:8">
      <c r="A7155" s="23">
        <v>7152</v>
      </c>
      <c r="B7155" s="23">
        <v>1500</v>
      </c>
      <c r="C7155" s="23">
        <v>0.9</v>
      </c>
      <c r="D7155" s="23">
        <v>50</v>
      </c>
      <c r="E7155" s="23">
        <v>10</v>
      </c>
      <c r="F7155" s="23">
        <v>30</v>
      </c>
      <c r="G7155" s="23">
        <v>0</v>
      </c>
      <c r="H7155" s="25">
        <v>17.428256990000001</v>
      </c>
    </row>
    <row r="7156" spans="1:8">
      <c r="A7156" s="23">
        <v>7153</v>
      </c>
      <c r="B7156" s="23">
        <v>1500</v>
      </c>
      <c r="C7156" s="23">
        <v>0.9</v>
      </c>
      <c r="D7156" s="23">
        <v>50</v>
      </c>
      <c r="E7156" s="23">
        <v>10</v>
      </c>
      <c r="F7156" s="23">
        <v>30</v>
      </c>
      <c r="G7156" s="23">
        <v>5</v>
      </c>
      <c r="H7156" s="25">
        <v>16.259504320000001</v>
      </c>
    </row>
    <row r="7157" spans="1:8">
      <c r="A7157" s="23">
        <v>7154</v>
      </c>
      <c r="B7157" s="23">
        <v>1500</v>
      </c>
      <c r="C7157" s="23">
        <v>0.9</v>
      </c>
      <c r="D7157" s="23">
        <v>50</v>
      </c>
      <c r="E7157" s="23">
        <v>10</v>
      </c>
      <c r="F7157" s="23">
        <v>30</v>
      </c>
      <c r="G7157" s="23">
        <v>10</v>
      </c>
      <c r="H7157" s="25">
        <v>15.68393326</v>
      </c>
    </row>
    <row r="7158" spans="1:8">
      <c r="A7158" s="23">
        <v>7155</v>
      </c>
      <c r="B7158" s="23">
        <v>1500</v>
      </c>
      <c r="C7158" s="23">
        <v>0.9</v>
      </c>
      <c r="D7158" s="23">
        <v>50</v>
      </c>
      <c r="E7158" s="23">
        <v>10</v>
      </c>
      <c r="F7158" s="23">
        <v>30</v>
      </c>
      <c r="G7158" s="23">
        <v>40</v>
      </c>
      <c r="H7158" s="25">
        <v>14.48371506</v>
      </c>
    </row>
    <row r="7159" spans="1:8">
      <c r="A7159" s="23">
        <v>7156</v>
      </c>
      <c r="B7159" s="23">
        <v>1500</v>
      </c>
      <c r="C7159" s="23">
        <v>0.9</v>
      </c>
      <c r="D7159" s="23">
        <v>50</v>
      </c>
      <c r="E7159" s="23">
        <v>10</v>
      </c>
      <c r="F7159" s="23">
        <v>30</v>
      </c>
      <c r="G7159" s="23">
        <v>70</v>
      </c>
      <c r="H7159" s="25">
        <v>13.72048187</v>
      </c>
    </row>
    <row r="7160" spans="1:8">
      <c r="A7160" s="23">
        <v>7157</v>
      </c>
      <c r="B7160" s="23">
        <v>1500</v>
      </c>
      <c r="C7160" s="23">
        <v>0.9</v>
      </c>
      <c r="D7160" s="23">
        <v>50</v>
      </c>
      <c r="E7160" s="23">
        <v>10</v>
      </c>
      <c r="F7160" s="23">
        <v>30</v>
      </c>
      <c r="G7160" s="23">
        <v>100</v>
      </c>
      <c r="H7160" s="25">
        <v>13.090037349999999</v>
      </c>
    </row>
    <row r="7161" spans="1:8">
      <c r="A7161" s="23">
        <v>7158</v>
      </c>
      <c r="B7161" s="23">
        <v>1500</v>
      </c>
      <c r="C7161" s="23">
        <v>0.9</v>
      </c>
      <c r="D7161" s="23">
        <v>50</v>
      </c>
      <c r="E7161" s="23">
        <v>10</v>
      </c>
      <c r="F7161" s="23">
        <v>60</v>
      </c>
      <c r="G7161" s="23">
        <v>0</v>
      </c>
      <c r="H7161" s="25">
        <v>15.039162640000001</v>
      </c>
    </row>
    <row r="7162" spans="1:8">
      <c r="A7162" s="23">
        <v>7159</v>
      </c>
      <c r="B7162" s="23">
        <v>1500</v>
      </c>
      <c r="C7162" s="23">
        <v>0.9</v>
      </c>
      <c r="D7162" s="23">
        <v>50</v>
      </c>
      <c r="E7162" s="23">
        <v>10</v>
      </c>
      <c r="F7162" s="23">
        <v>60</v>
      </c>
      <c r="G7162" s="23">
        <v>5</v>
      </c>
      <c r="H7162" s="25">
        <v>13.626342770000001</v>
      </c>
    </row>
    <row r="7163" spans="1:8">
      <c r="A7163" s="23">
        <v>7160</v>
      </c>
      <c r="B7163" s="23">
        <v>1500</v>
      </c>
      <c r="C7163" s="23">
        <v>0.9</v>
      </c>
      <c r="D7163" s="23">
        <v>50</v>
      </c>
      <c r="E7163" s="23">
        <v>10</v>
      </c>
      <c r="F7163" s="23">
        <v>60</v>
      </c>
      <c r="G7163" s="23">
        <v>10</v>
      </c>
      <c r="H7163" s="25">
        <v>13.01733494</v>
      </c>
    </row>
    <row r="7164" spans="1:8">
      <c r="A7164" s="23">
        <v>7161</v>
      </c>
      <c r="B7164" s="23">
        <v>1500</v>
      </c>
      <c r="C7164" s="23">
        <v>0.9</v>
      </c>
      <c r="D7164" s="23">
        <v>50</v>
      </c>
      <c r="E7164" s="23">
        <v>10</v>
      </c>
      <c r="F7164" s="23">
        <v>60</v>
      </c>
      <c r="G7164" s="23">
        <v>40</v>
      </c>
      <c r="H7164" s="25">
        <v>11.84016705</v>
      </c>
    </row>
    <row r="7165" spans="1:8">
      <c r="A7165" s="23">
        <v>7162</v>
      </c>
      <c r="B7165" s="23">
        <v>1500</v>
      </c>
      <c r="C7165" s="23">
        <v>0.9</v>
      </c>
      <c r="D7165" s="23">
        <v>50</v>
      </c>
      <c r="E7165" s="23">
        <v>10</v>
      </c>
      <c r="F7165" s="23">
        <v>60</v>
      </c>
      <c r="G7165" s="23">
        <v>70</v>
      </c>
      <c r="H7165" s="25">
        <v>11.13692284</v>
      </c>
    </row>
    <row r="7166" spans="1:8">
      <c r="A7166" s="23">
        <v>7163</v>
      </c>
      <c r="B7166" s="23">
        <v>1500</v>
      </c>
      <c r="C7166" s="23">
        <v>0.9</v>
      </c>
      <c r="D7166" s="23">
        <v>50</v>
      </c>
      <c r="E7166" s="23">
        <v>10</v>
      </c>
      <c r="F7166" s="23">
        <v>60</v>
      </c>
      <c r="G7166" s="23">
        <v>100</v>
      </c>
      <c r="H7166" s="25">
        <v>10.5491457</v>
      </c>
    </row>
    <row r="7167" spans="1:8">
      <c r="A7167" s="23">
        <v>7164</v>
      </c>
      <c r="B7167" s="23">
        <v>1500</v>
      </c>
      <c r="C7167" s="23">
        <v>0.9</v>
      </c>
      <c r="D7167" s="23">
        <v>50</v>
      </c>
      <c r="E7167" s="23">
        <v>20</v>
      </c>
      <c r="F7167" s="23">
        <v>0</v>
      </c>
      <c r="G7167" s="23">
        <v>0</v>
      </c>
      <c r="H7167" s="25">
        <v>23.703819280000001</v>
      </c>
    </row>
    <row r="7168" spans="1:8">
      <c r="A7168" s="23">
        <v>7165</v>
      </c>
      <c r="B7168" s="23">
        <v>1500</v>
      </c>
      <c r="C7168" s="23">
        <v>0.9</v>
      </c>
      <c r="D7168" s="23">
        <v>50</v>
      </c>
      <c r="E7168" s="23">
        <v>20</v>
      </c>
      <c r="F7168" s="23">
        <v>0</v>
      </c>
      <c r="G7168" s="23">
        <v>5</v>
      </c>
      <c r="H7168" s="25">
        <v>21.925466539999999</v>
      </c>
    </row>
    <row r="7169" spans="1:8">
      <c r="A7169" s="23">
        <v>7166</v>
      </c>
      <c r="B7169" s="23">
        <v>1500</v>
      </c>
      <c r="C7169" s="23">
        <v>0.9</v>
      </c>
      <c r="D7169" s="23">
        <v>50</v>
      </c>
      <c r="E7169" s="23">
        <v>20</v>
      </c>
      <c r="F7169" s="23">
        <v>0</v>
      </c>
      <c r="G7169" s="23">
        <v>10</v>
      </c>
      <c r="H7169" s="25">
        <v>20.911258700000001</v>
      </c>
    </row>
    <row r="7170" spans="1:8">
      <c r="A7170" s="23">
        <v>7167</v>
      </c>
      <c r="B7170" s="23">
        <v>1500</v>
      </c>
      <c r="C7170" s="23">
        <v>0.9</v>
      </c>
      <c r="D7170" s="23">
        <v>50</v>
      </c>
      <c r="E7170" s="23">
        <v>20</v>
      </c>
      <c r="F7170" s="23">
        <v>0</v>
      </c>
      <c r="G7170" s="23">
        <v>40</v>
      </c>
      <c r="H7170" s="25">
        <v>18.88283539</v>
      </c>
    </row>
    <row r="7171" spans="1:8">
      <c r="A7171" s="23">
        <v>7168</v>
      </c>
      <c r="B7171" s="23">
        <v>1500</v>
      </c>
      <c r="C7171" s="23">
        <v>0.9</v>
      </c>
      <c r="D7171" s="23">
        <v>50</v>
      </c>
      <c r="E7171" s="23">
        <v>20</v>
      </c>
      <c r="F7171" s="23">
        <v>0</v>
      </c>
      <c r="G7171" s="23">
        <v>70</v>
      </c>
      <c r="H7171" s="25">
        <v>17.65393448</v>
      </c>
    </row>
    <row r="7172" spans="1:8">
      <c r="A7172" s="23">
        <v>7169</v>
      </c>
      <c r="B7172" s="23">
        <v>1500</v>
      </c>
      <c r="C7172" s="23">
        <v>0.9</v>
      </c>
      <c r="D7172" s="23">
        <v>50</v>
      </c>
      <c r="E7172" s="23">
        <v>20</v>
      </c>
      <c r="F7172" s="23">
        <v>0</v>
      </c>
      <c r="G7172" s="23">
        <v>100</v>
      </c>
      <c r="H7172" s="25">
        <v>16.656776430000001</v>
      </c>
    </row>
    <row r="7173" spans="1:8">
      <c r="A7173" s="23">
        <v>7170</v>
      </c>
      <c r="B7173" s="23">
        <v>1500</v>
      </c>
      <c r="C7173" s="23">
        <v>0.9</v>
      </c>
      <c r="D7173" s="23">
        <v>50</v>
      </c>
      <c r="E7173" s="23">
        <v>20</v>
      </c>
      <c r="F7173" s="23">
        <v>30</v>
      </c>
      <c r="G7173" s="23">
        <v>0</v>
      </c>
      <c r="H7173" s="25">
        <v>22.548885349999999</v>
      </c>
    </row>
    <row r="7174" spans="1:8">
      <c r="A7174" s="23">
        <v>7171</v>
      </c>
      <c r="B7174" s="23">
        <v>1500</v>
      </c>
      <c r="C7174" s="23">
        <v>0.9</v>
      </c>
      <c r="D7174" s="23">
        <v>50</v>
      </c>
      <c r="E7174" s="23">
        <v>20</v>
      </c>
      <c r="F7174" s="23">
        <v>30</v>
      </c>
      <c r="G7174" s="23">
        <v>5</v>
      </c>
      <c r="H7174" s="25">
        <v>20.743499759999999</v>
      </c>
    </row>
    <row r="7175" spans="1:8">
      <c r="A7175" s="23">
        <v>7172</v>
      </c>
      <c r="B7175" s="23">
        <v>1500</v>
      </c>
      <c r="C7175" s="23">
        <v>0.9</v>
      </c>
      <c r="D7175" s="23">
        <v>50</v>
      </c>
      <c r="E7175" s="23">
        <v>20</v>
      </c>
      <c r="F7175" s="23">
        <v>30</v>
      </c>
      <c r="G7175" s="23">
        <v>10</v>
      </c>
      <c r="H7175" s="25">
        <v>19.782596590000001</v>
      </c>
    </row>
    <row r="7176" spans="1:8">
      <c r="A7176" s="23">
        <v>7173</v>
      </c>
      <c r="B7176" s="23">
        <v>1500</v>
      </c>
      <c r="C7176" s="23">
        <v>0.9</v>
      </c>
      <c r="D7176" s="23">
        <v>50</v>
      </c>
      <c r="E7176" s="23">
        <v>20</v>
      </c>
      <c r="F7176" s="23">
        <v>30</v>
      </c>
      <c r="G7176" s="23">
        <v>40</v>
      </c>
      <c r="H7176" s="25">
        <v>17.795188899999999</v>
      </c>
    </row>
    <row r="7177" spans="1:8">
      <c r="A7177" s="23">
        <v>7174</v>
      </c>
      <c r="B7177" s="23">
        <v>1500</v>
      </c>
      <c r="C7177" s="23">
        <v>0.9</v>
      </c>
      <c r="D7177" s="23">
        <v>50</v>
      </c>
      <c r="E7177" s="23">
        <v>20</v>
      </c>
      <c r="F7177" s="23">
        <v>30</v>
      </c>
      <c r="G7177" s="23">
        <v>70</v>
      </c>
      <c r="H7177" s="25">
        <v>16.616519929999999</v>
      </c>
    </row>
    <row r="7178" spans="1:8">
      <c r="A7178" s="23">
        <v>7175</v>
      </c>
      <c r="B7178" s="23">
        <v>1500</v>
      </c>
      <c r="C7178" s="23">
        <v>0.9</v>
      </c>
      <c r="D7178" s="23">
        <v>50</v>
      </c>
      <c r="E7178" s="23">
        <v>20</v>
      </c>
      <c r="F7178" s="23">
        <v>30</v>
      </c>
      <c r="G7178" s="23">
        <v>100</v>
      </c>
      <c r="H7178" s="25">
        <v>15.653899190000001</v>
      </c>
    </row>
    <row r="7179" spans="1:8">
      <c r="A7179" s="23">
        <v>7176</v>
      </c>
      <c r="B7179" s="23">
        <v>1500</v>
      </c>
      <c r="C7179" s="23">
        <v>0.9</v>
      </c>
      <c r="D7179" s="23">
        <v>50</v>
      </c>
      <c r="E7179" s="23">
        <v>20</v>
      </c>
      <c r="F7179" s="23">
        <v>60</v>
      </c>
      <c r="G7179" s="23">
        <v>0</v>
      </c>
      <c r="H7179" s="25">
        <v>18.39595413</v>
      </c>
    </row>
    <row r="7180" spans="1:8">
      <c r="A7180" s="23">
        <v>7177</v>
      </c>
      <c r="B7180" s="23">
        <v>1500</v>
      </c>
      <c r="C7180" s="23">
        <v>0.9</v>
      </c>
      <c r="D7180" s="23">
        <v>50</v>
      </c>
      <c r="E7180" s="23">
        <v>20</v>
      </c>
      <c r="F7180" s="23">
        <v>60</v>
      </c>
      <c r="G7180" s="23">
        <v>5</v>
      </c>
      <c r="H7180" s="25">
        <v>16.50950623</v>
      </c>
    </row>
    <row r="7181" spans="1:8">
      <c r="A7181" s="23">
        <v>7178</v>
      </c>
      <c r="B7181" s="23">
        <v>1500</v>
      </c>
      <c r="C7181" s="23">
        <v>0.9</v>
      </c>
      <c r="D7181" s="23">
        <v>50</v>
      </c>
      <c r="E7181" s="23">
        <v>20</v>
      </c>
      <c r="F7181" s="23">
        <v>60</v>
      </c>
      <c r="G7181" s="23">
        <v>10</v>
      </c>
      <c r="H7181" s="25">
        <v>15.63728714</v>
      </c>
    </row>
    <row r="7182" spans="1:8">
      <c r="A7182" s="23">
        <v>7179</v>
      </c>
      <c r="B7182" s="23">
        <v>1500</v>
      </c>
      <c r="C7182" s="23">
        <v>0.9</v>
      </c>
      <c r="D7182" s="23">
        <v>50</v>
      </c>
      <c r="E7182" s="23">
        <v>20</v>
      </c>
      <c r="F7182" s="23">
        <v>60</v>
      </c>
      <c r="G7182" s="23">
        <v>40</v>
      </c>
      <c r="H7182" s="25">
        <v>13.91399384</v>
      </c>
    </row>
    <row r="7183" spans="1:8">
      <c r="A7183" s="23">
        <v>7180</v>
      </c>
      <c r="B7183" s="23">
        <v>1500</v>
      </c>
      <c r="C7183" s="23">
        <v>0.9</v>
      </c>
      <c r="D7183" s="23">
        <v>50</v>
      </c>
      <c r="E7183" s="23">
        <v>20</v>
      </c>
      <c r="F7183" s="23">
        <v>60</v>
      </c>
      <c r="G7183" s="23">
        <v>70</v>
      </c>
      <c r="H7183" s="25">
        <v>12.928823469999999</v>
      </c>
    </row>
    <row r="7184" spans="1:8">
      <c r="A7184" s="23">
        <v>7181</v>
      </c>
      <c r="B7184" s="23">
        <v>1500</v>
      </c>
      <c r="C7184" s="23">
        <v>0.9</v>
      </c>
      <c r="D7184" s="23">
        <v>50</v>
      </c>
      <c r="E7184" s="23">
        <v>20</v>
      </c>
      <c r="F7184" s="23">
        <v>60</v>
      </c>
      <c r="G7184" s="23">
        <v>100</v>
      </c>
      <c r="H7184" s="25">
        <v>12.11072922</v>
      </c>
    </row>
    <row r="7185" spans="1:8">
      <c r="A7185" s="23">
        <v>7182</v>
      </c>
      <c r="B7185" s="23">
        <v>1500</v>
      </c>
      <c r="C7185" s="23">
        <v>0.9</v>
      </c>
      <c r="D7185" s="23">
        <v>50</v>
      </c>
      <c r="E7185" s="23">
        <v>50</v>
      </c>
      <c r="F7185" s="23">
        <v>0</v>
      </c>
      <c r="G7185" s="23">
        <v>0</v>
      </c>
      <c r="H7185" s="25">
        <v>27.989952089999999</v>
      </c>
    </row>
    <row r="7186" spans="1:8">
      <c r="A7186" s="23">
        <v>7183</v>
      </c>
      <c r="B7186" s="23">
        <v>1500</v>
      </c>
      <c r="C7186" s="23">
        <v>0.9</v>
      </c>
      <c r="D7186" s="23">
        <v>50</v>
      </c>
      <c r="E7186" s="23">
        <v>50</v>
      </c>
      <c r="F7186" s="23">
        <v>0</v>
      </c>
      <c r="G7186" s="23">
        <v>5</v>
      </c>
      <c r="H7186" s="25">
        <v>25.655513760000002</v>
      </c>
    </row>
    <row r="7187" spans="1:8">
      <c r="A7187" s="23">
        <v>7184</v>
      </c>
      <c r="B7187" s="23">
        <v>1500</v>
      </c>
      <c r="C7187" s="23">
        <v>0.9</v>
      </c>
      <c r="D7187" s="23">
        <v>50</v>
      </c>
      <c r="E7187" s="23">
        <v>50</v>
      </c>
      <c r="F7187" s="23">
        <v>0</v>
      </c>
      <c r="G7187" s="23">
        <v>10</v>
      </c>
      <c r="H7187" s="25">
        <v>24.31329727</v>
      </c>
    </row>
    <row r="7188" spans="1:8">
      <c r="A7188" s="23">
        <v>7185</v>
      </c>
      <c r="B7188" s="23">
        <v>1500</v>
      </c>
      <c r="C7188" s="23">
        <v>0.9</v>
      </c>
      <c r="D7188" s="23">
        <v>50</v>
      </c>
      <c r="E7188" s="23">
        <v>50</v>
      </c>
      <c r="F7188" s="23">
        <v>0</v>
      </c>
      <c r="G7188" s="23">
        <v>40</v>
      </c>
      <c r="H7188" s="25">
        <v>21.449203489999999</v>
      </c>
    </row>
    <row r="7189" spans="1:8">
      <c r="A7189" s="23">
        <v>7186</v>
      </c>
      <c r="B7189" s="23">
        <v>1500</v>
      </c>
      <c r="C7189" s="23">
        <v>0.9</v>
      </c>
      <c r="D7189" s="23">
        <v>50</v>
      </c>
      <c r="E7189" s="23">
        <v>50</v>
      </c>
      <c r="F7189" s="23">
        <v>0</v>
      </c>
      <c r="G7189" s="23">
        <v>70</v>
      </c>
      <c r="H7189" s="25">
        <v>19.83654404</v>
      </c>
    </row>
    <row r="7190" spans="1:8">
      <c r="A7190" s="23">
        <v>7187</v>
      </c>
      <c r="B7190" s="23">
        <v>1500</v>
      </c>
      <c r="C7190" s="23">
        <v>0.9</v>
      </c>
      <c r="D7190" s="23">
        <v>50</v>
      </c>
      <c r="E7190" s="23">
        <v>50</v>
      </c>
      <c r="F7190" s="23">
        <v>0</v>
      </c>
      <c r="G7190" s="23">
        <v>100</v>
      </c>
      <c r="H7190" s="25">
        <v>18.547126769999998</v>
      </c>
    </row>
    <row r="7191" spans="1:8">
      <c r="A7191" s="23">
        <v>7188</v>
      </c>
      <c r="B7191" s="23">
        <v>1500</v>
      </c>
      <c r="C7191" s="23">
        <v>0.9</v>
      </c>
      <c r="D7191" s="23">
        <v>50</v>
      </c>
      <c r="E7191" s="23">
        <v>50</v>
      </c>
      <c r="F7191" s="23">
        <v>30</v>
      </c>
      <c r="G7191" s="23">
        <v>0</v>
      </c>
      <c r="H7191" s="25">
        <v>26.315935140000001</v>
      </c>
    </row>
    <row r="7192" spans="1:8">
      <c r="A7192" s="23">
        <v>7189</v>
      </c>
      <c r="B7192" s="23">
        <v>1500</v>
      </c>
      <c r="C7192" s="23">
        <v>0.9</v>
      </c>
      <c r="D7192" s="23">
        <v>50</v>
      </c>
      <c r="E7192" s="23">
        <v>50</v>
      </c>
      <c r="F7192" s="23">
        <v>30</v>
      </c>
      <c r="G7192" s="23">
        <v>5</v>
      </c>
      <c r="H7192" s="25">
        <v>24.03997231</v>
      </c>
    </row>
    <row r="7193" spans="1:8">
      <c r="A7193" s="23">
        <v>7190</v>
      </c>
      <c r="B7193" s="23">
        <v>1500</v>
      </c>
      <c r="C7193" s="23">
        <v>0.9</v>
      </c>
      <c r="D7193" s="23">
        <v>50</v>
      </c>
      <c r="E7193" s="23">
        <v>50</v>
      </c>
      <c r="F7193" s="23">
        <v>30</v>
      </c>
      <c r="G7193" s="23">
        <v>10</v>
      </c>
      <c r="H7193" s="25">
        <v>22.719104770000001</v>
      </c>
    </row>
    <row r="7194" spans="1:8">
      <c r="A7194" s="23">
        <v>7191</v>
      </c>
      <c r="B7194" s="23">
        <v>1500</v>
      </c>
      <c r="C7194" s="23">
        <v>0.9</v>
      </c>
      <c r="D7194" s="23">
        <v>50</v>
      </c>
      <c r="E7194" s="23">
        <v>50</v>
      </c>
      <c r="F7194" s="23">
        <v>30</v>
      </c>
      <c r="G7194" s="23">
        <v>40</v>
      </c>
      <c r="H7194" s="25">
        <v>20.036907200000002</v>
      </c>
    </row>
    <row r="7195" spans="1:8">
      <c r="A7195" s="23">
        <v>7192</v>
      </c>
      <c r="B7195" s="23">
        <v>1500</v>
      </c>
      <c r="C7195" s="23">
        <v>0.9</v>
      </c>
      <c r="D7195" s="23">
        <v>50</v>
      </c>
      <c r="E7195" s="23">
        <v>50</v>
      </c>
      <c r="F7195" s="23">
        <v>30</v>
      </c>
      <c r="G7195" s="23">
        <v>70</v>
      </c>
      <c r="H7195" s="25">
        <v>18.521362310000001</v>
      </c>
    </row>
    <row r="7196" spans="1:8">
      <c r="A7196" s="23">
        <v>7193</v>
      </c>
      <c r="B7196" s="23">
        <v>1500</v>
      </c>
      <c r="C7196" s="23">
        <v>0.9</v>
      </c>
      <c r="D7196" s="23">
        <v>50</v>
      </c>
      <c r="E7196" s="23">
        <v>50</v>
      </c>
      <c r="F7196" s="23">
        <v>30</v>
      </c>
      <c r="G7196" s="23">
        <v>100</v>
      </c>
      <c r="H7196" s="25">
        <v>17.32072449</v>
      </c>
    </row>
    <row r="7197" spans="1:8">
      <c r="A7197" s="23">
        <v>7194</v>
      </c>
      <c r="B7197" s="23">
        <v>1500</v>
      </c>
      <c r="C7197" s="23">
        <v>0.9</v>
      </c>
      <c r="D7197" s="23">
        <v>50</v>
      </c>
      <c r="E7197" s="23">
        <v>50</v>
      </c>
      <c r="F7197" s="23">
        <v>60</v>
      </c>
      <c r="G7197" s="23">
        <v>0</v>
      </c>
      <c r="H7197" s="25">
        <v>20.661659239999999</v>
      </c>
    </row>
    <row r="7198" spans="1:8">
      <c r="A7198" s="23">
        <v>7195</v>
      </c>
      <c r="B7198" s="23">
        <v>1500</v>
      </c>
      <c r="C7198" s="23">
        <v>0.9</v>
      </c>
      <c r="D7198" s="23">
        <v>50</v>
      </c>
      <c r="E7198" s="23">
        <v>50</v>
      </c>
      <c r="F7198" s="23">
        <v>60</v>
      </c>
      <c r="G7198" s="23">
        <v>5</v>
      </c>
      <c r="H7198" s="25">
        <v>18.39330292</v>
      </c>
    </row>
    <row r="7199" spans="1:8">
      <c r="A7199" s="23">
        <v>7196</v>
      </c>
      <c r="B7199" s="23">
        <v>1500</v>
      </c>
      <c r="C7199" s="23">
        <v>0.9</v>
      </c>
      <c r="D7199" s="23">
        <v>50</v>
      </c>
      <c r="E7199" s="23">
        <v>50</v>
      </c>
      <c r="F7199" s="23">
        <v>60</v>
      </c>
      <c r="G7199" s="23">
        <v>10</v>
      </c>
      <c r="H7199" s="25">
        <v>17.36192703</v>
      </c>
    </row>
    <row r="7200" spans="1:8">
      <c r="A7200" s="23">
        <v>7197</v>
      </c>
      <c r="B7200" s="23">
        <v>1500</v>
      </c>
      <c r="C7200" s="23">
        <v>0.9</v>
      </c>
      <c r="D7200" s="23">
        <v>50</v>
      </c>
      <c r="E7200" s="23">
        <v>50</v>
      </c>
      <c r="F7200" s="23">
        <v>60</v>
      </c>
      <c r="G7200" s="23">
        <v>40</v>
      </c>
      <c r="H7200" s="25">
        <v>15.24292374</v>
      </c>
    </row>
    <row r="7201" spans="1:8">
      <c r="A7201" s="23">
        <v>7198</v>
      </c>
      <c r="B7201" s="23">
        <v>1500</v>
      </c>
      <c r="C7201" s="23">
        <v>0.9</v>
      </c>
      <c r="D7201" s="23">
        <v>50</v>
      </c>
      <c r="E7201" s="23">
        <v>50</v>
      </c>
      <c r="F7201" s="23">
        <v>60</v>
      </c>
      <c r="G7201" s="23">
        <v>70</v>
      </c>
      <c r="H7201" s="25">
        <v>13.91810703</v>
      </c>
    </row>
    <row r="7202" spans="1:8">
      <c r="A7202" s="23">
        <v>7199</v>
      </c>
      <c r="B7202" s="23">
        <v>1500</v>
      </c>
      <c r="C7202" s="23">
        <v>0.9</v>
      </c>
      <c r="D7202" s="23">
        <v>50</v>
      </c>
      <c r="E7202" s="23">
        <v>50</v>
      </c>
      <c r="F7202" s="23">
        <v>60</v>
      </c>
      <c r="G7202" s="23">
        <v>100</v>
      </c>
      <c r="H7202" s="25">
        <v>12.91983604</v>
      </c>
    </row>
    <row r="7203" spans="1:8">
      <c r="A7203" s="23">
        <v>7200</v>
      </c>
      <c r="B7203" s="23">
        <v>1500</v>
      </c>
      <c r="C7203" s="23">
        <v>0.9</v>
      </c>
      <c r="D7203" s="23">
        <v>100</v>
      </c>
      <c r="E7203" s="23">
        <v>1</v>
      </c>
      <c r="F7203" s="23">
        <v>0</v>
      </c>
      <c r="G7203" s="23">
        <v>0</v>
      </c>
      <c r="H7203" s="25">
        <v>4.5734624860000004</v>
      </c>
    </row>
    <row r="7204" spans="1:8">
      <c r="A7204" s="23">
        <v>7201</v>
      </c>
      <c r="B7204" s="23">
        <v>1500</v>
      </c>
      <c r="C7204" s="23">
        <v>0.9</v>
      </c>
      <c r="D7204" s="23">
        <v>100</v>
      </c>
      <c r="E7204" s="23">
        <v>1</v>
      </c>
      <c r="F7204" s="23">
        <v>0</v>
      </c>
      <c r="G7204" s="23">
        <v>5</v>
      </c>
      <c r="H7204" s="25">
        <v>3.970313311</v>
      </c>
    </row>
    <row r="7205" spans="1:8">
      <c r="A7205" s="23">
        <v>7202</v>
      </c>
      <c r="B7205" s="23">
        <v>1500</v>
      </c>
      <c r="C7205" s="23">
        <v>0.9</v>
      </c>
      <c r="D7205" s="23">
        <v>100</v>
      </c>
      <c r="E7205" s="23">
        <v>1</v>
      </c>
      <c r="F7205" s="23">
        <v>0</v>
      </c>
      <c r="G7205" s="23">
        <v>10</v>
      </c>
      <c r="H7205" s="25">
        <v>3.9507148270000001</v>
      </c>
    </row>
    <row r="7206" spans="1:8">
      <c r="A7206" s="23">
        <v>7203</v>
      </c>
      <c r="B7206" s="23">
        <v>1500</v>
      </c>
      <c r="C7206" s="23">
        <v>0.9</v>
      </c>
      <c r="D7206" s="23">
        <v>100</v>
      </c>
      <c r="E7206" s="23">
        <v>1</v>
      </c>
      <c r="F7206" s="23">
        <v>0</v>
      </c>
      <c r="G7206" s="23">
        <v>40</v>
      </c>
      <c r="H7206" s="25">
        <v>3.9147186280000001</v>
      </c>
    </row>
    <row r="7207" spans="1:8">
      <c r="A7207" s="23">
        <v>7204</v>
      </c>
      <c r="B7207" s="23">
        <v>1500</v>
      </c>
      <c r="C7207" s="23">
        <v>0.9</v>
      </c>
      <c r="D7207" s="23">
        <v>100</v>
      </c>
      <c r="E7207" s="23">
        <v>1</v>
      </c>
      <c r="F7207" s="23">
        <v>0</v>
      </c>
      <c r="G7207" s="23">
        <v>70</v>
      </c>
      <c r="H7207" s="25">
        <v>3.8915884489999999</v>
      </c>
    </row>
    <row r="7208" spans="1:8">
      <c r="A7208" s="23">
        <v>7205</v>
      </c>
      <c r="B7208" s="23">
        <v>1500</v>
      </c>
      <c r="C7208" s="23">
        <v>0.9</v>
      </c>
      <c r="D7208" s="23">
        <v>100</v>
      </c>
      <c r="E7208" s="23">
        <v>1</v>
      </c>
      <c r="F7208" s="23">
        <v>0</v>
      </c>
      <c r="G7208" s="23">
        <v>100</v>
      </c>
      <c r="H7208" s="25">
        <v>3.8701996799999998</v>
      </c>
    </row>
    <row r="7209" spans="1:8">
      <c r="A7209" s="23">
        <v>7206</v>
      </c>
      <c r="B7209" s="23">
        <v>1500</v>
      </c>
      <c r="C7209" s="23">
        <v>0.9</v>
      </c>
      <c r="D7209" s="23">
        <v>100</v>
      </c>
      <c r="E7209" s="23">
        <v>1</v>
      </c>
      <c r="F7209" s="23">
        <v>30</v>
      </c>
      <c r="G7209" s="23">
        <v>0</v>
      </c>
      <c r="H7209" s="25">
        <v>4.5621032709999998</v>
      </c>
    </row>
    <row r="7210" spans="1:8">
      <c r="A7210" s="23">
        <v>7207</v>
      </c>
      <c r="B7210" s="23">
        <v>1500</v>
      </c>
      <c r="C7210" s="23">
        <v>0.9</v>
      </c>
      <c r="D7210" s="23">
        <v>100</v>
      </c>
      <c r="E7210" s="23">
        <v>1</v>
      </c>
      <c r="F7210" s="23">
        <v>30</v>
      </c>
      <c r="G7210" s="23">
        <v>5</v>
      </c>
      <c r="H7210" s="25">
        <v>3.9429972169999998</v>
      </c>
    </row>
    <row r="7211" spans="1:8">
      <c r="A7211" s="23">
        <v>7208</v>
      </c>
      <c r="B7211" s="23">
        <v>1500</v>
      </c>
      <c r="C7211" s="23">
        <v>0.9</v>
      </c>
      <c r="D7211" s="23">
        <v>100</v>
      </c>
      <c r="E7211" s="23">
        <v>1</v>
      </c>
      <c r="F7211" s="23">
        <v>30</v>
      </c>
      <c r="G7211" s="23">
        <v>10</v>
      </c>
      <c r="H7211" s="25">
        <v>3.9194345469999998</v>
      </c>
    </row>
    <row r="7212" spans="1:8">
      <c r="A7212" s="23">
        <v>7209</v>
      </c>
      <c r="B7212" s="23">
        <v>1500</v>
      </c>
      <c r="C7212" s="23">
        <v>0.9</v>
      </c>
      <c r="D7212" s="23">
        <v>100</v>
      </c>
      <c r="E7212" s="23">
        <v>1</v>
      </c>
      <c r="F7212" s="23">
        <v>30</v>
      </c>
      <c r="G7212" s="23">
        <v>40</v>
      </c>
      <c r="H7212" s="25">
        <v>3.8771069050000002</v>
      </c>
    </row>
    <row r="7213" spans="1:8">
      <c r="A7213" s="23">
        <v>7210</v>
      </c>
      <c r="B7213" s="23">
        <v>1500</v>
      </c>
      <c r="C7213" s="23">
        <v>0.9</v>
      </c>
      <c r="D7213" s="23">
        <v>100</v>
      </c>
      <c r="E7213" s="23">
        <v>1</v>
      </c>
      <c r="F7213" s="23">
        <v>30</v>
      </c>
      <c r="G7213" s="23">
        <v>70</v>
      </c>
      <c r="H7213" s="25">
        <v>3.8496749399999999</v>
      </c>
    </row>
    <row r="7214" spans="1:8">
      <c r="A7214" s="23">
        <v>7211</v>
      </c>
      <c r="B7214" s="23">
        <v>1500</v>
      </c>
      <c r="C7214" s="23">
        <v>0.9</v>
      </c>
      <c r="D7214" s="23">
        <v>100</v>
      </c>
      <c r="E7214" s="23">
        <v>1</v>
      </c>
      <c r="F7214" s="23">
        <v>30</v>
      </c>
      <c r="G7214" s="23">
        <v>100</v>
      </c>
      <c r="H7214" s="25">
        <v>3.8247830870000001</v>
      </c>
    </row>
    <row r="7215" spans="1:8">
      <c r="A7215" s="23">
        <v>7212</v>
      </c>
      <c r="B7215" s="23">
        <v>1500</v>
      </c>
      <c r="C7215" s="23">
        <v>0.9</v>
      </c>
      <c r="D7215" s="23">
        <v>100</v>
      </c>
      <c r="E7215" s="23">
        <v>1</v>
      </c>
      <c r="F7215" s="23">
        <v>60</v>
      </c>
      <c r="G7215" s="23">
        <v>0</v>
      </c>
      <c r="H7215" s="25">
        <v>4.498857975</v>
      </c>
    </row>
    <row r="7216" spans="1:8">
      <c r="A7216" s="23">
        <v>7213</v>
      </c>
      <c r="B7216" s="23">
        <v>1500</v>
      </c>
      <c r="C7216" s="23">
        <v>0.9</v>
      </c>
      <c r="D7216" s="23">
        <v>100</v>
      </c>
      <c r="E7216" s="23">
        <v>1</v>
      </c>
      <c r="F7216" s="23">
        <v>60</v>
      </c>
      <c r="G7216" s="23">
        <v>5</v>
      </c>
      <c r="H7216" s="25">
        <v>3.8070390220000001</v>
      </c>
    </row>
    <row r="7217" spans="1:8">
      <c r="A7217" s="23">
        <v>7214</v>
      </c>
      <c r="B7217" s="23">
        <v>1500</v>
      </c>
      <c r="C7217" s="23">
        <v>0.9</v>
      </c>
      <c r="D7217" s="23">
        <v>100</v>
      </c>
      <c r="E7217" s="23">
        <v>1</v>
      </c>
      <c r="F7217" s="23">
        <v>60</v>
      </c>
      <c r="G7217" s="23">
        <v>10</v>
      </c>
      <c r="H7217" s="25">
        <v>3.7704055310000002</v>
      </c>
    </row>
    <row r="7218" spans="1:8">
      <c r="A7218" s="23">
        <v>7215</v>
      </c>
      <c r="B7218" s="23">
        <v>1500</v>
      </c>
      <c r="C7218" s="23">
        <v>0.9</v>
      </c>
      <c r="D7218" s="23">
        <v>100</v>
      </c>
      <c r="E7218" s="23">
        <v>1</v>
      </c>
      <c r="F7218" s="23">
        <v>60</v>
      </c>
      <c r="G7218" s="23">
        <v>40</v>
      </c>
      <c r="H7218" s="25">
        <v>3.6998376849999999</v>
      </c>
    </row>
    <row r="7219" spans="1:8">
      <c r="A7219" s="23">
        <v>7216</v>
      </c>
      <c r="B7219" s="23">
        <v>1500</v>
      </c>
      <c r="C7219" s="23">
        <v>0.9</v>
      </c>
      <c r="D7219" s="23">
        <v>100</v>
      </c>
      <c r="E7219" s="23">
        <v>1</v>
      </c>
      <c r="F7219" s="23">
        <v>60</v>
      </c>
      <c r="G7219" s="23">
        <v>70</v>
      </c>
      <c r="H7219" s="25">
        <v>3.6470971109999999</v>
      </c>
    </row>
    <row r="7220" spans="1:8">
      <c r="A7220" s="23">
        <v>7217</v>
      </c>
      <c r="B7220" s="23">
        <v>1500</v>
      </c>
      <c r="C7220" s="23">
        <v>0.9</v>
      </c>
      <c r="D7220" s="23">
        <v>100</v>
      </c>
      <c r="E7220" s="23">
        <v>1</v>
      </c>
      <c r="F7220" s="23">
        <v>60</v>
      </c>
      <c r="G7220" s="23">
        <v>100</v>
      </c>
      <c r="H7220" s="25">
        <v>3.5984914300000002</v>
      </c>
    </row>
    <row r="7221" spans="1:8">
      <c r="A7221" s="23">
        <v>7218</v>
      </c>
      <c r="B7221" s="23">
        <v>1500</v>
      </c>
      <c r="C7221" s="23">
        <v>0.9</v>
      </c>
      <c r="D7221" s="23">
        <v>100</v>
      </c>
      <c r="E7221" s="23">
        <v>5</v>
      </c>
      <c r="F7221" s="23">
        <v>0</v>
      </c>
      <c r="G7221" s="23">
        <v>0</v>
      </c>
      <c r="H7221" s="25">
        <v>17.23597908</v>
      </c>
    </row>
    <row r="7222" spans="1:8">
      <c r="A7222" s="23">
        <v>7219</v>
      </c>
      <c r="B7222" s="23">
        <v>1500</v>
      </c>
      <c r="C7222" s="23">
        <v>0.9</v>
      </c>
      <c r="D7222" s="23">
        <v>100</v>
      </c>
      <c r="E7222" s="23">
        <v>5</v>
      </c>
      <c r="F7222" s="23">
        <v>0</v>
      </c>
      <c r="G7222" s="23">
        <v>5</v>
      </c>
      <c r="H7222" s="25">
        <v>16.21281433</v>
      </c>
    </row>
    <row r="7223" spans="1:8">
      <c r="A7223" s="23">
        <v>7220</v>
      </c>
      <c r="B7223" s="23">
        <v>1500</v>
      </c>
      <c r="C7223" s="23">
        <v>0.9</v>
      </c>
      <c r="D7223" s="23">
        <v>100</v>
      </c>
      <c r="E7223" s="23">
        <v>5</v>
      </c>
      <c r="F7223" s="23">
        <v>0</v>
      </c>
      <c r="G7223" s="23">
        <v>10</v>
      </c>
      <c r="H7223" s="25">
        <v>15.724558829999999</v>
      </c>
    </row>
    <row r="7224" spans="1:8">
      <c r="A7224" s="23">
        <v>7221</v>
      </c>
      <c r="B7224" s="23">
        <v>1500</v>
      </c>
      <c r="C7224" s="23">
        <v>0.9</v>
      </c>
      <c r="D7224" s="23">
        <v>100</v>
      </c>
      <c r="E7224" s="23">
        <v>5</v>
      </c>
      <c r="F7224" s="23">
        <v>0</v>
      </c>
      <c r="G7224" s="23">
        <v>40</v>
      </c>
      <c r="H7224" s="25">
        <v>14.665983199999999</v>
      </c>
    </row>
    <row r="7225" spans="1:8">
      <c r="A7225" s="23">
        <v>7222</v>
      </c>
      <c r="B7225" s="23">
        <v>1500</v>
      </c>
      <c r="C7225" s="23">
        <v>0.9</v>
      </c>
      <c r="D7225" s="23">
        <v>100</v>
      </c>
      <c r="E7225" s="23">
        <v>5</v>
      </c>
      <c r="F7225" s="23">
        <v>0</v>
      </c>
      <c r="G7225" s="23">
        <v>70</v>
      </c>
      <c r="H7225" s="25">
        <v>13.99252987</v>
      </c>
    </row>
    <row r="7226" spans="1:8">
      <c r="A7226" s="23">
        <v>7223</v>
      </c>
      <c r="B7226" s="23">
        <v>1500</v>
      </c>
      <c r="C7226" s="23">
        <v>0.9</v>
      </c>
      <c r="D7226" s="23">
        <v>100</v>
      </c>
      <c r="E7226" s="23">
        <v>5</v>
      </c>
      <c r="F7226" s="23">
        <v>0</v>
      </c>
      <c r="G7226" s="23">
        <v>100</v>
      </c>
      <c r="H7226" s="25">
        <v>13.40705204</v>
      </c>
    </row>
    <row r="7227" spans="1:8">
      <c r="A7227" s="23">
        <v>7224</v>
      </c>
      <c r="B7227" s="23">
        <v>1500</v>
      </c>
      <c r="C7227" s="23">
        <v>0.9</v>
      </c>
      <c r="D7227" s="23">
        <v>100</v>
      </c>
      <c r="E7227" s="23">
        <v>5</v>
      </c>
      <c r="F7227" s="23">
        <v>30</v>
      </c>
      <c r="G7227" s="23">
        <v>0</v>
      </c>
      <c r="H7227" s="25">
        <v>16.715671539999999</v>
      </c>
    </row>
    <row r="7228" spans="1:8">
      <c r="A7228" s="23">
        <v>7225</v>
      </c>
      <c r="B7228" s="23">
        <v>1500</v>
      </c>
      <c r="C7228" s="23">
        <v>0.9</v>
      </c>
      <c r="D7228" s="23">
        <v>100</v>
      </c>
      <c r="E7228" s="23">
        <v>5</v>
      </c>
      <c r="F7228" s="23">
        <v>30</v>
      </c>
      <c r="G7228" s="23">
        <v>5</v>
      </c>
      <c r="H7228" s="25">
        <v>15.666530610000001</v>
      </c>
    </row>
    <row r="7229" spans="1:8">
      <c r="A7229" s="23">
        <v>7226</v>
      </c>
      <c r="B7229" s="23">
        <v>1500</v>
      </c>
      <c r="C7229" s="23">
        <v>0.9</v>
      </c>
      <c r="D7229" s="23">
        <v>100</v>
      </c>
      <c r="E7229" s="23">
        <v>5</v>
      </c>
      <c r="F7229" s="23">
        <v>30</v>
      </c>
      <c r="G7229" s="23">
        <v>10</v>
      </c>
      <c r="H7229" s="25">
        <v>15.13846684</v>
      </c>
    </row>
    <row r="7230" spans="1:8">
      <c r="A7230" s="23">
        <v>7227</v>
      </c>
      <c r="B7230" s="23">
        <v>1500</v>
      </c>
      <c r="C7230" s="23">
        <v>0.9</v>
      </c>
      <c r="D7230" s="23">
        <v>100</v>
      </c>
      <c r="E7230" s="23">
        <v>5</v>
      </c>
      <c r="F7230" s="23">
        <v>30</v>
      </c>
      <c r="G7230" s="23">
        <v>40</v>
      </c>
      <c r="H7230" s="25">
        <v>14.06019974</v>
      </c>
    </row>
    <row r="7231" spans="1:8">
      <c r="A7231" s="23">
        <v>7228</v>
      </c>
      <c r="B7231" s="23">
        <v>1500</v>
      </c>
      <c r="C7231" s="23">
        <v>0.9</v>
      </c>
      <c r="D7231" s="23">
        <v>100</v>
      </c>
      <c r="E7231" s="23">
        <v>5</v>
      </c>
      <c r="F7231" s="23">
        <v>30</v>
      </c>
      <c r="G7231" s="23">
        <v>70</v>
      </c>
      <c r="H7231" s="25">
        <v>13.359066009999999</v>
      </c>
    </row>
    <row r="7232" spans="1:8">
      <c r="A7232" s="23">
        <v>7229</v>
      </c>
      <c r="B7232" s="23">
        <v>1500</v>
      </c>
      <c r="C7232" s="23">
        <v>0.9</v>
      </c>
      <c r="D7232" s="23">
        <v>100</v>
      </c>
      <c r="E7232" s="23">
        <v>5</v>
      </c>
      <c r="F7232" s="23">
        <v>30</v>
      </c>
      <c r="G7232" s="23">
        <v>100</v>
      </c>
      <c r="H7232" s="25">
        <v>12.785896299999999</v>
      </c>
    </row>
    <row r="7233" spans="1:8">
      <c r="A7233" s="23">
        <v>7230</v>
      </c>
      <c r="B7233" s="23">
        <v>1500</v>
      </c>
      <c r="C7233" s="23">
        <v>0.9</v>
      </c>
      <c r="D7233" s="23">
        <v>100</v>
      </c>
      <c r="E7233" s="23">
        <v>5</v>
      </c>
      <c r="F7233" s="23">
        <v>60</v>
      </c>
      <c r="G7233" s="23">
        <v>0</v>
      </c>
      <c r="H7233" s="25">
        <v>14.598302840000001</v>
      </c>
    </row>
    <row r="7234" spans="1:8">
      <c r="A7234" s="23">
        <v>7231</v>
      </c>
      <c r="B7234" s="23">
        <v>1500</v>
      </c>
      <c r="C7234" s="23">
        <v>0.9</v>
      </c>
      <c r="D7234" s="23">
        <v>100</v>
      </c>
      <c r="E7234" s="23">
        <v>5</v>
      </c>
      <c r="F7234" s="23">
        <v>60</v>
      </c>
      <c r="G7234" s="23">
        <v>5</v>
      </c>
      <c r="H7234" s="25">
        <v>13.2691412</v>
      </c>
    </row>
    <row r="7235" spans="1:8">
      <c r="A7235" s="23">
        <v>7232</v>
      </c>
      <c r="B7235" s="23">
        <v>1500</v>
      </c>
      <c r="C7235" s="23">
        <v>0.9</v>
      </c>
      <c r="D7235" s="23">
        <v>100</v>
      </c>
      <c r="E7235" s="23">
        <v>5</v>
      </c>
      <c r="F7235" s="23">
        <v>60</v>
      </c>
      <c r="G7235" s="23">
        <v>10</v>
      </c>
      <c r="H7235" s="25">
        <v>12.707707409999999</v>
      </c>
    </row>
    <row r="7236" spans="1:8">
      <c r="A7236" s="23">
        <v>7233</v>
      </c>
      <c r="B7236" s="23">
        <v>1500</v>
      </c>
      <c r="C7236" s="23">
        <v>0.9</v>
      </c>
      <c r="D7236" s="23">
        <v>100</v>
      </c>
      <c r="E7236" s="23">
        <v>5</v>
      </c>
      <c r="F7236" s="23">
        <v>60</v>
      </c>
      <c r="G7236" s="23">
        <v>40</v>
      </c>
      <c r="H7236" s="25">
        <v>11.60814285</v>
      </c>
    </row>
    <row r="7237" spans="1:8">
      <c r="A7237" s="23">
        <v>7234</v>
      </c>
      <c r="B7237" s="23">
        <v>1500</v>
      </c>
      <c r="C7237" s="23">
        <v>0.9</v>
      </c>
      <c r="D7237" s="23">
        <v>100</v>
      </c>
      <c r="E7237" s="23">
        <v>5</v>
      </c>
      <c r="F7237" s="23">
        <v>60</v>
      </c>
      <c r="G7237" s="23">
        <v>70</v>
      </c>
      <c r="H7237" s="25">
        <v>10.929341320000001</v>
      </c>
    </row>
    <row r="7238" spans="1:8">
      <c r="A7238" s="23">
        <v>7235</v>
      </c>
      <c r="B7238" s="23">
        <v>1500</v>
      </c>
      <c r="C7238" s="23">
        <v>0.9</v>
      </c>
      <c r="D7238" s="23">
        <v>100</v>
      </c>
      <c r="E7238" s="23">
        <v>5</v>
      </c>
      <c r="F7238" s="23">
        <v>60</v>
      </c>
      <c r="G7238" s="23">
        <v>100</v>
      </c>
      <c r="H7238" s="25">
        <v>10.385108949999999</v>
      </c>
    </row>
    <row r="7239" spans="1:8">
      <c r="A7239" s="23">
        <v>7236</v>
      </c>
      <c r="B7239" s="23">
        <v>1500</v>
      </c>
      <c r="C7239" s="23">
        <v>0.9</v>
      </c>
      <c r="D7239" s="23">
        <v>100</v>
      </c>
      <c r="E7239" s="23">
        <v>10</v>
      </c>
      <c r="F7239" s="23">
        <v>0</v>
      </c>
      <c r="G7239" s="23">
        <v>0</v>
      </c>
      <c r="H7239" s="25">
        <v>23.296709060000001</v>
      </c>
    </row>
    <row r="7240" spans="1:8">
      <c r="A7240" s="23">
        <v>7237</v>
      </c>
      <c r="B7240" s="23">
        <v>1500</v>
      </c>
      <c r="C7240" s="23">
        <v>0.9</v>
      </c>
      <c r="D7240" s="23">
        <v>100</v>
      </c>
      <c r="E7240" s="23">
        <v>10</v>
      </c>
      <c r="F7240" s="23">
        <v>0</v>
      </c>
      <c r="G7240" s="23">
        <v>5</v>
      </c>
      <c r="H7240" s="25">
        <v>21.57707405</v>
      </c>
    </row>
    <row r="7241" spans="1:8">
      <c r="A7241" s="23">
        <v>7238</v>
      </c>
      <c r="B7241" s="23">
        <v>1500</v>
      </c>
      <c r="C7241" s="23">
        <v>0.9</v>
      </c>
      <c r="D7241" s="23">
        <v>100</v>
      </c>
      <c r="E7241" s="23">
        <v>10</v>
      </c>
      <c r="F7241" s="23">
        <v>0</v>
      </c>
      <c r="G7241" s="23">
        <v>10</v>
      </c>
      <c r="H7241" s="25">
        <v>20.620380399999998</v>
      </c>
    </row>
    <row r="7242" spans="1:8">
      <c r="A7242" s="23">
        <v>7239</v>
      </c>
      <c r="B7242" s="23">
        <v>1500</v>
      </c>
      <c r="C7242" s="23">
        <v>0.9</v>
      </c>
      <c r="D7242" s="23">
        <v>100</v>
      </c>
      <c r="E7242" s="23">
        <v>10</v>
      </c>
      <c r="F7242" s="23">
        <v>0</v>
      </c>
      <c r="G7242" s="23">
        <v>40</v>
      </c>
      <c r="H7242" s="25">
        <v>18.65634537</v>
      </c>
    </row>
    <row r="7243" spans="1:8">
      <c r="A7243" s="23">
        <v>7240</v>
      </c>
      <c r="B7243" s="23">
        <v>1500</v>
      </c>
      <c r="C7243" s="23">
        <v>0.9</v>
      </c>
      <c r="D7243" s="23">
        <v>100</v>
      </c>
      <c r="E7243" s="23">
        <v>10</v>
      </c>
      <c r="F7243" s="23">
        <v>0</v>
      </c>
      <c r="G7243" s="23">
        <v>70</v>
      </c>
      <c r="H7243" s="25">
        <v>17.491470339999999</v>
      </c>
    </row>
    <row r="7244" spans="1:8">
      <c r="A7244" s="23">
        <v>7241</v>
      </c>
      <c r="B7244" s="23">
        <v>1500</v>
      </c>
      <c r="C7244" s="23">
        <v>0.9</v>
      </c>
      <c r="D7244" s="23">
        <v>100</v>
      </c>
      <c r="E7244" s="23">
        <v>10</v>
      </c>
      <c r="F7244" s="23">
        <v>0</v>
      </c>
      <c r="G7244" s="23">
        <v>100</v>
      </c>
      <c r="H7244" s="25">
        <v>16.514526369999999</v>
      </c>
    </row>
    <row r="7245" spans="1:8">
      <c r="A7245" s="23">
        <v>7242</v>
      </c>
      <c r="B7245" s="23">
        <v>1500</v>
      </c>
      <c r="C7245" s="23">
        <v>0.9</v>
      </c>
      <c r="D7245" s="23">
        <v>100</v>
      </c>
      <c r="E7245" s="23">
        <v>10</v>
      </c>
      <c r="F7245" s="23">
        <v>30</v>
      </c>
      <c r="G7245" s="23">
        <v>0</v>
      </c>
      <c r="H7245" s="25">
        <v>22.193592070000001</v>
      </c>
    </row>
    <row r="7246" spans="1:8">
      <c r="A7246" s="23">
        <v>7243</v>
      </c>
      <c r="B7246" s="23">
        <v>1500</v>
      </c>
      <c r="C7246" s="23">
        <v>0.9</v>
      </c>
      <c r="D7246" s="23">
        <v>100</v>
      </c>
      <c r="E7246" s="23">
        <v>10</v>
      </c>
      <c r="F7246" s="23">
        <v>30</v>
      </c>
      <c r="G7246" s="23">
        <v>5</v>
      </c>
      <c r="H7246" s="25">
        <v>20.46557808</v>
      </c>
    </row>
    <row r="7247" spans="1:8">
      <c r="A7247" s="23">
        <v>7244</v>
      </c>
      <c r="B7247" s="23">
        <v>1500</v>
      </c>
      <c r="C7247" s="23">
        <v>0.9</v>
      </c>
      <c r="D7247" s="23">
        <v>100</v>
      </c>
      <c r="E7247" s="23">
        <v>10</v>
      </c>
      <c r="F7247" s="23">
        <v>30</v>
      </c>
      <c r="G7247" s="23">
        <v>10</v>
      </c>
      <c r="H7247" s="25">
        <v>19.538969040000001</v>
      </c>
    </row>
    <row r="7248" spans="1:8">
      <c r="A7248" s="23">
        <v>7245</v>
      </c>
      <c r="B7248" s="23">
        <v>1500</v>
      </c>
      <c r="C7248" s="23">
        <v>0.9</v>
      </c>
      <c r="D7248" s="23">
        <v>100</v>
      </c>
      <c r="E7248" s="23">
        <v>10</v>
      </c>
      <c r="F7248" s="23">
        <v>30</v>
      </c>
      <c r="G7248" s="23">
        <v>40</v>
      </c>
      <c r="H7248" s="25">
        <v>17.625034329999998</v>
      </c>
    </row>
    <row r="7249" spans="1:8">
      <c r="A7249" s="23">
        <v>7246</v>
      </c>
      <c r="B7249" s="23">
        <v>1500</v>
      </c>
      <c r="C7249" s="23">
        <v>0.9</v>
      </c>
      <c r="D7249" s="23">
        <v>100</v>
      </c>
      <c r="E7249" s="23">
        <v>10</v>
      </c>
      <c r="F7249" s="23">
        <v>30</v>
      </c>
      <c r="G7249" s="23">
        <v>70</v>
      </c>
      <c r="H7249" s="25">
        <v>16.472259520000001</v>
      </c>
    </row>
    <row r="7250" spans="1:8">
      <c r="A7250" s="23">
        <v>7247</v>
      </c>
      <c r="B7250" s="23">
        <v>1500</v>
      </c>
      <c r="C7250" s="23">
        <v>0.9</v>
      </c>
      <c r="D7250" s="23">
        <v>100</v>
      </c>
      <c r="E7250" s="23">
        <v>10</v>
      </c>
      <c r="F7250" s="23">
        <v>30</v>
      </c>
      <c r="G7250" s="23">
        <v>100</v>
      </c>
      <c r="H7250" s="25">
        <v>15.51903534</v>
      </c>
    </row>
    <row r="7251" spans="1:8">
      <c r="A7251" s="23">
        <v>7248</v>
      </c>
      <c r="B7251" s="23">
        <v>1500</v>
      </c>
      <c r="C7251" s="23">
        <v>0.9</v>
      </c>
      <c r="D7251" s="23">
        <v>100</v>
      </c>
      <c r="E7251" s="23">
        <v>10</v>
      </c>
      <c r="F7251" s="23">
        <v>60</v>
      </c>
      <c r="G7251" s="23">
        <v>0</v>
      </c>
      <c r="H7251" s="25">
        <v>18.2069397</v>
      </c>
    </row>
    <row r="7252" spans="1:8">
      <c r="A7252" s="23">
        <v>7249</v>
      </c>
      <c r="B7252" s="23">
        <v>1500</v>
      </c>
      <c r="C7252" s="23">
        <v>0.9</v>
      </c>
      <c r="D7252" s="23">
        <v>100</v>
      </c>
      <c r="E7252" s="23">
        <v>10</v>
      </c>
      <c r="F7252" s="23">
        <v>60</v>
      </c>
      <c r="G7252" s="23">
        <v>5</v>
      </c>
      <c r="H7252" s="25">
        <v>16.362894059999999</v>
      </c>
    </row>
    <row r="7253" spans="1:8">
      <c r="A7253" s="23">
        <v>7250</v>
      </c>
      <c r="B7253" s="23">
        <v>1500</v>
      </c>
      <c r="C7253" s="23">
        <v>0.9</v>
      </c>
      <c r="D7253" s="23">
        <v>100</v>
      </c>
      <c r="E7253" s="23">
        <v>10</v>
      </c>
      <c r="F7253" s="23">
        <v>60</v>
      </c>
      <c r="G7253" s="23">
        <v>10</v>
      </c>
      <c r="H7253" s="25">
        <v>15.499992369999999</v>
      </c>
    </row>
    <row r="7254" spans="1:8">
      <c r="A7254" s="23">
        <v>7251</v>
      </c>
      <c r="B7254" s="23">
        <v>1500</v>
      </c>
      <c r="C7254" s="23">
        <v>0.9</v>
      </c>
      <c r="D7254" s="23">
        <v>100</v>
      </c>
      <c r="E7254" s="23">
        <v>10</v>
      </c>
      <c r="F7254" s="23">
        <v>60</v>
      </c>
      <c r="G7254" s="23">
        <v>40</v>
      </c>
      <c r="H7254" s="25">
        <v>13.841383929999999</v>
      </c>
    </row>
    <row r="7255" spans="1:8">
      <c r="A7255" s="23">
        <v>7252</v>
      </c>
      <c r="B7255" s="23">
        <v>1500</v>
      </c>
      <c r="C7255" s="23">
        <v>0.9</v>
      </c>
      <c r="D7255" s="23">
        <v>100</v>
      </c>
      <c r="E7255" s="23">
        <v>10</v>
      </c>
      <c r="F7255" s="23">
        <v>60</v>
      </c>
      <c r="G7255" s="23">
        <v>70</v>
      </c>
      <c r="H7255" s="25">
        <v>12.83506012</v>
      </c>
    </row>
    <row r="7256" spans="1:8">
      <c r="A7256" s="23">
        <v>7253</v>
      </c>
      <c r="B7256" s="23">
        <v>1500</v>
      </c>
      <c r="C7256" s="23">
        <v>0.9</v>
      </c>
      <c r="D7256" s="23">
        <v>100</v>
      </c>
      <c r="E7256" s="23">
        <v>10</v>
      </c>
      <c r="F7256" s="23">
        <v>60</v>
      </c>
      <c r="G7256" s="23">
        <v>100</v>
      </c>
      <c r="H7256" s="25">
        <v>12.05963802</v>
      </c>
    </row>
    <row r="7257" spans="1:8">
      <c r="A7257" s="23">
        <v>7254</v>
      </c>
      <c r="B7257" s="23">
        <v>1500</v>
      </c>
      <c r="C7257" s="23">
        <v>0.9</v>
      </c>
      <c r="D7257" s="23">
        <v>100</v>
      </c>
      <c r="E7257" s="23">
        <v>20</v>
      </c>
      <c r="F7257" s="23">
        <v>0</v>
      </c>
      <c r="G7257" s="23">
        <v>0</v>
      </c>
      <c r="H7257" s="25">
        <v>27.113536839999998</v>
      </c>
    </row>
    <row r="7258" spans="1:8">
      <c r="A7258" s="23">
        <v>7255</v>
      </c>
      <c r="B7258" s="23">
        <v>1500</v>
      </c>
      <c r="C7258" s="23">
        <v>0.9</v>
      </c>
      <c r="D7258" s="23">
        <v>100</v>
      </c>
      <c r="E7258" s="23">
        <v>20</v>
      </c>
      <c r="F7258" s="23">
        <v>0</v>
      </c>
      <c r="G7258" s="23">
        <v>5</v>
      </c>
      <c r="H7258" s="25">
        <v>24.885316849999999</v>
      </c>
    </row>
    <row r="7259" spans="1:8">
      <c r="A7259" s="23">
        <v>7256</v>
      </c>
      <c r="B7259" s="23">
        <v>1500</v>
      </c>
      <c r="C7259" s="23">
        <v>0.9</v>
      </c>
      <c r="D7259" s="23">
        <v>100</v>
      </c>
      <c r="E7259" s="23">
        <v>20</v>
      </c>
      <c r="F7259" s="23">
        <v>0</v>
      </c>
      <c r="G7259" s="23">
        <v>10</v>
      </c>
      <c r="H7259" s="25">
        <v>23.613277440000001</v>
      </c>
    </row>
    <row r="7260" spans="1:8">
      <c r="A7260" s="23">
        <v>7257</v>
      </c>
      <c r="B7260" s="23">
        <v>1500</v>
      </c>
      <c r="C7260" s="23">
        <v>0.9</v>
      </c>
      <c r="D7260" s="23">
        <v>100</v>
      </c>
      <c r="E7260" s="23">
        <v>20</v>
      </c>
      <c r="F7260" s="23">
        <v>0</v>
      </c>
      <c r="G7260" s="23">
        <v>40</v>
      </c>
      <c r="H7260" s="25">
        <v>20.957328799999999</v>
      </c>
    </row>
    <row r="7261" spans="1:8">
      <c r="A7261" s="23">
        <v>7258</v>
      </c>
      <c r="B7261" s="23">
        <v>1500</v>
      </c>
      <c r="C7261" s="23">
        <v>0.9</v>
      </c>
      <c r="D7261" s="23">
        <v>100</v>
      </c>
      <c r="E7261" s="23">
        <v>20</v>
      </c>
      <c r="F7261" s="23">
        <v>0</v>
      </c>
      <c r="G7261" s="23">
        <v>70</v>
      </c>
      <c r="H7261" s="25">
        <v>19.44051743</v>
      </c>
    </row>
    <row r="7262" spans="1:8">
      <c r="A7262" s="23">
        <v>7259</v>
      </c>
      <c r="B7262" s="23">
        <v>1500</v>
      </c>
      <c r="C7262" s="23">
        <v>0.9</v>
      </c>
      <c r="D7262" s="23">
        <v>100</v>
      </c>
      <c r="E7262" s="23">
        <v>20</v>
      </c>
      <c r="F7262" s="23">
        <v>0</v>
      </c>
      <c r="G7262" s="23">
        <v>100</v>
      </c>
      <c r="H7262" s="25">
        <v>18.222454070000001</v>
      </c>
    </row>
    <row r="7263" spans="1:8">
      <c r="A7263" s="23">
        <v>7260</v>
      </c>
      <c r="B7263" s="23">
        <v>1500</v>
      </c>
      <c r="C7263" s="23">
        <v>0.9</v>
      </c>
      <c r="D7263" s="23">
        <v>100</v>
      </c>
      <c r="E7263" s="23">
        <v>20</v>
      </c>
      <c r="F7263" s="23">
        <v>30</v>
      </c>
      <c r="G7263" s="23">
        <v>0</v>
      </c>
      <c r="H7263" s="25">
        <v>25.541557310000002</v>
      </c>
    </row>
    <row r="7264" spans="1:8">
      <c r="A7264" s="23">
        <v>7261</v>
      </c>
      <c r="B7264" s="23">
        <v>1500</v>
      </c>
      <c r="C7264" s="23">
        <v>0.9</v>
      </c>
      <c r="D7264" s="23">
        <v>100</v>
      </c>
      <c r="E7264" s="23">
        <v>20</v>
      </c>
      <c r="F7264" s="23">
        <v>30</v>
      </c>
      <c r="G7264" s="23">
        <v>5</v>
      </c>
      <c r="H7264" s="25">
        <v>23.364290239999999</v>
      </c>
    </row>
    <row r="7265" spans="1:8">
      <c r="A7265" s="23">
        <v>7262</v>
      </c>
      <c r="B7265" s="23">
        <v>1500</v>
      </c>
      <c r="C7265" s="23">
        <v>0.9</v>
      </c>
      <c r="D7265" s="23">
        <v>100</v>
      </c>
      <c r="E7265" s="23">
        <v>20</v>
      </c>
      <c r="F7265" s="23">
        <v>30</v>
      </c>
      <c r="G7265" s="23">
        <v>10</v>
      </c>
      <c r="H7265" s="25">
        <v>22.143611910000001</v>
      </c>
    </row>
    <row r="7266" spans="1:8">
      <c r="A7266" s="23">
        <v>7263</v>
      </c>
      <c r="B7266" s="23">
        <v>1500</v>
      </c>
      <c r="C7266" s="23">
        <v>0.9</v>
      </c>
      <c r="D7266" s="23">
        <v>100</v>
      </c>
      <c r="E7266" s="23">
        <v>20</v>
      </c>
      <c r="F7266" s="23">
        <v>30</v>
      </c>
      <c r="G7266" s="23">
        <v>40</v>
      </c>
      <c r="H7266" s="25">
        <v>19.625400540000001</v>
      </c>
    </row>
    <row r="7267" spans="1:8">
      <c r="A7267" s="23">
        <v>7264</v>
      </c>
      <c r="B7267" s="23">
        <v>1500</v>
      </c>
      <c r="C7267" s="23">
        <v>0.9</v>
      </c>
      <c r="D7267" s="23">
        <v>100</v>
      </c>
      <c r="E7267" s="23">
        <v>20</v>
      </c>
      <c r="F7267" s="23">
        <v>30</v>
      </c>
      <c r="G7267" s="23">
        <v>70</v>
      </c>
      <c r="H7267" s="25">
        <v>18.192417150000001</v>
      </c>
    </row>
    <row r="7268" spans="1:8">
      <c r="A7268" s="23">
        <v>7265</v>
      </c>
      <c r="B7268" s="23">
        <v>1500</v>
      </c>
      <c r="C7268" s="23">
        <v>0.9</v>
      </c>
      <c r="D7268" s="23">
        <v>100</v>
      </c>
      <c r="E7268" s="23">
        <v>20</v>
      </c>
      <c r="F7268" s="23">
        <v>30</v>
      </c>
      <c r="G7268" s="23">
        <v>100</v>
      </c>
      <c r="H7268" s="25">
        <v>17.049600600000002</v>
      </c>
    </row>
    <row r="7269" spans="1:8">
      <c r="A7269" s="23">
        <v>7266</v>
      </c>
      <c r="B7269" s="23">
        <v>1500</v>
      </c>
      <c r="C7269" s="23">
        <v>0.9</v>
      </c>
      <c r="D7269" s="23">
        <v>100</v>
      </c>
      <c r="E7269" s="23">
        <v>20</v>
      </c>
      <c r="F7269" s="23">
        <v>60</v>
      </c>
      <c r="G7269" s="23">
        <v>0</v>
      </c>
      <c r="H7269" s="25">
        <v>20.235103609999999</v>
      </c>
    </row>
    <row r="7270" spans="1:8">
      <c r="A7270" s="23">
        <v>7267</v>
      </c>
      <c r="B7270" s="23">
        <v>1500</v>
      </c>
      <c r="C7270" s="23">
        <v>0.9</v>
      </c>
      <c r="D7270" s="23">
        <v>100</v>
      </c>
      <c r="E7270" s="23">
        <v>20</v>
      </c>
      <c r="F7270" s="23">
        <v>60</v>
      </c>
      <c r="G7270" s="23">
        <v>5</v>
      </c>
      <c r="H7270" s="25">
        <v>18.071464540000001</v>
      </c>
    </row>
    <row r="7271" spans="1:8">
      <c r="A7271" s="23">
        <v>7268</v>
      </c>
      <c r="B7271" s="23">
        <v>1500</v>
      </c>
      <c r="C7271" s="23">
        <v>0.9</v>
      </c>
      <c r="D7271" s="23">
        <v>100</v>
      </c>
      <c r="E7271" s="23">
        <v>20</v>
      </c>
      <c r="F7271" s="23">
        <v>60</v>
      </c>
      <c r="G7271" s="23">
        <v>10</v>
      </c>
      <c r="H7271" s="25">
        <v>17.078716279999998</v>
      </c>
    </row>
    <row r="7272" spans="1:8">
      <c r="A7272" s="23">
        <v>7269</v>
      </c>
      <c r="B7272" s="23">
        <v>1500</v>
      </c>
      <c r="C7272" s="23">
        <v>0.9</v>
      </c>
      <c r="D7272" s="23">
        <v>100</v>
      </c>
      <c r="E7272" s="23">
        <v>20</v>
      </c>
      <c r="F7272" s="23">
        <v>60</v>
      </c>
      <c r="G7272" s="23">
        <v>40</v>
      </c>
      <c r="H7272" s="25">
        <v>14.97212219</v>
      </c>
    </row>
    <row r="7273" spans="1:8">
      <c r="A7273" s="23">
        <v>7270</v>
      </c>
      <c r="B7273" s="23">
        <v>1500</v>
      </c>
      <c r="C7273" s="23">
        <v>0.9</v>
      </c>
      <c r="D7273" s="23">
        <v>100</v>
      </c>
      <c r="E7273" s="23">
        <v>20</v>
      </c>
      <c r="F7273" s="23">
        <v>60</v>
      </c>
      <c r="G7273" s="23">
        <v>70</v>
      </c>
      <c r="H7273" s="25">
        <v>13.79666901</v>
      </c>
    </row>
    <row r="7274" spans="1:8">
      <c r="A7274" s="23">
        <v>7271</v>
      </c>
      <c r="B7274" s="23">
        <v>1500</v>
      </c>
      <c r="C7274" s="23">
        <v>0.9</v>
      </c>
      <c r="D7274" s="23">
        <v>100</v>
      </c>
      <c r="E7274" s="23">
        <v>20</v>
      </c>
      <c r="F7274" s="23">
        <v>60</v>
      </c>
      <c r="G7274" s="23">
        <v>100</v>
      </c>
      <c r="H7274" s="25">
        <v>12.894668579999999</v>
      </c>
    </row>
    <row r="7275" spans="1:8">
      <c r="A7275" s="23">
        <v>7272</v>
      </c>
      <c r="B7275" s="23">
        <v>1500</v>
      </c>
      <c r="C7275" s="23">
        <v>0.9</v>
      </c>
      <c r="D7275" s="23">
        <v>100</v>
      </c>
      <c r="E7275" s="23">
        <v>50</v>
      </c>
      <c r="F7275" s="23">
        <v>0</v>
      </c>
      <c r="G7275" s="23">
        <v>0</v>
      </c>
      <c r="H7275" s="25">
        <v>29.531837459999998</v>
      </c>
    </row>
    <row r="7276" spans="1:8">
      <c r="A7276" s="23">
        <v>7273</v>
      </c>
      <c r="B7276" s="23">
        <v>1500</v>
      </c>
      <c r="C7276" s="23">
        <v>0.9</v>
      </c>
      <c r="D7276" s="23">
        <v>100</v>
      </c>
      <c r="E7276" s="23">
        <v>50</v>
      </c>
      <c r="F7276" s="23">
        <v>0</v>
      </c>
      <c r="G7276" s="23">
        <v>5</v>
      </c>
      <c r="H7276" s="25">
        <v>26.971679689999998</v>
      </c>
    </row>
    <row r="7277" spans="1:8">
      <c r="A7277" s="23">
        <v>7274</v>
      </c>
      <c r="B7277" s="23">
        <v>1500</v>
      </c>
      <c r="C7277" s="23">
        <v>0.9</v>
      </c>
      <c r="D7277" s="23">
        <v>100</v>
      </c>
      <c r="E7277" s="23">
        <v>50</v>
      </c>
      <c r="F7277" s="23">
        <v>0</v>
      </c>
      <c r="G7277" s="23">
        <v>10</v>
      </c>
      <c r="H7277" s="25">
        <v>25.489013669999999</v>
      </c>
    </row>
    <row r="7278" spans="1:8">
      <c r="A7278" s="23">
        <v>7275</v>
      </c>
      <c r="B7278" s="23">
        <v>1500</v>
      </c>
      <c r="C7278" s="23">
        <v>0.9</v>
      </c>
      <c r="D7278" s="23">
        <v>100</v>
      </c>
      <c r="E7278" s="23">
        <v>50</v>
      </c>
      <c r="F7278" s="23">
        <v>0</v>
      </c>
      <c r="G7278" s="23">
        <v>40</v>
      </c>
      <c r="H7278" s="25">
        <v>22.389604569999999</v>
      </c>
    </row>
    <row r="7279" spans="1:8">
      <c r="A7279" s="23">
        <v>7276</v>
      </c>
      <c r="B7279" s="23">
        <v>1500</v>
      </c>
      <c r="C7279" s="23">
        <v>0.9</v>
      </c>
      <c r="D7279" s="23">
        <v>100</v>
      </c>
      <c r="E7279" s="23">
        <v>50</v>
      </c>
      <c r="F7279" s="23">
        <v>0</v>
      </c>
      <c r="G7279" s="23">
        <v>70</v>
      </c>
      <c r="H7279" s="25">
        <v>20.62074471</v>
      </c>
    </row>
    <row r="7280" spans="1:8">
      <c r="A7280" s="23">
        <v>7277</v>
      </c>
      <c r="B7280" s="23">
        <v>1500</v>
      </c>
      <c r="C7280" s="23">
        <v>0.9</v>
      </c>
      <c r="D7280" s="23">
        <v>100</v>
      </c>
      <c r="E7280" s="23">
        <v>50</v>
      </c>
      <c r="F7280" s="23">
        <v>0</v>
      </c>
      <c r="G7280" s="23">
        <v>100</v>
      </c>
      <c r="H7280" s="25">
        <v>19.213605879999999</v>
      </c>
    </row>
    <row r="7281" spans="1:8">
      <c r="A7281" s="23">
        <v>7278</v>
      </c>
      <c r="B7281" s="23">
        <v>1500</v>
      </c>
      <c r="C7281" s="23">
        <v>0.9</v>
      </c>
      <c r="D7281" s="23">
        <v>100</v>
      </c>
      <c r="E7281" s="23">
        <v>50</v>
      </c>
      <c r="F7281" s="23">
        <v>30</v>
      </c>
      <c r="G7281" s="23">
        <v>0</v>
      </c>
      <c r="H7281" s="25">
        <v>27.647949220000001</v>
      </c>
    </row>
    <row r="7282" spans="1:8">
      <c r="A7282" s="23">
        <v>7279</v>
      </c>
      <c r="B7282" s="23">
        <v>1500</v>
      </c>
      <c r="C7282" s="23">
        <v>0.9</v>
      </c>
      <c r="D7282" s="23">
        <v>100</v>
      </c>
      <c r="E7282" s="23">
        <v>50</v>
      </c>
      <c r="F7282" s="23">
        <v>30</v>
      </c>
      <c r="G7282" s="23">
        <v>5</v>
      </c>
      <c r="H7282" s="25">
        <v>25.165622710000001</v>
      </c>
    </row>
    <row r="7283" spans="1:8">
      <c r="A7283" s="23">
        <v>7280</v>
      </c>
      <c r="B7283" s="23">
        <v>1500</v>
      </c>
      <c r="C7283" s="23">
        <v>0.9</v>
      </c>
      <c r="D7283" s="23">
        <v>100</v>
      </c>
      <c r="E7283" s="23">
        <v>50</v>
      </c>
      <c r="F7283" s="23">
        <v>30</v>
      </c>
      <c r="G7283" s="23">
        <v>10</v>
      </c>
      <c r="H7283" s="25">
        <v>23.797086719999999</v>
      </c>
    </row>
    <row r="7284" spans="1:8">
      <c r="A7284" s="23">
        <v>7281</v>
      </c>
      <c r="B7284" s="23">
        <v>1500</v>
      </c>
      <c r="C7284" s="23">
        <v>0.9</v>
      </c>
      <c r="D7284" s="23">
        <v>100</v>
      </c>
      <c r="E7284" s="23">
        <v>50</v>
      </c>
      <c r="F7284" s="23">
        <v>30</v>
      </c>
      <c r="G7284" s="23">
        <v>40</v>
      </c>
      <c r="H7284" s="25">
        <v>20.844453810000001</v>
      </c>
    </row>
    <row r="7285" spans="1:8">
      <c r="A7285" s="23">
        <v>7282</v>
      </c>
      <c r="B7285" s="23">
        <v>1500</v>
      </c>
      <c r="C7285" s="23">
        <v>0.9</v>
      </c>
      <c r="D7285" s="23">
        <v>100</v>
      </c>
      <c r="E7285" s="23">
        <v>50</v>
      </c>
      <c r="F7285" s="23">
        <v>30</v>
      </c>
      <c r="G7285" s="23">
        <v>70</v>
      </c>
      <c r="H7285" s="25">
        <v>19.193452839999999</v>
      </c>
    </row>
    <row r="7286" spans="1:8">
      <c r="A7286" s="23">
        <v>7283</v>
      </c>
      <c r="B7286" s="23">
        <v>1500</v>
      </c>
      <c r="C7286" s="23">
        <v>0.9</v>
      </c>
      <c r="D7286" s="23">
        <v>100</v>
      </c>
      <c r="E7286" s="23">
        <v>50</v>
      </c>
      <c r="F7286" s="23">
        <v>30</v>
      </c>
      <c r="G7286" s="23">
        <v>100</v>
      </c>
      <c r="H7286" s="25">
        <v>17.891668320000001</v>
      </c>
    </row>
    <row r="7287" spans="1:8">
      <c r="A7287" s="23">
        <v>7284</v>
      </c>
      <c r="B7287" s="23">
        <v>1500</v>
      </c>
      <c r="C7287" s="23">
        <v>0.9</v>
      </c>
      <c r="D7287" s="23">
        <v>100</v>
      </c>
      <c r="E7287" s="23">
        <v>50</v>
      </c>
      <c r="F7287" s="23">
        <v>60</v>
      </c>
      <c r="G7287" s="23">
        <v>0</v>
      </c>
      <c r="H7287" s="25">
        <v>21.473184589999999</v>
      </c>
    </row>
    <row r="7288" spans="1:8">
      <c r="A7288" s="23">
        <v>7285</v>
      </c>
      <c r="B7288" s="23">
        <v>1500</v>
      </c>
      <c r="C7288" s="23">
        <v>0.9</v>
      </c>
      <c r="D7288" s="23">
        <v>100</v>
      </c>
      <c r="E7288" s="23">
        <v>50</v>
      </c>
      <c r="F7288" s="23">
        <v>60</v>
      </c>
      <c r="G7288" s="23">
        <v>5</v>
      </c>
      <c r="H7288" s="25">
        <v>19.05708885</v>
      </c>
    </row>
    <row r="7289" spans="1:8">
      <c r="A7289" s="23">
        <v>7286</v>
      </c>
      <c r="B7289" s="23">
        <v>1500</v>
      </c>
      <c r="C7289" s="23">
        <v>0.9</v>
      </c>
      <c r="D7289" s="23">
        <v>100</v>
      </c>
      <c r="E7289" s="23">
        <v>50</v>
      </c>
      <c r="F7289" s="23">
        <v>60</v>
      </c>
      <c r="G7289" s="23">
        <v>10</v>
      </c>
      <c r="H7289" s="25">
        <v>17.955661769999999</v>
      </c>
    </row>
    <row r="7290" spans="1:8">
      <c r="A7290" s="23">
        <v>7287</v>
      </c>
      <c r="B7290" s="23">
        <v>1500</v>
      </c>
      <c r="C7290" s="23">
        <v>0.9</v>
      </c>
      <c r="D7290" s="23">
        <v>100</v>
      </c>
      <c r="E7290" s="23">
        <v>50</v>
      </c>
      <c r="F7290" s="23">
        <v>60</v>
      </c>
      <c r="G7290" s="23">
        <v>40</v>
      </c>
      <c r="H7290" s="25">
        <v>15.77625752</v>
      </c>
    </row>
    <row r="7291" spans="1:8">
      <c r="A7291" s="23">
        <v>7288</v>
      </c>
      <c r="B7291" s="23">
        <v>1500</v>
      </c>
      <c r="C7291" s="23">
        <v>0.9</v>
      </c>
      <c r="D7291" s="23">
        <v>100</v>
      </c>
      <c r="E7291" s="23">
        <v>50</v>
      </c>
      <c r="F7291" s="23">
        <v>60</v>
      </c>
      <c r="G7291" s="23">
        <v>70</v>
      </c>
      <c r="H7291" s="25">
        <v>14.348384859999999</v>
      </c>
    </row>
    <row r="7292" spans="1:8">
      <c r="A7292" s="23">
        <v>7289</v>
      </c>
      <c r="B7292" s="23">
        <v>1500</v>
      </c>
      <c r="C7292" s="23">
        <v>0.9</v>
      </c>
      <c r="D7292" s="23">
        <v>100</v>
      </c>
      <c r="E7292" s="23">
        <v>50</v>
      </c>
      <c r="F7292" s="23">
        <v>60</v>
      </c>
      <c r="G7292" s="23">
        <v>100</v>
      </c>
      <c r="H7292" s="25">
        <v>13.279458999999999</v>
      </c>
    </row>
    <row r="7293" spans="1:8">
      <c r="A7293" s="23">
        <v>7290</v>
      </c>
      <c r="B7293" s="23">
        <v>1500</v>
      </c>
      <c r="C7293" s="23">
        <v>0.9</v>
      </c>
      <c r="D7293" s="23">
        <v>500</v>
      </c>
      <c r="E7293" s="23">
        <v>1</v>
      </c>
      <c r="F7293" s="23">
        <v>0</v>
      </c>
      <c r="G7293" s="23">
        <v>0</v>
      </c>
      <c r="H7293" s="25">
        <v>14.0435257</v>
      </c>
    </row>
    <row r="7294" spans="1:8">
      <c r="A7294" s="23">
        <v>7291</v>
      </c>
      <c r="B7294" s="23">
        <v>1500</v>
      </c>
      <c r="C7294" s="23">
        <v>0.9</v>
      </c>
      <c r="D7294" s="23">
        <v>500</v>
      </c>
      <c r="E7294" s="23">
        <v>1</v>
      </c>
      <c r="F7294" s="23">
        <v>0</v>
      </c>
      <c r="G7294" s="23">
        <v>5</v>
      </c>
      <c r="H7294" s="25">
        <v>13.394915579999999</v>
      </c>
    </row>
    <row r="7295" spans="1:8">
      <c r="A7295" s="23">
        <v>7292</v>
      </c>
      <c r="B7295" s="23">
        <v>1500</v>
      </c>
      <c r="C7295" s="23">
        <v>0.9</v>
      </c>
      <c r="D7295" s="23">
        <v>500</v>
      </c>
      <c r="E7295" s="23">
        <v>1</v>
      </c>
      <c r="F7295" s="23">
        <v>0</v>
      </c>
      <c r="G7295" s="23">
        <v>10</v>
      </c>
      <c r="H7295" s="25">
        <v>13.10247421</v>
      </c>
    </row>
    <row r="7296" spans="1:8">
      <c r="A7296" s="23">
        <v>7293</v>
      </c>
      <c r="B7296" s="23">
        <v>1500</v>
      </c>
      <c r="C7296" s="23">
        <v>0.9</v>
      </c>
      <c r="D7296" s="23">
        <v>500</v>
      </c>
      <c r="E7296" s="23">
        <v>1</v>
      </c>
      <c r="F7296" s="23">
        <v>0</v>
      </c>
      <c r="G7296" s="23">
        <v>40</v>
      </c>
      <c r="H7296" s="25">
        <v>12.481251719999999</v>
      </c>
    </row>
    <row r="7297" spans="1:8">
      <c r="A7297" s="23">
        <v>7294</v>
      </c>
      <c r="B7297" s="23">
        <v>1500</v>
      </c>
      <c r="C7297" s="23">
        <v>0.9</v>
      </c>
      <c r="D7297" s="23">
        <v>500</v>
      </c>
      <c r="E7297" s="23">
        <v>1</v>
      </c>
      <c r="F7297" s="23">
        <v>0</v>
      </c>
      <c r="G7297" s="23">
        <v>70</v>
      </c>
      <c r="H7297" s="25">
        <v>12.057441710000001</v>
      </c>
    </row>
    <row r="7298" spans="1:8">
      <c r="A7298" s="23">
        <v>7295</v>
      </c>
      <c r="B7298" s="23">
        <v>1500</v>
      </c>
      <c r="C7298" s="23">
        <v>0.9</v>
      </c>
      <c r="D7298" s="23">
        <v>500</v>
      </c>
      <c r="E7298" s="23">
        <v>1</v>
      </c>
      <c r="F7298" s="23">
        <v>0</v>
      </c>
      <c r="G7298" s="23">
        <v>100</v>
      </c>
      <c r="H7298" s="25">
        <v>11.69506359</v>
      </c>
    </row>
    <row r="7299" spans="1:8">
      <c r="A7299" s="23">
        <v>7296</v>
      </c>
      <c r="B7299" s="23">
        <v>1500</v>
      </c>
      <c r="C7299" s="23">
        <v>0.9</v>
      </c>
      <c r="D7299" s="23">
        <v>500</v>
      </c>
      <c r="E7299" s="23">
        <v>1</v>
      </c>
      <c r="F7299" s="23">
        <v>30</v>
      </c>
      <c r="G7299" s="23">
        <v>0</v>
      </c>
      <c r="H7299" s="25">
        <v>13.78249836</v>
      </c>
    </row>
    <row r="7300" spans="1:8">
      <c r="A7300" s="23">
        <v>7297</v>
      </c>
      <c r="B7300" s="23">
        <v>1500</v>
      </c>
      <c r="C7300" s="23">
        <v>0.9</v>
      </c>
      <c r="D7300" s="23">
        <v>500</v>
      </c>
      <c r="E7300" s="23">
        <v>1</v>
      </c>
      <c r="F7300" s="23">
        <v>30</v>
      </c>
      <c r="G7300" s="23">
        <v>5</v>
      </c>
      <c r="H7300" s="25">
        <v>13.073109629999999</v>
      </c>
    </row>
    <row r="7301" spans="1:8">
      <c r="A7301" s="23">
        <v>7298</v>
      </c>
      <c r="B7301" s="23">
        <v>1500</v>
      </c>
      <c r="C7301" s="23">
        <v>0.9</v>
      </c>
      <c r="D7301" s="23">
        <v>500</v>
      </c>
      <c r="E7301" s="23">
        <v>1</v>
      </c>
      <c r="F7301" s="23">
        <v>30</v>
      </c>
      <c r="G7301" s="23">
        <v>10</v>
      </c>
      <c r="H7301" s="25">
        <v>12.76426315</v>
      </c>
    </row>
    <row r="7302" spans="1:8">
      <c r="A7302" s="23">
        <v>7299</v>
      </c>
      <c r="B7302" s="23">
        <v>1500</v>
      </c>
      <c r="C7302" s="23">
        <v>0.9</v>
      </c>
      <c r="D7302" s="23">
        <v>500</v>
      </c>
      <c r="E7302" s="23">
        <v>1</v>
      </c>
      <c r="F7302" s="23">
        <v>30</v>
      </c>
      <c r="G7302" s="23">
        <v>40</v>
      </c>
      <c r="H7302" s="25">
        <v>12.08836365</v>
      </c>
    </row>
    <row r="7303" spans="1:8">
      <c r="A7303" s="23">
        <v>7300</v>
      </c>
      <c r="B7303" s="23">
        <v>1500</v>
      </c>
      <c r="C7303" s="23">
        <v>0.9</v>
      </c>
      <c r="D7303" s="23">
        <v>500</v>
      </c>
      <c r="E7303" s="23">
        <v>1</v>
      </c>
      <c r="F7303" s="23">
        <v>30</v>
      </c>
      <c r="G7303" s="23">
        <v>70</v>
      </c>
      <c r="H7303" s="25">
        <v>11.651164059999999</v>
      </c>
    </row>
    <row r="7304" spans="1:8">
      <c r="A7304" s="23">
        <v>7301</v>
      </c>
      <c r="B7304" s="23">
        <v>1500</v>
      </c>
      <c r="C7304" s="23">
        <v>0.9</v>
      </c>
      <c r="D7304" s="23">
        <v>500</v>
      </c>
      <c r="E7304" s="23">
        <v>1</v>
      </c>
      <c r="F7304" s="23">
        <v>30</v>
      </c>
      <c r="G7304" s="23">
        <v>100</v>
      </c>
      <c r="H7304" s="25">
        <v>11.256301880000001</v>
      </c>
    </row>
    <row r="7305" spans="1:8">
      <c r="A7305" s="23">
        <v>7302</v>
      </c>
      <c r="B7305" s="23">
        <v>1500</v>
      </c>
      <c r="C7305" s="23">
        <v>0.9</v>
      </c>
      <c r="D7305" s="23">
        <v>500</v>
      </c>
      <c r="E7305" s="23">
        <v>1</v>
      </c>
      <c r="F7305" s="23">
        <v>60</v>
      </c>
      <c r="G7305" s="23">
        <v>0</v>
      </c>
      <c r="H7305" s="25">
        <v>12.574890140000001</v>
      </c>
    </row>
    <row r="7306" spans="1:8">
      <c r="A7306" s="23">
        <v>7303</v>
      </c>
      <c r="B7306" s="23">
        <v>1500</v>
      </c>
      <c r="C7306" s="23">
        <v>0.9</v>
      </c>
      <c r="D7306" s="23">
        <v>500</v>
      </c>
      <c r="E7306" s="23">
        <v>1</v>
      </c>
      <c r="F7306" s="23">
        <v>60</v>
      </c>
      <c r="G7306" s="23">
        <v>5</v>
      </c>
      <c r="H7306" s="25">
        <v>11.56577587</v>
      </c>
    </row>
    <row r="7307" spans="1:8">
      <c r="A7307" s="23">
        <v>7304</v>
      </c>
      <c r="B7307" s="23">
        <v>1500</v>
      </c>
      <c r="C7307" s="23">
        <v>0.9</v>
      </c>
      <c r="D7307" s="23">
        <v>500</v>
      </c>
      <c r="E7307" s="23">
        <v>1</v>
      </c>
      <c r="F7307" s="23">
        <v>60</v>
      </c>
      <c r="G7307" s="23">
        <v>10</v>
      </c>
      <c r="H7307" s="25">
        <v>11.1674633</v>
      </c>
    </row>
    <row r="7308" spans="1:8">
      <c r="A7308" s="23">
        <v>7305</v>
      </c>
      <c r="B7308" s="23">
        <v>1500</v>
      </c>
      <c r="C7308" s="23">
        <v>0.9</v>
      </c>
      <c r="D7308" s="23">
        <v>500</v>
      </c>
      <c r="E7308" s="23">
        <v>1</v>
      </c>
      <c r="F7308" s="23">
        <v>60</v>
      </c>
      <c r="G7308" s="23">
        <v>40</v>
      </c>
      <c r="H7308" s="25">
        <v>10.404667849999999</v>
      </c>
    </row>
    <row r="7309" spans="1:8">
      <c r="A7309" s="23">
        <v>7306</v>
      </c>
      <c r="B7309" s="23">
        <v>1500</v>
      </c>
      <c r="C7309" s="23">
        <v>0.9</v>
      </c>
      <c r="D7309" s="23">
        <v>500</v>
      </c>
      <c r="E7309" s="23">
        <v>1</v>
      </c>
      <c r="F7309" s="23">
        <v>60</v>
      </c>
      <c r="G7309" s="23">
        <v>70</v>
      </c>
      <c r="H7309" s="25">
        <v>9.9193344119999995</v>
      </c>
    </row>
    <row r="7310" spans="1:8">
      <c r="A7310" s="23">
        <v>7307</v>
      </c>
      <c r="B7310" s="23">
        <v>1500</v>
      </c>
      <c r="C7310" s="23">
        <v>0.9</v>
      </c>
      <c r="D7310" s="23">
        <v>500</v>
      </c>
      <c r="E7310" s="23">
        <v>1</v>
      </c>
      <c r="F7310" s="23">
        <v>60</v>
      </c>
      <c r="G7310" s="23">
        <v>100</v>
      </c>
      <c r="H7310" s="25">
        <v>9.5135192869999994</v>
      </c>
    </row>
    <row r="7311" spans="1:8">
      <c r="A7311" s="23">
        <v>7308</v>
      </c>
      <c r="B7311" s="23">
        <v>1500</v>
      </c>
      <c r="C7311" s="23">
        <v>0.9</v>
      </c>
      <c r="D7311" s="23">
        <v>500</v>
      </c>
      <c r="E7311" s="23">
        <v>5</v>
      </c>
      <c r="F7311" s="23">
        <v>0</v>
      </c>
      <c r="G7311" s="23">
        <v>0</v>
      </c>
      <c r="H7311" s="25">
        <v>27.326831819999999</v>
      </c>
    </row>
    <row r="7312" spans="1:8">
      <c r="A7312" s="23">
        <v>7309</v>
      </c>
      <c r="B7312" s="23">
        <v>1500</v>
      </c>
      <c r="C7312" s="23">
        <v>0.9</v>
      </c>
      <c r="D7312" s="23">
        <v>500</v>
      </c>
      <c r="E7312" s="23">
        <v>5</v>
      </c>
      <c r="F7312" s="23">
        <v>0</v>
      </c>
      <c r="G7312" s="23">
        <v>5</v>
      </c>
      <c r="H7312" s="25">
        <v>25.129344939999999</v>
      </c>
    </row>
    <row r="7313" spans="1:8">
      <c r="A7313" s="23">
        <v>7310</v>
      </c>
      <c r="B7313" s="23">
        <v>1500</v>
      </c>
      <c r="C7313" s="23">
        <v>0.9</v>
      </c>
      <c r="D7313" s="23">
        <v>500</v>
      </c>
      <c r="E7313" s="23">
        <v>5</v>
      </c>
      <c r="F7313" s="23">
        <v>0</v>
      </c>
      <c r="G7313" s="23">
        <v>10</v>
      </c>
      <c r="H7313" s="25">
        <v>23.834789279999999</v>
      </c>
    </row>
    <row r="7314" spans="1:8">
      <c r="A7314" s="23">
        <v>7311</v>
      </c>
      <c r="B7314" s="23">
        <v>1500</v>
      </c>
      <c r="C7314" s="23">
        <v>0.9</v>
      </c>
      <c r="D7314" s="23">
        <v>500</v>
      </c>
      <c r="E7314" s="23">
        <v>5</v>
      </c>
      <c r="F7314" s="23">
        <v>0</v>
      </c>
      <c r="G7314" s="23">
        <v>40</v>
      </c>
      <c r="H7314" s="25">
        <v>21.168098449999999</v>
      </c>
    </row>
    <row r="7315" spans="1:8">
      <c r="A7315" s="23">
        <v>7312</v>
      </c>
      <c r="B7315" s="23">
        <v>1500</v>
      </c>
      <c r="C7315" s="23">
        <v>0.9</v>
      </c>
      <c r="D7315" s="23">
        <v>500</v>
      </c>
      <c r="E7315" s="23">
        <v>5</v>
      </c>
      <c r="F7315" s="23">
        <v>0</v>
      </c>
      <c r="G7315" s="23">
        <v>70</v>
      </c>
      <c r="H7315" s="25">
        <v>19.672588350000002</v>
      </c>
    </row>
    <row r="7316" spans="1:8">
      <c r="A7316" s="23">
        <v>7313</v>
      </c>
      <c r="B7316" s="23">
        <v>1500</v>
      </c>
      <c r="C7316" s="23">
        <v>0.9</v>
      </c>
      <c r="D7316" s="23">
        <v>500</v>
      </c>
      <c r="E7316" s="23">
        <v>5</v>
      </c>
      <c r="F7316" s="23">
        <v>0</v>
      </c>
      <c r="G7316" s="23">
        <v>100</v>
      </c>
      <c r="H7316" s="25">
        <v>18.387573239999998</v>
      </c>
    </row>
    <row r="7317" spans="1:8">
      <c r="A7317" s="23">
        <v>7314</v>
      </c>
      <c r="B7317" s="23">
        <v>1500</v>
      </c>
      <c r="C7317" s="23">
        <v>0.9</v>
      </c>
      <c r="D7317" s="23">
        <v>500</v>
      </c>
      <c r="E7317" s="23">
        <v>5</v>
      </c>
      <c r="F7317" s="23">
        <v>30</v>
      </c>
      <c r="G7317" s="23">
        <v>0</v>
      </c>
      <c r="H7317" s="25">
        <v>25.768260959999999</v>
      </c>
    </row>
    <row r="7318" spans="1:8">
      <c r="A7318" s="23">
        <v>7315</v>
      </c>
      <c r="B7318" s="23">
        <v>1500</v>
      </c>
      <c r="C7318" s="23">
        <v>0.9</v>
      </c>
      <c r="D7318" s="23">
        <v>500</v>
      </c>
      <c r="E7318" s="23">
        <v>5</v>
      </c>
      <c r="F7318" s="23">
        <v>30</v>
      </c>
      <c r="G7318" s="23">
        <v>5</v>
      </c>
      <c r="H7318" s="25">
        <v>23.570880890000002</v>
      </c>
    </row>
    <row r="7319" spans="1:8">
      <c r="A7319" s="23">
        <v>7316</v>
      </c>
      <c r="B7319" s="23">
        <v>1500</v>
      </c>
      <c r="C7319" s="23">
        <v>0.9</v>
      </c>
      <c r="D7319" s="23">
        <v>500</v>
      </c>
      <c r="E7319" s="23">
        <v>5</v>
      </c>
      <c r="F7319" s="23">
        <v>30</v>
      </c>
      <c r="G7319" s="23">
        <v>10</v>
      </c>
      <c r="H7319" s="25">
        <v>22.338603970000001</v>
      </c>
    </row>
    <row r="7320" spans="1:8">
      <c r="A7320" s="23">
        <v>7317</v>
      </c>
      <c r="B7320" s="23">
        <v>1500</v>
      </c>
      <c r="C7320" s="23">
        <v>0.9</v>
      </c>
      <c r="D7320" s="23">
        <v>500</v>
      </c>
      <c r="E7320" s="23">
        <v>5</v>
      </c>
      <c r="F7320" s="23">
        <v>30</v>
      </c>
      <c r="G7320" s="23">
        <v>40</v>
      </c>
      <c r="H7320" s="25">
        <v>19.85438156</v>
      </c>
    </row>
    <row r="7321" spans="1:8">
      <c r="A7321" s="23">
        <v>7318</v>
      </c>
      <c r="B7321" s="23">
        <v>1500</v>
      </c>
      <c r="C7321" s="23">
        <v>0.9</v>
      </c>
      <c r="D7321" s="23">
        <v>500</v>
      </c>
      <c r="E7321" s="23">
        <v>5</v>
      </c>
      <c r="F7321" s="23">
        <v>30</v>
      </c>
      <c r="G7321" s="23">
        <v>70</v>
      </c>
      <c r="H7321" s="25">
        <v>18.358028409999999</v>
      </c>
    </row>
    <row r="7322" spans="1:8">
      <c r="A7322" s="23">
        <v>7319</v>
      </c>
      <c r="B7322" s="23">
        <v>1500</v>
      </c>
      <c r="C7322" s="23">
        <v>0.9</v>
      </c>
      <c r="D7322" s="23">
        <v>500</v>
      </c>
      <c r="E7322" s="23">
        <v>5</v>
      </c>
      <c r="F7322" s="23">
        <v>30</v>
      </c>
      <c r="G7322" s="23">
        <v>100</v>
      </c>
      <c r="H7322" s="25">
        <v>17.155714039999999</v>
      </c>
    </row>
    <row r="7323" spans="1:8">
      <c r="A7323" s="23">
        <v>7320</v>
      </c>
      <c r="B7323" s="23">
        <v>1500</v>
      </c>
      <c r="C7323" s="23">
        <v>0.9</v>
      </c>
      <c r="D7323" s="23">
        <v>500</v>
      </c>
      <c r="E7323" s="23">
        <v>5</v>
      </c>
      <c r="F7323" s="23">
        <v>60</v>
      </c>
      <c r="G7323" s="23">
        <v>0</v>
      </c>
      <c r="H7323" s="25">
        <v>20.43989754</v>
      </c>
    </row>
    <row r="7324" spans="1:8">
      <c r="A7324" s="23">
        <v>7321</v>
      </c>
      <c r="B7324" s="23">
        <v>1500</v>
      </c>
      <c r="C7324" s="23">
        <v>0.9</v>
      </c>
      <c r="D7324" s="23">
        <v>500</v>
      </c>
      <c r="E7324" s="23">
        <v>5</v>
      </c>
      <c r="F7324" s="23">
        <v>60</v>
      </c>
      <c r="G7324" s="23">
        <v>5</v>
      </c>
      <c r="H7324" s="25">
        <v>18.22813416</v>
      </c>
    </row>
    <row r="7325" spans="1:8">
      <c r="A7325" s="23">
        <v>7322</v>
      </c>
      <c r="B7325" s="23">
        <v>1500</v>
      </c>
      <c r="C7325" s="23">
        <v>0.9</v>
      </c>
      <c r="D7325" s="23">
        <v>500</v>
      </c>
      <c r="E7325" s="23">
        <v>5</v>
      </c>
      <c r="F7325" s="23">
        <v>60</v>
      </c>
      <c r="G7325" s="23">
        <v>10</v>
      </c>
      <c r="H7325" s="25">
        <v>17.190090179999999</v>
      </c>
    </row>
    <row r="7326" spans="1:8">
      <c r="A7326" s="23">
        <v>7323</v>
      </c>
      <c r="B7326" s="23">
        <v>1500</v>
      </c>
      <c r="C7326" s="23">
        <v>0.9</v>
      </c>
      <c r="D7326" s="23">
        <v>500</v>
      </c>
      <c r="E7326" s="23">
        <v>5</v>
      </c>
      <c r="F7326" s="23">
        <v>60</v>
      </c>
      <c r="G7326" s="23">
        <v>40</v>
      </c>
      <c r="H7326" s="25">
        <v>15.181998249999999</v>
      </c>
    </row>
    <row r="7327" spans="1:8">
      <c r="A7327" s="23">
        <v>7324</v>
      </c>
      <c r="B7327" s="23">
        <v>1500</v>
      </c>
      <c r="C7327" s="23">
        <v>0.9</v>
      </c>
      <c r="D7327" s="23">
        <v>500</v>
      </c>
      <c r="E7327" s="23">
        <v>5</v>
      </c>
      <c r="F7327" s="23">
        <v>60</v>
      </c>
      <c r="G7327" s="23">
        <v>70</v>
      </c>
      <c r="H7327" s="25">
        <v>13.96322441</v>
      </c>
    </row>
    <row r="7328" spans="1:8">
      <c r="A7328" s="23">
        <v>7325</v>
      </c>
      <c r="B7328" s="23">
        <v>1500</v>
      </c>
      <c r="C7328" s="23">
        <v>0.9</v>
      </c>
      <c r="D7328" s="23">
        <v>500</v>
      </c>
      <c r="E7328" s="23">
        <v>5</v>
      </c>
      <c r="F7328" s="23">
        <v>60</v>
      </c>
      <c r="G7328" s="23">
        <v>100</v>
      </c>
      <c r="H7328" s="25">
        <v>12.99525642</v>
      </c>
    </row>
    <row r="7329" spans="1:8">
      <c r="A7329" s="23">
        <v>7326</v>
      </c>
      <c r="B7329" s="23">
        <v>1500</v>
      </c>
      <c r="C7329" s="23">
        <v>0.9</v>
      </c>
      <c r="D7329" s="23">
        <v>500</v>
      </c>
      <c r="E7329" s="23">
        <v>10</v>
      </c>
      <c r="F7329" s="23">
        <v>0</v>
      </c>
      <c r="G7329" s="23">
        <v>0</v>
      </c>
      <c r="H7329" s="25">
        <v>29.355550770000001</v>
      </c>
    </row>
    <row r="7330" spans="1:8">
      <c r="A7330" s="23">
        <v>7327</v>
      </c>
      <c r="B7330" s="23">
        <v>1500</v>
      </c>
      <c r="C7330" s="23">
        <v>0.9</v>
      </c>
      <c r="D7330" s="23">
        <v>500</v>
      </c>
      <c r="E7330" s="23">
        <v>10</v>
      </c>
      <c r="F7330" s="23">
        <v>0</v>
      </c>
      <c r="G7330" s="23">
        <v>5</v>
      </c>
      <c r="H7330" s="25">
        <v>26.83294296</v>
      </c>
    </row>
    <row r="7331" spans="1:8">
      <c r="A7331" s="23">
        <v>7328</v>
      </c>
      <c r="B7331" s="23">
        <v>1500</v>
      </c>
      <c r="C7331" s="23">
        <v>0.9</v>
      </c>
      <c r="D7331" s="23">
        <v>500</v>
      </c>
      <c r="E7331" s="23">
        <v>10</v>
      </c>
      <c r="F7331" s="23">
        <v>0</v>
      </c>
      <c r="G7331" s="23">
        <v>10</v>
      </c>
      <c r="H7331" s="25">
        <v>25.372247699999999</v>
      </c>
    </row>
    <row r="7332" spans="1:8">
      <c r="A7332" s="23">
        <v>7329</v>
      </c>
      <c r="B7332" s="23">
        <v>1500</v>
      </c>
      <c r="C7332" s="23">
        <v>0.9</v>
      </c>
      <c r="D7332" s="23">
        <v>500</v>
      </c>
      <c r="E7332" s="23">
        <v>10</v>
      </c>
      <c r="F7332" s="23">
        <v>0</v>
      </c>
      <c r="G7332" s="23">
        <v>40</v>
      </c>
      <c r="H7332" s="25">
        <v>22.307142259999999</v>
      </c>
    </row>
    <row r="7333" spans="1:8">
      <c r="A7333" s="23">
        <v>7330</v>
      </c>
      <c r="B7333" s="23">
        <v>1500</v>
      </c>
      <c r="C7333" s="23">
        <v>0.9</v>
      </c>
      <c r="D7333" s="23">
        <v>500</v>
      </c>
      <c r="E7333" s="23">
        <v>10</v>
      </c>
      <c r="F7333" s="23">
        <v>0</v>
      </c>
      <c r="G7333" s="23">
        <v>70</v>
      </c>
      <c r="H7333" s="25">
        <v>20.556343080000001</v>
      </c>
    </row>
    <row r="7334" spans="1:8">
      <c r="A7334" s="23">
        <v>7331</v>
      </c>
      <c r="B7334" s="23">
        <v>1500</v>
      </c>
      <c r="C7334" s="23">
        <v>0.9</v>
      </c>
      <c r="D7334" s="23">
        <v>500</v>
      </c>
      <c r="E7334" s="23">
        <v>10</v>
      </c>
      <c r="F7334" s="23">
        <v>0</v>
      </c>
      <c r="G7334" s="23">
        <v>100</v>
      </c>
      <c r="H7334" s="25">
        <v>19.162305830000001</v>
      </c>
    </row>
    <row r="7335" spans="1:8">
      <c r="A7335" s="23">
        <v>7332</v>
      </c>
      <c r="B7335" s="23">
        <v>1500</v>
      </c>
      <c r="C7335" s="23">
        <v>0.9</v>
      </c>
      <c r="D7335" s="23">
        <v>500</v>
      </c>
      <c r="E7335" s="23">
        <v>10</v>
      </c>
      <c r="F7335" s="23">
        <v>30</v>
      </c>
      <c r="G7335" s="23">
        <v>0</v>
      </c>
      <c r="H7335" s="25">
        <v>27.504388809999998</v>
      </c>
    </row>
    <row r="7336" spans="1:8">
      <c r="A7336" s="23">
        <v>7333</v>
      </c>
      <c r="B7336" s="23">
        <v>1500</v>
      </c>
      <c r="C7336" s="23">
        <v>0.9</v>
      </c>
      <c r="D7336" s="23">
        <v>500</v>
      </c>
      <c r="E7336" s="23">
        <v>10</v>
      </c>
      <c r="F7336" s="23">
        <v>30</v>
      </c>
      <c r="G7336" s="23">
        <v>5</v>
      </c>
      <c r="H7336" s="25">
        <v>25.055515289999999</v>
      </c>
    </row>
    <row r="7337" spans="1:8">
      <c r="A7337" s="23">
        <v>7334</v>
      </c>
      <c r="B7337" s="23">
        <v>1500</v>
      </c>
      <c r="C7337" s="23">
        <v>0.9</v>
      </c>
      <c r="D7337" s="23">
        <v>500</v>
      </c>
      <c r="E7337" s="23">
        <v>10</v>
      </c>
      <c r="F7337" s="23">
        <v>30</v>
      </c>
      <c r="G7337" s="23">
        <v>10</v>
      </c>
      <c r="H7337" s="25">
        <v>23.698732379999999</v>
      </c>
    </row>
    <row r="7338" spans="1:8">
      <c r="A7338" s="23">
        <v>7335</v>
      </c>
      <c r="B7338" s="23">
        <v>1500</v>
      </c>
      <c r="C7338" s="23">
        <v>0.9</v>
      </c>
      <c r="D7338" s="23">
        <v>500</v>
      </c>
      <c r="E7338" s="23">
        <v>10</v>
      </c>
      <c r="F7338" s="23">
        <v>30</v>
      </c>
      <c r="G7338" s="23">
        <v>40</v>
      </c>
      <c r="H7338" s="25">
        <v>20.777513500000001</v>
      </c>
    </row>
    <row r="7339" spans="1:8">
      <c r="A7339" s="23">
        <v>7336</v>
      </c>
      <c r="B7339" s="23">
        <v>1500</v>
      </c>
      <c r="C7339" s="23">
        <v>0.9</v>
      </c>
      <c r="D7339" s="23">
        <v>500</v>
      </c>
      <c r="E7339" s="23">
        <v>10</v>
      </c>
      <c r="F7339" s="23">
        <v>30</v>
      </c>
      <c r="G7339" s="23">
        <v>70</v>
      </c>
      <c r="H7339" s="25">
        <v>19.14175797</v>
      </c>
    </row>
    <row r="7340" spans="1:8">
      <c r="A7340" s="23">
        <v>7337</v>
      </c>
      <c r="B7340" s="23">
        <v>1500</v>
      </c>
      <c r="C7340" s="23">
        <v>0.9</v>
      </c>
      <c r="D7340" s="23">
        <v>500</v>
      </c>
      <c r="E7340" s="23">
        <v>10</v>
      </c>
      <c r="F7340" s="23">
        <v>30</v>
      </c>
      <c r="G7340" s="23">
        <v>100</v>
      </c>
      <c r="H7340" s="25">
        <v>17.850889209999998</v>
      </c>
    </row>
    <row r="7341" spans="1:8">
      <c r="A7341" s="23">
        <v>7338</v>
      </c>
      <c r="B7341" s="23">
        <v>1500</v>
      </c>
      <c r="C7341" s="23">
        <v>0.9</v>
      </c>
      <c r="D7341" s="23">
        <v>500</v>
      </c>
      <c r="E7341" s="23">
        <v>10</v>
      </c>
      <c r="F7341" s="23">
        <v>60</v>
      </c>
      <c r="G7341" s="23">
        <v>0</v>
      </c>
      <c r="H7341" s="25">
        <v>21.404411320000001</v>
      </c>
    </row>
    <row r="7342" spans="1:8">
      <c r="A7342" s="23">
        <v>7339</v>
      </c>
      <c r="B7342" s="23">
        <v>1500</v>
      </c>
      <c r="C7342" s="23">
        <v>0.9</v>
      </c>
      <c r="D7342" s="23">
        <v>500</v>
      </c>
      <c r="E7342" s="23">
        <v>10</v>
      </c>
      <c r="F7342" s="23">
        <v>60</v>
      </c>
      <c r="G7342" s="23">
        <v>5</v>
      </c>
      <c r="H7342" s="25">
        <v>19.006383899999999</v>
      </c>
    </row>
    <row r="7343" spans="1:8">
      <c r="A7343" s="23">
        <v>7340</v>
      </c>
      <c r="B7343" s="23">
        <v>1500</v>
      </c>
      <c r="C7343" s="23">
        <v>0.9</v>
      </c>
      <c r="D7343" s="23">
        <v>500</v>
      </c>
      <c r="E7343" s="23">
        <v>10</v>
      </c>
      <c r="F7343" s="23">
        <v>60</v>
      </c>
      <c r="G7343" s="23">
        <v>10</v>
      </c>
      <c r="H7343" s="25">
        <v>17.913042069999999</v>
      </c>
    </row>
    <row r="7344" spans="1:8">
      <c r="A7344" s="23">
        <v>7341</v>
      </c>
      <c r="B7344" s="23">
        <v>1500</v>
      </c>
      <c r="C7344" s="23">
        <v>0.9</v>
      </c>
      <c r="D7344" s="23">
        <v>500</v>
      </c>
      <c r="E7344" s="23">
        <v>10</v>
      </c>
      <c r="F7344" s="23">
        <v>60</v>
      </c>
      <c r="G7344" s="23">
        <v>40</v>
      </c>
      <c r="H7344" s="25">
        <v>15.743475910000001</v>
      </c>
    </row>
    <row r="7345" spans="1:8">
      <c r="A7345" s="23">
        <v>7342</v>
      </c>
      <c r="B7345" s="23">
        <v>1500</v>
      </c>
      <c r="C7345" s="23">
        <v>0.9</v>
      </c>
      <c r="D7345" s="23">
        <v>500</v>
      </c>
      <c r="E7345" s="23">
        <v>10</v>
      </c>
      <c r="F7345" s="23">
        <v>60</v>
      </c>
      <c r="G7345" s="23">
        <v>70</v>
      </c>
      <c r="H7345" s="25">
        <v>14.323315620000001</v>
      </c>
    </row>
    <row r="7346" spans="1:8">
      <c r="A7346" s="23">
        <v>7343</v>
      </c>
      <c r="B7346" s="23">
        <v>1500</v>
      </c>
      <c r="C7346" s="23">
        <v>0.9</v>
      </c>
      <c r="D7346" s="23">
        <v>500</v>
      </c>
      <c r="E7346" s="23">
        <v>10</v>
      </c>
      <c r="F7346" s="23">
        <v>60</v>
      </c>
      <c r="G7346" s="23">
        <v>100</v>
      </c>
      <c r="H7346" s="25">
        <v>13.259519579999999</v>
      </c>
    </row>
    <row r="7347" spans="1:8">
      <c r="A7347" s="23">
        <v>7344</v>
      </c>
      <c r="B7347" s="23">
        <v>1500</v>
      </c>
      <c r="C7347" s="23">
        <v>0.9</v>
      </c>
      <c r="D7347" s="23">
        <v>500</v>
      </c>
      <c r="E7347" s="23">
        <v>20</v>
      </c>
      <c r="F7347" s="23">
        <v>0</v>
      </c>
      <c r="G7347" s="23">
        <v>0</v>
      </c>
      <c r="H7347" s="25">
        <v>30.309963230000001</v>
      </c>
    </row>
    <row r="7348" spans="1:8">
      <c r="A7348" s="23">
        <v>7345</v>
      </c>
      <c r="B7348" s="23">
        <v>1500</v>
      </c>
      <c r="C7348" s="23">
        <v>0.9</v>
      </c>
      <c r="D7348" s="23">
        <v>500</v>
      </c>
      <c r="E7348" s="23">
        <v>20</v>
      </c>
      <c r="F7348" s="23">
        <v>0</v>
      </c>
      <c r="G7348" s="23">
        <v>5</v>
      </c>
      <c r="H7348" s="25">
        <v>27.636787420000001</v>
      </c>
    </row>
    <row r="7349" spans="1:8">
      <c r="A7349" s="23">
        <v>7346</v>
      </c>
      <c r="B7349" s="23">
        <v>1500</v>
      </c>
      <c r="C7349" s="23">
        <v>0.9</v>
      </c>
      <c r="D7349" s="23">
        <v>500</v>
      </c>
      <c r="E7349" s="23">
        <v>20</v>
      </c>
      <c r="F7349" s="23">
        <v>0</v>
      </c>
      <c r="G7349" s="23">
        <v>10</v>
      </c>
      <c r="H7349" s="25">
        <v>26.08329582</v>
      </c>
    </row>
    <row r="7350" spans="1:8">
      <c r="A7350" s="23">
        <v>7347</v>
      </c>
      <c r="B7350" s="23">
        <v>1500</v>
      </c>
      <c r="C7350" s="23">
        <v>0.9</v>
      </c>
      <c r="D7350" s="23">
        <v>500</v>
      </c>
      <c r="E7350" s="23">
        <v>20</v>
      </c>
      <c r="F7350" s="23">
        <v>0</v>
      </c>
      <c r="G7350" s="23">
        <v>40</v>
      </c>
      <c r="H7350" s="25">
        <v>22.864252090000001</v>
      </c>
    </row>
    <row r="7351" spans="1:8">
      <c r="A7351" s="23">
        <v>7348</v>
      </c>
      <c r="B7351" s="23">
        <v>1500</v>
      </c>
      <c r="C7351" s="23">
        <v>0.9</v>
      </c>
      <c r="D7351" s="23">
        <v>500</v>
      </c>
      <c r="E7351" s="23">
        <v>20</v>
      </c>
      <c r="F7351" s="23">
        <v>0</v>
      </c>
      <c r="G7351" s="23">
        <v>70</v>
      </c>
      <c r="H7351" s="25">
        <v>21.01557159</v>
      </c>
    </row>
    <row r="7352" spans="1:8">
      <c r="A7352" s="23">
        <v>7349</v>
      </c>
      <c r="B7352" s="23">
        <v>1500</v>
      </c>
      <c r="C7352" s="23">
        <v>0.9</v>
      </c>
      <c r="D7352" s="23">
        <v>500</v>
      </c>
      <c r="E7352" s="23">
        <v>20</v>
      </c>
      <c r="F7352" s="23">
        <v>0</v>
      </c>
      <c r="G7352" s="23">
        <v>100</v>
      </c>
      <c r="H7352" s="25">
        <v>19.548580170000001</v>
      </c>
    </row>
    <row r="7353" spans="1:8">
      <c r="A7353" s="23">
        <v>7350</v>
      </c>
      <c r="B7353" s="23">
        <v>1500</v>
      </c>
      <c r="C7353" s="23">
        <v>0.9</v>
      </c>
      <c r="D7353" s="23">
        <v>500</v>
      </c>
      <c r="E7353" s="23">
        <v>20</v>
      </c>
      <c r="F7353" s="23">
        <v>30</v>
      </c>
      <c r="G7353" s="23">
        <v>0</v>
      </c>
      <c r="H7353" s="25">
        <v>28.318977360000002</v>
      </c>
    </row>
    <row r="7354" spans="1:8">
      <c r="A7354" s="23">
        <v>7351</v>
      </c>
      <c r="B7354" s="23">
        <v>1500</v>
      </c>
      <c r="C7354" s="23">
        <v>0.9</v>
      </c>
      <c r="D7354" s="23">
        <v>500</v>
      </c>
      <c r="E7354" s="23">
        <v>20</v>
      </c>
      <c r="F7354" s="23">
        <v>30</v>
      </c>
      <c r="G7354" s="23">
        <v>5</v>
      </c>
      <c r="H7354" s="25">
        <v>25.733867650000001</v>
      </c>
    </row>
    <row r="7355" spans="1:8">
      <c r="A7355" s="23">
        <v>7352</v>
      </c>
      <c r="B7355" s="23">
        <v>1500</v>
      </c>
      <c r="C7355" s="23">
        <v>0.9</v>
      </c>
      <c r="D7355" s="23">
        <v>500</v>
      </c>
      <c r="E7355" s="23">
        <v>20</v>
      </c>
      <c r="F7355" s="23">
        <v>30</v>
      </c>
      <c r="G7355" s="23">
        <v>10</v>
      </c>
      <c r="H7355" s="25">
        <v>24.30625534</v>
      </c>
    </row>
    <row r="7356" spans="1:8">
      <c r="A7356" s="23">
        <v>7353</v>
      </c>
      <c r="B7356" s="23">
        <v>1500</v>
      </c>
      <c r="C7356" s="23">
        <v>0.9</v>
      </c>
      <c r="D7356" s="23">
        <v>500</v>
      </c>
      <c r="E7356" s="23">
        <v>20</v>
      </c>
      <c r="F7356" s="23">
        <v>30</v>
      </c>
      <c r="G7356" s="23">
        <v>40</v>
      </c>
      <c r="H7356" s="25">
        <v>21.25128746</v>
      </c>
    </row>
    <row r="7357" spans="1:8">
      <c r="A7357" s="23">
        <v>7354</v>
      </c>
      <c r="B7357" s="23">
        <v>1500</v>
      </c>
      <c r="C7357" s="23">
        <v>0.9</v>
      </c>
      <c r="D7357" s="23">
        <v>500</v>
      </c>
      <c r="E7357" s="23">
        <v>20</v>
      </c>
      <c r="F7357" s="23">
        <v>30</v>
      </c>
      <c r="G7357" s="23">
        <v>70</v>
      </c>
      <c r="H7357" s="25">
        <v>19.531450270000001</v>
      </c>
    </row>
    <row r="7358" spans="1:8">
      <c r="A7358" s="23">
        <v>7355</v>
      </c>
      <c r="B7358" s="23">
        <v>1500</v>
      </c>
      <c r="C7358" s="23">
        <v>0.9</v>
      </c>
      <c r="D7358" s="23">
        <v>500</v>
      </c>
      <c r="E7358" s="23">
        <v>20</v>
      </c>
      <c r="F7358" s="23">
        <v>30</v>
      </c>
      <c r="G7358" s="23">
        <v>100</v>
      </c>
      <c r="H7358" s="25">
        <v>18.178485869999999</v>
      </c>
    </row>
    <row r="7359" spans="1:8">
      <c r="A7359" s="23">
        <v>7356</v>
      </c>
      <c r="B7359" s="23">
        <v>1500</v>
      </c>
      <c r="C7359" s="23">
        <v>0.9</v>
      </c>
      <c r="D7359" s="23">
        <v>500</v>
      </c>
      <c r="E7359" s="23">
        <v>20</v>
      </c>
      <c r="F7359" s="23">
        <v>60</v>
      </c>
      <c r="G7359" s="23">
        <v>0</v>
      </c>
      <c r="H7359" s="25">
        <v>21.880771639999999</v>
      </c>
    </row>
    <row r="7360" spans="1:8">
      <c r="A7360" s="23">
        <v>7357</v>
      </c>
      <c r="B7360" s="23">
        <v>1500</v>
      </c>
      <c r="C7360" s="23">
        <v>0.9</v>
      </c>
      <c r="D7360" s="23">
        <v>500</v>
      </c>
      <c r="E7360" s="23">
        <v>20</v>
      </c>
      <c r="F7360" s="23">
        <v>60</v>
      </c>
      <c r="G7360" s="23">
        <v>5</v>
      </c>
      <c r="H7360" s="25">
        <v>19.39094162</v>
      </c>
    </row>
    <row r="7361" spans="1:8">
      <c r="A7361" s="23">
        <v>7358</v>
      </c>
      <c r="B7361" s="23">
        <v>1500</v>
      </c>
      <c r="C7361" s="23">
        <v>0.9</v>
      </c>
      <c r="D7361" s="23">
        <v>500</v>
      </c>
      <c r="E7361" s="23">
        <v>20</v>
      </c>
      <c r="F7361" s="23">
        <v>60</v>
      </c>
      <c r="G7361" s="23">
        <v>10</v>
      </c>
      <c r="H7361" s="25">
        <v>18.254434589999999</v>
      </c>
    </row>
    <row r="7362" spans="1:8">
      <c r="A7362" s="23">
        <v>7359</v>
      </c>
      <c r="B7362" s="23">
        <v>1500</v>
      </c>
      <c r="C7362" s="23">
        <v>0.9</v>
      </c>
      <c r="D7362" s="23">
        <v>500</v>
      </c>
      <c r="E7362" s="23">
        <v>20</v>
      </c>
      <c r="F7362" s="23">
        <v>60</v>
      </c>
      <c r="G7362" s="23">
        <v>40</v>
      </c>
      <c r="H7362" s="25">
        <v>16.023073199999999</v>
      </c>
    </row>
    <row r="7363" spans="1:8">
      <c r="A7363" s="23">
        <v>7360</v>
      </c>
      <c r="B7363" s="23">
        <v>1500</v>
      </c>
      <c r="C7363" s="23">
        <v>0.9</v>
      </c>
      <c r="D7363" s="23">
        <v>500</v>
      </c>
      <c r="E7363" s="23">
        <v>20</v>
      </c>
      <c r="F7363" s="23">
        <v>60</v>
      </c>
      <c r="G7363" s="23">
        <v>70</v>
      </c>
      <c r="H7363" s="25">
        <v>14.56547928</v>
      </c>
    </row>
    <row r="7364" spans="1:8">
      <c r="A7364" s="23">
        <v>7361</v>
      </c>
      <c r="B7364" s="23">
        <v>1500</v>
      </c>
      <c r="C7364" s="23">
        <v>0.9</v>
      </c>
      <c r="D7364" s="23">
        <v>500</v>
      </c>
      <c r="E7364" s="23">
        <v>20</v>
      </c>
      <c r="F7364" s="23">
        <v>60</v>
      </c>
      <c r="G7364" s="23">
        <v>100</v>
      </c>
      <c r="H7364" s="25">
        <v>13.460414889999999</v>
      </c>
    </row>
    <row r="7365" spans="1:8">
      <c r="A7365" s="23">
        <v>7362</v>
      </c>
      <c r="B7365" s="23">
        <v>1500</v>
      </c>
      <c r="C7365" s="23">
        <v>0.9</v>
      </c>
      <c r="D7365" s="23">
        <v>500</v>
      </c>
      <c r="E7365" s="23">
        <v>50</v>
      </c>
      <c r="F7365" s="23">
        <v>0</v>
      </c>
      <c r="G7365" s="23">
        <v>0</v>
      </c>
      <c r="H7365" s="25">
        <v>30.842691420000001</v>
      </c>
    </row>
    <row r="7366" spans="1:8">
      <c r="A7366" s="23">
        <v>7363</v>
      </c>
      <c r="B7366" s="23">
        <v>1500</v>
      </c>
      <c r="C7366" s="23">
        <v>0.9</v>
      </c>
      <c r="D7366" s="23">
        <v>500</v>
      </c>
      <c r="E7366" s="23">
        <v>50</v>
      </c>
      <c r="F7366" s="23">
        <v>0</v>
      </c>
      <c r="G7366" s="23">
        <v>5</v>
      </c>
      <c r="H7366" s="25">
        <v>28.088079449999999</v>
      </c>
    </row>
    <row r="7367" spans="1:8">
      <c r="A7367" s="23">
        <v>7364</v>
      </c>
      <c r="B7367" s="23">
        <v>1500</v>
      </c>
      <c r="C7367" s="23">
        <v>0.9</v>
      </c>
      <c r="D7367" s="23">
        <v>500</v>
      </c>
      <c r="E7367" s="23">
        <v>50</v>
      </c>
      <c r="F7367" s="23">
        <v>0</v>
      </c>
      <c r="G7367" s="23">
        <v>10</v>
      </c>
      <c r="H7367" s="25">
        <v>26.48393059</v>
      </c>
    </row>
    <row r="7368" spans="1:8">
      <c r="A7368" s="23">
        <v>7365</v>
      </c>
      <c r="B7368" s="23">
        <v>1500</v>
      </c>
      <c r="C7368" s="23">
        <v>0.9</v>
      </c>
      <c r="D7368" s="23">
        <v>500</v>
      </c>
      <c r="E7368" s="23">
        <v>50</v>
      </c>
      <c r="F7368" s="23">
        <v>0</v>
      </c>
      <c r="G7368" s="23">
        <v>40</v>
      </c>
      <c r="H7368" s="25">
        <v>23.17982864</v>
      </c>
    </row>
    <row r="7369" spans="1:8">
      <c r="A7369" s="23">
        <v>7366</v>
      </c>
      <c r="B7369" s="23">
        <v>1500</v>
      </c>
      <c r="C7369" s="23">
        <v>0.9</v>
      </c>
      <c r="D7369" s="23">
        <v>500</v>
      </c>
      <c r="E7369" s="23">
        <v>50</v>
      </c>
      <c r="F7369" s="23">
        <v>0</v>
      </c>
      <c r="G7369" s="23">
        <v>70</v>
      </c>
      <c r="H7369" s="25">
        <v>21.276153560000001</v>
      </c>
    </row>
    <row r="7370" spans="1:8">
      <c r="A7370" s="23">
        <v>7367</v>
      </c>
      <c r="B7370" s="23">
        <v>1500</v>
      </c>
      <c r="C7370" s="23">
        <v>0.9</v>
      </c>
      <c r="D7370" s="23">
        <v>500</v>
      </c>
      <c r="E7370" s="23">
        <v>50</v>
      </c>
      <c r="F7370" s="23">
        <v>0</v>
      </c>
      <c r="G7370" s="23">
        <v>100</v>
      </c>
      <c r="H7370" s="25">
        <v>19.76821709</v>
      </c>
    </row>
    <row r="7371" spans="1:8">
      <c r="A7371" s="23">
        <v>7368</v>
      </c>
      <c r="B7371" s="23">
        <v>1500</v>
      </c>
      <c r="C7371" s="23">
        <v>0.9</v>
      </c>
      <c r="D7371" s="23">
        <v>500</v>
      </c>
      <c r="E7371" s="23">
        <v>50</v>
      </c>
      <c r="F7371" s="23">
        <v>30</v>
      </c>
      <c r="G7371" s="23">
        <v>0</v>
      </c>
      <c r="H7371" s="25">
        <v>28.774732589999999</v>
      </c>
    </row>
    <row r="7372" spans="1:8">
      <c r="A7372" s="23">
        <v>7369</v>
      </c>
      <c r="B7372" s="23">
        <v>1500</v>
      </c>
      <c r="C7372" s="23">
        <v>0.9</v>
      </c>
      <c r="D7372" s="23">
        <v>500</v>
      </c>
      <c r="E7372" s="23">
        <v>50</v>
      </c>
      <c r="F7372" s="23">
        <v>30</v>
      </c>
      <c r="G7372" s="23">
        <v>5</v>
      </c>
      <c r="H7372" s="25">
        <v>26.116079330000002</v>
      </c>
    </row>
    <row r="7373" spans="1:8">
      <c r="A7373" s="23">
        <v>7370</v>
      </c>
      <c r="B7373" s="23">
        <v>1500</v>
      </c>
      <c r="C7373" s="23">
        <v>0.9</v>
      </c>
      <c r="D7373" s="23">
        <v>500</v>
      </c>
      <c r="E7373" s="23">
        <v>50</v>
      </c>
      <c r="F7373" s="23">
        <v>30</v>
      </c>
      <c r="G7373" s="23">
        <v>10</v>
      </c>
      <c r="H7373" s="25">
        <v>24.646512990000002</v>
      </c>
    </row>
    <row r="7374" spans="1:8">
      <c r="A7374" s="23">
        <v>7371</v>
      </c>
      <c r="B7374" s="23">
        <v>1500</v>
      </c>
      <c r="C7374" s="23">
        <v>0.9</v>
      </c>
      <c r="D7374" s="23">
        <v>500</v>
      </c>
      <c r="E7374" s="23">
        <v>50</v>
      </c>
      <c r="F7374" s="23">
        <v>30</v>
      </c>
      <c r="G7374" s="23">
        <v>40</v>
      </c>
      <c r="H7374" s="25">
        <v>21.520103460000001</v>
      </c>
    </row>
    <row r="7375" spans="1:8">
      <c r="A7375" s="23">
        <v>7372</v>
      </c>
      <c r="B7375" s="23">
        <v>1500</v>
      </c>
      <c r="C7375" s="23">
        <v>0.9</v>
      </c>
      <c r="D7375" s="23">
        <v>500</v>
      </c>
      <c r="E7375" s="23">
        <v>50</v>
      </c>
      <c r="F7375" s="23">
        <v>30</v>
      </c>
      <c r="G7375" s="23">
        <v>70</v>
      </c>
      <c r="H7375" s="25">
        <v>19.753124239999998</v>
      </c>
    </row>
    <row r="7376" spans="1:8">
      <c r="A7376" s="23">
        <v>7373</v>
      </c>
      <c r="B7376" s="23">
        <v>1500</v>
      </c>
      <c r="C7376" s="23">
        <v>0.9</v>
      </c>
      <c r="D7376" s="23">
        <v>500</v>
      </c>
      <c r="E7376" s="23">
        <v>50</v>
      </c>
      <c r="F7376" s="23">
        <v>30</v>
      </c>
      <c r="G7376" s="23">
        <v>100</v>
      </c>
      <c r="H7376" s="25">
        <v>18.36535263</v>
      </c>
    </row>
    <row r="7377" spans="1:8">
      <c r="A7377" s="23">
        <v>7374</v>
      </c>
      <c r="B7377" s="23">
        <v>1500</v>
      </c>
      <c r="C7377" s="23">
        <v>0.9</v>
      </c>
      <c r="D7377" s="23">
        <v>500</v>
      </c>
      <c r="E7377" s="23">
        <v>50</v>
      </c>
      <c r="F7377" s="23">
        <v>60</v>
      </c>
      <c r="G7377" s="23">
        <v>0</v>
      </c>
      <c r="H7377" s="25">
        <v>22.150211330000001</v>
      </c>
    </row>
    <row r="7378" spans="1:8">
      <c r="A7378" s="23">
        <v>7375</v>
      </c>
      <c r="B7378" s="23">
        <v>1500</v>
      </c>
      <c r="C7378" s="23">
        <v>0.9</v>
      </c>
      <c r="D7378" s="23">
        <v>500</v>
      </c>
      <c r="E7378" s="23">
        <v>50</v>
      </c>
      <c r="F7378" s="23">
        <v>60</v>
      </c>
      <c r="G7378" s="23">
        <v>5</v>
      </c>
      <c r="H7378" s="25">
        <v>19.609779360000001</v>
      </c>
    </row>
    <row r="7379" spans="1:8">
      <c r="A7379" s="23">
        <v>7376</v>
      </c>
      <c r="B7379" s="23">
        <v>1500</v>
      </c>
      <c r="C7379" s="23">
        <v>0.9</v>
      </c>
      <c r="D7379" s="23">
        <v>500</v>
      </c>
      <c r="E7379" s="23">
        <v>50</v>
      </c>
      <c r="F7379" s="23">
        <v>60</v>
      </c>
      <c r="G7379" s="23">
        <v>10</v>
      </c>
      <c r="H7379" s="25">
        <v>18.449342730000001</v>
      </c>
    </row>
    <row r="7380" spans="1:8">
      <c r="A7380" s="23">
        <v>7377</v>
      </c>
      <c r="B7380" s="23">
        <v>1500</v>
      </c>
      <c r="C7380" s="23">
        <v>0.9</v>
      </c>
      <c r="D7380" s="23">
        <v>500</v>
      </c>
      <c r="E7380" s="23">
        <v>50</v>
      </c>
      <c r="F7380" s="23">
        <v>60</v>
      </c>
      <c r="G7380" s="23">
        <v>40</v>
      </c>
      <c r="H7380" s="25">
        <v>16.16736221</v>
      </c>
    </row>
    <row r="7381" spans="1:8">
      <c r="A7381" s="23">
        <v>7378</v>
      </c>
      <c r="B7381" s="23">
        <v>1500</v>
      </c>
      <c r="C7381" s="23">
        <v>0.9</v>
      </c>
      <c r="D7381" s="23">
        <v>500</v>
      </c>
      <c r="E7381" s="23">
        <v>50</v>
      </c>
      <c r="F7381" s="23">
        <v>60</v>
      </c>
      <c r="G7381" s="23">
        <v>70</v>
      </c>
      <c r="H7381" s="25">
        <v>14.705138209999999</v>
      </c>
    </row>
    <row r="7382" spans="1:8">
      <c r="A7382" s="23">
        <v>7379</v>
      </c>
      <c r="B7382" s="23">
        <v>1500</v>
      </c>
      <c r="C7382" s="23">
        <v>0.9</v>
      </c>
      <c r="D7382" s="23">
        <v>500</v>
      </c>
      <c r="E7382" s="23">
        <v>50</v>
      </c>
      <c r="F7382" s="23">
        <v>60</v>
      </c>
      <c r="G7382" s="23">
        <v>100</v>
      </c>
      <c r="H7382" s="25">
        <v>13.57629871</v>
      </c>
    </row>
    <row r="7383" spans="1:8">
      <c r="A7383" s="23">
        <v>7380</v>
      </c>
      <c r="B7383" s="23">
        <v>1500</v>
      </c>
      <c r="C7383" s="23">
        <v>0.9</v>
      </c>
      <c r="D7383" s="23">
        <v>1000</v>
      </c>
      <c r="E7383" s="23">
        <v>1</v>
      </c>
      <c r="F7383" s="23">
        <v>0</v>
      </c>
      <c r="G7383" s="23">
        <v>0</v>
      </c>
      <c r="H7383" s="25">
        <v>19.535085680000002</v>
      </c>
    </row>
    <row r="7384" spans="1:8">
      <c r="A7384" s="23">
        <v>7381</v>
      </c>
      <c r="B7384" s="23">
        <v>1500</v>
      </c>
      <c r="C7384" s="23">
        <v>0.9</v>
      </c>
      <c r="D7384" s="23">
        <v>1000</v>
      </c>
      <c r="E7384" s="23">
        <v>1</v>
      </c>
      <c r="F7384" s="23">
        <v>0</v>
      </c>
      <c r="G7384" s="23">
        <v>5</v>
      </c>
      <c r="H7384" s="25">
        <v>18.393466950000001</v>
      </c>
    </row>
    <row r="7385" spans="1:8">
      <c r="A7385" s="23">
        <v>7382</v>
      </c>
      <c r="B7385" s="23">
        <v>1500</v>
      </c>
      <c r="C7385" s="23">
        <v>0.9</v>
      </c>
      <c r="D7385" s="23">
        <v>1000</v>
      </c>
      <c r="E7385" s="23">
        <v>1</v>
      </c>
      <c r="F7385" s="23">
        <v>0</v>
      </c>
      <c r="G7385" s="23">
        <v>10</v>
      </c>
      <c r="H7385" s="25">
        <v>17.797183990000001</v>
      </c>
    </row>
    <row r="7386" spans="1:8">
      <c r="A7386" s="23">
        <v>7383</v>
      </c>
      <c r="B7386" s="23">
        <v>1500</v>
      </c>
      <c r="C7386" s="23">
        <v>0.9</v>
      </c>
      <c r="D7386" s="23">
        <v>1000</v>
      </c>
      <c r="E7386" s="23">
        <v>1</v>
      </c>
      <c r="F7386" s="23">
        <v>0</v>
      </c>
      <c r="G7386" s="23">
        <v>40</v>
      </c>
      <c r="H7386" s="25">
        <v>16.50815201</v>
      </c>
    </row>
    <row r="7387" spans="1:8">
      <c r="A7387" s="23">
        <v>7384</v>
      </c>
      <c r="B7387" s="23">
        <v>1500</v>
      </c>
      <c r="C7387" s="23">
        <v>0.9</v>
      </c>
      <c r="D7387" s="23">
        <v>1000</v>
      </c>
      <c r="E7387" s="23">
        <v>1</v>
      </c>
      <c r="F7387" s="23">
        <v>0</v>
      </c>
      <c r="G7387" s="23">
        <v>70</v>
      </c>
      <c r="H7387" s="25">
        <v>15.68715096</v>
      </c>
    </row>
    <row r="7388" spans="1:8">
      <c r="A7388" s="23">
        <v>7385</v>
      </c>
      <c r="B7388" s="23">
        <v>1500</v>
      </c>
      <c r="C7388" s="23">
        <v>0.9</v>
      </c>
      <c r="D7388" s="23">
        <v>1000</v>
      </c>
      <c r="E7388" s="23">
        <v>1</v>
      </c>
      <c r="F7388" s="23">
        <v>0</v>
      </c>
      <c r="G7388" s="23">
        <v>100</v>
      </c>
      <c r="H7388" s="25">
        <v>14.978979109999999</v>
      </c>
    </row>
    <row r="7389" spans="1:8">
      <c r="A7389" s="23">
        <v>7386</v>
      </c>
      <c r="B7389" s="23">
        <v>1500</v>
      </c>
      <c r="C7389" s="23">
        <v>0.9</v>
      </c>
      <c r="D7389" s="23">
        <v>1000</v>
      </c>
      <c r="E7389" s="23">
        <v>1</v>
      </c>
      <c r="F7389" s="23">
        <v>30</v>
      </c>
      <c r="G7389" s="23">
        <v>0</v>
      </c>
      <c r="H7389" s="25">
        <v>18.89146423</v>
      </c>
    </row>
    <row r="7390" spans="1:8">
      <c r="A7390" s="23">
        <v>7387</v>
      </c>
      <c r="B7390" s="23">
        <v>1500</v>
      </c>
      <c r="C7390" s="23">
        <v>0.9</v>
      </c>
      <c r="D7390" s="23">
        <v>1000</v>
      </c>
      <c r="E7390" s="23">
        <v>1</v>
      </c>
      <c r="F7390" s="23">
        <v>30</v>
      </c>
      <c r="G7390" s="23">
        <v>5</v>
      </c>
      <c r="H7390" s="25">
        <v>17.716623309999999</v>
      </c>
    </row>
    <row r="7391" spans="1:8">
      <c r="A7391" s="23">
        <v>7388</v>
      </c>
      <c r="B7391" s="23">
        <v>1500</v>
      </c>
      <c r="C7391" s="23">
        <v>0.9</v>
      </c>
      <c r="D7391" s="23">
        <v>1000</v>
      </c>
      <c r="E7391" s="23">
        <v>1</v>
      </c>
      <c r="F7391" s="23">
        <v>30</v>
      </c>
      <c r="G7391" s="23">
        <v>10</v>
      </c>
      <c r="H7391" s="25">
        <v>17.08895111</v>
      </c>
    </row>
    <row r="7392" spans="1:8">
      <c r="A7392" s="23">
        <v>7389</v>
      </c>
      <c r="B7392" s="23">
        <v>1500</v>
      </c>
      <c r="C7392" s="23">
        <v>0.9</v>
      </c>
      <c r="D7392" s="23">
        <v>1000</v>
      </c>
      <c r="E7392" s="23">
        <v>1</v>
      </c>
      <c r="F7392" s="23">
        <v>30</v>
      </c>
      <c r="G7392" s="23">
        <v>40</v>
      </c>
      <c r="H7392" s="25">
        <v>15.778749469999999</v>
      </c>
    </row>
    <row r="7393" spans="1:8">
      <c r="A7393" s="23">
        <v>7390</v>
      </c>
      <c r="B7393" s="23">
        <v>1500</v>
      </c>
      <c r="C7393" s="23">
        <v>0.9</v>
      </c>
      <c r="D7393" s="23">
        <v>1000</v>
      </c>
      <c r="E7393" s="23">
        <v>1</v>
      </c>
      <c r="F7393" s="23">
        <v>30</v>
      </c>
      <c r="G7393" s="23">
        <v>70</v>
      </c>
      <c r="H7393" s="25">
        <v>14.93609047</v>
      </c>
    </row>
    <row r="7394" spans="1:8">
      <c r="A7394" s="23">
        <v>7391</v>
      </c>
      <c r="B7394" s="23">
        <v>1500</v>
      </c>
      <c r="C7394" s="23">
        <v>0.9</v>
      </c>
      <c r="D7394" s="23">
        <v>1000</v>
      </c>
      <c r="E7394" s="23">
        <v>1</v>
      </c>
      <c r="F7394" s="23">
        <v>30</v>
      </c>
      <c r="G7394" s="23">
        <v>100</v>
      </c>
      <c r="H7394" s="25">
        <v>14.233802799999999</v>
      </c>
    </row>
    <row r="7395" spans="1:8">
      <c r="A7395" s="23">
        <v>7392</v>
      </c>
      <c r="B7395" s="23">
        <v>1500</v>
      </c>
      <c r="C7395" s="23">
        <v>0.9</v>
      </c>
      <c r="D7395" s="23">
        <v>1000</v>
      </c>
      <c r="E7395" s="23">
        <v>1</v>
      </c>
      <c r="F7395" s="23">
        <v>60</v>
      </c>
      <c r="G7395" s="23">
        <v>0</v>
      </c>
      <c r="H7395" s="25">
        <v>16.297492980000001</v>
      </c>
    </row>
    <row r="7396" spans="1:8">
      <c r="A7396" s="23">
        <v>7393</v>
      </c>
      <c r="B7396" s="23">
        <v>1500</v>
      </c>
      <c r="C7396" s="23">
        <v>0.9</v>
      </c>
      <c r="D7396" s="23">
        <v>1000</v>
      </c>
      <c r="E7396" s="23">
        <v>1</v>
      </c>
      <c r="F7396" s="23">
        <v>60</v>
      </c>
      <c r="G7396" s="23">
        <v>5</v>
      </c>
      <c r="H7396" s="25">
        <v>14.848291400000001</v>
      </c>
    </row>
    <row r="7397" spans="1:8">
      <c r="A7397" s="23">
        <v>7394</v>
      </c>
      <c r="B7397" s="23">
        <v>1500</v>
      </c>
      <c r="C7397" s="23">
        <v>0.9</v>
      </c>
      <c r="D7397" s="23">
        <v>1000</v>
      </c>
      <c r="E7397" s="23">
        <v>1</v>
      </c>
      <c r="F7397" s="23">
        <v>60</v>
      </c>
      <c r="G7397" s="23">
        <v>10</v>
      </c>
      <c r="H7397" s="25">
        <v>14.18469048</v>
      </c>
    </row>
    <row r="7398" spans="1:8">
      <c r="A7398" s="23">
        <v>7395</v>
      </c>
      <c r="B7398" s="23">
        <v>1500</v>
      </c>
      <c r="C7398" s="23">
        <v>0.9</v>
      </c>
      <c r="D7398" s="23">
        <v>1000</v>
      </c>
      <c r="E7398" s="23">
        <v>1</v>
      </c>
      <c r="F7398" s="23">
        <v>60</v>
      </c>
      <c r="G7398" s="23">
        <v>40</v>
      </c>
      <c r="H7398" s="25">
        <v>12.880708690000001</v>
      </c>
    </row>
    <row r="7399" spans="1:8">
      <c r="A7399" s="23">
        <v>7396</v>
      </c>
      <c r="B7399" s="23">
        <v>1500</v>
      </c>
      <c r="C7399" s="23">
        <v>0.9</v>
      </c>
      <c r="D7399" s="23">
        <v>1000</v>
      </c>
      <c r="E7399" s="23">
        <v>1</v>
      </c>
      <c r="F7399" s="23">
        <v>60</v>
      </c>
      <c r="G7399" s="23">
        <v>70</v>
      </c>
      <c r="H7399" s="25">
        <v>12.061649320000001</v>
      </c>
    </row>
    <row r="7400" spans="1:8">
      <c r="A7400" s="23">
        <v>7397</v>
      </c>
      <c r="B7400" s="23">
        <v>1500</v>
      </c>
      <c r="C7400" s="23">
        <v>0.9</v>
      </c>
      <c r="D7400" s="23">
        <v>1000</v>
      </c>
      <c r="E7400" s="23">
        <v>1</v>
      </c>
      <c r="F7400" s="23">
        <v>60</v>
      </c>
      <c r="G7400" s="23">
        <v>100</v>
      </c>
      <c r="H7400" s="25">
        <v>11.418185230000001</v>
      </c>
    </row>
    <row r="7401" spans="1:8">
      <c r="A7401" s="23">
        <v>7398</v>
      </c>
      <c r="B7401" s="23">
        <v>1500</v>
      </c>
      <c r="C7401" s="23">
        <v>0.9</v>
      </c>
      <c r="D7401" s="23">
        <v>1000</v>
      </c>
      <c r="E7401" s="23">
        <v>5</v>
      </c>
      <c r="F7401" s="23">
        <v>0</v>
      </c>
      <c r="G7401" s="23">
        <v>0</v>
      </c>
      <c r="H7401" s="25">
        <v>29.178371429999999</v>
      </c>
    </row>
    <row r="7402" spans="1:8">
      <c r="A7402" s="23">
        <v>7399</v>
      </c>
      <c r="B7402" s="23">
        <v>1500</v>
      </c>
      <c r="C7402" s="23">
        <v>0.9</v>
      </c>
      <c r="D7402" s="23">
        <v>1000</v>
      </c>
      <c r="E7402" s="23">
        <v>5</v>
      </c>
      <c r="F7402" s="23">
        <v>0</v>
      </c>
      <c r="G7402" s="23">
        <v>5</v>
      </c>
      <c r="H7402" s="25">
        <v>26.693429949999999</v>
      </c>
    </row>
    <row r="7403" spans="1:8">
      <c r="A7403" s="23">
        <v>7400</v>
      </c>
      <c r="B7403" s="23">
        <v>1500</v>
      </c>
      <c r="C7403" s="23">
        <v>0.9</v>
      </c>
      <c r="D7403" s="23">
        <v>1000</v>
      </c>
      <c r="E7403" s="23">
        <v>5</v>
      </c>
      <c r="F7403" s="23">
        <v>0</v>
      </c>
      <c r="G7403" s="23">
        <v>10</v>
      </c>
      <c r="H7403" s="25">
        <v>25.254764560000002</v>
      </c>
    </row>
    <row r="7404" spans="1:8">
      <c r="A7404" s="23">
        <v>7401</v>
      </c>
      <c r="B7404" s="23">
        <v>1500</v>
      </c>
      <c r="C7404" s="23">
        <v>0.9</v>
      </c>
      <c r="D7404" s="23">
        <v>1000</v>
      </c>
      <c r="E7404" s="23">
        <v>5</v>
      </c>
      <c r="F7404" s="23">
        <v>0</v>
      </c>
      <c r="G7404" s="23">
        <v>40</v>
      </c>
      <c r="H7404" s="25">
        <v>22.22365761</v>
      </c>
    </row>
    <row r="7405" spans="1:8">
      <c r="A7405" s="23">
        <v>7402</v>
      </c>
      <c r="B7405" s="23">
        <v>1500</v>
      </c>
      <c r="C7405" s="23">
        <v>0.9</v>
      </c>
      <c r="D7405" s="23">
        <v>1000</v>
      </c>
      <c r="E7405" s="23">
        <v>5</v>
      </c>
      <c r="F7405" s="23">
        <v>0</v>
      </c>
      <c r="G7405" s="23">
        <v>70</v>
      </c>
      <c r="H7405" s="25">
        <v>20.49108124</v>
      </c>
    </row>
    <row r="7406" spans="1:8">
      <c r="A7406" s="23">
        <v>7403</v>
      </c>
      <c r="B7406" s="23">
        <v>1500</v>
      </c>
      <c r="C7406" s="23">
        <v>0.9</v>
      </c>
      <c r="D7406" s="23">
        <v>1000</v>
      </c>
      <c r="E7406" s="23">
        <v>5</v>
      </c>
      <c r="F7406" s="23">
        <v>0</v>
      </c>
      <c r="G7406" s="23">
        <v>100</v>
      </c>
      <c r="H7406" s="25">
        <v>19.11028481</v>
      </c>
    </row>
    <row r="7407" spans="1:8">
      <c r="A7407" s="23">
        <v>7404</v>
      </c>
      <c r="B7407" s="23">
        <v>1500</v>
      </c>
      <c r="C7407" s="23">
        <v>0.9</v>
      </c>
      <c r="D7407" s="23">
        <v>1000</v>
      </c>
      <c r="E7407" s="23">
        <v>5</v>
      </c>
      <c r="F7407" s="23">
        <v>30</v>
      </c>
      <c r="G7407" s="23">
        <v>0</v>
      </c>
      <c r="H7407" s="25">
        <v>27.359935759999999</v>
      </c>
    </row>
    <row r="7408" spans="1:8">
      <c r="A7408" s="23">
        <v>7405</v>
      </c>
      <c r="B7408" s="23">
        <v>1500</v>
      </c>
      <c r="C7408" s="23">
        <v>0.9</v>
      </c>
      <c r="D7408" s="23">
        <v>1000</v>
      </c>
      <c r="E7408" s="23">
        <v>5</v>
      </c>
      <c r="F7408" s="23">
        <v>30</v>
      </c>
      <c r="G7408" s="23">
        <v>5</v>
      </c>
      <c r="H7408" s="25">
        <v>24.944690699999999</v>
      </c>
    </row>
    <row r="7409" spans="1:8">
      <c r="A7409" s="23">
        <v>7406</v>
      </c>
      <c r="B7409" s="23">
        <v>1500</v>
      </c>
      <c r="C7409" s="23">
        <v>0.9</v>
      </c>
      <c r="D7409" s="23">
        <v>1000</v>
      </c>
      <c r="E7409" s="23">
        <v>5</v>
      </c>
      <c r="F7409" s="23">
        <v>30</v>
      </c>
      <c r="G7409" s="23">
        <v>10</v>
      </c>
      <c r="H7409" s="25">
        <v>23.598854070000002</v>
      </c>
    </row>
    <row r="7410" spans="1:8">
      <c r="A7410" s="23">
        <v>7407</v>
      </c>
      <c r="B7410" s="23">
        <v>1500</v>
      </c>
      <c r="C7410" s="23">
        <v>0.9</v>
      </c>
      <c r="D7410" s="23">
        <v>1000</v>
      </c>
      <c r="E7410" s="23">
        <v>5</v>
      </c>
      <c r="F7410" s="23">
        <v>30</v>
      </c>
      <c r="G7410" s="23">
        <v>40</v>
      </c>
      <c r="H7410" s="25">
        <v>20.709690089999999</v>
      </c>
    </row>
    <row r="7411" spans="1:8">
      <c r="A7411" s="23">
        <v>7408</v>
      </c>
      <c r="B7411" s="23">
        <v>1500</v>
      </c>
      <c r="C7411" s="23">
        <v>0.9</v>
      </c>
      <c r="D7411" s="23">
        <v>1000</v>
      </c>
      <c r="E7411" s="23">
        <v>5</v>
      </c>
      <c r="F7411" s="23">
        <v>30</v>
      </c>
      <c r="G7411" s="23">
        <v>70</v>
      </c>
      <c r="H7411" s="25">
        <v>19.089336400000001</v>
      </c>
    </row>
    <row r="7412" spans="1:8">
      <c r="A7412" s="23">
        <v>7409</v>
      </c>
      <c r="B7412" s="23">
        <v>1500</v>
      </c>
      <c r="C7412" s="23">
        <v>0.9</v>
      </c>
      <c r="D7412" s="23">
        <v>1000</v>
      </c>
      <c r="E7412" s="23">
        <v>5</v>
      </c>
      <c r="F7412" s="23">
        <v>30</v>
      </c>
      <c r="G7412" s="23">
        <v>100</v>
      </c>
      <c r="H7412" s="25">
        <v>17.809516909999999</v>
      </c>
    </row>
    <row r="7413" spans="1:8">
      <c r="A7413" s="23">
        <v>7410</v>
      </c>
      <c r="B7413" s="23">
        <v>1500</v>
      </c>
      <c r="C7413" s="23">
        <v>0.9</v>
      </c>
      <c r="D7413" s="23">
        <v>1000</v>
      </c>
      <c r="E7413" s="23">
        <v>5</v>
      </c>
      <c r="F7413" s="23">
        <v>60</v>
      </c>
      <c r="G7413" s="23">
        <v>0</v>
      </c>
      <c r="H7413" s="25">
        <v>21.334707259999998</v>
      </c>
    </row>
    <row r="7414" spans="1:8">
      <c r="A7414" s="23">
        <v>7411</v>
      </c>
      <c r="B7414" s="23">
        <v>1500</v>
      </c>
      <c r="C7414" s="23">
        <v>0.9</v>
      </c>
      <c r="D7414" s="23">
        <v>1000</v>
      </c>
      <c r="E7414" s="23">
        <v>5</v>
      </c>
      <c r="F7414" s="23">
        <v>60</v>
      </c>
      <c r="G7414" s="23">
        <v>5</v>
      </c>
      <c r="H7414" s="25">
        <v>18.954967499999999</v>
      </c>
    </row>
    <row r="7415" spans="1:8">
      <c r="A7415" s="23">
        <v>7412</v>
      </c>
      <c r="B7415" s="23">
        <v>1500</v>
      </c>
      <c r="C7415" s="23">
        <v>0.9</v>
      </c>
      <c r="D7415" s="23">
        <v>1000</v>
      </c>
      <c r="E7415" s="23">
        <v>5</v>
      </c>
      <c r="F7415" s="23">
        <v>60</v>
      </c>
      <c r="G7415" s="23">
        <v>10</v>
      </c>
      <c r="H7415" s="25">
        <v>17.86981583</v>
      </c>
    </row>
    <row r="7416" spans="1:8">
      <c r="A7416" s="23">
        <v>7413</v>
      </c>
      <c r="B7416" s="23">
        <v>1500</v>
      </c>
      <c r="C7416" s="23">
        <v>0.9</v>
      </c>
      <c r="D7416" s="23">
        <v>1000</v>
      </c>
      <c r="E7416" s="23">
        <v>5</v>
      </c>
      <c r="F7416" s="23">
        <v>60</v>
      </c>
      <c r="G7416" s="23">
        <v>40</v>
      </c>
      <c r="H7416" s="25">
        <v>15.71012211</v>
      </c>
    </row>
    <row r="7417" spans="1:8">
      <c r="A7417" s="23">
        <v>7414</v>
      </c>
      <c r="B7417" s="23">
        <v>1500</v>
      </c>
      <c r="C7417" s="23">
        <v>0.9</v>
      </c>
      <c r="D7417" s="23">
        <v>1000</v>
      </c>
      <c r="E7417" s="23">
        <v>5</v>
      </c>
      <c r="F7417" s="23">
        <v>60</v>
      </c>
      <c r="G7417" s="23">
        <v>70</v>
      </c>
      <c r="H7417" s="25">
        <v>14.29779244</v>
      </c>
    </row>
    <row r="7418" spans="1:8">
      <c r="A7418" s="23">
        <v>7415</v>
      </c>
      <c r="B7418" s="23">
        <v>1500</v>
      </c>
      <c r="C7418" s="23">
        <v>0.9</v>
      </c>
      <c r="D7418" s="23">
        <v>1000</v>
      </c>
      <c r="E7418" s="23">
        <v>5</v>
      </c>
      <c r="F7418" s="23">
        <v>60</v>
      </c>
      <c r="G7418" s="23">
        <v>100</v>
      </c>
      <c r="H7418" s="25">
        <v>13.23921013</v>
      </c>
    </row>
    <row r="7419" spans="1:8">
      <c r="A7419" s="23">
        <v>7416</v>
      </c>
      <c r="B7419" s="23">
        <v>1500</v>
      </c>
      <c r="C7419" s="23">
        <v>0.9</v>
      </c>
      <c r="D7419" s="23">
        <v>1000</v>
      </c>
      <c r="E7419" s="23">
        <v>10</v>
      </c>
      <c r="F7419" s="23">
        <v>0</v>
      </c>
      <c r="G7419" s="23">
        <v>0</v>
      </c>
      <c r="H7419" s="25">
        <v>30.262065889999999</v>
      </c>
    </row>
    <row r="7420" spans="1:8">
      <c r="A7420" s="23">
        <v>7417</v>
      </c>
      <c r="B7420" s="23">
        <v>1500</v>
      </c>
      <c r="C7420" s="23">
        <v>0.9</v>
      </c>
      <c r="D7420" s="23">
        <v>1000</v>
      </c>
      <c r="E7420" s="23">
        <v>10</v>
      </c>
      <c r="F7420" s="23">
        <v>0</v>
      </c>
      <c r="G7420" s="23">
        <v>5</v>
      </c>
      <c r="H7420" s="25">
        <v>27.599067689999998</v>
      </c>
    </row>
    <row r="7421" spans="1:8">
      <c r="A7421" s="23">
        <v>7418</v>
      </c>
      <c r="B7421" s="23">
        <v>1500</v>
      </c>
      <c r="C7421" s="23">
        <v>0.9</v>
      </c>
      <c r="D7421" s="23">
        <v>1000</v>
      </c>
      <c r="E7421" s="23">
        <v>10</v>
      </c>
      <c r="F7421" s="23">
        <v>0</v>
      </c>
      <c r="G7421" s="23">
        <v>10</v>
      </c>
      <c r="H7421" s="25">
        <v>26.051548</v>
      </c>
    </row>
    <row r="7422" spans="1:8">
      <c r="A7422" s="23">
        <v>7419</v>
      </c>
      <c r="B7422" s="23">
        <v>1500</v>
      </c>
      <c r="C7422" s="23">
        <v>0.9</v>
      </c>
      <c r="D7422" s="23">
        <v>1000</v>
      </c>
      <c r="E7422" s="23">
        <v>10</v>
      </c>
      <c r="F7422" s="23">
        <v>0</v>
      </c>
      <c r="G7422" s="23">
        <v>40</v>
      </c>
      <c r="H7422" s="25">
        <v>22.842174530000001</v>
      </c>
    </row>
    <row r="7423" spans="1:8">
      <c r="A7423" s="23">
        <v>7420</v>
      </c>
      <c r="B7423" s="23">
        <v>1500</v>
      </c>
      <c r="C7423" s="23">
        <v>0.9</v>
      </c>
      <c r="D7423" s="23">
        <v>1000</v>
      </c>
      <c r="E7423" s="23">
        <v>10</v>
      </c>
      <c r="F7423" s="23">
        <v>0</v>
      </c>
      <c r="G7423" s="23">
        <v>70</v>
      </c>
      <c r="H7423" s="25">
        <v>20.998374940000001</v>
      </c>
    </row>
    <row r="7424" spans="1:8">
      <c r="A7424" s="23">
        <v>7421</v>
      </c>
      <c r="B7424" s="23">
        <v>1500</v>
      </c>
      <c r="C7424" s="23">
        <v>0.9</v>
      </c>
      <c r="D7424" s="23">
        <v>1000</v>
      </c>
      <c r="E7424" s="23">
        <v>10</v>
      </c>
      <c r="F7424" s="23">
        <v>0</v>
      </c>
      <c r="G7424" s="23">
        <v>100</v>
      </c>
      <c r="H7424" s="25">
        <v>19.53491592</v>
      </c>
    </row>
    <row r="7425" spans="1:8">
      <c r="A7425" s="23">
        <v>7422</v>
      </c>
      <c r="B7425" s="23">
        <v>1500</v>
      </c>
      <c r="C7425" s="23">
        <v>0.9</v>
      </c>
      <c r="D7425" s="23">
        <v>1000</v>
      </c>
      <c r="E7425" s="23">
        <v>10</v>
      </c>
      <c r="F7425" s="23">
        <v>30</v>
      </c>
      <c r="G7425" s="23">
        <v>0</v>
      </c>
      <c r="H7425" s="25">
        <v>28.280063630000001</v>
      </c>
    </row>
    <row r="7426" spans="1:8">
      <c r="A7426" s="23">
        <v>7423</v>
      </c>
      <c r="B7426" s="23">
        <v>1500</v>
      </c>
      <c r="C7426" s="23">
        <v>0.9</v>
      </c>
      <c r="D7426" s="23">
        <v>1000</v>
      </c>
      <c r="E7426" s="23">
        <v>10</v>
      </c>
      <c r="F7426" s="23">
        <v>30</v>
      </c>
      <c r="G7426" s="23">
        <v>5</v>
      </c>
      <c r="H7426" s="25">
        <v>25.703975679999999</v>
      </c>
    </row>
    <row r="7427" spans="1:8">
      <c r="A7427" s="23">
        <v>7424</v>
      </c>
      <c r="B7427" s="23">
        <v>1500</v>
      </c>
      <c r="C7427" s="23">
        <v>0.9</v>
      </c>
      <c r="D7427" s="23">
        <v>1000</v>
      </c>
      <c r="E7427" s="23">
        <v>10</v>
      </c>
      <c r="F7427" s="23">
        <v>30</v>
      </c>
      <c r="G7427" s="23">
        <v>10</v>
      </c>
      <c r="H7427" s="25">
        <v>24.28123665</v>
      </c>
    </row>
    <row r="7428" spans="1:8">
      <c r="A7428" s="23">
        <v>7425</v>
      </c>
      <c r="B7428" s="23">
        <v>1500</v>
      </c>
      <c r="C7428" s="23">
        <v>0.9</v>
      </c>
      <c r="D7428" s="23">
        <v>1000</v>
      </c>
      <c r="E7428" s="23">
        <v>10</v>
      </c>
      <c r="F7428" s="23">
        <v>30</v>
      </c>
      <c r="G7428" s="23">
        <v>40</v>
      </c>
      <c r="H7428" s="25">
        <v>21.233406070000001</v>
      </c>
    </row>
    <row r="7429" spans="1:8">
      <c r="A7429" s="23">
        <v>7426</v>
      </c>
      <c r="B7429" s="23">
        <v>1500</v>
      </c>
      <c r="C7429" s="23">
        <v>0.9</v>
      </c>
      <c r="D7429" s="23">
        <v>1000</v>
      </c>
      <c r="E7429" s="23">
        <v>10</v>
      </c>
      <c r="F7429" s="23">
        <v>30</v>
      </c>
      <c r="G7429" s="23">
        <v>70</v>
      </c>
      <c r="H7429" s="25">
        <v>19.517669680000001</v>
      </c>
    </row>
    <row r="7430" spans="1:8">
      <c r="A7430" s="23">
        <v>7427</v>
      </c>
      <c r="B7430" s="23">
        <v>1500</v>
      </c>
      <c r="C7430" s="23">
        <v>0.9</v>
      </c>
      <c r="D7430" s="23">
        <v>1000</v>
      </c>
      <c r="E7430" s="23">
        <v>10</v>
      </c>
      <c r="F7430" s="23">
        <v>30</v>
      </c>
      <c r="G7430" s="23">
        <v>100</v>
      </c>
      <c r="H7430" s="25">
        <v>18.16762924</v>
      </c>
    </row>
    <row r="7431" spans="1:8">
      <c r="A7431" s="23">
        <v>7428</v>
      </c>
      <c r="B7431" s="23">
        <v>1500</v>
      </c>
      <c r="C7431" s="23">
        <v>0.9</v>
      </c>
      <c r="D7431" s="23">
        <v>1000</v>
      </c>
      <c r="E7431" s="23">
        <v>10</v>
      </c>
      <c r="F7431" s="23">
        <v>60</v>
      </c>
      <c r="G7431" s="23">
        <v>0</v>
      </c>
      <c r="H7431" s="25">
        <v>21.862449649999999</v>
      </c>
    </row>
    <row r="7432" spans="1:8">
      <c r="A7432" s="23">
        <v>7429</v>
      </c>
      <c r="B7432" s="23">
        <v>1500</v>
      </c>
      <c r="C7432" s="23">
        <v>0.9</v>
      </c>
      <c r="D7432" s="23">
        <v>1000</v>
      </c>
      <c r="E7432" s="23">
        <v>10</v>
      </c>
      <c r="F7432" s="23">
        <v>60</v>
      </c>
      <c r="G7432" s="23">
        <v>5</v>
      </c>
      <c r="H7432" s="25">
        <v>19.377422330000002</v>
      </c>
    </row>
    <row r="7433" spans="1:8">
      <c r="A7433" s="23">
        <v>7430</v>
      </c>
      <c r="B7433" s="23">
        <v>1500</v>
      </c>
      <c r="C7433" s="23">
        <v>0.9</v>
      </c>
      <c r="D7433" s="23">
        <v>1000</v>
      </c>
      <c r="E7433" s="23">
        <v>10</v>
      </c>
      <c r="F7433" s="23">
        <v>60</v>
      </c>
      <c r="G7433" s="23">
        <v>10</v>
      </c>
      <c r="H7433" s="25">
        <v>18.243068699999998</v>
      </c>
    </row>
    <row r="7434" spans="1:8">
      <c r="A7434" s="23">
        <v>7431</v>
      </c>
      <c r="B7434" s="23">
        <v>1500</v>
      </c>
      <c r="C7434" s="23">
        <v>0.9</v>
      </c>
      <c r="D7434" s="23">
        <v>1000</v>
      </c>
      <c r="E7434" s="23">
        <v>10</v>
      </c>
      <c r="F7434" s="23">
        <v>60</v>
      </c>
      <c r="G7434" s="23">
        <v>40</v>
      </c>
      <c r="H7434" s="25">
        <v>16.01586533</v>
      </c>
    </row>
    <row r="7435" spans="1:8">
      <c r="A7435" s="23">
        <v>7432</v>
      </c>
      <c r="B7435" s="23">
        <v>1500</v>
      </c>
      <c r="C7435" s="23">
        <v>0.9</v>
      </c>
      <c r="D7435" s="23">
        <v>1000</v>
      </c>
      <c r="E7435" s="23">
        <v>10</v>
      </c>
      <c r="F7435" s="23">
        <v>60</v>
      </c>
      <c r="G7435" s="23">
        <v>70</v>
      </c>
      <c r="H7435" s="25">
        <v>14.558871269999999</v>
      </c>
    </row>
    <row r="7436" spans="1:8">
      <c r="A7436" s="23">
        <v>7433</v>
      </c>
      <c r="B7436" s="23">
        <v>1500</v>
      </c>
      <c r="C7436" s="23">
        <v>0.9</v>
      </c>
      <c r="D7436" s="23">
        <v>1000</v>
      </c>
      <c r="E7436" s="23">
        <v>10</v>
      </c>
      <c r="F7436" s="23">
        <v>60</v>
      </c>
      <c r="G7436" s="23">
        <v>100</v>
      </c>
      <c r="H7436" s="25">
        <v>13.45517254</v>
      </c>
    </row>
    <row r="7437" spans="1:8">
      <c r="A7437" s="23">
        <v>7434</v>
      </c>
      <c r="B7437" s="23">
        <v>1500</v>
      </c>
      <c r="C7437" s="23">
        <v>0.9</v>
      </c>
      <c r="D7437" s="23">
        <v>1000</v>
      </c>
      <c r="E7437" s="23">
        <v>20</v>
      </c>
      <c r="F7437" s="23">
        <v>0</v>
      </c>
      <c r="G7437" s="23">
        <v>0</v>
      </c>
      <c r="H7437" s="25">
        <v>30.74388695</v>
      </c>
    </row>
    <row r="7438" spans="1:8">
      <c r="A7438" s="23">
        <v>7435</v>
      </c>
      <c r="B7438" s="23">
        <v>1500</v>
      </c>
      <c r="C7438" s="23">
        <v>0.9</v>
      </c>
      <c r="D7438" s="23">
        <v>1000</v>
      </c>
      <c r="E7438" s="23">
        <v>20</v>
      </c>
      <c r="F7438" s="23">
        <v>0</v>
      </c>
      <c r="G7438" s="23">
        <v>5</v>
      </c>
      <c r="H7438" s="25">
        <v>28.004959110000001</v>
      </c>
    </row>
    <row r="7439" spans="1:8">
      <c r="A7439" s="23">
        <v>7436</v>
      </c>
      <c r="B7439" s="23">
        <v>1500</v>
      </c>
      <c r="C7439" s="23">
        <v>0.9</v>
      </c>
      <c r="D7439" s="23">
        <v>1000</v>
      </c>
      <c r="E7439" s="23">
        <v>20</v>
      </c>
      <c r="F7439" s="23">
        <v>0</v>
      </c>
      <c r="G7439" s="23">
        <v>10</v>
      </c>
      <c r="H7439" s="25">
        <v>26.410507200000001</v>
      </c>
    </row>
    <row r="7440" spans="1:8">
      <c r="A7440" s="23">
        <v>7437</v>
      </c>
      <c r="B7440" s="23">
        <v>1500</v>
      </c>
      <c r="C7440" s="23">
        <v>0.9</v>
      </c>
      <c r="D7440" s="23">
        <v>1000</v>
      </c>
      <c r="E7440" s="23">
        <v>20</v>
      </c>
      <c r="F7440" s="23">
        <v>0</v>
      </c>
      <c r="G7440" s="23">
        <v>40</v>
      </c>
      <c r="H7440" s="25">
        <v>23.122650149999998</v>
      </c>
    </row>
    <row r="7441" spans="1:8">
      <c r="A7441" s="23">
        <v>7438</v>
      </c>
      <c r="B7441" s="23">
        <v>1500</v>
      </c>
      <c r="C7441" s="23">
        <v>0.9</v>
      </c>
      <c r="D7441" s="23">
        <v>1000</v>
      </c>
      <c r="E7441" s="23">
        <v>20</v>
      </c>
      <c r="F7441" s="23">
        <v>0</v>
      </c>
      <c r="G7441" s="23">
        <v>70</v>
      </c>
      <c r="H7441" s="25">
        <v>21.22918129</v>
      </c>
    </row>
    <row r="7442" spans="1:8">
      <c r="A7442" s="23">
        <v>7439</v>
      </c>
      <c r="B7442" s="23">
        <v>1500</v>
      </c>
      <c r="C7442" s="23">
        <v>0.9</v>
      </c>
      <c r="D7442" s="23">
        <v>1000</v>
      </c>
      <c r="E7442" s="23">
        <v>20</v>
      </c>
      <c r="F7442" s="23">
        <v>0</v>
      </c>
      <c r="G7442" s="23">
        <v>100</v>
      </c>
      <c r="H7442" s="25">
        <v>19.72880936</v>
      </c>
    </row>
    <row r="7443" spans="1:8">
      <c r="A7443" s="23">
        <v>7440</v>
      </c>
      <c r="B7443" s="23">
        <v>1500</v>
      </c>
      <c r="C7443" s="23">
        <v>0.9</v>
      </c>
      <c r="D7443" s="23">
        <v>1000</v>
      </c>
      <c r="E7443" s="23">
        <v>20</v>
      </c>
      <c r="F7443" s="23">
        <v>30</v>
      </c>
      <c r="G7443" s="23">
        <v>0</v>
      </c>
      <c r="H7443" s="25">
        <v>28.690677640000001</v>
      </c>
    </row>
    <row r="7444" spans="1:8">
      <c r="A7444" s="23">
        <v>7441</v>
      </c>
      <c r="B7444" s="23">
        <v>1500</v>
      </c>
      <c r="C7444" s="23">
        <v>0.9</v>
      </c>
      <c r="D7444" s="23">
        <v>1000</v>
      </c>
      <c r="E7444" s="23">
        <v>20</v>
      </c>
      <c r="F7444" s="23">
        <v>30</v>
      </c>
      <c r="G7444" s="23">
        <v>5</v>
      </c>
      <c r="H7444" s="25">
        <v>26.046138760000002</v>
      </c>
    </row>
    <row r="7445" spans="1:8">
      <c r="A7445" s="23">
        <v>7442</v>
      </c>
      <c r="B7445" s="23">
        <v>1500</v>
      </c>
      <c r="C7445" s="23">
        <v>0.9</v>
      </c>
      <c r="D7445" s="23">
        <v>1000</v>
      </c>
      <c r="E7445" s="23">
        <v>20</v>
      </c>
      <c r="F7445" s="23">
        <v>30</v>
      </c>
      <c r="G7445" s="23">
        <v>10</v>
      </c>
      <c r="H7445" s="25">
        <v>24.584569930000001</v>
      </c>
    </row>
    <row r="7446" spans="1:8">
      <c r="A7446" s="23">
        <v>7443</v>
      </c>
      <c r="B7446" s="23">
        <v>1500</v>
      </c>
      <c r="C7446" s="23">
        <v>0.9</v>
      </c>
      <c r="D7446" s="23">
        <v>1000</v>
      </c>
      <c r="E7446" s="23">
        <v>20</v>
      </c>
      <c r="F7446" s="23">
        <v>30</v>
      </c>
      <c r="G7446" s="23">
        <v>40</v>
      </c>
      <c r="H7446" s="25">
        <v>21.47160912</v>
      </c>
    </row>
    <row r="7447" spans="1:8">
      <c r="A7447" s="23">
        <v>7444</v>
      </c>
      <c r="B7447" s="23">
        <v>1500</v>
      </c>
      <c r="C7447" s="23">
        <v>0.9</v>
      </c>
      <c r="D7447" s="23">
        <v>1000</v>
      </c>
      <c r="E7447" s="23">
        <v>20</v>
      </c>
      <c r="F7447" s="23">
        <v>30</v>
      </c>
      <c r="G7447" s="23">
        <v>70</v>
      </c>
      <c r="H7447" s="25">
        <v>19.71334839</v>
      </c>
    </row>
    <row r="7448" spans="1:8">
      <c r="A7448" s="23">
        <v>7445</v>
      </c>
      <c r="B7448" s="23">
        <v>1500</v>
      </c>
      <c r="C7448" s="23">
        <v>0.9</v>
      </c>
      <c r="D7448" s="23">
        <v>1000</v>
      </c>
      <c r="E7448" s="23">
        <v>20</v>
      </c>
      <c r="F7448" s="23">
        <v>30</v>
      </c>
      <c r="G7448" s="23">
        <v>100</v>
      </c>
      <c r="H7448" s="25">
        <v>18.331987380000001</v>
      </c>
    </row>
    <row r="7449" spans="1:8">
      <c r="A7449" s="23">
        <v>7446</v>
      </c>
      <c r="B7449" s="23">
        <v>1500</v>
      </c>
      <c r="C7449" s="23">
        <v>0.9</v>
      </c>
      <c r="D7449" s="23">
        <v>1000</v>
      </c>
      <c r="E7449" s="23">
        <v>20</v>
      </c>
      <c r="F7449" s="23">
        <v>60</v>
      </c>
      <c r="G7449" s="23">
        <v>0</v>
      </c>
      <c r="H7449" s="25">
        <v>22.101554870000001</v>
      </c>
    </row>
    <row r="7450" spans="1:8">
      <c r="A7450" s="23">
        <v>7447</v>
      </c>
      <c r="B7450" s="23">
        <v>1500</v>
      </c>
      <c r="C7450" s="23">
        <v>0.9</v>
      </c>
      <c r="D7450" s="23">
        <v>1000</v>
      </c>
      <c r="E7450" s="23">
        <v>20</v>
      </c>
      <c r="F7450" s="23">
        <v>60</v>
      </c>
      <c r="G7450" s="23">
        <v>5</v>
      </c>
      <c r="H7450" s="25">
        <v>19.57052994</v>
      </c>
    </row>
    <row r="7451" spans="1:8">
      <c r="A7451" s="23">
        <v>7448</v>
      </c>
      <c r="B7451" s="23">
        <v>1500</v>
      </c>
      <c r="C7451" s="23">
        <v>0.9</v>
      </c>
      <c r="D7451" s="23">
        <v>1000</v>
      </c>
      <c r="E7451" s="23">
        <v>20</v>
      </c>
      <c r="F7451" s="23">
        <v>60</v>
      </c>
      <c r="G7451" s="23">
        <v>10</v>
      </c>
      <c r="H7451" s="25">
        <v>18.41452026</v>
      </c>
    </row>
    <row r="7452" spans="1:8">
      <c r="A7452" s="23">
        <v>7449</v>
      </c>
      <c r="B7452" s="23">
        <v>1500</v>
      </c>
      <c r="C7452" s="23">
        <v>0.9</v>
      </c>
      <c r="D7452" s="23">
        <v>1000</v>
      </c>
      <c r="E7452" s="23">
        <v>20</v>
      </c>
      <c r="F7452" s="23">
        <v>60</v>
      </c>
      <c r="G7452" s="23">
        <v>40</v>
      </c>
      <c r="H7452" s="25">
        <v>16.14183044</v>
      </c>
    </row>
    <row r="7453" spans="1:8">
      <c r="A7453" s="23">
        <v>7450</v>
      </c>
      <c r="B7453" s="23">
        <v>1500</v>
      </c>
      <c r="C7453" s="23">
        <v>0.9</v>
      </c>
      <c r="D7453" s="23">
        <v>1000</v>
      </c>
      <c r="E7453" s="23">
        <v>20</v>
      </c>
      <c r="F7453" s="23">
        <v>60</v>
      </c>
      <c r="G7453" s="23">
        <v>70</v>
      </c>
      <c r="H7453" s="25">
        <v>14.68049622</v>
      </c>
    </row>
    <row r="7454" spans="1:8">
      <c r="A7454" s="23">
        <v>7451</v>
      </c>
      <c r="B7454" s="23">
        <v>1500</v>
      </c>
      <c r="C7454" s="23">
        <v>0.9</v>
      </c>
      <c r="D7454" s="23">
        <v>1000</v>
      </c>
      <c r="E7454" s="23">
        <v>20</v>
      </c>
      <c r="F7454" s="23">
        <v>60</v>
      </c>
      <c r="G7454" s="23">
        <v>100</v>
      </c>
      <c r="H7454" s="25">
        <v>13.55591297</v>
      </c>
    </row>
    <row r="7455" spans="1:8">
      <c r="A7455" s="23">
        <v>7452</v>
      </c>
      <c r="B7455" s="23">
        <v>1500</v>
      </c>
      <c r="C7455" s="23">
        <v>0.9</v>
      </c>
      <c r="D7455" s="23">
        <v>1000</v>
      </c>
      <c r="E7455" s="23">
        <v>50</v>
      </c>
      <c r="F7455" s="23">
        <v>0</v>
      </c>
      <c r="G7455" s="23">
        <v>0</v>
      </c>
      <c r="H7455" s="25">
        <v>31.010520939999999</v>
      </c>
    </row>
    <row r="7456" spans="1:8">
      <c r="A7456" s="23">
        <v>7453</v>
      </c>
      <c r="B7456" s="23">
        <v>1500</v>
      </c>
      <c r="C7456" s="23">
        <v>0.9</v>
      </c>
      <c r="D7456" s="23">
        <v>1000</v>
      </c>
      <c r="E7456" s="23">
        <v>50</v>
      </c>
      <c r="F7456" s="23">
        <v>0</v>
      </c>
      <c r="G7456" s="23">
        <v>5</v>
      </c>
      <c r="H7456" s="25">
        <v>28.230873110000001</v>
      </c>
    </row>
    <row r="7457" spans="1:8">
      <c r="A7457" s="23">
        <v>7454</v>
      </c>
      <c r="B7457" s="23">
        <v>1500</v>
      </c>
      <c r="C7457" s="23">
        <v>0.9</v>
      </c>
      <c r="D7457" s="23">
        <v>1000</v>
      </c>
      <c r="E7457" s="23">
        <v>50</v>
      </c>
      <c r="F7457" s="23">
        <v>0</v>
      </c>
      <c r="G7457" s="23">
        <v>10</v>
      </c>
      <c r="H7457" s="25">
        <v>26.611053470000002</v>
      </c>
    </row>
    <row r="7458" spans="1:8">
      <c r="A7458" s="23">
        <v>7455</v>
      </c>
      <c r="B7458" s="23">
        <v>1500</v>
      </c>
      <c r="C7458" s="23">
        <v>0.9</v>
      </c>
      <c r="D7458" s="23">
        <v>1000</v>
      </c>
      <c r="E7458" s="23">
        <v>50</v>
      </c>
      <c r="F7458" s="23">
        <v>0</v>
      </c>
      <c r="G7458" s="23">
        <v>40</v>
      </c>
      <c r="H7458" s="25">
        <v>23.28059197</v>
      </c>
    </row>
    <row r="7459" spans="1:8">
      <c r="A7459" s="23">
        <v>7456</v>
      </c>
      <c r="B7459" s="23">
        <v>1500</v>
      </c>
      <c r="C7459" s="23">
        <v>0.9</v>
      </c>
      <c r="D7459" s="23">
        <v>1000</v>
      </c>
      <c r="E7459" s="23">
        <v>50</v>
      </c>
      <c r="F7459" s="23">
        <v>0</v>
      </c>
      <c r="G7459" s="23">
        <v>70</v>
      </c>
      <c r="H7459" s="25">
        <v>21.359512330000001</v>
      </c>
    </row>
    <row r="7460" spans="1:8">
      <c r="A7460" s="23">
        <v>7457</v>
      </c>
      <c r="B7460" s="23">
        <v>1500</v>
      </c>
      <c r="C7460" s="23">
        <v>0.9</v>
      </c>
      <c r="D7460" s="23">
        <v>1000</v>
      </c>
      <c r="E7460" s="23">
        <v>50</v>
      </c>
      <c r="F7460" s="23">
        <v>0</v>
      </c>
      <c r="G7460" s="23">
        <v>100</v>
      </c>
      <c r="H7460" s="25">
        <v>19.83861542</v>
      </c>
    </row>
    <row r="7461" spans="1:8">
      <c r="A7461" s="23">
        <v>7458</v>
      </c>
      <c r="B7461" s="23">
        <v>1500</v>
      </c>
      <c r="C7461" s="23">
        <v>0.9</v>
      </c>
      <c r="D7461" s="23">
        <v>1000</v>
      </c>
      <c r="E7461" s="23">
        <v>50</v>
      </c>
      <c r="F7461" s="23">
        <v>30</v>
      </c>
      <c r="G7461" s="23">
        <v>0</v>
      </c>
      <c r="H7461" s="25">
        <v>28.918655399999999</v>
      </c>
    </row>
    <row r="7462" spans="1:8">
      <c r="A7462" s="23">
        <v>7459</v>
      </c>
      <c r="B7462" s="23">
        <v>1500</v>
      </c>
      <c r="C7462" s="23">
        <v>0.9</v>
      </c>
      <c r="D7462" s="23">
        <v>1000</v>
      </c>
      <c r="E7462" s="23">
        <v>50</v>
      </c>
      <c r="F7462" s="23">
        <v>30</v>
      </c>
      <c r="G7462" s="23">
        <v>5</v>
      </c>
      <c r="H7462" s="25">
        <v>26.237398150000001</v>
      </c>
    </row>
    <row r="7463" spans="1:8">
      <c r="A7463" s="23">
        <v>7460</v>
      </c>
      <c r="B7463" s="23">
        <v>1500</v>
      </c>
      <c r="C7463" s="23">
        <v>0.9</v>
      </c>
      <c r="D7463" s="23">
        <v>1000</v>
      </c>
      <c r="E7463" s="23">
        <v>50</v>
      </c>
      <c r="F7463" s="23">
        <v>30</v>
      </c>
      <c r="G7463" s="23">
        <v>10</v>
      </c>
      <c r="H7463" s="25">
        <v>24.754865649999999</v>
      </c>
    </row>
    <row r="7464" spans="1:8">
      <c r="A7464" s="23">
        <v>7461</v>
      </c>
      <c r="B7464" s="23">
        <v>1500</v>
      </c>
      <c r="C7464" s="23">
        <v>0.9</v>
      </c>
      <c r="D7464" s="23">
        <v>1000</v>
      </c>
      <c r="E7464" s="23">
        <v>50</v>
      </c>
      <c r="F7464" s="23">
        <v>30</v>
      </c>
      <c r="G7464" s="23">
        <v>40</v>
      </c>
      <c r="H7464" s="25">
        <v>21.606086730000001</v>
      </c>
    </row>
    <row r="7465" spans="1:8">
      <c r="A7465" s="23">
        <v>7462</v>
      </c>
      <c r="B7465" s="23">
        <v>1500</v>
      </c>
      <c r="C7465" s="23">
        <v>0.9</v>
      </c>
      <c r="D7465" s="23">
        <v>1000</v>
      </c>
      <c r="E7465" s="23">
        <v>50</v>
      </c>
      <c r="F7465" s="23">
        <v>30</v>
      </c>
      <c r="G7465" s="23">
        <v>70</v>
      </c>
      <c r="H7465" s="25">
        <v>19.824192050000001</v>
      </c>
    </row>
    <row r="7466" spans="1:8">
      <c r="A7466" s="23">
        <v>7463</v>
      </c>
      <c r="B7466" s="23">
        <v>1500</v>
      </c>
      <c r="C7466" s="23">
        <v>0.9</v>
      </c>
      <c r="D7466" s="23">
        <v>1000</v>
      </c>
      <c r="E7466" s="23">
        <v>50</v>
      </c>
      <c r="F7466" s="23">
        <v>30</v>
      </c>
      <c r="G7466" s="23">
        <v>100</v>
      </c>
      <c r="H7466" s="25">
        <v>18.425399779999999</v>
      </c>
    </row>
    <row r="7467" spans="1:8">
      <c r="A7467" s="23">
        <v>7464</v>
      </c>
      <c r="B7467" s="23">
        <v>1500</v>
      </c>
      <c r="C7467" s="23">
        <v>0.9</v>
      </c>
      <c r="D7467" s="23">
        <v>1000</v>
      </c>
      <c r="E7467" s="23">
        <v>50</v>
      </c>
      <c r="F7467" s="23">
        <v>60</v>
      </c>
      <c r="G7467" s="23">
        <v>0</v>
      </c>
      <c r="H7467" s="25">
        <v>22.236240389999999</v>
      </c>
    </row>
    <row r="7468" spans="1:8">
      <c r="A7468" s="23">
        <v>7465</v>
      </c>
      <c r="B7468" s="23">
        <v>1500</v>
      </c>
      <c r="C7468" s="23">
        <v>0.9</v>
      </c>
      <c r="D7468" s="23">
        <v>1000</v>
      </c>
      <c r="E7468" s="23">
        <v>50</v>
      </c>
      <c r="F7468" s="23">
        <v>60</v>
      </c>
      <c r="G7468" s="23">
        <v>5</v>
      </c>
      <c r="H7468" s="25">
        <v>19.679956440000002</v>
      </c>
    </row>
    <row r="7469" spans="1:8">
      <c r="A7469" s="23">
        <v>7466</v>
      </c>
      <c r="B7469" s="23">
        <v>1500</v>
      </c>
      <c r="C7469" s="23">
        <v>0.9</v>
      </c>
      <c r="D7469" s="23">
        <v>1000</v>
      </c>
      <c r="E7469" s="23">
        <v>50</v>
      </c>
      <c r="F7469" s="23">
        <v>60</v>
      </c>
      <c r="G7469" s="23">
        <v>10</v>
      </c>
      <c r="H7469" s="25">
        <v>18.511991500000001</v>
      </c>
    </row>
    <row r="7470" spans="1:8">
      <c r="A7470" s="23">
        <v>7467</v>
      </c>
      <c r="B7470" s="23">
        <v>1500</v>
      </c>
      <c r="C7470" s="23">
        <v>0.9</v>
      </c>
      <c r="D7470" s="23">
        <v>1000</v>
      </c>
      <c r="E7470" s="23">
        <v>50</v>
      </c>
      <c r="F7470" s="23">
        <v>60</v>
      </c>
      <c r="G7470" s="23">
        <v>40</v>
      </c>
      <c r="H7470" s="25">
        <v>16.213993070000001</v>
      </c>
    </row>
    <row r="7471" spans="1:8">
      <c r="A7471" s="23">
        <v>7468</v>
      </c>
      <c r="B7471" s="23">
        <v>1500</v>
      </c>
      <c r="C7471" s="23">
        <v>0.9</v>
      </c>
      <c r="D7471" s="23">
        <v>1000</v>
      </c>
      <c r="E7471" s="23">
        <v>50</v>
      </c>
      <c r="F7471" s="23">
        <v>60</v>
      </c>
      <c r="G7471" s="23">
        <v>70</v>
      </c>
      <c r="H7471" s="25">
        <v>14.750402449999999</v>
      </c>
    </row>
    <row r="7472" spans="1:8">
      <c r="A7472" s="23">
        <v>7469</v>
      </c>
      <c r="B7472" s="23">
        <v>1500</v>
      </c>
      <c r="C7472" s="23">
        <v>0.9</v>
      </c>
      <c r="D7472" s="23">
        <v>1000</v>
      </c>
      <c r="E7472" s="23">
        <v>50</v>
      </c>
      <c r="F7472" s="23">
        <v>60</v>
      </c>
      <c r="G7472" s="23">
        <v>100</v>
      </c>
      <c r="H7472" s="25">
        <v>13.613881109999999</v>
      </c>
    </row>
    <row r="7473" spans="1:8">
      <c r="A7473" s="23">
        <v>7470</v>
      </c>
      <c r="B7473" s="23">
        <v>1500</v>
      </c>
      <c r="C7473" s="23">
        <v>0.9</v>
      </c>
      <c r="D7473" s="23">
        <v>3000</v>
      </c>
      <c r="E7473" s="23">
        <v>1</v>
      </c>
      <c r="F7473" s="23">
        <v>0</v>
      </c>
      <c r="G7473" s="23">
        <v>0</v>
      </c>
      <c r="H7473" s="25">
        <v>26.34758377</v>
      </c>
    </row>
    <row r="7474" spans="1:8">
      <c r="A7474" s="23">
        <v>7471</v>
      </c>
      <c r="B7474" s="23">
        <v>1500</v>
      </c>
      <c r="C7474" s="23">
        <v>0.9</v>
      </c>
      <c r="D7474" s="23">
        <v>3000</v>
      </c>
      <c r="E7474" s="23">
        <v>1</v>
      </c>
      <c r="F7474" s="23">
        <v>0</v>
      </c>
      <c r="G7474" s="23">
        <v>5</v>
      </c>
      <c r="H7474" s="25">
        <v>24.3512001</v>
      </c>
    </row>
    <row r="7475" spans="1:8">
      <c r="A7475" s="23">
        <v>7472</v>
      </c>
      <c r="B7475" s="23">
        <v>1500</v>
      </c>
      <c r="C7475" s="23">
        <v>0.9</v>
      </c>
      <c r="D7475" s="23">
        <v>3000</v>
      </c>
      <c r="E7475" s="23">
        <v>1</v>
      </c>
      <c r="F7475" s="23">
        <v>0</v>
      </c>
      <c r="G7475" s="23">
        <v>10</v>
      </c>
      <c r="H7475" s="25">
        <v>23.18164063</v>
      </c>
    </row>
    <row r="7476" spans="1:8">
      <c r="A7476" s="23">
        <v>7473</v>
      </c>
      <c r="B7476" s="23">
        <v>1500</v>
      </c>
      <c r="C7476" s="23">
        <v>0.9</v>
      </c>
      <c r="D7476" s="23">
        <v>3000</v>
      </c>
      <c r="E7476" s="23">
        <v>1</v>
      </c>
      <c r="F7476" s="23">
        <v>0</v>
      </c>
      <c r="G7476" s="23">
        <v>40</v>
      </c>
      <c r="H7476" s="25">
        <v>20.75564194</v>
      </c>
    </row>
    <row r="7477" spans="1:8">
      <c r="A7477" s="23">
        <v>7474</v>
      </c>
      <c r="B7477" s="23">
        <v>1500</v>
      </c>
      <c r="C7477" s="23">
        <v>0.9</v>
      </c>
      <c r="D7477" s="23">
        <v>3000</v>
      </c>
      <c r="E7477" s="23">
        <v>1</v>
      </c>
      <c r="F7477" s="23">
        <v>0</v>
      </c>
      <c r="G7477" s="23">
        <v>70</v>
      </c>
      <c r="H7477" s="25">
        <v>19.32313156</v>
      </c>
    </row>
    <row r="7478" spans="1:8">
      <c r="A7478" s="23">
        <v>7475</v>
      </c>
      <c r="B7478" s="23">
        <v>1500</v>
      </c>
      <c r="C7478" s="23">
        <v>0.9</v>
      </c>
      <c r="D7478" s="23">
        <v>3000</v>
      </c>
      <c r="E7478" s="23">
        <v>1</v>
      </c>
      <c r="F7478" s="23">
        <v>0</v>
      </c>
      <c r="G7478" s="23">
        <v>100</v>
      </c>
      <c r="H7478" s="25">
        <v>18.145095829999999</v>
      </c>
    </row>
    <row r="7479" spans="1:8">
      <c r="A7479" s="23">
        <v>7476</v>
      </c>
      <c r="B7479" s="23">
        <v>1500</v>
      </c>
      <c r="C7479" s="23">
        <v>0.9</v>
      </c>
      <c r="D7479" s="23">
        <v>3000</v>
      </c>
      <c r="E7479" s="23">
        <v>1</v>
      </c>
      <c r="F7479" s="23">
        <v>30</v>
      </c>
      <c r="G7479" s="23">
        <v>0</v>
      </c>
      <c r="H7479" s="25">
        <v>24.957849499999998</v>
      </c>
    </row>
    <row r="7480" spans="1:8">
      <c r="A7480" s="23">
        <v>7477</v>
      </c>
      <c r="B7480" s="23">
        <v>1500</v>
      </c>
      <c r="C7480" s="23">
        <v>0.9</v>
      </c>
      <c r="D7480" s="23">
        <v>3000</v>
      </c>
      <c r="E7480" s="23">
        <v>1</v>
      </c>
      <c r="F7480" s="23">
        <v>30</v>
      </c>
      <c r="G7480" s="23">
        <v>5</v>
      </c>
      <c r="H7480" s="25">
        <v>22.951984410000001</v>
      </c>
    </row>
    <row r="7481" spans="1:8">
      <c r="A7481" s="23">
        <v>7478</v>
      </c>
      <c r="B7481" s="23">
        <v>1500</v>
      </c>
      <c r="C7481" s="23">
        <v>0.9</v>
      </c>
      <c r="D7481" s="23">
        <v>3000</v>
      </c>
      <c r="E7481" s="23">
        <v>1</v>
      </c>
      <c r="F7481" s="23">
        <v>30</v>
      </c>
      <c r="G7481" s="23">
        <v>10</v>
      </c>
      <c r="H7481" s="25">
        <v>21.824390409999999</v>
      </c>
    </row>
    <row r="7482" spans="1:8">
      <c r="A7482" s="23">
        <v>7479</v>
      </c>
      <c r="B7482" s="23">
        <v>1500</v>
      </c>
      <c r="C7482" s="23">
        <v>0.9</v>
      </c>
      <c r="D7482" s="23">
        <v>3000</v>
      </c>
      <c r="E7482" s="23">
        <v>1</v>
      </c>
      <c r="F7482" s="23">
        <v>30</v>
      </c>
      <c r="G7482" s="23">
        <v>40</v>
      </c>
      <c r="H7482" s="25">
        <v>19.499271390000001</v>
      </c>
    </row>
    <row r="7483" spans="1:8">
      <c r="A7483" s="23">
        <v>7480</v>
      </c>
      <c r="B7483" s="23">
        <v>1500</v>
      </c>
      <c r="C7483" s="23">
        <v>0.9</v>
      </c>
      <c r="D7483" s="23">
        <v>3000</v>
      </c>
      <c r="E7483" s="23">
        <v>1</v>
      </c>
      <c r="F7483" s="23">
        <v>30</v>
      </c>
      <c r="G7483" s="23">
        <v>70</v>
      </c>
      <c r="H7483" s="25">
        <v>18.11482239</v>
      </c>
    </row>
    <row r="7484" spans="1:8">
      <c r="A7484" s="23">
        <v>7481</v>
      </c>
      <c r="B7484" s="23">
        <v>1500</v>
      </c>
      <c r="C7484" s="23">
        <v>0.9</v>
      </c>
      <c r="D7484" s="23">
        <v>3000</v>
      </c>
      <c r="E7484" s="23">
        <v>1</v>
      </c>
      <c r="F7484" s="23">
        <v>30</v>
      </c>
      <c r="G7484" s="23">
        <v>100</v>
      </c>
      <c r="H7484" s="25">
        <v>17.006378170000001</v>
      </c>
    </row>
    <row r="7485" spans="1:8">
      <c r="A7485" s="23">
        <v>7482</v>
      </c>
      <c r="B7485" s="23">
        <v>1500</v>
      </c>
      <c r="C7485" s="23">
        <v>0.9</v>
      </c>
      <c r="D7485" s="23">
        <v>3000</v>
      </c>
      <c r="E7485" s="23">
        <v>1</v>
      </c>
      <c r="F7485" s="23">
        <v>60</v>
      </c>
      <c r="G7485" s="23">
        <v>0</v>
      </c>
      <c r="H7485" s="25">
        <v>20.090007780000001</v>
      </c>
    </row>
    <row r="7486" spans="1:8">
      <c r="A7486" s="23">
        <v>7483</v>
      </c>
      <c r="B7486" s="23">
        <v>1500</v>
      </c>
      <c r="C7486" s="23">
        <v>0.9</v>
      </c>
      <c r="D7486" s="23">
        <v>3000</v>
      </c>
      <c r="E7486" s="23">
        <v>1</v>
      </c>
      <c r="F7486" s="23">
        <v>60</v>
      </c>
      <c r="G7486" s="23">
        <v>5</v>
      </c>
      <c r="H7486" s="25">
        <v>17.99709129</v>
      </c>
    </row>
    <row r="7487" spans="1:8">
      <c r="A7487" s="23">
        <v>7484</v>
      </c>
      <c r="B7487" s="23">
        <v>1500</v>
      </c>
      <c r="C7487" s="23">
        <v>0.9</v>
      </c>
      <c r="D7487" s="23">
        <v>3000</v>
      </c>
      <c r="E7487" s="23">
        <v>1</v>
      </c>
      <c r="F7487" s="23">
        <v>60</v>
      </c>
      <c r="G7487" s="23">
        <v>10</v>
      </c>
      <c r="H7487" s="25">
        <v>17.03082848</v>
      </c>
    </row>
    <row r="7488" spans="1:8">
      <c r="A7488" s="23">
        <v>7485</v>
      </c>
      <c r="B7488" s="23">
        <v>1500</v>
      </c>
      <c r="C7488" s="23">
        <v>0.9</v>
      </c>
      <c r="D7488" s="23">
        <v>3000</v>
      </c>
      <c r="E7488" s="23">
        <v>1</v>
      </c>
      <c r="F7488" s="23">
        <v>60</v>
      </c>
      <c r="G7488" s="23">
        <v>40</v>
      </c>
      <c r="H7488" s="25">
        <v>15.04009724</v>
      </c>
    </row>
    <row r="7489" spans="1:8">
      <c r="A7489" s="23">
        <v>7486</v>
      </c>
      <c r="B7489" s="23">
        <v>1500</v>
      </c>
      <c r="C7489" s="23">
        <v>0.9</v>
      </c>
      <c r="D7489" s="23">
        <v>3000</v>
      </c>
      <c r="E7489" s="23">
        <v>1</v>
      </c>
      <c r="F7489" s="23">
        <v>60</v>
      </c>
      <c r="G7489" s="23">
        <v>70</v>
      </c>
      <c r="H7489" s="25">
        <v>13.9099617</v>
      </c>
    </row>
    <row r="7490" spans="1:8">
      <c r="A7490" s="23">
        <v>7487</v>
      </c>
      <c r="B7490" s="23">
        <v>1500</v>
      </c>
      <c r="C7490" s="23">
        <v>0.9</v>
      </c>
      <c r="D7490" s="23">
        <v>3000</v>
      </c>
      <c r="E7490" s="23">
        <v>1</v>
      </c>
      <c r="F7490" s="23">
        <v>60</v>
      </c>
      <c r="G7490" s="23">
        <v>100</v>
      </c>
      <c r="H7490" s="25">
        <v>12.9850235</v>
      </c>
    </row>
    <row r="7491" spans="1:8">
      <c r="A7491" s="23">
        <v>7488</v>
      </c>
      <c r="B7491" s="23">
        <v>1500</v>
      </c>
      <c r="C7491" s="23">
        <v>0.9</v>
      </c>
      <c r="D7491" s="23">
        <v>3000</v>
      </c>
      <c r="E7491" s="23">
        <v>5</v>
      </c>
      <c r="F7491" s="23">
        <v>0</v>
      </c>
      <c r="G7491" s="23">
        <v>0</v>
      </c>
      <c r="H7491" s="25">
        <v>30.516632080000001</v>
      </c>
    </row>
    <row r="7492" spans="1:8">
      <c r="A7492" s="23">
        <v>7489</v>
      </c>
      <c r="B7492" s="23">
        <v>1500</v>
      </c>
      <c r="C7492" s="23">
        <v>0.9</v>
      </c>
      <c r="D7492" s="23">
        <v>3000</v>
      </c>
      <c r="E7492" s="23">
        <v>5</v>
      </c>
      <c r="F7492" s="23">
        <v>0</v>
      </c>
      <c r="G7492" s="23">
        <v>5</v>
      </c>
      <c r="H7492" s="25">
        <v>27.81715393</v>
      </c>
    </row>
    <row r="7493" spans="1:8">
      <c r="A7493" s="23">
        <v>7490</v>
      </c>
      <c r="B7493" s="23">
        <v>1500</v>
      </c>
      <c r="C7493" s="23">
        <v>0.9</v>
      </c>
      <c r="D7493" s="23">
        <v>3000</v>
      </c>
      <c r="E7493" s="23">
        <v>5</v>
      </c>
      <c r="F7493" s="23">
        <v>0</v>
      </c>
      <c r="G7493" s="23">
        <v>10</v>
      </c>
      <c r="H7493" s="25">
        <v>26.246658329999999</v>
      </c>
    </row>
    <row r="7494" spans="1:8">
      <c r="A7494" s="23">
        <v>7491</v>
      </c>
      <c r="B7494" s="23">
        <v>1500</v>
      </c>
      <c r="C7494" s="23">
        <v>0.9</v>
      </c>
      <c r="D7494" s="23">
        <v>3000</v>
      </c>
      <c r="E7494" s="23">
        <v>5</v>
      </c>
      <c r="F7494" s="23">
        <v>0</v>
      </c>
      <c r="G7494" s="23">
        <v>40</v>
      </c>
      <c r="H7494" s="25">
        <v>22.99859047</v>
      </c>
    </row>
    <row r="7495" spans="1:8">
      <c r="A7495" s="23">
        <v>7492</v>
      </c>
      <c r="B7495" s="23">
        <v>1500</v>
      </c>
      <c r="C7495" s="23">
        <v>0.9</v>
      </c>
      <c r="D7495" s="23">
        <v>3000</v>
      </c>
      <c r="E7495" s="23">
        <v>5</v>
      </c>
      <c r="F7495" s="23">
        <v>0</v>
      </c>
      <c r="G7495" s="23">
        <v>70</v>
      </c>
      <c r="H7495" s="25">
        <v>21.12848473</v>
      </c>
    </row>
    <row r="7496" spans="1:8">
      <c r="A7496" s="23">
        <v>7493</v>
      </c>
      <c r="B7496" s="23">
        <v>1500</v>
      </c>
      <c r="C7496" s="23">
        <v>0.9</v>
      </c>
      <c r="D7496" s="23">
        <v>3000</v>
      </c>
      <c r="E7496" s="23">
        <v>5</v>
      </c>
      <c r="F7496" s="23">
        <v>0</v>
      </c>
      <c r="G7496" s="23">
        <v>100</v>
      </c>
      <c r="H7496" s="25">
        <v>19.645317080000002</v>
      </c>
    </row>
    <row r="7497" spans="1:8">
      <c r="A7497" s="23">
        <v>7494</v>
      </c>
      <c r="B7497" s="23">
        <v>1500</v>
      </c>
      <c r="C7497" s="23">
        <v>0.9</v>
      </c>
      <c r="D7497" s="23">
        <v>3000</v>
      </c>
      <c r="E7497" s="23">
        <v>5</v>
      </c>
      <c r="F7497" s="23">
        <v>30</v>
      </c>
      <c r="G7497" s="23">
        <v>0</v>
      </c>
      <c r="H7497" s="25">
        <v>28.499740599999999</v>
      </c>
    </row>
    <row r="7498" spans="1:8">
      <c r="A7498" s="23">
        <v>7495</v>
      </c>
      <c r="B7498" s="23">
        <v>1500</v>
      </c>
      <c r="C7498" s="23">
        <v>0.9</v>
      </c>
      <c r="D7498" s="23">
        <v>3000</v>
      </c>
      <c r="E7498" s="23">
        <v>5</v>
      </c>
      <c r="F7498" s="23">
        <v>30</v>
      </c>
      <c r="G7498" s="23">
        <v>5</v>
      </c>
      <c r="H7498" s="25">
        <v>25.890504839999998</v>
      </c>
    </row>
    <row r="7499" spans="1:8">
      <c r="A7499" s="23">
        <v>7496</v>
      </c>
      <c r="B7499" s="23">
        <v>1500</v>
      </c>
      <c r="C7499" s="23">
        <v>0.9</v>
      </c>
      <c r="D7499" s="23">
        <v>3000</v>
      </c>
      <c r="E7499" s="23">
        <v>5</v>
      </c>
      <c r="F7499" s="23">
        <v>30</v>
      </c>
      <c r="G7499" s="23">
        <v>10</v>
      </c>
      <c r="H7499" s="25">
        <v>24.448646549999999</v>
      </c>
    </row>
    <row r="7500" spans="1:8">
      <c r="A7500" s="23">
        <v>7497</v>
      </c>
      <c r="B7500" s="23">
        <v>1500</v>
      </c>
      <c r="C7500" s="23">
        <v>0.9</v>
      </c>
      <c r="D7500" s="23">
        <v>3000</v>
      </c>
      <c r="E7500" s="23">
        <v>5</v>
      </c>
      <c r="F7500" s="23">
        <v>30</v>
      </c>
      <c r="G7500" s="23">
        <v>40</v>
      </c>
      <c r="H7500" s="25">
        <v>21.367485049999999</v>
      </c>
    </row>
    <row r="7501" spans="1:8">
      <c r="A7501" s="23">
        <v>7498</v>
      </c>
      <c r="B7501" s="23">
        <v>1500</v>
      </c>
      <c r="C7501" s="23">
        <v>0.9</v>
      </c>
      <c r="D7501" s="23">
        <v>3000</v>
      </c>
      <c r="E7501" s="23">
        <v>5</v>
      </c>
      <c r="F7501" s="23">
        <v>30</v>
      </c>
      <c r="G7501" s="23">
        <v>70</v>
      </c>
      <c r="H7501" s="25">
        <v>19.629096990000001</v>
      </c>
    </row>
    <row r="7502" spans="1:8">
      <c r="A7502" s="23">
        <v>7499</v>
      </c>
      <c r="B7502" s="23">
        <v>1500</v>
      </c>
      <c r="C7502" s="23">
        <v>0.9</v>
      </c>
      <c r="D7502" s="23">
        <v>3000</v>
      </c>
      <c r="E7502" s="23">
        <v>5</v>
      </c>
      <c r="F7502" s="23">
        <v>30</v>
      </c>
      <c r="G7502" s="23">
        <v>100</v>
      </c>
      <c r="H7502" s="25">
        <v>18.262228010000001</v>
      </c>
    </row>
    <row r="7503" spans="1:8">
      <c r="A7503" s="23">
        <v>7500</v>
      </c>
      <c r="B7503" s="23">
        <v>1500</v>
      </c>
      <c r="C7503" s="23">
        <v>0.9</v>
      </c>
      <c r="D7503" s="23">
        <v>3000</v>
      </c>
      <c r="E7503" s="23">
        <v>5</v>
      </c>
      <c r="F7503" s="23">
        <v>60</v>
      </c>
      <c r="G7503" s="23">
        <v>0</v>
      </c>
      <c r="H7503" s="25">
        <v>21.99657822</v>
      </c>
    </row>
    <row r="7504" spans="1:8">
      <c r="A7504" s="23">
        <v>7501</v>
      </c>
      <c r="B7504" s="23">
        <v>1500</v>
      </c>
      <c r="C7504" s="23">
        <v>0.9</v>
      </c>
      <c r="D7504" s="23">
        <v>3000</v>
      </c>
      <c r="E7504" s="23">
        <v>5</v>
      </c>
      <c r="F7504" s="23">
        <v>60</v>
      </c>
      <c r="G7504" s="23">
        <v>5</v>
      </c>
      <c r="H7504" s="25">
        <v>19.487499239999998</v>
      </c>
    </row>
    <row r="7505" spans="1:8">
      <c r="A7505" s="23">
        <v>7502</v>
      </c>
      <c r="B7505" s="23">
        <v>1500</v>
      </c>
      <c r="C7505" s="23">
        <v>0.9</v>
      </c>
      <c r="D7505" s="23">
        <v>3000</v>
      </c>
      <c r="E7505" s="23">
        <v>5</v>
      </c>
      <c r="F7505" s="23">
        <v>60</v>
      </c>
      <c r="G7505" s="23">
        <v>10</v>
      </c>
      <c r="H7505" s="25">
        <v>18.341672899999999</v>
      </c>
    </row>
    <row r="7506" spans="1:8">
      <c r="A7506" s="23">
        <v>7503</v>
      </c>
      <c r="B7506" s="23">
        <v>1500</v>
      </c>
      <c r="C7506" s="23">
        <v>0.9</v>
      </c>
      <c r="D7506" s="23">
        <v>3000</v>
      </c>
      <c r="E7506" s="23">
        <v>5</v>
      </c>
      <c r="F7506" s="23">
        <v>60</v>
      </c>
      <c r="G7506" s="23">
        <v>40</v>
      </c>
      <c r="H7506" s="25">
        <v>16.089881900000002</v>
      </c>
    </row>
    <row r="7507" spans="1:8">
      <c r="A7507" s="23">
        <v>7504</v>
      </c>
      <c r="B7507" s="23">
        <v>1500</v>
      </c>
      <c r="C7507" s="23">
        <v>0.9</v>
      </c>
      <c r="D7507" s="23">
        <v>3000</v>
      </c>
      <c r="E7507" s="23">
        <v>5</v>
      </c>
      <c r="F7507" s="23">
        <v>60</v>
      </c>
      <c r="G7507" s="23">
        <v>70</v>
      </c>
      <c r="H7507" s="25">
        <v>14.63085175</v>
      </c>
    </row>
    <row r="7508" spans="1:8">
      <c r="A7508" s="23">
        <v>7505</v>
      </c>
      <c r="B7508" s="23">
        <v>1500</v>
      </c>
      <c r="C7508" s="23">
        <v>0.9</v>
      </c>
      <c r="D7508" s="23">
        <v>3000</v>
      </c>
      <c r="E7508" s="23">
        <v>5</v>
      </c>
      <c r="F7508" s="23">
        <v>60</v>
      </c>
      <c r="G7508" s="23">
        <v>100</v>
      </c>
      <c r="H7508" s="25">
        <v>13.51512909</v>
      </c>
    </row>
    <row r="7509" spans="1:8">
      <c r="A7509" s="23">
        <v>7506</v>
      </c>
      <c r="B7509" s="23">
        <v>1500</v>
      </c>
      <c r="C7509" s="23">
        <v>0.9</v>
      </c>
      <c r="D7509" s="23">
        <v>3000</v>
      </c>
      <c r="E7509" s="23">
        <v>10</v>
      </c>
      <c r="F7509" s="23">
        <v>0</v>
      </c>
      <c r="G7509" s="23">
        <v>0</v>
      </c>
      <c r="H7509" s="25">
        <v>30.875862120000001</v>
      </c>
    </row>
    <row r="7510" spans="1:8">
      <c r="A7510" s="23">
        <v>7507</v>
      </c>
      <c r="B7510" s="23">
        <v>1500</v>
      </c>
      <c r="C7510" s="23">
        <v>0.9</v>
      </c>
      <c r="D7510" s="23">
        <v>3000</v>
      </c>
      <c r="E7510" s="23">
        <v>10</v>
      </c>
      <c r="F7510" s="23">
        <v>0</v>
      </c>
      <c r="G7510" s="23">
        <v>5</v>
      </c>
      <c r="H7510" s="25">
        <v>28.11774063</v>
      </c>
    </row>
    <row r="7511" spans="1:8">
      <c r="A7511" s="23">
        <v>7508</v>
      </c>
      <c r="B7511" s="23">
        <v>1500</v>
      </c>
      <c r="C7511" s="23">
        <v>0.9</v>
      </c>
      <c r="D7511" s="23">
        <v>3000</v>
      </c>
      <c r="E7511" s="23">
        <v>10</v>
      </c>
      <c r="F7511" s="23">
        <v>0</v>
      </c>
      <c r="G7511" s="23">
        <v>10</v>
      </c>
      <c r="H7511" s="25">
        <v>26.511211400000001</v>
      </c>
    </row>
    <row r="7512" spans="1:8">
      <c r="A7512" s="23">
        <v>7509</v>
      </c>
      <c r="B7512" s="23">
        <v>1500</v>
      </c>
      <c r="C7512" s="23">
        <v>0.9</v>
      </c>
      <c r="D7512" s="23">
        <v>3000</v>
      </c>
      <c r="E7512" s="23">
        <v>10</v>
      </c>
      <c r="F7512" s="23">
        <v>0</v>
      </c>
      <c r="G7512" s="23">
        <v>40</v>
      </c>
      <c r="H7512" s="25">
        <v>23.2030201</v>
      </c>
    </row>
    <row r="7513" spans="1:8">
      <c r="A7513" s="23">
        <v>7510</v>
      </c>
      <c r="B7513" s="23">
        <v>1500</v>
      </c>
      <c r="C7513" s="23">
        <v>0.9</v>
      </c>
      <c r="D7513" s="23">
        <v>3000</v>
      </c>
      <c r="E7513" s="23">
        <v>10</v>
      </c>
      <c r="F7513" s="23">
        <v>0</v>
      </c>
      <c r="G7513" s="23">
        <v>70</v>
      </c>
      <c r="H7513" s="25">
        <v>21.295862199999998</v>
      </c>
    </row>
    <row r="7514" spans="1:8">
      <c r="A7514" s="23">
        <v>7511</v>
      </c>
      <c r="B7514" s="23">
        <v>1500</v>
      </c>
      <c r="C7514" s="23">
        <v>0.9</v>
      </c>
      <c r="D7514" s="23">
        <v>3000</v>
      </c>
      <c r="E7514" s="23">
        <v>10</v>
      </c>
      <c r="F7514" s="23">
        <v>0</v>
      </c>
      <c r="G7514" s="23">
        <v>100</v>
      </c>
      <c r="H7514" s="25">
        <v>19.785274510000001</v>
      </c>
    </row>
    <row r="7515" spans="1:8">
      <c r="A7515" s="23">
        <v>7512</v>
      </c>
      <c r="B7515" s="23">
        <v>1500</v>
      </c>
      <c r="C7515" s="23">
        <v>0.9</v>
      </c>
      <c r="D7515" s="23">
        <v>3000</v>
      </c>
      <c r="E7515" s="23">
        <v>10</v>
      </c>
      <c r="F7515" s="23">
        <v>30</v>
      </c>
      <c r="G7515" s="23">
        <v>0</v>
      </c>
      <c r="H7515" s="25">
        <v>28.804245000000002</v>
      </c>
    </row>
    <row r="7516" spans="1:8">
      <c r="A7516" s="23">
        <v>7513</v>
      </c>
      <c r="B7516" s="23">
        <v>1500</v>
      </c>
      <c r="C7516" s="23">
        <v>0.9</v>
      </c>
      <c r="D7516" s="23">
        <v>3000</v>
      </c>
      <c r="E7516" s="23">
        <v>10</v>
      </c>
      <c r="F7516" s="23">
        <v>30</v>
      </c>
      <c r="G7516" s="23">
        <v>5</v>
      </c>
      <c r="H7516" s="25">
        <v>26.142322539999999</v>
      </c>
    </row>
    <row r="7517" spans="1:8">
      <c r="A7517" s="23">
        <v>7514</v>
      </c>
      <c r="B7517" s="23">
        <v>1500</v>
      </c>
      <c r="C7517" s="23">
        <v>0.9</v>
      </c>
      <c r="D7517" s="23">
        <v>3000</v>
      </c>
      <c r="E7517" s="23">
        <v>10</v>
      </c>
      <c r="F7517" s="23">
        <v>30</v>
      </c>
      <c r="G7517" s="23">
        <v>10</v>
      </c>
      <c r="H7517" s="25">
        <v>24.67074204</v>
      </c>
    </row>
    <row r="7518" spans="1:8">
      <c r="A7518" s="23">
        <v>7515</v>
      </c>
      <c r="B7518" s="23">
        <v>1500</v>
      </c>
      <c r="C7518" s="23">
        <v>0.9</v>
      </c>
      <c r="D7518" s="23">
        <v>3000</v>
      </c>
      <c r="E7518" s="23">
        <v>10</v>
      </c>
      <c r="F7518" s="23">
        <v>30</v>
      </c>
      <c r="G7518" s="23">
        <v>40</v>
      </c>
      <c r="H7518" s="25">
        <v>21.540361399999998</v>
      </c>
    </row>
    <row r="7519" spans="1:8">
      <c r="A7519" s="23">
        <v>7516</v>
      </c>
      <c r="B7519" s="23">
        <v>1500</v>
      </c>
      <c r="C7519" s="23">
        <v>0.9</v>
      </c>
      <c r="D7519" s="23">
        <v>3000</v>
      </c>
      <c r="E7519" s="23">
        <v>10</v>
      </c>
      <c r="F7519" s="23">
        <v>30</v>
      </c>
      <c r="G7519" s="23">
        <v>70</v>
      </c>
      <c r="H7519" s="25">
        <v>19.770347600000001</v>
      </c>
    </row>
    <row r="7520" spans="1:8">
      <c r="A7520" s="23">
        <v>7517</v>
      </c>
      <c r="B7520" s="23">
        <v>1500</v>
      </c>
      <c r="C7520" s="23">
        <v>0.9</v>
      </c>
      <c r="D7520" s="23">
        <v>3000</v>
      </c>
      <c r="E7520" s="23">
        <v>10</v>
      </c>
      <c r="F7520" s="23">
        <v>30</v>
      </c>
      <c r="G7520" s="23">
        <v>100</v>
      </c>
      <c r="H7520" s="25">
        <v>18.38028336</v>
      </c>
    </row>
    <row r="7521" spans="1:8">
      <c r="A7521" s="23">
        <v>7518</v>
      </c>
      <c r="B7521" s="23">
        <v>1500</v>
      </c>
      <c r="C7521" s="23">
        <v>0.9</v>
      </c>
      <c r="D7521" s="23">
        <v>3000</v>
      </c>
      <c r="E7521" s="23">
        <v>10</v>
      </c>
      <c r="F7521" s="23">
        <v>60</v>
      </c>
      <c r="G7521" s="23">
        <v>0</v>
      </c>
      <c r="H7521" s="25">
        <v>22.170295719999999</v>
      </c>
    </row>
    <row r="7522" spans="1:8">
      <c r="A7522" s="23">
        <v>7519</v>
      </c>
      <c r="B7522" s="23">
        <v>1500</v>
      </c>
      <c r="C7522" s="23">
        <v>0.9</v>
      </c>
      <c r="D7522" s="23">
        <v>3000</v>
      </c>
      <c r="E7522" s="23">
        <v>10</v>
      </c>
      <c r="F7522" s="23">
        <v>60</v>
      </c>
      <c r="G7522" s="23">
        <v>5</v>
      </c>
      <c r="H7522" s="25">
        <v>19.626831060000001</v>
      </c>
    </row>
    <row r="7523" spans="1:8">
      <c r="A7523" s="23">
        <v>7520</v>
      </c>
      <c r="B7523" s="23">
        <v>1500</v>
      </c>
      <c r="C7523" s="23">
        <v>0.9</v>
      </c>
      <c r="D7523" s="23">
        <v>3000</v>
      </c>
      <c r="E7523" s="23">
        <v>10</v>
      </c>
      <c r="F7523" s="23">
        <v>60</v>
      </c>
      <c r="G7523" s="23">
        <v>10</v>
      </c>
      <c r="H7523" s="25">
        <v>18.464891430000002</v>
      </c>
    </row>
    <row r="7524" spans="1:8">
      <c r="A7524" s="23">
        <v>7521</v>
      </c>
      <c r="B7524" s="23">
        <v>1500</v>
      </c>
      <c r="C7524" s="23">
        <v>0.9</v>
      </c>
      <c r="D7524" s="23">
        <v>3000</v>
      </c>
      <c r="E7524" s="23">
        <v>10</v>
      </c>
      <c r="F7524" s="23">
        <v>60</v>
      </c>
      <c r="G7524" s="23">
        <v>40</v>
      </c>
      <c r="H7524" s="25">
        <v>16.179521560000001</v>
      </c>
    </row>
    <row r="7525" spans="1:8">
      <c r="A7525" s="23">
        <v>7522</v>
      </c>
      <c r="B7525" s="23">
        <v>1500</v>
      </c>
      <c r="C7525" s="23">
        <v>0.9</v>
      </c>
      <c r="D7525" s="23">
        <v>3000</v>
      </c>
      <c r="E7525" s="23">
        <v>10</v>
      </c>
      <c r="F7525" s="23">
        <v>60</v>
      </c>
      <c r="G7525" s="23">
        <v>70</v>
      </c>
      <c r="H7525" s="25">
        <v>14.717146870000001</v>
      </c>
    </row>
    <row r="7526" spans="1:8">
      <c r="A7526" s="23">
        <v>7523</v>
      </c>
      <c r="B7526" s="23">
        <v>1500</v>
      </c>
      <c r="C7526" s="23">
        <v>0.9</v>
      </c>
      <c r="D7526" s="23">
        <v>3000</v>
      </c>
      <c r="E7526" s="23">
        <v>10</v>
      </c>
      <c r="F7526" s="23">
        <v>60</v>
      </c>
      <c r="G7526" s="23">
        <v>100</v>
      </c>
      <c r="H7526" s="25">
        <v>13.5863905</v>
      </c>
    </row>
    <row r="7527" spans="1:8">
      <c r="A7527" s="23">
        <v>7524</v>
      </c>
      <c r="B7527" s="23">
        <v>1500</v>
      </c>
      <c r="C7527" s="23">
        <v>0.9</v>
      </c>
      <c r="D7527" s="23">
        <v>3000</v>
      </c>
      <c r="E7527" s="23">
        <v>20</v>
      </c>
      <c r="F7527" s="23">
        <v>0</v>
      </c>
      <c r="G7527" s="23">
        <v>0</v>
      </c>
      <c r="H7527" s="25">
        <v>31.034402849999999</v>
      </c>
    </row>
    <row r="7528" spans="1:8">
      <c r="A7528" s="23">
        <v>7525</v>
      </c>
      <c r="B7528" s="23">
        <v>1500</v>
      </c>
      <c r="C7528" s="23">
        <v>0.9</v>
      </c>
      <c r="D7528" s="23">
        <v>3000</v>
      </c>
      <c r="E7528" s="23">
        <v>20</v>
      </c>
      <c r="F7528" s="23">
        <v>0</v>
      </c>
      <c r="G7528" s="23">
        <v>5</v>
      </c>
      <c r="H7528" s="25">
        <v>28.251453399999999</v>
      </c>
    </row>
    <row r="7529" spans="1:8">
      <c r="A7529" s="23">
        <v>7526</v>
      </c>
      <c r="B7529" s="23">
        <v>1500</v>
      </c>
      <c r="C7529" s="23">
        <v>0.9</v>
      </c>
      <c r="D7529" s="23">
        <v>3000</v>
      </c>
      <c r="E7529" s="23">
        <v>20</v>
      </c>
      <c r="F7529" s="23">
        <v>0</v>
      </c>
      <c r="G7529" s="23">
        <v>10</v>
      </c>
      <c r="H7529" s="25">
        <v>26.62953568</v>
      </c>
    </row>
    <row r="7530" spans="1:8">
      <c r="A7530" s="23">
        <v>7527</v>
      </c>
      <c r="B7530" s="23">
        <v>1500</v>
      </c>
      <c r="C7530" s="23">
        <v>0.9</v>
      </c>
      <c r="D7530" s="23">
        <v>3000</v>
      </c>
      <c r="E7530" s="23">
        <v>20</v>
      </c>
      <c r="F7530" s="23">
        <v>0</v>
      </c>
      <c r="G7530" s="23">
        <v>40</v>
      </c>
      <c r="H7530" s="25">
        <v>23.295528409999999</v>
      </c>
    </row>
    <row r="7531" spans="1:8">
      <c r="A7531" s="23">
        <v>7528</v>
      </c>
      <c r="B7531" s="23">
        <v>1500</v>
      </c>
      <c r="C7531" s="23">
        <v>0.9</v>
      </c>
      <c r="D7531" s="23">
        <v>3000</v>
      </c>
      <c r="E7531" s="23">
        <v>20</v>
      </c>
      <c r="F7531" s="23">
        <v>0</v>
      </c>
      <c r="G7531" s="23">
        <v>70</v>
      </c>
      <c r="H7531" s="25">
        <v>21.371959690000001</v>
      </c>
    </row>
    <row r="7532" spans="1:8">
      <c r="A7532" s="23">
        <v>7529</v>
      </c>
      <c r="B7532" s="23">
        <v>1500</v>
      </c>
      <c r="C7532" s="23">
        <v>0.9</v>
      </c>
      <c r="D7532" s="23">
        <v>3000</v>
      </c>
      <c r="E7532" s="23">
        <v>20</v>
      </c>
      <c r="F7532" s="23">
        <v>0</v>
      </c>
      <c r="G7532" s="23">
        <v>100</v>
      </c>
      <c r="H7532" s="25">
        <v>19.8492012</v>
      </c>
    </row>
    <row r="7533" spans="1:8">
      <c r="A7533" s="23">
        <v>7530</v>
      </c>
      <c r="B7533" s="23">
        <v>1500</v>
      </c>
      <c r="C7533" s="23">
        <v>0.9</v>
      </c>
      <c r="D7533" s="23">
        <v>3000</v>
      </c>
      <c r="E7533" s="23">
        <v>20</v>
      </c>
      <c r="F7533" s="23">
        <v>30</v>
      </c>
      <c r="G7533" s="23">
        <v>0</v>
      </c>
      <c r="H7533" s="25">
        <v>28.939327240000001</v>
      </c>
    </row>
    <row r="7534" spans="1:8">
      <c r="A7534" s="23">
        <v>7531</v>
      </c>
      <c r="B7534" s="23">
        <v>1500</v>
      </c>
      <c r="C7534" s="23">
        <v>0.9</v>
      </c>
      <c r="D7534" s="23">
        <v>3000</v>
      </c>
      <c r="E7534" s="23">
        <v>20</v>
      </c>
      <c r="F7534" s="23">
        <v>30</v>
      </c>
      <c r="G7534" s="23">
        <v>5</v>
      </c>
      <c r="H7534" s="25">
        <v>26.25506592</v>
      </c>
    </row>
    <row r="7535" spans="1:8">
      <c r="A7535" s="23">
        <v>7532</v>
      </c>
      <c r="B7535" s="23">
        <v>1500</v>
      </c>
      <c r="C7535" s="23">
        <v>0.9</v>
      </c>
      <c r="D7535" s="23">
        <v>3000</v>
      </c>
      <c r="E7535" s="23">
        <v>20</v>
      </c>
      <c r="F7535" s="23">
        <v>30</v>
      </c>
      <c r="G7535" s="23">
        <v>10</v>
      </c>
      <c r="H7535" s="25">
        <v>24.770790099999999</v>
      </c>
    </row>
    <row r="7536" spans="1:8">
      <c r="A7536" s="23">
        <v>7533</v>
      </c>
      <c r="B7536" s="23">
        <v>1500</v>
      </c>
      <c r="C7536" s="23">
        <v>0.9</v>
      </c>
      <c r="D7536" s="23">
        <v>3000</v>
      </c>
      <c r="E7536" s="23">
        <v>20</v>
      </c>
      <c r="F7536" s="23">
        <v>30</v>
      </c>
      <c r="G7536" s="23">
        <v>40</v>
      </c>
      <c r="H7536" s="25">
        <v>21.61891365</v>
      </c>
    </row>
    <row r="7537" spans="1:8">
      <c r="A7537" s="23">
        <v>7534</v>
      </c>
      <c r="B7537" s="23">
        <v>1500</v>
      </c>
      <c r="C7537" s="23">
        <v>0.9</v>
      </c>
      <c r="D7537" s="23">
        <v>3000</v>
      </c>
      <c r="E7537" s="23">
        <v>20</v>
      </c>
      <c r="F7537" s="23">
        <v>30</v>
      </c>
      <c r="G7537" s="23">
        <v>70</v>
      </c>
      <c r="H7537" s="25">
        <v>19.83487701</v>
      </c>
    </row>
    <row r="7538" spans="1:8">
      <c r="A7538" s="23">
        <v>7535</v>
      </c>
      <c r="B7538" s="23">
        <v>1500</v>
      </c>
      <c r="C7538" s="23">
        <v>0.9</v>
      </c>
      <c r="D7538" s="23">
        <v>3000</v>
      </c>
      <c r="E7538" s="23">
        <v>20</v>
      </c>
      <c r="F7538" s="23">
        <v>30</v>
      </c>
      <c r="G7538" s="23">
        <v>100</v>
      </c>
      <c r="H7538" s="25">
        <v>18.434497830000002</v>
      </c>
    </row>
    <row r="7539" spans="1:8">
      <c r="A7539" s="23">
        <v>7536</v>
      </c>
      <c r="B7539" s="23">
        <v>1500</v>
      </c>
      <c r="C7539" s="23">
        <v>0.9</v>
      </c>
      <c r="D7539" s="23">
        <v>3000</v>
      </c>
      <c r="E7539" s="23">
        <v>20</v>
      </c>
      <c r="F7539" s="23">
        <v>60</v>
      </c>
      <c r="G7539" s="23">
        <v>0</v>
      </c>
      <c r="H7539" s="25">
        <v>22.249036790000002</v>
      </c>
    </row>
    <row r="7540" spans="1:8">
      <c r="A7540" s="23">
        <v>7537</v>
      </c>
      <c r="B7540" s="23">
        <v>1500</v>
      </c>
      <c r="C7540" s="23">
        <v>0.9</v>
      </c>
      <c r="D7540" s="23">
        <v>3000</v>
      </c>
      <c r="E7540" s="23">
        <v>20</v>
      </c>
      <c r="F7540" s="23">
        <v>60</v>
      </c>
      <c r="G7540" s="23">
        <v>5</v>
      </c>
      <c r="H7540" s="25">
        <v>19.69051743</v>
      </c>
    </row>
    <row r="7541" spans="1:8">
      <c r="A7541" s="23">
        <v>7538</v>
      </c>
      <c r="B7541" s="23">
        <v>1500</v>
      </c>
      <c r="C7541" s="23">
        <v>0.9</v>
      </c>
      <c r="D7541" s="23">
        <v>3000</v>
      </c>
      <c r="E7541" s="23">
        <v>20</v>
      </c>
      <c r="F7541" s="23">
        <v>60</v>
      </c>
      <c r="G7541" s="23">
        <v>10</v>
      </c>
      <c r="H7541" s="25">
        <v>18.521480560000001</v>
      </c>
    </row>
    <row r="7542" spans="1:8">
      <c r="A7542" s="23">
        <v>7539</v>
      </c>
      <c r="B7542" s="23">
        <v>1500</v>
      </c>
      <c r="C7542" s="23">
        <v>0.9</v>
      </c>
      <c r="D7542" s="23">
        <v>3000</v>
      </c>
      <c r="E7542" s="23">
        <v>20</v>
      </c>
      <c r="F7542" s="23">
        <v>60</v>
      </c>
      <c r="G7542" s="23">
        <v>40</v>
      </c>
      <c r="H7542" s="25">
        <v>16.221158979999998</v>
      </c>
    </row>
    <row r="7543" spans="1:8">
      <c r="A7543" s="23">
        <v>7540</v>
      </c>
      <c r="B7543" s="23">
        <v>1500</v>
      </c>
      <c r="C7543" s="23">
        <v>0.9</v>
      </c>
      <c r="D7543" s="23">
        <v>3000</v>
      </c>
      <c r="E7543" s="23">
        <v>20</v>
      </c>
      <c r="F7543" s="23">
        <v>60</v>
      </c>
      <c r="G7543" s="23">
        <v>70</v>
      </c>
      <c r="H7543" s="25">
        <v>14.75740051</v>
      </c>
    </row>
    <row r="7544" spans="1:8">
      <c r="A7544" s="23">
        <v>7541</v>
      </c>
      <c r="B7544" s="23">
        <v>1500</v>
      </c>
      <c r="C7544" s="23">
        <v>0.9</v>
      </c>
      <c r="D7544" s="23">
        <v>3000</v>
      </c>
      <c r="E7544" s="23">
        <v>20</v>
      </c>
      <c r="F7544" s="23">
        <v>60</v>
      </c>
      <c r="G7544" s="23">
        <v>100</v>
      </c>
      <c r="H7544" s="25">
        <v>13.619712829999999</v>
      </c>
    </row>
    <row r="7545" spans="1:8">
      <c r="A7545" s="23">
        <v>7542</v>
      </c>
      <c r="B7545" s="23">
        <v>1500</v>
      </c>
      <c r="C7545" s="23">
        <v>0.9</v>
      </c>
      <c r="D7545" s="23">
        <v>3000</v>
      </c>
      <c r="E7545" s="23">
        <v>50</v>
      </c>
      <c r="F7545" s="23">
        <v>0</v>
      </c>
      <c r="G7545" s="23">
        <v>0</v>
      </c>
      <c r="H7545" s="25">
        <v>31.122482300000001</v>
      </c>
    </row>
    <row r="7546" spans="1:8">
      <c r="A7546" s="23">
        <v>7543</v>
      </c>
      <c r="B7546" s="23">
        <v>1500</v>
      </c>
      <c r="C7546" s="23">
        <v>0.9</v>
      </c>
      <c r="D7546" s="23">
        <v>3000</v>
      </c>
      <c r="E7546" s="23">
        <v>50</v>
      </c>
      <c r="F7546" s="23">
        <v>0</v>
      </c>
      <c r="G7546" s="23">
        <v>5</v>
      </c>
      <c r="H7546" s="25">
        <v>28.326141360000001</v>
      </c>
    </row>
    <row r="7547" spans="1:8">
      <c r="A7547" s="23">
        <v>7544</v>
      </c>
      <c r="B7547" s="23">
        <v>1500</v>
      </c>
      <c r="C7547" s="23">
        <v>0.9</v>
      </c>
      <c r="D7547" s="23">
        <v>3000</v>
      </c>
      <c r="E7547" s="23">
        <v>50</v>
      </c>
      <c r="F7547" s="23">
        <v>0</v>
      </c>
      <c r="G7547" s="23">
        <v>10</v>
      </c>
      <c r="H7547" s="25">
        <v>26.69586563</v>
      </c>
    </row>
    <row r="7548" spans="1:8">
      <c r="A7548" s="23">
        <v>7545</v>
      </c>
      <c r="B7548" s="23">
        <v>1500</v>
      </c>
      <c r="C7548" s="23">
        <v>0.9</v>
      </c>
      <c r="D7548" s="23">
        <v>3000</v>
      </c>
      <c r="E7548" s="23">
        <v>50</v>
      </c>
      <c r="F7548" s="23">
        <v>0</v>
      </c>
      <c r="G7548" s="23">
        <v>40</v>
      </c>
      <c r="H7548" s="25">
        <v>23.347827909999999</v>
      </c>
    </row>
    <row r="7549" spans="1:8">
      <c r="A7549" s="23">
        <v>7546</v>
      </c>
      <c r="B7549" s="23">
        <v>1500</v>
      </c>
      <c r="C7549" s="23">
        <v>0.9</v>
      </c>
      <c r="D7549" s="23">
        <v>3000</v>
      </c>
      <c r="E7549" s="23">
        <v>50</v>
      </c>
      <c r="F7549" s="23">
        <v>0</v>
      </c>
      <c r="G7549" s="23">
        <v>70</v>
      </c>
      <c r="H7549" s="25">
        <v>21.415121079999999</v>
      </c>
    </row>
    <row r="7550" spans="1:8">
      <c r="A7550" s="23">
        <v>7547</v>
      </c>
      <c r="B7550" s="23">
        <v>1500</v>
      </c>
      <c r="C7550" s="23">
        <v>0.9</v>
      </c>
      <c r="D7550" s="23">
        <v>3000</v>
      </c>
      <c r="E7550" s="23">
        <v>50</v>
      </c>
      <c r="F7550" s="23">
        <v>0</v>
      </c>
      <c r="G7550" s="23">
        <v>100</v>
      </c>
      <c r="H7550" s="25">
        <v>19.885568620000001</v>
      </c>
    </row>
    <row r="7551" spans="1:8">
      <c r="A7551" s="23">
        <v>7548</v>
      </c>
      <c r="B7551" s="23">
        <v>1500</v>
      </c>
      <c r="C7551" s="23">
        <v>0.9</v>
      </c>
      <c r="D7551" s="23">
        <v>3000</v>
      </c>
      <c r="E7551" s="23">
        <v>50</v>
      </c>
      <c r="F7551" s="23">
        <v>30</v>
      </c>
      <c r="G7551" s="23">
        <v>0</v>
      </c>
      <c r="H7551" s="25">
        <v>29.014644619999999</v>
      </c>
    </row>
    <row r="7552" spans="1:8">
      <c r="A7552" s="23">
        <v>7549</v>
      </c>
      <c r="B7552" s="23">
        <v>1500</v>
      </c>
      <c r="C7552" s="23">
        <v>0.9</v>
      </c>
      <c r="D7552" s="23">
        <v>3000</v>
      </c>
      <c r="E7552" s="23">
        <v>50</v>
      </c>
      <c r="F7552" s="23">
        <v>30</v>
      </c>
      <c r="G7552" s="23">
        <v>5</v>
      </c>
      <c r="H7552" s="25">
        <v>26.318321229999999</v>
      </c>
    </row>
    <row r="7553" spans="1:8">
      <c r="A7553" s="23">
        <v>7550</v>
      </c>
      <c r="B7553" s="23">
        <v>1500</v>
      </c>
      <c r="C7553" s="23">
        <v>0.9</v>
      </c>
      <c r="D7553" s="23">
        <v>3000</v>
      </c>
      <c r="E7553" s="23">
        <v>50</v>
      </c>
      <c r="F7553" s="23">
        <v>30</v>
      </c>
      <c r="G7553" s="23">
        <v>10</v>
      </c>
      <c r="H7553" s="25">
        <v>24.827148439999998</v>
      </c>
    </row>
    <row r="7554" spans="1:8">
      <c r="A7554" s="23">
        <v>7551</v>
      </c>
      <c r="B7554" s="23">
        <v>1500</v>
      </c>
      <c r="C7554" s="23">
        <v>0.9</v>
      </c>
      <c r="D7554" s="23">
        <v>3000</v>
      </c>
      <c r="E7554" s="23">
        <v>50</v>
      </c>
      <c r="F7554" s="23">
        <v>30</v>
      </c>
      <c r="G7554" s="23">
        <v>40</v>
      </c>
      <c r="H7554" s="25">
        <v>21.663444519999999</v>
      </c>
    </row>
    <row r="7555" spans="1:8">
      <c r="A7555" s="23">
        <v>7552</v>
      </c>
      <c r="B7555" s="23">
        <v>1500</v>
      </c>
      <c r="C7555" s="23">
        <v>0.9</v>
      </c>
      <c r="D7555" s="23">
        <v>3000</v>
      </c>
      <c r="E7555" s="23">
        <v>50</v>
      </c>
      <c r="F7555" s="23">
        <v>30</v>
      </c>
      <c r="G7555" s="23">
        <v>70</v>
      </c>
      <c r="H7555" s="25">
        <v>19.871589660000001</v>
      </c>
    </row>
    <row r="7556" spans="1:8">
      <c r="A7556" s="23">
        <v>7553</v>
      </c>
      <c r="B7556" s="23">
        <v>1500</v>
      </c>
      <c r="C7556" s="23">
        <v>0.9</v>
      </c>
      <c r="D7556" s="23">
        <v>3000</v>
      </c>
      <c r="E7556" s="23">
        <v>50</v>
      </c>
      <c r="F7556" s="23">
        <v>30</v>
      </c>
      <c r="G7556" s="23">
        <v>100</v>
      </c>
      <c r="H7556" s="25">
        <v>18.465442660000001</v>
      </c>
    </row>
    <row r="7557" spans="1:8">
      <c r="A7557" s="23">
        <v>7554</v>
      </c>
      <c r="B7557" s="23">
        <v>1500</v>
      </c>
      <c r="C7557" s="23">
        <v>0.9</v>
      </c>
      <c r="D7557" s="23">
        <v>3000</v>
      </c>
      <c r="E7557" s="23">
        <v>50</v>
      </c>
      <c r="F7557" s="23">
        <v>60</v>
      </c>
      <c r="G7557" s="23">
        <v>0</v>
      </c>
      <c r="H7557" s="25">
        <v>22.29361153</v>
      </c>
    </row>
    <row r="7558" spans="1:8">
      <c r="A7558" s="23">
        <v>7555</v>
      </c>
      <c r="B7558" s="23">
        <v>1500</v>
      </c>
      <c r="C7558" s="23">
        <v>0.9</v>
      </c>
      <c r="D7558" s="23">
        <v>3000</v>
      </c>
      <c r="E7558" s="23">
        <v>50</v>
      </c>
      <c r="F7558" s="23">
        <v>60</v>
      </c>
      <c r="G7558" s="23">
        <v>5</v>
      </c>
      <c r="H7558" s="25">
        <v>19.726762770000001</v>
      </c>
    </row>
    <row r="7559" spans="1:8">
      <c r="A7559" s="23">
        <v>7556</v>
      </c>
      <c r="B7559" s="23">
        <v>1500</v>
      </c>
      <c r="C7559" s="23">
        <v>0.9</v>
      </c>
      <c r="D7559" s="23">
        <v>3000</v>
      </c>
      <c r="E7559" s="23">
        <v>50</v>
      </c>
      <c r="F7559" s="23">
        <v>60</v>
      </c>
      <c r="G7559" s="23">
        <v>10</v>
      </c>
      <c r="H7559" s="25">
        <v>18.553779599999999</v>
      </c>
    </row>
    <row r="7560" spans="1:8">
      <c r="A7560" s="23">
        <v>7557</v>
      </c>
      <c r="B7560" s="23">
        <v>1500</v>
      </c>
      <c r="C7560" s="23">
        <v>0.9</v>
      </c>
      <c r="D7560" s="23">
        <v>3000</v>
      </c>
      <c r="E7560" s="23">
        <v>50</v>
      </c>
      <c r="F7560" s="23">
        <v>60</v>
      </c>
      <c r="G7560" s="23">
        <v>40</v>
      </c>
      <c r="H7560" s="25">
        <v>16.245088580000001</v>
      </c>
    </row>
    <row r="7561" spans="1:8">
      <c r="A7561" s="23">
        <v>7558</v>
      </c>
      <c r="B7561" s="23">
        <v>1500</v>
      </c>
      <c r="C7561" s="23">
        <v>0.9</v>
      </c>
      <c r="D7561" s="23">
        <v>3000</v>
      </c>
      <c r="E7561" s="23">
        <v>50</v>
      </c>
      <c r="F7561" s="23">
        <v>60</v>
      </c>
      <c r="G7561" s="23">
        <v>70</v>
      </c>
      <c r="H7561" s="25">
        <v>14.78060722</v>
      </c>
    </row>
    <row r="7562" spans="1:8">
      <c r="A7562" s="23">
        <v>7559</v>
      </c>
      <c r="B7562" s="23">
        <v>1500</v>
      </c>
      <c r="C7562" s="23">
        <v>0.9</v>
      </c>
      <c r="D7562" s="23">
        <v>3000</v>
      </c>
      <c r="E7562" s="23">
        <v>50</v>
      </c>
      <c r="F7562" s="23">
        <v>60</v>
      </c>
      <c r="G7562" s="23">
        <v>100</v>
      </c>
      <c r="H7562" s="25">
        <v>13.6389513</v>
      </c>
    </row>
    <row r="7563" spans="1:8">
      <c r="A7563" s="23">
        <v>7560</v>
      </c>
      <c r="B7563" s="23">
        <v>1500</v>
      </c>
      <c r="C7563" s="23">
        <v>0.8</v>
      </c>
      <c r="D7563" s="23">
        <v>10</v>
      </c>
      <c r="E7563" s="23">
        <v>1</v>
      </c>
      <c r="F7563" s="23">
        <v>0</v>
      </c>
      <c r="G7563" s="23">
        <v>0</v>
      </c>
      <c r="H7563" s="25">
        <v>0</v>
      </c>
    </row>
    <row r="7564" spans="1:8">
      <c r="A7564" s="23">
        <v>7561</v>
      </c>
      <c r="B7564" s="23">
        <v>1500</v>
      </c>
      <c r="C7564" s="23">
        <v>0.8</v>
      </c>
      <c r="D7564" s="23">
        <v>10</v>
      </c>
      <c r="E7564" s="23">
        <v>1</v>
      </c>
      <c r="F7564" s="23">
        <v>0</v>
      </c>
      <c r="G7564" s="23">
        <v>5</v>
      </c>
      <c r="H7564" s="25">
        <v>0</v>
      </c>
    </row>
    <row r="7565" spans="1:8">
      <c r="A7565" s="23">
        <v>7562</v>
      </c>
      <c r="B7565" s="23">
        <v>1500</v>
      </c>
      <c r="C7565" s="23">
        <v>0.8</v>
      </c>
      <c r="D7565" s="23">
        <v>10</v>
      </c>
      <c r="E7565" s="23">
        <v>1</v>
      </c>
      <c r="F7565" s="23">
        <v>0</v>
      </c>
      <c r="G7565" s="23">
        <v>10</v>
      </c>
      <c r="H7565" s="25">
        <v>0</v>
      </c>
    </row>
    <row r="7566" spans="1:8">
      <c r="A7566" s="23">
        <v>7563</v>
      </c>
      <c r="B7566" s="23">
        <v>1500</v>
      </c>
      <c r="C7566" s="23">
        <v>0.8</v>
      </c>
      <c r="D7566" s="23">
        <v>10</v>
      </c>
      <c r="E7566" s="23">
        <v>1</v>
      </c>
      <c r="F7566" s="23">
        <v>0</v>
      </c>
      <c r="G7566" s="23">
        <v>40</v>
      </c>
      <c r="H7566" s="25">
        <v>0</v>
      </c>
    </row>
    <row r="7567" spans="1:8">
      <c r="A7567" s="23">
        <v>7564</v>
      </c>
      <c r="B7567" s="23">
        <v>1500</v>
      </c>
      <c r="C7567" s="23">
        <v>0.8</v>
      </c>
      <c r="D7567" s="23">
        <v>10</v>
      </c>
      <c r="E7567" s="23">
        <v>1</v>
      </c>
      <c r="F7567" s="23">
        <v>0</v>
      </c>
      <c r="G7567" s="23">
        <v>70</v>
      </c>
      <c r="H7567" s="25">
        <v>0</v>
      </c>
    </row>
    <row r="7568" spans="1:8">
      <c r="A7568" s="23">
        <v>7565</v>
      </c>
      <c r="B7568" s="23">
        <v>1500</v>
      </c>
      <c r="C7568" s="23">
        <v>0.8</v>
      </c>
      <c r="D7568" s="23">
        <v>10</v>
      </c>
      <c r="E7568" s="23">
        <v>1</v>
      </c>
      <c r="F7568" s="23">
        <v>0</v>
      </c>
      <c r="G7568" s="23">
        <v>100</v>
      </c>
      <c r="H7568" s="25">
        <v>0</v>
      </c>
    </row>
    <row r="7569" spans="1:8">
      <c r="A7569" s="23">
        <v>7566</v>
      </c>
      <c r="B7569" s="23">
        <v>1500</v>
      </c>
      <c r="C7569" s="23">
        <v>0.8</v>
      </c>
      <c r="D7569" s="23">
        <v>10</v>
      </c>
      <c r="E7569" s="23">
        <v>1</v>
      </c>
      <c r="F7569" s="23">
        <v>30</v>
      </c>
      <c r="G7569" s="23">
        <v>0</v>
      </c>
      <c r="H7569" s="25">
        <v>0</v>
      </c>
    </row>
    <row r="7570" spans="1:8">
      <c r="A7570" s="23">
        <v>7567</v>
      </c>
      <c r="B7570" s="23">
        <v>1500</v>
      </c>
      <c r="C7570" s="23">
        <v>0.8</v>
      </c>
      <c r="D7570" s="23">
        <v>10</v>
      </c>
      <c r="E7570" s="23">
        <v>1</v>
      </c>
      <c r="F7570" s="23">
        <v>30</v>
      </c>
      <c r="G7570" s="23">
        <v>5</v>
      </c>
      <c r="H7570" s="25">
        <v>0</v>
      </c>
    </row>
    <row r="7571" spans="1:8">
      <c r="A7571" s="23">
        <v>7568</v>
      </c>
      <c r="B7571" s="23">
        <v>1500</v>
      </c>
      <c r="C7571" s="23">
        <v>0.8</v>
      </c>
      <c r="D7571" s="23">
        <v>10</v>
      </c>
      <c r="E7571" s="23">
        <v>1</v>
      </c>
      <c r="F7571" s="23">
        <v>30</v>
      </c>
      <c r="G7571" s="23">
        <v>10</v>
      </c>
      <c r="H7571" s="25">
        <v>0</v>
      </c>
    </row>
    <row r="7572" spans="1:8">
      <c r="A7572" s="23">
        <v>7569</v>
      </c>
      <c r="B7572" s="23">
        <v>1500</v>
      </c>
      <c r="C7572" s="23">
        <v>0.8</v>
      </c>
      <c r="D7572" s="23">
        <v>10</v>
      </c>
      <c r="E7572" s="23">
        <v>1</v>
      </c>
      <c r="F7572" s="23">
        <v>30</v>
      </c>
      <c r="G7572" s="23">
        <v>40</v>
      </c>
      <c r="H7572" s="25">
        <v>0</v>
      </c>
    </row>
    <row r="7573" spans="1:8">
      <c r="A7573" s="23">
        <v>7570</v>
      </c>
      <c r="B7573" s="23">
        <v>1500</v>
      </c>
      <c r="C7573" s="23">
        <v>0.8</v>
      </c>
      <c r="D7573" s="23">
        <v>10</v>
      </c>
      <c r="E7573" s="23">
        <v>1</v>
      </c>
      <c r="F7573" s="23">
        <v>30</v>
      </c>
      <c r="G7573" s="23">
        <v>70</v>
      </c>
      <c r="H7573" s="25">
        <v>0</v>
      </c>
    </row>
    <row r="7574" spans="1:8">
      <c r="A7574" s="23">
        <v>7571</v>
      </c>
      <c r="B7574" s="23">
        <v>1500</v>
      </c>
      <c r="C7574" s="23">
        <v>0.8</v>
      </c>
      <c r="D7574" s="23">
        <v>10</v>
      </c>
      <c r="E7574" s="23">
        <v>1</v>
      </c>
      <c r="F7574" s="23">
        <v>30</v>
      </c>
      <c r="G7574" s="23">
        <v>100</v>
      </c>
      <c r="H7574" s="25">
        <v>0</v>
      </c>
    </row>
    <row r="7575" spans="1:8">
      <c r="A7575" s="23">
        <v>7572</v>
      </c>
      <c r="B7575" s="23">
        <v>1500</v>
      </c>
      <c r="C7575" s="23">
        <v>0.8</v>
      </c>
      <c r="D7575" s="23">
        <v>10</v>
      </c>
      <c r="E7575" s="23">
        <v>1</v>
      </c>
      <c r="F7575" s="23">
        <v>60</v>
      </c>
      <c r="G7575" s="23">
        <v>0</v>
      </c>
      <c r="H7575" s="25">
        <v>0</v>
      </c>
    </row>
    <row r="7576" spans="1:8">
      <c r="A7576" s="23">
        <v>7573</v>
      </c>
      <c r="B7576" s="23">
        <v>1500</v>
      </c>
      <c r="C7576" s="23">
        <v>0.8</v>
      </c>
      <c r="D7576" s="23">
        <v>10</v>
      </c>
      <c r="E7576" s="23">
        <v>1</v>
      </c>
      <c r="F7576" s="23">
        <v>60</v>
      </c>
      <c r="G7576" s="23">
        <v>5</v>
      </c>
      <c r="H7576" s="25">
        <v>0</v>
      </c>
    </row>
    <row r="7577" spans="1:8">
      <c r="A7577" s="23">
        <v>7574</v>
      </c>
      <c r="B7577" s="23">
        <v>1500</v>
      </c>
      <c r="C7577" s="23">
        <v>0.8</v>
      </c>
      <c r="D7577" s="23">
        <v>10</v>
      </c>
      <c r="E7577" s="23">
        <v>1</v>
      </c>
      <c r="F7577" s="23">
        <v>60</v>
      </c>
      <c r="G7577" s="23">
        <v>10</v>
      </c>
      <c r="H7577" s="25">
        <v>0</v>
      </c>
    </row>
    <row r="7578" spans="1:8">
      <c r="A7578" s="23">
        <v>7575</v>
      </c>
      <c r="B7578" s="23">
        <v>1500</v>
      </c>
      <c r="C7578" s="23">
        <v>0.8</v>
      </c>
      <c r="D7578" s="23">
        <v>10</v>
      </c>
      <c r="E7578" s="23">
        <v>1</v>
      </c>
      <c r="F7578" s="23">
        <v>60</v>
      </c>
      <c r="G7578" s="23">
        <v>40</v>
      </c>
      <c r="H7578" s="25">
        <v>0</v>
      </c>
    </row>
    <row r="7579" spans="1:8">
      <c r="A7579" s="23">
        <v>7576</v>
      </c>
      <c r="B7579" s="23">
        <v>1500</v>
      </c>
      <c r="C7579" s="23">
        <v>0.8</v>
      </c>
      <c r="D7579" s="23">
        <v>10</v>
      </c>
      <c r="E7579" s="23">
        <v>1</v>
      </c>
      <c r="F7579" s="23">
        <v>60</v>
      </c>
      <c r="G7579" s="23">
        <v>70</v>
      </c>
      <c r="H7579" s="25">
        <v>0</v>
      </c>
    </row>
    <row r="7580" spans="1:8">
      <c r="A7580" s="23">
        <v>7577</v>
      </c>
      <c r="B7580" s="23">
        <v>1500</v>
      </c>
      <c r="C7580" s="23">
        <v>0.8</v>
      </c>
      <c r="D7580" s="23">
        <v>10</v>
      </c>
      <c r="E7580" s="23">
        <v>1</v>
      </c>
      <c r="F7580" s="23">
        <v>60</v>
      </c>
      <c r="G7580" s="23">
        <v>100</v>
      </c>
      <c r="H7580" s="25">
        <v>0</v>
      </c>
    </row>
    <row r="7581" spans="1:8">
      <c r="A7581" s="23">
        <v>7578</v>
      </c>
      <c r="B7581" s="23">
        <v>1500</v>
      </c>
      <c r="C7581" s="23">
        <v>0.8</v>
      </c>
      <c r="D7581" s="23">
        <v>10</v>
      </c>
      <c r="E7581" s="23">
        <v>5</v>
      </c>
      <c r="F7581" s="23">
        <v>0</v>
      </c>
      <c r="G7581" s="23">
        <v>0</v>
      </c>
      <c r="H7581" s="25">
        <v>2.2577543260000001</v>
      </c>
    </row>
    <row r="7582" spans="1:8">
      <c r="A7582" s="23">
        <v>7579</v>
      </c>
      <c r="B7582" s="23">
        <v>1500</v>
      </c>
      <c r="C7582" s="23">
        <v>0.8</v>
      </c>
      <c r="D7582" s="23">
        <v>10</v>
      </c>
      <c r="E7582" s="23">
        <v>5</v>
      </c>
      <c r="F7582" s="23">
        <v>0</v>
      </c>
      <c r="G7582" s="23">
        <v>5</v>
      </c>
      <c r="H7582" s="25">
        <v>0</v>
      </c>
    </row>
    <row r="7583" spans="1:8">
      <c r="A7583" s="23">
        <v>7580</v>
      </c>
      <c r="B7583" s="23">
        <v>1500</v>
      </c>
      <c r="C7583" s="23">
        <v>0.8</v>
      </c>
      <c r="D7583" s="23">
        <v>10</v>
      </c>
      <c r="E7583" s="23">
        <v>5</v>
      </c>
      <c r="F7583" s="23">
        <v>0</v>
      </c>
      <c r="G7583" s="23">
        <v>10</v>
      </c>
      <c r="H7583" s="25">
        <v>0</v>
      </c>
    </row>
    <row r="7584" spans="1:8">
      <c r="A7584" s="23">
        <v>7581</v>
      </c>
      <c r="B7584" s="23">
        <v>1500</v>
      </c>
      <c r="C7584" s="23">
        <v>0.8</v>
      </c>
      <c r="D7584" s="23">
        <v>10</v>
      </c>
      <c r="E7584" s="23">
        <v>5</v>
      </c>
      <c r="F7584" s="23">
        <v>0</v>
      </c>
      <c r="G7584" s="23">
        <v>40</v>
      </c>
      <c r="H7584" s="25">
        <v>0</v>
      </c>
    </row>
    <row r="7585" spans="1:8">
      <c r="A7585" s="23">
        <v>7582</v>
      </c>
      <c r="B7585" s="23">
        <v>1500</v>
      </c>
      <c r="C7585" s="23">
        <v>0.8</v>
      </c>
      <c r="D7585" s="23">
        <v>10</v>
      </c>
      <c r="E7585" s="23">
        <v>5</v>
      </c>
      <c r="F7585" s="23">
        <v>0</v>
      </c>
      <c r="G7585" s="23">
        <v>70</v>
      </c>
      <c r="H7585" s="25">
        <v>0</v>
      </c>
    </row>
    <row r="7586" spans="1:8">
      <c r="A7586" s="23">
        <v>7583</v>
      </c>
      <c r="B7586" s="23">
        <v>1500</v>
      </c>
      <c r="C7586" s="23">
        <v>0.8</v>
      </c>
      <c r="D7586" s="23">
        <v>10</v>
      </c>
      <c r="E7586" s="23">
        <v>5</v>
      </c>
      <c r="F7586" s="23">
        <v>0</v>
      </c>
      <c r="G7586" s="23">
        <v>100</v>
      </c>
      <c r="H7586" s="25">
        <v>0</v>
      </c>
    </row>
    <row r="7587" spans="1:8">
      <c r="A7587" s="23">
        <v>7584</v>
      </c>
      <c r="B7587" s="23">
        <v>1500</v>
      </c>
      <c r="C7587" s="23">
        <v>0.8</v>
      </c>
      <c r="D7587" s="23">
        <v>10</v>
      </c>
      <c r="E7587" s="23">
        <v>5</v>
      </c>
      <c r="F7587" s="23">
        <v>30</v>
      </c>
      <c r="G7587" s="23">
        <v>0</v>
      </c>
      <c r="H7587" s="25">
        <v>2.2552285190000001</v>
      </c>
    </row>
    <row r="7588" spans="1:8">
      <c r="A7588" s="23">
        <v>7585</v>
      </c>
      <c r="B7588" s="23">
        <v>1500</v>
      </c>
      <c r="C7588" s="23">
        <v>0.8</v>
      </c>
      <c r="D7588" s="23">
        <v>10</v>
      </c>
      <c r="E7588" s="23">
        <v>5</v>
      </c>
      <c r="F7588" s="23">
        <v>30</v>
      </c>
      <c r="G7588" s="23">
        <v>5</v>
      </c>
      <c r="H7588" s="25">
        <v>0</v>
      </c>
    </row>
    <row r="7589" spans="1:8">
      <c r="A7589" s="23">
        <v>7586</v>
      </c>
      <c r="B7589" s="23">
        <v>1500</v>
      </c>
      <c r="C7589" s="23">
        <v>0.8</v>
      </c>
      <c r="D7589" s="23">
        <v>10</v>
      </c>
      <c r="E7589" s="23">
        <v>5</v>
      </c>
      <c r="F7589" s="23">
        <v>30</v>
      </c>
      <c r="G7589" s="23">
        <v>10</v>
      </c>
      <c r="H7589" s="25">
        <v>0</v>
      </c>
    </row>
    <row r="7590" spans="1:8">
      <c r="A7590" s="23">
        <v>7587</v>
      </c>
      <c r="B7590" s="23">
        <v>1500</v>
      </c>
      <c r="C7590" s="23">
        <v>0.8</v>
      </c>
      <c r="D7590" s="23">
        <v>10</v>
      </c>
      <c r="E7590" s="23">
        <v>5</v>
      </c>
      <c r="F7590" s="23">
        <v>30</v>
      </c>
      <c r="G7590" s="23">
        <v>40</v>
      </c>
      <c r="H7590" s="25">
        <v>0</v>
      </c>
    </row>
    <row r="7591" spans="1:8">
      <c r="A7591" s="23">
        <v>7588</v>
      </c>
      <c r="B7591" s="23">
        <v>1500</v>
      </c>
      <c r="C7591" s="23">
        <v>0.8</v>
      </c>
      <c r="D7591" s="23">
        <v>10</v>
      </c>
      <c r="E7591" s="23">
        <v>5</v>
      </c>
      <c r="F7591" s="23">
        <v>30</v>
      </c>
      <c r="G7591" s="23">
        <v>70</v>
      </c>
      <c r="H7591" s="25">
        <v>0</v>
      </c>
    </row>
    <row r="7592" spans="1:8">
      <c r="A7592" s="23">
        <v>7589</v>
      </c>
      <c r="B7592" s="23">
        <v>1500</v>
      </c>
      <c r="C7592" s="23">
        <v>0.8</v>
      </c>
      <c r="D7592" s="23">
        <v>10</v>
      </c>
      <c r="E7592" s="23">
        <v>5</v>
      </c>
      <c r="F7592" s="23">
        <v>30</v>
      </c>
      <c r="G7592" s="23">
        <v>100</v>
      </c>
      <c r="H7592" s="25">
        <v>0</v>
      </c>
    </row>
    <row r="7593" spans="1:8">
      <c r="A7593" s="23">
        <v>7590</v>
      </c>
      <c r="B7593" s="23">
        <v>1500</v>
      </c>
      <c r="C7593" s="23">
        <v>0.8</v>
      </c>
      <c r="D7593" s="23">
        <v>10</v>
      </c>
      <c r="E7593" s="23">
        <v>5</v>
      </c>
      <c r="F7593" s="23">
        <v>60</v>
      </c>
      <c r="G7593" s="23">
        <v>0</v>
      </c>
      <c r="H7593" s="25">
        <v>2.2412509919999999</v>
      </c>
    </row>
    <row r="7594" spans="1:8">
      <c r="A7594" s="23">
        <v>7591</v>
      </c>
      <c r="B7594" s="23">
        <v>1500</v>
      </c>
      <c r="C7594" s="23">
        <v>0.8</v>
      </c>
      <c r="D7594" s="23">
        <v>10</v>
      </c>
      <c r="E7594" s="23">
        <v>5</v>
      </c>
      <c r="F7594" s="23">
        <v>60</v>
      </c>
      <c r="G7594" s="23">
        <v>5</v>
      </c>
      <c r="H7594" s="25">
        <v>0</v>
      </c>
    </row>
    <row r="7595" spans="1:8">
      <c r="A7595" s="23">
        <v>7592</v>
      </c>
      <c r="B7595" s="23">
        <v>1500</v>
      </c>
      <c r="C7595" s="23">
        <v>0.8</v>
      </c>
      <c r="D7595" s="23">
        <v>10</v>
      </c>
      <c r="E7595" s="23">
        <v>5</v>
      </c>
      <c r="F7595" s="23">
        <v>60</v>
      </c>
      <c r="G7595" s="23">
        <v>10</v>
      </c>
      <c r="H7595" s="25">
        <v>0</v>
      </c>
    </row>
    <row r="7596" spans="1:8">
      <c r="A7596" s="23">
        <v>7593</v>
      </c>
      <c r="B7596" s="23">
        <v>1500</v>
      </c>
      <c r="C7596" s="23">
        <v>0.8</v>
      </c>
      <c r="D7596" s="23">
        <v>10</v>
      </c>
      <c r="E7596" s="23">
        <v>5</v>
      </c>
      <c r="F7596" s="23">
        <v>60</v>
      </c>
      <c r="G7596" s="23">
        <v>40</v>
      </c>
      <c r="H7596" s="25">
        <v>0</v>
      </c>
    </row>
    <row r="7597" spans="1:8">
      <c r="A7597" s="23">
        <v>7594</v>
      </c>
      <c r="B7597" s="23">
        <v>1500</v>
      </c>
      <c r="C7597" s="23">
        <v>0.8</v>
      </c>
      <c r="D7597" s="23">
        <v>10</v>
      </c>
      <c r="E7597" s="23">
        <v>5</v>
      </c>
      <c r="F7597" s="23">
        <v>60</v>
      </c>
      <c r="G7597" s="23">
        <v>70</v>
      </c>
      <c r="H7597" s="25">
        <v>0</v>
      </c>
    </row>
    <row r="7598" spans="1:8">
      <c r="A7598" s="23">
        <v>7595</v>
      </c>
      <c r="B7598" s="23">
        <v>1500</v>
      </c>
      <c r="C7598" s="23">
        <v>0.8</v>
      </c>
      <c r="D7598" s="23">
        <v>10</v>
      </c>
      <c r="E7598" s="23">
        <v>5</v>
      </c>
      <c r="F7598" s="23">
        <v>60</v>
      </c>
      <c r="G7598" s="23">
        <v>100</v>
      </c>
      <c r="H7598" s="25">
        <v>0</v>
      </c>
    </row>
    <row r="7599" spans="1:8">
      <c r="A7599" s="23">
        <v>7596</v>
      </c>
      <c r="B7599" s="23">
        <v>1500</v>
      </c>
      <c r="C7599" s="23">
        <v>0.8</v>
      </c>
      <c r="D7599" s="23">
        <v>10</v>
      </c>
      <c r="E7599" s="23">
        <v>10</v>
      </c>
      <c r="F7599" s="23">
        <v>0</v>
      </c>
      <c r="G7599" s="23">
        <v>0</v>
      </c>
      <c r="H7599" s="25">
        <v>4.4264979359999996</v>
      </c>
    </row>
    <row r="7600" spans="1:8">
      <c r="A7600" s="23">
        <v>7597</v>
      </c>
      <c r="B7600" s="23">
        <v>1500</v>
      </c>
      <c r="C7600" s="23">
        <v>0.8</v>
      </c>
      <c r="D7600" s="23">
        <v>10</v>
      </c>
      <c r="E7600" s="23">
        <v>10</v>
      </c>
      <c r="F7600" s="23">
        <v>0</v>
      </c>
      <c r="G7600" s="23">
        <v>5</v>
      </c>
      <c r="H7600" s="25">
        <v>3.1022877690000001</v>
      </c>
    </row>
    <row r="7601" spans="1:8">
      <c r="A7601" s="23">
        <v>7598</v>
      </c>
      <c r="B7601" s="23">
        <v>1500</v>
      </c>
      <c r="C7601" s="23">
        <v>0.8</v>
      </c>
      <c r="D7601" s="23">
        <v>10</v>
      </c>
      <c r="E7601" s="23">
        <v>10</v>
      </c>
      <c r="F7601" s="23">
        <v>0</v>
      </c>
      <c r="G7601" s="23">
        <v>10</v>
      </c>
      <c r="H7601" s="25">
        <v>3.0666754250000001</v>
      </c>
    </row>
    <row r="7602" spans="1:8">
      <c r="A7602" s="23">
        <v>7599</v>
      </c>
      <c r="B7602" s="23">
        <v>1500</v>
      </c>
      <c r="C7602" s="23">
        <v>0.8</v>
      </c>
      <c r="D7602" s="23">
        <v>10</v>
      </c>
      <c r="E7602" s="23">
        <v>10</v>
      </c>
      <c r="F7602" s="23">
        <v>0</v>
      </c>
      <c r="G7602" s="23">
        <v>40</v>
      </c>
      <c r="H7602" s="25">
        <v>3.0172946450000002</v>
      </c>
    </row>
    <row r="7603" spans="1:8">
      <c r="A7603" s="23">
        <v>7600</v>
      </c>
      <c r="B7603" s="23">
        <v>1500</v>
      </c>
      <c r="C7603" s="23">
        <v>0.8</v>
      </c>
      <c r="D7603" s="23">
        <v>10</v>
      </c>
      <c r="E7603" s="23">
        <v>10</v>
      </c>
      <c r="F7603" s="23">
        <v>0</v>
      </c>
      <c r="G7603" s="23">
        <v>70</v>
      </c>
      <c r="H7603" s="25">
        <v>2.9822535509999999</v>
      </c>
    </row>
    <row r="7604" spans="1:8">
      <c r="A7604" s="23">
        <v>7601</v>
      </c>
      <c r="B7604" s="23">
        <v>1500</v>
      </c>
      <c r="C7604" s="23">
        <v>0.8</v>
      </c>
      <c r="D7604" s="23">
        <v>10</v>
      </c>
      <c r="E7604" s="23">
        <v>10</v>
      </c>
      <c r="F7604" s="23">
        <v>0</v>
      </c>
      <c r="G7604" s="23">
        <v>100</v>
      </c>
      <c r="H7604" s="25">
        <v>2.9498238560000001</v>
      </c>
    </row>
    <row r="7605" spans="1:8">
      <c r="A7605" s="23">
        <v>7602</v>
      </c>
      <c r="B7605" s="23">
        <v>1500</v>
      </c>
      <c r="C7605" s="23">
        <v>0.8</v>
      </c>
      <c r="D7605" s="23">
        <v>10</v>
      </c>
      <c r="E7605" s="23">
        <v>10</v>
      </c>
      <c r="F7605" s="23">
        <v>30</v>
      </c>
      <c r="G7605" s="23">
        <v>0</v>
      </c>
      <c r="H7605" s="25">
        <v>4.4084606170000002</v>
      </c>
    </row>
    <row r="7606" spans="1:8">
      <c r="A7606" s="23">
        <v>7603</v>
      </c>
      <c r="B7606" s="23">
        <v>1500</v>
      </c>
      <c r="C7606" s="23">
        <v>0.8</v>
      </c>
      <c r="D7606" s="23">
        <v>10</v>
      </c>
      <c r="E7606" s="23">
        <v>10</v>
      </c>
      <c r="F7606" s="23">
        <v>30</v>
      </c>
      <c r="G7606" s="23">
        <v>5</v>
      </c>
      <c r="H7606" s="25">
        <v>3.0440576080000001</v>
      </c>
    </row>
    <row r="7607" spans="1:8">
      <c r="A7607" s="23">
        <v>7604</v>
      </c>
      <c r="B7607" s="23">
        <v>1500</v>
      </c>
      <c r="C7607" s="23">
        <v>0.8</v>
      </c>
      <c r="D7607" s="23">
        <v>10</v>
      </c>
      <c r="E7607" s="23">
        <v>10</v>
      </c>
      <c r="F7607" s="23">
        <v>30</v>
      </c>
      <c r="G7607" s="23">
        <v>10</v>
      </c>
      <c r="H7607" s="25">
        <v>3.0021967890000001</v>
      </c>
    </row>
    <row r="7608" spans="1:8">
      <c r="A7608" s="23">
        <v>7605</v>
      </c>
      <c r="B7608" s="23">
        <v>1500</v>
      </c>
      <c r="C7608" s="23">
        <v>0.8</v>
      </c>
      <c r="D7608" s="23">
        <v>10</v>
      </c>
      <c r="E7608" s="23">
        <v>10</v>
      </c>
      <c r="F7608" s="23">
        <v>30</v>
      </c>
      <c r="G7608" s="23">
        <v>40</v>
      </c>
      <c r="H7608" s="25">
        <v>2.9111042020000002</v>
      </c>
    </row>
    <row r="7609" spans="1:8">
      <c r="A7609" s="23">
        <v>7606</v>
      </c>
      <c r="B7609" s="23">
        <v>1500</v>
      </c>
      <c r="C7609" s="23">
        <v>0.8</v>
      </c>
      <c r="D7609" s="23">
        <v>10</v>
      </c>
      <c r="E7609" s="23">
        <v>10</v>
      </c>
      <c r="F7609" s="23">
        <v>30</v>
      </c>
      <c r="G7609" s="23">
        <v>70</v>
      </c>
      <c r="H7609" s="25">
        <v>2.8636569980000002</v>
      </c>
    </row>
    <row r="7610" spans="1:8">
      <c r="A7610" s="23">
        <v>7607</v>
      </c>
      <c r="B7610" s="23">
        <v>1500</v>
      </c>
      <c r="C7610" s="23">
        <v>0.8</v>
      </c>
      <c r="D7610" s="23">
        <v>10</v>
      </c>
      <c r="E7610" s="23">
        <v>10</v>
      </c>
      <c r="F7610" s="23">
        <v>30</v>
      </c>
      <c r="G7610" s="23">
        <v>100</v>
      </c>
      <c r="H7610" s="25">
        <v>2.8255624770000001</v>
      </c>
    </row>
    <row r="7611" spans="1:8">
      <c r="A7611" s="23">
        <v>7608</v>
      </c>
      <c r="B7611" s="23">
        <v>1500</v>
      </c>
      <c r="C7611" s="23">
        <v>0.8</v>
      </c>
      <c r="D7611" s="23">
        <v>10</v>
      </c>
      <c r="E7611" s="23">
        <v>10</v>
      </c>
      <c r="F7611" s="23">
        <v>60</v>
      </c>
      <c r="G7611" s="23">
        <v>0</v>
      </c>
      <c r="H7611" s="25">
        <v>4.3177990910000004</v>
      </c>
    </row>
    <row r="7612" spans="1:8">
      <c r="A7612" s="23">
        <v>7609</v>
      </c>
      <c r="B7612" s="23">
        <v>1500</v>
      </c>
      <c r="C7612" s="23">
        <v>0.8</v>
      </c>
      <c r="D7612" s="23">
        <v>10</v>
      </c>
      <c r="E7612" s="23">
        <v>10</v>
      </c>
      <c r="F7612" s="23">
        <v>60</v>
      </c>
      <c r="G7612" s="23">
        <v>5</v>
      </c>
      <c r="H7612" s="25">
        <v>2.7059652810000001</v>
      </c>
    </row>
    <row r="7613" spans="1:8">
      <c r="A7613" s="23">
        <v>7610</v>
      </c>
      <c r="B7613" s="23">
        <v>1500</v>
      </c>
      <c r="C7613" s="23">
        <v>0.8</v>
      </c>
      <c r="D7613" s="23">
        <v>10</v>
      </c>
      <c r="E7613" s="23">
        <v>10</v>
      </c>
      <c r="F7613" s="23">
        <v>60</v>
      </c>
      <c r="G7613" s="23">
        <v>10</v>
      </c>
      <c r="H7613" s="25">
        <v>2.540379524</v>
      </c>
    </row>
    <row r="7614" spans="1:8">
      <c r="A7614" s="23">
        <v>7611</v>
      </c>
      <c r="B7614" s="23">
        <v>1500</v>
      </c>
      <c r="C7614" s="23">
        <v>0.8</v>
      </c>
      <c r="D7614" s="23">
        <v>10</v>
      </c>
      <c r="E7614" s="23">
        <v>10</v>
      </c>
      <c r="F7614" s="23">
        <v>60</v>
      </c>
      <c r="G7614" s="23">
        <v>40</v>
      </c>
      <c r="H7614" s="25">
        <v>0</v>
      </c>
    </row>
    <row r="7615" spans="1:8">
      <c r="A7615" s="23">
        <v>7612</v>
      </c>
      <c r="B7615" s="23">
        <v>1500</v>
      </c>
      <c r="C7615" s="23">
        <v>0.8</v>
      </c>
      <c r="D7615" s="23">
        <v>10</v>
      </c>
      <c r="E7615" s="23">
        <v>10</v>
      </c>
      <c r="F7615" s="23">
        <v>60</v>
      </c>
      <c r="G7615" s="23">
        <v>70</v>
      </c>
      <c r="H7615" s="25">
        <v>0</v>
      </c>
    </row>
    <row r="7616" spans="1:8">
      <c r="A7616" s="23">
        <v>7613</v>
      </c>
      <c r="B7616" s="23">
        <v>1500</v>
      </c>
      <c r="C7616" s="23">
        <v>0.8</v>
      </c>
      <c r="D7616" s="23">
        <v>10</v>
      </c>
      <c r="E7616" s="23">
        <v>10</v>
      </c>
      <c r="F7616" s="23">
        <v>60</v>
      </c>
      <c r="G7616" s="23">
        <v>100</v>
      </c>
      <c r="H7616" s="25">
        <v>0</v>
      </c>
    </row>
    <row r="7617" spans="1:8">
      <c r="A7617" s="23">
        <v>7614</v>
      </c>
      <c r="B7617" s="23">
        <v>1500</v>
      </c>
      <c r="C7617" s="23">
        <v>0.8</v>
      </c>
      <c r="D7617" s="23">
        <v>10</v>
      </c>
      <c r="E7617" s="23">
        <v>20</v>
      </c>
      <c r="F7617" s="23">
        <v>0</v>
      </c>
      <c r="G7617" s="23">
        <v>0</v>
      </c>
      <c r="H7617" s="25">
        <v>8.2662029270000001</v>
      </c>
    </row>
    <row r="7618" spans="1:8">
      <c r="A7618" s="23">
        <v>7615</v>
      </c>
      <c r="B7618" s="23">
        <v>1500</v>
      </c>
      <c r="C7618" s="23">
        <v>0.8</v>
      </c>
      <c r="D7618" s="23">
        <v>10</v>
      </c>
      <c r="E7618" s="23">
        <v>20</v>
      </c>
      <c r="F7618" s="23">
        <v>0</v>
      </c>
      <c r="G7618" s="23">
        <v>5</v>
      </c>
      <c r="H7618" s="25">
        <v>7.278552532</v>
      </c>
    </row>
    <row r="7619" spans="1:8">
      <c r="A7619" s="23">
        <v>7616</v>
      </c>
      <c r="B7619" s="23">
        <v>1500</v>
      </c>
      <c r="C7619" s="23">
        <v>0.8</v>
      </c>
      <c r="D7619" s="23">
        <v>10</v>
      </c>
      <c r="E7619" s="23">
        <v>20</v>
      </c>
      <c r="F7619" s="23">
        <v>0</v>
      </c>
      <c r="G7619" s="23">
        <v>10</v>
      </c>
      <c r="H7619" s="25">
        <v>7.1556224820000001</v>
      </c>
    </row>
    <row r="7620" spans="1:8">
      <c r="A7620" s="23">
        <v>7617</v>
      </c>
      <c r="B7620" s="23">
        <v>1500</v>
      </c>
      <c r="C7620" s="23">
        <v>0.8</v>
      </c>
      <c r="D7620" s="23">
        <v>10</v>
      </c>
      <c r="E7620" s="23">
        <v>20</v>
      </c>
      <c r="F7620" s="23">
        <v>0</v>
      </c>
      <c r="G7620" s="23">
        <v>40</v>
      </c>
      <c r="H7620" s="25">
        <v>6.9251670839999999</v>
      </c>
    </row>
    <row r="7621" spans="1:8">
      <c r="A7621" s="23">
        <v>7618</v>
      </c>
      <c r="B7621" s="23">
        <v>1500</v>
      </c>
      <c r="C7621" s="23">
        <v>0.8</v>
      </c>
      <c r="D7621" s="23">
        <v>10</v>
      </c>
      <c r="E7621" s="23">
        <v>20</v>
      </c>
      <c r="F7621" s="23">
        <v>0</v>
      </c>
      <c r="G7621" s="23">
        <v>70</v>
      </c>
      <c r="H7621" s="25">
        <v>6.7781810760000001</v>
      </c>
    </row>
    <row r="7622" spans="1:8">
      <c r="A7622" s="23">
        <v>7619</v>
      </c>
      <c r="B7622" s="23">
        <v>1500</v>
      </c>
      <c r="C7622" s="23">
        <v>0.8</v>
      </c>
      <c r="D7622" s="23">
        <v>10</v>
      </c>
      <c r="E7622" s="23">
        <v>20</v>
      </c>
      <c r="F7622" s="23">
        <v>0</v>
      </c>
      <c r="G7622" s="23">
        <v>100</v>
      </c>
      <c r="H7622" s="25">
        <v>6.6483192439999996</v>
      </c>
    </row>
    <row r="7623" spans="1:8">
      <c r="A7623" s="23">
        <v>7620</v>
      </c>
      <c r="B7623" s="23">
        <v>1500</v>
      </c>
      <c r="C7623" s="23">
        <v>0.8</v>
      </c>
      <c r="D7623" s="23">
        <v>10</v>
      </c>
      <c r="E7623" s="23">
        <v>20</v>
      </c>
      <c r="F7623" s="23">
        <v>30</v>
      </c>
      <c r="G7623" s="23">
        <v>0</v>
      </c>
      <c r="H7623" s="25">
        <v>8.1613254550000001</v>
      </c>
    </row>
    <row r="7624" spans="1:8">
      <c r="A7624" s="23">
        <v>7621</v>
      </c>
      <c r="B7624" s="23">
        <v>1500</v>
      </c>
      <c r="C7624" s="23">
        <v>0.8</v>
      </c>
      <c r="D7624" s="23">
        <v>10</v>
      </c>
      <c r="E7624" s="23">
        <v>20</v>
      </c>
      <c r="F7624" s="23">
        <v>30</v>
      </c>
      <c r="G7624" s="23">
        <v>5</v>
      </c>
      <c r="H7624" s="25">
        <v>7.1377491949999996</v>
      </c>
    </row>
    <row r="7625" spans="1:8">
      <c r="A7625" s="23">
        <v>7622</v>
      </c>
      <c r="B7625" s="23">
        <v>1500</v>
      </c>
      <c r="C7625" s="23">
        <v>0.8</v>
      </c>
      <c r="D7625" s="23">
        <v>10</v>
      </c>
      <c r="E7625" s="23">
        <v>20</v>
      </c>
      <c r="F7625" s="23">
        <v>30</v>
      </c>
      <c r="G7625" s="23">
        <v>10</v>
      </c>
      <c r="H7625" s="25">
        <v>7.0059108730000004</v>
      </c>
    </row>
    <row r="7626" spans="1:8">
      <c r="A7626" s="23">
        <v>7623</v>
      </c>
      <c r="B7626" s="23">
        <v>1500</v>
      </c>
      <c r="C7626" s="23">
        <v>0.8</v>
      </c>
      <c r="D7626" s="23">
        <v>10</v>
      </c>
      <c r="E7626" s="23">
        <v>20</v>
      </c>
      <c r="F7626" s="23">
        <v>30</v>
      </c>
      <c r="G7626" s="23">
        <v>40</v>
      </c>
      <c r="H7626" s="25">
        <v>6.7671504020000004</v>
      </c>
    </row>
    <row r="7627" spans="1:8">
      <c r="A7627" s="23">
        <v>7624</v>
      </c>
      <c r="B7627" s="23">
        <v>1500</v>
      </c>
      <c r="C7627" s="23">
        <v>0.8</v>
      </c>
      <c r="D7627" s="23">
        <v>10</v>
      </c>
      <c r="E7627" s="23">
        <v>20</v>
      </c>
      <c r="F7627" s="23">
        <v>30</v>
      </c>
      <c r="G7627" s="23">
        <v>70</v>
      </c>
      <c r="H7627" s="25">
        <v>6.6141986849999999</v>
      </c>
    </row>
    <row r="7628" spans="1:8">
      <c r="A7628" s="23">
        <v>7625</v>
      </c>
      <c r="B7628" s="23">
        <v>1500</v>
      </c>
      <c r="C7628" s="23">
        <v>0.8</v>
      </c>
      <c r="D7628" s="23">
        <v>10</v>
      </c>
      <c r="E7628" s="23">
        <v>20</v>
      </c>
      <c r="F7628" s="23">
        <v>30</v>
      </c>
      <c r="G7628" s="23">
        <v>100</v>
      </c>
      <c r="H7628" s="25">
        <v>6.4684791559999999</v>
      </c>
    </row>
    <row r="7629" spans="1:8">
      <c r="A7629" s="23">
        <v>7626</v>
      </c>
      <c r="B7629" s="23">
        <v>1500</v>
      </c>
      <c r="C7629" s="23">
        <v>0.8</v>
      </c>
      <c r="D7629" s="23">
        <v>10</v>
      </c>
      <c r="E7629" s="23">
        <v>20</v>
      </c>
      <c r="F7629" s="23">
        <v>60</v>
      </c>
      <c r="G7629" s="23">
        <v>0</v>
      </c>
      <c r="H7629" s="25">
        <v>7.676064491</v>
      </c>
    </row>
    <row r="7630" spans="1:8">
      <c r="A7630" s="23">
        <v>7627</v>
      </c>
      <c r="B7630" s="23">
        <v>1500</v>
      </c>
      <c r="C7630" s="23">
        <v>0.8</v>
      </c>
      <c r="D7630" s="23">
        <v>10</v>
      </c>
      <c r="E7630" s="23">
        <v>20</v>
      </c>
      <c r="F7630" s="23">
        <v>60</v>
      </c>
      <c r="G7630" s="23">
        <v>5</v>
      </c>
      <c r="H7630" s="25">
        <v>6.5388412479999998</v>
      </c>
    </row>
    <row r="7631" spans="1:8">
      <c r="A7631" s="23">
        <v>7628</v>
      </c>
      <c r="B7631" s="23">
        <v>1500</v>
      </c>
      <c r="C7631" s="23">
        <v>0.8</v>
      </c>
      <c r="D7631" s="23">
        <v>10</v>
      </c>
      <c r="E7631" s="23">
        <v>20</v>
      </c>
      <c r="F7631" s="23">
        <v>60</v>
      </c>
      <c r="G7631" s="23">
        <v>10</v>
      </c>
      <c r="H7631" s="25">
        <v>6.3774671549999997</v>
      </c>
    </row>
    <row r="7632" spans="1:8">
      <c r="A7632" s="23">
        <v>7629</v>
      </c>
      <c r="B7632" s="23">
        <v>1500</v>
      </c>
      <c r="C7632" s="23">
        <v>0.8</v>
      </c>
      <c r="D7632" s="23">
        <v>10</v>
      </c>
      <c r="E7632" s="23">
        <v>20</v>
      </c>
      <c r="F7632" s="23">
        <v>60</v>
      </c>
      <c r="G7632" s="23">
        <v>40</v>
      </c>
      <c r="H7632" s="25">
        <v>6.0782408710000002</v>
      </c>
    </row>
    <row r="7633" spans="1:8">
      <c r="A7633" s="23">
        <v>7630</v>
      </c>
      <c r="B7633" s="23">
        <v>1500</v>
      </c>
      <c r="C7633" s="23">
        <v>0.8</v>
      </c>
      <c r="D7633" s="23">
        <v>10</v>
      </c>
      <c r="E7633" s="23">
        <v>20</v>
      </c>
      <c r="F7633" s="23">
        <v>60</v>
      </c>
      <c r="G7633" s="23">
        <v>70</v>
      </c>
      <c r="H7633" s="25">
        <v>5.8720932010000002</v>
      </c>
    </row>
    <row r="7634" spans="1:8">
      <c r="A7634" s="23">
        <v>7631</v>
      </c>
      <c r="B7634" s="23">
        <v>1500</v>
      </c>
      <c r="C7634" s="23">
        <v>0.8</v>
      </c>
      <c r="D7634" s="23">
        <v>10</v>
      </c>
      <c r="E7634" s="23">
        <v>20</v>
      </c>
      <c r="F7634" s="23">
        <v>60</v>
      </c>
      <c r="G7634" s="23">
        <v>100</v>
      </c>
      <c r="H7634" s="25">
        <v>5.6918501849999998</v>
      </c>
    </row>
    <row r="7635" spans="1:8">
      <c r="A7635" s="23">
        <v>7632</v>
      </c>
      <c r="B7635" s="23">
        <v>1500</v>
      </c>
      <c r="C7635" s="23">
        <v>0.8</v>
      </c>
      <c r="D7635" s="23">
        <v>10</v>
      </c>
      <c r="E7635" s="23">
        <v>50</v>
      </c>
      <c r="F7635" s="23">
        <v>0</v>
      </c>
      <c r="G7635" s="23">
        <v>0</v>
      </c>
      <c r="H7635" s="25">
        <v>15.431906700000001</v>
      </c>
    </row>
    <row r="7636" spans="1:8">
      <c r="A7636" s="23">
        <v>7633</v>
      </c>
      <c r="B7636" s="23">
        <v>1500</v>
      </c>
      <c r="C7636" s="23">
        <v>0.8</v>
      </c>
      <c r="D7636" s="23">
        <v>10</v>
      </c>
      <c r="E7636" s="23">
        <v>50</v>
      </c>
      <c r="F7636" s="23">
        <v>0</v>
      </c>
      <c r="G7636" s="23">
        <v>5</v>
      </c>
      <c r="H7636" s="25">
        <v>14.27008247</v>
      </c>
    </row>
    <row r="7637" spans="1:8">
      <c r="A7637" s="23">
        <v>7634</v>
      </c>
      <c r="B7637" s="23">
        <v>1500</v>
      </c>
      <c r="C7637" s="23">
        <v>0.8</v>
      </c>
      <c r="D7637" s="23">
        <v>10</v>
      </c>
      <c r="E7637" s="23">
        <v>50</v>
      </c>
      <c r="F7637" s="23">
        <v>0</v>
      </c>
      <c r="G7637" s="23">
        <v>10</v>
      </c>
      <c r="H7637" s="25">
        <v>13.76209927</v>
      </c>
    </row>
    <row r="7638" spans="1:8">
      <c r="A7638" s="23">
        <v>7635</v>
      </c>
      <c r="B7638" s="23">
        <v>1500</v>
      </c>
      <c r="C7638" s="23">
        <v>0.8</v>
      </c>
      <c r="D7638" s="23">
        <v>10</v>
      </c>
      <c r="E7638" s="23">
        <v>50</v>
      </c>
      <c r="F7638" s="23">
        <v>0</v>
      </c>
      <c r="G7638" s="23">
        <v>40</v>
      </c>
      <c r="H7638" s="25">
        <v>12.704805370000001</v>
      </c>
    </row>
    <row r="7639" spans="1:8">
      <c r="A7639" s="23">
        <v>7636</v>
      </c>
      <c r="B7639" s="23">
        <v>1500</v>
      </c>
      <c r="C7639" s="23">
        <v>0.8</v>
      </c>
      <c r="D7639" s="23">
        <v>10</v>
      </c>
      <c r="E7639" s="23">
        <v>50</v>
      </c>
      <c r="F7639" s="23">
        <v>0</v>
      </c>
      <c r="G7639" s="23">
        <v>70</v>
      </c>
      <c r="H7639" s="25">
        <v>12.06172085</v>
      </c>
    </row>
    <row r="7640" spans="1:8">
      <c r="A7640" s="23">
        <v>7637</v>
      </c>
      <c r="B7640" s="23">
        <v>1500</v>
      </c>
      <c r="C7640" s="23">
        <v>0.8</v>
      </c>
      <c r="D7640" s="23">
        <v>10</v>
      </c>
      <c r="E7640" s="23">
        <v>50</v>
      </c>
      <c r="F7640" s="23">
        <v>0</v>
      </c>
      <c r="G7640" s="23">
        <v>100</v>
      </c>
      <c r="H7640" s="25">
        <v>11.496455190000001</v>
      </c>
    </row>
    <row r="7641" spans="1:8">
      <c r="A7641" s="23">
        <v>7638</v>
      </c>
      <c r="B7641" s="23">
        <v>1500</v>
      </c>
      <c r="C7641" s="23">
        <v>0.8</v>
      </c>
      <c r="D7641" s="23">
        <v>10</v>
      </c>
      <c r="E7641" s="23">
        <v>50</v>
      </c>
      <c r="F7641" s="23">
        <v>30</v>
      </c>
      <c r="G7641" s="23">
        <v>0</v>
      </c>
      <c r="H7641" s="25">
        <v>14.90493298</v>
      </c>
    </row>
    <row r="7642" spans="1:8">
      <c r="A7642" s="23">
        <v>7639</v>
      </c>
      <c r="B7642" s="23">
        <v>1500</v>
      </c>
      <c r="C7642" s="23">
        <v>0.8</v>
      </c>
      <c r="D7642" s="23">
        <v>10</v>
      </c>
      <c r="E7642" s="23">
        <v>50</v>
      </c>
      <c r="F7642" s="23">
        <v>30</v>
      </c>
      <c r="G7642" s="23">
        <v>5</v>
      </c>
      <c r="H7642" s="25">
        <v>13.70988655</v>
      </c>
    </row>
    <row r="7643" spans="1:8">
      <c r="A7643" s="23">
        <v>7640</v>
      </c>
      <c r="B7643" s="23">
        <v>1500</v>
      </c>
      <c r="C7643" s="23">
        <v>0.8</v>
      </c>
      <c r="D7643" s="23">
        <v>10</v>
      </c>
      <c r="E7643" s="23">
        <v>50</v>
      </c>
      <c r="F7643" s="23">
        <v>30</v>
      </c>
      <c r="G7643" s="23">
        <v>10</v>
      </c>
      <c r="H7643" s="25">
        <v>13.165069580000001</v>
      </c>
    </row>
    <row r="7644" spans="1:8">
      <c r="A7644" s="23">
        <v>7641</v>
      </c>
      <c r="B7644" s="23">
        <v>1500</v>
      </c>
      <c r="C7644" s="23">
        <v>0.8</v>
      </c>
      <c r="D7644" s="23">
        <v>10</v>
      </c>
      <c r="E7644" s="23">
        <v>50</v>
      </c>
      <c r="F7644" s="23">
        <v>30</v>
      </c>
      <c r="G7644" s="23">
        <v>40</v>
      </c>
      <c r="H7644" s="25">
        <v>12.10808754</v>
      </c>
    </row>
    <row r="7645" spans="1:8">
      <c r="A7645" s="23">
        <v>7642</v>
      </c>
      <c r="B7645" s="23">
        <v>1500</v>
      </c>
      <c r="C7645" s="23">
        <v>0.8</v>
      </c>
      <c r="D7645" s="23">
        <v>10</v>
      </c>
      <c r="E7645" s="23">
        <v>50</v>
      </c>
      <c r="F7645" s="23">
        <v>30</v>
      </c>
      <c r="G7645" s="23">
        <v>70</v>
      </c>
      <c r="H7645" s="25">
        <v>11.43300247</v>
      </c>
    </row>
    <row r="7646" spans="1:8">
      <c r="A7646" s="23">
        <v>7643</v>
      </c>
      <c r="B7646" s="23">
        <v>1500</v>
      </c>
      <c r="C7646" s="23">
        <v>0.8</v>
      </c>
      <c r="D7646" s="23">
        <v>10</v>
      </c>
      <c r="E7646" s="23">
        <v>50</v>
      </c>
      <c r="F7646" s="23">
        <v>30</v>
      </c>
      <c r="G7646" s="23">
        <v>100</v>
      </c>
      <c r="H7646" s="25">
        <v>10.892934800000001</v>
      </c>
    </row>
    <row r="7647" spans="1:8">
      <c r="A7647" s="23">
        <v>7644</v>
      </c>
      <c r="B7647" s="23">
        <v>1500</v>
      </c>
      <c r="C7647" s="23">
        <v>0.8</v>
      </c>
      <c r="D7647" s="23">
        <v>10</v>
      </c>
      <c r="E7647" s="23">
        <v>50</v>
      </c>
      <c r="F7647" s="23">
        <v>60</v>
      </c>
      <c r="G7647" s="23">
        <v>0</v>
      </c>
      <c r="H7647" s="25">
        <v>12.820693970000001</v>
      </c>
    </row>
    <row r="7648" spans="1:8">
      <c r="A7648" s="23">
        <v>7645</v>
      </c>
      <c r="B7648" s="23">
        <v>1500</v>
      </c>
      <c r="C7648" s="23">
        <v>0.8</v>
      </c>
      <c r="D7648" s="23">
        <v>10</v>
      </c>
      <c r="E7648" s="23">
        <v>50</v>
      </c>
      <c r="F7648" s="23">
        <v>60</v>
      </c>
      <c r="G7648" s="23">
        <v>5</v>
      </c>
      <c r="H7648" s="25">
        <v>11.30600929</v>
      </c>
    </row>
    <row r="7649" spans="1:8">
      <c r="A7649" s="23">
        <v>7646</v>
      </c>
      <c r="B7649" s="23">
        <v>1500</v>
      </c>
      <c r="C7649" s="23">
        <v>0.8</v>
      </c>
      <c r="D7649" s="23">
        <v>10</v>
      </c>
      <c r="E7649" s="23">
        <v>50</v>
      </c>
      <c r="F7649" s="23">
        <v>60</v>
      </c>
      <c r="G7649" s="23">
        <v>10</v>
      </c>
      <c r="H7649" s="25">
        <v>10.75839043</v>
      </c>
    </row>
    <row r="7650" spans="1:8">
      <c r="A7650" s="23">
        <v>7647</v>
      </c>
      <c r="B7650" s="23">
        <v>1500</v>
      </c>
      <c r="C7650" s="23">
        <v>0.8</v>
      </c>
      <c r="D7650" s="23">
        <v>10</v>
      </c>
      <c r="E7650" s="23">
        <v>50</v>
      </c>
      <c r="F7650" s="23">
        <v>60</v>
      </c>
      <c r="G7650" s="23">
        <v>40</v>
      </c>
      <c r="H7650" s="25">
        <v>9.7403621670000007</v>
      </c>
    </row>
    <row r="7651" spans="1:8">
      <c r="A7651" s="23">
        <v>7648</v>
      </c>
      <c r="B7651" s="23">
        <v>1500</v>
      </c>
      <c r="C7651" s="23">
        <v>0.8</v>
      </c>
      <c r="D7651" s="23">
        <v>10</v>
      </c>
      <c r="E7651" s="23">
        <v>50</v>
      </c>
      <c r="F7651" s="23">
        <v>60</v>
      </c>
      <c r="G7651" s="23">
        <v>70</v>
      </c>
      <c r="H7651" s="25">
        <v>9.1557140350000008</v>
      </c>
    </row>
    <row r="7652" spans="1:8">
      <c r="A7652" s="23">
        <v>7649</v>
      </c>
      <c r="B7652" s="23">
        <v>1500</v>
      </c>
      <c r="C7652" s="23">
        <v>0.8</v>
      </c>
      <c r="D7652" s="23">
        <v>10</v>
      </c>
      <c r="E7652" s="23">
        <v>50</v>
      </c>
      <c r="F7652" s="23">
        <v>60</v>
      </c>
      <c r="G7652" s="23">
        <v>100</v>
      </c>
      <c r="H7652" s="25">
        <v>8.6813993450000009</v>
      </c>
    </row>
    <row r="7653" spans="1:8">
      <c r="A7653" s="23">
        <v>7650</v>
      </c>
      <c r="B7653" s="23">
        <v>1500</v>
      </c>
      <c r="C7653" s="23">
        <v>0.8</v>
      </c>
      <c r="D7653" s="23">
        <v>50</v>
      </c>
      <c r="E7653" s="23">
        <v>1</v>
      </c>
      <c r="F7653" s="23">
        <v>0</v>
      </c>
      <c r="G7653" s="23">
        <v>0</v>
      </c>
      <c r="H7653" s="25">
        <v>2.0140900610000001</v>
      </c>
    </row>
    <row r="7654" spans="1:8">
      <c r="A7654" s="23">
        <v>7651</v>
      </c>
      <c r="B7654" s="23">
        <v>1500</v>
      </c>
      <c r="C7654" s="23">
        <v>0.8</v>
      </c>
      <c r="D7654" s="23">
        <v>50</v>
      </c>
      <c r="E7654" s="23">
        <v>1</v>
      </c>
      <c r="F7654" s="23">
        <v>0</v>
      </c>
      <c r="G7654" s="23">
        <v>5</v>
      </c>
      <c r="H7654" s="25">
        <v>0</v>
      </c>
    </row>
    <row r="7655" spans="1:8">
      <c r="A7655" s="23">
        <v>7652</v>
      </c>
      <c r="B7655" s="23">
        <v>1500</v>
      </c>
      <c r="C7655" s="23">
        <v>0.8</v>
      </c>
      <c r="D7655" s="23">
        <v>50</v>
      </c>
      <c r="E7655" s="23">
        <v>1</v>
      </c>
      <c r="F7655" s="23">
        <v>0</v>
      </c>
      <c r="G7655" s="23">
        <v>10</v>
      </c>
      <c r="H7655" s="25">
        <v>0</v>
      </c>
    </row>
    <row r="7656" spans="1:8">
      <c r="A7656" s="23">
        <v>7653</v>
      </c>
      <c r="B7656" s="23">
        <v>1500</v>
      </c>
      <c r="C7656" s="23">
        <v>0.8</v>
      </c>
      <c r="D7656" s="23">
        <v>50</v>
      </c>
      <c r="E7656" s="23">
        <v>1</v>
      </c>
      <c r="F7656" s="23">
        <v>0</v>
      </c>
      <c r="G7656" s="23">
        <v>40</v>
      </c>
      <c r="H7656" s="25">
        <v>0</v>
      </c>
    </row>
    <row r="7657" spans="1:8">
      <c r="A7657" s="23">
        <v>7654</v>
      </c>
      <c r="B7657" s="23">
        <v>1500</v>
      </c>
      <c r="C7657" s="23">
        <v>0.8</v>
      </c>
      <c r="D7657" s="23">
        <v>50</v>
      </c>
      <c r="E7657" s="23">
        <v>1</v>
      </c>
      <c r="F7657" s="23">
        <v>0</v>
      </c>
      <c r="G7657" s="23">
        <v>70</v>
      </c>
      <c r="H7657" s="25">
        <v>0</v>
      </c>
    </row>
    <row r="7658" spans="1:8">
      <c r="A7658" s="23">
        <v>7655</v>
      </c>
      <c r="B7658" s="23">
        <v>1500</v>
      </c>
      <c r="C7658" s="23">
        <v>0.8</v>
      </c>
      <c r="D7658" s="23">
        <v>50</v>
      </c>
      <c r="E7658" s="23">
        <v>1</v>
      </c>
      <c r="F7658" s="23">
        <v>0</v>
      </c>
      <c r="G7658" s="23">
        <v>100</v>
      </c>
      <c r="H7658" s="25">
        <v>0</v>
      </c>
    </row>
    <row r="7659" spans="1:8">
      <c r="A7659" s="23">
        <v>7656</v>
      </c>
      <c r="B7659" s="23">
        <v>1500</v>
      </c>
      <c r="C7659" s="23">
        <v>0.8</v>
      </c>
      <c r="D7659" s="23">
        <v>50</v>
      </c>
      <c r="E7659" s="23">
        <v>1</v>
      </c>
      <c r="F7659" s="23">
        <v>30</v>
      </c>
      <c r="G7659" s="23">
        <v>0</v>
      </c>
      <c r="H7659" s="25">
        <v>2.0124549869999999</v>
      </c>
    </row>
    <row r="7660" spans="1:8">
      <c r="A7660" s="23">
        <v>7657</v>
      </c>
      <c r="B7660" s="23">
        <v>1500</v>
      </c>
      <c r="C7660" s="23">
        <v>0.8</v>
      </c>
      <c r="D7660" s="23">
        <v>50</v>
      </c>
      <c r="E7660" s="23">
        <v>1</v>
      </c>
      <c r="F7660" s="23">
        <v>30</v>
      </c>
      <c r="G7660" s="23">
        <v>5</v>
      </c>
      <c r="H7660" s="25">
        <v>0</v>
      </c>
    </row>
    <row r="7661" spans="1:8">
      <c r="A7661" s="23">
        <v>7658</v>
      </c>
      <c r="B7661" s="23">
        <v>1500</v>
      </c>
      <c r="C7661" s="23">
        <v>0.8</v>
      </c>
      <c r="D7661" s="23">
        <v>50</v>
      </c>
      <c r="E7661" s="23">
        <v>1</v>
      </c>
      <c r="F7661" s="23">
        <v>30</v>
      </c>
      <c r="G7661" s="23">
        <v>10</v>
      </c>
      <c r="H7661" s="25">
        <v>0</v>
      </c>
    </row>
    <row r="7662" spans="1:8">
      <c r="A7662" s="23">
        <v>7659</v>
      </c>
      <c r="B7662" s="23">
        <v>1500</v>
      </c>
      <c r="C7662" s="23">
        <v>0.8</v>
      </c>
      <c r="D7662" s="23">
        <v>50</v>
      </c>
      <c r="E7662" s="23">
        <v>1</v>
      </c>
      <c r="F7662" s="23">
        <v>30</v>
      </c>
      <c r="G7662" s="23">
        <v>40</v>
      </c>
      <c r="H7662" s="25">
        <v>0</v>
      </c>
    </row>
    <row r="7663" spans="1:8">
      <c r="A7663" s="23">
        <v>7660</v>
      </c>
      <c r="B7663" s="23">
        <v>1500</v>
      </c>
      <c r="C7663" s="23">
        <v>0.8</v>
      </c>
      <c r="D7663" s="23">
        <v>50</v>
      </c>
      <c r="E7663" s="23">
        <v>1</v>
      </c>
      <c r="F7663" s="23">
        <v>30</v>
      </c>
      <c r="G7663" s="23">
        <v>70</v>
      </c>
      <c r="H7663" s="25">
        <v>0</v>
      </c>
    </row>
    <row r="7664" spans="1:8">
      <c r="A7664" s="23">
        <v>7661</v>
      </c>
      <c r="B7664" s="23">
        <v>1500</v>
      </c>
      <c r="C7664" s="23">
        <v>0.8</v>
      </c>
      <c r="D7664" s="23">
        <v>50</v>
      </c>
      <c r="E7664" s="23">
        <v>1</v>
      </c>
      <c r="F7664" s="23">
        <v>30</v>
      </c>
      <c r="G7664" s="23">
        <v>100</v>
      </c>
      <c r="H7664" s="25">
        <v>0</v>
      </c>
    </row>
    <row r="7665" spans="1:8">
      <c r="A7665" s="23">
        <v>7662</v>
      </c>
      <c r="B7665" s="23">
        <v>1500</v>
      </c>
      <c r="C7665" s="23">
        <v>0.8</v>
      </c>
      <c r="D7665" s="23">
        <v>50</v>
      </c>
      <c r="E7665" s="23">
        <v>1</v>
      </c>
      <c r="F7665" s="23">
        <v>60</v>
      </c>
      <c r="G7665" s="23">
        <v>0</v>
      </c>
      <c r="H7665" s="25">
        <v>2.0039682390000002</v>
      </c>
    </row>
    <row r="7666" spans="1:8">
      <c r="A7666" s="23">
        <v>7663</v>
      </c>
      <c r="B7666" s="23">
        <v>1500</v>
      </c>
      <c r="C7666" s="23">
        <v>0.8</v>
      </c>
      <c r="D7666" s="23">
        <v>50</v>
      </c>
      <c r="E7666" s="23">
        <v>1</v>
      </c>
      <c r="F7666" s="23">
        <v>60</v>
      </c>
      <c r="G7666" s="23">
        <v>5</v>
      </c>
      <c r="H7666" s="25">
        <v>0</v>
      </c>
    </row>
    <row r="7667" spans="1:8">
      <c r="A7667" s="23">
        <v>7664</v>
      </c>
      <c r="B7667" s="23">
        <v>1500</v>
      </c>
      <c r="C7667" s="23">
        <v>0.8</v>
      </c>
      <c r="D7667" s="23">
        <v>50</v>
      </c>
      <c r="E7667" s="23">
        <v>1</v>
      </c>
      <c r="F7667" s="23">
        <v>60</v>
      </c>
      <c r="G7667" s="23">
        <v>10</v>
      </c>
      <c r="H7667" s="25">
        <v>0</v>
      </c>
    </row>
    <row r="7668" spans="1:8">
      <c r="A7668" s="23">
        <v>7665</v>
      </c>
      <c r="B7668" s="23">
        <v>1500</v>
      </c>
      <c r="C7668" s="23">
        <v>0.8</v>
      </c>
      <c r="D7668" s="23">
        <v>50</v>
      </c>
      <c r="E7668" s="23">
        <v>1</v>
      </c>
      <c r="F7668" s="23">
        <v>60</v>
      </c>
      <c r="G7668" s="23">
        <v>40</v>
      </c>
      <c r="H7668" s="25">
        <v>0</v>
      </c>
    </row>
    <row r="7669" spans="1:8">
      <c r="A7669" s="23">
        <v>7666</v>
      </c>
      <c r="B7669" s="23">
        <v>1500</v>
      </c>
      <c r="C7669" s="23">
        <v>0.8</v>
      </c>
      <c r="D7669" s="23">
        <v>50</v>
      </c>
      <c r="E7669" s="23">
        <v>1</v>
      </c>
      <c r="F7669" s="23">
        <v>60</v>
      </c>
      <c r="G7669" s="23">
        <v>70</v>
      </c>
      <c r="H7669" s="25">
        <v>0</v>
      </c>
    </row>
    <row r="7670" spans="1:8">
      <c r="A7670" s="23">
        <v>7667</v>
      </c>
      <c r="B7670" s="23">
        <v>1500</v>
      </c>
      <c r="C7670" s="23">
        <v>0.8</v>
      </c>
      <c r="D7670" s="23">
        <v>50</v>
      </c>
      <c r="E7670" s="23">
        <v>1</v>
      </c>
      <c r="F7670" s="23">
        <v>60</v>
      </c>
      <c r="G7670" s="23">
        <v>100</v>
      </c>
      <c r="H7670" s="25">
        <v>0</v>
      </c>
    </row>
    <row r="7671" spans="1:8">
      <c r="A7671" s="23">
        <v>7668</v>
      </c>
      <c r="B7671" s="23">
        <v>1500</v>
      </c>
      <c r="C7671" s="23">
        <v>0.8</v>
      </c>
      <c r="D7671" s="23">
        <v>50</v>
      </c>
      <c r="E7671" s="23">
        <v>5</v>
      </c>
      <c r="F7671" s="23">
        <v>0</v>
      </c>
      <c r="G7671" s="23">
        <v>0</v>
      </c>
      <c r="H7671" s="25">
        <v>9.1101818080000001</v>
      </c>
    </row>
    <row r="7672" spans="1:8">
      <c r="A7672" s="23">
        <v>7669</v>
      </c>
      <c r="B7672" s="23">
        <v>1500</v>
      </c>
      <c r="C7672" s="23">
        <v>0.8</v>
      </c>
      <c r="D7672" s="23">
        <v>50</v>
      </c>
      <c r="E7672" s="23">
        <v>5</v>
      </c>
      <c r="F7672" s="23">
        <v>0</v>
      </c>
      <c r="G7672" s="23">
        <v>5</v>
      </c>
      <c r="H7672" s="25">
        <v>8.2006473540000009</v>
      </c>
    </row>
    <row r="7673" spans="1:8">
      <c r="A7673" s="23">
        <v>7670</v>
      </c>
      <c r="B7673" s="23">
        <v>1500</v>
      </c>
      <c r="C7673" s="23">
        <v>0.8</v>
      </c>
      <c r="D7673" s="23">
        <v>50</v>
      </c>
      <c r="E7673" s="23">
        <v>5</v>
      </c>
      <c r="F7673" s="23">
        <v>0</v>
      </c>
      <c r="G7673" s="23">
        <v>10</v>
      </c>
      <c r="H7673" s="25">
        <v>8.0437297819999998</v>
      </c>
    </row>
    <row r="7674" spans="1:8">
      <c r="A7674" s="23">
        <v>7671</v>
      </c>
      <c r="B7674" s="23">
        <v>1500</v>
      </c>
      <c r="C7674" s="23">
        <v>0.8</v>
      </c>
      <c r="D7674" s="23">
        <v>50</v>
      </c>
      <c r="E7674" s="23">
        <v>5</v>
      </c>
      <c r="F7674" s="23">
        <v>0</v>
      </c>
      <c r="G7674" s="23">
        <v>40</v>
      </c>
      <c r="H7674" s="25">
        <v>7.7466650010000002</v>
      </c>
    </row>
    <row r="7675" spans="1:8">
      <c r="A7675" s="23">
        <v>7672</v>
      </c>
      <c r="B7675" s="23">
        <v>1500</v>
      </c>
      <c r="C7675" s="23">
        <v>0.8</v>
      </c>
      <c r="D7675" s="23">
        <v>50</v>
      </c>
      <c r="E7675" s="23">
        <v>5</v>
      </c>
      <c r="F7675" s="23">
        <v>0</v>
      </c>
      <c r="G7675" s="23">
        <v>70</v>
      </c>
      <c r="H7675" s="25">
        <v>7.549132824</v>
      </c>
    </row>
    <row r="7676" spans="1:8">
      <c r="A7676" s="23">
        <v>7673</v>
      </c>
      <c r="B7676" s="23">
        <v>1500</v>
      </c>
      <c r="C7676" s="23">
        <v>0.8</v>
      </c>
      <c r="D7676" s="23">
        <v>50</v>
      </c>
      <c r="E7676" s="23">
        <v>5</v>
      </c>
      <c r="F7676" s="23">
        <v>0</v>
      </c>
      <c r="G7676" s="23">
        <v>100</v>
      </c>
      <c r="H7676" s="25">
        <v>7.3779354100000001</v>
      </c>
    </row>
    <row r="7677" spans="1:8">
      <c r="A7677" s="23">
        <v>7674</v>
      </c>
      <c r="B7677" s="23">
        <v>1500</v>
      </c>
      <c r="C7677" s="23">
        <v>0.8</v>
      </c>
      <c r="D7677" s="23">
        <v>50</v>
      </c>
      <c r="E7677" s="23">
        <v>5</v>
      </c>
      <c r="F7677" s="23">
        <v>30</v>
      </c>
      <c r="G7677" s="23">
        <v>0</v>
      </c>
      <c r="H7677" s="25">
        <v>8.9805727009999998</v>
      </c>
    </row>
    <row r="7678" spans="1:8">
      <c r="A7678" s="23">
        <v>7675</v>
      </c>
      <c r="B7678" s="23">
        <v>1500</v>
      </c>
      <c r="C7678" s="23">
        <v>0.8</v>
      </c>
      <c r="D7678" s="23">
        <v>50</v>
      </c>
      <c r="E7678" s="23">
        <v>5</v>
      </c>
      <c r="F7678" s="23">
        <v>30</v>
      </c>
      <c r="G7678" s="23">
        <v>5</v>
      </c>
      <c r="H7678" s="25">
        <v>8.0226764680000002</v>
      </c>
    </row>
    <row r="7679" spans="1:8">
      <c r="A7679" s="23">
        <v>7676</v>
      </c>
      <c r="B7679" s="23">
        <v>1500</v>
      </c>
      <c r="C7679" s="23">
        <v>0.8</v>
      </c>
      <c r="D7679" s="23">
        <v>50</v>
      </c>
      <c r="E7679" s="23">
        <v>5</v>
      </c>
      <c r="F7679" s="23">
        <v>30</v>
      </c>
      <c r="G7679" s="23">
        <v>10</v>
      </c>
      <c r="H7679" s="25">
        <v>7.8598232269999997</v>
      </c>
    </row>
    <row r="7680" spans="1:8">
      <c r="A7680" s="23">
        <v>7677</v>
      </c>
      <c r="B7680" s="23">
        <v>1500</v>
      </c>
      <c r="C7680" s="23">
        <v>0.8</v>
      </c>
      <c r="D7680" s="23">
        <v>50</v>
      </c>
      <c r="E7680" s="23">
        <v>5</v>
      </c>
      <c r="F7680" s="23">
        <v>30</v>
      </c>
      <c r="G7680" s="23">
        <v>40</v>
      </c>
      <c r="H7680" s="25">
        <v>7.538140297</v>
      </c>
    </row>
    <row r="7681" spans="1:8">
      <c r="A7681" s="23">
        <v>7678</v>
      </c>
      <c r="B7681" s="23">
        <v>1500</v>
      </c>
      <c r="C7681" s="23">
        <v>0.8</v>
      </c>
      <c r="D7681" s="23">
        <v>50</v>
      </c>
      <c r="E7681" s="23">
        <v>5</v>
      </c>
      <c r="F7681" s="23">
        <v>30</v>
      </c>
      <c r="G7681" s="23">
        <v>70</v>
      </c>
      <c r="H7681" s="25">
        <v>7.337968826</v>
      </c>
    </row>
    <row r="7682" spans="1:8">
      <c r="A7682" s="23">
        <v>7679</v>
      </c>
      <c r="B7682" s="23">
        <v>1500</v>
      </c>
      <c r="C7682" s="23">
        <v>0.8</v>
      </c>
      <c r="D7682" s="23">
        <v>50</v>
      </c>
      <c r="E7682" s="23">
        <v>5</v>
      </c>
      <c r="F7682" s="23">
        <v>30</v>
      </c>
      <c r="G7682" s="23">
        <v>100</v>
      </c>
      <c r="H7682" s="25">
        <v>7.1625661850000002</v>
      </c>
    </row>
    <row r="7683" spans="1:8">
      <c r="A7683" s="23">
        <v>7680</v>
      </c>
      <c r="B7683" s="23">
        <v>1500</v>
      </c>
      <c r="C7683" s="23">
        <v>0.8</v>
      </c>
      <c r="D7683" s="23">
        <v>50</v>
      </c>
      <c r="E7683" s="23">
        <v>5</v>
      </c>
      <c r="F7683" s="23">
        <v>60</v>
      </c>
      <c r="G7683" s="23">
        <v>0</v>
      </c>
      <c r="H7683" s="25">
        <v>8.3944892880000008</v>
      </c>
    </row>
    <row r="7684" spans="1:8">
      <c r="A7684" s="23">
        <v>7681</v>
      </c>
      <c r="B7684" s="23">
        <v>1500</v>
      </c>
      <c r="C7684" s="23">
        <v>0.8</v>
      </c>
      <c r="D7684" s="23">
        <v>50</v>
      </c>
      <c r="E7684" s="23">
        <v>5</v>
      </c>
      <c r="F7684" s="23">
        <v>60</v>
      </c>
      <c r="G7684" s="23">
        <v>5</v>
      </c>
      <c r="H7684" s="25">
        <v>7.2524995800000003</v>
      </c>
    </row>
    <row r="7685" spans="1:8">
      <c r="A7685" s="23">
        <v>7682</v>
      </c>
      <c r="B7685" s="23">
        <v>1500</v>
      </c>
      <c r="C7685" s="23">
        <v>0.8</v>
      </c>
      <c r="D7685" s="23">
        <v>50</v>
      </c>
      <c r="E7685" s="23">
        <v>5</v>
      </c>
      <c r="F7685" s="23">
        <v>60</v>
      </c>
      <c r="G7685" s="23">
        <v>10</v>
      </c>
      <c r="H7685" s="25">
        <v>7.0578632350000001</v>
      </c>
    </row>
    <row r="7686" spans="1:8">
      <c r="A7686" s="23">
        <v>7683</v>
      </c>
      <c r="B7686" s="23">
        <v>1500</v>
      </c>
      <c r="C7686" s="23">
        <v>0.8</v>
      </c>
      <c r="D7686" s="23">
        <v>50</v>
      </c>
      <c r="E7686" s="23">
        <v>5</v>
      </c>
      <c r="F7686" s="23">
        <v>60</v>
      </c>
      <c r="G7686" s="23">
        <v>40</v>
      </c>
      <c r="H7686" s="25">
        <v>6.6973500250000004</v>
      </c>
    </row>
    <row r="7687" spans="1:8">
      <c r="A7687" s="23">
        <v>7684</v>
      </c>
      <c r="B7687" s="23">
        <v>1500</v>
      </c>
      <c r="C7687" s="23">
        <v>0.8</v>
      </c>
      <c r="D7687" s="23">
        <v>50</v>
      </c>
      <c r="E7687" s="23">
        <v>5</v>
      </c>
      <c r="F7687" s="23">
        <v>60</v>
      </c>
      <c r="G7687" s="23">
        <v>70</v>
      </c>
      <c r="H7687" s="25">
        <v>6.4595522880000003</v>
      </c>
    </row>
    <row r="7688" spans="1:8">
      <c r="A7688" s="23">
        <v>7685</v>
      </c>
      <c r="B7688" s="23">
        <v>1500</v>
      </c>
      <c r="C7688" s="23">
        <v>0.8</v>
      </c>
      <c r="D7688" s="23">
        <v>50</v>
      </c>
      <c r="E7688" s="23">
        <v>5</v>
      </c>
      <c r="F7688" s="23">
        <v>60</v>
      </c>
      <c r="G7688" s="23">
        <v>100</v>
      </c>
      <c r="H7688" s="25">
        <v>6.2498173709999998</v>
      </c>
    </row>
    <row r="7689" spans="1:8">
      <c r="A7689" s="23">
        <v>7686</v>
      </c>
      <c r="B7689" s="23">
        <v>1500</v>
      </c>
      <c r="C7689" s="23">
        <v>0.8</v>
      </c>
      <c r="D7689" s="23">
        <v>50</v>
      </c>
      <c r="E7689" s="23">
        <v>10</v>
      </c>
      <c r="F7689" s="23">
        <v>0</v>
      </c>
      <c r="G7689" s="23">
        <v>0</v>
      </c>
      <c r="H7689" s="25">
        <v>14.746792790000001</v>
      </c>
    </row>
    <row r="7690" spans="1:8">
      <c r="A7690" s="23">
        <v>7687</v>
      </c>
      <c r="B7690" s="23">
        <v>1500</v>
      </c>
      <c r="C7690" s="23">
        <v>0.8</v>
      </c>
      <c r="D7690" s="23">
        <v>50</v>
      </c>
      <c r="E7690" s="23">
        <v>10</v>
      </c>
      <c r="F7690" s="23">
        <v>0</v>
      </c>
      <c r="G7690" s="23">
        <v>5</v>
      </c>
      <c r="H7690" s="25">
        <v>13.694557189999999</v>
      </c>
    </row>
    <row r="7691" spans="1:8">
      <c r="A7691" s="23">
        <v>7688</v>
      </c>
      <c r="B7691" s="23">
        <v>1500</v>
      </c>
      <c r="C7691" s="23">
        <v>0.8</v>
      </c>
      <c r="D7691" s="23">
        <v>50</v>
      </c>
      <c r="E7691" s="23">
        <v>10</v>
      </c>
      <c r="F7691" s="23">
        <v>0</v>
      </c>
      <c r="G7691" s="23">
        <v>10</v>
      </c>
      <c r="H7691" s="25">
        <v>13.24299431</v>
      </c>
    </row>
    <row r="7692" spans="1:8">
      <c r="A7692" s="23">
        <v>7689</v>
      </c>
      <c r="B7692" s="23">
        <v>1500</v>
      </c>
      <c r="C7692" s="23">
        <v>0.8</v>
      </c>
      <c r="D7692" s="23">
        <v>50</v>
      </c>
      <c r="E7692" s="23">
        <v>10</v>
      </c>
      <c r="F7692" s="23">
        <v>0</v>
      </c>
      <c r="G7692" s="23">
        <v>40</v>
      </c>
      <c r="H7692" s="25">
        <v>12.29316139</v>
      </c>
    </row>
    <row r="7693" spans="1:8">
      <c r="A7693" s="23">
        <v>7690</v>
      </c>
      <c r="B7693" s="23">
        <v>1500</v>
      </c>
      <c r="C7693" s="23">
        <v>0.8</v>
      </c>
      <c r="D7693" s="23">
        <v>50</v>
      </c>
      <c r="E7693" s="23">
        <v>10</v>
      </c>
      <c r="F7693" s="23">
        <v>0</v>
      </c>
      <c r="G7693" s="23">
        <v>70</v>
      </c>
      <c r="H7693" s="25">
        <v>11.705174449999999</v>
      </c>
    </row>
    <row r="7694" spans="1:8">
      <c r="A7694" s="23">
        <v>7691</v>
      </c>
      <c r="B7694" s="23">
        <v>1500</v>
      </c>
      <c r="C7694" s="23">
        <v>0.8</v>
      </c>
      <c r="D7694" s="23">
        <v>50</v>
      </c>
      <c r="E7694" s="23">
        <v>10</v>
      </c>
      <c r="F7694" s="23">
        <v>0</v>
      </c>
      <c r="G7694" s="23">
        <v>100</v>
      </c>
      <c r="H7694" s="25">
        <v>11.1900444</v>
      </c>
    </row>
    <row r="7695" spans="1:8">
      <c r="A7695" s="23">
        <v>7692</v>
      </c>
      <c r="B7695" s="23">
        <v>1500</v>
      </c>
      <c r="C7695" s="23">
        <v>0.8</v>
      </c>
      <c r="D7695" s="23">
        <v>50</v>
      </c>
      <c r="E7695" s="23">
        <v>10</v>
      </c>
      <c r="F7695" s="23">
        <v>30</v>
      </c>
      <c r="G7695" s="23">
        <v>0</v>
      </c>
      <c r="H7695" s="25">
        <v>14.29403591</v>
      </c>
    </row>
    <row r="7696" spans="1:8">
      <c r="A7696" s="23">
        <v>7693</v>
      </c>
      <c r="B7696" s="23">
        <v>1500</v>
      </c>
      <c r="C7696" s="23">
        <v>0.8</v>
      </c>
      <c r="D7696" s="23">
        <v>50</v>
      </c>
      <c r="E7696" s="23">
        <v>10</v>
      </c>
      <c r="F7696" s="23">
        <v>30</v>
      </c>
      <c r="G7696" s="23">
        <v>5</v>
      </c>
      <c r="H7696" s="25">
        <v>13.19799519</v>
      </c>
    </row>
    <row r="7697" spans="1:8">
      <c r="A7697" s="23">
        <v>7694</v>
      </c>
      <c r="B7697" s="23">
        <v>1500</v>
      </c>
      <c r="C7697" s="23">
        <v>0.8</v>
      </c>
      <c r="D7697" s="23">
        <v>50</v>
      </c>
      <c r="E7697" s="23">
        <v>10</v>
      </c>
      <c r="F7697" s="23">
        <v>30</v>
      </c>
      <c r="G7697" s="23">
        <v>10</v>
      </c>
      <c r="H7697" s="25">
        <v>12.703257560000001</v>
      </c>
    </row>
    <row r="7698" spans="1:8">
      <c r="A7698" s="23">
        <v>7695</v>
      </c>
      <c r="B7698" s="23">
        <v>1500</v>
      </c>
      <c r="C7698" s="23">
        <v>0.8</v>
      </c>
      <c r="D7698" s="23">
        <v>50</v>
      </c>
      <c r="E7698" s="23">
        <v>10</v>
      </c>
      <c r="F7698" s="23">
        <v>30</v>
      </c>
      <c r="G7698" s="23">
        <v>40</v>
      </c>
      <c r="H7698" s="25">
        <v>11.746604919999999</v>
      </c>
    </row>
    <row r="7699" spans="1:8">
      <c r="A7699" s="23">
        <v>7696</v>
      </c>
      <c r="B7699" s="23">
        <v>1500</v>
      </c>
      <c r="C7699" s="23">
        <v>0.8</v>
      </c>
      <c r="D7699" s="23">
        <v>50</v>
      </c>
      <c r="E7699" s="23">
        <v>10</v>
      </c>
      <c r="F7699" s="23">
        <v>30</v>
      </c>
      <c r="G7699" s="23">
        <v>70</v>
      </c>
      <c r="H7699" s="25">
        <v>11.129140850000001</v>
      </c>
    </row>
    <row r="7700" spans="1:8">
      <c r="A7700" s="23">
        <v>7697</v>
      </c>
      <c r="B7700" s="23">
        <v>1500</v>
      </c>
      <c r="C7700" s="23">
        <v>0.8</v>
      </c>
      <c r="D7700" s="23">
        <v>50</v>
      </c>
      <c r="E7700" s="23">
        <v>10</v>
      </c>
      <c r="F7700" s="23">
        <v>30</v>
      </c>
      <c r="G7700" s="23">
        <v>100</v>
      </c>
      <c r="H7700" s="25">
        <v>10.63530254</v>
      </c>
    </row>
    <row r="7701" spans="1:8">
      <c r="A7701" s="23">
        <v>7698</v>
      </c>
      <c r="B7701" s="23">
        <v>1500</v>
      </c>
      <c r="C7701" s="23">
        <v>0.8</v>
      </c>
      <c r="D7701" s="23">
        <v>50</v>
      </c>
      <c r="E7701" s="23">
        <v>10</v>
      </c>
      <c r="F7701" s="23">
        <v>60</v>
      </c>
      <c r="G7701" s="23">
        <v>0</v>
      </c>
      <c r="H7701" s="25">
        <v>12.44536018</v>
      </c>
    </row>
    <row r="7702" spans="1:8">
      <c r="A7702" s="23">
        <v>7699</v>
      </c>
      <c r="B7702" s="23">
        <v>1500</v>
      </c>
      <c r="C7702" s="23">
        <v>0.8</v>
      </c>
      <c r="D7702" s="23">
        <v>50</v>
      </c>
      <c r="E7702" s="23">
        <v>10</v>
      </c>
      <c r="F7702" s="23">
        <v>60</v>
      </c>
      <c r="G7702" s="23">
        <v>5</v>
      </c>
      <c r="H7702" s="25">
        <v>11.004793169999999</v>
      </c>
    </row>
    <row r="7703" spans="1:8">
      <c r="A7703" s="23">
        <v>7700</v>
      </c>
      <c r="B7703" s="23">
        <v>1500</v>
      </c>
      <c r="C7703" s="23">
        <v>0.8</v>
      </c>
      <c r="D7703" s="23">
        <v>50</v>
      </c>
      <c r="E7703" s="23">
        <v>10</v>
      </c>
      <c r="F7703" s="23">
        <v>60</v>
      </c>
      <c r="G7703" s="23">
        <v>10</v>
      </c>
      <c r="H7703" s="25">
        <v>10.50131416</v>
      </c>
    </row>
    <row r="7704" spans="1:8">
      <c r="A7704" s="23">
        <v>7701</v>
      </c>
      <c r="B7704" s="23">
        <v>1500</v>
      </c>
      <c r="C7704" s="23">
        <v>0.8</v>
      </c>
      <c r="D7704" s="23">
        <v>50</v>
      </c>
      <c r="E7704" s="23">
        <v>10</v>
      </c>
      <c r="F7704" s="23">
        <v>60</v>
      </c>
      <c r="G7704" s="23">
        <v>40</v>
      </c>
      <c r="H7704" s="25">
        <v>9.5479049679999992</v>
      </c>
    </row>
    <row r="7705" spans="1:8">
      <c r="A7705" s="23">
        <v>7702</v>
      </c>
      <c r="B7705" s="23">
        <v>1500</v>
      </c>
      <c r="C7705" s="23">
        <v>0.8</v>
      </c>
      <c r="D7705" s="23">
        <v>50</v>
      </c>
      <c r="E7705" s="23">
        <v>10</v>
      </c>
      <c r="F7705" s="23">
        <v>60</v>
      </c>
      <c r="G7705" s="23">
        <v>70</v>
      </c>
      <c r="H7705" s="25">
        <v>8.9924926759999995</v>
      </c>
    </row>
    <row r="7706" spans="1:8">
      <c r="A7706" s="23">
        <v>7703</v>
      </c>
      <c r="B7706" s="23">
        <v>1500</v>
      </c>
      <c r="C7706" s="23">
        <v>0.8</v>
      </c>
      <c r="D7706" s="23">
        <v>50</v>
      </c>
      <c r="E7706" s="23">
        <v>10</v>
      </c>
      <c r="F7706" s="23">
        <v>60</v>
      </c>
      <c r="G7706" s="23">
        <v>100</v>
      </c>
      <c r="H7706" s="25">
        <v>8.5444049839999998</v>
      </c>
    </row>
    <row r="7707" spans="1:8">
      <c r="A7707" s="23">
        <v>7704</v>
      </c>
      <c r="B7707" s="23">
        <v>1500</v>
      </c>
      <c r="C7707" s="23">
        <v>0.8</v>
      </c>
      <c r="D7707" s="23">
        <v>50</v>
      </c>
      <c r="E7707" s="23">
        <v>20</v>
      </c>
      <c r="F7707" s="23">
        <v>0</v>
      </c>
      <c r="G7707" s="23">
        <v>0</v>
      </c>
      <c r="H7707" s="25">
        <v>19.85507965</v>
      </c>
    </row>
    <row r="7708" spans="1:8">
      <c r="A7708" s="23">
        <v>7705</v>
      </c>
      <c r="B7708" s="23">
        <v>1500</v>
      </c>
      <c r="C7708" s="23">
        <v>0.8</v>
      </c>
      <c r="D7708" s="23">
        <v>50</v>
      </c>
      <c r="E7708" s="23">
        <v>20</v>
      </c>
      <c r="F7708" s="23">
        <v>0</v>
      </c>
      <c r="G7708" s="23">
        <v>5</v>
      </c>
      <c r="H7708" s="25">
        <v>18.224172589999998</v>
      </c>
    </row>
    <row r="7709" spans="1:8">
      <c r="A7709" s="23">
        <v>7706</v>
      </c>
      <c r="B7709" s="23">
        <v>1500</v>
      </c>
      <c r="C7709" s="23">
        <v>0.8</v>
      </c>
      <c r="D7709" s="23">
        <v>50</v>
      </c>
      <c r="E7709" s="23">
        <v>20</v>
      </c>
      <c r="F7709" s="23">
        <v>0</v>
      </c>
      <c r="G7709" s="23">
        <v>10</v>
      </c>
      <c r="H7709" s="25">
        <v>17.38077736</v>
      </c>
    </row>
    <row r="7710" spans="1:8">
      <c r="A7710" s="23">
        <v>7707</v>
      </c>
      <c r="B7710" s="23">
        <v>1500</v>
      </c>
      <c r="C7710" s="23">
        <v>0.8</v>
      </c>
      <c r="D7710" s="23">
        <v>50</v>
      </c>
      <c r="E7710" s="23">
        <v>20</v>
      </c>
      <c r="F7710" s="23">
        <v>0</v>
      </c>
      <c r="G7710" s="23">
        <v>40</v>
      </c>
      <c r="H7710" s="25">
        <v>15.740233419999999</v>
      </c>
    </row>
    <row r="7711" spans="1:8">
      <c r="A7711" s="23">
        <v>7708</v>
      </c>
      <c r="B7711" s="23">
        <v>1500</v>
      </c>
      <c r="C7711" s="23">
        <v>0.8</v>
      </c>
      <c r="D7711" s="23">
        <v>50</v>
      </c>
      <c r="E7711" s="23">
        <v>20</v>
      </c>
      <c r="F7711" s="23">
        <v>0</v>
      </c>
      <c r="G7711" s="23">
        <v>70</v>
      </c>
      <c r="H7711" s="25">
        <v>14.71305656</v>
      </c>
    </row>
    <row r="7712" spans="1:8">
      <c r="A7712" s="23">
        <v>7709</v>
      </c>
      <c r="B7712" s="23">
        <v>1500</v>
      </c>
      <c r="C7712" s="23">
        <v>0.8</v>
      </c>
      <c r="D7712" s="23">
        <v>50</v>
      </c>
      <c r="E7712" s="23">
        <v>20</v>
      </c>
      <c r="F7712" s="23">
        <v>0</v>
      </c>
      <c r="G7712" s="23">
        <v>100</v>
      </c>
      <c r="H7712" s="25">
        <v>13.8954792</v>
      </c>
    </row>
    <row r="7713" spans="1:8">
      <c r="A7713" s="23">
        <v>7710</v>
      </c>
      <c r="B7713" s="23">
        <v>1500</v>
      </c>
      <c r="C7713" s="23">
        <v>0.8</v>
      </c>
      <c r="D7713" s="23">
        <v>50</v>
      </c>
      <c r="E7713" s="23">
        <v>20</v>
      </c>
      <c r="F7713" s="23">
        <v>30</v>
      </c>
      <c r="G7713" s="23">
        <v>0</v>
      </c>
      <c r="H7713" s="25">
        <v>18.918865199999999</v>
      </c>
    </row>
    <row r="7714" spans="1:8">
      <c r="A7714" s="23">
        <v>7711</v>
      </c>
      <c r="B7714" s="23">
        <v>1500</v>
      </c>
      <c r="C7714" s="23">
        <v>0.8</v>
      </c>
      <c r="D7714" s="23">
        <v>50</v>
      </c>
      <c r="E7714" s="23">
        <v>20</v>
      </c>
      <c r="F7714" s="23">
        <v>30</v>
      </c>
      <c r="G7714" s="23">
        <v>5</v>
      </c>
      <c r="H7714" s="25">
        <v>17.271282200000002</v>
      </c>
    </row>
    <row r="7715" spans="1:8">
      <c r="A7715" s="23">
        <v>7712</v>
      </c>
      <c r="B7715" s="23">
        <v>1500</v>
      </c>
      <c r="C7715" s="23">
        <v>0.8</v>
      </c>
      <c r="D7715" s="23">
        <v>50</v>
      </c>
      <c r="E7715" s="23">
        <v>20</v>
      </c>
      <c r="F7715" s="23">
        <v>30</v>
      </c>
      <c r="G7715" s="23">
        <v>10</v>
      </c>
      <c r="H7715" s="25">
        <v>16.457685470000001</v>
      </c>
    </row>
    <row r="7716" spans="1:8">
      <c r="A7716" s="23">
        <v>7713</v>
      </c>
      <c r="B7716" s="23">
        <v>1500</v>
      </c>
      <c r="C7716" s="23">
        <v>0.8</v>
      </c>
      <c r="D7716" s="23">
        <v>50</v>
      </c>
      <c r="E7716" s="23">
        <v>20</v>
      </c>
      <c r="F7716" s="23">
        <v>30</v>
      </c>
      <c r="G7716" s="23">
        <v>40</v>
      </c>
      <c r="H7716" s="25">
        <v>14.814664840000001</v>
      </c>
    </row>
    <row r="7717" spans="1:8">
      <c r="A7717" s="23">
        <v>7714</v>
      </c>
      <c r="B7717" s="23">
        <v>1500</v>
      </c>
      <c r="C7717" s="23">
        <v>0.8</v>
      </c>
      <c r="D7717" s="23">
        <v>50</v>
      </c>
      <c r="E7717" s="23">
        <v>20</v>
      </c>
      <c r="F7717" s="23">
        <v>30</v>
      </c>
      <c r="G7717" s="23">
        <v>70</v>
      </c>
      <c r="H7717" s="25">
        <v>13.83566093</v>
      </c>
    </row>
    <row r="7718" spans="1:8">
      <c r="A7718" s="23">
        <v>7715</v>
      </c>
      <c r="B7718" s="23">
        <v>1500</v>
      </c>
      <c r="C7718" s="23">
        <v>0.8</v>
      </c>
      <c r="D7718" s="23">
        <v>50</v>
      </c>
      <c r="E7718" s="23">
        <v>20</v>
      </c>
      <c r="F7718" s="23">
        <v>30</v>
      </c>
      <c r="G7718" s="23">
        <v>100</v>
      </c>
      <c r="H7718" s="25">
        <v>13.056172370000001</v>
      </c>
    </row>
    <row r="7719" spans="1:8">
      <c r="A7719" s="23">
        <v>7716</v>
      </c>
      <c r="B7719" s="23">
        <v>1500</v>
      </c>
      <c r="C7719" s="23">
        <v>0.8</v>
      </c>
      <c r="D7719" s="23">
        <v>50</v>
      </c>
      <c r="E7719" s="23">
        <v>20</v>
      </c>
      <c r="F7719" s="23">
        <v>60</v>
      </c>
      <c r="G7719" s="23">
        <v>0</v>
      </c>
      <c r="H7719" s="25">
        <v>15.533008580000001</v>
      </c>
    </row>
    <row r="7720" spans="1:8">
      <c r="A7720" s="23">
        <v>7717</v>
      </c>
      <c r="B7720" s="23">
        <v>1500</v>
      </c>
      <c r="C7720" s="23">
        <v>0.8</v>
      </c>
      <c r="D7720" s="23">
        <v>50</v>
      </c>
      <c r="E7720" s="23">
        <v>20</v>
      </c>
      <c r="F7720" s="23">
        <v>60</v>
      </c>
      <c r="G7720" s="23">
        <v>5</v>
      </c>
      <c r="H7720" s="25">
        <v>13.71995544</v>
      </c>
    </row>
    <row r="7721" spans="1:8">
      <c r="A7721" s="23">
        <v>7718</v>
      </c>
      <c r="B7721" s="23">
        <v>1500</v>
      </c>
      <c r="C7721" s="23">
        <v>0.8</v>
      </c>
      <c r="D7721" s="23">
        <v>50</v>
      </c>
      <c r="E7721" s="23">
        <v>20</v>
      </c>
      <c r="F7721" s="23">
        <v>60</v>
      </c>
      <c r="G7721" s="23">
        <v>10</v>
      </c>
      <c r="H7721" s="25">
        <v>12.956646920000001</v>
      </c>
    </row>
    <row r="7722" spans="1:8">
      <c r="A7722" s="23">
        <v>7719</v>
      </c>
      <c r="B7722" s="23">
        <v>1500</v>
      </c>
      <c r="C7722" s="23">
        <v>0.8</v>
      </c>
      <c r="D7722" s="23">
        <v>50</v>
      </c>
      <c r="E7722" s="23">
        <v>20</v>
      </c>
      <c r="F7722" s="23">
        <v>60</v>
      </c>
      <c r="G7722" s="23">
        <v>40</v>
      </c>
      <c r="H7722" s="25">
        <v>11.50647163</v>
      </c>
    </row>
    <row r="7723" spans="1:8">
      <c r="A7723" s="23">
        <v>7720</v>
      </c>
      <c r="B7723" s="23">
        <v>1500</v>
      </c>
      <c r="C7723" s="23">
        <v>0.8</v>
      </c>
      <c r="D7723" s="23">
        <v>50</v>
      </c>
      <c r="E7723" s="23">
        <v>20</v>
      </c>
      <c r="F7723" s="23">
        <v>60</v>
      </c>
      <c r="G7723" s="23">
        <v>70</v>
      </c>
      <c r="H7723" s="25">
        <v>10.69723988</v>
      </c>
    </row>
    <row r="7724" spans="1:8">
      <c r="A7724" s="23">
        <v>7721</v>
      </c>
      <c r="B7724" s="23">
        <v>1500</v>
      </c>
      <c r="C7724" s="23">
        <v>0.8</v>
      </c>
      <c r="D7724" s="23">
        <v>50</v>
      </c>
      <c r="E7724" s="23">
        <v>20</v>
      </c>
      <c r="F7724" s="23">
        <v>60</v>
      </c>
      <c r="G7724" s="23">
        <v>100</v>
      </c>
      <c r="H7724" s="25">
        <v>10.028597830000001</v>
      </c>
    </row>
    <row r="7725" spans="1:8">
      <c r="A7725" s="23">
        <v>7722</v>
      </c>
      <c r="B7725" s="23">
        <v>1500</v>
      </c>
      <c r="C7725" s="23">
        <v>0.8</v>
      </c>
      <c r="D7725" s="23">
        <v>50</v>
      </c>
      <c r="E7725" s="23">
        <v>50</v>
      </c>
      <c r="F7725" s="23">
        <v>0</v>
      </c>
      <c r="G7725" s="23">
        <v>0</v>
      </c>
      <c r="H7725" s="25">
        <v>23.874658589999999</v>
      </c>
    </row>
    <row r="7726" spans="1:8">
      <c r="A7726" s="23">
        <v>7723</v>
      </c>
      <c r="B7726" s="23">
        <v>1500</v>
      </c>
      <c r="C7726" s="23">
        <v>0.8</v>
      </c>
      <c r="D7726" s="23">
        <v>50</v>
      </c>
      <c r="E7726" s="23">
        <v>50</v>
      </c>
      <c r="F7726" s="23">
        <v>0</v>
      </c>
      <c r="G7726" s="23">
        <v>5</v>
      </c>
      <c r="H7726" s="25">
        <v>21.705541610000001</v>
      </c>
    </row>
    <row r="7727" spans="1:8">
      <c r="A7727" s="23">
        <v>7724</v>
      </c>
      <c r="B7727" s="23">
        <v>1500</v>
      </c>
      <c r="C7727" s="23">
        <v>0.8</v>
      </c>
      <c r="D7727" s="23">
        <v>50</v>
      </c>
      <c r="E7727" s="23">
        <v>50</v>
      </c>
      <c r="F7727" s="23">
        <v>0</v>
      </c>
      <c r="G7727" s="23">
        <v>10</v>
      </c>
      <c r="H7727" s="25">
        <v>20.545217510000001</v>
      </c>
    </row>
    <row r="7728" spans="1:8">
      <c r="A7728" s="23">
        <v>7725</v>
      </c>
      <c r="B7728" s="23">
        <v>1500</v>
      </c>
      <c r="C7728" s="23">
        <v>0.8</v>
      </c>
      <c r="D7728" s="23">
        <v>50</v>
      </c>
      <c r="E7728" s="23">
        <v>50</v>
      </c>
      <c r="F7728" s="23">
        <v>0</v>
      </c>
      <c r="G7728" s="23">
        <v>40</v>
      </c>
      <c r="H7728" s="25">
        <v>18.15205383</v>
      </c>
    </row>
    <row r="7729" spans="1:8">
      <c r="A7729" s="23">
        <v>7726</v>
      </c>
      <c r="B7729" s="23">
        <v>1500</v>
      </c>
      <c r="C7729" s="23">
        <v>0.8</v>
      </c>
      <c r="D7729" s="23">
        <v>50</v>
      </c>
      <c r="E7729" s="23">
        <v>50</v>
      </c>
      <c r="F7729" s="23">
        <v>0</v>
      </c>
      <c r="G7729" s="23">
        <v>70</v>
      </c>
      <c r="H7729" s="25">
        <v>16.777000430000001</v>
      </c>
    </row>
    <row r="7730" spans="1:8">
      <c r="A7730" s="23">
        <v>7727</v>
      </c>
      <c r="B7730" s="23">
        <v>1500</v>
      </c>
      <c r="C7730" s="23">
        <v>0.8</v>
      </c>
      <c r="D7730" s="23">
        <v>50</v>
      </c>
      <c r="E7730" s="23">
        <v>50</v>
      </c>
      <c r="F7730" s="23">
        <v>0</v>
      </c>
      <c r="G7730" s="23">
        <v>100</v>
      </c>
      <c r="H7730" s="25">
        <v>15.69143772</v>
      </c>
    </row>
    <row r="7731" spans="1:8">
      <c r="A7731" s="23">
        <v>7728</v>
      </c>
      <c r="B7731" s="23">
        <v>1500</v>
      </c>
      <c r="C7731" s="23">
        <v>0.8</v>
      </c>
      <c r="D7731" s="23">
        <v>50</v>
      </c>
      <c r="E7731" s="23">
        <v>50</v>
      </c>
      <c r="F7731" s="23">
        <v>30</v>
      </c>
      <c r="G7731" s="23">
        <v>0</v>
      </c>
      <c r="H7731" s="25">
        <v>22.457649230000001</v>
      </c>
    </row>
    <row r="7732" spans="1:8">
      <c r="A7732" s="23">
        <v>7729</v>
      </c>
      <c r="B7732" s="23">
        <v>1500</v>
      </c>
      <c r="C7732" s="23">
        <v>0.8</v>
      </c>
      <c r="D7732" s="23">
        <v>50</v>
      </c>
      <c r="E7732" s="23">
        <v>50</v>
      </c>
      <c r="F7732" s="23">
        <v>30</v>
      </c>
      <c r="G7732" s="23">
        <v>5</v>
      </c>
      <c r="H7732" s="25">
        <v>20.358760830000001</v>
      </c>
    </row>
    <row r="7733" spans="1:8">
      <c r="A7733" s="23">
        <v>7730</v>
      </c>
      <c r="B7733" s="23">
        <v>1500</v>
      </c>
      <c r="C7733" s="23">
        <v>0.8</v>
      </c>
      <c r="D7733" s="23">
        <v>50</v>
      </c>
      <c r="E7733" s="23">
        <v>50</v>
      </c>
      <c r="F7733" s="23">
        <v>30</v>
      </c>
      <c r="G7733" s="23">
        <v>10</v>
      </c>
      <c r="H7733" s="25">
        <v>19.226089479999999</v>
      </c>
    </row>
    <row r="7734" spans="1:8">
      <c r="A7734" s="23">
        <v>7731</v>
      </c>
      <c r="B7734" s="23">
        <v>1500</v>
      </c>
      <c r="C7734" s="23">
        <v>0.8</v>
      </c>
      <c r="D7734" s="23">
        <v>50</v>
      </c>
      <c r="E7734" s="23">
        <v>50</v>
      </c>
      <c r="F7734" s="23">
        <v>30</v>
      </c>
      <c r="G7734" s="23">
        <v>40</v>
      </c>
      <c r="H7734" s="25">
        <v>16.927318570000001</v>
      </c>
    </row>
    <row r="7735" spans="1:8">
      <c r="A7735" s="23">
        <v>7732</v>
      </c>
      <c r="B7735" s="23">
        <v>1500</v>
      </c>
      <c r="C7735" s="23">
        <v>0.8</v>
      </c>
      <c r="D7735" s="23">
        <v>50</v>
      </c>
      <c r="E7735" s="23">
        <v>50</v>
      </c>
      <c r="F7735" s="23">
        <v>30</v>
      </c>
      <c r="G7735" s="23">
        <v>70</v>
      </c>
      <c r="H7735" s="25">
        <v>15.6403389</v>
      </c>
    </row>
    <row r="7736" spans="1:8">
      <c r="A7736" s="23">
        <v>7733</v>
      </c>
      <c r="B7736" s="23">
        <v>1500</v>
      </c>
      <c r="C7736" s="23">
        <v>0.8</v>
      </c>
      <c r="D7736" s="23">
        <v>50</v>
      </c>
      <c r="E7736" s="23">
        <v>50</v>
      </c>
      <c r="F7736" s="23">
        <v>30</v>
      </c>
      <c r="G7736" s="23">
        <v>100</v>
      </c>
      <c r="H7736" s="25">
        <v>14.63461113</v>
      </c>
    </row>
    <row r="7737" spans="1:8">
      <c r="A7737" s="23">
        <v>7734</v>
      </c>
      <c r="B7737" s="23">
        <v>1500</v>
      </c>
      <c r="C7737" s="23">
        <v>0.8</v>
      </c>
      <c r="D7737" s="23">
        <v>50</v>
      </c>
      <c r="E7737" s="23">
        <v>50</v>
      </c>
      <c r="F7737" s="23">
        <v>60</v>
      </c>
      <c r="G7737" s="23">
        <v>0</v>
      </c>
      <c r="H7737" s="25">
        <v>17.677995679999999</v>
      </c>
    </row>
    <row r="7738" spans="1:8">
      <c r="A7738" s="23">
        <v>7735</v>
      </c>
      <c r="B7738" s="23">
        <v>1500</v>
      </c>
      <c r="C7738" s="23">
        <v>0.8</v>
      </c>
      <c r="D7738" s="23">
        <v>50</v>
      </c>
      <c r="E7738" s="23">
        <v>50</v>
      </c>
      <c r="F7738" s="23">
        <v>60</v>
      </c>
      <c r="G7738" s="23">
        <v>5</v>
      </c>
      <c r="H7738" s="25">
        <v>15.50685406</v>
      </c>
    </row>
    <row r="7739" spans="1:8">
      <c r="A7739" s="23">
        <v>7736</v>
      </c>
      <c r="B7739" s="23">
        <v>1500</v>
      </c>
      <c r="C7739" s="23">
        <v>0.8</v>
      </c>
      <c r="D7739" s="23">
        <v>50</v>
      </c>
      <c r="E7739" s="23">
        <v>50</v>
      </c>
      <c r="F7739" s="23">
        <v>60</v>
      </c>
      <c r="G7739" s="23">
        <v>10</v>
      </c>
      <c r="H7739" s="25">
        <v>14.58774185</v>
      </c>
    </row>
    <row r="7740" spans="1:8">
      <c r="A7740" s="23">
        <v>7737</v>
      </c>
      <c r="B7740" s="23">
        <v>1500</v>
      </c>
      <c r="C7740" s="23">
        <v>0.8</v>
      </c>
      <c r="D7740" s="23">
        <v>50</v>
      </c>
      <c r="E7740" s="23">
        <v>50</v>
      </c>
      <c r="F7740" s="23">
        <v>60</v>
      </c>
      <c r="G7740" s="23">
        <v>40</v>
      </c>
      <c r="H7740" s="25">
        <v>12.81608582</v>
      </c>
    </row>
    <row r="7741" spans="1:8">
      <c r="A7741" s="23">
        <v>7738</v>
      </c>
      <c r="B7741" s="23">
        <v>1500</v>
      </c>
      <c r="C7741" s="23">
        <v>0.8</v>
      </c>
      <c r="D7741" s="23">
        <v>50</v>
      </c>
      <c r="E7741" s="23">
        <v>50</v>
      </c>
      <c r="F7741" s="23">
        <v>60</v>
      </c>
      <c r="G7741" s="23">
        <v>70</v>
      </c>
      <c r="H7741" s="25">
        <v>11.65299225</v>
      </c>
    </row>
    <row r="7742" spans="1:8">
      <c r="A7742" s="23">
        <v>7739</v>
      </c>
      <c r="B7742" s="23">
        <v>1500</v>
      </c>
      <c r="C7742" s="23">
        <v>0.8</v>
      </c>
      <c r="D7742" s="23">
        <v>50</v>
      </c>
      <c r="E7742" s="23">
        <v>50</v>
      </c>
      <c r="F7742" s="23">
        <v>60</v>
      </c>
      <c r="G7742" s="23">
        <v>100</v>
      </c>
      <c r="H7742" s="25">
        <v>10.79849052</v>
      </c>
    </row>
    <row r="7743" spans="1:8">
      <c r="A7743" s="23">
        <v>7740</v>
      </c>
      <c r="B7743" s="23">
        <v>1500</v>
      </c>
      <c r="C7743" s="23">
        <v>0.8</v>
      </c>
      <c r="D7743" s="23">
        <v>100</v>
      </c>
      <c r="E7743" s="23">
        <v>1</v>
      </c>
      <c r="F7743" s="23">
        <v>0</v>
      </c>
      <c r="G7743" s="23">
        <v>0</v>
      </c>
      <c r="H7743" s="25">
        <v>3.6480913159999999</v>
      </c>
    </row>
    <row r="7744" spans="1:8">
      <c r="A7744" s="23">
        <v>7741</v>
      </c>
      <c r="B7744" s="23">
        <v>1500</v>
      </c>
      <c r="C7744" s="23">
        <v>0.8</v>
      </c>
      <c r="D7744" s="23">
        <v>100</v>
      </c>
      <c r="E7744" s="23">
        <v>1</v>
      </c>
      <c r="F7744" s="23">
        <v>0</v>
      </c>
      <c r="G7744" s="23">
        <v>5</v>
      </c>
      <c r="H7744" s="25">
        <v>0</v>
      </c>
    </row>
    <row r="7745" spans="1:8">
      <c r="A7745" s="23">
        <v>7742</v>
      </c>
      <c r="B7745" s="23">
        <v>1500</v>
      </c>
      <c r="C7745" s="23">
        <v>0.8</v>
      </c>
      <c r="D7745" s="23">
        <v>100</v>
      </c>
      <c r="E7745" s="23">
        <v>1</v>
      </c>
      <c r="F7745" s="23">
        <v>0</v>
      </c>
      <c r="G7745" s="23">
        <v>10</v>
      </c>
      <c r="H7745" s="25">
        <v>0</v>
      </c>
    </row>
    <row r="7746" spans="1:8">
      <c r="A7746" s="23">
        <v>7743</v>
      </c>
      <c r="B7746" s="23">
        <v>1500</v>
      </c>
      <c r="C7746" s="23">
        <v>0.8</v>
      </c>
      <c r="D7746" s="23">
        <v>100</v>
      </c>
      <c r="E7746" s="23">
        <v>1</v>
      </c>
      <c r="F7746" s="23">
        <v>0</v>
      </c>
      <c r="G7746" s="23">
        <v>40</v>
      </c>
      <c r="H7746" s="25">
        <v>0</v>
      </c>
    </row>
    <row r="7747" spans="1:8">
      <c r="A7747" s="23">
        <v>7744</v>
      </c>
      <c r="B7747" s="23">
        <v>1500</v>
      </c>
      <c r="C7747" s="23">
        <v>0.8</v>
      </c>
      <c r="D7747" s="23">
        <v>100</v>
      </c>
      <c r="E7747" s="23">
        <v>1</v>
      </c>
      <c r="F7747" s="23">
        <v>0</v>
      </c>
      <c r="G7747" s="23">
        <v>70</v>
      </c>
      <c r="H7747" s="25">
        <v>0</v>
      </c>
    </row>
    <row r="7748" spans="1:8">
      <c r="A7748" s="23">
        <v>7745</v>
      </c>
      <c r="B7748" s="23">
        <v>1500</v>
      </c>
      <c r="C7748" s="23">
        <v>0.8</v>
      </c>
      <c r="D7748" s="23">
        <v>100</v>
      </c>
      <c r="E7748" s="23">
        <v>1</v>
      </c>
      <c r="F7748" s="23">
        <v>0</v>
      </c>
      <c r="G7748" s="23">
        <v>100</v>
      </c>
      <c r="H7748" s="25">
        <v>0</v>
      </c>
    </row>
    <row r="7749" spans="1:8">
      <c r="A7749" s="23">
        <v>7746</v>
      </c>
      <c r="B7749" s="23">
        <v>1500</v>
      </c>
      <c r="C7749" s="23">
        <v>0.8</v>
      </c>
      <c r="D7749" s="23">
        <v>100</v>
      </c>
      <c r="E7749" s="23">
        <v>1</v>
      </c>
      <c r="F7749" s="23">
        <v>30</v>
      </c>
      <c r="G7749" s="23">
        <v>0</v>
      </c>
      <c r="H7749" s="25">
        <v>3.6395287509999998</v>
      </c>
    </row>
    <row r="7750" spans="1:8">
      <c r="A7750" s="23">
        <v>7747</v>
      </c>
      <c r="B7750" s="23">
        <v>1500</v>
      </c>
      <c r="C7750" s="23">
        <v>0.8</v>
      </c>
      <c r="D7750" s="23">
        <v>100</v>
      </c>
      <c r="E7750" s="23">
        <v>1</v>
      </c>
      <c r="F7750" s="23">
        <v>30</v>
      </c>
      <c r="G7750" s="23">
        <v>5</v>
      </c>
      <c r="H7750" s="25">
        <v>0</v>
      </c>
    </row>
    <row r="7751" spans="1:8">
      <c r="A7751" s="23">
        <v>7748</v>
      </c>
      <c r="B7751" s="23">
        <v>1500</v>
      </c>
      <c r="C7751" s="23">
        <v>0.8</v>
      </c>
      <c r="D7751" s="23">
        <v>100</v>
      </c>
      <c r="E7751" s="23">
        <v>1</v>
      </c>
      <c r="F7751" s="23">
        <v>30</v>
      </c>
      <c r="G7751" s="23">
        <v>10</v>
      </c>
      <c r="H7751" s="25">
        <v>0</v>
      </c>
    </row>
    <row r="7752" spans="1:8">
      <c r="A7752" s="23">
        <v>7749</v>
      </c>
      <c r="B7752" s="23">
        <v>1500</v>
      </c>
      <c r="C7752" s="23">
        <v>0.8</v>
      </c>
      <c r="D7752" s="23">
        <v>100</v>
      </c>
      <c r="E7752" s="23">
        <v>1</v>
      </c>
      <c r="F7752" s="23">
        <v>30</v>
      </c>
      <c r="G7752" s="23">
        <v>40</v>
      </c>
      <c r="H7752" s="25">
        <v>0</v>
      </c>
    </row>
    <row r="7753" spans="1:8">
      <c r="A7753" s="23">
        <v>7750</v>
      </c>
      <c r="B7753" s="23">
        <v>1500</v>
      </c>
      <c r="C7753" s="23">
        <v>0.8</v>
      </c>
      <c r="D7753" s="23">
        <v>100</v>
      </c>
      <c r="E7753" s="23">
        <v>1</v>
      </c>
      <c r="F7753" s="23">
        <v>30</v>
      </c>
      <c r="G7753" s="23">
        <v>70</v>
      </c>
      <c r="H7753" s="25">
        <v>0</v>
      </c>
    </row>
    <row r="7754" spans="1:8">
      <c r="A7754" s="23">
        <v>7751</v>
      </c>
      <c r="B7754" s="23">
        <v>1500</v>
      </c>
      <c r="C7754" s="23">
        <v>0.8</v>
      </c>
      <c r="D7754" s="23">
        <v>100</v>
      </c>
      <c r="E7754" s="23">
        <v>1</v>
      </c>
      <c r="F7754" s="23">
        <v>30</v>
      </c>
      <c r="G7754" s="23">
        <v>100</v>
      </c>
      <c r="H7754" s="25">
        <v>0</v>
      </c>
    </row>
    <row r="7755" spans="1:8">
      <c r="A7755" s="23">
        <v>7752</v>
      </c>
      <c r="B7755" s="23">
        <v>1500</v>
      </c>
      <c r="C7755" s="23">
        <v>0.8</v>
      </c>
      <c r="D7755" s="23">
        <v>100</v>
      </c>
      <c r="E7755" s="23">
        <v>1</v>
      </c>
      <c r="F7755" s="23">
        <v>60</v>
      </c>
      <c r="G7755" s="23">
        <v>0</v>
      </c>
      <c r="H7755" s="25">
        <v>3.5955815320000002</v>
      </c>
    </row>
    <row r="7756" spans="1:8">
      <c r="A7756" s="23">
        <v>7753</v>
      </c>
      <c r="B7756" s="23">
        <v>1500</v>
      </c>
      <c r="C7756" s="23">
        <v>0.8</v>
      </c>
      <c r="D7756" s="23">
        <v>100</v>
      </c>
      <c r="E7756" s="23">
        <v>1</v>
      </c>
      <c r="F7756" s="23">
        <v>60</v>
      </c>
      <c r="G7756" s="23">
        <v>5</v>
      </c>
      <c r="H7756" s="25">
        <v>0</v>
      </c>
    </row>
    <row r="7757" spans="1:8">
      <c r="A7757" s="23">
        <v>7754</v>
      </c>
      <c r="B7757" s="23">
        <v>1500</v>
      </c>
      <c r="C7757" s="23">
        <v>0.8</v>
      </c>
      <c r="D7757" s="23">
        <v>100</v>
      </c>
      <c r="E7757" s="23">
        <v>1</v>
      </c>
      <c r="F7757" s="23">
        <v>60</v>
      </c>
      <c r="G7757" s="23">
        <v>10</v>
      </c>
      <c r="H7757" s="25">
        <v>0</v>
      </c>
    </row>
    <row r="7758" spans="1:8">
      <c r="A7758" s="23">
        <v>7755</v>
      </c>
      <c r="B7758" s="23">
        <v>1500</v>
      </c>
      <c r="C7758" s="23">
        <v>0.8</v>
      </c>
      <c r="D7758" s="23">
        <v>100</v>
      </c>
      <c r="E7758" s="23">
        <v>1</v>
      </c>
      <c r="F7758" s="23">
        <v>60</v>
      </c>
      <c r="G7758" s="23">
        <v>40</v>
      </c>
      <c r="H7758" s="25">
        <v>0</v>
      </c>
    </row>
    <row r="7759" spans="1:8">
      <c r="A7759" s="23">
        <v>7756</v>
      </c>
      <c r="B7759" s="23">
        <v>1500</v>
      </c>
      <c r="C7759" s="23">
        <v>0.8</v>
      </c>
      <c r="D7759" s="23">
        <v>100</v>
      </c>
      <c r="E7759" s="23">
        <v>1</v>
      </c>
      <c r="F7759" s="23">
        <v>60</v>
      </c>
      <c r="G7759" s="23">
        <v>70</v>
      </c>
      <c r="H7759" s="25">
        <v>0</v>
      </c>
    </row>
    <row r="7760" spans="1:8">
      <c r="A7760" s="23">
        <v>7757</v>
      </c>
      <c r="B7760" s="23">
        <v>1500</v>
      </c>
      <c r="C7760" s="23">
        <v>0.8</v>
      </c>
      <c r="D7760" s="23">
        <v>100</v>
      </c>
      <c r="E7760" s="23">
        <v>1</v>
      </c>
      <c r="F7760" s="23">
        <v>60</v>
      </c>
      <c r="G7760" s="23">
        <v>100</v>
      </c>
      <c r="H7760" s="25">
        <v>0</v>
      </c>
    </row>
    <row r="7761" spans="1:8">
      <c r="A7761" s="23">
        <v>7758</v>
      </c>
      <c r="B7761" s="23">
        <v>1500</v>
      </c>
      <c r="C7761" s="23">
        <v>0.8</v>
      </c>
      <c r="D7761" s="23">
        <v>100</v>
      </c>
      <c r="E7761" s="23">
        <v>5</v>
      </c>
      <c r="F7761" s="23">
        <v>0</v>
      </c>
      <c r="G7761" s="23">
        <v>0</v>
      </c>
      <c r="H7761" s="25">
        <v>14.14913559</v>
      </c>
    </row>
    <row r="7762" spans="1:8">
      <c r="A7762" s="23">
        <v>7759</v>
      </c>
      <c r="B7762" s="23">
        <v>1500</v>
      </c>
      <c r="C7762" s="23">
        <v>0.8</v>
      </c>
      <c r="D7762" s="23">
        <v>100</v>
      </c>
      <c r="E7762" s="23">
        <v>5</v>
      </c>
      <c r="F7762" s="23">
        <v>0</v>
      </c>
      <c r="G7762" s="23">
        <v>5</v>
      </c>
      <c r="H7762" s="25">
        <v>13.18352509</v>
      </c>
    </row>
    <row r="7763" spans="1:8">
      <c r="A7763" s="23">
        <v>7760</v>
      </c>
      <c r="B7763" s="23">
        <v>1500</v>
      </c>
      <c r="C7763" s="23">
        <v>0.8</v>
      </c>
      <c r="D7763" s="23">
        <v>100</v>
      </c>
      <c r="E7763" s="23">
        <v>5</v>
      </c>
      <c r="F7763" s="23">
        <v>0</v>
      </c>
      <c r="G7763" s="23">
        <v>10</v>
      </c>
      <c r="H7763" s="25">
        <v>12.76625919</v>
      </c>
    </row>
    <row r="7764" spans="1:8">
      <c r="A7764" s="23">
        <v>7761</v>
      </c>
      <c r="B7764" s="23">
        <v>1500</v>
      </c>
      <c r="C7764" s="23">
        <v>0.8</v>
      </c>
      <c r="D7764" s="23">
        <v>100</v>
      </c>
      <c r="E7764" s="23">
        <v>5</v>
      </c>
      <c r="F7764" s="23">
        <v>0</v>
      </c>
      <c r="G7764" s="23">
        <v>40</v>
      </c>
      <c r="H7764" s="25">
        <v>11.92039967</v>
      </c>
    </row>
    <row r="7765" spans="1:8">
      <c r="A7765" s="23">
        <v>7762</v>
      </c>
      <c r="B7765" s="23">
        <v>1500</v>
      </c>
      <c r="C7765" s="23">
        <v>0.8</v>
      </c>
      <c r="D7765" s="23">
        <v>100</v>
      </c>
      <c r="E7765" s="23">
        <v>5</v>
      </c>
      <c r="F7765" s="23">
        <v>0</v>
      </c>
      <c r="G7765" s="23">
        <v>70</v>
      </c>
      <c r="H7765" s="25">
        <v>11.36577606</v>
      </c>
    </row>
    <row r="7766" spans="1:8">
      <c r="A7766" s="23">
        <v>7763</v>
      </c>
      <c r="B7766" s="23">
        <v>1500</v>
      </c>
      <c r="C7766" s="23">
        <v>0.8</v>
      </c>
      <c r="D7766" s="23">
        <v>100</v>
      </c>
      <c r="E7766" s="23">
        <v>5</v>
      </c>
      <c r="F7766" s="23">
        <v>0</v>
      </c>
      <c r="G7766" s="23">
        <v>100</v>
      </c>
      <c r="H7766" s="25">
        <v>10.90620232</v>
      </c>
    </row>
    <row r="7767" spans="1:8">
      <c r="A7767" s="23">
        <v>7764</v>
      </c>
      <c r="B7767" s="23">
        <v>1500</v>
      </c>
      <c r="C7767" s="23">
        <v>0.8</v>
      </c>
      <c r="D7767" s="23">
        <v>100</v>
      </c>
      <c r="E7767" s="23">
        <v>5</v>
      </c>
      <c r="F7767" s="23">
        <v>30</v>
      </c>
      <c r="G7767" s="23">
        <v>0</v>
      </c>
      <c r="H7767" s="25">
        <v>13.74310112</v>
      </c>
    </row>
    <row r="7768" spans="1:8">
      <c r="A7768" s="23">
        <v>7765</v>
      </c>
      <c r="B7768" s="23">
        <v>1500</v>
      </c>
      <c r="C7768" s="23">
        <v>0.8</v>
      </c>
      <c r="D7768" s="23">
        <v>100</v>
      </c>
      <c r="E7768" s="23">
        <v>5</v>
      </c>
      <c r="F7768" s="23">
        <v>30</v>
      </c>
      <c r="G7768" s="23">
        <v>5</v>
      </c>
      <c r="H7768" s="25">
        <v>12.724132539999999</v>
      </c>
    </row>
    <row r="7769" spans="1:8">
      <c r="A7769" s="23">
        <v>7766</v>
      </c>
      <c r="B7769" s="23">
        <v>1500</v>
      </c>
      <c r="C7769" s="23">
        <v>0.8</v>
      </c>
      <c r="D7769" s="23">
        <v>100</v>
      </c>
      <c r="E7769" s="23">
        <v>5</v>
      </c>
      <c r="F7769" s="23">
        <v>30</v>
      </c>
      <c r="G7769" s="23">
        <v>10</v>
      </c>
      <c r="H7769" s="25">
        <v>12.27985954</v>
      </c>
    </row>
    <row r="7770" spans="1:8">
      <c r="A7770" s="23">
        <v>7767</v>
      </c>
      <c r="B7770" s="23">
        <v>1500</v>
      </c>
      <c r="C7770" s="23">
        <v>0.8</v>
      </c>
      <c r="D7770" s="23">
        <v>100</v>
      </c>
      <c r="E7770" s="23">
        <v>5</v>
      </c>
      <c r="F7770" s="23">
        <v>30</v>
      </c>
      <c r="G7770" s="23">
        <v>40</v>
      </c>
      <c r="H7770" s="25">
        <v>11.39858437</v>
      </c>
    </row>
    <row r="7771" spans="1:8">
      <c r="A7771" s="23">
        <v>7768</v>
      </c>
      <c r="B7771" s="23">
        <v>1500</v>
      </c>
      <c r="C7771" s="23">
        <v>0.8</v>
      </c>
      <c r="D7771" s="23">
        <v>100</v>
      </c>
      <c r="E7771" s="23">
        <v>5</v>
      </c>
      <c r="F7771" s="23">
        <v>30</v>
      </c>
      <c r="G7771" s="23">
        <v>70</v>
      </c>
      <c r="H7771" s="25">
        <v>10.848770139999999</v>
      </c>
    </row>
    <row r="7772" spans="1:8">
      <c r="A7772" s="23">
        <v>7769</v>
      </c>
      <c r="B7772" s="23">
        <v>1500</v>
      </c>
      <c r="C7772" s="23">
        <v>0.8</v>
      </c>
      <c r="D7772" s="23">
        <v>100</v>
      </c>
      <c r="E7772" s="23">
        <v>5</v>
      </c>
      <c r="F7772" s="23">
        <v>30</v>
      </c>
      <c r="G7772" s="23">
        <v>100</v>
      </c>
      <c r="H7772" s="25">
        <v>10.37846088</v>
      </c>
    </row>
    <row r="7773" spans="1:8">
      <c r="A7773" s="23">
        <v>7770</v>
      </c>
      <c r="B7773" s="23">
        <v>1500</v>
      </c>
      <c r="C7773" s="23">
        <v>0.8</v>
      </c>
      <c r="D7773" s="23">
        <v>100</v>
      </c>
      <c r="E7773" s="23">
        <v>5</v>
      </c>
      <c r="F7773" s="23">
        <v>60</v>
      </c>
      <c r="G7773" s="23">
        <v>0</v>
      </c>
      <c r="H7773" s="25">
        <v>12.09910393</v>
      </c>
    </row>
    <row r="7774" spans="1:8">
      <c r="A7774" s="23">
        <v>7771</v>
      </c>
      <c r="B7774" s="23">
        <v>1500</v>
      </c>
      <c r="C7774" s="23">
        <v>0.8</v>
      </c>
      <c r="D7774" s="23">
        <v>100</v>
      </c>
      <c r="E7774" s="23">
        <v>5</v>
      </c>
      <c r="F7774" s="23">
        <v>60</v>
      </c>
      <c r="G7774" s="23">
        <v>5</v>
      </c>
      <c r="H7774" s="25">
        <v>10.72960758</v>
      </c>
    </row>
    <row r="7775" spans="1:8">
      <c r="A7775" s="23">
        <v>7772</v>
      </c>
      <c r="B7775" s="23">
        <v>1500</v>
      </c>
      <c r="C7775" s="23">
        <v>0.8</v>
      </c>
      <c r="D7775" s="23">
        <v>100</v>
      </c>
      <c r="E7775" s="23">
        <v>5</v>
      </c>
      <c r="F7775" s="23">
        <v>60</v>
      </c>
      <c r="G7775" s="23">
        <v>10</v>
      </c>
      <c r="H7775" s="25">
        <v>10.2352829</v>
      </c>
    </row>
    <row r="7776" spans="1:8">
      <c r="A7776" s="23">
        <v>7773</v>
      </c>
      <c r="B7776" s="23">
        <v>1500</v>
      </c>
      <c r="C7776" s="23">
        <v>0.8</v>
      </c>
      <c r="D7776" s="23">
        <v>100</v>
      </c>
      <c r="E7776" s="23">
        <v>5</v>
      </c>
      <c r="F7776" s="23">
        <v>60</v>
      </c>
      <c r="G7776" s="23">
        <v>40</v>
      </c>
      <c r="H7776" s="25">
        <v>9.3653011320000008</v>
      </c>
    </row>
    <row r="7777" spans="1:8">
      <c r="A7777" s="23">
        <v>7774</v>
      </c>
      <c r="B7777" s="23">
        <v>1500</v>
      </c>
      <c r="C7777" s="23">
        <v>0.8</v>
      </c>
      <c r="D7777" s="23">
        <v>100</v>
      </c>
      <c r="E7777" s="23">
        <v>5</v>
      </c>
      <c r="F7777" s="23">
        <v>60</v>
      </c>
      <c r="G7777" s="23">
        <v>70</v>
      </c>
      <c r="H7777" s="25">
        <v>8.8321256639999994</v>
      </c>
    </row>
    <row r="7778" spans="1:8">
      <c r="A7778" s="23">
        <v>7775</v>
      </c>
      <c r="B7778" s="23">
        <v>1500</v>
      </c>
      <c r="C7778" s="23">
        <v>0.8</v>
      </c>
      <c r="D7778" s="23">
        <v>100</v>
      </c>
      <c r="E7778" s="23">
        <v>5</v>
      </c>
      <c r="F7778" s="23">
        <v>60</v>
      </c>
      <c r="G7778" s="23">
        <v>100</v>
      </c>
      <c r="H7778" s="25">
        <v>8.4211072920000003</v>
      </c>
    </row>
    <row r="7779" spans="1:8">
      <c r="A7779" s="23">
        <v>7776</v>
      </c>
      <c r="B7779" s="23">
        <v>1500</v>
      </c>
      <c r="C7779" s="23">
        <v>0.8</v>
      </c>
      <c r="D7779" s="23">
        <v>100</v>
      </c>
      <c r="E7779" s="23">
        <v>10</v>
      </c>
      <c r="F7779" s="23">
        <v>0</v>
      </c>
      <c r="G7779" s="23">
        <v>0</v>
      </c>
      <c r="H7779" s="25">
        <v>19.524486540000002</v>
      </c>
    </row>
    <row r="7780" spans="1:8">
      <c r="A7780" s="23">
        <v>7777</v>
      </c>
      <c r="B7780" s="23">
        <v>1500</v>
      </c>
      <c r="C7780" s="23">
        <v>0.8</v>
      </c>
      <c r="D7780" s="23">
        <v>100</v>
      </c>
      <c r="E7780" s="23">
        <v>10</v>
      </c>
      <c r="F7780" s="23">
        <v>0</v>
      </c>
      <c r="G7780" s="23">
        <v>5</v>
      </c>
      <c r="H7780" s="25">
        <v>17.93983841</v>
      </c>
    </row>
    <row r="7781" spans="1:8">
      <c r="A7781" s="23">
        <v>7778</v>
      </c>
      <c r="B7781" s="23">
        <v>1500</v>
      </c>
      <c r="C7781" s="23">
        <v>0.8</v>
      </c>
      <c r="D7781" s="23">
        <v>100</v>
      </c>
      <c r="E7781" s="23">
        <v>10</v>
      </c>
      <c r="F7781" s="23">
        <v>0</v>
      </c>
      <c r="G7781" s="23">
        <v>10</v>
      </c>
      <c r="H7781" s="25">
        <v>17.150140759999999</v>
      </c>
    </row>
    <row r="7782" spans="1:8">
      <c r="A7782" s="23">
        <v>7779</v>
      </c>
      <c r="B7782" s="23">
        <v>1500</v>
      </c>
      <c r="C7782" s="23">
        <v>0.8</v>
      </c>
      <c r="D7782" s="23">
        <v>100</v>
      </c>
      <c r="E7782" s="23">
        <v>10</v>
      </c>
      <c r="F7782" s="23">
        <v>0</v>
      </c>
      <c r="G7782" s="23">
        <v>40</v>
      </c>
      <c r="H7782" s="25">
        <v>15.54553986</v>
      </c>
    </row>
    <row r="7783" spans="1:8">
      <c r="A7783" s="23">
        <v>7780</v>
      </c>
      <c r="B7783" s="23">
        <v>1500</v>
      </c>
      <c r="C7783" s="23">
        <v>0.8</v>
      </c>
      <c r="D7783" s="23">
        <v>100</v>
      </c>
      <c r="E7783" s="23">
        <v>10</v>
      </c>
      <c r="F7783" s="23">
        <v>0</v>
      </c>
      <c r="G7783" s="23">
        <v>70</v>
      </c>
      <c r="H7783" s="25">
        <v>14.58457947</v>
      </c>
    </row>
    <row r="7784" spans="1:8">
      <c r="A7784" s="23">
        <v>7781</v>
      </c>
      <c r="B7784" s="23">
        <v>1500</v>
      </c>
      <c r="C7784" s="23">
        <v>0.8</v>
      </c>
      <c r="D7784" s="23">
        <v>100</v>
      </c>
      <c r="E7784" s="23">
        <v>10</v>
      </c>
      <c r="F7784" s="23">
        <v>0</v>
      </c>
      <c r="G7784" s="23">
        <v>100</v>
      </c>
      <c r="H7784" s="25">
        <v>13.78050423</v>
      </c>
    </row>
    <row r="7785" spans="1:8">
      <c r="A7785" s="23">
        <v>7782</v>
      </c>
      <c r="B7785" s="23">
        <v>1500</v>
      </c>
      <c r="C7785" s="23">
        <v>0.8</v>
      </c>
      <c r="D7785" s="23">
        <v>100</v>
      </c>
      <c r="E7785" s="23">
        <v>10</v>
      </c>
      <c r="F7785" s="23">
        <v>30</v>
      </c>
      <c r="G7785" s="23">
        <v>0</v>
      </c>
      <c r="H7785" s="25">
        <v>18.63486481</v>
      </c>
    </row>
    <row r="7786" spans="1:8">
      <c r="A7786" s="23">
        <v>7783</v>
      </c>
      <c r="B7786" s="23">
        <v>1500</v>
      </c>
      <c r="C7786" s="23">
        <v>0.8</v>
      </c>
      <c r="D7786" s="23">
        <v>100</v>
      </c>
      <c r="E7786" s="23">
        <v>10</v>
      </c>
      <c r="F7786" s="23">
        <v>30</v>
      </c>
      <c r="G7786" s="23">
        <v>5</v>
      </c>
      <c r="H7786" s="25">
        <v>17.049375529999999</v>
      </c>
    </row>
    <row r="7787" spans="1:8">
      <c r="A7787" s="23">
        <v>7784</v>
      </c>
      <c r="B7787" s="23">
        <v>1500</v>
      </c>
      <c r="C7787" s="23">
        <v>0.8</v>
      </c>
      <c r="D7787" s="23">
        <v>100</v>
      </c>
      <c r="E7787" s="23">
        <v>10</v>
      </c>
      <c r="F7787" s="23">
        <v>30</v>
      </c>
      <c r="G7787" s="23">
        <v>10</v>
      </c>
      <c r="H7787" s="25">
        <v>16.26259422</v>
      </c>
    </row>
    <row r="7788" spans="1:8">
      <c r="A7788" s="23">
        <v>7785</v>
      </c>
      <c r="B7788" s="23">
        <v>1500</v>
      </c>
      <c r="C7788" s="23">
        <v>0.8</v>
      </c>
      <c r="D7788" s="23">
        <v>100</v>
      </c>
      <c r="E7788" s="23">
        <v>10</v>
      </c>
      <c r="F7788" s="23">
        <v>30</v>
      </c>
      <c r="G7788" s="23">
        <v>40</v>
      </c>
      <c r="H7788" s="25">
        <v>14.67926216</v>
      </c>
    </row>
    <row r="7789" spans="1:8">
      <c r="A7789" s="23">
        <v>7786</v>
      </c>
      <c r="B7789" s="23">
        <v>1500</v>
      </c>
      <c r="C7789" s="23">
        <v>0.8</v>
      </c>
      <c r="D7789" s="23">
        <v>100</v>
      </c>
      <c r="E7789" s="23">
        <v>10</v>
      </c>
      <c r="F7789" s="23">
        <v>30</v>
      </c>
      <c r="G7789" s="23">
        <v>70</v>
      </c>
      <c r="H7789" s="25">
        <v>13.71813583</v>
      </c>
    </row>
    <row r="7790" spans="1:8">
      <c r="A7790" s="23">
        <v>7787</v>
      </c>
      <c r="B7790" s="23">
        <v>1500</v>
      </c>
      <c r="C7790" s="23">
        <v>0.8</v>
      </c>
      <c r="D7790" s="23">
        <v>100</v>
      </c>
      <c r="E7790" s="23">
        <v>10</v>
      </c>
      <c r="F7790" s="23">
        <v>30</v>
      </c>
      <c r="G7790" s="23">
        <v>100</v>
      </c>
      <c r="H7790" s="25">
        <v>12.93248653</v>
      </c>
    </row>
    <row r="7791" spans="1:8">
      <c r="A7791" s="23">
        <v>7788</v>
      </c>
      <c r="B7791" s="23">
        <v>1500</v>
      </c>
      <c r="C7791" s="23">
        <v>0.8</v>
      </c>
      <c r="D7791" s="23">
        <v>100</v>
      </c>
      <c r="E7791" s="23">
        <v>10</v>
      </c>
      <c r="F7791" s="23">
        <v>60</v>
      </c>
      <c r="G7791" s="23">
        <v>0</v>
      </c>
      <c r="H7791" s="25">
        <v>15.36973381</v>
      </c>
    </row>
    <row r="7792" spans="1:8">
      <c r="A7792" s="23">
        <v>7789</v>
      </c>
      <c r="B7792" s="23">
        <v>1500</v>
      </c>
      <c r="C7792" s="23">
        <v>0.8</v>
      </c>
      <c r="D7792" s="23">
        <v>100</v>
      </c>
      <c r="E7792" s="23">
        <v>10</v>
      </c>
      <c r="F7792" s="23">
        <v>60</v>
      </c>
      <c r="G7792" s="23">
        <v>5</v>
      </c>
      <c r="H7792" s="25">
        <v>13.59774208</v>
      </c>
    </row>
    <row r="7793" spans="1:8">
      <c r="A7793" s="23">
        <v>7790</v>
      </c>
      <c r="B7793" s="23">
        <v>1500</v>
      </c>
      <c r="C7793" s="23">
        <v>0.8</v>
      </c>
      <c r="D7793" s="23">
        <v>100</v>
      </c>
      <c r="E7793" s="23">
        <v>10</v>
      </c>
      <c r="F7793" s="23">
        <v>60</v>
      </c>
      <c r="G7793" s="23">
        <v>10</v>
      </c>
      <c r="H7793" s="25">
        <v>12.837301249999999</v>
      </c>
    </row>
    <row r="7794" spans="1:8">
      <c r="A7794" s="23">
        <v>7791</v>
      </c>
      <c r="B7794" s="23">
        <v>1500</v>
      </c>
      <c r="C7794" s="23">
        <v>0.8</v>
      </c>
      <c r="D7794" s="23">
        <v>100</v>
      </c>
      <c r="E7794" s="23">
        <v>10</v>
      </c>
      <c r="F7794" s="23">
        <v>60</v>
      </c>
      <c r="G7794" s="23">
        <v>40</v>
      </c>
      <c r="H7794" s="25">
        <v>11.447744370000001</v>
      </c>
    </row>
    <row r="7795" spans="1:8">
      <c r="A7795" s="23">
        <v>7792</v>
      </c>
      <c r="B7795" s="23">
        <v>1500</v>
      </c>
      <c r="C7795" s="23">
        <v>0.8</v>
      </c>
      <c r="D7795" s="23">
        <v>100</v>
      </c>
      <c r="E7795" s="23">
        <v>10</v>
      </c>
      <c r="F7795" s="23">
        <v>60</v>
      </c>
      <c r="G7795" s="23">
        <v>70</v>
      </c>
      <c r="H7795" s="25">
        <v>10.611666680000001</v>
      </c>
    </row>
    <row r="7796" spans="1:8">
      <c r="A7796" s="23">
        <v>7793</v>
      </c>
      <c r="B7796" s="23">
        <v>1500</v>
      </c>
      <c r="C7796" s="23">
        <v>0.8</v>
      </c>
      <c r="D7796" s="23">
        <v>100</v>
      </c>
      <c r="E7796" s="23">
        <v>10</v>
      </c>
      <c r="F7796" s="23">
        <v>60</v>
      </c>
      <c r="G7796" s="23">
        <v>100</v>
      </c>
      <c r="H7796" s="25">
        <v>9.9850482940000003</v>
      </c>
    </row>
    <row r="7797" spans="1:8">
      <c r="A7797" s="23">
        <v>7794</v>
      </c>
      <c r="B7797" s="23">
        <v>1500</v>
      </c>
      <c r="C7797" s="23">
        <v>0.8</v>
      </c>
      <c r="D7797" s="23">
        <v>100</v>
      </c>
      <c r="E7797" s="23">
        <v>20</v>
      </c>
      <c r="F7797" s="23">
        <v>0</v>
      </c>
      <c r="G7797" s="23">
        <v>0</v>
      </c>
      <c r="H7797" s="25">
        <v>23.064458850000001</v>
      </c>
    </row>
    <row r="7798" spans="1:8">
      <c r="A7798" s="23">
        <v>7795</v>
      </c>
      <c r="B7798" s="23">
        <v>1500</v>
      </c>
      <c r="C7798" s="23">
        <v>0.8</v>
      </c>
      <c r="D7798" s="23">
        <v>100</v>
      </c>
      <c r="E7798" s="23">
        <v>20</v>
      </c>
      <c r="F7798" s="23">
        <v>0</v>
      </c>
      <c r="G7798" s="23">
        <v>5</v>
      </c>
      <c r="H7798" s="25">
        <v>20.995391850000001</v>
      </c>
    </row>
    <row r="7799" spans="1:8">
      <c r="A7799" s="23">
        <v>7796</v>
      </c>
      <c r="B7799" s="23">
        <v>1500</v>
      </c>
      <c r="C7799" s="23">
        <v>0.8</v>
      </c>
      <c r="D7799" s="23">
        <v>100</v>
      </c>
      <c r="E7799" s="23">
        <v>20</v>
      </c>
      <c r="F7799" s="23">
        <v>0</v>
      </c>
      <c r="G7799" s="23">
        <v>10</v>
      </c>
      <c r="H7799" s="25">
        <v>19.901519780000001</v>
      </c>
    </row>
    <row r="7800" spans="1:8">
      <c r="A7800" s="23">
        <v>7797</v>
      </c>
      <c r="B7800" s="23">
        <v>1500</v>
      </c>
      <c r="C7800" s="23">
        <v>0.8</v>
      </c>
      <c r="D7800" s="23">
        <v>100</v>
      </c>
      <c r="E7800" s="23">
        <v>20</v>
      </c>
      <c r="F7800" s="23">
        <v>0</v>
      </c>
      <c r="G7800" s="23">
        <v>40</v>
      </c>
      <c r="H7800" s="25">
        <v>17.694309239999999</v>
      </c>
    </row>
    <row r="7801" spans="1:8">
      <c r="A7801" s="23">
        <v>7798</v>
      </c>
      <c r="B7801" s="23">
        <v>1500</v>
      </c>
      <c r="C7801" s="23">
        <v>0.8</v>
      </c>
      <c r="D7801" s="23">
        <v>100</v>
      </c>
      <c r="E7801" s="23">
        <v>20</v>
      </c>
      <c r="F7801" s="23">
        <v>0</v>
      </c>
      <c r="G7801" s="23">
        <v>70</v>
      </c>
      <c r="H7801" s="25">
        <v>16.410968780000001</v>
      </c>
    </row>
    <row r="7802" spans="1:8">
      <c r="A7802" s="23">
        <v>7799</v>
      </c>
      <c r="B7802" s="23">
        <v>1500</v>
      </c>
      <c r="C7802" s="23">
        <v>0.8</v>
      </c>
      <c r="D7802" s="23">
        <v>100</v>
      </c>
      <c r="E7802" s="23">
        <v>20</v>
      </c>
      <c r="F7802" s="23">
        <v>0</v>
      </c>
      <c r="G7802" s="23">
        <v>100</v>
      </c>
      <c r="H7802" s="25">
        <v>15.39466476</v>
      </c>
    </row>
    <row r="7803" spans="1:8">
      <c r="A7803" s="23">
        <v>7800</v>
      </c>
      <c r="B7803" s="23">
        <v>1500</v>
      </c>
      <c r="C7803" s="23">
        <v>0.8</v>
      </c>
      <c r="D7803" s="23">
        <v>100</v>
      </c>
      <c r="E7803" s="23">
        <v>20</v>
      </c>
      <c r="F7803" s="23">
        <v>30</v>
      </c>
      <c r="G7803" s="23">
        <v>0</v>
      </c>
      <c r="H7803" s="25">
        <v>21.740861890000001</v>
      </c>
    </row>
    <row r="7804" spans="1:8">
      <c r="A7804" s="23">
        <v>7801</v>
      </c>
      <c r="B7804" s="23">
        <v>1500</v>
      </c>
      <c r="C7804" s="23">
        <v>0.8</v>
      </c>
      <c r="D7804" s="23">
        <v>100</v>
      </c>
      <c r="E7804" s="23">
        <v>20</v>
      </c>
      <c r="F7804" s="23">
        <v>30</v>
      </c>
      <c r="G7804" s="23">
        <v>5</v>
      </c>
      <c r="H7804" s="25">
        <v>19.733125690000001</v>
      </c>
    </row>
    <row r="7805" spans="1:8">
      <c r="A7805" s="23">
        <v>7802</v>
      </c>
      <c r="B7805" s="23">
        <v>1500</v>
      </c>
      <c r="C7805" s="23">
        <v>0.8</v>
      </c>
      <c r="D7805" s="23">
        <v>100</v>
      </c>
      <c r="E7805" s="23">
        <v>20</v>
      </c>
      <c r="F7805" s="23">
        <v>30</v>
      </c>
      <c r="G7805" s="23">
        <v>10</v>
      </c>
      <c r="H7805" s="25">
        <v>18.68676949</v>
      </c>
    </row>
    <row r="7806" spans="1:8">
      <c r="A7806" s="23">
        <v>7803</v>
      </c>
      <c r="B7806" s="23">
        <v>1500</v>
      </c>
      <c r="C7806" s="23">
        <v>0.8</v>
      </c>
      <c r="D7806" s="23">
        <v>100</v>
      </c>
      <c r="E7806" s="23">
        <v>20</v>
      </c>
      <c r="F7806" s="23">
        <v>30</v>
      </c>
      <c r="G7806" s="23">
        <v>40</v>
      </c>
      <c r="H7806" s="25">
        <v>16.549680710000001</v>
      </c>
    </row>
    <row r="7807" spans="1:8">
      <c r="A7807" s="23">
        <v>7804</v>
      </c>
      <c r="B7807" s="23">
        <v>1500</v>
      </c>
      <c r="C7807" s="23">
        <v>0.8</v>
      </c>
      <c r="D7807" s="23">
        <v>100</v>
      </c>
      <c r="E7807" s="23">
        <v>20</v>
      </c>
      <c r="F7807" s="23">
        <v>30</v>
      </c>
      <c r="G7807" s="23">
        <v>70</v>
      </c>
      <c r="H7807" s="25">
        <v>15.340868</v>
      </c>
    </row>
    <row r="7808" spans="1:8">
      <c r="A7808" s="23">
        <v>7805</v>
      </c>
      <c r="B7808" s="23">
        <v>1500</v>
      </c>
      <c r="C7808" s="23">
        <v>0.8</v>
      </c>
      <c r="D7808" s="23">
        <v>100</v>
      </c>
      <c r="E7808" s="23">
        <v>20</v>
      </c>
      <c r="F7808" s="23">
        <v>30</v>
      </c>
      <c r="G7808" s="23">
        <v>100</v>
      </c>
      <c r="H7808" s="25">
        <v>14.39319515</v>
      </c>
    </row>
    <row r="7809" spans="1:8">
      <c r="A7809" s="23">
        <v>7806</v>
      </c>
      <c r="B7809" s="23">
        <v>1500</v>
      </c>
      <c r="C7809" s="23">
        <v>0.8</v>
      </c>
      <c r="D7809" s="23">
        <v>100</v>
      </c>
      <c r="E7809" s="23">
        <v>20</v>
      </c>
      <c r="F7809" s="23">
        <v>60</v>
      </c>
      <c r="G7809" s="23">
        <v>0</v>
      </c>
      <c r="H7809" s="25">
        <v>17.273511890000002</v>
      </c>
    </row>
    <row r="7810" spans="1:8">
      <c r="A7810" s="23">
        <v>7807</v>
      </c>
      <c r="B7810" s="23">
        <v>1500</v>
      </c>
      <c r="C7810" s="23">
        <v>0.8</v>
      </c>
      <c r="D7810" s="23">
        <v>100</v>
      </c>
      <c r="E7810" s="23">
        <v>20</v>
      </c>
      <c r="F7810" s="23">
        <v>60</v>
      </c>
      <c r="G7810" s="23">
        <v>5</v>
      </c>
      <c r="H7810" s="25">
        <v>15.21886063</v>
      </c>
    </row>
    <row r="7811" spans="1:8">
      <c r="A7811" s="23">
        <v>7808</v>
      </c>
      <c r="B7811" s="23">
        <v>1500</v>
      </c>
      <c r="C7811" s="23">
        <v>0.8</v>
      </c>
      <c r="D7811" s="23">
        <v>100</v>
      </c>
      <c r="E7811" s="23">
        <v>20</v>
      </c>
      <c r="F7811" s="23">
        <v>60</v>
      </c>
      <c r="G7811" s="23">
        <v>10</v>
      </c>
      <c r="H7811" s="25">
        <v>14.33707428</v>
      </c>
    </row>
    <row r="7812" spans="1:8">
      <c r="A7812" s="23">
        <v>7809</v>
      </c>
      <c r="B7812" s="23">
        <v>1500</v>
      </c>
      <c r="C7812" s="23">
        <v>0.8</v>
      </c>
      <c r="D7812" s="23">
        <v>100</v>
      </c>
      <c r="E7812" s="23">
        <v>20</v>
      </c>
      <c r="F7812" s="23">
        <v>60</v>
      </c>
      <c r="G7812" s="23">
        <v>40</v>
      </c>
      <c r="H7812" s="25">
        <v>12.513960839999999</v>
      </c>
    </row>
    <row r="7813" spans="1:8">
      <c r="A7813" s="23">
        <v>7810</v>
      </c>
      <c r="B7813" s="23">
        <v>1500</v>
      </c>
      <c r="C7813" s="23">
        <v>0.8</v>
      </c>
      <c r="D7813" s="23">
        <v>100</v>
      </c>
      <c r="E7813" s="23">
        <v>20</v>
      </c>
      <c r="F7813" s="23">
        <v>60</v>
      </c>
      <c r="G7813" s="23">
        <v>70</v>
      </c>
      <c r="H7813" s="25">
        <v>11.521152499999999</v>
      </c>
    </row>
    <row r="7814" spans="1:8">
      <c r="A7814" s="23">
        <v>7811</v>
      </c>
      <c r="B7814" s="23">
        <v>1500</v>
      </c>
      <c r="C7814" s="23">
        <v>0.8</v>
      </c>
      <c r="D7814" s="23">
        <v>100</v>
      </c>
      <c r="E7814" s="23">
        <v>20</v>
      </c>
      <c r="F7814" s="23">
        <v>60</v>
      </c>
      <c r="G7814" s="23">
        <v>100</v>
      </c>
      <c r="H7814" s="25">
        <v>10.77836037</v>
      </c>
    </row>
    <row r="7815" spans="1:8">
      <c r="A7815" s="23">
        <v>7812</v>
      </c>
      <c r="B7815" s="23">
        <v>1500</v>
      </c>
      <c r="C7815" s="23">
        <v>0.8</v>
      </c>
      <c r="D7815" s="23">
        <v>100</v>
      </c>
      <c r="E7815" s="23">
        <v>50</v>
      </c>
      <c r="F7815" s="23">
        <v>0</v>
      </c>
      <c r="G7815" s="23">
        <v>0</v>
      </c>
      <c r="H7815" s="25">
        <v>25.359081270000001</v>
      </c>
    </row>
    <row r="7816" spans="1:8">
      <c r="A7816" s="23">
        <v>7813</v>
      </c>
      <c r="B7816" s="23">
        <v>1500</v>
      </c>
      <c r="C7816" s="23">
        <v>0.8</v>
      </c>
      <c r="D7816" s="23">
        <v>100</v>
      </c>
      <c r="E7816" s="23">
        <v>50</v>
      </c>
      <c r="F7816" s="23">
        <v>0</v>
      </c>
      <c r="G7816" s="23">
        <v>5</v>
      </c>
      <c r="H7816" s="25">
        <v>22.99559975</v>
      </c>
    </row>
    <row r="7817" spans="1:8">
      <c r="A7817" s="23">
        <v>7814</v>
      </c>
      <c r="B7817" s="23">
        <v>1500</v>
      </c>
      <c r="C7817" s="23">
        <v>0.8</v>
      </c>
      <c r="D7817" s="23">
        <v>100</v>
      </c>
      <c r="E7817" s="23">
        <v>50</v>
      </c>
      <c r="F7817" s="23">
        <v>0</v>
      </c>
      <c r="G7817" s="23">
        <v>10</v>
      </c>
      <c r="H7817" s="25">
        <v>21.637245180000001</v>
      </c>
    </row>
    <row r="7818" spans="1:8">
      <c r="A7818" s="23">
        <v>7815</v>
      </c>
      <c r="B7818" s="23">
        <v>1500</v>
      </c>
      <c r="C7818" s="23">
        <v>0.8</v>
      </c>
      <c r="D7818" s="23">
        <v>100</v>
      </c>
      <c r="E7818" s="23">
        <v>50</v>
      </c>
      <c r="F7818" s="23">
        <v>0</v>
      </c>
      <c r="G7818" s="23">
        <v>40</v>
      </c>
      <c r="H7818" s="25">
        <v>19.014553070000002</v>
      </c>
    </row>
    <row r="7819" spans="1:8">
      <c r="A7819" s="23">
        <v>7816</v>
      </c>
      <c r="B7819" s="23">
        <v>1500</v>
      </c>
      <c r="C7819" s="23">
        <v>0.8</v>
      </c>
      <c r="D7819" s="23">
        <v>100</v>
      </c>
      <c r="E7819" s="23">
        <v>50</v>
      </c>
      <c r="F7819" s="23">
        <v>0</v>
      </c>
      <c r="G7819" s="23">
        <v>70</v>
      </c>
      <c r="H7819" s="25">
        <v>17.567266459999999</v>
      </c>
    </row>
    <row r="7820" spans="1:8">
      <c r="A7820" s="23">
        <v>7817</v>
      </c>
      <c r="B7820" s="23">
        <v>1500</v>
      </c>
      <c r="C7820" s="23">
        <v>0.8</v>
      </c>
      <c r="D7820" s="23">
        <v>100</v>
      </c>
      <c r="E7820" s="23">
        <v>50</v>
      </c>
      <c r="F7820" s="23">
        <v>0</v>
      </c>
      <c r="G7820" s="23">
        <v>100</v>
      </c>
      <c r="H7820" s="25">
        <v>16.428619390000001</v>
      </c>
    </row>
    <row r="7821" spans="1:8">
      <c r="A7821" s="23">
        <v>7818</v>
      </c>
      <c r="B7821" s="23">
        <v>1500</v>
      </c>
      <c r="C7821" s="23">
        <v>0.8</v>
      </c>
      <c r="D7821" s="23">
        <v>100</v>
      </c>
      <c r="E7821" s="23">
        <v>50</v>
      </c>
      <c r="F7821" s="23">
        <v>30</v>
      </c>
      <c r="G7821" s="23">
        <v>0</v>
      </c>
      <c r="H7821" s="25">
        <v>23.797122959999999</v>
      </c>
    </row>
    <row r="7822" spans="1:8">
      <c r="A7822" s="23">
        <v>7819</v>
      </c>
      <c r="B7822" s="23">
        <v>1500</v>
      </c>
      <c r="C7822" s="23">
        <v>0.8</v>
      </c>
      <c r="D7822" s="23">
        <v>100</v>
      </c>
      <c r="E7822" s="23">
        <v>50</v>
      </c>
      <c r="F7822" s="23">
        <v>30</v>
      </c>
      <c r="G7822" s="23">
        <v>5</v>
      </c>
      <c r="H7822" s="25">
        <v>21.394493099999998</v>
      </c>
    </row>
    <row r="7823" spans="1:8">
      <c r="A7823" s="23">
        <v>7820</v>
      </c>
      <c r="B7823" s="23">
        <v>1500</v>
      </c>
      <c r="C7823" s="23">
        <v>0.8</v>
      </c>
      <c r="D7823" s="23">
        <v>100</v>
      </c>
      <c r="E7823" s="23">
        <v>50</v>
      </c>
      <c r="F7823" s="23">
        <v>30</v>
      </c>
      <c r="G7823" s="23">
        <v>10</v>
      </c>
      <c r="H7823" s="25">
        <v>20.15123749</v>
      </c>
    </row>
    <row r="7824" spans="1:8">
      <c r="A7824" s="23">
        <v>7821</v>
      </c>
      <c r="B7824" s="23">
        <v>1500</v>
      </c>
      <c r="C7824" s="23">
        <v>0.8</v>
      </c>
      <c r="D7824" s="23">
        <v>100</v>
      </c>
      <c r="E7824" s="23">
        <v>50</v>
      </c>
      <c r="F7824" s="23">
        <v>30</v>
      </c>
      <c r="G7824" s="23">
        <v>40</v>
      </c>
      <c r="H7824" s="25">
        <v>17.7330246</v>
      </c>
    </row>
    <row r="7825" spans="1:8">
      <c r="A7825" s="23">
        <v>7822</v>
      </c>
      <c r="B7825" s="23">
        <v>1500</v>
      </c>
      <c r="C7825" s="23">
        <v>0.8</v>
      </c>
      <c r="D7825" s="23">
        <v>100</v>
      </c>
      <c r="E7825" s="23">
        <v>50</v>
      </c>
      <c r="F7825" s="23">
        <v>30</v>
      </c>
      <c r="G7825" s="23">
        <v>70</v>
      </c>
      <c r="H7825" s="25">
        <v>16.38100433</v>
      </c>
    </row>
    <row r="7826" spans="1:8">
      <c r="A7826" s="23">
        <v>7823</v>
      </c>
      <c r="B7826" s="23">
        <v>1500</v>
      </c>
      <c r="C7826" s="23">
        <v>0.8</v>
      </c>
      <c r="D7826" s="23">
        <v>100</v>
      </c>
      <c r="E7826" s="23">
        <v>50</v>
      </c>
      <c r="F7826" s="23">
        <v>30</v>
      </c>
      <c r="G7826" s="23">
        <v>100</v>
      </c>
      <c r="H7826" s="25">
        <v>15.173799519999999</v>
      </c>
    </row>
    <row r="7827" spans="1:8">
      <c r="A7827" s="23">
        <v>7824</v>
      </c>
      <c r="B7827" s="23">
        <v>1500</v>
      </c>
      <c r="C7827" s="23">
        <v>0.8</v>
      </c>
      <c r="D7827" s="23">
        <v>100</v>
      </c>
      <c r="E7827" s="23">
        <v>50</v>
      </c>
      <c r="F7827" s="23">
        <v>60</v>
      </c>
      <c r="G7827" s="23">
        <v>0</v>
      </c>
      <c r="H7827" s="25">
        <v>18.444452290000001</v>
      </c>
    </row>
    <row r="7828" spans="1:8">
      <c r="A7828" s="23">
        <v>7825</v>
      </c>
      <c r="B7828" s="23">
        <v>1500</v>
      </c>
      <c r="C7828" s="23">
        <v>0.8</v>
      </c>
      <c r="D7828" s="23">
        <v>100</v>
      </c>
      <c r="E7828" s="23">
        <v>50</v>
      </c>
      <c r="F7828" s="23">
        <v>60</v>
      </c>
      <c r="G7828" s="23">
        <v>5</v>
      </c>
      <c r="H7828" s="25">
        <v>16.25901794</v>
      </c>
    </row>
    <row r="7829" spans="1:8">
      <c r="A7829" s="23">
        <v>7826</v>
      </c>
      <c r="B7829" s="23">
        <v>1500</v>
      </c>
      <c r="C7829" s="23">
        <v>0.8</v>
      </c>
      <c r="D7829" s="23">
        <v>100</v>
      </c>
      <c r="E7829" s="23">
        <v>50</v>
      </c>
      <c r="F7829" s="23">
        <v>60</v>
      </c>
      <c r="G7829" s="23">
        <v>10</v>
      </c>
      <c r="H7829" s="25">
        <v>15.1397686</v>
      </c>
    </row>
    <row r="7830" spans="1:8">
      <c r="A7830" s="23">
        <v>7827</v>
      </c>
      <c r="B7830" s="23">
        <v>1500</v>
      </c>
      <c r="C7830" s="23">
        <v>0.8</v>
      </c>
      <c r="D7830" s="23">
        <v>100</v>
      </c>
      <c r="E7830" s="23">
        <v>50</v>
      </c>
      <c r="F7830" s="23">
        <v>60</v>
      </c>
      <c r="G7830" s="23">
        <v>40</v>
      </c>
      <c r="H7830" s="25">
        <v>13.038269039999999</v>
      </c>
    </row>
    <row r="7831" spans="1:8">
      <c r="A7831" s="23">
        <v>7828</v>
      </c>
      <c r="B7831" s="23">
        <v>1500</v>
      </c>
      <c r="C7831" s="23">
        <v>0.8</v>
      </c>
      <c r="D7831" s="23">
        <v>100</v>
      </c>
      <c r="E7831" s="23">
        <v>50</v>
      </c>
      <c r="F7831" s="23">
        <v>60</v>
      </c>
      <c r="G7831" s="23">
        <v>70</v>
      </c>
      <c r="H7831" s="25">
        <v>11.92574501</v>
      </c>
    </row>
    <row r="7832" spans="1:8">
      <c r="A7832" s="23">
        <v>7829</v>
      </c>
      <c r="B7832" s="23">
        <v>1500</v>
      </c>
      <c r="C7832" s="23">
        <v>0.8</v>
      </c>
      <c r="D7832" s="23">
        <v>100</v>
      </c>
      <c r="E7832" s="23">
        <v>50</v>
      </c>
      <c r="F7832" s="23">
        <v>60</v>
      </c>
      <c r="G7832" s="23">
        <v>100</v>
      </c>
      <c r="H7832" s="25">
        <v>11.0949688</v>
      </c>
    </row>
    <row r="7833" spans="1:8">
      <c r="A7833" s="23">
        <v>7830</v>
      </c>
      <c r="B7833" s="23">
        <v>1500</v>
      </c>
      <c r="C7833" s="23">
        <v>0.8</v>
      </c>
      <c r="D7833" s="23">
        <v>500</v>
      </c>
      <c r="E7833" s="23">
        <v>1</v>
      </c>
      <c r="F7833" s="23">
        <v>0</v>
      </c>
      <c r="G7833" s="23">
        <v>0</v>
      </c>
      <c r="H7833" s="25">
        <v>11.661792760000001</v>
      </c>
    </row>
    <row r="7834" spans="1:8">
      <c r="A7834" s="23">
        <v>7831</v>
      </c>
      <c r="B7834" s="23">
        <v>1500</v>
      </c>
      <c r="C7834" s="23">
        <v>0.8</v>
      </c>
      <c r="D7834" s="23">
        <v>500</v>
      </c>
      <c r="E7834" s="23">
        <v>1</v>
      </c>
      <c r="F7834" s="23">
        <v>0</v>
      </c>
      <c r="G7834" s="23">
        <v>5</v>
      </c>
      <c r="H7834" s="25">
        <v>10.94508171</v>
      </c>
    </row>
    <row r="7835" spans="1:8">
      <c r="A7835" s="23">
        <v>7832</v>
      </c>
      <c r="B7835" s="23">
        <v>1500</v>
      </c>
      <c r="C7835" s="23">
        <v>0.8</v>
      </c>
      <c r="D7835" s="23">
        <v>500</v>
      </c>
      <c r="E7835" s="23">
        <v>1</v>
      </c>
      <c r="F7835" s="23">
        <v>0</v>
      </c>
      <c r="G7835" s="23">
        <v>10</v>
      </c>
      <c r="H7835" s="25">
        <v>10.680516239999999</v>
      </c>
    </row>
    <row r="7836" spans="1:8">
      <c r="A7836" s="23">
        <v>7833</v>
      </c>
      <c r="B7836" s="23">
        <v>1500</v>
      </c>
      <c r="C7836" s="23">
        <v>0.8</v>
      </c>
      <c r="D7836" s="23">
        <v>500</v>
      </c>
      <c r="E7836" s="23">
        <v>1</v>
      </c>
      <c r="F7836" s="23">
        <v>0</v>
      </c>
      <c r="G7836" s="23">
        <v>40</v>
      </c>
      <c r="H7836" s="25">
        <v>10.15764141</v>
      </c>
    </row>
    <row r="7837" spans="1:8">
      <c r="A7837" s="23">
        <v>7834</v>
      </c>
      <c r="B7837" s="23">
        <v>1500</v>
      </c>
      <c r="C7837" s="23">
        <v>0.8</v>
      </c>
      <c r="D7837" s="23">
        <v>500</v>
      </c>
      <c r="E7837" s="23">
        <v>1</v>
      </c>
      <c r="F7837" s="23">
        <v>0</v>
      </c>
      <c r="G7837" s="23">
        <v>70</v>
      </c>
      <c r="H7837" s="25">
        <v>9.8106136320000008</v>
      </c>
    </row>
    <row r="7838" spans="1:8">
      <c r="A7838" s="23">
        <v>7835</v>
      </c>
      <c r="B7838" s="23">
        <v>1500</v>
      </c>
      <c r="C7838" s="23">
        <v>0.8</v>
      </c>
      <c r="D7838" s="23">
        <v>500</v>
      </c>
      <c r="E7838" s="23">
        <v>1</v>
      </c>
      <c r="F7838" s="23">
        <v>0</v>
      </c>
      <c r="G7838" s="23">
        <v>100</v>
      </c>
      <c r="H7838" s="25">
        <v>9.5054187769999992</v>
      </c>
    </row>
    <row r="7839" spans="1:8">
      <c r="A7839" s="23">
        <v>7836</v>
      </c>
      <c r="B7839" s="23">
        <v>1500</v>
      </c>
      <c r="C7839" s="23">
        <v>0.8</v>
      </c>
      <c r="D7839" s="23">
        <v>500</v>
      </c>
      <c r="E7839" s="23">
        <v>1</v>
      </c>
      <c r="F7839" s="23">
        <v>30</v>
      </c>
      <c r="G7839" s="23">
        <v>0</v>
      </c>
      <c r="H7839" s="25">
        <v>11.442811969999999</v>
      </c>
    </row>
    <row r="7840" spans="1:8">
      <c r="A7840" s="23">
        <v>7837</v>
      </c>
      <c r="B7840" s="23">
        <v>1500</v>
      </c>
      <c r="C7840" s="23">
        <v>0.8</v>
      </c>
      <c r="D7840" s="23">
        <v>500</v>
      </c>
      <c r="E7840" s="23">
        <v>1</v>
      </c>
      <c r="F7840" s="23">
        <v>30</v>
      </c>
      <c r="G7840" s="23">
        <v>5</v>
      </c>
      <c r="H7840" s="25">
        <v>10.65179539</v>
      </c>
    </row>
    <row r="7841" spans="1:8">
      <c r="A7841" s="23">
        <v>7838</v>
      </c>
      <c r="B7841" s="23">
        <v>1500</v>
      </c>
      <c r="C7841" s="23">
        <v>0.8</v>
      </c>
      <c r="D7841" s="23">
        <v>500</v>
      </c>
      <c r="E7841" s="23">
        <v>1</v>
      </c>
      <c r="F7841" s="23">
        <v>30</v>
      </c>
      <c r="G7841" s="23">
        <v>10</v>
      </c>
      <c r="H7841" s="25">
        <v>10.36658096</v>
      </c>
    </row>
    <row r="7842" spans="1:8">
      <c r="A7842" s="23">
        <v>7839</v>
      </c>
      <c r="B7842" s="23">
        <v>1500</v>
      </c>
      <c r="C7842" s="23">
        <v>0.8</v>
      </c>
      <c r="D7842" s="23">
        <v>500</v>
      </c>
      <c r="E7842" s="23">
        <v>1</v>
      </c>
      <c r="F7842" s="23">
        <v>30</v>
      </c>
      <c r="G7842" s="23">
        <v>40</v>
      </c>
      <c r="H7842" s="25">
        <v>9.8153314589999994</v>
      </c>
    </row>
    <row r="7843" spans="1:8">
      <c r="A7843" s="23">
        <v>7840</v>
      </c>
      <c r="B7843" s="23">
        <v>1500</v>
      </c>
      <c r="C7843" s="23">
        <v>0.8</v>
      </c>
      <c r="D7843" s="23">
        <v>500</v>
      </c>
      <c r="E7843" s="23">
        <v>1</v>
      </c>
      <c r="F7843" s="23">
        <v>30</v>
      </c>
      <c r="G7843" s="23">
        <v>70</v>
      </c>
      <c r="H7843" s="25">
        <v>9.453956604</v>
      </c>
    </row>
    <row r="7844" spans="1:8">
      <c r="A7844" s="23">
        <v>7841</v>
      </c>
      <c r="B7844" s="23">
        <v>1500</v>
      </c>
      <c r="C7844" s="23">
        <v>0.8</v>
      </c>
      <c r="D7844" s="23">
        <v>500</v>
      </c>
      <c r="E7844" s="23">
        <v>1</v>
      </c>
      <c r="F7844" s="23">
        <v>30</v>
      </c>
      <c r="G7844" s="23">
        <v>100</v>
      </c>
      <c r="H7844" s="25">
        <v>9.1496038439999996</v>
      </c>
    </row>
    <row r="7845" spans="1:8">
      <c r="A7845" s="23">
        <v>7842</v>
      </c>
      <c r="B7845" s="23">
        <v>1500</v>
      </c>
      <c r="C7845" s="23">
        <v>0.8</v>
      </c>
      <c r="D7845" s="23">
        <v>500</v>
      </c>
      <c r="E7845" s="23">
        <v>1</v>
      </c>
      <c r="F7845" s="23">
        <v>60</v>
      </c>
      <c r="G7845" s="23">
        <v>0</v>
      </c>
      <c r="H7845" s="25">
        <v>10.48241425</v>
      </c>
    </row>
    <row r="7846" spans="1:8">
      <c r="A7846" s="23">
        <v>7843</v>
      </c>
      <c r="B7846" s="23">
        <v>1500</v>
      </c>
      <c r="C7846" s="23">
        <v>0.8</v>
      </c>
      <c r="D7846" s="23">
        <v>500</v>
      </c>
      <c r="E7846" s="23">
        <v>1</v>
      </c>
      <c r="F7846" s="23">
        <v>60</v>
      </c>
      <c r="G7846" s="23">
        <v>5</v>
      </c>
      <c r="H7846" s="25">
        <v>9.3422889710000003</v>
      </c>
    </row>
    <row r="7847" spans="1:8">
      <c r="A7847" s="23">
        <v>7844</v>
      </c>
      <c r="B7847" s="23">
        <v>1500</v>
      </c>
      <c r="C7847" s="23">
        <v>0.8</v>
      </c>
      <c r="D7847" s="23">
        <v>500</v>
      </c>
      <c r="E7847" s="23">
        <v>1</v>
      </c>
      <c r="F7847" s="23">
        <v>60</v>
      </c>
      <c r="G7847" s="23">
        <v>10</v>
      </c>
      <c r="H7847" s="25">
        <v>9.0140533450000007</v>
      </c>
    </row>
    <row r="7848" spans="1:8">
      <c r="A7848" s="23">
        <v>7845</v>
      </c>
      <c r="B7848" s="23">
        <v>1500</v>
      </c>
      <c r="C7848" s="23">
        <v>0.8</v>
      </c>
      <c r="D7848" s="23">
        <v>500</v>
      </c>
      <c r="E7848" s="23">
        <v>1</v>
      </c>
      <c r="F7848" s="23">
        <v>60</v>
      </c>
      <c r="G7848" s="23">
        <v>40</v>
      </c>
      <c r="H7848" s="25">
        <v>8.4159650799999994</v>
      </c>
    </row>
    <row r="7849" spans="1:8">
      <c r="A7849" s="23">
        <v>7846</v>
      </c>
      <c r="B7849" s="23">
        <v>1500</v>
      </c>
      <c r="C7849" s="23">
        <v>0.8</v>
      </c>
      <c r="D7849" s="23">
        <v>500</v>
      </c>
      <c r="E7849" s="23">
        <v>1</v>
      </c>
      <c r="F7849" s="23">
        <v>60</v>
      </c>
      <c r="G7849" s="23">
        <v>70</v>
      </c>
      <c r="H7849" s="25">
        <v>8.0348644260000004</v>
      </c>
    </row>
    <row r="7850" spans="1:8">
      <c r="A7850" s="23">
        <v>7847</v>
      </c>
      <c r="B7850" s="23">
        <v>1500</v>
      </c>
      <c r="C7850" s="23">
        <v>0.8</v>
      </c>
      <c r="D7850" s="23">
        <v>500</v>
      </c>
      <c r="E7850" s="23">
        <v>1</v>
      </c>
      <c r="F7850" s="23">
        <v>60</v>
      </c>
      <c r="G7850" s="23">
        <v>100</v>
      </c>
      <c r="H7850" s="25">
        <v>7.7247343060000002</v>
      </c>
    </row>
    <row r="7851" spans="1:8">
      <c r="A7851" s="23">
        <v>7848</v>
      </c>
      <c r="B7851" s="23">
        <v>1500</v>
      </c>
      <c r="C7851" s="23">
        <v>0.8</v>
      </c>
      <c r="D7851" s="23">
        <v>500</v>
      </c>
      <c r="E7851" s="23">
        <v>5</v>
      </c>
      <c r="F7851" s="23">
        <v>0</v>
      </c>
      <c r="G7851" s="23">
        <v>0</v>
      </c>
      <c r="H7851" s="25">
        <v>23.31597519</v>
      </c>
    </row>
    <row r="7852" spans="1:8">
      <c r="A7852" s="23">
        <v>7849</v>
      </c>
      <c r="B7852" s="23">
        <v>1500</v>
      </c>
      <c r="C7852" s="23">
        <v>0.8</v>
      </c>
      <c r="D7852" s="23">
        <v>500</v>
      </c>
      <c r="E7852" s="23">
        <v>5</v>
      </c>
      <c r="F7852" s="23">
        <v>0</v>
      </c>
      <c r="G7852" s="23">
        <v>5</v>
      </c>
      <c r="H7852" s="25">
        <v>21.283767699999999</v>
      </c>
    </row>
    <row r="7853" spans="1:8">
      <c r="A7853" s="23">
        <v>7850</v>
      </c>
      <c r="B7853" s="23">
        <v>1500</v>
      </c>
      <c r="C7853" s="23">
        <v>0.8</v>
      </c>
      <c r="D7853" s="23">
        <v>500</v>
      </c>
      <c r="E7853" s="23">
        <v>5</v>
      </c>
      <c r="F7853" s="23">
        <v>0</v>
      </c>
      <c r="G7853" s="23">
        <v>10</v>
      </c>
      <c r="H7853" s="25">
        <v>20.151363369999999</v>
      </c>
    </row>
    <row r="7854" spans="1:8">
      <c r="A7854" s="23">
        <v>7851</v>
      </c>
      <c r="B7854" s="23">
        <v>1500</v>
      </c>
      <c r="C7854" s="23">
        <v>0.8</v>
      </c>
      <c r="D7854" s="23">
        <v>500</v>
      </c>
      <c r="E7854" s="23">
        <v>5</v>
      </c>
      <c r="F7854" s="23">
        <v>0</v>
      </c>
      <c r="G7854" s="23">
        <v>40</v>
      </c>
      <c r="H7854" s="25">
        <v>17.92847252</v>
      </c>
    </row>
    <row r="7855" spans="1:8">
      <c r="A7855" s="23">
        <v>7852</v>
      </c>
      <c r="B7855" s="23">
        <v>1500</v>
      </c>
      <c r="C7855" s="23">
        <v>0.8</v>
      </c>
      <c r="D7855" s="23">
        <v>500</v>
      </c>
      <c r="E7855" s="23">
        <v>5</v>
      </c>
      <c r="F7855" s="23">
        <v>0</v>
      </c>
      <c r="G7855" s="23">
        <v>70</v>
      </c>
      <c r="H7855" s="25">
        <v>16.663366320000002</v>
      </c>
    </row>
    <row r="7856" spans="1:8">
      <c r="A7856" s="23">
        <v>7853</v>
      </c>
      <c r="B7856" s="23">
        <v>1500</v>
      </c>
      <c r="C7856" s="23">
        <v>0.8</v>
      </c>
      <c r="D7856" s="23">
        <v>500</v>
      </c>
      <c r="E7856" s="23">
        <v>5</v>
      </c>
      <c r="F7856" s="23">
        <v>0</v>
      </c>
      <c r="G7856" s="23">
        <v>100</v>
      </c>
      <c r="H7856" s="25">
        <v>15.57176209</v>
      </c>
    </row>
    <row r="7857" spans="1:8">
      <c r="A7857" s="23">
        <v>7854</v>
      </c>
      <c r="B7857" s="23">
        <v>1500</v>
      </c>
      <c r="C7857" s="23">
        <v>0.8</v>
      </c>
      <c r="D7857" s="23">
        <v>500</v>
      </c>
      <c r="E7857" s="23">
        <v>5</v>
      </c>
      <c r="F7857" s="23">
        <v>30</v>
      </c>
      <c r="G7857" s="23">
        <v>0</v>
      </c>
      <c r="H7857" s="25">
        <v>22.00470734</v>
      </c>
    </row>
    <row r="7858" spans="1:8">
      <c r="A7858" s="23">
        <v>7855</v>
      </c>
      <c r="B7858" s="23">
        <v>1500</v>
      </c>
      <c r="C7858" s="23">
        <v>0.8</v>
      </c>
      <c r="D7858" s="23">
        <v>500</v>
      </c>
      <c r="E7858" s="23">
        <v>5</v>
      </c>
      <c r="F7858" s="23">
        <v>30</v>
      </c>
      <c r="G7858" s="23">
        <v>5</v>
      </c>
      <c r="H7858" s="25">
        <v>19.971702579999999</v>
      </c>
    </row>
    <row r="7859" spans="1:8">
      <c r="A7859" s="23">
        <v>7856</v>
      </c>
      <c r="B7859" s="23">
        <v>1500</v>
      </c>
      <c r="C7859" s="23">
        <v>0.8</v>
      </c>
      <c r="D7859" s="23">
        <v>500</v>
      </c>
      <c r="E7859" s="23">
        <v>5</v>
      </c>
      <c r="F7859" s="23">
        <v>30</v>
      </c>
      <c r="G7859" s="23">
        <v>10</v>
      </c>
      <c r="H7859" s="25">
        <v>18.896791459999999</v>
      </c>
    </row>
    <row r="7860" spans="1:8">
      <c r="A7860" s="23">
        <v>7857</v>
      </c>
      <c r="B7860" s="23">
        <v>1500</v>
      </c>
      <c r="C7860" s="23">
        <v>0.8</v>
      </c>
      <c r="D7860" s="23">
        <v>500</v>
      </c>
      <c r="E7860" s="23">
        <v>5</v>
      </c>
      <c r="F7860" s="23">
        <v>30</v>
      </c>
      <c r="G7860" s="23">
        <v>40</v>
      </c>
      <c r="H7860" s="25">
        <v>16.81020165</v>
      </c>
    </row>
    <row r="7861" spans="1:8">
      <c r="A7861" s="23">
        <v>7858</v>
      </c>
      <c r="B7861" s="23">
        <v>1500</v>
      </c>
      <c r="C7861" s="23">
        <v>0.8</v>
      </c>
      <c r="D7861" s="23">
        <v>500</v>
      </c>
      <c r="E7861" s="23">
        <v>5</v>
      </c>
      <c r="F7861" s="23">
        <v>30</v>
      </c>
      <c r="G7861" s="23">
        <v>70</v>
      </c>
      <c r="H7861" s="25">
        <v>15.516645430000001</v>
      </c>
    </row>
    <row r="7862" spans="1:8">
      <c r="A7862" s="23">
        <v>7859</v>
      </c>
      <c r="B7862" s="23">
        <v>1500</v>
      </c>
      <c r="C7862" s="23">
        <v>0.8</v>
      </c>
      <c r="D7862" s="23">
        <v>500</v>
      </c>
      <c r="E7862" s="23">
        <v>5</v>
      </c>
      <c r="F7862" s="23">
        <v>30</v>
      </c>
      <c r="G7862" s="23">
        <v>100</v>
      </c>
      <c r="H7862" s="25">
        <v>14.506447789999999</v>
      </c>
    </row>
    <row r="7863" spans="1:8">
      <c r="A7863" s="23">
        <v>7860</v>
      </c>
      <c r="B7863" s="23">
        <v>1500</v>
      </c>
      <c r="C7863" s="23">
        <v>0.8</v>
      </c>
      <c r="D7863" s="23">
        <v>500</v>
      </c>
      <c r="E7863" s="23">
        <v>5</v>
      </c>
      <c r="F7863" s="23">
        <v>60</v>
      </c>
      <c r="G7863" s="23">
        <v>0</v>
      </c>
      <c r="H7863" s="25">
        <v>17.491821290000001</v>
      </c>
    </row>
    <row r="7864" spans="1:8">
      <c r="A7864" s="23">
        <v>7861</v>
      </c>
      <c r="B7864" s="23">
        <v>1500</v>
      </c>
      <c r="C7864" s="23">
        <v>0.8</v>
      </c>
      <c r="D7864" s="23">
        <v>500</v>
      </c>
      <c r="E7864" s="23">
        <v>5</v>
      </c>
      <c r="F7864" s="23">
        <v>60</v>
      </c>
      <c r="G7864" s="23">
        <v>5</v>
      </c>
      <c r="H7864" s="25">
        <v>15.386592869999999</v>
      </c>
    </row>
    <row r="7865" spans="1:8">
      <c r="A7865" s="23">
        <v>7862</v>
      </c>
      <c r="B7865" s="23">
        <v>1500</v>
      </c>
      <c r="C7865" s="23">
        <v>0.8</v>
      </c>
      <c r="D7865" s="23">
        <v>500</v>
      </c>
      <c r="E7865" s="23">
        <v>5</v>
      </c>
      <c r="F7865" s="23">
        <v>60</v>
      </c>
      <c r="G7865" s="23">
        <v>10</v>
      </c>
      <c r="H7865" s="25">
        <v>14.45285702</v>
      </c>
    </row>
    <row r="7866" spans="1:8">
      <c r="A7866" s="23">
        <v>7863</v>
      </c>
      <c r="B7866" s="23">
        <v>1500</v>
      </c>
      <c r="C7866" s="23">
        <v>0.8</v>
      </c>
      <c r="D7866" s="23">
        <v>500</v>
      </c>
      <c r="E7866" s="23">
        <v>5</v>
      </c>
      <c r="F7866" s="23">
        <v>60</v>
      </c>
      <c r="G7866" s="23">
        <v>40</v>
      </c>
      <c r="H7866" s="25">
        <v>12.762691500000001</v>
      </c>
    </row>
    <row r="7867" spans="1:8">
      <c r="A7867" s="23">
        <v>7864</v>
      </c>
      <c r="B7867" s="23">
        <v>1500</v>
      </c>
      <c r="C7867" s="23">
        <v>0.8</v>
      </c>
      <c r="D7867" s="23">
        <v>500</v>
      </c>
      <c r="E7867" s="23">
        <v>5</v>
      </c>
      <c r="F7867" s="23">
        <v>60</v>
      </c>
      <c r="G7867" s="23">
        <v>70</v>
      </c>
      <c r="H7867" s="25">
        <v>11.691597939999999</v>
      </c>
    </row>
    <row r="7868" spans="1:8">
      <c r="A7868" s="23">
        <v>7865</v>
      </c>
      <c r="B7868" s="23">
        <v>1500</v>
      </c>
      <c r="C7868" s="23">
        <v>0.8</v>
      </c>
      <c r="D7868" s="23">
        <v>500</v>
      </c>
      <c r="E7868" s="23">
        <v>5</v>
      </c>
      <c r="F7868" s="23">
        <v>60</v>
      </c>
      <c r="G7868" s="23">
        <v>100</v>
      </c>
      <c r="H7868" s="25">
        <v>10.88110638</v>
      </c>
    </row>
    <row r="7869" spans="1:8">
      <c r="A7869" s="23">
        <v>7866</v>
      </c>
      <c r="B7869" s="23">
        <v>1500</v>
      </c>
      <c r="C7869" s="23">
        <v>0.8</v>
      </c>
      <c r="D7869" s="23">
        <v>500</v>
      </c>
      <c r="E7869" s="23">
        <v>10</v>
      </c>
      <c r="F7869" s="23">
        <v>0</v>
      </c>
      <c r="G7869" s="23">
        <v>0</v>
      </c>
      <c r="H7869" s="25">
        <v>25.212486269999999</v>
      </c>
    </row>
    <row r="7870" spans="1:8">
      <c r="A7870" s="23">
        <v>7867</v>
      </c>
      <c r="B7870" s="23">
        <v>1500</v>
      </c>
      <c r="C7870" s="23">
        <v>0.8</v>
      </c>
      <c r="D7870" s="23">
        <v>500</v>
      </c>
      <c r="E7870" s="23">
        <v>10</v>
      </c>
      <c r="F7870" s="23">
        <v>0</v>
      </c>
      <c r="G7870" s="23">
        <v>5</v>
      </c>
      <c r="H7870" s="25">
        <v>22.872800829999999</v>
      </c>
    </row>
    <row r="7871" spans="1:8">
      <c r="A7871" s="23">
        <v>7868</v>
      </c>
      <c r="B7871" s="23">
        <v>1500</v>
      </c>
      <c r="C7871" s="23">
        <v>0.8</v>
      </c>
      <c r="D7871" s="23">
        <v>500</v>
      </c>
      <c r="E7871" s="23">
        <v>10</v>
      </c>
      <c r="F7871" s="23">
        <v>0</v>
      </c>
      <c r="G7871" s="23">
        <v>10</v>
      </c>
      <c r="H7871" s="25">
        <v>21.53409576</v>
      </c>
    </row>
    <row r="7872" spans="1:8">
      <c r="A7872" s="23">
        <v>7869</v>
      </c>
      <c r="B7872" s="23">
        <v>1500</v>
      </c>
      <c r="C7872" s="23">
        <v>0.8</v>
      </c>
      <c r="D7872" s="23">
        <v>500</v>
      </c>
      <c r="E7872" s="23">
        <v>10</v>
      </c>
      <c r="F7872" s="23">
        <v>0</v>
      </c>
      <c r="G7872" s="23">
        <v>40</v>
      </c>
      <c r="H7872" s="25">
        <v>18.945896149999999</v>
      </c>
    </row>
    <row r="7873" spans="1:8">
      <c r="A7873" s="23">
        <v>7870</v>
      </c>
      <c r="B7873" s="23">
        <v>1500</v>
      </c>
      <c r="C7873" s="23">
        <v>0.8</v>
      </c>
      <c r="D7873" s="23">
        <v>500</v>
      </c>
      <c r="E7873" s="23">
        <v>10</v>
      </c>
      <c r="F7873" s="23">
        <v>0</v>
      </c>
      <c r="G7873" s="23">
        <v>70</v>
      </c>
      <c r="H7873" s="25">
        <v>17.514642720000001</v>
      </c>
    </row>
    <row r="7874" spans="1:8">
      <c r="A7874" s="23">
        <v>7871</v>
      </c>
      <c r="B7874" s="23">
        <v>1500</v>
      </c>
      <c r="C7874" s="23">
        <v>0.8</v>
      </c>
      <c r="D7874" s="23">
        <v>500</v>
      </c>
      <c r="E7874" s="23">
        <v>10</v>
      </c>
      <c r="F7874" s="23">
        <v>0</v>
      </c>
      <c r="G7874" s="23">
        <v>100</v>
      </c>
      <c r="H7874" s="25">
        <v>16.387474059999999</v>
      </c>
    </row>
    <row r="7875" spans="1:8">
      <c r="A7875" s="23">
        <v>7872</v>
      </c>
      <c r="B7875" s="23">
        <v>1500</v>
      </c>
      <c r="C7875" s="23">
        <v>0.8</v>
      </c>
      <c r="D7875" s="23">
        <v>500</v>
      </c>
      <c r="E7875" s="23">
        <v>10</v>
      </c>
      <c r="F7875" s="23">
        <v>30</v>
      </c>
      <c r="G7875" s="23">
        <v>0</v>
      </c>
      <c r="H7875" s="25">
        <v>23.670495989999999</v>
      </c>
    </row>
    <row r="7876" spans="1:8">
      <c r="A7876" s="23">
        <v>7873</v>
      </c>
      <c r="B7876" s="23">
        <v>1500</v>
      </c>
      <c r="C7876" s="23">
        <v>0.8</v>
      </c>
      <c r="D7876" s="23">
        <v>500</v>
      </c>
      <c r="E7876" s="23">
        <v>10</v>
      </c>
      <c r="F7876" s="23">
        <v>30</v>
      </c>
      <c r="G7876" s="23">
        <v>5</v>
      </c>
      <c r="H7876" s="25">
        <v>21.295766830000002</v>
      </c>
    </row>
    <row r="7877" spans="1:8">
      <c r="A7877" s="23">
        <v>7874</v>
      </c>
      <c r="B7877" s="23">
        <v>1500</v>
      </c>
      <c r="C7877" s="23">
        <v>0.8</v>
      </c>
      <c r="D7877" s="23">
        <v>500</v>
      </c>
      <c r="E7877" s="23">
        <v>10</v>
      </c>
      <c r="F7877" s="23">
        <v>30</v>
      </c>
      <c r="G7877" s="23">
        <v>10</v>
      </c>
      <c r="H7877" s="25">
        <v>20.06821442</v>
      </c>
    </row>
    <row r="7878" spans="1:8">
      <c r="A7878" s="23">
        <v>7875</v>
      </c>
      <c r="B7878" s="23">
        <v>1500</v>
      </c>
      <c r="C7878" s="23">
        <v>0.8</v>
      </c>
      <c r="D7878" s="23">
        <v>500</v>
      </c>
      <c r="E7878" s="23">
        <v>10</v>
      </c>
      <c r="F7878" s="23">
        <v>30</v>
      </c>
      <c r="G7878" s="23">
        <v>40</v>
      </c>
      <c r="H7878" s="25">
        <v>17.678295139999999</v>
      </c>
    </row>
    <row r="7879" spans="1:8">
      <c r="A7879" s="23">
        <v>7876</v>
      </c>
      <c r="B7879" s="23">
        <v>1500</v>
      </c>
      <c r="C7879" s="23">
        <v>0.8</v>
      </c>
      <c r="D7879" s="23">
        <v>500</v>
      </c>
      <c r="E7879" s="23">
        <v>10</v>
      </c>
      <c r="F7879" s="23">
        <v>30</v>
      </c>
      <c r="G7879" s="23">
        <v>70</v>
      </c>
      <c r="H7879" s="25">
        <v>16.3397522</v>
      </c>
    </row>
    <row r="7880" spans="1:8">
      <c r="A7880" s="23">
        <v>7877</v>
      </c>
      <c r="B7880" s="23">
        <v>1500</v>
      </c>
      <c r="C7880" s="23">
        <v>0.8</v>
      </c>
      <c r="D7880" s="23">
        <v>500</v>
      </c>
      <c r="E7880" s="23">
        <v>10</v>
      </c>
      <c r="F7880" s="23">
        <v>30</v>
      </c>
      <c r="G7880" s="23">
        <v>100</v>
      </c>
      <c r="H7880" s="25">
        <v>15.132596019999999</v>
      </c>
    </row>
    <row r="7881" spans="1:8">
      <c r="A7881" s="23">
        <v>7878</v>
      </c>
      <c r="B7881" s="23">
        <v>1500</v>
      </c>
      <c r="C7881" s="23">
        <v>0.8</v>
      </c>
      <c r="D7881" s="23">
        <v>500</v>
      </c>
      <c r="E7881" s="23">
        <v>10</v>
      </c>
      <c r="F7881" s="23">
        <v>60</v>
      </c>
      <c r="G7881" s="23">
        <v>0</v>
      </c>
      <c r="H7881" s="25">
        <v>18.386495589999999</v>
      </c>
    </row>
    <row r="7882" spans="1:8">
      <c r="A7882" s="23">
        <v>7879</v>
      </c>
      <c r="B7882" s="23">
        <v>1500</v>
      </c>
      <c r="C7882" s="23">
        <v>0.8</v>
      </c>
      <c r="D7882" s="23">
        <v>500</v>
      </c>
      <c r="E7882" s="23">
        <v>10</v>
      </c>
      <c r="F7882" s="23">
        <v>60</v>
      </c>
      <c r="G7882" s="23">
        <v>5</v>
      </c>
      <c r="H7882" s="25">
        <v>16.218715670000002</v>
      </c>
    </row>
    <row r="7883" spans="1:8">
      <c r="A7883" s="23">
        <v>7880</v>
      </c>
      <c r="B7883" s="23">
        <v>1500</v>
      </c>
      <c r="C7883" s="23">
        <v>0.8</v>
      </c>
      <c r="D7883" s="23">
        <v>500</v>
      </c>
      <c r="E7883" s="23">
        <v>10</v>
      </c>
      <c r="F7883" s="23">
        <v>60</v>
      </c>
      <c r="G7883" s="23">
        <v>10</v>
      </c>
      <c r="H7883" s="25">
        <v>15.09749985</v>
      </c>
    </row>
    <row r="7884" spans="1:8">
      <c r="A7884" s="23">
        <v>7881</v>
      </c>
      <c r="B7884" s="23">
        <v>1500</v>
      </c>
      <c r="C7884" s="23">
        <v>0.8</v>
      </c>
      <c r="D7884" s="23">
        <v>500</v>
      </c>
      <c r="E7884" s="23">
        <v>10</v>
      </c>
      <c r="F7884" s="23">
        <v>60</v>
      </c>
      <c r="G7884" s="23">
        <v>40</v>
      </c>
      <c r="H7884" s="25">
        <v>13.01092339</v>
      </c>
    </row>
    <row r="7885" spans="1:8">
      <c r="A7885" s="23">
        <v>7882</v>
      </c>
      <c r="B7885" s="23">
        <v>1500</v>
      </c>
      <c r="C7885" s="23">
        <v>0.8</v>
      </c>
      <c r="D7885" s="23">
        <v>500</v>
      </c>
      <c r="E7885" s="23">
        <v>10</v>
      </c>
      <c r="F7885" s="23">
        <v>60</v>
      </c>
      <c r="G7885" s="23">
        <v>70</v>
      </c>
      <c r="H7885" s="25">
        <v>11.90501976</v>
      </c>
    </row>
    <row r="7886" spans="1:8">
      <c r="A7886" s="23">
        <v>7883</v>
      </c>
      <c r="B7886" s="23">
        <v>1500</v>
      </c>
      <c r="C7886" s="23">
        <v>0.8</v>
      </c>
      <c r="D7886" s="23">
        <v>500</v>
      </c>
      <c r="E7886" s="23">
        <v>10</v>
      </c>
      <c r="F7886" s="23">
        <v>60</v>
      </c>
      <c r="G7886" s="23">
        <v>100</v>
      </c>
      <c r="H7886" s="25">
        <v>11.07862854</v>
      </c>
    </row>
    <row r="7887" spans="1:8">
      <c r="A7887" s="23">
        <v>7884</v>
      </c>
      <c r="B7887" s="23">
        <v>1500</v>
      </c>
      <c r="C7887" s="23">
        <v>0.8</v>
      </c>
      <c r="D7887" s="23">
        <v>500</v>
      </c>
      <c r="E7887" s="23">
        <v>20</v>
      </c>
      <c r="F7887" s="23">
        <v>0</v>
      </c>
      <c r="G7887" s="23">
        <v>0</v>
      </c>
      <c r="H7887" s="25">
        <v>26.09267616</v>
      </c>
    </row>
    <row r="7888" spans="1:8">
      <c r="A7888" s="23">
        <v>7885</v>
      </c>
      <c r="B7888" s="23">
        <v>1500</v>
      </c>
      <c r="C7888" s="23">
        <v>0.8</v>
      </c>
      <c r="D7888" s="23">
        <v>500</v>
      </c>
      <c r="E7888" s="23">
        <v>20</v>
      </c>
      <c r="F7888" s="23">
        <v>0</v>
      </c>
      <c r="G7888" s="23">
        <v>5</v>
      </c>
      <c r="H7888" s="25">
        <v>23.675315860000001</v>
      </c>
    </row>
    <row r="7889" spans="1:8">
      <c r="A7889" s="23">
        <v>7886</v>
      </c>
      <c r="B7889" s="23">
        <v>1500</v>
      </c>
      <c r="C7889" s="23">
        <v>0.8</v>
      </c>
      <c r="D7889" s="23">
        <v>500</v>
      </c>
      <c r="E7889" s="23">
        <v>20</v>
      </c>
      <c r="F7889" s="23">
        <v>0</v>
      </c>
      <c r="G7889" s="23">
        <v>10</v>
      </c>
      <c r="H7889" s="25">
        <v>22.233200069999999</v>
      </c>
    </row>
    <row r="7890" spans="1:8">
      <c r="A7890" s="23">
        <v>7887</v>
      </c>
      <c r="B7890" s="23">
        <v>1500</v>
      </c>
      <c r="C7890" s="23">
        <v>0.8</v>
      </c>
      <c r="D7890" s="23">
        <v>500</v>
      </c>
      <c r="E7890" s="23">
        <v>20</v>
      </c>
      <c r="F7890" s="23">
        <v>0</v>
      </c>
      <c r="G7890" s="23">
        <v>40</v>
      </c>
      <c r="H7890" s="25">
        <v>19.457387919999999</v>
      </c>
    </row>
    <row r="7891" spans="1:8">
      <c r="A7891" s="23">
        <v>7888</v>
      </c>
      <c r="B7891" s="23">
        <v>1500</v>
      </c>
      <c r="C7891" s="23">
        <v>0.8</v>
      </c>
      <c r="D7891" s="23">
        <v>500</v>
      </c>
      <c r="E7891" s="23">
        <v>20</v>
      </c>
      <c r="F7891" s="23">
        <v>0</v>
      </c>
      <c r="G7891" s="23">
        <v>70</v>
      </c>
      <c r="H7891" s="25">
        <v>17.936595919999998</v>
      </c>
    </row>
    <row r="7892" spans="1:8">
      <c r="A7892" s="23">
        <v>7889</v>
      </c>
      <c r="B7892" s="23">
        <v>1500</v>
      </c>
      <c r="C7892" s="23">
        <v>0.8</v>
      </c>
      <c r="D7892" s="23">
        <v>500</v>
      </c>
      <c r="E7892" s="23">
        <v>20</v>
      </c>
      <c r="F7892" s="23">
        <v>0</v>
      </c>
      <c r="G7892" s="23">
        <v>100</v>
      </c>
      <c r="H7892" s="25">
        <v>16.742969510000002</v>
      </c>
    </row>
    <row r="7893" spans="1:8">
      <c r="A7893" s="23">
        <v>7890</v>
      </c>
      <c r="B7893" s="23">
        <v>1500</v>
      </c>
      <c r="C7893" s="23">
        <v>0.8</v>
      </c>
      <c r="D7893" s="23">
        <v>500</v>
      </c>
      <c r="E7893" s="23">
        <v>20</v>
      </c>
      <c r="F7893" s="23">
        <v>30</v>
      </c>
      <c r="G7893" s="23">
        <v>0</v>
      </c>
      <c r="H7893" s="25">
        <v>24.430805209999999</v>
      </c>
    </row>
    <row r="7894" spans="1:8">
      <c r="A7894" s="23">
        <v>7891</v>
      </c>
      <c r="B7894" s="23">
        <v>1500</v>
      </c>
      <c r="C7894" s="23">
        <v>0.8</v>
      </c>
      <c r="D7894" s="23">
        <v>500</v>
      </c>
      <c r="E7894" s="23">
        <v>20</v>
      </c>
      <c r="F7894" s="23">
        <v>30</v>
      </c>
      <c r="G7894" s="23">
        <v>5</v>
      </c>
      <c r="H7894" s="25">
        <v>21.96954727</v>
      </c>
    </row>
    <row r="7895" spans="1:8">
      <c r="A7895" s="23">
        <v>7892</v>
      </c>
      <c r="B7895" s="23">
        <v>1500</v>
      </c>
      <c r="C7895" s="23">
        <v>0.8</v>
      </c>
      <c r="D7895" s="23">
        <v>500</v>
      </c>
      <c r="E7895" s="23">
        <v>20</v>
      </c>
      <c r="F7895" s="23">
        <v>30</v>
      </c>
      <c r="G7895" s="23">
        <v>10</v>
      </c>
      <c r="H7895" s="25">
        <v>20.659057619999999</v>
      </c>
    </row>
    <row r="7896" spans="1:8">
      <c r="A7896" s="23">
        <v>7893</v>
      </c>
      <c r="B7896" s="23">
        <v>1500</v>
      </c>
      <c r="C7896" s="23">
        <v>0.8</v>
      </c>
      <c r="D7896" s="23">
        <v>500</v>
      </c>
      <c r="E7896" s="23">
        <v>20</v>
      </c>
      <c r="F7896" s="23">
        <v>30</v>
      </c>
      <c r="G7896" s="23">
        <v>40</v>
      </c>
      <c r="H7896" s="25">
        <v>18.113065720000002</v>
      </c>
    </row>
    <row r="7897" spans="1:8">
      <c r="A7897" s="23">
        <v>7894</v>
      </c>
      <c r="B7897" s="23">
        <v>1500</v>
      </c>
      <c r="C7897" s="23">
        <v>0.8</v>
      </c>
      <c r="D7897" s="23">
        <v>500</v>
      </c>
      <c r="E7897" s="23">
        <v>20</v>
      </c>
      <c r="F7897" s="23">
        <v>30</v>
      </c>
      <c r="G7897" s="23">
        <v>70</v>
      </c>
      <c r="H7897" s="25">
        <v>16.697574620000001</v>
      </c>
    </row>
    <row r="7898" spans="1:8">
      <c r="A7898" s="23">
        <v>7895</v>
      </c>
      <c r="B7898" s="23">
        <v>1500</v>
      </c>
      <c r="C7898" s="23">
        <v>0.8</v>
      </c>
      <c r="D7898" s="23">
        <v>500</v>
      </c>
      <c r="E7898" s="23">
        <v>20</v>
      </c>
      <c r="F7898" s="23">
        <v>30</v>
      </c>
      <c r="G7898" s="23">
        <v>100</v>
      </c>
      <c r="H7898" s="25">
        <v>15.51224232</v>
      </c>
    </row>
    <row r="7899" spans="1:8">
      <c r="A7899" s="23">
        <v>7896</v>
      </c>
      <c r="B7899" s="23">
        <v>1500</v>
      </c>
      <c r="C7899" s="23">
        <v>0.8</v>
      </c>
      <c r="D7899" s="23">
        <v>500</v>
      </c>
      <c r="E7899" s="23">
        <v>20</v>
      </c>
      <c r="F7899" s="23">
        <v>60</v>
      </c>
      <c r="G7899" s="23">
        <v>0</v>
      </c>
      <c r="H7899" s="25">
        <v>18.829135900000001</v>
      </c>
    </row>
    <row r="7900" spans="1:8">
      <c r="A7900" s="23">
        <v>7897</v>
      </c>
      <c r="B7900" s="23">
        <v>1500</v>
      </c>
      <c r="C7900" s="23">
        <v>0.8</v>
      </c>
      <c r="D7900" s="23">
        <v>500</v>
      </c>
      <c r="E7900" s="23">
        <v>20</v>
      </c>
      <c r="F7900" s="23">
        <v>60</v>
      </c>
      <c r="G7900" s="23">
        <v>5</v>
      </c>
      <c r="H7900" s="25">
        <v>16.571571349999999</v>
      </c>
    </row>
    <row r="7901" spans="1:8">
      <c r="A7901" s="23">
        <v>7898</v>
      </c>
      <c r="B7901" s="23">
        <v>1500</v>
      </c>
      <c r="C7901" s="23">
        <v>0.8</v>
      </c>
      <c r="D7901" s="23">
        <v>500</v>
      </c>
      <c r="E7901" s="23">
        <v>20</v>
      </c>
      <c r="F7901" s="23">
        <v>60</v>
      </c>
      <c r="G7901" s="23">
        <v>10</v>
      </c>
      <c r="H7901" s="25">
        <v>15.48766899</v>
      </c>
    </row>
    <row r="7902" spans="1:8">
      <c r="A7902" s="23">
        <v>7899</v>
      </c>
      <c r="B7902" s="23">
        <v>1500</v>
      </c>
      <c r="C7902" s="23">
        <v>0.8</v>
      </c>
      <c r="D7902" s="23">
        <v>500</v>
      </c>
      <c r="E7902" s="23">
        <v>20</v>
      </c>
      <c r="F7902" s="23">
        <v>60</v>
      </c>
      <c r="G7902" s="23">
        <v>40</v>
      </c>
      <c r="H7902" s="25">
        <v>13.2836628</v>
      </c>
    </row>
    <row r="7903" spans="1:8">
      <c r="A7903" s="23">
        <v>7900</v>
      </c>
      <c r="B7903" s="23">
        <v>1500</v>
      </c>
      <c r="C7903" s="23">
        <v>0.8</v>
      </c>
      <c r="D7903" s="23">
        <v>500</v>
      </c>
      <c r="E7903" s="23">
        <v>20</v>
      </c>
      <c r="F7903" s="23">
        <v>60</v>
      </c>
      <c r="G7903" s="23">
        <v>70</v>
      </c>
      <c r="H7903" s="25">
        <v>12.1240387</v>
      </c>
    </row>
    <row r="7904" spans="1:8">
      <c r="A7904" s="23">
        <v>7901</v>
      </c>
      <c r="B7904" s="23">
        <v>1500</v>
      </c>
      <c r="C7904" s="23">
        <v>0.8</v>
      </c>
      <c r="D7904" s="23">
        <v>500</v>
      </c>
      <c r="E7904" s="23">
        <v>20</v>
      </c>
      <c r="F7904" s="23">
        <v>60</v>
      </c>
      <c r="G7904" s="23">
        <v>100</v>
      </c>
      <c r="H7904" s="25">
        <v>11.261089330000001</v>
      </c>
    </row>
    <row r="7905" spans="1:8">
      <c r="A7905" s="23">
        <v>7902</v>
      </c>
      <c r="B7905" s="23">
        <v>1500</v>
      </c>
      <c r="C7905" s="23">
        <v>0.8</v>
      </c>
      <c r="D7905" s="23">
        <v>500</v>
      </c>
      <c r="E7905" s="23">
        <v>50</v>
      </c>
      <c r="F7905" s="23">
        <v>0</v>
      </c>
      <c r="G7905" s="23">
        <v>0</v>
      </c>
      <c r="H7905" s="25">
        <v>26.59141541</v>
      </c>
    </row>
    <row r="7906" spans="1:8">
      <c r="A7906" s="23">
        <v>7903</v>
      </c>
      <c r="B7906" s="23">
        <v>1500</v>
      </c>
      <c r="C7906" s="23">
        <v>0.8</v>
      </c>
      <c r="D7906" s="23">
        <v>500</v>
      </c>
      <c r="E7906" s="23">
        <v>50</v>
      </c>
      <c r="F7906" s="23">
        <v>0</v>
      </c>
      <c r="G7906" s="23">
        <v>5</v>
      </c>
      <c r="H7906" s="25">
        <v>24.104574199999998</v>
      </c>
    </row>
    <row r="7907" spans="1:8">
      <c r="A7907" s="23">
        <v>7904</v>
      </c>
      <c r="B7907" s="23">
        <v>1500</v>
      </c>
      <c r="C7907" s="23">
        <v>0.8</v>
      </c>
      <c r="D7907" s="23">
        <v>500</v>
      </c>
      <c r="E7907" s="23">
        <v>50</v>
      </c>
      <c r="F7907" s="23">
        <v>0</v>
      </c>
      <c r="G7907" s="23">
        <v>10</v>
      </c>
      <c r="H7907" s="25">
        <v>22.632699970000001</v>
      </c>
    </row>
    <row r="7908" spans="1:8">
      <c r="A7908" s="23">
        <v>7905</v>
      </c>
      <c r="B7908" s="23">
        <v>1500</v>
      </c>
      <c r="C7908" s="23">
        <v>0.8</v>
      </c>
      <c r="D7908" s="23">
        <v>500</v>
      </c>
      <c r="E7908" s="23">
        <v>50</v>
      </c>
      <c r="F7908" s="23">
        <v>0</v>
      </c>
      <c r="G7908" s="23">
        <v>40</v>
      </c>
      <c r="H7908" s="25">
        <v>19.75026703</v>
      </c>
    </row>
    <row r="7909" spans="1:8">
      <c r="A7909" s="23">
        <v>7906</v>
      </c>
      <c r="B7909" s="23">
        <v>1500</v>
      </c>
      <c r="C7909" s="23">
        <v>0.8</v>
      </c>
      <c r="D7909" s="23">
        <v>500</v>
      </c>
      <c r="E7909" s="23">
        <v>50</v>
      </c>
      <c r="F7909" s="23">
        <v>0</v>
      </c>
      <c r="G7909" s="23">
        <v>70</v>
      </c>
      <c r="H7909" s="25">
        <v>18.17887116</v>
      </c>
    </row>
    <row r="7910" spans="1:8">
      <c r="A7910" s="23">
        <v>7907</v>
      </c>
      <c r="B7910" s="23">
        <v>1500</v>
      </c>
      <c r="C7910" s="23">
        <v>0.8</v>
      </c>
      <c r="D7910" s="23">
        <v>500</v>
      </c>
      <c r="E7910" s="23">
        <v>50</v>
      </c>
      <c r="F7910" s="23">
        <v>0</v>
      </c>
      <c r="G7910" s="23">
        <v>100</v>
      </c>
      <c r="H7910" s="25">
        <v>16.947696690000001</v>
      </c>
    </row>
    <row r="7911" spans="1:8">
      <c r="A7911" s="23">
        <v>7908</v>
      </c>
      <c r="B7911" s="23">
        <v>1500</v>
      </c>
      <c r="C7911" s="23">
        <v>0.8</v>
      </c>
      <c r="D7911" s="23">
        <v>500</v>
      </c>
      <c r="E7911" s="23">
        <v>50</v>
      </c>
      <c r="F7911" s="23">
        <v>30</v>
      </c>
      <c r="G7911" s="23">
        <v>0</v>
      </c>
      <c r="H7911" s="25">
        <v>24.85782051</v>
      </c>
    </row>
    <row r="7912" spans="1:8">
      <c r="A7912" s="23">
        <v>7909</v>
      </c>
      <c r="B7912" s="23">
        <v>1500</v>
      </c>
      <c r="C7912" s="23">
        <v>0.8</v>
      </c>
      <c r="D7912" s="23">
        <v>500</v>
      </c>
      <c r="E7912" s="23">
        <v>50</v>
      </c>
      <c r="F7912" s="23">
        <v>30</v>
      </c>
      <c r="G7912" s="23">
        <v>5</v>
      </c>
      <c r="H7912" s="25">
        <v>22.354406359999999</v>
      </c>
    </row>
    <row r="7913" spans="1:8">
      <c r="A7913" s="23">
        <v>7910</v>
      </c>
      <c r="B7913" s="23">
        <v>1500</v>
      </c>
      <c r="C7913" s="23">
        <v>0.8</v>
      </c>
      <c r="D7913" s="23">
        <v>500</v>
      </c>
      <c r="E7913" s="23">
        <v>50</v>
      </c>
      <c r="F7913" s="23">
        <v>30</v>
      </c>
      <c r="G7913" s="23">
        <v>10</v>
      </c>
      <c r="H7913" s="25">
        <v>20.996997830000002</v>
      </c>
    </row>
    <row r="7914" spans="1:8">
      <c r="A7914" s="23">
        <v>7911</v>
      </c>
      <c r="B7914" s="23">
        <v>1500</v>
      </c>
      <c r="C7914" s="23">
        <v>0.8</v>
      </c>
      <c r="D7914" s="23">
        <v>500</v>
      </c>
      <c r="E7914" s="23">
        <v>50</v>
      </c>
      <c r="F7914" s="23">
        <v>30</v>
      </c>
      <c r="G7914" s="23">
        <v>40</v>
      </c>
      <c r="H7914" s="25">
        <v>18.36267471</v>
      </c>
    </row>
    <row r="7915" spans="1:8">
      <c r="A7915" s="23">
        <v>7912</v>
      </c>
      <c r="B7915" s="23">
        <v>1500</v>
      </c>
      <c r="C7915" s="23">
        <v>0.8</v>
      </c>
      <c r="D7915" s="23">
        <v>500</v>
      </c>
      <c r="E7915" s="23">
        <v>50</v>
      </c>
      <c r="F7915" s="23">
        <v>30</v>
      </c>
      <c r="G7915" s="23">
        <v>70</v>
      </c>
      <c r="H7915" s="25">
        <v>16.903779979999999</v>
      </c>
    </row>
    <row r="7916" spans="1:8">
      <c r="A7916" s="23">
        <v>7913</v>
      </c>
      <c r="B7916" s="23">
        <v>1500</v>
      </c>
      <c r="C7916" s="23">
        <v>0.8</v>
      </c>
      <c r="D7916" s="23">
        <v>500</v>
      </c>
      <c r="E7916" s="23">
        <v>50</v>
      </c>
      <c r="F7916" s="23">
        <v>30</v>
      </c>
      <c r="G7916" s="23">
        <v>100</v>
      </c>
      <c r="H7916" s="25">
        <v>15.732706070000001</v>
      </c>
    </row>
    <row r="7917" spans="1:8">
      <c r="A7917" s="23">
        <v>7914</v>
      </c>
      <c r="B7917" s="23">
        <v>1500</v>
      </c>
      <c r="C7917" s="23">
        <v>0.8</v>
      </c>
      <c r="D7917" s="23">
        <v>500</v>
      </c>
      <c r="E7917" s="23">
        <v>50</v>
      </c>
      <c r="F7917" s="23">
        <v>60</v>
      </c>
      <c r="G7917" s="23">
        <v>0</v>
      </c>
      <c r="H7917" s="25">
        <v>19.082071299999999</v>
      </c>
    </row>
    <row r="7918" spans="1:8">
      <c r="A7918" s="23">
        <v>7915</v>
      </c>
      <c r="B7918" s="23">
        <v>1500</v>
      </c>
      <c r="C7918" s="23">
        <v>0.8</v>
      </c>
      <c r="D7918" s="23">
        <v>500</v>
      </c>
      <c r="E7918" s="23">
        <v>50</v>
      </c>
      <c r="F7918" s="23">
        <v>60</v>
      </c>
      <c r="G7918" s="23">
        <v>5</v>
      </c>
      <c r="H7918" s="25">
        <v>16.775033950000001</v>
      </c>
    </row>
    <row r="7919" spans="1:8">
      <c r="A7919" s="23">
        <v>7916</v>
      </c>
      <c r="B7919" s="23">
        <v>1500</v>
      </c>
      <c r="C7919" s="23">
        <v>0.8</v>
      </c>
      <c r="D7919" s="23">
        <v>500</v>
      </c>
      <c r="E7919" s="23">
        <v>50</v>
      </c>
      <c r="F7919" s="23">
        <v>60</v>
      </c>
      <c r="G7919" s="23">
        <v>10</v>
      </c>
      <c r="H7919" s="25">
        <v>15.71454144</v>
      </c>
    </row>
    <row r="7920" spans="1:8">
      <c r="A7920" s="23">
        <v>7917</v>
      </c>
      <c r="B7920" s="23">
        <v>1500</v>
      </c>
      <c r="C7920" s="23">
        <v>0.8</v>
      </c>
      <c r="D7920" s="23">
        <v>500</v>
      </c>
      <c r="E7920" s="23">
        <v>50</v>
      </c>
      <c r="F7920" s="23">
        <v>60</v>
      </c>
      <c r="G7920" s="23">
        <v>40</v>
      </c>
      <c r="H7920" s="25">
        <v>13.442003250000001</v>
      </c>
    </row>
    <row r="7921" spans="1:8">
      <c r="A7921" s="23">
        <v>7918</v>
      </c>
      <c r="B7921" s="23">
        <v>1500</v>
      </c>
      <c r="C7921" s="23">
        <v>0.8</v>
      </c>
      <c r="D7921" s="23">
        <v>500</v>
      </c>
      <c r="E7921" s="23">
        <v>50</v>
      </c>
      <c r="F7921" s="23">
        <v>60</v>
      </c>
      <c r="G7921" s="23">
        <v>70</v>
      </c>
      <c r="H7921" s="25">
        <v>12.251201630000001</v>
      </c>
    </row>
    <row r="7922" spans="1:8">
      <c r="A7922" s="23">
        <v>7919</v>
      </c>
      <c r="B7922" s="23">
        <v>1500</v>
      </c>
      <c r="C7922" s="23">
        <v>0.8</v>
      </c>
      <c r="D7922" s="23">
        <v>500</v>
      </c>
      <c r="E7922" s="23">
        <v>50</v>
      </c>
      <c r="F7922" s="23">
        <v>60</v>
      </c>
      <c r="G7922" s="23">
        <v>100</v>
      </c>
      <c r="H7922" s="25">
        <v>11.367090230000001</v>
      </c>
    </row>
    <row r="7923" spans="1:8">
      <c r="A7923" s="23">
        <v>7920</v>
      </c>
      <c r="B7923" s="23">
        <v>1500</v>
      </c>
      <c r="C7923" s="23">
        <v>0.8</v>
      </c>
      <c r="D7923" s="23">
        <v>1000</v>
      </c>
      <c r="E7923" s="23">
        <v>1</v>
      </c>
      <c r="F7923" s="23">
        <v>0</v>
      </c>
      <c r="G7923" s="23">
        <v>0</v>
      </c>
      <c r="H7923" s="25">
        <v>16.457958219999998</v>
      </c>
    </row>
    <row r="7924" spans="1:8">
      <c r="A7924" s="23">
        <v>7921</v>
      </c>
      <c r="B7924" s="23">
        <v>1500</v>
      </c>
      <c r="C7924" s="23">
        <v>0.8</v>
      </c>
      <c r="D7924" s="23">
        <v>1000</v>
      </c>
      <c r="E7924" s="23">
        <v>1</v>
      </c>
      <c r="F7924" s="23">
        <v>0</v>
      </c>
      <c r="G7924" s="23">
        <v>5</v>
      </c>
      <c r="H7924" s="25">
        <v>15.37430191</v>
      </c>
    </row>
    <row r="7925" spans="1:8">
      <c r="A7925" s="23">
        <v>7922</v>
      </c>
      <c r="B7925" s="23">
        <v>1500</v>
      </c>
      <c r="C7925" s="23">
        <v>0.8</v>
      </c>
      <c r="D7925" s="23">
        <v>1000</v>
      </c>
      <c r="E7925" s="23">
        <v>1</v>
      </c>
      <c r="F7925" s="23">
        <v>0</v>
      </c>
      <c r="G7925" s="23">
        <v>10</v>
      </c>
      <c r="H7925" s="25">
        <v>14.86077976</v>
      </c>
    </row>
    <row r="7926" spans="1:8">
      <c r="A7926" s="23">
        <v>7923</v>
      </c>
      <c r="B7926" s="23">
        <v>1500</v>
      </c>
      <c r="C7926" s="23">
        <v>0.8</v>
      </c>
      <c r="D7926" s="23">
        <v>1000</v>
      </c>
      <c r="E7926" s="23">
        <v>1</v>
      </c>
      <c r="F7926" s="23">
        <v>0</v>
      </c>
      <c r="G7926" s="23">
        <v>40</v>
      </c>
      <c r="H7926" s="25">
        <v>13.794761660000001</v>
      </c>
    </row>
    <row r="7927" spans="1:8">
      <c r="A7927" s="23">
        <v>7924</v>
      </c>
      <c r="B7927" s="23">
        <v>1500</v>
      </c>
      <c r="C7927" s="23">
        <v>0.8</v>
      </c>
      <c r="D7927" s="23">
        <v>1000</v>
      </c>
      <c r="E7927" s="23">
        <v>1</v>
      </c>
      <c r="F7927" s="23">
        <v>0</v>
      </c>
      <c r="G7927" s="23">
        <v>70</v>
      </c>
      <c r="H7927" s="25">
        <v>13.08956337</v>
      </c>
    </row>
    <row r="7928" spans="1:8">
      <c r="A7928" s="23">
        <v>7925</v>
      </c>
      <c r="B7928" s="23">
        <v>1500</v>
      </c>
      <c r="C7928" s="23">
        <v>0.8</v>
      </c>
      <c r="D7928" s="23">
        <v>1000</v>
      </c>
      <c r="E7928" s="23">
        <v>1</v>
      </c>
      <c r="F7928" s="23">
        <v>0</v>
      </c>
      <c r="G7928" s="23">
        <v>100</v>
      </c>
      <c r="H7928" s="25">
        <v>12.51460266</v>
      </c>
    </row>
    <row r="7929" spans="1:8">
      <c r="A7929" s="23">
        <v>7926</v>
      </c>
      <c r="B7929" s="23">
        <v>1500</v>
      </c>
      <c r="C7929" s="23">
        <v>0.8</v>
      </c>
      <c r="D7929" s="23">
        <v>1000</v>
      </c>
      <c r="E7929" s="23">
        <v>1</v>
      </c>
      <c r="F7929" s="23">
        <v>30</v>
      </c>
      <c r="G7929" s="23">
        <v>0</v>
      </c>
      <c r="H7929" s="25">
        <v>15.922109600000001</v>
      </c>
    </row>
    <row r="7930" spans="1:8">
      <c r="A7930" s="23">
        <v>7927</v>
      </c>
      <c r="B7930" s="23">
        <v>1500</v>
      </c>
      <c r="C7930" s="23">
        <v>0.8</v>
      </c>
      <c r="D7930" s="23">
        <v>1000</v>
      </c>
      <c r="E7930" s="23">
        <v>1</v>
      </c>
      <c r="F7930" s="23">
        <v>30</v>
      </c>
      <c r="G7930" s="23">
        <v>5</v>
      </c>
      <c r="H7930" s="25">
        <v>14.801837920000001</v>
      </c>
    </row>
    <row r="7931" spans="1:8">
      <c r="A7931" s="23">
        <v>7928</v>
      </c>
      <c r="B7931" s="23">
        <v>1500</v>
      </c>
      <c r="C7931" s="23">
        <v>0.8</v>
      </c>
      <c r="D7931" s="23">
        <v>1000</v>
      </c>
      <c r="E7931" s="23">
        <v>1</v>
      </c>
      <c r="F7931" s="23">
        <v>30</v>
      </c>
      <c r="G7931" s="23">
        <v>10</v>
      </c>
      <c r="H7931" s="25">
        <v>14.261074069999999</v>
      </c>
    </row>
    <row r="7932" spans="1:8">
      <c r="A7932" s="23">
        <v>7929</v>
      </c>
      <c r="B7932" s="23">
        <v>1500</v>
      </c>
      <c r="C7932" s="23">
        <v>0.8</v>
      </c>
      <c r="D7932" s="23">
        <v>1000</v>
      </c>
      <c r="E7932" s="23">
        <v>1</v>
      </c>
      <c r="F7932" s="23">
        <v>30</v>
      </c>
      <c r="G7932" s="23">
        <v>40</v>
      </c>
      <c r="H7932" s="25">
        <v>13.15031815</v>
      </c>
    </row>
    <row r="7933" spans="1:8">
      <c r="A7933" s="23">
        <v>7930</v>
      </c>
      <c r="B7933" s="23">
        <v>1500</v>
      </c>
      <c r="C7933" s="23">
        <v>0.8</v>
      </c>
      <c r="D7933" s="23">
        <v>1000</v>
      </c>
      <c r="E7933" s="23">
        <v>1</v>
      </c>
      <c r="F7933" s="23">
        <v>30</v>
      </c>
      <c r="G7933" s="23">
        <v>70</v>
      </c>
      <c r="H7933" s="25">
        <v>12.460016250000001</v>
      </c>
    </row>
    <row r="7934" spans="1:8">
      <c r="A7934" s="23">
        <v>7931</v>
      </c>
      <c r="B7934" s="23">
        <v>1500</v>
      </c>
      <c r="C7934" s="23">
        <v>0.8</v>
      </c>
      <c r="D7934" s="23">
        <v>1000</v>
      </c>
      <c r="E7934" s="23">
        <v>1</v>
      </c>
      <c r="F7934" s="23">
        <v>30</v>
      </c>
      <c r="G7934" s="23">
        <v>100</v>
      </c>
      <c r="H7934" s="25">
        <v>11.858011250000001</v>
      </c>
    </row>
    <row r="7935" spans="1:8">
      <c r="A7935" s="23">
        <v>7932</v>
      </c>
      <c r="B7935" s="23">
        <v>1500</v>
      </c>
      <c r="C7935" s="23">
        <v>0.8</v>
      </c>
      <c r="D7935" s="23">
        <v>1000</v>
      </c>
      <c r="E7935" s="23">
        <v>1</v>
      </c>
      <c r="F7935" s="23">
        <v>60</v>
      </c>
      <c r="G7935" s="23">
        <v>0</v>
      </c>
      <c r="H7935" s="25">
        <v>13.79492855</v>
      </c>
    </row>
    <row r="7936" spans="1:8">
      <c r="A7936" s="23">
        <v>7933</v>
      </c>
      <c r="B7936" s="23">
        <v>1500</v>
      </c>
      <c r="C7936" s="23">
        <v>0.8</v>
      </c>
      <c r="D7936" s="23">
        <v>1000</v>
      </c>
      <c r="E7936" s="23">
        <v>1</v>
      </c>
      <c r="F7936" s="23">
        <v>60</v>
      </c>
      <c r="G7936" s="23">
        <v>5</v>
      </c>
      <c r="H7936" s="25">
        <v>12.35058308</v>
      </c>
    </row>
    <row r="7937" spans="1:8">
      <c r="A7937" s="23">
        <v>7934</v>
      </c>
      <c r="B7937" s="23">
        <v>1500</v>
      </c>
      <c r="C7937" s="23">
        <v>0.8</v>
      </c>
      <c r="D7937" s="23">
        <v>1000</v>
      </c>
      <c r="E7937" s="23">
        <v>1</v>
      </c>
      <c r="F7937" s="23">
        <v>60</v>
      </c>
      <c r="G7937" s="23">
        <v>10</v>
      </c>
      <c r="H7937" s="25">
        <v>11.748243329999999</v>
      </c>
    </row>
    <row r="7938" spans="1:8">
      <c r="A7938" s="23">
        <v>7935</v>
      </c>
      <c r="B7938" s="23">
        <v>1500</v>
      </c>
      <c r="C7938" s="23">
        <v>0.8</v>
      </c>
      <c r="D7938" s="23">
        <v>1000</v>
      </c>
      <c r="E7938" s="23">
        <v>1</v>
      </c>
      <c r="F7938" s="23">
        <v>60</v>
      </c>
      <c r="G7938" s="23">
        <v>40</v>
      </c>
      <c r="H7938" s="25">
        <v>10.64687634</v>
      </c>
    </row>
    <row r="7939" spans="1:8">
      <c r="A7939" s="23">
        <v>7936</v>
      </c>
      <c r="B7939" s="23">
        <v>1500</v>
      </c>
      <c r="C7939" s="23">
        <v>0.8</v>
      </c>
      <c r="D7939" s="23">
        <v>1000</v>
      </c>
      <c r="E7939" s="23">
        <v>1</v>
      </c>
      <c r="F7939" s="23">
        <v>60</v>
      </c>
      <c r="G7939" s="23">
        <v>70</v>
      </c>
      <c r="H7939" s="25">
        <v>9.9790840149999998</v>
      </c>
    </row>
    <row r="7940" spans="1:8">
      <c r="A7940" s="23">
        <v>7937</v>
      </c>
      <c r="B7940" s="23">
        <v>1500</v>
      </c>
      <c r="C7940" s="23">
        <v>0.8</v>
      </c>
      <c r="D7940" s="23">
        <v>1000</v>
      </c>
      <c r="E7940" s="23">
        <v>1</v>
      </c>
      <c r="F7940" s="23">
        <v>60</v>
      </c>
      <c r="G7940" s="23">
        <v>100</v>
      </c>
      <c r="H7940" s="25">
        <v>9.4511804579999996</v>
      </c>
    </row>
    <row r="7941" spans="1:8">
      <c r="A7941" s="23">
        <v>7938</v>
      </c>
      <c r="B7941" s="23">
        <v>1500</v>
      </c>
      <c r="C7941" s="23">
        <v>0.8</v>
      </c>
      <c r="D7941" s="23">
        <v>1000</v>
      </c>
      <c r="E7941" s="23">
        <v>5</v>
      </c>
      <c r="F7941" s="23">
        <v>0</v>
      </c>
      <c r="G7941" s="23">
        <v>0</v>
      </c>
      <c r="H7941" s="25">
        <v>25.0443821</v>
      </c>
    </row>
    <row r="7942" spans="1:8">
      <c r="A7942" s="23">
        <v>7939</v>
      </c>
      <c r="B7942" s="23">
        <v>1500</v>
      </c>
      <c r="C7942" s="23">
        <v>0.8</v>
      </c>
      <c r="D7942" s="23">
        <v>1000</v>
      </c>
      <c r="E7942" s="23">
        <v>5</v>
      </c>
      <c r="F7942" s="23">
        <v>0</v>
      </c>
      <c r="G7942" s="23">
        <v>5</v>
      </c>
      <c r="H7942" s="25">
        <v>22.746063230000001</v>
      </c>
    </row>
    <row r="7943" spans="1:8">
      <c r="A7943" s="23">
        <v>7940</v>
      </c>
      <c r="B7943" s="23">
        <v>1500</v>
      </c>
      <c r="C7943" s="23">
        <v>0.8</v>
      </c>
      <c r="D7943" s="23">
        <v>1000</v>
      </c>
      <c r="E7943" s="23">
        <v>5</v>
      </c>
      <c r="F7943" s="23">
        <v>0</v>
      </c>
      <c r="G7943" s="23">
        <v>10</v>
      </c>
      <c r="H7943" s="25">
        <v>21.49306297</v>
      </c>
    </row>
    <row r="7944" spans="1:8">
      <c r="A7944" s="23">
        <v>7941</v>
      </c>
      <c r="B7944" s="23">
        <v>1500</v>
      </c>
      <c r="C7944" s="23">
        <v>0.8</v>
      </c>
      <c r="D7944" s="23">
        <v>1000</v>
      </c>
      <c r="E7944" s="23">
        <v>5</v>
      </c>
      <c r="F7944" s="23">
        <v>0</v>
      </c>
      <c r="G7944" s="23">
        <v>40</v>
      </c>
      <c r="H7944" s="25">
        <v>18.892040250000001</v>
      </c>
    </row>
    <row r="7945" spans="1:8">
      <c r="A7945" s="23">
        <v>7942</v>
      </c>
      <c r="B7945" s="23">
        <v>1500</v>
      </c>
      <c r="C7945" s="23">
        <v>0.8</v>
      </c>
      <c r="D7945" s="23">
        <v>1000</v>
      </c>
      <c r="E7945" s="23">
        <v>5</v>
      </c>
      <c r="F7945" s="23">
        <v>0</v>
      </c>
      <c r="G7945" s="23">
        <v>70</v>
      </c>
      <c r="H7945" s="25">
        <v>17.422113419999999</v>
      </c>
    </row>
    <row r="7946" spans="1:8">
      <c r="A7946" s="23">
        <v>7943</v>
      </c>
      <c r="B7946" s="23">
        <v>1500</v>
      </c>
      <c r="C7946" s="23">
        <v>0.8</v>
      </c>
      <c r="D7946" s="23">
        <v>1000</v>
      </c>
      <c r="E7946" s="23">
        <v>5</v>
      </c>
      <c r="F7946" s="23">
        <v>0</v>
      </c>
      <c r="G7946" s="23">
        <v>100</v>
      </c>
      <c r="H7946" s="25">
        <v>16.264295579999999</v>
      </c>
    </row>
    <row r="7947" spans="1:8">
      <c r="A7947" s="23">
        <v>7944</v>
      </c>
      <c r="B7947" s="23">
        <v>1500</v>
      </c>
      <c r="C7947" s="23">
        <v>0.8</v>
      </c>
      <c r="D7947" s="23">
        <v>1000</v>
      </c>
      <c r="E7947" s="23">
        <v>5</v>
      </c>
      <c r="F7947" s="23">
        <v>30</v>
      </c>
      <c r="G7947" s="23">
        <v>0</v>
      </c>
      <c r="H7947" s="25">
        <v>23.498476029999999</v>
      </c>
    </row>
    <row r="7948" spans="1:8">
      <c r="A7948" s="23">
        <v>7945</v>
      </c>
      <c r="B7948" s="23">
        <v>1500</v>
      </c>
      <c r="C7948" s="23">
        <v>0.8</v>
      </c>
      <c r="D7948" s="23">
        <v>1000</v>
      </c>
      <c r="E7948" s="23">
        <v>5</v>
      </c>
      <c r="F7948" s="23">
        <v>30</v>
      </c>
      <c r="G7948" s="23">
        <v>5</v>
      </c>
      <c r="H7948" s="25">
        <v>21.279886250000001</v>
      </c>
    </row>
    <row r="7949" spans="1:8">
      <c r="A7949" s="23">
        <v>7946</v>
      </c>
      <c r="B7949" s="23">
        <v>1500</v>
      </c>
      <c r="C7949" s="23">
        <v>0.8</v>
      </c>
      <c r="D7949" s="23">
        <v>1000</v>
      </c>
      <c r="E7949" s="23">
        <v>5</v>
      </c>
      <c r="F7949" s="23">
        <v>30</v>
      </c>
      <c r="G7949" s="23">
        <v>10</v>
      </c>
      <c r="H7949" s="25">
        <v>20.049196240000001</v>
      </c>
    </row>
    <row r="7950" spans="1:8">
      <c r="A7950" s="23">
        <v>7947</v>
      </c>
      <c r="B7950" s="23">
        <v>1500</v>
      </c>
      <c r="C7950" s="23">
        <v>0.8</v>
      </c>
      <c r="D7950" s="23">
        <v>1000</v>
      </c>
      <c r="E7950" s="23">
        <v>5</v>
      </c>
      <c r="F7950" s="23">
        <v>30</v>
      </c>
      <c r="G7950" s="23">
        <v>40</v>
      </c>
      <c r="H7950" s="25">
        <v>17.587762829999999</v>
      </c>
    </row>
    <row r="7951" spans="1:8">
      <c r="A7951" s="23">
        <v>7948</v>
      </c>
      <c r="B7951" s="23">
        <v>1500</v>
      </c>
      <c r="C7951" s="23">
        <v>0.8</v>
      </c>
      <c r="D7951" s="23">
        <v>1000</v>
      </c>
      <c r="E7951" s="23">
        <v>5</v>
      </c>
      <c r="F7951" s="23">
        <v>30</v>
      </c>
      <c r="G7951" s="23">
        <v>70</v>
      </c>
      <c r="H7951" s="25">
        <v>16.216602330000001</v>
      </c>
    </row>
    <row r="7952" spans="1:8">
      <c r="A7952" s="23">
        <v>7949</v>
      </c>
      <c r="B7952" s="23">
        <v>1500</v>
      </c>
      <c r="C7952" s="23">
        <v>0.8</v>
      </c>
      <c r="D7952" s="23">
        <v>1000</v>
      </c>
      <c r="E7952" s="23">
        <v>5</v>
      </c>
      <c r="F7952" s="23">
        <v>30</v>
      </c>
      <c r="G7952" s="23">
        <v>100</v>
      </c>
      <c r="H7952" s="25">
        <v>15.147146230000001</v>
      </c>
    </row>
    <row r="7953" spans="1:8">
      <c r="A7953" s="23">
        <v>7950</v>
      </c>
      <c r="B7953" s="23">
        <v>1500</v>
      </c>
      <c r="C7953" s="23">
        <v>0.8</v>
      </c>
      <c r="D7953" s="23">
        <v>1000</v>
      </c>
      <c r="E7953" s="23">
        <v>5</v>
      </c>
      <c r="F7953" s="23">
        <v>60</v>
      </c>
      <c r="G7953" s="23">
        <v>0</v>
      </c>
      <c r="H7953" s="25">
        <v>18.328620910000001</v>
      </c>
    </row>
    <row r="7954" spans="1:8">
      <c r="A7954" s="23">
        <v>7951</v>
      </c>
      <c r="B7954" s="23">
        <v>1500</v>
      </c>
      <c r="C7954" s="23">
        <v>0.8</v>
      </c>
      <c r="D7954" s="23">
        <v>1000</v>
      </c>
      <c r="E7954" s="23">
        <v>5</v>
      </c>
      <c r="F7954" s="23">
        <v>60</v>
      </c>
      <c r="G7954" s="23">
        <v>5</v>
      </c>
      <c r="H7954" s="25">
        <v>16.082826610000001</v>
      </c>
    </row>
    <row r="7955" spans="1:8">
      <c r="A7955" s="23">
        <v>7952</v>
      </c>
      <c r="B7955" s="23">
        <v>1500</v>
      </c>
      <c r="C7955" s="23">
        <v>0.8</v>
      </c>
      <c r="D7955" s="23">
        <v>1000</v>
      </c>
      <c r="E7955" s="23">
        <v>5</v>
      </c>
      <c r="F7955" s="23">
        <v>60</v>
      </c>
      <c r="G7955" s="23">
        <v>10</v>
      </c>
      <c r="H7955" s="25">
        <v>15.116150859999999</v>
      </c>
    </row>
    <row r="7956" spans="1:8">
      <c r="A7956" s="23">
        <v>7953</v>
      </c>
      <c r="B7956" s="23">
        <v>1500</v>
      </c>
      <c r="C7956" s="23">
        <v>0.8</v>
      </c>
      <c r="D7956" s="23">
        <v>1000</v>
      </c>
      <c r="E7956" s="23">
        <v>5</v>
      </c>
      <c r="F7956" s="23">
        <v>60</v>
      </c>
      <c r="G7956" s="23">
        <v>40</v>
      </c>
      <c r="H7956" s="25">
        <v>13.179878240000001</v>
      </c>
    </row>
    <row r="7957" spans="1:8">
      <c r="A7957" s="23">
        <v>7954</v>
      </c>
      <c r="B7957" s="23">
        <v>1500</v>
      </c>
      <c r="C7957" s="23">
        <v>0.8</v>
      </c>
      <c r="D7957" s="23">
        <v>1000</v>
      </c>
      <c r="E7957" s="23">
        <v>5</v>
      </c>
      <c r="F7957" s="23">
        <v>60</v>
      </c>
      <c r="G7957" s="23">
        <v>70</v>
      </c>
      <c r="H7957" s="25">
        <v>11.9725523</v>
      </c>
    </row>
    <row r="7958" spans="1:8">
      <c r="A7958" s="23">
        <v>7955</v>
      </c>
      <c r="B7958" s="23">
        <v>1500</v>
      </c>
      <c r="C7958" s="23">
        <v>0.8</v>
      </c>
      <c r="D7958" s="23">
        <v>1000</v>
      </c>
      <c r="E7958" s="23">
        <v>5</v>
      </c>
      <c r="F7958" s="23">
        <v>60</v>
      </c>
      <c r="G7958" s="23">
        <v>100</v>
      </c>
      <c r="H7958" s="25">
        <v>11.08526421</v>
      </c>
    </row>
    <row r="7959" spans="1:8">
      <c r="A7959" s="23">
        <v>7956</v>
      </c>
      <c r="B7959" s="23">
        <v>1500</v>
      </c>
      <c r="C7959" s="23">
        <v>0.8</v>
      </c>
      <c r="D7959" s="23">
        <v>1000</v>
      </c>
      <c r="E7959" s="23">
        <v>10</v>
      </c>
      <c r="F7959" s="23">
        <v>0</v>
      </c>
      <c r="G7959" s="23">
        <v>0</v>
      </c>
      <c r="H7959" s="25">
        <v>26.052236560000001</v>
      </c>
    </row>
    <row r="7960" spans="1:8">
      <c r="A7960" s="23">
        <v>7957</v>
      </c>
      <c r="B7960" s="23">
        <v>1500</v>
      </c>
      <c r="C7960" s="23">
        <v>0.8</v>
      </c>
      <c r="D7960" s="23">
        <v>1000</v>
      </c>
      <c r="E7960" s="23">
        <v>10</v>
      </c>
      <c r="F7960" s="23">
        <v>0</v>
      </c>
      <c r="G7960" s="23">
        <v>5</v>
      </c>
      <c r="H7960" s="25">
        <v>23.641826630000001</v>
      </c>
    </row>
    <row r="7961" spans="1:8">
      <c r="A7961" s="23">
        <v>7958</v>
      </c>
      <c r="B7961" s="23">
        <v>1500</v>
      </c>
      <c r="C7961" s="23">
        <v>0.8</v>
      </c>
      <c r="D7961" s="23">
        <v>1000</v>
      </c>
      <c r="E7961" s="23">
        <v>10</v>
      </c>
      <c r="F7961" s="23">
        <v>0</v>
      </c>
      <c r="G7961" s="23">
        <v>10</v>
      </c>
      <c r="H7961" s="25">
        <v>22.205146790000001</v>
      </c>
    </row>
    <row r="7962" spans="1:8">
      <c r="A7962" s="23">
        <v>7959</v>
      </c>
      <c r="B7962" s="23">
        <v>1500</v>
      </c>
      <c r="C7962" s="23">
        <v>0.8</v>
      </c>
      <c r="D7962" s="23">
        <v>1000</v>
      </c>
      <c r="E7962" s="23">
        <v>10</v>
      </c>
      <c r="F7962" s="23">
        <v>0</v>
      </c>
      <c r="G7962" s="23">
        <v>40</v>
      </c>
      <c r="H7962" s="25">
        <v>19.438816070000001</v>
      </c>
    </row>
    <row r="7963" spans="1:8">
      <c r="A7963" s="23">
        <v>7960</v>
      </c>
      <c r="B7963" s="23">
        <v>1500</v>
      </c>
      <c r="C7963" s="23">
        <v>0.8</v>
      </c>
      <c r="D7963" s="23">
        <v>1000</v>
      </c>
      <c r="E7963" s="23">
        <v>10</v>
      </c>
      <c r="F7963" s="23">
        <v>0</v>
      </c>
      <c r="G7963" s="23">
        <v>70</v>
      </c>
      <c r="H7963" s="25">
        <v>17.922384260000001</v>
      </c>
    </row>
    <row r="7964" spans="1:8">
      <c r="A7964" s="23">
        <v>7961</v>
      </c>
      <c r="B7964" s="23">
        <v>1500</v>
      </c>
      <c r="C7964" s="23">
        <v>0.8</v>
      </c>
      <c r="D7964" s="23">
        <v>1000</v>
      </c>
      <c r="E7964" s="23">
        <v>10</v>
      </c>
      <c r="F7964" s="23">
        <v>0</v>
      </c>
      <c r="G7964" s="23">
        <v>100</v>
      </c>
      <c r="H7964" s="25">
        <v>16.731866839999999</v>
      </c>
    </row>
    <row r="7965" spans="1:8">
      <c r="A7965" s="23">
        <v>7962</v>
      </c>
      <c r="B7965" s="23">
        <v>1500</v>
      </c>
      <c r="C7965" s="23">
        <v>0.8</v>
      </c>
      <c r="D7965" s="23">
        <v>1000</v>
      </c>
      <c r="E7965" s="23">
        <v>10</v>
      </c>
      <c r="F7965" s="23">
        <v>30</v>
      </c>
      <c r="G7965" s="23">
        <v>0</v>
      </c>
      <c r="H7965" s="25">
        <v>24.39849281</v>
      </c>
    </row>
    <row r="7966" spans="1:8">
      <c r="A7966" s="23">
        <v>7963</v>
      </c>
      <c r="B7966" s="23">
        <v>1500</v>
      </c>
      <c r="C7966" s="23">
        <v>0.8</v>
      </c>
      <c r="D7966" s="23">
        <v>1000</v>
      </c>
      <c r="E7966" s="23">
        <v>10</v>
      </c>
      <c r="F7966" s="23">
        <v>30</v>
      </c>
      <c r="G7966" s="23">
        <v>5</v>
      </c>
      <c r="H7966" s="25">
        <v>21.94273377</v>
      </c>
    </row>
    <row r="7967" spans="1:8">
      <c r="A7967" s="23">
        <v>7964</v>
      </c>
      <c r="B7967" s="23">
        <v>1500</v>
      </c>
      <c r="C7967" s="23">
        <v>0.8</v>
      </c>
      <c r="D7967" s="23">
        <v>1000</v>
      </c>
      <c r="E7967" s="23">
        <v>10</v>
      </c>
      <c r="F7967" s="23">
        <v>30</v>
      </c>
      <c r="G7967" s="23">
        <v>10</v>
      </c>
      <c r="H7967" s="25">
        <v>20.636547090000001</v>
      </c>
    </row>
    <row r="7968" spans="1:8">
      <c r="A7968" s="23">
        <v>7965</v>
      </c>
      <c r="B7968" s="23">
        <v>1500</v>
      </c>
      <c r="C7968" s="23">
        <v>0.8</v>
      </c>
      <c r="D7968" s="23">
        <v>1000</v>
      </c>
      <c r="E7968" s="23">
        <v>10</v>
      </c>
      <c r="F7968" s="23">
        <v>30</v>
      </c>
      <c r="G7968" s="23">
        <v>40</v>
      </c>
      <c r="H7968" s="25">
        <v>18.098276139999999</v>
      </c>
    </row>
    <row r="7969" spans="1:8">
      <c r="A7969" s="23">
        <v>7966</v>
      </c>
      <c r="B7969" s="23">
        <v>1500</v>
      </c>
      <c r="C7969" s="23">
        <v>0.8</v>
      </c>
      <c r="D7969" s="23">
        <v>1000</v>
      </c>
      <c r="E7969" s="23">
        <v>10</v>
      </c>
      <c r="F7969" s="23">
        <v>30</v>
      </c>
      <c r="G7969" s="23">
        <v>70</v>
      </c>
      <c r="H7969" s="25">
        <v>16.68642998</v>
      </c>
    </row>
    <row r="7970" spans="1:8">
      <c r="A7970" s="23">
        <v>7967</v>
      </c>
      <c r="B7970" s="23">
        <v>1500</v>
      </c>
      <c r="C7970" s="23">
        <v>0.8</v>
      </c>
      <c r="D7970" s="23">
        <v>1000</v>
      </c>
      <c r="E7970" s="23">
        <v>10</v>
      </c>
      <c r="F7970" s="23">
        <v>30</v>
      </c>
      <c r="G7970" s="23">
        <v>100</v>
      </c>
      <c r="H7970" s="25">
        <v>15.501217840000001</v>
      </c>
    </row>
    <row r="7971" spans="1:8">
      <c r="A7971" s="23">
        <v>7968</v>
      </c>
      <c r="B7971" s="23">
        <v>1500</v>
      </c>
      <c r="C7971" s="23">
        <v>0.8</v>
      </c>
      <c r="D7971" s="23">
        <v>1000</v>
      </c>
      <c r="E7971" s="23">
        <v>10</v>
      </c>
      <c r="F7971" s="23">
        <v>60</v>
      </c>
      <c r="G7971" s="23">
        <v>0</v>
      </c>
      <c r="H7971" s="25">
        <v>18.813549040000002</v>
      </c>
    </row>
    <row r="7972" spans="1:8">
      <c r="A7972" s="23">
        <v>7969</v>
      </c>
      <c r="B7972" s="23">
        <v>1500</v>
      </c>
      <c r="C7972" s="23">
        <v>0.8</v>
      </c>
      <c r="D7972" s="23">
        <v>1000</v>
      </c>
      <c r="E7972" s="23">
        <v>10</v>
      </c>
      <c r="F7972" s="23">
        <v>60</v>
      </c>
      <c r="G7972" s="23">
        <v>5</v>
      </c>
      <c r="H7972" s="25">
        <v>16.56067848</v>
      </c>
    </row>
    <row r="7973" spans="1:8">
      <c r="A7973" s="23">
        <v>7970</v>
      </c>
      <c r="B7973" s="23">
        <v>1500</v>
      </c>
      <c r="C7973" s="23">
        <v>0.8</v>
      </c>
      <c r="D7973" s="23">
        <v>1000</v>
      </c>
      <c r="E7973" s="23">
        <v>10</v>
      </c>
      <c r="F7973" s="23">
        <v>60</v>
      </c>
      <c r="G7973" s="23">
        <v>10</v>
      </c>
      <c r="H7973" s="25">
        <v>15.476341250000001</v>
      </c>
    </row>
    <row r="7974" spans="1:8">
      <c r="A7974" s="23">
        <v>7971</v>
      </c>
      <c r="B7974" s="23">
        <v>1500</v>
      </c>
      <c r="C7974" s="23">
        <v>0.8</v>
      </c>
      <c r="D7974" s="23">
        <v>1000</v>
      </c>
      <c r="E7974" s="23">
        <v>10</v>
      </c>
      <c r="F7974" s="23">
        <v>60</v>
      </c>
      <c r="G7974" s="23">
        <v>40</v>
      </c>
      <c r="H7974" s="25">
        <v>13.276388170000001</v>
      </c>
    </row>
    <row r="7975" spans="1:8">
      <c r="A7975" s="23">
        <v>7972</v>
      </c>
      <c r="B7975" s="23">
        <v>1500</v>
      </c>
      <c r="C7975" s="23">
        <v>0.8</v>
      </c>
      <c r="D7975" s="23">
        <v>1000</v>
      </c>
      <c r="E7975" s="23">
        <v>10</v>
      </c>
      <c r="F7975" s="23">
        <v>60</v>
      </c>
      <c r="G7975" s="23">
        <v>70</v>
      </c>
      <c r="H7975" s="25">
        <v>12.11854553</v>
      </c>
    </row>
    <row r="7976" spans="1:8">
      <c r="A7976" s="23">
        <v>7973</v>
      </c>
      <c r="B7976" s="23">
        <v>1500</v>
      </c>
      <c r="C7976" s="23">
        <v>0.8</v>
      </c>
      <c r="D7976" s="23">
        <v>1000</v>
      </c>
      <c r="E7976" s="23">
        <v>10</v>
      </c>
      <c r="F7976" s="23">
        <v>60</v>
      </c>
      <c r="G7976" s="23">
        <v>100</v>
      </c>
      <c r="H7976" s="25">
        <v>11.25676823</v>
      </c>
    </row>
    <row r="7977" spans="1:8">
      <c r="A7977" s="23">
        <v>7974</v>
      </c>
      <c r="B7977" s="23">
        <v>1500</v>
      </c>
      <c r="C7977" s="23">
        <v>0.8</v>
      </c>
      <c r="D7977" s="23">
        <v>1000</v>
      </c>
      <c r="E7977" s="23">
        <v>20</v>
      </c>
      <c r="F7977" s="23">
        <v>0</v>
      </c>
      <c r="G7977" s="23">
        <v>0</v>
      </c>
      <c r="H7977" s="25">
        <v>26.499603270000001</v>
      </c>
    </row>
    <row r="7978" spans="1:8">
      <c r="A7978" s="23">
        <v>7975</v>
      </c>
      <c r="B7978" s="23">
        <v>1500</v>
      </c>
      <c r="C7978" s="23">
        <v>0.8</v>
      </c>
      <c r="D7978" s="23">
        <v>1000</v>
      </c>
      <c r="E7978" s="23">
        <v>20</v>
      </c>
      <c r="F7978" s="23">
        <v>0</v>
      </c>
      <c r="G7978" s="23">
        <v>5</v>
      </c>
      <c r="H7978" s="25">
        <v>24.028039929999998</v>
      </c>
    </row>
    <row r="7979" spans="1:8">
      <c r="A7979" s="23">
        <v>7976</v>
      </c>
      <c r="B7979" s="23">
        <v>1500</v>
      </c>
      <c r="C7979" s="23">
        <v>0.8</v>
      </c>
      <c r="D7979" s="23">
        <v>1000</v>
      </c>
      <c r="E7979" s="23">
        <v>20</v>
      </c>
      <c r="F7979" s="23">
        <v>0</v>
      </c>
      <c r="G7979" s="23">
        <v>10</v>
      </c>
      <c r="H7979" s="25">
        <v>22.56007576</v>
      </c>
    </row>
    <row r="7980" spans="1:8">
      <c r="A7980" s="23">
        <v>7977</v>
      </c>
      <c r="B7980" s="23">
        <v>1500</v>
      </c>
      <c r="C7980" s="23">
        <v>0.8</v>
      </c>
      <c r="D7980" s="23">
        <v>1000</v>
      </c>
      <c r="E7980" s="23">
        <v>20</v>
      </c>
      <c r="F7980" s="23">
        <v>0</v>
      </c>
      <c r="G7980" s="23">
        <v>40</v>
      </c>
      <c r="H7980" s="25">
        <v>19.69750595</v>
      </c>
    </row>
    <row r="7981" spans="1:8">
      <c r="A7981" s="23">
        <v>7978</v>
      </c>
      <c r="B7981" s="23">
        <v>1500</v>
      </c>
      <c r="C7981" s="23">
        <v>0.8</v>
      </c>
      <c r="D7981" s="23">
        <v>1000</v>
      </c>
      <c r="E7981" s="23">
        <v>20</v>
      </c>
      <c r="F7981" s="23">
        <v>0</v>
      </c>
      <c r="G7981" s="23">
        <v>70</v>
      </c>
      <c r="H7981" s="25">
        <v>18.135482790000001</v>
      </c>
    </row>
    <row r="7982" spans="1:8">
      <c r="A7982" s="23">
        <v>7979</v>
      </c>
      <c r="B7982" s="23">
        <v>1500</v>
      </c>
      <c r="C7982" s="23">
        <v>0.8</v>
      </c>
      <c r="D7982" s="23">
        <v>1000</v>
      </c>
      <c r="E7982" s="23">
        <v>20</v>
      </c>
      <c r="F7982" s="23">
        <v>0</v>
      </c>
      <c r="G7982" s="23">
        <v>100</v>
      </c>
      <c r="H7982" s="25">
        <v>16.911228179999998</v>
      </c>
    </row>
    <row r="7983" spans="1:8">
      <c r="A7983" s="23">
        <v>7980</v>
      </c>
      <c r="B7983" s="23">
        <v>1500</v>
      </c>
      <c r="C7983" s="23">
        <v>0.8</v>
      </c>
      <c r="D7983" s="23">
        <v>1000</v>
      </c>
      <c r="E7983" s="23">
        <v>20</v>
      </c>
      <c r="F7983" s="23">
        <v>30</v>
      </c>
      <c r="G7983" s="23">
        <v>0</v>
      </c>
      <c r="H7983" s="25">
        <v>24.779724120000001</v>
      </c>
    </row>
    <row r="7984" spans="1:8">
      <c r="A7984" s="23">
        <v>7981</v>
      </c>
      <c r="B7984" s="23">
        <v>1500</v>
      </c>
      <c r="C7984" s="23">
        <v>0.8</v>
      </c>
      <c r="D7984" s="23">
        <v>1000</v>
      </c>
      <c r="E7984" s="23">
        <v>20</v>
      </c>
      <c r="F7984" s="23">
        <v>30</v>
      </c>
      <c r="G7984" s="23">
        <v>5</v>
      </c>
      <c r="H7984" s="25">
        <v>22.284509660000001</v>
      </c>
    </row>
    <row r="7985" spans="1:8">
      <c r="A7985" s="23">
        <v>7982</v>
      </c>
      <c r="B7985" s="23">
        <v>1500</v>
      </c>
      <c r="C7985" s="23">
        <v>0.8</v>
      </c>
      <c r="D7985" s="23">
        <v>1000</v>
      </c>
      <c r="E7985" s="23">
        <v>20</v>
      </c>
      <c r="F7985" s="23">
        <v>30</v>
      </c>
      <c r="G7985" s="23">
        <v>10</v>
      </c>
      <c r="H7985" s="25">
        <v>20.9358635</v>
      </c>
    </row>
    <row r="7986" spans="1:8">
      <c r="A7986" s="23">
        <v>7983</v>
      </c>
      <c r="B7986" s="23">
        <v>1500</v>
      </c>
      <c r="C7986" s="23">
        <v>0.8</v>
      </c>
      <c r="D7986" s="23">
        <v>1000</v>
      </c>
      <c r="E7986" s="23">
        <v>20</v>
      </c>
      <c r="F7986" s="23">
        <v>30</v>
      </c>
      <c r="G7986" s="23">
        <v>40</v>
      </c>
      <c r="H7986" s="25">
        <v>18.317935940000002</v>
      </c>
    </row>
    <row r="7987" spans="1:8">
      <c r="A7987" s="23">
        <v>7984</v>
      </c>
      <c r="B7987" s="23">
        <v>1500</v>
      </c>
      <c r="C7987" s="23">
        <v>0.8</v>
      </c>
      <c r="D7987" s="23">
        <v>1000</v>
      </c>
      <c r="E7987" s="23">
        <v>20</v>
      </c>
      <c r="F7987" s="23">
        <v>30</v>
      </c>
      <c r="G7987" s="23">
        <v>70</v>
      </c>
      <c r="H7987" s="25">
        <v>16.867050169999999</v>
      </c>
    </row>
    <row r="7988" spans="1:8">
      <c r="A7988" s="23">
        <v>7985</v>
      </c>
      <c r="B7988" s="23">
        <v>1500</v>
      </c>
      <c r="C7988" s="23">
        <v>0.8</v>
      </c>
      <c r="D7988" s="23">
        <v>1000</v>
      </c>
      <c r="E7988" s="23">
        <v>20</v>
      </c>
      <c r="F7988" s="23">
        <v>30</v>
      </c>
      <c r="G7988" s="23">
        <v>100</v>
      </c>
      <c r="H7988" s="25">
        <v>15.69356632</v>
      </c>
    </row>
    <row r="7989" spans="1:8">
      <c r="A7989" s="23">
        <v>7986</v>
      </c>
      <c r="B7989" s="23">
        <v>1500</v>
      </c>
      <c r="C7989" s="23">
        <v>0.8</v>
      </c>
      <c r="D7989" s="23">
        <v>1000</v>
      </c>
      <c r="E7989" s="23">
        <v>20</v>
      </c>
      <c r="F7989" s="23">
        <v>60</v>
      </c>
      <c r="G7989" s="23">
        <v>0</v>
      </c>
      <c r="H7989" s="25">
        <v>19.036653520000002</v>
      </c>
    </row>
    <row r="7990" spans="1:8">
      <c r="A7990" s="23">
        <v>7987</v>
      </c>
      <c r="B7990" s="23">
        <v>1500</v>
      </c>
      <c r="C7990" s="23">
        <v>0.8</v>
      </c>
      <c r="D7990" s="23">
        <v>1000</v>
      </c>
      <c r="E7990" s="23">
        <v>20</v>
      </c>
      <c r="F7990" s="23">
        <v>60</v>
      </c>
      <c r="G7990" s="23">
        <v>5</v>
      </c>
      <c r="H7990" s="25">
        <v>16.73881149</v>
      </c>
    </row>
    <row r="7991" spans="1:8">
      <c r="A7991" s="23">
        <v>7988</v>
      </c>
      <c r="B7991" s="23">
        <v>1500</v>
      </c>
      <c r="C7991" s="23">
        <v>0.8</v>
      </c>
      <c r="D7991" s="23">
        <v>1000</v>
      </c>
      <c r="E7991" s="23">
        <v>20</v>
      </c>
      <c r="F7991" s="23">
        <v>60</v>
      </c>
      <c r="G7991" s="23">
        <v>10</v>
      </c>
      <c r="H7991" s="25">
        <v>15.67425156</v>
      </c>
    </row>
    <row r="7992" spans="1:8">
      <c r="A7992" s="23">
        <v>7989</v>
      </c>
      <c r="B7992" s="23">
        <v>1500</v>
      </c>
      <c r="C7992" s="23">
        <v>0.8</v>
      </c>
      <c r="D7992" s="23">
        <v>1000</v>
      </c>
      <c r="E7992" s="23">
        <v>20</v>
      </c>
      <c r="F7992" s="23">
        <v>60</v>
      </c>
      <c r="G7992" s="23">
        <v>40</v>
      </c>
      <c r="H7992" s="25">
        <v>13.41405964</v>
      </c>
    </row>
    <row r="7993" spans="1:8">
      <c r="A7993" s="23">
        <v>7990</v>
      </c>
      <c r="B7993" s="23">
        <v>1500</v>
      </c>
      <c r="C7993" s="23">
        <v>0.8</v>
      </c>
      <c r="D7993" s="23">
        <v>1000</v>
      </c>
      <c r="E7993" s="23">
        <v>20</v>
      </c>
      <c r="F7993" s="23">
        <v>60</v>
      </c>
      <c r="G7993" s="23">
        <v>70</v>
      </c>
      <c r="H7993" s="25">
        <v>12.228847500000001</v>
      </c>
    </row>
    <row r="7994" spans="1:8">
      <c r="A7994" s="23">
        <v>7991</v>
      </c>
      <c r="B7994" s="23">
        <v>1500</v>
      </c>
      <c r="C7994" s="23">
        <v>0.8</v>
      </c>
      <c r="D7994" s="23">
        <v>1000</v>
      </c>
      <c r="E7994" s="23">
        <v>20</v>
      </c>
      <c r="F7994" s="23">
        <v>60</v>
      </c>
      <c r="G7994" s="23">
        <v>100</v>
      </c>
      <c r="H7994" s="25">
        <v>11.348518370000001</v>
      </c>
    </row>
    <row r="7995" spans="1:8">
      <c r="A7995" s="23">
        <v>7992</v>
      </c>
      <c r="B7995" s="23">
        <v>1500</v>
      </c>
      <c r="C7995" s="23">
        <v>0.8</v>
      </c>
      <c r="D7995" s="23">
        <v>1000</v>
      </c>
      <c r="E7995" s="23">
        <v>50</v>
      </c>
      <c r="F7995" s="23">
        <v>0</v>
      </c>
      <c r="G7995" s="23">
        <v>0</v>
      </c>
      <c r="H7995" s="25">
        <v>26.749872209999999</v>
      </c>
    </row>
    <row r="7996" spans="1:8">
      <c r="A7996" s="23">
        <v>7993</v>
      </c>
      <c r="B7996" s="23">
        <v>1500</v>
      </c>
      <c r="C7996" s="23">
        <v>0.8</v>
      </c>
      <c r="D7996" s="23">
        <v>1000</v>
      </c>
      <c r="E7996" s="23">
        <v>50</v>
      </c>
      <c r="F7996" s="23">
        <v>0</v>
      </c>
      <c r="G7996" s="23">
        <v>5</v>
      </c>
      <c r="H7996" s="25">
        <v>24.238645550000001</v>
      </c>
    </row>
    <row r="7997" spans="1:8">
      <c r="A7997" s="23">
        <v>7994</v>
      </c>
      <c r="B7997" s="23">
        <v>1500</v>
      </c>
      <c r="C7997" s="23">
        <v>0.8</v>
      </c>
      <c r="D7997" s="23">
        <v>1000</v>
      </c>
      <c r="E7997" s="23">
        <v>50</v>
      </c>
      <c r="F7997" s="23">
        <v>0</v>
      </c>
      <c r="G7997" s="23">
        <v>10</v>
      </c>
      <c r="H7997" s="25">
        <v>22.760719300000002</v>
      </c>
    </row>
    <row r="7998" spans="1:8">
      <c r="A7998" s="23">
        <v>7995</v>
      </c>
      <c r="B7998" s="23">
        <v>1500</v>
      </c>
      <c r="C7998" s="23">
        <v>0.8</v>
      </c>
      <c r="D7998" s="23">
        <v>1000</v>
      </c>
      <c r="E7998" s="23">
        <v>50</v>
      </c>
      <c r="F7998" s="23">
        <v>0</v>
      </c>
      <c r="G7998" s="23">
        <v>40</v>
      </c>
      <c r="H7998" s="25">
        <v>19.84437943</v>
      </c>
    </row>
    <row r="7999" spans="1:8">
      <c r="A7999" s="23">
        <v>7996</v>
      </c>
      <c r="B7999" s="23">
        <v>1500</v>
      </c>
      <c r="C7999" s="23">
        <v>0.8</v>
      </c>
      <c r="D7999" s="23">
        <v>1000</v>
      </c>
      <c r="E7999" s="23">
        <v>50</v>
      </c>
      <c r="F7999" s="23">
        <v>0</v>
      </c>
      <c r="G7999" s="23">
        <v>70</v>
      </c>
      <c r="H7999" s="25">
        <v>18.256916050000001</v>
      </c>
    </row>
    <row r="8000" spans="1:8">
      <c r="A8000" s="23">
        <v>7997</v>
      </c>
      <c r="B8000" s="23">
        <v>1500</v>
      </c>
      <c r="C8000" s="23">
        <v>0.8</v>
      </c>
      <c r="D8000" s="23">
        <v>1000</v>
      </c>
      <c r="E8000" s="23">
        <v>50</v>
      </c>
      <c r="F8000" s="23">
        <v>0</v>
      </c>
      <c r="G8000" s="23">
        <v>100</v>
      </c>
      <c r="H8000" s="25">
        <v>17.013809200000001</v>
      </c>
    </row>
    <row r="8001" spans="1:8">
      <c r="A8001" s="23">
        <v>7998</v>
      </c>
      <c r="B8001" s="23">
        <v>1500</v>
      </c>
      <c r="C8001" s="23">
        <v>0.8</v>
      </c>
      <c r="D8001" s="23">
        <v>1000</v>
      </c>
      <c r="E8001" s="23">
        <v>50</v>
      </c>
      <c r="F8001" s="23">
        <v>30</v>
      </c>
      <c r="G8001" s="23">
        <v>0</v>
      </c>
      <c r="H8001" s="25">
        <v>24.993915560000001</v>
      </c>
    </row>
    <row r="8002" spans="1:8">
      <c r="A8002" s="23">
        <v>7999</v>
      </c>
      <c r="B8002" s="23">
        <v>1500</v>
      </c>
      <c r="C8002" s="23">
        <v>0.8</v>
      </c>
      <c r="D8002" s="23">
        <v>1000</v>
      </c>
      <c r="E8002" s="23">
        <v>50</v>
      </c>
      <c r="F8002" s="23">
        <v>30</v>
      </c>
      <c r="G8002" s="23">
        <v>5</v>
      </c>
      <c r="H8002" s="25">
        <v>22.477725979999999</v>
      </c>
    </row>
    <row r="8003" spans="1:8">
      <c r="A8003" s="23">
        <v>8000</v>
      </c>
      <c r="B8003" s="23">
        <v>1500</v>
      </c>
      <c r="C8003" s="23">
        <v>0.8</v>
      </c>
      <c r="D8003" s="23">
        <v>1000</v>
      </c>
      <c r="E8003" s="23">
        <v>50</v>
      </c>
      <c r="F8003" s="23">
        <v>30</v>
      </c>
      <c r="G8003" s="23">
        <v>10</v>
      </c>
      <c r="H8003" s="25">
        <v>21.105442050000001</v>
      </c>
    </row>
    <row r="8004" spans="1:8">
      <c r="A8004" s="23">
        <v>8001</v>
      </c>
      <c r="B8004" s="23">
        <v>1500</v>
      </c>
      <c r="C8004" s="23">
        <v>0.8</v>
      </c>
      <c r="D8004" s="23">
        <v>1000</v>
      </c>
      <c r="E8004" s="23">
        <v>50</v>
      </c>
      <c r="F8004" s="23">
        <v>30</v>
      </c>
      <c r="G8004" s="23">
        <v>40</v>
      </c>
      <c r="H8004" s="25">
        <v>18.44306946</v>
      </c>
    </row>
    <row r="8005" spans="1:8">
      <c r="A8005" s="23">
        <v>8002</v>
      </c>
      <c r="B8005" s="23">
        <v>1500</v>
      </c>
      <c r="C8005" s="23">
        <v>0.8</v>
      </c>
      <c r="D8005" s="23">
        <v>1000</v>
      </c>
      <c r="E8005" s="23">
        <v>50</v>
      </c>
      <c r="F8005" s="23">
        <v>30</v>
      </c>
      <c r="G8005" s="23">
        <v>70</v>
      </c>
      <c r="H8005" s="25">
        <v>16.970396040000001</v>
      </c>
    </row>
    <row r="8006" spans="1:8">
      <c r="A8006" s="23">
        <v>8003</v>
      </c>
      <c r="B8006" s="23">
        <v>1500</v>
      </c>
      <c r="C8006" s="23">
        <v>0.8</v>
      </c>
      <c r="D8006" s="23">
        <v>1000</v>
      </c>
      <c r="E8006" s="23">
        <v>50</v>
      </c>
      <c r="F8006" s="23">
        <v>30</v>
      </c>
      <c r="G8006" s="23">
        <v>100</v>
      </c>
      <c r="H8006" s="25">
        <v>15.804341320000001</v>
      </c>
    </row>
    <row r="8007" spans="1:8">
      <c r="A8007" s="23">
        <v>8004</v>
      </c>
      <c r="B8007" s="23">
        <v>1500</v>
      </c>
      <c r="C8007" s="23">
        <v>0.8</v>
      </c>
      <c r="D8007" s="23">
        <v>1000</v>
      </c>
      <c r="E8007" s="23">
        <v>50</v>
      </c>
      <c r="F8007" s="23">
        <v>60</v>
      </c>
      <c r="G8007" s="23">
        <v>0</v>
      </c>
      <c r="H8007" s="25">
        <v>19.163320540000001</v>
      </c>
    </row>
    <row r="8008" spans="1:8">
      <c r="A8008" s="23">
        <v>8005</v>
      </c>
      <c r="B8008" s="23">
        <v>1500</v>
      </c>
      <c r="C8008" s="23">
        <v>0.8</v>
      </c>
      <c r="D8008" s="23">
        <v>1000</v>
      </c>
      <c r="E8008" s="23">
        <v>50</v>
      </c>
      <c r="F8008" s="23">
        <v>60</v>
      </c>
      <c r="G8008" s="23">
        <v>5</v>
      </c>
      <c r="H8008" s="25">
        <v>16.840784070000002</v>
      </c>
    </row>
    <row r="8009" spans="1:8">
      <c r="A8009" s="23">
        <v>8006</v>
      </c>
      <c r="B8009" s="23">
        <v>1500</v>
      </c>
      <c r="C8009" s="23">
        <v>0.8</v>
      </c>
      <c r="D8009" s="23">
        <v>1000</v>
      </c>
      <c r="E8009" s="23">
        <v>50</v>
      </c>
      <c r="F8009" s="23">
        <v>60</v>
      </c>
      <c r="G8009" s="23">
        <v>10</v>
      </c>
      <c r="H8009" s="25">
        <v>15.788304330000001</v>
      </c>
    </row>
    <row r="8010" spans="1:8">
      <c r="A8010" s="23">
        <v>8007</v>
      </c>
      <c r="B8010" s="23">
        <v>1500</v>
      </c>
      <c r="C8010" s="23">
        <v>0.8</v>
      </c>
      <c r="D8010" s="23">
        <v>1000</v>
      </c>
      <c r="E8010" s="23">
        <v>50</v>
      </c>
      <c r="F8010" s="23">
        <v>60</v>
      </c>
      <c r="G8010" s="23">
        <v>40</v>
      </c>
      <c r="H8010" s="25">
        <v>13.49349499</v>
      </c>
    </row>
    <row r="8011" spans="1:8">
      <c r="A8011" s="23">
        <v>8008</v>
      </c>
      <c r="B8011" s="23">
        <v>1500</v>
      </c>
      <c r="C8011" s="23">
        <v>0.8</v>
      </c>
      <c r="D8011" s="23">
        <v>1000</v>
      </c>
      <c r="E8011" s="23">
        <v>50</v>
      </c>
      <c r="F8011" s="23">
        <v>60</v>
      </c>
      <c r="G8011" s="23">
        <v>70</v>
      </c>
      <c r="H8011" s="25">
        <v>12.29257965</v>
      </c>
    </row>
    <row r="8012" spans="1:8">
      <c r="A8012" s="23">
        <v>8009</v>
      </c>
      <c r="B8012" s="23">
        <v>1500</v>
      </c>
      <c r="C8012" s="23">
        <v>0.8</v>
      </c>
      <c r="D8012" s="23">
        <v>1000</v>
      </c>
      <c r="E8012" s="23">
        <v>50</v>
      </c>
      <c r="F8012" s="23">
        <v>60</v>
      </c>
      <c r="G8012" s="23">
        <v>100</v>
      </c>
      <c r="H8012" s="25">
        <v>11.40161133</v>
      </c>
    </row>
    <row r="8013" spans="1:8">
      <c r="A8013" s="23">
        <v>8010</v>
      </c>
      <c r="B8013" s="23">
        <v>1500</v>
      </c>
      <c r="C8013" s="23">
        <v>0.8</v>
      </c>
      <c r="D8013" s="23">
        <v>3000</v>
      </c>
      <c r="E8013" s="23">
        <v>1</v>
      </c>
      <c r="F8013" s="23">
        <v>0</v>
      </c>
      <c r="G8013" s="23">
        <v>0</v>
      </c>
      <c r="H8013" s="25">
        <v>22.533828740000001</v>
      </c>
    </row>
    <row r="8014" spans="1:8">
      <c r="A8014" s="23">
        <v>8011</v>
      </c>
      <c r="B8014" s="23">
        <v>1500</v>
      </c>
      <c r="C8014" s="23">
        <v>0.8</v>
      </c>
      <c r="D8014" s="23">
        <v>3000</v>
      </c>
      <c r="E8014" s="23">
        <v>1</v>
      </c>
      <c r="F8014" s="23">
        <v>0</v>
      </c>
      <c r="G8014" s="23">
        <v>5</v>
      </c>
      <c r="H8014" s="25">
        <v>20.683130259999999</v>
      </c>
    </row>
    <row r="8015" spans="1:8">
      <c r="A8015" s="23">
        <v>8012</v>
      </c>
      <c r="B8015" s="23">
        <v>1500</v>
      </c>
      <c r="C8015" s="23">
        <v>0.8</v>
      </c>
      <c r="D8015" s="23">
        <v>3000</v>
      </c>
      <c r="E8015" s="23">
        <v>1</v>
      </c>
      <c r="F8015" s="23">
        <v>0</v>
      </c>
      <c r="G8015" s="23">
        <v>10</v>
      </c>
      <c r="H8015" s="25">
        <v>19.64705086</v>
      </c>
    </row>
    <row r="8016" spans="1:8">
      <c r="A8016" s="23">
        <v>8013</v>
      </c>
      <c r="B8016" s="23">
        <v>1500</v>
      </c>
      <c r="C8016" s="23">
        <v>0.8</v>
      </c>
      <c r="D8016" s="23">
        <v>3000</v>
      </c>
      <c r="E8016" s="23">
        <v>1</v>
      </c>
      <c r="F8016" s="23">
        <v>0</v>
      </c>
      <c r="G8016" s="23">
        <v>40</v>
      </c>
      <c r="H8016" s="25">
        <v>17.626104359999999</v>
      </c>
    </row>
    <row r="8017" spans="1:8">
      <c r="A8017" s="23">
        <v>8014</v>
      </c>
      <c r="B8017" s="23">
        <v>1500</v>
      </c>
      <c r="C8017" s="23">
        <v>0.8</v>
      </c>
      <c r="D8017" s="23">
        <v>3000</v>
      </c>
      <c r="E8017" s="23">
        <v>1</v>
      </c>
      <c r="F8017" s="23">
        <v>0</v>
      </c>
      <c r="G8017" s="23">
        <v>70</v>
      </c>
      <c r="H8017" s="25">
        <v>16.391002660000002</v>
      </c>
    </row>
    <row r="8018" spans="1:8">
      <c r="A8018" s="23">
        <v>8015</v>
      </c>
      <c r="B8018" s="23">
        <v>1500</v>
      </c>
      <c r="C8018" s="23">
        <v>0.8</v>
      </c>
      <c r="D8018" s="23">
        <v>3000</v>
      </c>
      <c r="E8018" s="23">
        <v>1</v>
      </c>
      <c r="F8018" s="23">
        <v>0</v>
      </c>
      <c r="G8018" s="23">
        <v>100</v>
      </c>
      <c r="H8018" s="25">
        <v>15.40788364</v>
      </c>
    </row>
    <row r="8019" spans="1:8">
      <c r="A8019" s="23">
        <v>8016</v>
      </c>
      <c r="B8019" s="23">
        <v>1500</v>
      </c>
      <c r="C8019" s="23">
        <v>0.8</v>
      </c>
      <c r="D8019" s="23">
        <v>3000</v>
      </c>
      <c r="E8019" s="23">
        <v>1</v>
      </c>
      <c r="F8019" s="23">
        <v>30</v>
      </c>
      <c r="G8019" s="23">
        <v>0</v>
      </c>
      <c r="H8019" s="25">
        <v>21.364589689999999</v>
      </c>
    </row>
    <row r="8020" spans="1:8">
      <c r="A8020" s="23">
        <v>8017</v>
      </c>
      <c r="B8020" s="23">
        <v>1500</v>
      </c>
      <c r="C8020" s="23">
        <v>0.8</v>
      </c>
      <c r="D8020" s="23">
        <v>3000</v>
      </c>
      <c r="E8020" s="23">
        <v>1</v>
      </c>
      <c r="F8020" s="23">
        <v>30</v>
      </c>
      <c r="G8020" s="23">
        <v>5</v>
      </c>
      <c r="H8020" s="25">
        <v>19.490575790000001</v>
      </c>
    </row>
    <row r="8021" spans="1:8">
      <c r="A8021" s="23">
        <v>8018</v>
      </c>
      <c r="B8021" s="23">
        <v>1500</v>
      </c>
      <c r="C8021" s="23">
        <v>0.8</v>
      </c>
      <c r="D8021" s="23">
        <v>3000</v>
      </c>
      <c r="E8021" s="23">
        <v>1</v>
      </c>
      <c r="F8021" s="23">
        <v>30</v>
      </c>
      <c r="G8021" s="23">
        <v>10</v>
      </c>
      <c r="H8021" s="25">
        <v>18.512609479999998</v>
      </c>
    </row>
    <row r="8022" spans="1:8">
      <c r="A8022" s="23">
        <v>8019</v>
      </c>
      <c r="B8022" s="23">
        <v>1500</v>
      </c>
      <c r="C8022" s="23">
        <v>0.8</v>
      </c>
      <c r="D8022" s="23">
        <v>3000</v>
      </c>
      <c r="E8022" s="23">
        <v>1</v>
      </c>
      <c r="F8022" s="23">
        <v>30</v>
      </c>
      <c r="G8022" s="23">
        <v>40</v>
      </c>
      <c r="H8022" s="25">
        <v>16.524831769999999</v>
      </c>
    </row>
    <row r="8023" spans="1:8">
      <c r="A8023" s="23">
        <v>8020</v>
      </c>
      <c r="B8023" s="23">
        <v>1500</v>
      </c>
      <c r="C8023" s="23">
        <v>0.8</v>
      </c>
      <c r="D8023" s="23">
        <v>3000</v>
      </c>
      <c r="E8023" s="23">
        <v>1</v>
      </c>
      <c r="F8023" s="23">
        <v>30</v>
      </c>
      <c r="G8023" s="23">
        <v>70</v>
      </c>
      <c r="H8023" s="25">
        <v>15.354812620000001</v>
      </c>
    </row>
    <row r="8024" spans="1:8">
      <c r="A8024" s="23">
        <v>8021</v>
      </c>
      <c r="B8024" s="23">
        <v>1500</v>
      </c>
      <c r="C8024" s="23">
        <v>0.8</v>
      </c>
      <c r="D8024" s="23">
        <v>3000</v>
      </c>
      <c r="E8024" s="23">
        <v>1</v>
      </c>
      <c r="F8024" s="23">
        <v>30</v>
      </c>
      <c r="G8024" s="23">
        <v>100</v>
      </c>
      <c r="H8024" s="25">
        <v>14.403409959999999</v>
      </c>
    </row>
    <row r="8025" spans="1:8">
      <c r="A8025" s="23">
        <v>8022</v>
      </c>
      <c r="B8025" s="23">
        <v>1500</v>
      </c>
      <c r="C8025" s="23">
        <v>0.8</v>
      </c>
      <c r="D8025" s="23">
        <v>3000</v>
      </c>
      <c r="E8025" s="23">
        <v>1</v>
      </c>
      <c r="F8025" s="23">
        <v>60</v>
      </c>
      <c r="G8025" s="23">
        <v>0</v>
      </c>
      <c r="H8025" s="25">
        <v>17.21730423</v>
      </c>
    </row>
    <row r="8026" spans="1:8">
      <c r="A8026" s="23">
        <v>8023</v>
      </c>
      <c r="B8026" s="23">
        <v>1500</v>
      </c>
      <c r="C8026" s="23">
        <v>0.8</v>
      </c>
      <c r="D8026" s="23">
        <v>3000</v>
      </c>
      <c r="E8026" s="23">
        <v>1</v>
      </c>
      <c r="F8026" s="23">
        <v>60</v>
      </c>
      <c r="G8026" s="23">
        <v>5</v>
      </c>
      <c r="H8026" s="25">
        <v>15.239395139999999</v>
      </c>
    </row>
    <row r="8027" spans="1:8">
      <c r="A8027" s="23">
        <v>8024</v>
      </c>
      <c r="B8027" s="23">
        <v>1500</v>
      </c>
      <c r="C8027" s="23">
        <v>0.8</v>
      </c>
      <c r="D8027" s="23">
        <v>3000</v>
      </c>
      <c r="E8027" s="23">
        <v>1</v>
      </c>
      <c r="F8027" s="23">
        <v>60</v>
      </c>
      <c r="G8027" s="23">
        <v>10</v>
      </c>
      <c r="H8027" s="25">
        <v>14.34394264</v>
      </c>
    </row>
    <row r="8028" spans="1:8">
      <c r="A8028" s="23">
        <v>8025</v>
      </c>
      <c r="B8028" s="23">
        <v>1500</v>
      </c>
      <c r="C8028" s="23">
        <v>0.8</v>
      </c>
      <c r="D8028" s="23">
        <v>3000</v>
      </c>
      <c r="E8028" s="23">
        <v>1</v>
      </c>
      <c r="F8028" s="23">
        <v>60</v>
      </c>
      <c r="G8028" s="23">
        <v>40</v>
      </c>
      <c r="H8028" s="25">
        <v>12.651699069999999</v>
      </c>
    </row>
    <row r="8029" spans="1:8">
      <c r="A8029" s="23">
        <v>8026</v>
      </c>
      <c r="B8029" s="23">
        <v>1500</v>
      </c>
      <c r="C8029" s="23">
        <v>0.8</v>
      </c>
      <c r="D8029" s="23">
        <v>3000</v>
      </c>
      <c r="E8029" s="23">
        <v>1</v>
      </c>
      <c r="F8029" s="23">
        <v>60</v>
      </c>
      <c r="G8029" s="23">
        <v>70</v>
      </c>
      <c r="H8029" s="25">
        <v>11.694524769999999</v>
      </c>
    </row>
    <row r="8030" spans="1:8">
      <c r="A8030" s="23">
        <v>8027</v>
      </c>
      <c r="B8030" s="23">
        <v>1500</v>
      </c>
      <c r="C8030" s="23">
        <v>0.8</v>
      </c>
      <c r="D8030" s="23">
        <v>3000</v>
      </c>
      <c r="E8030" s="23">
        <v>1</v>
      </c>
      <c r="F8030" s="23">
        <v>60</v>
      </c>
      <c r="G8030" s="23">
        <v>100</v>
      </c>
      <c r="H8030" s="25">
        <v>10.891736979999999</v>
      </c>
    </row>
    <row r="8031" spans="1:8">
      <c r="A8031" s="23">
        <v>8028</v>
      </c>
      <c r="B8031" s="23">
        <v>1500</v>
      </c>
      <c r="C8031" s="23">
        <v>0.8</v>
      </c>
      <c r="D8031" s="23">
        <v>3000</v>
      </c>
      <c r="E8031" s="23">
        <v>5</v>
      </c>
      <c r="F8031" s="23">
        <v>0</v>
      </c>
      <c r="G8031" s="23">
        <v>0</v>
      </c>
      <c r="H8031" s="25">
        <v>26.29372025</v>
      </c>
    </row>
    <row r="8032" spans="1:8">
      <c r="A8032" s="23">
        <v>8029</v>
      </c>
      <c r="B8032" s="23">
        <v>1500</v>
      </c>
      <c r="C8032" s="23">
        <v>0.8</v>
      </c>
      <c r="D8032" s="23">
        <v>3000</v>
      </c>
      <c r="E8032" s="23">
        <v>5</v>
      </c>
      <c r="F8032" s="23">
        <v>0</v>
      </c>
      <c r="G8032" s="23">
        <v>5</v>
      </c>
      <c r="H8032" s="25">
        <v>23.860538479999999</v>
      </c>
    </row>
    <row r="8033" spans="1:8">
      <c r="A8033" s="23">
        <v>8030</v>
      </c>
      <c r="B8033" s="23">
        <v>1500</v>
      </c>
      <c r="C8033" s="23">
        <v>0.8</v>
      </c>
      <c r="D8033" s="23">
        <v>3000</v>
      </c>
      <c r="E8033" s="23">
        <v>5</v>
      </c>
      <c r="F8033" s="23">
        <v>0</v>
      </c>
      <c r="G8033" s="23">
        <v>10</v>
      </c>
      <c r="H8033" s="25">
        <v>22.402507780000001</v>
      </c>
    </row>
    <row r="8034" spans="1:8">
      <c r="A8034" s="23">
        <v>8031</v>
      </c>
      <c r="B8034" s="23">
        <v>1500</v>
      </c>
      <c r="C8034" s="23">
        <v>0.8</v>
      </c>
      <c r="D8034" s="23">
        <v>3000</v>
      </c>
      <c r="E8034" s="23">
        <v>5</v>
      </c>
      <c r="F8034" s="23">
        <v>0</v>
      </c>
      <c r="G8034" s="23">
        <v>40</v>
      </c>
      <c r="H8034" s="25">
        <v>19.585376740000001</v>
      </c>
    </row>
    <row r="8035" spans="1:8">
      <c r="A8035" s="23">
        <v>8032</v>
      </c>
      <c r="B8035" s="23">
        <v>1500</v>
      </c>
      <c r="C8035" s="23">
        <v>0.8</v>
      </c>
      <c r="D8035" s="23">
        <v>3000</v>
      </c>
      <c r="E8035" s="23">
        <v>5</v>
      </c>
      <c r="F8035" s="23">
        <v>0</v>
      </c>
      <c r="G8035" s="23">
        <v>70</v>
      </c>
      <c r="H8035" s="25">
        <v>18.044656750000001</v>
      </c>
    </row>
    <row r="8036" spans="1:8">
      <c r="A8036" s="23">
        <v>8033</v>
      </c>
      <c r="B8036" s="23">
        <v>1500</v>
      </c>
      <c r="C8036" s="23">
        <v>0.8</v>
      </c>
      <c r="D8036" s="23">
        <v>3000</v>
      </c>
      <c r="E8036" s="23">
        <v>5</v>
      </c>
      <c r="F8036" s="23">
        <v>0</v>
      </c>
      <c r="G8036" s="23">
        <v>100</v>
      </c>
      <c r="H8036" s="25">
        <v>16.835981369999999</v>
      </c>
    </row>
    <row r="8037" spans="1:8">
      <c r="A8037" s="23">
        <v>8034</v>
      </c>
      <c r="B8037" s="23">
        <v>1500</v>
      </c>
      <c r="C8037" s="23">
        <v>0.8</v>
      </c>
      <c r="D8037" s="23">
        <v>3000</v>
      </c>
      <c r="E8037" s="23">
        <v>5</v>
      </c>
      <c r="F8037" s="23">
        <v>30</v>
      </c>
      <c r="G8037" s="23">
        <v>0</v>
      </c>
      <c r="H8037" s="25">
        <v>24.607315060000001</v>
      </c>
    </row>
    <row r="8038" spans="1:8">
      <c r="A8038" s="23">
        <v>8035</v>
      </c>
      <c r="B8038" s="23">
        <v>1500</v>
      </c>
      <c r="C8038" s="23">
        <v>0.8</v>
      </c>
      <c r="D8038" s="23">
        <v>3000</v>
      </c>
      <c r="E8038" s="23">
        <v>5</v>
      </c>
      <c r="F8038" s="23">
        <v>30</v>
      </c>
      <c r="G8038" s="23">
        <v>5</v>
      </c>
      <c r="H8038" s="25">
        <v>22.133096699999999</v>
      </c>
    </row>
    <row r="8039" spans="1:8">
      <c r="A8039" s="23">
        <v>8036</v>
      </c>
      <c r="B8039" s="23">
        <v>1500</v>
      </c>
      <c r="C8039" s="23">
        <v>0.8</v>
      </c>
      <c r="D8039" s="23">
        <v>3000</v>
      </c>
      <c r="E8039" s="23">
        <v>5</v>
      </c>
      <c r="F8039" s="23">
        <v>30</v>
      </c>
      <c r="G8039" s="23">
        <v>10</v>
      </c>
      <c r="H8039" s="25">
        <v>20.80465126</v>
      </c>
    </row>
    <row r="8040" spans="1:8">
      <c r="A8040" s="23">
        <v>8037</v>
      </c>
      <c r="B8040" s="23">
        <v>1500</v>
      </c>
      <c r="C8040" s="23">
        <v>0.8</v>
      </c>
      <c r="D8040" s="23">
        <v>3000</v>
      </c>
      <c r="E8040" s="23">
        <v>5</v>
      </c>
      <c r="F8040" s="23">
        <v>30</v>
      </c>
      <c r="G8040" s="23">
        <v>40</v>
      </c>
      <c r="H8040" s="25">
        <v>18.224107740000001</v>
      </c>
    </row>
    <row r="8041" spans="1:8">
      <c r="A8041" s="23">
        <v>8038</v>
      </c>
      <c r="B8041" s="23">
        <v>1500</v>
      </c>
      <c r="C8041" s="23">
        <v>0.8</v>
      </c>
      <c r="D8041" s="23">
        <v>3000</v>
      </c>
      <c r="E8041" s="23">
        <v>5</v>
      </c>
      <c r="F8041" s="23">
        <v>30</v>
      </c>
      <c r="G8041" s="23">
        <v>70</v>
      </c>
      <c r="H8041" s="25">
        <v>16.791320800000001</v>
      </c>
    </row>
    <row r="8042" spans="1:8">
      <c r="A8042" s="23">
        <v>8039</v>
      </c>
      <c r="B8042" s="23">
        <v>1500</v>
      </c>
      <c r="C8042" s="23">
        <v>0.8</v>
      </c>
      <c r="D8042" s="23">
        <v>3000</v>
      </c>
      <c r="E8042" s="23">
        <v>5</v>
      </c>
      <c r="F8042" s="23">
        <v>30</v>
      </c>
      <c r="G8042" s="23">
        <v>100</v>
      </c>
      <c r="H8042" s="25">
        <v>15.6140604</v>
      </c>
    </row>
    <row r="8043" spans="1:8">
      <c r="A8043" s="23">
        <v>8040</v>
      </c>
      <c r="B8043" s="23">
        <v>1500</v>
      </c>
      <c r="C8043" s="23">
        <v>0.8</v>
      </c>
      <c r="D8043" s="23">
        <v>3000</v>
      </c>
      <c r="E8043" s="23">
        <v>5</v>
      </c>
      <c r="F8043" s="23">
        <v>60</v>
      </c>
      <c r="G8043" s="23">
        <v>0</v>
      </c>
      <c r="H8043" s="25">
        <v>18.940643309999999</v>
      </c>
    </row>
    <row r="8044" spans="1:8">
      <c r="A8044" s="23">
        <v>8041</v>
      </c>
      <c r="B8044" s="23">
        <v>1500</v>
      </c>
      <c r="C8044" s="23">
        <v>0.8</v>
      </c>
      <c r="D8044" s="23">
        <v>3000</v>
      </c>
      <c r="E8044" s="23">
        <v>5</v>
      </c>
      <c r="F8044" s="23">
        <v>60</v>
      </c>
      <c r="G8044" s="23">
        <v>5</v>
      </c>
      <c r="H8044" s="25">
        <v>16.66425705</v>
      </c>
    </row>
    <row r="8045" spans="1:8">
      <c r="A8045" s="23">
        <v>8042</v>
      </c>
      <c r="B8045" s="23">
        <v>1500</v>
      </c>
      <c r="C8045" s="23">
        <v>0.8</v>
      </c>
      <c r="D8045" s="23">
        <v>3000</v>
      </c>
      <c r="E8045" s="23">
        <v>5</v>
      </c>
      <c r="F8045" s="23">
        <v>60</v>
      </c>
      <c r="G8045" s="23">
        <v>10</v>
      </c>
      <c r="H8045" s="25">
        <v>15.592437739999999</v>
      </c>
    </row>
    <row r="8046" spans="1:8">
      <c r="A8046" s="23">
        <v>8043</v>
      </c>
      <c r="B8046" s="23">
        <v>1500</v>
      </c>
      <c r="C8046" s="23">
        <v>0.8</v>
      </c>
      <c r="D8046" s="23">
        <v>3000</v>
      </c>
      <c r="E8046" s="23">
        <v>5</v>
      </c>
      <c r="F8046" s="23">
        <v>60</v>
      </c>
      <c r="G8046" s="23">
        <v>40</v>
      </c>
      <c r="H8046" s="25">
        <v>13.358061790000001</v>
      </c>
    </row>
    <row r="8047" spans="1:8">
      <c r="A8047" s="23">
        <v>8044</v>
      </c>
      <c r="B8047" s="23">
        <v>1500</v>
      </c>
      <c r="C8047" s="23">
        <v>0.8</v>
      </c>
      <c r="D8047" s="23">
        <v>3000</v>
      </c>
      <c r="E8047" s="23">
        <v>5</v>
      </c>
      <c r="F8047" s="23">
        <v>60</v>
      </c>
      <c r="G8047" s="23">
        <v>70</v>
      </c>
      <c r="H8047" s="25">
        <v>12.18447113</v>
      </c>
    </row>
    <row r="8048" spans="1:8">
      <c r="A8048" s="23">
        <v>8045</v>
      </c>
      <c r="B8048" s="23">
        <v>1500</v>
      </c>
      <c r="C8048" s="23">
        <v>0.8</v>
      </c>
      <c r="D8048" s="23">
        <v>3000</v>
      </c>
      <c r="E8048" s="23">
        <v>5</v>
      </c>
      <c r="F8048" s="23">
        <v>60</v>
      </c>
      <c r="G8048" s="23">
        <v>100</v>
      </c>
      <c r="H8048" s="25">
        <v>11.31196308</v>
      </c>
    </row>
    <row r="8049" spans="1:8">
      <c r="A8049" s="23">
        <v>8046</v>
      </c>
      <c r="B8049" s="23">
        <v>1500</v>
      </c>
      <c r="C8049" s="23">
        <v>0.8</v>
      </c>
      <c r="D8049" s="23">
        <v>3000</v>
      </c>
      <c r="E8049" s="23">
        <v>10</v>
      </c>
      <c r="F8049" s="23">
        <v>0</v>
      </c>
      <c r="G8049" s="23">
        <v>0</v>
      </c>
      <c r="H8049" s="25">
        <v>26.624797820000001</v>
      </c>
    </row>
    <row r="8050" spans="1:8">
      <c r="A8050" s="23">
        <v>8047</v>
      </c>
      <c r="B8050" s="23">
        <v>1500</v>
      </c>
      <c r="C8050" s="23">
        <v>0.8</v>
      </c>
      <c r="D8050" s="23">
        <v>3000</v>
      </c>
      <c r="E8050" s="23">
        <v>10</v>
      </c>
      <c r="F8050" s="23">
        <v>0</v>
      </c>
      <c r="G8050" s="23">
        <v>5</v>
      </c>
      <c r="H8050" s="25">
        <v>24.134527210000002</v>
      </c>
    </row>
    <row r="8051" spans="1:8">
      <c r="A8051" s="23">
        <v>8048</v>
      </c>
      <c r="B8051" s="23">
        <v>1500</v>
      </c>
      <c r="C8051" s="23">
        <v>0.8</v>
      </c>
      <c r="D8051" s="23">
        <v>3000</v>
      </c>
      <c r="E8051" s="23">
        <v>10</v>
      </c>
      <c r="F8051" s="23">
        <v>0</v>
      </c>
      <c r="G8051" s="23">
        <v>10</v>
      </c>
      <c r="H8051" s="25">
        <v>22.66199684</v>
      </c>
    </row>
    <row r="8052" spans="1:8">
      <c r="A8052" s="23">
        <v>8049</v>
      </c>
      <c r="B8052" s="23">
        <v>1500</v>
      </c>
      <c r="C8052" s="23">
        <v>0.8</v>
      </c>
      <c r="D8052" s="23">
        <v>3000</v>
      </c>
      <c r="E8052" s="23">
        <v>10</v>
      </c>
      <c r="F8052" s="23">
        <v>0</v>
      </c>
      <c r="G8052" s="23">
        <v>40</v>
      </c>
      <c r="H8052" s="25">
        <v>19.772823330000001</v>
      </c>
    </row>
    <row r="8053" spans="1:8">
      <c r="A8053" s="23">
        <v>8050</v>
      </c>
      <c r="B8053" s="23">
        <v>1500</v>
      </c>
      <c r="C8053" s="23">
        <v>0.8</v>
      </c>
      <c r="D8053" s="23">
        <v>3000</v>
      </c>
      <c r="E8053" s="23">
        <v>10</v>
      </c>
      <c r="F8053" s="23">
        <v>0</v>
      </c>
      <c r="G8053" s="23">
        <v>70</v>
      </c>
      <c r="H8053" s="25">
        <v>18.198154450000001</v>
      </c>
    </row>
    <row r="8054" spans="1:8">
      <c r="A8054" s="23">
        <v>8051</v>
      </c>
      <c r="B8054" s="23">
        <v>1500</v>
      </c>
      <c r="C8054" s="23">
        <v>0.8</v>
      </c>
      <c r="D8054" s="23">
        <v>3000</v>
      </c>
      <c r="E8054" s="23">
        <v>10</v>
      </c>
      <c r="F8054" s="23">
        <v>0</v>
      </c>
      <c r="G8054" s="23">
        <v>100</v>
      </c>
      <c r="H8054" s="25">
        <v>16.964479449999999</v>
      </c>
    </row>
    <row r="8055" spans="1:8">
      <c r="A8055" s="23">
        <v>8052</v>
      </c>
      <c r="B8055" s="23">
        <v>1500</v>
      </c>
      <c r="C8055" s="23">
        <v>0.8</v>
      </c>
      <c r="D8055" s="23">
        <v>3000</v>
      </c>
      <c r="E8055" s="23">
        <v>10</v>
      </c>
      <c r="F8055" s="23">
        <v>30</v>
      </c>
      <c r="G8055" s="23">
        <v>0</v>
      </c>
      <c r="H8055" s="25">
        <v>24.887668609999999</v>
      </c>
    </row>
    <row r="8056" spans="1:8">
      <c r="A8056" s="23">
        <v>8053</v>
      </c>
      <c r="B8056" s="23">
        <v>1500</v>
      </c>
      <c r="C8056" s="23">
        <v>0.8</v>
      </c>
      <c r="D8056" s="23">
        <v>3000</v>
      </c>
      <c r="E8056" s="23">
        <v>10</v>
      </c>
      <c r="F8056" s="23">
        <v>30</v>
      </c>
      <c r="G8056" s="23">
        <v>5</v>
      </c>
      <c r="H8056" s="25">
        <v>22.382741930000002</v>
      </c>
    </row>
    <row r="8057" spans="1:8">
      <c r="A8057" s="23">
        <v>8054</v>
      </c>
      <c r="B8057" s="23">
        <v>1500</v>
      </c>
      <c r="C8057" s="23">
        <v>0.8</v>
      </c>
      <c r="D8057" s="23">
        <v>3000</v>
      </c>
      <c r="E8057" s="23">
        <v>10</v>
      </c>
      <c r="F8057" s="23">
        <v>30</v>
      </c>
      <c r="G8057" s="23">
        <v>10</v>
      </c>
      <c r="H8057" s="25">
        <v>21.022441860000001</v>
      </c>
    </row>
    <row r="8058" spans="1:8">
      <c r="A8058" s="23">
        <v>8055</v>
      </c>
      <c r="B8058" s="23">
        <v>1500</v>
      </c>
      <c r="C8058" s="23">
        <v>0.8</v>
      </c>
      <c r="D8058" s="23">
        <v>3000</v>
      </c>
      <c r="E8058" s="23">
        <v>10</v>
      </c>
      <c r="F8058" s="23">
        <v>30</v>
      </c>
      <c r="G8058" s="23">
        <v>40</v>
      </c>
      <c r="H8058" s="25">
        <v>18.382461549999999</v>
      </c>
    </row>
    <row r="8059" spans="1:8">
      <c r="A8059" s="23">
        <v>8056</v>
      </c>
      <c r="B8059" s="23">
        <v>1500</v>
      </c>
      <c r="C8059" s="23">
        <v>0.8</v>
      </c>
      <c r="D8059" s="23">
        <v>3000</v>
      </c>
      <c r="E8059" s="23">
        <v>10</v>
      </c>
      <c r="F8059" s="23">
        <v>30</v>
      </c>
      <c r="G8059" s="23">
        <v>70</v>
      </c>
      <c r="H8059" s="25">
        <v>16.920707700000001</v>
      </c>
    </row>
    <row r="8060" spans="1:8">
      <c r="A8060" s="23">
        <v>8057</v>
      </c>
      <c r="B8060" s="23">
        <v>1500</v>
      </c>
      <c r="C8060" s="23">
        <v>0.8</v>
      </c>
      <c r="D8060" s="23">
        <v>3000</v>
      </c>
      <c r="E8060" s="23">
        <v>10</v>
      </c>
      <c r="F8060" s="23">
        <v>30</v>
      </c>
      <c r="G8060" s="23">
        <v>100</v>
      </c>
      <c r="H8060" s="25">
        <v>15.75137806</v>
      </c>
    </row>
    <row r="8061" spans="1:8">
      <c r="A8061" s="23">
        <v>8058</v>
      </c>
      <c r="B8061" s="23">
        <v>1500</v>
      </c>
      <c r="C8061" s="23">
        <v>0.8</v>
      </c>
      <c r="D8061" s="23">
        <v>3000</v>
      </c>
      <c r="E8061" s="23">
        <v>10</v>
      </c>
      <c r="F8061" s="23">
        <v>60</v>
      </c>
      <c r="G8061" s="23">
        <v>0</v>
      </c>
      <c r="H8061" s="25">
        <v>19.10179329</v>
      </c>
    </row>
    <row r="8062" spans="1:8">
      <c r="A8062" s="23">
        <v>8059</v>
      </c>
      <c r="B8062" s="23">
        <v>1500</v>
      </c>
      <c r="C8062" s="23">
        <v>0.8</v>
      </c>
      <c r="D8062" s="23">
        <v>3000</v>
      </c>
      <c r="E8062" s="23">
        <v>10</v>
      </c>
      <c r="F8062" s="23">
        <v>60</v>
      </c>
      <c r="G8062" s="23">
        <v>5</v>
      </c>
      <c r="H8062" s="25">
        <v>16.79179001</v>
      </c>
    </row>
    <row r="8063" spans="1:8">
      <c r="A8063" s="23">
        <v>8060</v>
      </c>
      <c r="B8063" s="23">
        <v>1500</v>
      </c>
      <c r="C8063" s="23">
        <v>0.8</v>
      </c>
      <c r="D8063" s="23">
        <v>3000</v>
      </c>
      <c r="E8063" s="23">
        <v>10</v>
      </c>
      <c r="F8063" s="23">
        <v>60</v>
      </c>
      <c r="G8063" s="23">
        <v>10</v>
      </c>
      <c r="H8063" s="25">
        <v>15.73376942</v>
      </c>
    </row>
    <row r="8064" spans="1:8">
      <c r="A8064" s="23">
        <v>8061</v>
      </c>
      <c r="B8064" s="23">
        <v>1500</v>
      </c>
      <c r="C8064" s="23">
        <v>0.8</v>
      </c>
      <c r="D8064" s="23">
        <v>3000</v>
      </c>
      <c r="E8064" s="23">
        <v>10</v>
      </c>
      <c r="F8064" s="23">
        <v>60</v>
      </c>
      <c r="G8064" s="23">
        <v>40</v>
      </c>
      <c r="H8064" s="25">
        <v>13.45574856</v>
      </c>
    </row>
    <row r="8065" spans="1:8">
      <c r="A8065" s="23">
        <v>8062</v>
      </c>
      <c r="B8065" s="23">
        <v>1500</v>
      </c>
      <c r="C8065" s="23">
        <v>0.8</v>
      </c>
      <c r="D8065" s="23">
        <v>3000</v>
      </c>
      <c r="E8065" s="23">
        <v>10</v>
      </c>
      <c r="F8065" s="23">
        <v>60</v>
      </c>
      <c r="G8065" s="23">
        <v>70</v>
      </c>
      <c r="H8065" s="25">
        <v>12.262420649999999</v>
      </c>
    </row>
    <row r="8066" spans="1:8">
      <c r="A8066" s="23">
        <v>8063</v>
      </c>
      <c r="B8066" s="23">
        <v>1500</v>
      </c>
      <c r="C8066" s="23">
        <v>0.8</v>
      </c>
      <c r="D8066" s="23">
        <v>3000</v>
      </c>
      <c r="E8066" s="23">
        <v>10</v>
      </c>
      <c r="F8066" s="23">
        <v>60</v>
      </c>
      <c r="G8066" s="23">
        <v>100</v>
      </c>
      <c r="H8066" s="25">
        <v>11.376578329999999</v>
      </c>
    </row>
    <row r="8067" spans="1:8">
      <c r="A8067" s="23">
        <v>8064</v>
      </c>
      <c r="B8067" s="23">
        <v>1500</v>
      </c>
      <c r="C8067" s="23">
        <v>0.8</v>
      </c>
      <c r="D8067" s="23">
        <v>3000</v>
      </c>
      <c r="E8067" s="23">
        <v>20</v>
      </c>
      <c r="F8067" s="23">
        <v>0</v>
      </c>
      <c r="G8067" s="23">
        <v>0</v>
      </c>
      <c r="H8067" s="25">
        <v>26.772808080000001</v>
      </c>
    </row>
    <row r="8068" spans="1:8">
      <c r="A8068" s="23">
        <v>8065</v>
      </c>
      <c r="B8068" s="23">
        <v>1500</v>
      </c>
      <c r="C8068" s="23">
        <v>0.8</v>
      </c>
      <c r="D8068" s="23">
        <v>3000</v>
      </c>
      <c r="E8068" s="23">
        <v>20</v>
      </c>
      <c r="F8068" s="23">
        <v>0</v>
      </c>
      <c r="G8068" s="23">
        <v>5</v>
      </c>
      <c r="H8068" s="25">
        <v>24.258361820000001</v>
      </c>
    </row>
    <row r="8069" spans="1:8">
      <c r="A8069" s="23">
        <v>8066</v>
      </c>
      <c r="B8069" s="23">
        <v>1500</v>
      </c>
      <c r="C8069" s="23">
        <v>0.8</v>
      </c>
      <c r="D8069" s="23">
        <v>3000</v>
      </c>
      <c r="E8069" s="23">
        <v>20</v>
      </c>
      <c r="F8069" s="23">
        <v>0</v>
      </c>
      <c r="G8069" s="23">
        <v>10</v>
      </c>
      <c r="H8069" s="25">
        <v>22.779687880000001</v>
      </c>
    </row>
    <row r="8070" spans="1:8">
      <c r="A8070" s="23">
        <v>8067</v>
      </c>
      <c r="B8070" s="23">
        <v>1500</v>
      </c>
      <c r="C8070" s="23">
        <v>0.8</v>
      </c>
      <c r="D8070" s="23">
        <v>3000</v>
      </c>
      <c r="E8070" s="23">
        <v>20</v>
      </c>
      <c r="F8070" s="23">
        <v>0</v>
      </c>
      <c r="G8070" s="23">
        <v>40</v>
      </c>
      <c r="H8070" s="25">
        <v>19.85850143</v>
      </c>
    </row>
    <row r="8071" spans="1:8">
      <c r="A8071" s="23">
        <v>8068</v>
      </c>
      <c r="B8071" s="23">
        <v>1500</v>
      </c>
      <c r="C8071" s="23">
        <v>0.8</v>
      </c>
      <c r="D8071" s="23">
        <v>3000</v>
      </c>
      <c r="E8071" s="23">
        <v>20</v>
      </c>
      <c r="F8071" s="23">
        <v>0</v>
      </c>
      <c r="G8071" s="23">
        <v>70</v>
      </c>
      <c r="H8071" s="25">
        <v>18.26872826</v>
      </c>
    </row>
    <row r="8072" spans="1:8">
      <c r="A8072" s="23">
        <v>8069</v>
      </c>
      <c r="B8072" s="23">
        <v>1500</v>
      </c>
      <c r="C8072" s="23">
        <v>0.8</v>
      </c>
      <c r="D8072" s="23">
        <v>3000</v>
      </c>
      <c r="E8072" s="23">
        <v>20</v>
      </c>
      <c r="F8072" s="23">
        <v>0</v>
      </c>
      <c r="G8072" s="23">
        <v>100</v>
      </c>
      <c r="H8072" s="25">
        <v>17.02389526</v>
      </c>
    </row>
    <row r="8073" spans="1:8">
      <c r="A8073" s="23">
        <v>8070</v>
      </c>
      <c r="B8073" s="23">
        <v>1500</v>
      </c>
      <c r="C8073" s="23">
        <v>0.8</v>
      </c>
      <c r="D8073" s="23">
        <v>3000</v>
      </c>
      <c r="E8073" s="23">
        <v>20</v>
      </c>
      <c r="F8073" s="23">
        <v>30</v>
      </c>
      <c r="G8073" s="23">
        <v>0</v>
      </c>
      <c r="H8073" s="25">
        <v>25.013828279999998</v>
      </c>
    </row>
    <row r="8074" spans="1:8">
      <c r="A8074" s="23">
        <v>8071</v>
      </c>
      <c r="B8074" s="23">
        <v>1500</v>
      </c>
      <c r="C8074" s="23">
        <v>0.8</v>
      </c>
      <c r="D8074" s="23">
        <v>3000</v>
      </c>
      <c r="E8074" s="23">
        <v>20</v>
      </c>
      <c r="F8074" s="23">
        <v>30</v>
      </c>
      <c r="G8074" s="23">
        <v>5</v>
      </c>
      <c r="H8074" s="25">
        <v>22.49602127</v>
      </c>
    </row>
    <row r="8075" spans="1:8">
      <c r="A8075" s="23">
        <v>8072</v>
      </c>
      <c r="B8075" s="23">
        <v>1500</v>
      </c>
      <c r="C8075" s="23">
        <v>0.8</v>
      </c>
      <c r="D8075" s="23">
        <v>3000</v>
      </c>
      <c r="E8075" s="23">
        <v>20</v>
      </c>
      <c r="F8075" s="23">
        <v>30</v>
      </c>
      <c r="G8075" s="23">
        <v>10</v>
      </c>
      <c r="H8075" s="25">
        <v>21.121620180000001</v>
      </c>
    </row>
    <row r="8076" spans="1:8">
      <c r="A8076" s="23">
        <v>8073</v>
      </c>
      <c r="B8076" s="23">
        <v>1500</v>
      </c>
      <c r="C8076" s="23">
        <v>0.8</v>
      </c>
      <c r="D8076" s="23">
        <v>3000</v>
      </c>
      <c r="E8076" s="23">
        <v>20</v>
      </c>
      <c r="F8076" s="23">
        <v>30</v>
      </c>
      <c r="G8076" s="23">
        <v>40</v>
      </c>
      <c r="H8076" s="25">
        <v>18.45522308</v>
      </c>
    </row>
    <row r="8077" spans="1:8">
      <c r="A8077" s="23">
        <v>8074</v>
      </c>
      <c r="B8077" s="23">
        <v>1500</v>
      </c>
      <c r="C8077" s="23">
        <v>0.8</v>
      </c>
      <c r="D8077" s="23">
        <v>3000</v>
      </c>
      <c r="E8077" s="23">
        <v>20</v>
      </c>
      <c r="F8077" s="23">
        <v>30</v>
      </c>
      <c r="G8077" s="23">
        <v>70</v>
      </c>
      <c r="H8077" s="25">
        <v>16.9805603</v>
      </c>
    </row>
    <row r="8078" spans="1:8">
      <c r="A8078" s="23">
        <v>8075</v>
      </c>
      <c r="B8078" s="23">
        <v>1500</v>
      </c>
      <c r="C8078" s="23">
        <v>0.8</v>
      </c>
      <c r="D8078" s="23">
        <v>3000</v>
      </c>
      <c r="E8078" s="23">
        <v>20</v>
      </c>
      <c r="F8078" s="23">
        <v>30</v>
      </c>
      <c r="G8078" s="23">
        <v>100</v>
      </c>
      <c r="H8078" s="25">
        <v>15.81537342</v>
      </c>
    </row>
    <row r="8079" spans="1:8">
      <c r="A8079" s="23">
        <v>8076</v>
      </c>
      <c r="B8079" s="23">
        <v>1500</v>
      </c>
      <c r="C8079" s="23">
        <v>0.8</v>
      </c>
      <c r="D8079" s="23">
        <v>3000</v>
      </c>
      <c r="E8079" s="23">
        <v>20</v>
      </c>
      <c r="F8079" s="23">
        <v>60</v>
      </c>
      <c r="G8079" s="23">
        <v>0</v>
      </c>
      <c r="H8079" s="25">
        <v>19.175548549999998</v>
      </c>
    </row>
    <row r="8080" spans="1:8">
      <c r="A8080" s="23">
        <v>8077</v>
      </c>
      <c r="B8080" s="23">
        <v>1500</v>
      </c>
      <c r="C8080" s="23">
        <v>0.8</v>
      </c>
      <c r="D8080" s="23">
        <v>3000</v>
      </c>
      <c r="E8080" s="23">
        <v>20</v>
      </c>
      <c r="F8080" s="23">
        <v>60</v>
      </c>
      <c r="G8080" s="23">
        <v>5</v>
      </c>
      <c r="H8080" s="25">
        <v>16.85082817</v>
      </c>
    </row>
    <row r="8081" spans="1:8">
      <c r="A8081" s="23">
        <v>8078</v>
      </c>
      <c r="B8081" s="23">
        <v>1500</v>
      </c>
      <c r="C8081" s="23">
        <v>0.8</v>
      </c>
      <c r="D8081" s="23">
        <v>3000</v>
      </c>
      <c r="E8081" s="23">
        <v>20</v>
      </c>
      <c r="F8081" s="23">
        <v>60</v>
      </c>
      <c r="G8081" s="23">
        <v>10</v>
      </c>
      <c r="H8081" s="25">
        <v>15.799665449999999</v>
      </c>
    </row>
    <row r="8082" spans="1:8">
      <c r="A8082" s="23">
        <v>8079</v>
      </c>
      <c r="B8082" s="23">
        <v>1500</v>
      </c>
      <c r="C8082" s="23">
        <v>0.8</v>
      </c>
      <c r="D8082" s="23">
        <v>3000</v>
      </c>
      <c r="E8082" s="23">
        <v>20</v>
      </c>
      <c r="F8082" s="23">
        <v>60</v>
      </c>
      <c r="G8082" s="23">
        <v>40</v>
      </c>
      <c r="H8082" s="25">
        <v>13.501476289999999</v>
      </c>
    </row>
    <row r="8083" spans="1:8">
      <c r="A8083" s="23">
        <v>8080</v>
      </c>
      <c r="B8083" s="23">
        <v>1500</v>
      </c>
      <c r="C8083" s="23">
        <v>0.8</v>
      </c>
      <c r="D8083" s="23">
        <v>3000</v>
      </c>
      <c r="E8083" s="23">
        <v>20</v>
      </c>
      <c r="F8083" s="23">
        <v>60</v>
      </c>
      <c r="G8083" s="23">
        <v>70</v>
      </c>
      <c r="H8083" s="25">
        <v>12.29902268</v>
      </c>
    </row>
    <row r="8084" spans="1:8">
      <c r="A8084" s="23">
        <v>8081</v>
      </c>
      <c r="B8084" s="23">
        <v>1500</v>
      </c>
      <c r="C8084" s="23">
        <v>0.8</v>
      </c>
      <c r="D8084" s="23">
        <v>3000</v>
      </c>
      <c r="E8084" s="23">
        <v>20</v>
      </c>
      <c r="F8084" s="23">
        <v>60</v>
      </c>
      <c r="G8084" s="23">
        <v>100</v>
      </c>
      <c r="H8084" s="25">
        <v>11.40700913</v>
      </c>
    </row>
    <row r="8085" spans="1:8">
      <c r="A8085" s="23">
        <v>8082</v>
      </c>
      <c r="B8085" s="23">
        <v>1500</v>
      </c>
      <c r="C8085" s="23">
        <v>0.8</v>
      </c>
      <c r="D8085" s="23">
        <v>3000</v>
      </c>
      <c r="E8085" s="23">
        <v>50</v>
      </c>
      <c r="F8085" s="23">
        <v>0</v>
      </c>
      <c r="G8085" s="23">
        <v>0</v>
      </c>
      <c r="H8085" s="25">
        <v>26.855693819999999</v>
      </c>
    </row>
    <row r="8086" spans="1:8">
      <c r="A8086" s="23">
        <v>8083</v>
      </c>
      <c r="B8086" s="23">
        <v>1500</v>
      </c>
      <c r="C8086" s="23">
        <v>0.8</v>
      </c>
      <c r="D8086" s="23">
        <v>3000</v>
      </c>
      <c r="E8086" s="23">
        <v>50</v>
      </c>
      <c r="F8086" s="23">
        <v>0</v>
      </c>
      <c r="G8086" s="23">
        <v>5</v>
      </c>
      <c r="H8086" s="25">
        <v>24.328208920000002</v>
      </c>
    </row>
    <row r="8087" spans="1:8">
      <c r="A8087" s="23">
        <v>8084</v>
      </c>
      <c r="B8087" s="23">
        <v>1500</v>
      </c>
      <c r="C8087" s="23">
        <v>0.8</v>
      </c>
      <c r="D8087" s="23">
        <v>3000</v>
      </c>
      <c r="E8087" s="23">
        <v>50</v>
      </c>
      <c r="F8087" s="23">
        <v>0</v>
      </c>
      <c r="G8087" s="23">
        <v>10</v>
      </c>
      <c r="H8087" s="25">
        <v>22.846271519999998</v>
      </c>
    </row>
    <row r="8088" spans="1:8">
      <c r="A8088" s="23">
        <v>8085</v>
      </c>
      <c r="B8088" s="23">
        <v>1500</v>
      </c>
      <c r="C8088" s="23">
        <v>0.8</v>
      </c>
      <c r="D8088" s="23">
        <v>3000</v>
      </c>
      <c r="E8088" s="23">
        <v>50</v>
      </c>
      <c r="F8088" s="23">
        <v>0</v>
      </c>
      <c r="G8088" s="23">
        <v>40</v>
      </c>
      <c r="H8088" s="25">
        <v>19.907230380000001</v>
      </c>
    </row>
    <row r="8089" spans="1:8">
      <c r="A8089" s="23">
        <v>8086</v>
      </c>
      <c r="B8089" s="23">
        <v>1500</v>
      </c>
      <c r="C8089" s="23">
        <v>0.8</v>
      </c>
      <c r="D8089" s="23">
        <v>3000</v>
      </c>
      <c r="E8089" s="23">
        <v>50</v>
      </c>
      <c r="F8089" s="23">
        <v>0</v>
      </c>
      <c r="G8089" s="23">
        <v>70</v>
      </c>
      <c r="H8089" s="25">
        <v>18.30902481</v>
      </c>
    </row>
    <row r="8090" spans="1:8">
      <c r="A8090" s="23">
        <v>8087</v>
      </c>
      <c r="B8090" s="23">
        <v>1500</v>
      </c>
      <c r="C8090" s="23">
        <v>0.8</v>
      </c>
      <c r="D8090" s="23">
        <v>3000</v>
      </c>
      <c r="E8090" s="23">
        <v>50</v>
      </c>
      <c r="F8090" s="23">
        <v>0</v>
      </c>
      <c r="G8090" s="23">
        <v>100</v>
      </c>
      <c r="H8090" s="25">
        <v>17.05794525</v>
      </c>
    </row>
    <row r="8091" spans="1:8">
      <c r="A8091" s="23">
        <v>8088</v>
      </c>
      <c r="B8091" s="23">
        <v>1500</v>
      </c>
      <c r="C8091" s="23">
        <v>0.8</v>
      </c>
      <c r="D8091" s="23">
        <v>3000</v>
      </c>
      <c r="E8091" s="23">
        <v>50</v>
      </c>
      <c r="F8091" s="23">
        <v>30</v>
      </c>
      <c r="G8091" s="23">
        <v>0</v>
      </c>
      <c r="H8091" s="25">
        <v>25.08479118</v>
      </c>
    </row>
    <row r="8092" spans="1:8">
      <c r="A8092" s="23">
        <v>8089</v>
      </c>
      <c r="B8092" s="23">
        <v>1500</v>
      </c>
      <c r="C8092" s="23">
        <v>0.8</v>
      </c>
      <c r="D8092" s="23">
        <v>3000</v>
      </c>
      <c r="E8092" s="23">
        <v>50</v>
      </c>
      <c r="F8092" s="23">
        <v>30</v>
      </c>
      <c r="G8092" s="23">
        <v>5</v>
      </c>
      <c r="H8092" s="25">
        <v>22.56012917</v>
      </c>
    </row>
    <row r="8093" spans="1:8">
      <c r="A8093" s="23">
        <v>8090</v>
      </c>
      <c r="B8093" s="23">
        <v>1500</v>
      </c>
      <c r="C8093" s="23">
        <v>0.8</v>
      </c>
      <c r="D8093" s="23">
        <v>3000</v>
      </c>
      <c r="E8093" s="23">
        <v>50</v>
      </c>
      <c r="F8093" s="23">
        <v>30</v>
      </c>
      <c r="G8093" s="23">
        <v>10</v>
      </c>
      <c r="H8093" s="25">
        <v>21.177885060000001</v>
      </c>
    </row>
    <row r="8094" spans="1:8">
      <c r="A8094" s="23">
        <v>8091</v>
      </c>
      <c r="B8094" s="23">
        <v>1500</v>
      </c>
      <c r="C8094" s="23">
        <v>0.8</v>
      </c>
      <c r="D8094" s="23">
        <v>3000</v>
      </c>
      <c r="E8094" s="23">
        <v>50</v>
      </c>
      <c r="F8094" s="23">
        <v>30</v>
      </c>
      <c r="G8094" s="23">
        <v>40</v>
      </c>
      <c r="H8094" s="25">
        <v>18.49674606</v>
      </c>
    </row>
    <row r="8095" spans="1:8">
      <c r="A8095" s="23">
        <v>8092</v>
      </c>
      <c r="B8095" s="23">
        <v>1500</v>
      </c>
      <c r="C8095" s="23">
        <v>0.8</v>
      </c>
      <c r="D8095" s="23">
        <v>3000</v>
      </c>
      <c r="E8095" s="23">
        <v>50</v>
      </c>
      <c r="F8095" s="23">
        <v>30</v>
      </c>
      <c r="G8095" s="23">
        <v>70</v>
      </c>
      <c r="H8095" s="25">
        <v>17.01486397</v>
      </c>
    </row>
    <row r="8096" spans="1:8">
      <c r="A8096" s="23">
        <v>8093</v>
      </c>
      <c r="B8096" s="23">
        <v>1500</v>
      </c>
      <c r="C8096" s="23">
        <v>0.8</v>
      </c>
      <c r="D8096" s="23">
        <v>3000</v>
      </c>
      <c r="E8096" s="23">
        <v>50</v>
      </c>
      <c r="F8096" s="23">
        <v>30</v>
      </c>
      <c r="G8096" s="23">
        <v>100</v>
      </c>
      <c r="H8096" s="25">
        <v>15.85223103</v>
      </c>
    </row>
    <row r="8097" spans="1:8">
      <c r="A8097" s="23">
        <v>8094</v>
      </c>
      <c r="B8097" s="23">
        <v>1500</v>
      </c>
      <c r="C8097" s="23">
        <v>0.8</v>
      </c>
      <c r="D8097" s="23">
        <v>3000</v>
      </c>
      <c r="E8097" s="23">
        <v>50</v>
      </c>
      <c r="F8097" s="23">
        <v>60</v>
      </c>
      <c r="G8097" s="23">
        <v>0</v>
      </c>
      <c r="H8097" s="25">
        <v>19.21754456</v>
      </c>
    </row>
    <row r="8098" spans="1:8">
      <c r="A8098" s="23">
        <v>8095</v>
      </c>
      <c r="B8098" s="23">
        <v>1500</v>
      </c>
      <c r="C8098" s="23">
        <v>0.8</v>
      </c>
      <c r="D8098" s="23">
        <v>3000</v>
      </c>
      <c r="E8098" s="23">
        <v>50</v>
      </c>
      <c r="F8098" s="23">
        <v>60</v>
      </c>
      <c r="G8098" s="23">
        <v>5</v>
      </c>
      <c r="H8098" s="25">
        <v>16.88467979</v>
      </c>
    </row>
    <row r="8099" spans="1:8">
      <c r="A8099" s="23">
        <v>8096</v>
      </c>
      <c r="B8099" s="23">
        <v>1500</v>
      </c>
      <c r="C8099" s="23">
        <v>0.8</v>
      </c>
      <c r="D8099" s="23">
        <v>3000</v>
      </c>
      <c r="E8099" s="23">
        <v>50</v>
      </c>
      <c r="F8099" s="23">
        <v>60</v>
      </c>
      <c r="G8099" s="23">
        <v>10</v>
      </c>
      <c r="H8099" s="25">
        <v>15.837628369999999</v>
      </c>
    </row>
    <row r="8100" spans="1:8">
      <c r="A8100" s="23">
        <v>8097</v>
      </c>
      <c r="B8100" s="23">
        <v>1500</v>
      </c>
      <c r="C8100" s="23">
        <v>0.8</v>
      </c>
      <c r="D8100" s="23">
        <v>3000</v>
      </c>
      <c r="E8100" s="23">
        <v>50</v>
      </c>
      <c r="F8100" s="23">
        <v>60</v>
      </c>
      <c r="G8100" s="23">
        <v>40</v>
      </c>
      <c r="H8100" s="25">
        <v>13.527888300000001</v>
      </c>
    </row>
    <row r="8101" spans="1:8">
      <c r="A8101" s="23">
        <v>8098</v>
      </c>
      <c r="B8101" s="23">
        <v>1500</v>
      </c>
      <c r="C8101" s="23">
        <v>0.8</v>
      </c>
      <c r="D8101" s="23">
        <v>3000</v>
      </c>
      <c r="E8101" s="23">
        <v>50</v>
      </c>
      <c r="F8101" s="23">
        <v>60</v>
      </c>
      <c r="G8101" s="23">
        <v>70</v>
      </c>
      <c r="H8101" s="25">
        <v>12.3202076</v>
      </c>
    </row>
    <row r="8102" spans="1:8">
      <c r="A8102" s="23">
        <v>8099</v>
      </c>
      <c r="B8102" s="23">
        <v>1500</v>
      </c>
      <c r="C8102" s="23">
        <v>0.8</v>
      </c>
      <c r="D8102" s="23">
        <v>3000</v>
      </c>
      <c r="E8102" s="23">
        <v>50</v>
      </c>
      <c r="F8102" s="23">
        <v>60</v>
      </c>
      <c r="G8102" s="23">
        <v>100</v>
      </c>
      <c r="H8102" s="25">
        <v>11.424654009999999</v>
      </c>
    </row>
    <row r="8103" spans="1:8">
      <c r="A8103" s="23">
        <v>8100</v>
      </c>
      <c r="B8103" s="23">
        <v>1500</v>
      </c>
      <c r="C8103" s="23">
        <v>0.7</v>
      </c>
      <c r="D8103" s="23">
        <v>10</v>
      </c>
      <c r="E8103" s="23">
        <v>1</v>
      </c>
      <c r="F8103" s="23">
        <v>0</v>
      </c>
      <c r="G8103" s="23">
        <v>0</v>
      </c>
      <c r="H8103" s="25">
        <v>0</v>
      </c>
    </row>
    <row r="8104" spans="1:8">
      <c r="A8104" s="23">
        <v>8101</v>
      </c>
      <c r="B8104" s="23">
        <v>1500</v>
      </c>
      <c r="C8104" s="23">
        <v>0.7</v>
      </c>
      <c r="D8104" s="23">
        <v>10</v>
      </c>
      <c r="E8104" s="23">
        <v>1</v>
      </c>
      <c r="F8104" s="23">
        <v>0</v>
      </c>
      <c r="G8104" s="23">
        <v>5</v>
      </c>
      <c r="H8104" s="25">
        <v>0</v>
      </c>
    </row>
    <row r="8105" spans="1:8">
      <c r="A8105" s="23">
        <v>8102</v>
      </c>
      <c r="B8105" s="23">
        <v>1500</v>
      </c>
      <c r="C8105" s="23">
        <v>0.7</v>
      </c>
      <c r="D8105" s="23">
        <v>10</v>
      </c>
      <c r="E8105" s="23">
        <v>1</v>
      </c>
      <c r="F8105" s="23">
        <v>0</v>
      </c>
      <c r="G8105" s="23">
        <v>10</v>
      </c>
      <c r="H8105" s="25">
        <v>0</v>
      </c>
    </row>
    <row r="8106" spans="1:8">
      <c r="A8106" s="23">
        <v>8103</v>
      </c>
      <c r="B8106" s="23">
        <v>1500</v>
      </c>
      <c r="C8106" s="23">
        <v>0.7</v>
      </c>
      <c r="D8106" s="23">
        <v>10</v>
      </c>
      <c r="E8106" s="23">
        <v>1</v>
      </c>
      <c r="F8106" s="23">
        <v>0</v>
      </c>
      <c r="G8106" s="23">
        <v>40</v>
      </c>
      <c r="H8106" s="25">
        <v>0</v>
      </c>
    </row>
    <row r="8107" spans="1:8">
      <c r="A8107" s="23">
        <v>8104</v>
      </c>
      <c r="B8107" s="23">
        <v>1500</v>
      </c>
      <c r="C8107" s="23">
        <v>0.7</v>
      </c>
      <c r="D8107" s="23">
        <v>10</v>
      </c>
      <c r="E8107" s="23">
        <v>1</v>
      </c>
      <c r="F8107" s="23">
        <v>0</v>
      </c>
      <c r="G8107" s="23">
        <v>70</v>
      </c>
      <c r="H8107" s="25">
        <v>0</v>
      </c>
    </row>
    <row r="8108" spans="1:8">
      <c r="A8108" s="23">
        <v>8105</v>
      </c>
      <c r="B8108" s="23">
        <v>1500</v>
      </c>
      <c r="C8108" s="23">
        <v>0.7</v>
      </c>
      <c r="D8108" s="23">
        <v>10</v>
      </c>
      <c r="E8108" s="23">
        <v>1</v>
      </c>
      <c r="F8108" s="23">
        <v>0</v>
      </c>
      <c r="G8108" s="23">
        <v>100</v>
      </c>
      <c r="H8108" s="25">
        <v>0</v>
      </c>
    </row>
    <row r="8109" spans="1:8">
      <c r="A8109" s="23">
        <v>8106</v>
      </c>
      <c r="B8109" s="23">
        <v>1500</v>
      </c>
      <c r="C8109" s="23">
        <v>0.7</v>
      </c>
      <c r="D8109" s="23">
        <v>10</v>
      </c>
      <c r="E8109" s="23">
        <v>1</v>
      </c>
      <c r="F8109" s="23">
        <v>30</v>
      </c>
      <c r="G8109" s="23">
        <v>0</v>
      </c>
      <c r="H8109" s="25">
        <v>0</v>
      </c>
    </row>
    <row r="8110" spans="1:8">
      <c r="A8110" s="23">
        <v>8107</v>
      </c>
      <c r="B8110" s="23">
        <v>1500</v>
      </c>
      <c r="C8110" s="23">
        <v>0.7</v>
      </c>
      <c r="D8110" s="23">
        <v>10</v>
      </c>
      <c r="E8110" s="23">
        <v>1</v>
      </c>
      <c r="F8110" s="23">
        <v>30</v>
      </c>
      <c r="G8110" s="23">
        <v>5</v>
      </c>
      <c r="H8110" s="25">
        <v>0</v>
      </c>
    </row>
    <row r="8111" spans="1:8">
      <c r="A8111" s="23">
        <v>8108</v>
      </c>
      <c r="B8111" s="23">
        <v>1500</v>
      </c>
      <c r="C8111" s="23">
        <v>0.7</v>
      </c>
      <c r="D8111" s="23">
        <v>10</v>
      </c>
      <c r="E8111" s="23">
        <v>1</v>
      </c>
      <c r="F8111" s="23">
        <v>30</v>
      </c>
      <c r="G8111" s="23">
        <v>10</v>
      </c>
      <c r="H8111" s="25">
        <v>0</v>
      </c>
    </row>
    <row r="8112" spans="1:8">
      <c r="A8112" s="23">
        <v>8109</v>
      </c>
      <c r="B8112" s="23">
        <v>1500</v>
      </c>
      <c r="C8112" s="23">
        <v>0.7</v>
      </c>
      <c r="D8112" s="23">
        <v>10</v>
      </c>
      <c r="E8112" s="23">
        <v>1</v>
      </c>
      <c r="F8112" s="23">
        <v>30</v>
      </c>
      <c r="G8112" s="23">
        <v>40</v>
      </c>
      <c r="H8112" s="25">
        <v>0</v>
      </c>
    </row>
    <row r="8113" spans="1:8">
      <c r="A8113" s="23">
        <v>8110</v>
      </c>
      <c r="B8113" s="23">
        <v>1500</v>
      </c>
      <c r="C8113" s="23">
        <v>0.7</v>
      </c>
      <c r="D8113" s="23">
        <v>10</v>
      </c>
      <c r="E8113" s="23">
        <v>1</v>
      </c>
      <c r="F8113" s="23">
        <v>30</v>
      </c>
      <c r="G8113" s="23">
        <v>70</v>
      </c>
      <c r="H8113" s="25">
        <v>0</v>
      </c>
    </row>
    <row r="8114" spans="1:8">
      <c r="A8114" s="23">
        <v>8111</v>
      </c>
      <c r="B8114" s="23">
        <v>1500</v>
      </c>
      <c r="C8114" s="23">
        <v>0.7</v>
      </c>
      <c r="D8114" s="23">
        <v>10</v>
      </c>
      <c r="E8114" s="23">
        <v>1</v>
      </c>
      <c r="F8114" s="23">
        <v>30</v>
      </c>
      <c r="G8114" s="23">
        <v>100</v>
      </c>
      <c r="H8114" s="25">
        <v>0</v>
      </c>
    </row>
    <row r="8115" spans="1:8">
      <c r="A8115" s="23">
        <v>8112</v>
      </c>
      <c r="B8115" s="23">
        <v>1500</v>
      </c>
      <c r="C8115" s="23">
        <v>0.7</v>
      </c>
      <c r="D8115" s="23">
        <v>10</v>
      </c>
      <c r="E8115" s="23">
        <v>1</v>
      </c>
      <c r="F8115" s="23">
        <v>60</v>
      </c>
      <c r="G8115" s="23">
        <v>0</v>
      </c>
      <c r="H8115" s="25">
        <v>0</v>
      </c>
    </row>
    <row r="8116" spans="1:8">
      <c r="A8116" s="23">
        <v>8113</v>
      </c>
      <c r="B8116" s="23">
        <v>1500</v>
      </c>
      <c r="C8116" s="23">
        <v>0.7</v>
      </c>
      <c r="D8116" s="23">
        <v>10</v>
      </c>
      <c r="E8116" s="23">
        <v>1</v>
      </c>
      <c r="F8116" s="23">
        <v>60</v>
      </c>
      <c r="G8116" s="23">
        <v>5</v>
      </c>
      <c r="H8116" s="25">
        <v>0</v>
      </c>
    </row>
    <row r="8117" spans="1:8">
      <c r="A8117" s="23">
        <v>8114</v>
      </c>
      <c r="B8117" s="23">
        <v>1500</v>
      </c>
      <c r="C8117" s="23">
        <v>0.7</v>
      </c>
      <c r="D8117" s="23">
        <v>10</v>
      </c>
      <c r="E8117" s="23">
        <v>1</v>
      </c>
      <c r="F8117" s="23">
        <v>60</v>
      </c>
      <c r="G8117" s="23">
        <v>10</v>
      </c>
      <c r="H8117" s="25">
        <v>0</v>
      </c>
    </row>
    <row r="8118" spans="1:8">
      <c r="A8118" s="23">
        <v>8115</v>
      </c>
      <c r="B8118" s="23">
        <v>1500</v>
      </c>
      <c r="C8118" s="23">
        <v>0.7</v>
      </c>
      <c r="D8118" s="23">
        <v>10</v>
      </c>
      <c r="E8118" s="23">
        <v>1</v>
      </c>
      <c r="F8118" s="23">
        <v>60</v>
      </c>
      <c r="G8118" s="23">
        <v>40</v>
      </c>
      <c r="H8118" s="25">
        <v>0</v>
      </c>
    </row>
    <row r="8119" spans="1:8">
      <c r="A8119" s="23">
        <v>8116</v>
      </c>
      <c r="B8119" s="23">
        <v>1500</v>
      </c>
      <c r="C8119" s="23">
        <v>0.7</v>
      </c>
      <c r="D8119" s="23">
        <v>10</v>
      </c>
      <c r="E8119" s="23">
        <v>1</v>
      </c>
      <c r="F8119" s="23">
        <v>60</v>
      </c>
      <c r="G8119" s="23">
        <v>70</v>
      </c>
      <c r="H8119" s="25">
        <v>0</v>
      </c>
    </row>
    <row r="8120" spans="1:8">
      <c r="A8120" s="23">
        <v>8117</v>
      </c>
      <c r="B8120" s="23">
        <v>1500</v>
      </c>
      <c r="C8120" s="23">
        <v>0.7</v>
      </c>
      <c r="D8120" s="23">
        <v>10</v>
      </c>
      <c r="E8120" s="23">
        <v>1</v>
      </c>
      <c r="F8120" s="23">
        <v>60</v>
      </c>
      <c r="G8120" s="23">
        <v>100</v>
      </c>
      <c r="H8120" s="25">
        <v>0</v>
      </c>
    </row>
    <row r="8121" spans="1:8">
      <c r="A8121" s="23">
        <v>8118</v>
      </c>
      <c r="B8121" s="23">
        <v>1500</v>
      </c>
      <c r="C8121" s="23">
        <v>0.7</v>
      </c>
      <c r="D8121" s="23">
        <v>10</v>
      </c>
      <c r="E8121" s="23">
        <v>5</v>
      </c>
      <c r="F8121" s="23">
        <v>0</v>
      </c>
      <c r="G8121" s="23">
        <v>0</v>
      </c>
      <c r="H8121" s="25">
        <v>1.6244753599999999</v>
      </c>
    </row>
    <row r="8122" spans="1:8">
      <c r="A8122" s="23">
        <v>8119</v>
      </c>
      <c r="B8122" s="23">
        <v>1500</v>
      </c>
      <c r="C8122" s="23">
        <v>0.7</v>
      </c>
      <c r="D8122" s="23">
        <v>10</v>
      </c>
      <c r="E8122" s="23">
        <v>5</v>
      </c>
      <c r="F8122" s="23">
        <v>0</v>
      </c>
      <c r="G8122" s="23">
        <v>5</v>
      </c>
      <c r="H8122" s="25">
        <v>0</v>
      </c>
    </row>
    <row r="8123" spans="1:8">
      <c r="A8123" s="23">
        <v>8120</v>
      </c>
      <c r="B8123" s="23">
        <v>1500</v>
      </c>
      <c r="C8123" s="23">
        <v>0.7</v>
      </c>
      <c r="D8123" s="23">
        <v>10</v>
      </c>
      <c r="E8123" s="23">
        <v>5</v>
      </c>
      <c r="F8123" s="23">
        <v>0</v>
      </c>
      <c r="G8123" s="23">
        <v>10</v>
      </c>
      <c r="H8123" s="25">
        <v>0</v>
      </c>
    </row>
    <row r="8124" spans="1:8">
      <c r="A8124" s="23">
        <v>8121</v>
      </c>
      <c r="B8124" s="23">
        <v>1500</v>
      </c>
      <c r="C8124" s="23">
        <v>0.7</v>
      </c>
      <c r="D8124" s="23">
        <v>10</v>
      </c>
      <c r="E8124" s="23">
        <v>5</v>
      </c>
      <c r="F8124" s="23">
        <v>0</v>
      </c>
      <c r="G8124" s="23">
        <v>40</v>
      </c>
      <c r="H8124" s="25">
        <v>0</v>
      </c>
    </row>
    <row r="8125" spans="1:8">
      <c r="A8125" s="23">
        <v>8122</v>
      </c>
      <c r="B8125" s="23">
        <v>1500</v>
      </c>
      <c r="C8125" s="23">
        <v>0.7</v>
      </c>
      <c r="D8125" s="23">
        <v>10</v>
      </c>
      <c r="E8125" s="23">
        <v>5</v>
      </c>
      <c r="F8125" s="23">
        <v>0</v>
      </c>
      <c r="G8125" s="23">
        <v>70</v>
      </c>
      <c r="H8125" s="25">
        <v>0</v>
      </c>
    </row>
    <row r="8126" spans="1:8">
      <c r="A8126" s="23">
        <v>8123</v>
      </c>
      <c r="B8126" s="23">
        <v>1500</v>
      </c>
      <c r="C8126" s="23">
        <v>0.7</v>
      </c>
      <c r="D8126" s="23">
        <v>10</v>
      </c>
      <c r="E8126" s="23">
        <v>5</v>
      </c>
      <c r="F8126" s="23">
        <v>0</v>
      </c>
      <c r="G8126" s="23">
        <v>100</v>
      </c>
      <c r="H8126" s="25">
        <v>0</v>
      </c>
    </row>
    <row r="8127" spans="1:8">
      <c r="A8127" s="23">
        <v>8124</v>
      </c>
      <c r="B8127" s="23">
        <v>1500</v>
      </c>
      <c r="C8127" s="23">
        <v>0.7</v>
      </c>
      <c r="D8127" s="23">
        <v>10</v>
      </c>
      <c r="E8127" s="23">
        <v>5</v>
      </c>
      <c r="F8127" s="23">
        <v>30</v>
      </c>
      <c r="G8127" s="23">
        <v>0</v>
      </c>
      <c r="H8127" s="25">
        <v>1.623012304</v>
      </c>
    </row>
    <row r="8128" spans="1:8">
      <c r="A8128" s="23">
        <v>8125</v>
      </c>
      <c r="B8128" s="23">
        <v>1500</v>
      </c>
      <c r="C8128" s="23">
        <v>0.7</v>
      </c>
      <c r="D8128" s="23">
        <v>10</v>
      </c>
      <c r="E8128" s="23">
        <v>5</v>
      </c>
      <c r="F8128" s="23">
        <v>30</v>
      </c>
      <c r="G8128" s="23">
        <v>5</v>
      </c>
      <c r="H8128" s="25">
        <v>0</v>
      </c>
    </row>
    <row r="8129" spans="1:8">
      <c r="A8129" s="23">
        <v>8126</v>
      </c>
      <c r="B8129" s="23">
        <v>1500</v>
      </c>
      <c r="C8129" s="23">
        <v>0.7</v>
      </c>
      <c r="D8129" s="23">
        <v>10</v>
      </c>
      <c r="E8129" s="23">
        <v>5</v>
      </c>
      <c r="F8129" s="23">
        <v>30</v>
      </c>
      <c r="G8129" s="23">
        <v>10</v>
      </c>
      <c r="H8129" s="25">
        <v>0</v>
      </c>
    </row>
    <row r="8130" spans="1:8">
      <c r="A8130" s="23">
        <v>8127</v>
      </c>
      <c r="B8130" s="23">
        <v>1500</v>
      </c>
      <c r="C8130" s="23">
        <v>0.7</v>
      </c>
      <c r="D8130" s="23">
        <v>10</v>
      </c>
      <c r="E8130" s="23">
        <v>5</v>
      </c>
      <c r="F8130" s="23">
        <v>30</v>
      </c>
      <c r="G8130" s="23">
        <v>40</v>
      </c>
      <c r="H8130" s="25">
        <v>0</v>
      </c>
    </row>
    <row r="8131" spans="1:8">
      <c r="A8131" s="23">
        <v>8128</v>
      </c>
      <c r="B8131" s="23">
        <v>1500</v>
      </c>
      <c r="C8131" s="23">
        <v>0.7</v>
      </c>
      <c r="D8131" s="23">
        <v>10</v>
      </c>
      <c r="E8131" s="23">
        <v>5</v>
      </c>
      <c r="F8131" s="23">
        <v>30</v>
      </c>
      <c r="G8131" s="23">
        <v>70</v>
      </c>
      <c r="H8131" s="25">
        <v>0</v>
      </c>
    </row>
    <row r="8132" spans="1:8">
      <c r="A8132" s="23">
        <v>8129</v>
      </c>
      <c r="B8132" s="23">
        <v>1500</v>
      </c>
      <c r="C8132" s="23">
        <v>0.7</v>
      </c>
      <c r="D8132" s="23">
        <v>10</v>
      </c>
      <c r="E8132" s="23">
        <v>5</v>
      </c>
      <c r="F8132" s="23">
        <v>30</v>
      </c>
      <c r="G8132" s="23">
        <v>100</v>
      </c>
      <c r="H8132" s="25">
        <v>0</v>
      </c>
    </row>
    <row r="8133" spans="1:8">
      <c r="A8133" s="23">
        <v>8130</v>
      </c>
      <c r="B8133" s="23">
        <v>1500</v>
      </c>
      <c r="C8133" s="23">
        <v>0.7</v>
      </c>
      <c r="D8133" s="23">
        <v>10</v>
      </c>
      <c r="E8133" s="23">
        <v>5</v>
      </c>
      <c r="F8133" s="23">
        <v>60</v>
      </c>
      <c r="G8133" s="23">
        <v>0</v>
      </c>
      <c r="H8133" s="25">
        <v>1.6154758929999999</v>
      </c>
    </row>
    <row r="8134" spans="1:8">
      <c r="A8134" s="23">
        <v>8131</v>
      </c>
      <c r="B8134" s="23">
        <v>1500</v>
      </c>
      <c r="C8134" s="23">
        <v>0.7</v>
      </c>
      <c r="D8134" s="23">
        <v>10</v>
      </c>
      <c r="E8134" s="23">
        <v>5</v>
      </c>
      <c r="F8134" s="23">
        <v>60</v>
      </c>
      <c r="G8134" s="23">
        <v>5</v>
      </c>
      <c r="H8134" s="25">
        <v>0</v>
      </c>
    </row>
    <row r="8135" spans="1:8">
      <c r="A8135" s="23">
        <v>8132</v>
      </c>
      <c r="B8135" s="23">
        <v>1500</v>
      </c>
      <c r="C8135" s="23">
        <v>0.7</v>
      </c>
      <c r="D8135" s="23">
        <v>10</v>
      </c>
      <c r="E8135" s="23">
        <v>5</v>
      </c>
      <c r="F8135" s="23">
        <v>60</v>
      </c>
      <c r="G8135" s="23">
        <v>10</v>
      </c>
      <c r="H8135" s="25">
        <v>0</v>
      </c>
    </row>
    <row r="8136" spans="1:8">
      <c r="A8136" s="23">
        <v>8133</v>
      </c>
      <c r="B8136" s="23">
        <v>1500</v>
      </c>
      <c r="C8136" s="23">
        <v>0.7</v>
      </c>
      <c r="D8136" s="23">
        <v>10</v>
      </c>
      <c r="E8136" s="23">
        <v>5</v>
      </c>
      <c r="F8136" s="23">
        <v>60</v>
      </c>
      <c r="G8136" s="23">
        <v>40</v>
      </c>
      <c r="H8136" s="25">
        <v>0</v>
      </c>
    </row>
    <row r="8137" spans="1:8">
      <c r="A8137" s="23">
        <v>8134</v>
      </c>
      <c r="B8137" s="23">
        <v>1500</v>
      </c>
      <c r="C8137" s="23">
        <v>0.7</v>
      </c>
      <c r="D8137" s="23">
        <v>10</v>
      </c>
      <c r="E8137" s="23">
        <v>5</v>
      </c>
      <c r="F8137" s="23">
        <v>60</v>
      </c>
      <c r="G8137" s="23">
        <v>70</v>
      </c>
      <c r="H8137" s="25">
        <v>0</v>
      </c>
    </row>
    <row r="8138" spans="1:8">
      <c r="A8138" s="23">
        <v>8135</v>
      </c>
      <c r="B8138" s="23">
        <v>1500</v>
      </c>
      <c r="C8138" s="23">
        <v>0.7</v>
      </c>
      <c r="D8138" s="23">
        <v>10</v>
      </c>
      <c r="E8138" s="23">
        <v>5</v>
      </c>
      <c r="F8138" s="23">
        <v>60</v>
      </c>
      <c r="G8138" s="23">
        <v>100</v>
      </c>
      <c r="H8138" s="25">
        <v>0</v>
      </c>
    </row>
    <row r="8139" spans="1:8">
      <c r="A8139" s="23">
        <v>8136</v>
      </c>
      <c r="B8139" s="23">
        <v>1500</v>
      </c>
      <c r="C8139" s="23">
        <v>0.7</v>
      </c>
      <c r="D8139" s="23">
        <v>10</v>
      </c>
      <c r="E8139" s="23">
        <v>10</v>
      </c>
      <c r="F8139" s="23">
        <v>0</v>
      </c>
      <c r="G8139" s="23">
        <v>0</v>
      </c>
      <c r="H8139" s="25">
        <v>3.2021849160000002</v>
      </c>
    </row>
    <row r="8140" spans="1:8">
      <c r="A8140" s="23">
        <v>8137</v>
      </c>
      <c r="B8140" s="23">
        <v>1500</v>
      </c>
      <c r="C8140" s="23">
        <v>0.7</v>
      </c>
      <c r="D8140" s="23">
        <v>10</v>
      </c>
      <c r="E8140" s="23">
        <v>10</v>
      </c>
      <c r="F8140" s="23">
        <v>0</v>
      </c>
      <c r="G8140" s="23">
        <v>5</v>
      </c>
      <c r="H8140" s="25">
        <v>0</v>
      </c>
    </row>
    <row r="8141" spans="1:8">
      <c r="A8141" s="23">
        <v>8138</v>
      </c>
      <c r="B8141" s="23">
        <v>1500</v>
      </c>
      <c r="C8141" s="23">
        <v>0.7</v>
      </c>
      <c r="D8141" s="23">
        <v>10</v>
      </c>
      <c r="E8141" s="23">
        <v>10</v>
      </c>
      <c r="F8141" s="23">
        <v>0</v>
      </c>
      <c r="G8141" s="23">
        <v>10</v>
      </c>
      <c r="H8141" s="25">
        <v>0</v>
      </c>
    </row>
    <row r="8142" spans="1:8">
      <c r="A8142" s="23">
        <v>8139</v>
      </c>
      <c r="B8142" s="23">
        <v>1500</v>
      </c>
      <c r="C8142" s="23">
        <v>0.7</v>
      </c>
      <c r="D8142" s="23">
        <v>10</v>
      </c>
      <c r="E8142" s="23">
        <v>10</v>
      </c>
      <c r="F8142" s="23">
        <v>0</v>
      </c>
      <c r="G8142" s="23">
        <v>40</v>
      </c>
      <c r="H8142" s="25">
        <v>0</v>
      </c>
    </row>
    <row r="8143" spans="1:8">
      <c r="A8143" s="23">
        <v>8140</v>
      </c>
      <c r="B8143" s="23">
        <v>1500</v>
      </c>
      <c r="C8143" s="23">
        <v>0.7</v>
      </c>
      <c r="D8143" s="23">
        <v>10</v>
      </c>
      <c r="E8143" s="23">
        <v>10</v>
      </c>
      <c r="F8143" s="23">
        <v>0</v>
      </c>
      <c r="G8143" s="23">
        <v>70</v>
      </c>
      <c r="H8143" s="25">
        <v>0</v>
      </c>
    </row>
    <row r="8144" spans="1:8">
      <c r="A8144" s="23">
        <v>8141</v>
      </c>
      <c r="B8144" s="23">
        <v>1500</v>
      </c>
      <c r="C8144" s="23">
        <v>0.7</v>
      </c>
      <c r="D8144" s="23">
        <v>10</v>
      </c>
      <c r="E8144" s="23">
        <v>10</v>
      </c>
      <c r="F8144" s="23">
        <v>0</v>
      </c>
      <c r="G8144" s="23">
        <v>100</v>
      </c>
      <c r="H8144" s="25">
        <v>0</v>
      </c>
    </row>
    <row r="8145" spans="1:8">
      <c r="A8145" s="23">
        <v>8142</v>
      </c>
      <c r="B8145" s="23">
        <v>1500</v>
      </c>
      <c r="C8145" s="23">
        <v>0.7</v>
      </c>
      <c r="D8145" s="23">
        <v>10</v>
      </c>
      <c r="E8145" s="23">
        <v>10</v>
      </c>
      <c r="F8145" s="23">
        <v>30</v>
      </c>
      <c r="G8145" s="23">
        <v>0</v>
      </c>
      <c r="H8145" s="25">
        <v>3.1922087669999999</v>
      </c>
    </row>
    <row r="8146" spans="1:8">
      <c r="A8146" s="23">
        <v>8143</v>
      </c>
      <c r="B8146" s="23">
        <v>1500</v>
      </c>
      <c r="C8146" s="23">
        <v>0.7</v>
      </c>
      <c r="D8146" s="23">
        <v>10</v>
      </c>
      <c r="E8146" s="23">
        <v>10</v>
      </c>
      <c r="F8146" s="23">
        <v>30</v>
      </c>
      <c r="G8146" s="23">
        <v>5</v>
      </c>
      <c r="H8146" s="25">
        <v>0</v>
      </c>
    </row>
    <row r="8147" spans="1:8">
      <c r="A8147" s="23">
        <v>8144</v>
      </c>
      <c r="B8147" s="23">
        <v>1500</v>
      </c>
      <c r="C8147" s="23">
        <v>0.7</v>
      </c>
      <c r="D8147" s="23">
        <v>10</v>
      </c>
      <c r="E8147" s="23">
        <v>10</v>
      </c>
      <c r="F8147" s="23">
        <v>30</v>
      </c>
      <c r="G8147" s="23">
        <v>10</v>
      </c>
      <c r="H8147" s="25">
        <v>0</v>
      </c>
    </row>
    <row r="8148" spans="1:8">
      <c r="A8148" s="23">
        <v>8145</v>
      </c>
      <c r="B8148" s="23">
        <v>1500</v>
      </c>
      <c r="C8148" s="23">
        <v>0.7</v>
      </c>
      <c r="D8148" s="23">
        <v>10</v>
      </c>
      <c r="E8148" s="23">
        <v>10</v>
      </c>
      <c r="F8148" s="23">
        <v>30</v>
      </c>
      <c r="G8148" s="23">
        <v>40</v>
      </c>
      <c r="H8148" s="25">
        <v>0</v>
      </c>
    </row>
    <row r="8149" spans="1:8">
      <c r="A8149" s="23">
        <v>8146</v>
      </c>
      <c r="B8149" s="23">
        <v>1500</v>
      </c>
      <c r="C8149" s="23">
        <v>0.7</v>
      </c>
      <c r="D8149" s="23">
        <v>10</v>
      </c>
      <c r="E8149" s="23">
        <v>10</v>
      </c>
      <c r="F8149" s="23">
        <v>30</v>
      </c>
      <c r="G8149" s="23">
        <v>70</v>
      </c>
      <c r="H8149" s="25">
        <v>0</v>
      </c>
    </row>
    <row r="8150" spans="1:8">
      <c r="A8150" s="23">
        <v>8147</v>
      </c>
      <c r="B8150" s="23">
        <v>1500</v>
      </c>
      <c r="C8150" s="23">
        <v>0.7</v>
      </c>
      <c r="D8150" s="23">
        <v>10</v>
      </c>
      <c r="E8150" s="23">
        <v>10</v>
      </c>
      <c r="F8150" s="23">
        <v>30</v>
      </c>
      <c r="G8150" s="23">
        <v>100</v>
      </c>
      <c r="H8150" s="25">
        <v>0</v>
      </c>
    </row>
    <row r="8151" spans="1:8">
      <c r="A8151" s="23">
        <v>8148</v>
      </c>
      <c r="B8151" s="23">
        <v>1500</v>
      </c>
      <c r="C8151" s="23">
        <v>0.7</v>
      </c>
      <c r="D8151" s="23">
        <v>10</v>
      </c>
      <c r="E8151" s="23">
        <v>10</v>
      </c>
      <c r="F8151" s="23">
        <v>60</v>
      </c>
      <c r="G8151" s="23">
        <v>0</v>
      </c>
      <c r="H8151" s="25">
        <v>3.1414270399999999</v>
      </c>
    </row>
    <row r="8152" spans="1:8">
      <c r="A8152" s="23">
        <v>8149</v>
      </c>
      <c r="B8152" s="23">
        <v>1500</v>
      </c>
      <c r="C8152" s="23">
        <v>0.7</v>
      </c>
      <c r="D8152" s="23">
        <v>10</v>
      </c>
      <c r="E8152" s="23">
        <v>10</v>
      </c>
      <c r="F8152" s="23">
        <v>60</v>
      </c>
      <c r="G8152" s="23">
        <v>5</v>
      </c>
      <c r="H8152" s="25">
        <v>0</v>
      </c>
    </row>
    <row r="8153" spans="1:8">
      <c r="A8153" s="23">
        <v>8150</v>
      </c>
      <c r="B8153" s="23">
        <v>1500</v>
      </c>
      <c r="C8153" s="23">
        <v>0.7</v>
      </c>
      <c r="D8153" s="23">
        <v>10</v>
      </c>
      <c r="E8153" s="23">
        <v>10</v>
      </c>
      <c r="F8153" s="23">
        <v>60</v>
      </c>
      <c r="G8153" s="23">
        <v>10</v>
      </c>
      <c r="H8153" s="25">
        <v>0</v>
      </c>
    </row>
    <row r="8154" spans="1:8">
      <c r="A8154" s="23">
        <v>8151</v>
      </c>
      <c r="B8154" s="23">
        <v>1500</v>
      </c>
      <c r="C8154" s="23">
        <v>0.7</v>
      </c>
      <c r="D8154" s="23">
        <v>10</v>
      </c>
      <c r="E8154" s="23">
        <v>10</v>
      </c>
      <c r="F8154" s="23">
        <v>60</v>
      </c>
      <c r="G8154" s="23">
        <v>40</v>
      </c>
      <c r="H8154" s="25">
        <v>0</v>
      </c>
    </row>
    <row r="8155" spans="1:8">
      <c r="A8155" s="23">
        <v>8152</v>
      </c>
      <c r="B8155" s="23">
        <v>1500</v>
      </c>
      <c r="C8155" s="23">
        <v>0.7</v>
      </c>
      <c r="D8155" s="23">
        <v>10</v>
      </c>
      <c r="E8155" s="23">
        <v>10</v>
      </c>
      <c r="F8155" s="23">
        <v>60</v>
      </c>
      <c r="G8155" s="23">
        <v>70</v>
      </c>
      <c r="H8155" s="25">
        <v>0</v>
      </c>
    </row>
    <row r="8156" spans="1:8">
      <c r="A8156" s="23">
        <v>8153</v>
      </c>
      <c r="B8156" s="23">
        <v>1500</v>
      </c>
      <c r="C8156" s="23">
        <v>0.7</v>
      </c>
      <c r="D8156" s="23">
        <v>10</v>
      </c>
      <c r="E8156" s="23">
        <v>10</v>
      </c>
      <c r="F8156" s="23">
        <v>60</v>
      </c>
      <c r="G8156" s="23">
        <v>100</v>
      </c>
      <c r="H8156" s="25">
        <v>0</v>
      </c>
    </row>
    <row r="8157" spans="1:8">
      <c r="A8157" s="23">
        <v>8154</v>
      </c>
      <c r="B8157" s="23">
        <v>1500</v>
      </c>
      <c r="C8157" s="23">
        <v>0.7</v>
      </c>
      <c r="D8157" s="23">
        <v>10</v>
      </c>
      <c r="E8157" s="23">
        <v>20</v>
      </c>
      <c r="F8157" s="23">
        <v>0</v>
      </c>
      <c r="G8157" s="23">
        <v>0</v>
      </c>
      <c r="H8157" s="25">
        <v>6.0798501969999998</v>
      </c>
    </row>
    <row r="8158" spans="1:8">
      <c r="A8158" s="23">
        <v>8155</v>
      </c>
      <c r="B8158" s="23">
        <v>1500</v>
      </c>
      <c r="C8158" s="23">
        <v>0.7</v>
      </c>
      <c r="D8158" s="23">
        <v>10</v>
      </c>
      <c r="E8158" s="23">
        <v>20</v>
      </c>
      <c r="F8158" s="23">
        <v>0</v>
      </c>
      <c r="G8158" s="23">
        <v>5</v>
      </c>
      <c r="H8158" s="25">
        <v>4.6645855899999997</v>
      </c>
    </row>
    <row r="8159" spans="1:8">
      <c r="A8159" s="23">
        <v>8156</v>
      </c>
      <c r="B8159" s="23">
        <v>1500</v>
      </c>
      <c r="C8159" s="23">
        <v>0.7</v>
      </c>
      <c r="D8159" s="23">
        <v>10</v>
      </c>
      <c r="E8159" s="23">
        <v>20</v>
      </c>
      <c r="F8159" s="23">
        <v>0</v>
      </c>
      <c r="G8159" s="23">
        <v>10</v>
      </c>
      <c r="H8159" s="25">
        <v>4.5641441350000003</v>
      </c>
    </row>
    <row r="8160" spans="1:8">
      <c r="A8160" s="23">
        <v>8157</v>
      </c>
      <c r="B8160" s="23">
        <v>1500</v>
      </c>
      <c r="C8160" s="23">
        <v>0.7</v>
      </c>
      <c r="D8160" s="23">
        <v>10</v>
      </c>
      <c r="E8160" s="23">
        <v>20</v>
      </c>
      <c r="F8160" s="23">
        <v>0</v>
      </c>
      <c r="G8160" s="23">
        <v>40</v>
      </c>
      <c r="H8160" s="25">
        <v>4.3979597090000002</v>
      </c>
    </row>
    <row r="8161" spans="1:8">
      <c r="A8161" s="23">
        <v>8158</v>
      </c>
      <c r="B8161" s="23">
        <v>1500</v>
      </c>
      <c r="C8161" s="23">
        <v>0.7</v>
      </c>
      <c r="D8161" s="23">
        <v>10</v>
      </c>
      <c r="E8161" s="23">
        <v>20</v>
      </c>
      <c r="F8161" s="23">
        <v>0</v>
      </c>
      <c r="G8161" s="23">
        <v>70</v>
      </c>
      <c r="H8161" s="25">
        <v>4.2995367050000004</v>
      </c>
    </row>
    <row r="8162" spans="1:8">
      <c r="A8162" s="23">
        <v>8159</v>
      </c>
      <c r="B8162" s="23">
        <v>1500</v>
      </c>
      <c r="C8162" s="23">
        <v>0.7</v>
      </c>
      <c r="D8162" s="23">
        <v>10</v>
      </c>
      <c r="E8162" s="23">
        <v>20</v>
      </c>
      <c r="F8162" s="23">
        <v>0</v>
      </c>
      <c r="G8162" s="23">
        <v>100</v>
      </c>
      <c r="H8162" s="25">
        <v>4.2029061319999999</v>
      </c>
    </row>
    <row r="8163" spans="1:8">
      <c r="A8163" s="23">
        <v>8160</v>
      </c>
      <c r="B8163" s="23">
        <v>1500</v>
      </c>
      <c r="C8163" s="23">
        <v>0.7</v>
      </c>
      <c r="D8163" s="23">
        <v>10</v>
      </c>
      <c r="E8163" s="23">
        <v>20</v>
      </c>
      <c r="F8163" s="23">
        <v>30</v>
      </c>
      <c r="G8163" s="23">
        <v>0</v>
      </c>
      <c r="H8163" s="25">
        <v>6.0170917509999997</v>
      </c>
    </row>
    <row r="8164" spans="1:8">
      <c r="A8164" s="23">
        <v>8161</v>
      </c>
      <c r="B8164" s="23">
        <v>1500</v>
      </c>
      <c r="C8164" s="23">
        <v>0.7</v>
      </c>
      <c r="D8164" s="23">
        <v>10</v>
      </c>
      <c r="E8164" s="23">
        <v>20</v>
      </c>
      <c r="F8164" s="23">
        <v>30</v>
      </c>
      <c r="G8164" s="23">
        <v>5</v>
      </c>
      <c r="H8164" s="25">
        <v>4.5382165910000003</v>
      </c>
    </row>
    <row r="8165" spans="1:8">
      <c r="A8165" s="23">
        <v>8162</v>
      </c>
      <c r="B8165" s="23">
        <v>1500</v>
      </c>
      <c r="C8165" s="23">
        <v>0.7</v>
      </c>
      <c r="D8165" s="23">
        <v>10</v>
      </c>
      <c r="E8165" s="23">
        <v>20</v>
      </c>
      <c r="F8165" s="23">
        <v>30</v>
      </c>
      <c r="G8165" s="23">
        <v>10</v>
      </c>
      <c r="H8165" s="25">
        <v>4.4326000209999998</v>
      </c>
    </row>
    <row r="8166" spans="1:8">
      <c r="A8166" s="23">
        <v>8163</v>
      </c>
      <c r="B8166" s="23">
        <v>1500</v>
      </c>
      <c r="C8166" s="23">
        <v>0.7</v>
      </c>
      <c r="D8166" s="23">
        <v>10</v>
      </c>
      <c r="E8166" s="23">
        <v>20</v>
      </c>
      <c r="F8166" s="23">
        <v>30</v>
      </c>
      <c r="G8166" s="23">
        <v>40</v>
      </c>
      <c r="H8166" s="25">
        <v>4.2573246960000004</v>
      </c>
    </row>
    <row r="8167" spans="1:8">
      <c r="A8167" s="23">
        <v>8164</v>
      </c>
      <c r="B8167" s="23">
        <v>1500</v>
      </c>
      <c r="C8167" s="23">
        <v>0.7</v>
      </c>
      <c r="D8167" s="23">
        <v>10</v>
      </c>
      <c r="E8167" s="23">
        <v>20</v>
      </c>
      <c r="F8167" s="23">
        <v>30</v>
      </c>
      <c r="G8167" s="23">
        <v>70</v>
      </c>
      <c r="H8167" s="25">
        <v>4.111315727</v>
      </c>
    </row>
    <row r="8168" spans="1:8">
      <c r="A8168" s="23">
        <v>8165</v>
      </c>
      <c r="B8168" s="23">
        <v>1500</v>
      </c>
      <c r="C8168" s="23">
        <v>0.7</v>
      </c>
      <c r="D8168" s="23">
        <v>10</v>
      </c>
      <c r="E8168" s="23">
        <v>20</v>
      </c>
      <c r="F8168" s="23">
        <v>30</v>
      </c>
      <c r="G8168" s="23">
        <v>100</v>
      </c>
      <c r="H8168" s="25">
        <v>3.9847178460000001</v>
      </c>
    </row>
    <row r="8169" spans="1:8">
      <c r="A8169" s="23">
        <v>8166</v>
      </c>
      <c r="B8169" s="23">
        <v>1500</v>
      </c>
      <c r="C8169" s="23">
        <v>0.7</v>
      </c>
      <c r="D8169" s="23">
        <v>10</v>
      </c>
      <c r="E8169" s="23">
        <v>20</v>
      </c>
      <c r="F8169" s="23">
        <v>60</v>
      </c>
      <c r="G8169" s="23">
        <v>0</v>
      </c>
      <c r="H8169" s="25">
        <v>5.7233605379999997</v>
      </c>
    </row>
    <row r="8170" spans="1:8">
      <c r="A8170" s="23">
        <v>8167</v>
      </c>
      <c r="B8170" s="23">
        <v>1500</v>
      </c>
      <c r="C8170" s="23">
        <v>0.7</v>
      </c>
      <c r="D8170" s="23">
        <v>10</v>
      </c>
      <c r="E8170" s="23">
        <v>20</v>
      </c>
      <c r="F8170" s="23">
        <v>60</v>
      </c>
      <c r="G8170" s="23">
        <v>5</v>
      </c>
      <c r="H8170" s="25">
        <v>3.9169080260000002</v>
      </c>
    </row>
    <row r="8171" spans="1:8">
      <c r="A8171" s="23">
        <v>8168</v>
      </c>
      <c r="B8171" s="23">
        <v>1500</v>
      </c>
      <c r="C8171" s="23">
        <v>0.7</v>
      </c>
      <c r="D8171" s="23">
        <v>10</v>
      </c>
      <c r="E8171" s="23">
        <v>20</v>
      </c>
      <c r="F8171" s="23">
        <v>60</v>
      </c>
      <c r="G8171" s="23">
        <v>10</v>
      </c>
      <c r="H8171" s="25">
        <v>3.727692604</v>
      </c>
    </row>
    <row r="8172" spans="1:8">
      <c r="A8172" s="23">
        <v>8169</v>
      </c>
      <c r="B8172" s="23">
        <v>1500</v>
      </c>
      <c r="C8172" s="23">
        <v>0.7</v>
      </c>
      <c r="D8172" s="23">
        <v>10</v>
      </c>
      <c r="E8172" s="23">
        <v>20</v>
      </c>
      <c r="F8172" s="23">
        <v>60</v>
      </c>
      <c r="G8172" s="23">
        <v>40</v>
      </c>
      <c r="H8172" s="25">
        <v>0</v>
      </c>
    </row>
    <row r="8173" spans="1:8">
      <c r="A8173" s="23">
        <v>8170</v>
      </c>
      <c r="B8173" s="23">
        <v>1500</v>
      </c>
      <c r="C8173" s="23">
        <v>0.7</v>
      </c>
      <c r="D8173" s="23">
        <v>10</v>
      </c>
      <c r="E8173" s="23">
        <v>20</v>
      </c>
      <c r="F8173" s="23">
        <v>60</v>
      </c>
      <c r="G8173" s="23">
        <v>70</v>
      </c>
      <c r="H8173" s="25">
        <v>0</v>
      </c>
    </row>
    <row r="8174" spans="1:8">
      <c r="A8174" s="23">
        <v>8171</v>
      </c>
      <c r="B8174" s="23">
        <v>1500</v>
      </c>
      <c r="C8174" s="23">
        <v>0.7</v>
      </c>
      <c r="D8174" s="23">
        <v>10</v>
      </c>
      <c r="E8174" s="23">
        <v>20</v>
      </c>
      <c r="F8174" s="23">
        <v>60</v>
      </c>
      <c r="G8174" s="23">
        <v>100</v>
      </c>
      <c r="H8174" s="25">
        <v>0</v>
      </c>
    </row>
    <row r="8175" spans="1:8">
      <c r="A8175" s="23">
        <v>8172</v>
      </c>
      <c r="B8175" s="23">
        <v>1500</v>
      </c>
      <c r="C8175" s="23">
        <v>0.7</v>
      </c>
      <c r="D8175" s="23">
        <v>10</v>
      </c>
      <c r="E8175" s="23">
        <v>50</v>
      </c>
      <c r="F8175" s="23">
        <v>0</v>
      </c>
      <c r="G8175" s="23">
        <v>0</v>
      </c>
      <c r="H8175" s="25">
        <v>11.903792380000001</v>
      </c>
    </row>
    <row r="8176" spans="1:8">
      <c r="A8176" s="23">
        <v>8173</v>
      </c>
      <c r="B8176" s="23">
        <v>1500</v>
      </c>
      <c r="C8176" s="23">
        <v>0.7</v>
      </c>
      <c r="D8176" s="23">
        <v>10</v>
      </c>
      <c r="E8176" s="23">
        <v>50</v>
      </c>
      <c r="F8176" s="23">
        <v>0</v>
      </c>
      <c r="G8176" s="23">
        <v>5</v>
      </c>
      <c r="H8176" s="25">
        <v>10.67596054</v>
      </c>
    </row>
    <row r="8177" spans="1:8">
      <c r="A8177" s="23">
        <v>8174</v>
      </c>
      <c r="B8177" s="23">
        <v>1500</v>
      </c>
      <c r="C8177" s="23">
        <v>0.7</v>
      </c>
      <c r="D8177" s="23">
        <v>10</v>
      </c>
      <c r="E8177" s="23">
        <v>50</v>
      </c>
      <c r="F8177" s="23">
        <v>0</v>
      </c>
      <c r="G8177" s="23">
        <v>10</v>
      </c>
      <c r="H8177" s="25">
        <v>10.218920710000001</v>
      </c>
    </row>
    <row r="8178" spans="1:8">
      <c r="A8178" s="23">
        <v>8175</v>
      </c>
      <c r="B8178" s="23">
        <v>1500</v>
      </c>
      <c r="C8178" s="23">
        <v>0.7</v>
      </c>
      <c r="D8178" s="23">
        <v>10</v>
      </c>
      <c r="E8178" s="23">
        <v>50</v>
      </c>
      <c r="F8178" s="23">
        <v>0</v>
      </c>
      <c r="G8178" s="23">
        <v>40</v>
      </c>
      <c r="H8178" s="25">
        <v>9.4218864440000001</v>
      </c>
    </row>
    <row r="8179" spans="1:8">
      <c r="A8179" s="23">
        <v>8176</v>
      </c>
      <c r="B8179" s="23">
        <v>1500</v>
      </c>
      <c r="C8179" s="23">
        <v>0.7</v>
      </c>
      <c r="D8179" s="23">
        <v>10</v>
      </c>
      <c r="E8179" s="23">
        <v>50</v>
      </c>
      <c r="F8179" s="23">
        <v>0</v>
      </c>
      <c r="G8179" s="23">
        <v>70</v>
      </c>
      <c r="H8179" s="25">
        <v>8.9166650769999993</v>
      </c>
    </row>
    <row r="8180" spans="1:8">
      <c r="A8180" s="23">
        <v>8177</v>
      </c>
      <c r="B8180" s="23">
        <v>1500</v>
      </c>
      <c r="C8180" s="23">
        <v>0.7</v>
      </c>
      <c r="D8180" s="23">
        <v>10</v>
      </c>
      <c r="E8180" s="23">
        <v>50</v>
      </c>
      <c r="F8180" s="23">
        <v>0</v>
      </c>
      <c r="G8180" s="23">
        <v>100</v>
      </c>
      <c r="H8180" s="25">
        <v>8.5162734990000004</v>
      </c>
    </row>
    <row r="8181" spans="1:8">
      <c r="A8181" s="23">
        <v>8178</v>
      </c>
      <c r="B8181" s="23">
        <v>1500</v>
      </c>
      <c r="C8181" s="23">
        <v>0.7</v>
      </c>
      <c r="D8181" s="23">
        <v>10</v>
      </c>
      <c r="E8181" s="23">
        <v>50</v>
      </c>
      <c r="F8181" s="23">
        <v>30</v>
      </c>
      <c r="G8181" s="23">
        <v>0</v>
      </c>
      <c r="H8181" s="25">
        <v>11.5368557</v>
      </c>
    </row>
    <row r="8182" spans="1:8">
      <c r="A8182" s="23">
        <v>8179</v>
      </c>
      <c r="B8182" s="23">
        <v>1500</v>
      </c>
      <c r="C8182" s="23">
        <v>0.7</v>
      </c>
      <c r="D8182" s="23">
        <v>10</v>
      </c>
      <c r="E8182" s="23">
        <v>50</v>
      </c>
      <c r="F8182" s="23">
        <v>30</v>
      </c>
      <c r="G8182" s="23">
        <v>5</v>
      </c>
      <c r="H8182" s="25">
        <v>10.168851849999999</v>
      </c>
    </row>
    <row r="8183" spans="1:8">
      <c r="A8183" s="23">
        <v>8180</v>
      </c>
      <c r="B8183" s="23">
        <v>1500</v>
      </c>
      <c r="C8183" s="23">
        <v>0.7</v>
      </c>
      <c r="D8183" s="23">
        <v>10</v>
      </c>
      <c r="E8183" s="23">
        <v>50</v>
      </c>
      <c r="F8183" s="23">
        <v>30</v>
      </c>
      <c r="G8183" s="23">
        <v>10</v>
      </c>
      <c r="H8183" s="25">
        <v>9.7170734410000001</v>
      </c>
    </row>
    <row r="8184" spans="1:8">
      <c r="A8184" s="23">
        <v>8181</v>
      </c>
      <c r="B8184" s="23">
        <v>1500</v>
      </c>
      <c r="C8184" s="23">
        <v>0.7</v>
      </c>
      <c r="D8184" s="23">
        <v>10</v>
      </c>
      <c r="E8184" s="23">
        <v>50</v>
      </c>
      <c r="F8184" s="23">
        <v>30</v>
      </c>
      <c r="G8184" s="23">
        <v>40</v>
      </c>
      <c r="H8184" s="25">
        <v>8.9083576200000003</v>
      </c>
    </row>
    <row r="8185" spans="1:8">
      <c r="A8185" s="23">
        <v>8182</v>
      </c>
      <c r="B8185" s="23">
        <v>1500</v>
      </c>
      <c r="C8185" s="23">
        <v>0.7</v>
      </c>
      <c r="D8185" s="23">
        <v>10</v>
      </c>
      <c r="E8185" s="23">
        <v>50</v>
      </c>
      <c r="F8185" s="23">
        <v>30</v>
      </c>
      <c r="G8185" s="23">
        <v>70</v>
      </c>
      <c r="H8185" s="25">
        <v>8.4396343229999999</v>
      </c>
    </row>
    <row r="8186" spans="1:8">
      <c r="A8186" s="23">
        <v>8183</v>
      </c>
      <c r="B8186" s="23">
        <v>1500</v>
      </c>
      <c r="C8186" s="23">
        <v>0.7</v>
      </c>
      <c r="D8186" s="23">
        <v>10</v>
      </c>
      <c r="E8186" s="23">
        <v>50</v>
      </c>
      <c r="F8186" s="23">
        <v>30</v>
      </c>
      <c r="G8186" s="23">
        <v>100</v>
      </c>
      <c r="H8186" s="25">
        <v>8.0537033079999993</v>
      </c>
    </row>
    <row r="8187" spans="1:8">
      <c r="A8187" s="23">
        <v>8184</v>
      </c>
      <c r="B8187" s="23">
        <v>1500</v>
      </c>
      <c r="C8187" s="23">
        <v>0.7</v>
      </c>
      <c r="D8187" s="23">
        <v>10</v>
      </c>
      <c r="E8187" s="23">
        <v>50</v>
      </c>
      <c r="F8187" s="23">
        <v>60</v>
      </c>
      <c r="G8187" s="23">
        <v>0</v>
      </c>
      <c r="H8187" s="25">
        <v>10.063167569999999</v>
      </c>
    </row>
    <row r="8188" spans="1:8">
      <c r="A8188" s="23">
        <v>8185</v>
      </c>
      <c r="B8188" s="23">
        <v>1500</v>
      </c>
      <c r="C8188" s="23">
        <v>0.7</v>
      </c>
      <c r="D8188" s="23">
        <v>10</v>
      </c>
      <c r="E8188" s="23">
        <v>50</v>
      </c>
      <c r="F8188" s="23">
        <v>60</v>
      </c>
      <c r="G8188" s="23">
        <v>5</v>
      </c>
      <c r="H8188" s="25">
        <v>8.2744064329999993</v>
      </c>
    </row>
    <row r="8189" spans="1:8">
      <c r="A8189" s="23">
        <v>8186</v>
      </c>
      <c r="B8189" s="23">
        <v>1500</v>
      </c>
      <c r="C8189" s="23">
        <v>0.7</v>
      </c>
      <c r="D8189" s="23">
        <v>10</v>
      </c>
      <c r="E8189" s="23">
        <v>50</v>
      </c>
      <c r="F8189" s="23">
        <v>60</v>
      </c>
      <c r="G8189" s="23">
        <v>10</v>
      </c>
      <c r="H8189" s="25">
        <v>7.8638486859999999</v>
      </c>
    </row>
    <row r="8190" spans="1:8">
      <c r="A8190" s="23">
        <v>8187</v>
      </c>
      <c r="B8190" s="23">
        <v>1500</v>
      </c>
      <c r="C8190" s="23">
        <v>0.7</v>
      </c>
      <c r="D8190" s="23">
        <v>10</v>
      </c>
      <c r="E8190" s="23">
        <v>50</v>
      </c>
      <c r="F8190" s="23">
        <v>60</v>
      </c>
      <c r="G8190" s="23">
        <v>40</v>
      </c>
      <c r="H8190" s="25">
        <v>7.1947722430000001</v>
      </c>
    </row>
    <row r="8191" spans="1:8">
      <c r="A8191" s="23">
        <v>8188</v>
      </c>
      <c r="B8191" s="23">
        <v>1500</v>
      </c>
      <c r="C8191" s="23">
        <v>0.7</v>
      </c>
      <c r="D8191" s="23">
        <v>10</v>
      </c>
      <c r="E8191" s="23">
        <v>50</v>
      </c>
      <c r="F8191" s="23">
        <v>60</v>
      </c>
      <c r="G8191" s="23">
        <v>70</v>
      </c>
      <c r="H8191" s="25">
        <v>6.7792887689999999</v>
      </c>
    </row>
    <row r="8192" spans="1:8">
      <c r="A8192" s="23">
        <v>8189</v>
      </c>
      <c r="B8192" s="23">
        <v>1500</v>
      </c>
      <c r="C8192" s="23">
        <v>0.7</v>
      </c>
      <c r="D8192" s="23">
        <v>10</v>
      </c>
      <c r="E8192" s="23">
        <v>50</v>
      </c>
      <c r="F8192" s="23">
        <v>60</v>
      </c>
      <c r="G8192" s="23">
        <v>100</v>
      </c>
      <c r="H8192" s="25">
        <v>6.4407892230000003</v>
      </c>
    </row>
    <row r="8193" spans="1:8">
      <c r="A8193" s="23">
        <v>8190</v>
      </c>
      <c r="B8193" s="23">
        <v>1500</v>
      </c>
      <c r="C8193" s="23">
        <v>0.7</v>
      </c>
      <c r="D8193" s="23">
        <v>50</v>
      </c>
      <c r="E8193" s="23">
        <v>1</v>
      </c>
      <c r="F8193" s="23">
        <v>0</v>
      </c>
      <c r="G8193" s="23">
        <v>0</v>
      </c>
      <c r="H8193" s="25">
        <v>1.4868860239999999</v>
      </c>
    </row>
    <row r="8194" spans="1:8">
      <c r="A8194" s="23">
        <v>8191</v>
      </c>
      <c r="B8194" s="23">
        <v>1500</v>
      </c>
      <c r="C8194" s="23">
        <v>0.7</v>
      </c>
      <c r="D8194" s="23">
        <v>50</v>
      </c>
      <c r="E8194" s="23">
        <v>1</v>
      </c>
      <c r="F8194" s="23">
        <v>0</v>
      </c>
      <c r="G8194" s="23">
        <v>5</v>
      </c>
      <c r="H8194" s="25">
        <v>0</v>
      </c>
    </row>
    <row r="8195" spans="1:8">
      <c r="A8195" s="23">
        <v>8192</v>
      </c>
      <c r="B8195" s="23">
        <v>1500</v>
      </c>
      <c r="C8195" s="23">
        <v>0.7</v>
      </c>
      <c r="D8195" s="23">
        <v>50</v>
      </c>
      <c r="E8195" s="23">
        <v>1</v>
      </c>
      <c r="F8195" s="23">
        <v>0</v>
      </c>
      <c r="G8195" s="23">
        <v>10</v>
      </c>
      <c r="H8195" s="25">
        <v>0</v>
      </c>
    </row>
    <row r="8196" spans="1:8">
      <c r="A8196" s="23">
        <v>8193</v>
      </c>
      <c r="B8196" s="23">
        <v>1500</v>
      </c>
      <c r="C8196" s="23">
        <v>0.7</v>
      </c>
      <c r="D8196" s="23">
        <v>50</v>
      </c>
      <c r="E8196" s="23">
        <v>1</v>
      </c>
      <c r="F8196" s="23">
        <v>0</v>
      </c>
      <c r="G8196" s="23">
        <v>40</v>
      </c>
      <c r="H8196" s="25">
        <v>0</v>
      </c>
    </row>
    <row r="8197" spans="1:8">
      <c r="A8197" s="23">
        <v>8194</v>
      </c>
      <c r="B8197" s="23">
        <v>1500</v>
      </c>
      <c r="C8197" s="23">
        <v>0.7</v>
      </c>
      <c r="D8197" s="23">
        <v>50</v>
      </c>
      <c r="E8197" s="23">
        <v>1</v>
      </c>
      <c r="F8197" s="23">
        <v>0</v>
      </c>
      <c r="G8197" s="23">
        <v>70</v>
      </c>
      <c r="H8197" s="25">
        <v>0</v>
      </c>
    </row>
    <row r="8198" spans="1:8">
      <c r="A8198" s="23">
        <v>8195</v>
      </c>
      <c r="B8198" s="23">
        <v>1500</v>
      </c>
      <c r="C8198" s="23">
        <v>0.7</v>
      </c>
      <c r="D8198" s="23">
        <v>50</v>
      </c>
      <c r="E8198" s="23">
        <v>1</v>
      </c>
      <c r="F8198" s="23">
        <v>0</v>
      </c>
      <c r="G8198" s="23">
        <v>100</v>
      </c>
      <c r="H8198" s="25">
        <v>0</v>
      </c>
    </row>
    <row r="8199" spans="1:8">
      <c r="A8199" s="23">
        <v>8196</v>
      </c>
      <c r="B8199" s="23">
        <v>1500</v>
      </c>
      <c r="C8199" s="23">
        <v>0.7</v>
      </c>
      <c r="D8199" s="23">
        <v>50</v>
      </c>
      <c r="E8199" s="23">
        <v>1</v>
      </c>
      <c r="F8199" s="23">
        <v>30</v>
      </c>
      <c r="G8199" s="23">
        <v>0</v>
      </c>
      <c r="H8199" s="25">
        <v>1.4858994480000001</v>
      </c>
    </row>
    <row r="8200" spans="1:8">
      <c r="A8200" s="23">
        <v>8197</v>
      </c>
      <c r="B8200" s="23">
        <v>1500</v>
      </c>
      <c r="C8200" s="23">
        <v>0.7</v>
      </c>
      <c r="D8200" s="23">
        <v>50</v>
      </c>
      <c r="E8200" s="23">
        <v>1</v>
      </c>
      <c r="F8200" s="23">
        <v>30</v>
      </c>
      <c r="G8200" s="23">
        <v>5</v>
      </c>
      <c r="H8200" s="25">
        <v>0</v>
      </c>
    </row>
    <row r="8201" spans="1:8">
      <c r="A8201" s="23">
        <v>8198</v>
      </c>
      <c r="B8201" s="23">
        <v>1500</v>
      </c>
      <c r="C8201" s="23">
        <v>0.7</v>
      </c>
      <c r="D8201" s="23">
        <v>50</v>
      </c>
      <c r="E8201" s="23">
        <v>1</v>
      </c>
      <c r="F8201" s="23">
        <v>30</v>
      </c>
      <c r="G8201" s="23">
        <v>10</v>
      </c>
      <c r="H8201" s="25">
        <v>0</v>
      </c>
    </row>
    <row r="8202" spans="1:8">
      <c r="A8202" s="23">
        <v>8199</v>
      </c>
      <c r="B8202" s="23">
        <v>1500</v>
      </c>
      <c r="C8202" s="23">
        <v>0.7</v>
      </c>
      <c r="D8202" s="23">
        <v>50</v>
      </c>
      <c r="E8202" s="23">
        <v>1</v>
      </c>
      <c r="F8202" s="23">
        <v>30</v>
      </c>
      <c r="G8202" s="23">
        <v>40</v>
      </c>
      <c r="H8202" s="25">
        <v>0</v>
      </c>
    </row>
    <row r="8203" spans="1:8">
      <c r="A8203" s="23">
        <v>8200</v>
      </c>
      <c r="B8203" s="23">
        <v>1500</v>
      </c>
      <c r="C8203" s="23">
        <v>0.7</v>
      </c>
      <c r="D8203" s="23">
        <v>50</v>
      </c>
      <c r="E8203" s="23">
        <v>1</v>
      </c>
      <c r="F8203" s="23">
        <v>30</v>
      </c>
      <c r="G8203" s="23">
        <v>70</v>
      </c>
      <c r="H8203" s="25">
        <v>0</v>
      </c>
    </row>
    <row r="8204" spans="1:8">
      <c r="A8204" s="23">
        <v>8201</v>
      </c>
      <c r="B8204" s="23">
        <v>1500</v>
      </c>
      <c r="C8204" s="23">
        <v>0.7</v>
      </c>
      <c r="D8204" s="23">
        <v>50</v>
      </c>
      <c r="E8204" s="23">
        <v>1</v>
      </c>
      <c r="F8204" s="23">
        <v>30</v>
      </c>
      <c r="G8204" s="23">
        <v>100</v>
      </c>
      <c r="H8204" s="25">
        <v>0</v>
      </c>
    </row>
    <row r="8205" spans="1:8">
      <c r="A8205" s="23">
        <v>8202</v>
      </c>
      <c r="B8205" s="23">
        <v>1500</v>
      </c>
      <c r="C8205" s="23">
        <v>0.7</v>
      </c>
      <c r="D8205" s="23">
        <v>50</v>
      </c>
      <c r="E8205" s="23">
        <v>1</v>
      </c>
      <c r="F8205" s="23">
        <v>60</v>
      </c>
      <c r="G8205" s="23">
        <v>0</v>
      </c>
      <c r="H8205" s="25">
        <v>1.4808217290000001</v>
      </c>
    </row>
    <row r="8206" spans="1:8">
      <c r="A8206" s="23">
        <v>8203</v>
      </c>
      <c r="B8206" s="23">
        <v>1500</v>
      </c>
      <c r="C8206" s="23">
        <v>0.7</v>
      </c>
      <c r="D8206" s="23">
        <v>50</v>
      </c>
      <c r="E8206" s="23">
        <v>1</v>
      </c>
      <c r="F8206" s="23">
        <v>60</v>
      </c>
      <c r="G8206" s="23">
        <v>5</v>
      </c>
      <c r="H8206" s="25">
        <v>0</v>
      </c>
    </row>
    <row r="8207" spans="1:8">
      <c r="A8207" s="23">
        <v>8204</v>
      </c>
      <c r="B8207" s="23">
        <v>1500</v>
      </c>
      <c r="C8207" s="23">
        <v>0.7</v>
      </c>
      <c r="D8207" s="23">
        <v>50</v>
      </c>
      <c r="E8207" s="23">
        <v>1</v>
      </c>
      <c r="F8207" s="23">
        <v>60</v>
      </c>
      <c r="G8207" s="23">
        <v>10</v>
      </c>
      <c r="H8207" s="25">
        <v>0</v>
      </c>
    </row>
    <row r="8208" spans="1:8">
      <c r="A8208" s="23">
        <v>8205</v>
      </c>
      <c r="B8208" s="23">
        <v>1500</v>
      </c>
      <c r="C8208" s="23">
        <v>0.7</v>
      </c>
      <c r="D8208" s="23">
        <v>50</v>
      </c>
      <c r="E8208" s="23">
        <v>1</v>
      </c>
      <c r="F8208" s="23">
        <v>60</v>
      </c>
      <c r="G8208" s="23">
        <v>40</v>
      </c>
      <c r="H8208" s="25">
        <v>0</v>
      </c>
    </row>
    <row r="8209" spans="1:8">
      <c r="A8209" s="23">
        <v>8206</v>
      </c>
      <c r="B8209" s="23">
        <v>1500</v>
      </c>
      <c r="C8209" s="23">
        <v>0.7</v>
      </c>
      <c r="D8209" s="23">
        <v>50</v>
      </c>
      <c r="E8209" s="23">
        <v>1</v>
      </c>
      <c r="F8209" s="23">
        <v>60</v>
      </c>
      <c r="G8209" s="23">
        <v>70</v>
      </c>
      <c r="H8209" s="25">
        <v>0</v>
      </c>
    </row>
    <row r="8210" spans="1:8">
      <c r="A8210" s="23">
        <v>8207</v>
      </c>
      <c r="B8210" s="23">
        <v>1500</v>
      </c>
      <c r="C8210" s="23">
        <v>0.7</v>
      </c>
      <c r="D8210" s="23">
        <v>50</v>
      </c>
      <c r="E8210" s="23">
        <v>1</v>
      </c>
      <c r="F8210" s="23">
        <v>60</v>
      </c>
      <c r="G8210" s="23">
        <v>100</v>
      </c>
      <c r="H8210" s="25">
        <v>0</v>
      </c>
    </row>
    <row r="8211" spans="1:8">
      <c r="A8211" s="23">
        <v>8208</v>
      </c>
      <c r="B8211" s="23">
        <v>1500</v>
      </c>
      <c r="C8211" s="23">
        <v>0.7</v>
      </c>
      <c r="D8211" s="23">
        <v>50</v>
      </c>
      <c r="E8211" s="23">
        <v>5</v>
      </c>
      <c r="F8211" s="23">
        <v>0</v>
      </c>
      <c r="G8211" s="23">
        <v>0</v>
      </c>
      <c r="H8211" s="25">
        <v>6.8533096310000001</v>
      </c>
    </row>
    <row r="8212" spans="1:8">
      <c r="A8212" s="23">
        <v>8209</v>
      </c>
      <c r="B8212" s="23">
        <v>1500</v>
      </c>
      <c r="C8212" s="23">
        <v>0.7</v>
      </c>
      <c r="D8212" s="23">
        <v>50</v>
      </c>
      <c r="E8212" s="23">
        <v>5</v>
      </c>
      <c r="F8212" s="23">
        <v>0</v>
      </c>
      <c r="G8212" s="23">
        <v>5</v>
      </c>
      <c r="H8212" s="25">
        <v>5.5620765690000002</v>
      </c>
    </row>
    <row r="8213" spans="1:8">
      <c r="A8213" s="23">
        <v>8210</v>
      </c>
      <c r="B8213" s="23">
        <v>1500</v>
      </c>
      <c r="C8213" s="23">
        <v>0.7</v>
      </c>
      <c r="D8213" s="23">
        <v>50</v>
      </c>
      <c r="E8213" s="23">
        <v>5</v>
      </c>
      <c r="F8213" s="23">
        <v>0</v>
      </c>
      <c r="G8213" s="23">
        <v>10</v>
      </c>
      <c r="H8213" s="25">
        <v>5.4721059800000003</v>
      </c>
    </row>
    <row r="8214" spans="1:8">
      <c r="A8214" s="23">
        <v>8211</v>
      </c>
      <c r="B8214" s="23">
        <v>1500</v>
      </c>
      <c r="C8214" s="23">
        <v>0.7</v>
      </c>
      <c r="D8214" s="23">
        <v>50</v>
      </c>
      <c r="E8214" s="23">
        <v>5</v>
      </c>
      <c r="F8214" s="23">
        <v>0</v>
      </c>
      <c r="G8214" s="23">
        <v>40</v>
      </c>
      <c r="H8214" s="25">
        <v>5.307460785</v>
      </c>
    </row>
    <row r="8215" spans="1:8">
      <c r="A8215" s="23">
        <v>8212</v>
      </c>
      <c r="B8215" s="23">
        <v>1500</v>
      </c>
      <c r="C8215" s="23">
        <v>0.7</v>
      </c>
      <c r="D8215" s="23">
        <v>50</v>
      </c>
      <c r="E8215" s="23">
        <v>5</v>
      </c>
      <c r="F8215" s="23">
        <v>0</v>
      </c>
      <c r="G8215" s="23">
        <v>70</v>
      </c>
      <c r="H8215" s="25">
        <v>5.189760208</v>
      </c>
    </row>
    <row r="8216" spans="1:8">
      <c r="A8216" s="23">
        <v>8213</v>
      </c>
      <c r="B8216" s="23">
        <v>1500</v>
      </c>
      <c r="C8216" s="23">
        <v>0.7</v>
      </c>
      <c r="D8216" s="23">
        <v>50</v>
      </c>
      <c r="E8216" s="23">
        <v>5</v>
      </c>
      <c r="F8216" s="23">
        <v>0</v>
      </c>
      <c r="G8216" s="23">
        <v>100</v>
      </c>
      <c r="H8216" s="25">
        <v>5.0696163179999996</v>
      </c>
    </row>
    <row r="8217" spans="1:8">
      <c r="A8217" s="23">
        <v>8214</v>
      </c>
      <c r="B8217" s="23">
        <v>1500</v>
      </c>
      <c r="C8217" s="23">
        <v>0.7</v>
      </c>
      <c r="D8217" s="23">
        <v>50</v>
      </c>
      <c r="E8217" s="23">
        <v>5</v>
      </c>
      <c r="F8217" s="23">
        <v>30</v>
      </c>
      <c r="G8217" s="23">
        <v>0</v>
      </c>
      <c r="H8217" s="25">
        <v>6.7736620900000002</v>
      </c>
    </row>
    <row r="8218" spans="1:8">
      <c r="A8218" s="23">
        <v>8215</v>
      </c>
      <c r="B8218" s="23">
        <v>1500</v>
      </c>
      <c r="C8218" s="23">
        <v>0.7</v>
      </c>
      <c r="D8218" s="23">
        <v>50</v>
      </c>
      <c r="E8218" s="23">
        <v>5</v>
      </c>
      <c r="F8218" s="23">
        <v>30</v>
      </c>
      <c r="G8218" s="23">
        <v>5</v>
      </c>
      <c r="H8218" s="25">
        <v>5.4580831529999996</v>
      </c>
    </row>
    <row r="8219" spans="1:8">
      <c r="A8219" s="23">
        <v>8216</v>
      </c>
      <c r="B8219" s="23">
        <v>1500</v>
      </c>
      <c r="C8219" s="23">
        <v>0.7</v>
      </c>
      <c r="D8219" s="23">
        <v>50</v>
      </c>
      <c r="E8219" s="23">
        <v>5</v>
      </c>
      <c r="F8219" s="23">
        <v>30</v>
      </c>
      <c r="G8219" s="23">
        <v>10</v>
      </c>
      <c r="H8219" s="25">
        <v>5.3610239030000004</v>
      </c>
    </row>
    <row r="8220" spans="1:8">
      <c r="A8220" s="23">
        <v>8217</v>
      </c>
      <c r="B8220" s="23">
        <v>1500</v>
      </c>
      <c r="C8220" s="23">
        <v>0.7</v>
      </c>
      <c r="D8220" s="23">
        <v>50</v>
      </c>
      <c r="E8220" s="23">
        <v>5</v>
      </c>
      <c r="F8220" s="23">
        <v>30</v>
      </c>
      <c r="G8220" s="23">
        <v>40</v>
      </c>
      <c r="H8220" s="25">
        <v>5.1676244740000001</v>
      </c>
    </row>
    <row r="8221" spans="1:8">
      <c r="A8221" s="23">
        <v>8218</v>
      </c>
      <c r="B8221" s="23">
        <v>1500</v>
      </c>
      <c r="C8221" s="23">
        <v>0.7</v>
      </c>
      <c r="D8221" s="23">
        <v>50</v>
      </c>
      <c r="E8221" s="23">
        <v>5</v>
      </c>
      <c r="F8221" s="23">
        <v>30</v>
      </c>
      <c r="G8221" s="23">
        <v>70</v>
      </c>
      <c r="H8221" s="25">
        <v>5.0227665899999998</v>
      </c>
    </row>
    <row r="8222" spans="1:8">
      <c r="A8222" s="23">
        <v>8219</v>
      </c>
      <c r="B8222" s="23">
        <v>1500</v>
      </c>
      <c r="C8222" s="23">
        <v>0.7</v>
      </c>
      <c r="D8222" s="23">
        <v>50</v>
      </c>
      <c r="E8222" s="23">
        <v>5</v>
      </c>
      <c r="F8222" s="23">
        <v>30</v>
      </c>
      <c r="G8222" s="23">
        <v>100</v>
      </c>
      <c r="H8222" s="25">
        <v>4.898039818</v>
      </c>
    </row>
    <row r="8223" spans="1:8">
      <c r="A8223" s="23">
        <v>8220</v>
      </c>
      <c r="B8223" s="23">
        <v>1500</v>
      </c>
      <c r="C8223" s="23">
        <v>0.7</v>
      </c>
      <c r="D8223" s="23">
        <v>50</v>
      </c>
      <c r="E8223" s="23">
        <v>5</v>
      </c>
      <c r="F8223" s="23">
        <v>60</v>
      </c>
      <c r="G8223" s="23">
        <v>0</v>
      </c>
      <c r="H8223" s="25">
        <v>6.3898978230000001</v>
      </c>
    </row>
    <row r="8224" spans="1:8">
      <c r="A8224" s="23">
        <v>8221</v>
      </c>
      <c r="B8224" s="23">
        <v>1500</v>
      </c>
      <c r="C8224" s="23">
        <v>0.7</v>
      </c>
      <c r="D8224" s="23">
        <v>50</v>
      </c>
      <c r="E8224" s="23">
        <v>5</v>
      </c>
      <c r="F8224" s="23">
        <v>60</v>
      </c>
      <c r="G8224" s="23">
        <v>5</v>
      </c>
      <c r="H8224" s="25">
        <v>4.9125566479999998</v>
      </c>
    </row>
    <row r="8225" spans="1:8">
      <c r="A8225" s="23">
        <v>8222</v>
      </c>
      <c r="B8225" s="23">
        <v>1500</v>
      </c>
      <c r="C8225" s="23">
        <v>0.7</v>
      </c>
      <c r="D8225" s="23">
        <v>50</v>
      </c>
      <c r="E8225" s="23">
        <v>5</v>
      </c>
      <c r="F8225" s="23">
        <v>60</v>
      </c>
      <c r="G8225" s="23">
        <v>10</v>
      </c>
      <c r="H8225" s="25">
        <v>4.7580633160000003</v>
      </c>
    </row>
    <row r="8226" spans="1:8">
      <c r="A8226" s="23">
        <v>8223</v>
      </c>
      <c r="B8226" s="23">
        <v>1500</v>
      </c>
      <c r="C8226" s="23">
        <v>0.7</v>
      </c>
      <c r="D8226" s="23">
        <v>50</v>
      </c>
      <c r="E8226" s="23">
        <v>5</v>
      </c>
      <c r="F8226" s="23">
        <v>60</v>
      </c>
      <c r="G8226" s="23">
        <v>40</v>
      </c>
      <c r="H8226" s="25">
        <v>4.4141902919999998</v>
      </c>
    </row>
    <row r="8227" spans="1:8">
      <c r="A8227" s="23">
        <v>8224</v>
      </c>
      <c r="B8227" s="23">
        <v>1500</v>
      </c>
      <c r="C8227" s="23">
        <v>0.7</v>
      </c>
      <c r="D8227" s="23">
        <v>50</v>
      </c>
      <c r="E8227" s="23">
        <v>5</v>
      </c>
      <c r="F8227" s="23">
        <v>60</v>
      </c>
      <c r="G8227" s="23">
        <v>70</v>
      </c>
      <c r="H8227" s="25">
        <v>4.2128071780000003</v>
      </c>
    </row>
    <row r="8228" spans="1:8">
      <c r="A8228" s="23">
        <v>8225</v>
      </c>
      <c r="B8228" s="23">
        <v>1500</v>
      </c>
      <c r="C8228" s="23">
        <v>0.7</v>
      </c>
      <c r="D8228" s="23">
        <v>50</v>
      </c>
      <c r="E8228" s="23">
        <v>5</v>
      </c>
      <c r="F8228" s="23">
        <v>60</v>
      </c>
      <c r="G8228" s="23">
        <v>100</v>
      </c>
      <c r="H8228" s="25">
        <v>3.979645729</v>
      </c>
    </row>
    <row r="8229" spans="1:8">
      <c r="A8229" s="23">
        <v>8226</v>
      </c>
      <c r="B8229" s="23">
        <v>1500</v>
      </c>
      <c r="C8229" s="23">
        <v>0.7</v>
      </c>
      <c r="D8229" s="23">
        <v>50</v>
      </c>
      <c r="E8229" s="23">
        <v>10</v>
      </c>
      <c r="F8229" s="23">
        <v>0</v>
      </c>
      <c r="G8229" s="23">
        <v>0</v>
      </c>
      <c r="H8229" s="25">
        <v>11.429475780000001</v>
      </c>
    </row>
    <row r="8230" spans="1:8">
      <c r="A8230" s="23">
        <v>8227</v>
      </c>
      <c r="B8230" s="23">
        <v>1500</v>
      </c>
      <c r="C8230" s="23">
        <v>0.7</v>
      </c>
      <c r="D8230" s="23">
        <v>50</v>
      </c>
      <c r="E8230" s="23">
        <v>10</v>
      </c>
      <c r="F8230" s="23">
        <v>0</v>
      </c>
      <c r="G8230" s="23">
        <v>5</v>
      </c>
      <c r="H8230" s="25">
        <v>10.22580338</v>
      </c>
    </row>
    <row r="8231" spans="1:8">
      <c r="A8231" s="23">
        <v>8228</v>
      </c>
      <c r="B8231" s="23">
        <v>1500</v>
      </c>
      <c r="C8231" s="23">
        <v>0.7</v>
      </c>
      <c r="D8231" s="23">
        <v>50</v>
      </c>
      <c r="E8231" s="23">
        <v>10</v>
      </c>
      <c r="F8231" s="23">
        <v>0</v>
      </c>
      <c r="G8231" s="23">
        <v>10</v>
      </c>
      <c r="H8231" s="25">
        <v>9.8210830690000002</v>
      </c>
    </row>
    <row r="8232" spans="1:8">
      <c r="A8232" s="23">
        <v>8229</v>
      </c>
      <c r="B8232" s="23">
        <v>1500</v>
      </c>
      <c r="C8232" s="23">
        <v>0.7</v>
      </c>
      <c r="D8232" s="23">
        <v>50</v>
      </c>
      <c r="E8232" s="23">
        <v>10</v>
      </c>
      <c r="F8232" s="23">
        <v>0</v>
      </c>
      <c r="G8232" s="23">
        <v>40</v>
      </c>
      <c r="H8232" s="25">
        <v>9.0934629440000005</v>
      </c>
    </row>
    <row r="8233" spans="1:8">
      <c r="A8233" s="23">
        <v>8230</v>
      </c>
      <c r="B8233" s="23">
        <v>1500</v>
      </c>
      <c r="C8233" s="23">
        <v>0.7</v>
      </c>
      <c r="D8233" s="23">
        <v>50</v>
      </c>
      <c r="E8233" s="23">
        <v>10</v>
      </c>
      <c r="F8233" s="23">
        <v>0</v>
      </c>
      <c r="G8233" s="23">
        <v>70</v>
      </c>
      <c r="H8233" s="25">
        <v>8.6551475520000007</v>
      </c>
    </row>
    <row r="8234" spans="1:8">
      <c r="A8234" s="23">
        <v>8231</v>
      </c>
      <c r="B8234" s="23">
        <v>1500</v>
      </c>
      <c r="C8234" s="23">
        <v>0.7</v>
      </c>
      <c r="D8234" s="23">
        <v>50</v>
      </c>
      <c r="E8234" s="23">
        <v>10</v>
      </c>
      <c r="F8234" s="23">
        <v>0</v>
      </c>
      <c r="G8234" s="23">
        <v>100</v>
      </c>
      <c r="H8234" s="25">
        <v>8.2940959929999991</v>
      </c>
    </row>
    <row r="8235" spans="1:8">
      <c r="A8235" s="23">
        <v>8232</v>
      </c>
      <c r="B8235" s="23">
        <v>1500</v>
      </c>
      <c r="C8235" s="23">
        <v>0.7</v>
      </c>
      <c r="D8235" s="23">
        <v>50</v>
      </c>
      <c r="E8235" s="23">
        <v>10</v>
      </c>
      <c r="F8235" s="23">
        <v>30</v>
      </c>
      <c r="G8235" s="23">
        <v>0</v>
      </c>
      <c r="H8235" s="25">
        <v>11.10602188</v>
      </c>
    </row>
    <row r="8236" spans="1:8">
      <c r="A8236" s="23">
        <v>8233</v>
      </c>
      <c r="B8236" s="23">
        <v>1500</v>
      </c>
      <c r="C8236" s="23">
        <v>0.7</v>
      </c>
      <c r="D8236" s="23">
        <v>50</v>
      </c>
      <c r="E8236" s="23">
        <v>10</v>
      </c>
      <c r="F8236" s="23">
        <v>30</v>
      </c>
      <c r="G8236" s="23">
        <v>5</v>
      </c>
      <c r="H8236" s="25">
        <v>9.7748947140000002</v>
      </c>
    </row>
    <row r="8237" spans="1:8">
      <c r="A8237" s="23">
        <v>8234</v>
      </c>
      <c r="B8237" s="23">
        <v>1500</v>
      </c>
      <c r="C8237" s="23">
        <v>0.7</v>
      </c>
      <c r="D8237" s="23">
        <v>50</v>
      </c>
      <c r="E8237" s="23">
        <v>10</v>
      </c>
      <c r="F8237" s="23">
        <v>30</v>
      </c>
      <c r="G8237" s="23">
        <v>10</v>
      </c>
      <c r="H8237" s="25">
        <v>9.3779602050000008</v>
      </c>
    </row>
    <row r="8238" spans="1:8">
      <c r="A8238" s="23">
        <v>8235</v>
      </c>
      <c r="B8238" s="23">
        <v>1500</v>
      </c>
      <c r="C8238" s="23">
        <v>0.7</v>
      </c>
      <c r="D8238" s="23">
        <v>50</v>
      </c>
      <c r="E8238" s="23">
        <v>10</v>
      </c>
      <c r="F8238" s="23">
        <v>30</v>
      </c>
      <c r="G8238" s="23">
        <v>40</v>
      </c>
      <c r="H8238" s="25">
        <v>8.6448211669999999</v>
      </c>
    </row>
    <row r="8239" spans="1:8">
      <c r="A8239" s="23">
        <v>8236</v>
      </c>
      <c r="B8239" s="23">
        <v>1500</v>
      </c>
      <c r="C8239" s="23">
        <v>0.7</v>
      </c>
      <c r="D8239" s="23">
        <v>50</v>
      </c>
      <c r="E8239" s="23">
        <v>10</v>
      </c>
      <c r="F8239" s="23">
        <v>30</v>
      </c>
      <c r="G8239" s="23">
        <v>70</v>
      </c>
      <c r="H8239" s="25">
        <v>8.2171468730000008</v>
      </c>
    </row>
    <row r="8240" spans="1:8">
      <c r="A8240" s="23">
        <v>8237</v>
      </c>
      <c r="B8240" s="23">
        <v>1500</v>
      </c>
      <c r="C8240" s="23">
        <v>0.7</v>
      </c>
      <c r="D8240" s="23">
        <v>50</v>
      </c>
      <c r="E8240" s="23">
        <v>10</v>
      </c>
      <c r="F8240" s="23">
        <v>30</v>
      </c>
      <c r="G8240" s="23">
        <v>100</v>
      </c>
      <c r="H8240" s="25">
        <v>7.8582243920000003</v>
      </c>
    </row>
    <row r="8241" spans="1:8">
      <c r="A8241" s="23">
        <v>8238</v>
      </c>
      <c r="B8241" s="23">
        <v>1500</v>
      </c>
      <c r="C8241" s="23">
        <v>0.7</v>
      </c>
      <c r="D8241" s="23">
        <v>50</v>
      </c>
      <c r="E8241" s="23">
        <v>10</v>
      </c>
      <c r="F8241" s="23">
        <v>60</v>
      </c>
      <c r="G8241" s="23">
        <v>0</v>
      </c>
      <c r="H8241" s="25">
        <v>9.7912139889999992</v>
      </c>
    </row>
    <row r="8242" spans="1:8">
      <c r="A8242" s="23">
        <v>8239</v>
      </c>
      <c r="B8242" s="23">
        <v>1500</v>
      </c>
      <c r="C8242" s="23">
        <v>0.7</v>
      </c>
      <c r="D8242" s="23">
        <v>50</v>
      </c>
      <c r="E8242" s="23">
        <v>10</v>
      </c>
      <c r="F8242" s="23">
        <v>60</v>
      </c>
      <c r="G8242" s="23">
        <v>5</v>
      </c>
      <c r="H8242" s="25">
        <v>8.0532407760000009</v>
      </c>
    </row>
    <row r="8243" spans="1:8">
      <c r="A8243" s="23">
        <v>8240</v>
      </c>
      <c r="B8243" s="23">
        <v>1500</v>
      </c>
      <c r="C8243" s="23">
        <v>0.7</v>
      </c>
      <c r="D8243" s="23">
        <v>50</v>
      </c>
      <c r="E8243" s="23">
        <v>10</v>
      </c>
      <c r="F8243" s="23">
        <v>60</v>
      </c>
      <c r="G8243" s="23">
        <v>10</v>
      </c>
      <c r="H8243" s="25">
        <v>7.6833519939999997</v>
      </c>
    </row>
    <row r="8244" spans="1:8">
      <c r="A8244" s="23">
        <v>8241</v>
      </c>
      <c r="B8244" s="23">
        <v>1500</v>
      </c>
      <c r="C8244" s="23">
        <v>0.7</v>
      </c>
      <c r="D8244" s="23">
        <v>50</v>
      </c>
      <c r="E8244" s="23">
        <v>10</v>
      </c>
      <c r="F8244" s="23">
        <v>60</v>
      </c>
      <c r="G8244" s="23">
        <v>40</v>
      </c>
      <c r="H8244" s="25">
        <v>7.0529398920000004</v>
      </c>
    </row>
    <row r="8245" spans="1:8">
      <c r="A8245" s="23">
        <v>8242</v>
      </c>
      <c r="B8245" s="23">
        <v>1500</v>
      </c>
      <c r="C8245" s="23">
        <v>0.7</v>
      </c>
      <c r="D8245" s="23">
        <v>50</v>
      </c>
      <c r="E8245" s="23">
        <v>10</v>
      </c>
      <c r="F8245" s="23">
        <v>60</v>
      </c>
      <c r="G8245" s="23">
        <v>70</v>
      </c>
      <c r="H8245" s="25">
        <v>6.6666197780000003</v>
      </c>
    </row>
    <row r="8246" spans="1:8">
      <c r="A8246" s="23">
        <v>8243</v>
      </c>
      <c r="B8246" s="23">
        <v>1500</v>
      </c>
      <c r="C8246" s="23">
        <v>0.7</v>
      </c>
      <c r="D8246" s="23">
        <v>50</v>
      </c>
      <c r="E8246" s="23">
        <v>10</v>
      </c>
      <c r="F8246" s="23">
        <v>60</v>
      </c>
      <c r="G8246" s="23">
        <v>100</v>
      </c>
      <c r="H8246" s="25">
        <v>6.3615088460000004</v>
      </c>
    </row>
    <row r="8247" spans="1:8">
      <c r="A8247" s="23">
        <v>8244</v>
      </c>
      <c r="B8247" s="23">
        <v>1500</v>
      </c>
      <c r="C8247" s="23">
        <v>0.7</v>
      </c>
      <c r="D8247" s="23">
        <v>50</v>
      </c>
      <c r="E8247" s="23">
        <v>20</v>
      </c>
      <c r="F8247" s="23">
        <v>0</v>
      </c>
      <c r="G8247" s="23">
        <v>0</v>
      </c>
      <c r="H8247" s="25">
        <v>15.88878536</v>
      </c>
    </row>
    <row r="8248" spans="1:8">
      <c r="A8248" s="23">
        <v>8245</v>
      </c>
      <c r="B8248" s="23">
        <v>1500</v>
      </c>
      <c r="C8248" s="23">
        <v>0.7</v>
      </c>
      <c r="D8248" s="23">
        <v>50</v>
      </c>
      <c r="E8248" s="23">
        <v>20</v>
      </c>
      <c r="F8248" s="23">
        <v>0</v>
      </c>
      <c r="G8248" s="23">
        <v>5</v>
      </c>
      <c r="H8248" s="25">
        <v>14.369859699999999</v>
      </c>
    </row>
    <row r="8249" spans="1:8">
      <c r="A8249" s="23">
        <v>8246</v>
      </c>
      <c r="B8249" s="23">
        <v>1500</v>
      </c>
      <c r="C8249" s="23">
        <v>0.7</v>
      </c>
      <c r="D8249" s="23">
        <v>50</v>
      </c>
      <c r="E8249" s="23">
        <v>20</v>
      </c>
      <c r="F8249" s="23">
        <v>0</v>
      </c>
      <c r="G8249" s="23">
        <v>10</v>
      </c>
      <c r="H8249" s="25">
        <v>13.687738420000001</v>
      </c>
    </row>
    <row r="8250" spans="1:8">
      <c r="A8250" s="23">
        <v>8247</v>
      </c>
      <c r="B8250" s="23">
        <v>1500</v>
      </c>
      <c r="C8250" s="23">
        <v>0.7</v>
      </c>
      <c r="D8250" s="23">
        <v>50</v>
      </c>
      <c r="E8250" s="23">
        <v>20</v>
      </c>
      <c r="F8250" s="23">
        <v>0</v>
      </c>
      <c r="G8250" s="23">
        <v>40</v>
      </c>
      <c r="H8250" s="25">
        <v>12.3756237</v>
      </c>
    </row>
    <row r="8251" spans="1:8">
      <c r="A8251" s="23">
        <v>8248</v>
      </c>
      <c r="B8251" s="23">
        <v>1500</v>
      </c>
      <c r="C8251" s="23">
        <v>0.7</v>
      </c>
      <c r="D8251" s="23">
        <v>50</v>
      </c>
      <c r="E8251" s="23">
        <v>20</v>
      </c>
      <c r="F8251" s="23">
        <v>0</v>
      </c>
      <c r="G8251" s="23">
        <v>70</v>
      </c>
      <c r="H8251" s="25">
        <v>11.549116140000001</v>
      </c>
    </row>
    <row r="8252" spans="1:8">
      <c r="A8252" s="23">
        <v>8249</v>
      </c>
      <c r="B8252" s="23">
        <v>1500</v>
      </c>
      <c r="C8252" s="23">
        <v>0.7</v>
      </c>
      <c r="D8252" s="23">
        <v>50</v>
      </c>
      <c r="E8252" s="23">
        <v>20</v>
      </c>
      <c r="F8252" s="23">
        <v>0</v>
      </c>
      <c r="G8252" s="23">
        <v>100</v>
      </c>
      <c r="H8252" s="25">
        <v>10.90867233</v>
      </c>
    </row>
    <row r="8253" spans="1:8">
      <c r="A8253" s="23">
        <v>8250</v>
      </c>
      <c r="B8253" s="23">
        <v>1500</v>
      </c>
      <c r="C8253" s="23">
        <v>0.7</v>
      </c>
      <c r="D8253" s="23">
        <v>50</v>
      </c>
      <c r="E8253" s="23">
        <v>20</v>
      </c>
      <c r="F8253" s="23">
        <v>30</v>
      </c>
      <c r="G8253" s="23">
        <v>0</v>
      </c>
      <c r="H8253" s="25">
        <v>15.17817307</v>
      </c>
    </row>
    <row r="8254" spans="1:8">
      <c r="A8254" s="23">
        <v>8251</v>
      </c>
      <c r="B8254" s="23">
        <v>1500</v>
      </c>
      <c r="C8254" s="23">
        <v>0.7</v>
      </c>
      <c r="D8254" s="23">
        <v>50</v>
      </c>
      <c r="E8254" s="23">
        <v>20</v>
      </c>
      <c r="F8254" s="23">
        <v>30</v>
      </c>
      <c r="G8254" s="23">
        <v>5</v>
      </c>
      <c r="H8254" s="25">
        <v>13.618244170000001</v>
      </c>
    </row>
    <row r="8255" spans="1:8">
      <c r="A8255" s="23">
        <v>8252</v>
      </c>
      <c r="B8255" s="23">
        <v>1500</v>
      </c>
      <c r="C8255" s="23">
        <v>0.7</v>
      </c>
      <c r="D8255" s="23">
        <v>50</v>
      </c>
      <c r="E8255" s="23">
        <v>20</v>
      </c>
      <c r="F8255" s="23">
        <v>30</v>
      </c>
      <c r="G8255" s="23">
        <v>10</v>
      </c>
      <c r="H8255" s="25">
        <v>12.943740849999999</v>
      </c>
    </row>
    <row r="8256" spans="1:8">
      <c r="A8256" s="23">
        <v>8253</v>
      </c>
      <c r="B8256" s="23">
        <v>1500</v>
      </c>
      <c r="C8256" s="23">
        <v>0.7</v>
      </c>
      <c r="D8256" s="23">
        <v>50</v>
      </c>
      <c r="E8256" s="23">
        <v>20</v>
      </c>
      <c r="F8256" s="23">
        <v>30</v>
      </c>
      <c r="G8256" s="23">
        <v>40</v>
      </c>
      <c r="H8256" s="25">
        <v>11.598733899999999</v>
      </c>
    </row>
    <row r="8257" spans="1:8">
      <c r="A8257" s="23">
        <v>8254</v>
      </c>
      <c r="B8257" s="23">
        <v>1500</v>
      </c>
      <c r="C8257" s="23">
        <v>0.7</v>
      </c>
      <c r="D8257" s="23">
        <v>50</v>
      </c>
      <c r="E8257" s="23">
        <v>20</v>
      </c>
      <c r="F8257" s="23">
        <v>30</v>
      </c>
      <c r="G8257" s="23">
        <v>70</v>
      </c>
      <c r="H8257" s="25">
        <v>10.830314639999999</v>
      </c>
    </row>
    <row r="8258" spans="1:8">
      <c r="A8258" s="23">
        <v>8255</v>
      </c>
      <c r="B8258" s="23">
        <v>1500</v>
      </c>
      <c r="C8258" s="23">
        <v>0.7</v>
      </c>
      <c r="D8258" s="23">
        <v>50</v>
      </c>
      <c r="E8258" s="23">
        <v>20</v>
      </c>
      <c r="F8258" s="23">
        <v>30</v>
      </c>
      <c r="G8258" s="23">
        <v>100</v>
      </c>
      <c r="H8258" s="25">
        <v>10.188345910000001</v>
      </c>
    </row>
    <row r="8259" spans="1:8">
      <c r="A8259" s="23">
        <v>8256</v>
      </c>
      <c r="B8259" s="23">
        <v>1500</v>
      </c>
      <c r="C8259" s="23">
        <v>0.7</v>
      </c>
      <c r="D8259" s="23">
        <v>50</v>
      </c>
      <c r="E8259" s="23">
        <v>20</v>
      </c>
      <c r="F8259" s="23">
        <v>60</v>
      </c>
      <c r="G8259" s="23">
        <v>0</v>
      </c>
      <c r="H8259" s="25">
        <v>12.570748330000001</v>
      </c>
    </row>
    <row r="8260" spans="1:8">
      <c r="A8260" s="23">
        <v>8257</v>
      </c>
      <c r="B8260" s="23">
        <v>1500</v>
      </c>
      <c r="C8260" s="23">
        <v>0.7</v>
      </c>
      <c r="D8260" s="23">
        <v>50</v>
      </c>
      <c r="E8260" s="23">
        <v>20</v>
      </c>
      <c r="F8260" s="23">
        <v>60</v>
      </c>
      <c r="G8260" s="23">
        <v>5</v>
      </c>
      <c r="H8260" s="25">
        <v>10.66607189</v>
      </c>
    </row>
    <row r="8261" spans="1:8">
      <c r="A8261" s="23">
        <v>8258</v>
      </c>
      <c r="B8261" s="23">
        <v>1500</v>
      </c>
      <c r="C8261" s="23">
        <v>0.7</v>
      </c>
      <c r="D8261" s="23">
        <v>50</v>
      </c>
      <c r="E8261" s="23">
        <v>20</v>
      </c>
      <c r="F8261" s="23">
        <v>60</v>
      </c>
      <c r="G8261" s="23">
        <v>10</v>
      </c>
      <c r="H8261" s="25">
        <v>9.9819469450000007</v>
      </c>
    </row>
    <row r="8262" spans="1:8">
      <c r="A8262" s="23">
        <v>8259</v>
      </c>
      <c r="B8262" s="23">
        <v>1500</v>
      </c>
      <c r="C8262" s="23">
        <v>0.7</v>
      </c>
      <c r="D8262" s="23">
        <v>50</v>
      </c>
      <c r="E8262" s="23">
        <v>20</v>
      </c>
      <c r="F8262" s="23">
        <v>60</v>
      </c>
      <c r="G8262" s="23">
        <v>40</v>
      </c>
      <c r="H8262" s="25">
        <v>8.8564367290000003</v>
      </c>
    </row>
    <row r="8263" spans="1:8">
      <c r="A8263" s="23">
        <v>8260</v>
      </c>
      <c r="B8263" s="23">
        <v>1500</v>
      </c>
      <c r="C8263" s="23">
        <v>0.7</v>
      </c>
      <c r="D8263" s="23">
        <v>50</v>
      </c>
      <c r="E8263" s="23">
        <v>20</v>
      </c>
      <c r="F8263" s="23">
        <v>60</v>
      </c>
      <c r="G8263" s="23">
        <v>70</v>
      </c>
      <c r="H8263" s="25">
        <v>8.2355337140000007</v>
      </c>
    </row>
    <row r="8264" spans="1:8">
      <c r="A8264" s="23">
        <v>8261</v>
      </c>
      <c r="B8264" s="23">
        <v>1500</v>
      </c>
      <c r="C8264" s="23">
        <v>0.7</v>
      </c>
      <c r="D8264" s="23">
        <v>50</v>
      </c>
      <c r="E8264" s="23">
        <v>20</v>
      </c>
      <c r="F8264" s="23">
        <v>60</v>
      </c>
      <c r="G8264" s="23">
        <v>100</v>
      </c>
      <c r="H8264" s="25">
        <v>7.7224674220000002</v>
      </c>
    </row>
    <row r="8265" spans="1:8">
      <c r="A8265" s="23">
        <v>8262</v>
      </c>
      <c r="B8265" s="23">
        <v>1500</v>
      </c>
      <c r="C8265" s="23">
        <v>0.7</v>
      </c>
      <c r="D8265" s="23">
        <v>50</v>
      </c>
      <c r="E8265" s="23">
        <v>50</v>
      </c>
      <c r="F8265" s="23">
        <v>0</v>
      </c>
      <c r="G8265" s="23">
        <v>0</v>
      </c>
      <c r="H8265" s="25">
        <v>19.619266509999999</v>
      </c>
    </row>
    <row r="8266" spans="1:8">
      <c r="A8266" s="23">
        <v>8263</v>
      </c>
      <c r="B8266" s="23">
        <v>1500</v>
      </c>
      <c r="C8266" s="23">
        <v>0.7</v>
      </c>
      <c r="D8266" s="23">
        <v>50</v>
      </c>
      <c r="E8266" s="23">
        <v>50</v>
      </c>
      <c r="F8266" s="23">
        <v>0</v>
      </c>
      <c r="G8266" s="23">
        <v>5</v>
      </c>
      <c r="H8266" s="25">
        <v>17.58726502</v>
      </c>
    </row>
    <row r="8267" spans="1:8">
      <c r="A8267" s="23">
        <v>8264</v>
      </c>
      <c r="B8267" s="23">
        <v>1500</v>
      </c>
      <c r="C8267" s="23">
        <v>0.7</v>
      </c>
      <c r="D8267" s="23">
        <v>50</v>
      </c>
      <c r="E8267" s="23">
        <v>50</v>
      </c>
      <c r="F8267" s="23">
        <v>0</v>
      </c>
      <c r="G8267" s="23">
        <v>10</v>
      </c>
      <c r="H8267" s="25">
        <v>16.63244057</v>
      </c>
    </row>
    <row r="8268" spans="1:8">
      <c r="A8268" s="23">
        <v>8265</v>
      </c>
      <c r="B8268" s="23">
        <v>1500</v>
      </c>
      <c r="C8268" s="23">
        <v>0.7</v>
      </c>
      <c r="D8268" s="23">
        <v>50</v>
      </c>
      <c r="E8268" s="23">
        <v>50</v>
      </c>
      <c r="F8268" s="23">
        <v>0</v>
      </c>
      <c r="G8268" s="23">
        <v>40</v>
      </c>
      <c r="H8268" s="25">
        <v>14.665624619999999</v>
      </c>
    </row>
    <row r="8269" spans="1:8">
      <c r="A8269" s="23">
        <v>8266</v>
      </c>
      <c r="B8269" s="23">
        <v>1500</v>
      </c>
      <c r="C8269" s="23">
        <v>0.7</v>
      </c>
      <c r="D8269" s="23">
        <v>50</v>
      </c>
      <c r="E8269" s="23">
        <v>50</v>
      </c>
      <c r="F8269" s="23">
        <v>0</v>
      </c>
      <c r="G8269" s="23">
        <v>70</v>
      </c>
      <c r="H8269" s="25">
        <v>13.506892199999999</v>
      </c>
    </row>
    <row r="8270" spans="1:8">
      <c r="A8270" s="23">
        <v>8267</v>
      </c>
      <c r="B8270" s="23">
        <v>1500</v>
      </c>
      <c r="C8270" s="23">
        <v>0.7</v>
      </c>
      <c r="D8270" s="23">
        <v>50</v>
      </c>
      <c r="E8270" s="23">
        <v>50</v>
      </c>
      <c r="F8270" s="23">
        <v>0</v>
      </c>
      <c r="G8270" s="23">
        <v>100</v>
      </c>
      <c r="H8270" s="25">
        <v>12.619728090000001</v>
      </c>
    </row>
    <row r="8271" spans="1:8">
      <c r="A8271" s="23">
        <v>8268</v>
      </c>
      <c r="B8271" s="23">
        <v>1500</v>
      </c>
      <c r="C8271" s="23">
        <v>0.7</v>
      </c>
      <c r="D8271" s="23">
        <v>50</v>
      </c>
      <c r="E8271" s="23">
        <v>50</v>
      </c>
      <c r="F8271" s="23">
        <v>30</v>
      </c>
      <c r="G8271" s="23">
        <v>0</v>
      </c>
      <c r="H8271" s="25">
        <v>18.46526527</v>
      </c>
    </row>
    <row r="8272" spans="1:8">
      <c r="A8272" s="23">
        <v>8269</v>
      </c>
      <c r="B8272" s="23">
        <v>1500</v>
      </c>
      <c r="C8272" s="23">
        <v>0.7</v>
      </c>
      <c r="D8272" s="23">
        <v>50</v>
      </c>
      <c r="E8272" s="23">
        <v>50</v>
      </c>
      <c r="F8272" s="23">
        <v>30</v>
      </c>
      <c r="G8272" s="23">
        <v>5</v>
      </c>
      <c r="H8272" s="25">
        <v>16.513908390000001</v>
      </c>
    </row>
    <row r="8273" spans="1:8">
      <c r="A8273" s="23">
        <v>8270</v>
      </c>
      <c r="B8273" s="23">
        <v>1500</v>
      </c>
      <c r="C8273" s="23">
        <v>0.7</v>
      </c>
      <c r="D8273" s="23">
        <v>50</v>
      </c>
      <c r="E8273" s="23">
        <v>50</v>
      </c>
      <c r="F8273" s="23">
        <v>30</v>
      </c>
      <c r="G8273" s="23">
        <v>10</v>
      </c>
      <c r="H8273" s="25">
        <v>15.57088089</v>
      </c>
    </row>
    <row r="8274" spans="1:8">
      <c r="A8274" s="23">
        <v>8271</v>
      </c>
      <c r="B8274" s="23">
        <v>1500</v>
      </c>
      <c r="C8274" s="23">
        <v>0.7</v>
      </c>
      <c r="D8274" s="23">
        <v>50</v>
      </c>
      <c r="E8274" s="23">
        <v>50</v>
      </c>
      <c r="F8274" s="23">
        <v>30</v>
      </c>
      <c r="G8274" s="23">
        <v>40</v>
      </c>
      <c r="H8274" s="25">
        <v>13.603639599999999</v>
      </c>
    </row>
    <row r="8275" spans="1:8">
      <c r="A8275" s="23">
        <v>8272</v>
      </c>
      <c r="B8275" s="23">
        <v>1500</v>
      </c>
      <c r="C8275" s="23">
        <v>0.7</v>
      </c>
      <c r="D8275" s="23">
        <v>50</v>
      </c>
      <c r="E8275" s="23">
        <v>50</v>
      </c>
      <c r="F8275" s="23">
        <v>30</v>
      </c>
      <c r="G8275" s="23">
        <v>70</v>
      </c>
      <c r="H8275" s="25">
        <v>12.54262638</v>
      </c>
    </row>
    <row r="8276" spans="1:8">
      <c r="A8276" s="23">
        <v>8273</v>
      </c>
      <c r="B8276" s="23">
        <v>1500</v>
      </c>
      <c r="C8276" s="23">
        <v>0.7</v>
      </c>
      <c r="D8276" s="23">
        <v>50</v>
      </c>
      <c r="E8276" s="23">
        <v>50</v>
      </c>
      <c r="F8276" s="23">
        <v>30</v>
      </c>
      <c r="G8276" s="23">
        <v>100</v>
      </c>
      <c r="H8276" s="25">
        <v>11.73476791</v>
      </c>
    </row>
    <row r="8277" spans="1:8">
      <c r="A8277" s="23">
        <v>8274</v>
      </c>
      <c r="B8277" s="23">
        <v>1500</v>
      </c>
      <c r="C8277" s="23">
        <v>0.7</v>
      </c>
      <c r="D8277" s="23">
        <v>50</v>
      </c>
      <c r="E8277" s="23">
        <v>50</v>
      </c>
      <c r="F8277" s="23">
        <v>60</v>
      </c>
      <c r="G8277" s="23">
        <v>0</v>
      </c>
      <c r="H8277" s="25">
        <v>14.592105869999999</v>
      </c>
    </row>
    <row r="8278" spans="1:8">
      <c r="A8278" s="23">
        <v>8275</v>
      </c>
      <c r="B8278" s="23">
        <v>1500</v>
      </c>
      <c r="C8278" s="23">
        <v>0.7</v>
      </c>
      <c r="D8278" s="23">
        <v>50</v>
      </c>
      <c r="E8278" s="23">
        <v>50</v>
      </c>
      <c r="F8278" s="23">
        <v>60</v>
      </c>
      <c r="G8278" s="23">
        <v>5</v>
      </c>
      <c r="H8278" s="25">
        <v>12.376331329999999</v>
      </c>
    </row>
    <row r="8279" spans="1:8">
      <c r="A8279" s="23">
        <v>8276</v>
      </c>
      <c r="B8279" s="23">
        <v>1500</v>
      </c>
      <c r="C8279" s="23">
        <v>0.7</v>
      </c>
      <c r="D8279" s="23">
        <v>50</v>
      </c>
      <c r="E8279" s="23">
        <v>50</v>
      </c>
      <c r="F8279" s="23">
        <v>60</v>
      </c>
      <c r="G8279" s="23">
        <v>10</v>
      </c>
      <c r="H8279" s="25">
        <v>11.585256579999999</v>
      </c>
    </row>
    <row r="8280" spans="1:8">
      <c r="A8280" s="23">
        <v>8277</v>
      </c>
      <c r="B8280" s="23">
        <v>1500</v>
      </c>
      <c r="C8280" s="23">
        <v>0.7</v>
      </c>
      <c r="D8280" s="23">
        <v>50</v>
      </c>
      <c r="E8280" s="23">
        <v>50</v>
      </c>
      <c r="F8280" s="23">
        <v>60</v>
      </c>
      <c r="G8280" s="23">
        <v>40</v>
      </c>
      <c r="H8280" s="25">
        <v>10.121265409999999</v>
      </c>
    </row>
    <row r="8281" spans="1:8">
      <c r="A8281" s="23">
        <v>8278</v>
      </c>
      <c r="B8281" s="23">
        <v>1500</v>
      </c>
      <c r="C8281" s="23">
        <v>0.7</v>
      </c>
      <c r="D8281" s="23">
        <v>50</v>
      </c>
      <c r="E8281" s="23">
        <v>50</v>
      </c>
      <c r="F8281" s="23">
        <v>60</v>
      </c>
      <c r="G8281" s="23">
        <v>70</v>
      </c>
      <c r="H8281" s="25">
        <v>9.141739845</v>
      </c>
    </row>
    <row r="8282" spans="1:8">
      <c r="A8282" s="23">
        <v>8279</v>
      </c>
      <c r="B8282" s="23">
        <v>1500</v>
      </c>
      <c r="C8282" s="23">
        <v>0.7</v>
      </c>
      <c r="D8282" s="23">
        <v>50</v>
      </c>
      <c r="E8282" s="23">
        <v>50</v>
      </c>
      <c r="F8282" s="23">
        <v>60</v>
      </c>
      <c r="G8282" s="23">
        <v>100</v>
      </c>
      <c r="H8282" s="25">
        <v>8.4439201350000008</v>
      </c>
    </row>
    <row r="8283" spans="1:8">
      <c r="A8283" s="23">
        <v>8280</v>
      </c>
      <c r="B8283" s="23">
        <v>1500</v>
      </c>
      <c r="C8283" s="23">
        <v>0.7</v>
      </c>
      <c r="D8283" s="23">
        <v>100</v>
      </c>
      <c r="E8283" s="23">
        <v>1</v>
      </c>
      <c r="F8283" s="23">
        <v>0</v>
      </c>
      <c r="G8283" s="23">
        <v>0</v>
      </c>
      <c r="H8283" s="25">
        <v>2.7406058309999999</v>
      </c>
    </row>
    <row r="8284" spans="1:8">
      <c r="A8284" s="23">
        <v>8281</v>
      </c>
      <c r="B8284" s="23">
        <v>1500</v>
      </c>
      <c r="C8284" s="23">
        <v>0.7</v>
      </c>
      <c r="D8284" s="23">
        <v>100</v>
      </c>
      <c r="E8284" s="23">
        <v>1</v>
      </c>
      <c r="F8284" s="23">
        <v>0</v>
      </c>
      <c r="G8284" s="23">
        <v>5</v>
      </c>
      <c r="H8284" s="25">
        <v>0</v>
      </c>
    </row>
    <row r="8285" spans="1:8">
      <c r="A8285" s="23">
        <v>8282</v>
      </c>
      <c r="B8285" s="23">
        <v>1500</v>
      </c>
      <c r="C8285" s="23">
        <v>0.7</v>
      </c>
      <c r="D8285" s="23">
        <v>100</v>
      </c>
      <c r="E8285" s="23">
        <v>1</v>
      </c>
      <c r="F8285" s="23">
        <v>0</v>
      </c>
      <c r="G8285" s="23">
        <v>10</v>
      </c>
      <c r="H8285" s="25">
        <v>0</v>
      </c>
    </row>
    <row r="8286" spans="1:8">
      <c r="A8286" s="23">
        <v>8283</v>
      </c>
      <c r="B8286" s="23">
        <v>1500</v>
      </c>
      <c r="C8286" s="23">
        <v>0.7</v>
      </c>
      <c r="D8286" s="23">
        <v>100</v>
      </c>
      <c r="E8286" s="23">
        <v>1</v>
      </c>
      <c r="F8286" s="23">
        <v>0</v>
      </c>
      <c r="G8286" s="23">
        <v>40</v>
      </c>
      <c r="H8286" s="25">
        <v>0</v>
      </c>
    </row>
    <row r="8287" spans="1:8">
      <c r="A8287" s="23">
        <v>8284</v>
      </c>
      <c r="B8287" s="23">
        <v>1500</v>
      </c>
      <c r="C8287" s="23">
        <v>0.7</v>
      </c>
      <c r="D8287" s="23">
        <v>100</v>
      </c>
      <c r="E8287" s="23">
        <v>1</v>
      </c>
      <c r="F8287" s="23">
        <v>0</v>
      </c>
      <c r="G8287" s="23">
        <v>70</v>
      </c>
      <c r="H8287" s="25">
        <v>0</v>
      </c>
    </row>
    <row r="8288" spans="1:8">
      <c r="A8288" s="23">
        <v>8285</v>
      </c>
      <c r="B8288" s="23">
        <v>1500</v>
      </c>
      <c r="C8288" s="23">
        <v>0.7</v>
      </c>
      <c r="D8288" s="23">
        <v>100</v>
      </c>
      <c r="E8288" s="23">
        <v>1</v>
      </c>
      <c r="F8288" s="23">
        <v>0</v>
      </c>
      <c r="G8288" s="23">
        <v>100</v>
      </c>
      <c r="H8288" s="25">
        <v>0</v>
      </c>
    </row>
    <row r="8289" spans="1:8">
      <c r="A8289" s="23">
        <v>8286</v>
      </c>
      <c r="B8289" s="23">
        <v>1500</v>
      </c>
      <c r="C8289" s="23">
        <v>0.7</v>
      </c>
      <c r="D8289" s="23">
        <v>100</v>
      </c>
      <c r="E8289" s="23">
        <v>1</v>
      </c>
      <c r="F8289" s="23">
        <v>30</v>
      </c>
      <c r="G8289" s="23">
        <v>0</v>
      </c>
      <c r="H8289" s="25">
        <v>2.7351784710000002</v>
      </c>
    </row>
    <row r="8290" spans="1:8">
      <c r="A8290" s="23">
        <v>8287</v>
      </c>
      <c r="B8290" s="23">
        <v>1500</v>
      </c>
      <c r="C8290" s="23">
        <v>0.7</v>
      </c>
      <c r="D8290" s="23">
        <v>100</v>
      </c>
      <c r="E8290" s="23">
        <v>1</v>
      </c>
      <c r="F8290" s="23">
        <v>30</v>
      </c>
      <c r="G8290" s="23">
        <v>5</v>
      </c>
      <c r="H8290" s="25">
        <v>0</v>
      </c>
    </row>
    <row r="8291" spans="1:8">
      <c r="A8291" s="23">
        <v>8288</v>
      </c>
      <c r="B8291" s="23">
        <v>1500</v>
      </c>
      <c r="C8291" s="23">
        <v>0.7</v>
      </c>
      <c r="D8291" s="23">
        <v>100</v>
      </c>
      <c r="E8291" s="23">
        <v>1</v>
      </c>
      <c r="F8291" s="23">
        <v>30</v>
      </c>
      <c r="G8291" s="23">
        <v>10</v>
      </c>
      <c r="H8291" s="25">
        <v>0</v>
      </c>
    </row>
    <row r="8292" spans="1:8">
      <c r="A8292" s="23">
        <v>8289</v>
      </c>
      <c r="B8292" s="23">
        <v>1500</v>
      </c>
      <c r="C8292" s="23">
        <v>0.7</v>
      </c>
      <c r="D8292" s="23">
        <v>100</v>
      </c>
      <c r="E8292" s="23">
        <v>1</v>
      </c>
      <c r="F8292" s="23">
        <v>30</v>
      </c>
      <c r="G8292" s="23">
        <v>40</v>
      </c>
      <c r="H8292" s="25">
        <v>0</v>
      </c>
    </row>
    <row r="8293" spans="1:8">
      <c r="A8293" s="23">
        <v>8290</v>
      </c>
      <c r="B8293" s="23">
        <v>1500</v>
      </c>
      <c r="C8293" s="23">
        <v>0.7</v>
      </c>
      <c r="D8293" s="23">
        <v>100</v>
      </c>
      <c r="E8293" s="23">
        <v>1</v>
      </c>
      <c r="F8293" s="23">
        <v>30</v>
      </c>
      <c r="G8293" s="23">
        <v>70</v>
      </c>
      <c r="H8293" s="25">
        <v>0</v>
      </c>
    </row>
    <row r="8294" spans="1:8">
      <c r="A8294" s="23">
        <v>8291</v>
      </c>
      <c r="B8294" s="23">
        <v>1500</v>
      </c>
      <c r="C8294" s="23">
        <v>0.7</v>
      </c>
      <c r="D8294" s="23">
        <v>100</v>
      </c>
      <c r="E8294" s="23">
        <v>1</v>
      </c>
      <c r="F8294" s="23">
        <v>30</v>
      </c>
      <c r="G8294" s="23">
        <v>100</v>
      </c>
      <c r="H8294" s="25">
        <v>0</v>
      </c>
    </row>
    <row r="8295" spans="1:8">
      <c r="A8295" s="23">
        <v>8292</v>
      </c>
      <c r="B8295" s="23">
        <v>1500</v>
      </c>
      <c r="C8295" s="23">
        <v>0.7</v>
      </c>
      <c r="D8295" s="23">
        <v>100</v>
      </c>
      <c r="E8295" s="23">
        <v>1</v>
      </c>
      <c r="F8295" s="23">
        <v>60</v>
      </c>
      <c r="G8295" s="23">
        <v>0</v>
      </c>
      <c r="H8295" s="25">
        <v>2.7072308060000001</v>
      </c>
    </row>
    <row r="8296" spans="1:8">
      <c r="A8296" s="23">
        <v>8293</v>
      </c>
      <c r="B8296" s="23">
        <v>1500</v>
      </c>
      <c r="C8296" s="23">
        <v>0.7</v>
      </c>
      <c r="D8296" s="23">
        <v>100</v>
      </c>
      <c r="E8296" s="23">
        <v>1</v>
      </c>
      <c r="F8296" s="23">
        <v>60</v>
      </c>
      <c r="G8296" s="23">
        <v>5</v>
      </c>
      <c r="H8296" s="25">
        <v>0</v>
      </c>
    </row>
    <row r="8297" spans="1:8">
      <c r="A8297" s="23">
        <v>8294</v>
      </c>
      <c r="B8297" s="23">
        <v>1500</v>
      </c>
      <c r="C8297" s="23">
        <v>0.7</v>
      </c>
      <c r="D8297" s="23">
        <v>100</v>
      </c>
      <c r="E8297" s="23">
        <v>1</v>
      </c>
      <c r="F8297" s="23">
        <v>60</v>
      </c>
      <c r="G8297" s="23">
        <v>10</v>
      </c>
      <c r="H8297" s="25">
        <v>0</v>
      </c>
    </row>
    <row r="8298" spans="1:8">
      <c r="A8298" s="23">
        <v>8295</v>
      </c>
      <c r="B8298" s="23">
        <v>1500</v>
      </c>
      <c r="C8298" s="23">
        <v>0.7</v>
      </c>
      <c r="D8298" s="23">
        <v>100</v>
      </c>
      <c r="E8298" s="23">
        <v>1</v>
      </c>
      <c r="F8298" s="23">
        <v>60</v>
      </c>
      <c r="G8298" s="23">
        <v>40</v>
      </c>
      <c r="H8298" s="25">
        <v>0</v>
      </c>
    </row>
    <row r="8299" spans="1:8">
      <c r="A8299" s="23">
        <v>8296</v>
      </c>
      <c r="B8299" s="23">
        <v>1500</v>
      </c>
      <c r="C8299" s="23">
        <v>0.7</v>
      </c>
      <c r="D8299" s="23">
        <v>100</v>
      </c>
      <c r="E8299" s="23">
        <v>1</v>
      </c>
      <c r="F8299" s="23">
        <v>60</v>
      </c>
      <c r="G8299" s="23">
        <v>70</v>
      </c>
      <c r="H8299" s="25">
        <v>0</v>
      </c>
    </row>
    <row r="8300" spans="1:8">
      <c r="A8300" s="23">
        <v>8297</v>
      </c>
      <c r="B8300" s="23">
        <v>1500</v>
      </c>
      <c r="C8300" s="23">
        <v>0.7</v>
      </c>
      <c r="D8300" s="23">
        <v>100</v>
      </c>
      <c r="E8300" s="23">
        <v>1</v>
      </c>
      <c r="F8300" s="23">
        <v>60</v>
      </c>
      <c r="G8300" s="23">
        <v>100</v>
      </c>
      <c r="H8300" s="25">
        <v>0</v>
      </c>
    </row>
    <row r="8301" spans="1:8">
      <c r="A8301" s="23">
        <v>8298</v>
      </c>
      <c r="B8301" s="23">
        <v>1500</v>
      </c>
      <c r="C8301" s="23">
        <v>0.7</v>
      </c>
      <c r="D8301" s="23">
        <v>100</v>
      </c>
      <c r="E8301" s="23">
        <v>5</v>
      </c>
      <c r="F8301" s="23">
        <v>0</v>
      </c>
      <c r="G8301" s="23">
        <v>0</v>
      </c>
      <c r="H8301" s="25">
        <v>10.999835969999999</v>
      </c>
    </row>
    <row r="8302" spans="1:8">
      <c r="A8302" s="23">
        <v>8299</v>
      </c>
      <c r="B8302" s="23">
        <v>1500</v>
      </c>
      <c r="C8302" s="23">
        <v>0.7</v>
      </c>
      <c r="D8302" s="23">
        <v>100</v>
      </c>
      <c r="E8302" s="23">
        <v>5</v>
      </c>
      <c r="F8302" s="23">
        <v>0</v>
      </c>
      <c r="G8302" s="23">
        <v>5</v>
      </c>
      <c r="H8302" s="25">
        <v>9.8202381130000003</v>
      </c>
    </row>
    <row r="8303" spans="1:8">
      <c r="A8303" s="23">
        <v>8300</v>
      </c>
      <c r="B8303" s="23">
        <v>1500</v>
      </c>
      <c r="C8303" s="23">
        <v>0.7</v>
      </c>
      <c r="D8303" s="23">
        <v>100</v>
      </c>
      <c r="E8303" s="23">
        <v>5</v>
      </c>
      <c r="F8303" s="23">
        <v>0</v>
      </c>
      <c r="G8303" s="23">
        <v>10</v>
      </c>
      <c r="H8303" s="25">
        <v>9.4671258930000004</v>
      </c>
    </row>
    <row r="8304" spans="1:8">
      <c r="A8304" s="23">
        <v>8301</v>
      </c>
      <c r="B8304" s="23">
        <v>1500</v>
      </c>
      <c r="C8304" s="23">
        <v>0.7</v>
      </c>
      <c r="D8304" s="23">
        <v>100</v>
      </c>
      <c r="E8304" s="23">
        <v>5</v>
      </c>
      <c r="F8304" s="23">
        <v>0</v>
      </c>
      <c r="G8304" s="23">
        <v>40</v>
      </c>
      <c r="H8304" s="25">
        <v>8.8068208689999992</v>
      </c>
    </row>
    <row r="8305" spans="1:8">
      <c r="A8305" s="23">
        <v>8302</v>
      </c>
      <c r="B8305" s="23">
        <v>1500</v>
      </c>
      <c r="C8305" s="23">
        <v>0.7</v>
      </c>
      <c r="D8305" s="23">
        <v>100</v>
      </c>
      <c r="E8305" s="23">
        <v>5</v>
      </c>
      <c r="F8305" s="23">
        <v>0</v>
      </c>
      <c r="G8305" s="23">
        <v>70</v>
      </c>
      <c r="H8305" s="25">
        <v>8.4094009399999994</v>
      </c>
    </row>
    <row r="8306" spans="1:8">
      <c r="A8306" s="23">
        <v>8303</v>
      </c>
      <c r="B8306" s="23">
        <v>1500</v>
      </c>
      <c r="C8306" s="23">
        <v>0.7</v>
      </c>
      <c r="D8306" s="23">
        <v>100</v>
      </c>
      <c r="E8306" s="23">
        <v>5</v>
      </c>
      <c r="F8306" s="23">
        <v>0</v>
      </c>
      <c r="G8306" s="23">
        <v>100</v>
      </c>
      <c r="H8306" s="25">
        <v>8.0720634459999996</v>
      </c>
    </row>
    <row r="8307" spans="1:8">
      <c r="A8307" s="23">
        <v>8304</v>
      </c>
      <c r="B8307" s="23">
        <v>1500</v>
      </c>
      <c r="C8307" s="23">
        <v>0.7</v>
      </c>
      <c r="D8307" s="23">
        <v>100</v>
      </c>
      <c r="E8307" s="23">
        <v>5</v>
      </c>
      <c r="F8307" s="23">
        <v>30</v>
      </c>
      <c r="G8307" s="23">
        <v>0</v>
      </c>
      <c r="H8307" s="25">
        <v>10.72276497</v>
      </c>
    </row>
    <row r="8308" spans="1:8">
      <c r="A8308" s="23">
        <v>8305</v>
      </c>
      <c r="B8308" s="23">
        <v>1500</v>
      </c>
      <c r="C8308" s="23">
        <v>0.7</v>
      </c>
      <c r="D8308" s="23">
        <v>100</v>
      </c>
      <c r="E8308" s="23">
        <v>5</v>
      </c>
      <c r="F8308" s="23">
        <v>30</v>
      </c>
      <c r="G8308" s="23">
        <v>5</v>
      </c>
      <c r="H8308" s="25">
        <v>9.4196739199999993</v>
      </c>
    </row>
    <row r="8309" spans="1:8">
      <c r="A8309" s="23">
        <v>8306</v>
      </c>
      <c r="B8309" s="23">
        <v>1500</v>
      </c>
      <c r="C8309" s="23">
        <v>0.7</v>
      </c>
      <c r="D8309" s="23">
        <v>100</v>
      </c>
      <c r="E8309" s="23">
        <v>5</v>
      </c>
      <c r="F8309" s="23">
        <v>30</v>
      </c>
      <c r="G8309" s="23">
        <v>10</v>
      </c>
      <c r="H8309" s="25">
        <v>9.0458765030000006</v>
      </c>
    </row>
    <row r="8310" spans="1:8">
      <c r="A8310" s="23">
        <v>8307</v>
      </c>
      <c r="B8310" s="23">
        <v>1500</v>
      </c>
      <c r="C8310" s="23">
        <v>0.7</v>
      </c>
      <c r="D8310" s="23">
        <v>100</v>
      </c>
      <c r="E8310" s="23">
        <v>5</v>
      </c>
      <c r="F8310" s="23">
        <v>30</v>
      </c>
      <c r="G8310" s="23">
        <v>40</v>
      </c>
      <c r="H8310" s="25">
        <v>8.3968658450000007</v>
      </c>
    </row>
    <row r="8311" spans="1:8">
      <c r="A8311" s="23">
        <v>8308</v>
      </c>
      <c r="B8311" s="23">
        <v>1500</v>
      </c>
      <c r="C8311" s="23">
        <v>0.7</v>
      </c>
      <c r="D8311" s="23">
        <v>100</v>
      </c>
      <c r="E8311" s="23">
        <v>5</v>
      </c>
      <c r="F8311" s="23">
        <v>30</v>
      </c>
      <c r="G8311" s="23">
        <v>70</v>
      </c>
      <c r="H8311" s="25">
        <v>8.0029163360000002</v>
      </c>
    </row>
    <row r="8312" spans="1:8">
      <c r="A8312" s="23">
        <v>8309</v>
      </c>
      <c r="B8312" s="23">
        <v>1500</v>
      </c>
      <c r="C8312" s="23">
        <v>0.7</v>
      </c>
      <c r="D8312" s="23">
        <v>100</v>
      </c>
      <c r="E8312" s="23">
        <v>5</v>
      </c>
      <c r="F8312" s="23">
        <v>30</v>
      </c>
      <c r="G8312" s="23">
        <v>100</v>
      </c>
      <c r="H8312" s="25">
        <v>7.6872820849999997</v>
      </c>
    </row>
    <row r="8313" spans="1:8">
      <c r="A8313" s="23">
        <v>8310</v>
      </c>
      <c r="B8313" s="23">
        <v>1500</v>
      </c>
      <c r="C8313" s="23">
        <v>0.7</v>
      </c>
      <c r="D8313" s="23">
        <v>100</v>
      </c>
      <c r="E8313" s="23">
        <v>5</v>
      </c>
      <c r="F8313" s="23">
        <v>60</v>
      </c>
      <c r="G8313" s="23">
        <v>0</v>
      </c>
      <c r="H8313" s="25">
        <v>9.541992188</v>
      </c>
    </row>
    <row r="8314" spans="1:8">
      <c r="A8314" s="23">
        <v>8311</v>
      </c>
      <c r="B8314" s="23">
        <v>1500</v>
      </c>
      <c r="C8314" s="23">
        <v>0.7</v>
      </c>
      <c r="D8314" s="23">
        <v>100</v>
      </c>
      <c r="E8314" s="23">
        <v>5</v>
      </c>
      <c r="F8314" s="23">
        <v>60</v>
      </c>
      <c r="G8314" s="23">
        <v>5</v>
      </c>
      <c r="H8314" s="25">
        <v>7.8546481129999997</v>
      </c>
    </row>
    <row r="8315" spans="1:8">
      <c r="A8315" s="23">
        <v>8312</v>
      </c>
      <c r="B8315" s="23">
        <v>1500</v>
      </c>
      <c r="C8315" s="23">
        <v>0.7</v>
      </c>
      <c r="D8315" s="23">
        <v>100</v>
      </c>
      <c r="E8315" s="23">
        <v>5</v>
      </c>
      <c r="F8315" s="23">
        <v>60</v>
      </c>
      <c r="G8315" s="23">
        <v>10</v>
      </c>
      <c r="H8315" s="25">
        <v>7.5156478880000002</v>
      </c>
    </row>
    <row r="8316" spans="1:8">
      <c r="A8316" s="23">
        <v>8313</v>
      </c>
      <c r="B8316" s="23">
        <v>1500</v>
      </c>
      <c r="C8316" s="23">
        <v>0.7</v>
      </c>
      <c r="D8316" s="23">
        <v>100</v>
      </c>
      <c r="E8316" s="23">
        <v>5</v>
      </c>
      <c r="F8316" s="23">
        <v>60</v>
      </c>
      <c r="G8316" s="23">
        <v>40</v>
      </c>
      <c r="H8316" s="25">
        <v>6.9264593120000004</v>
      </c>
    </row>
    <row r="8317" spans="1:8">
      <c r="A8317" s="23">
        <v>8314</v>
      </c>
      <c r="B8317" s="23">
        <v>1500</v>
      </c>
      <c r="C8317" s="23">
        <v>0.7</v>
      </c>
      <c r="D8317" s="23">
        <v>100</v>
      </c>
      <c r="E8317" s="23">
        <v>5</v>
      </c>
      <c r="F8317" s="23">
        <v>60</v>
      </c>
      <c r="G8317" s="23">
        <v>70</v>
      </c>
      <c r="H8317" s="25">
        <v>6.5622816090000002</v>
      </c>
    </row>
    <row r="8318" spans="1:8">
      <c r="A8318" s="23">
        <v>8315</v>
      </c>
      <c r="B8318" s="23">
        <v>1500</v>
      </c>
      <c r="C8318" s="23">
        <v>0.7</v>
      </c>
      <c r="D8318" s="23">
        <v>100</v>
      </c>
      <c r="E8318" s="23">
        <v>5</v>
      </c>
      <c r="F8318" s="23">
        <v>60</v>
      </c>
      <c r="G8318" s="23">
        <v>100</v>
      </c>
      <c r="H8318" s="25">
        <v>6.250753403</v>
      </c>
    </row>
    <row r="8319" spans="1:8">
      <c r="A8319" s="23">
        <v>8316</v>
      </c>
      <c r="B8319" s="23">
        <v>1500</v>
      </c>
      <c r="C8319" s="23">
        <v>0.7</v>
      </c>
      <c r="D8319" s="23">
        <v>100</v>
      </c>
      <c r="E8319" s="23">
        <v>10</v>
      </c>
      <c r="F8319" s="23">
        <v>0</v>
      </c>
      <c r="G8319" s="23">
        <v>0</v>
      </c>
      <c r="H8319" s="25">
        <v>15.64032173</v>
      </c>
    </row>
    <row r="8320" spans="1:8">
      <c r="A8320" s="23">
        <v>8317</v>
      </c>
      <c r="B8320" s="23">
        <v>1500</v>
      </c>
      <c r="C8320" s="23">
        <v>0.7</v>
      </c>
      <c r="D8320" s="23">
        <v>100</v>
      </c>
      <c r="E8320" s="23">
        <v>10</v>
      </c>
      <c r="F8320" s="23">
        <v>0</v>
      </c>
      <c r="G8320" s="23">
        <v>5</v>
      </c>
      <c r="H8320" s="25">
        <v>14.15797615</v>
      </c>
    </row>
    <row r="8321" spans="1:8">
      <c r="A8321" s="23">
        <v>8318</v>
      </c>
      <c r="B8321" s="23">
        <v>1500</v>
      </c>
      <c r="C8321" s="23">
        <v>0.7</v>
      </c>
      <c r="D8321" s="23">
        <v>100</v>
      </c>
      <c r="E8321" s="23">
        <v>10</v>
      </c>
      <c r="F8321" s="23">
        <v>0</v>
      </c>
      <c r="G8321" s="23">
        <v>10</v>
      </c>
      <c r="H8321" s="25">
        <v>13.528759000000001</v>
      </c>
    </row>
    <row r="8322" spans="1:8">
      <c r="A8322" s="23">
        <v>8319</v>
      </c>
      <c r="B8322" s="23">
        <v>1500</v>
      </c>
      <c r="C8322" s="23">
        <v>0.7</v>
      </c>
      <c r="D8322" s="23">
        <v>100</v>
      </c>
      <c r="E8322" s="23">
        <v>10</v>
      </c>
      <c r="F8322" s="23">
        <v>0</v>
      </c>
      <c r="G8322" s="23">
        <v>40</v>
      </c>
      <c r="H8322" s="25">
        <v>12.226198200000001</v>
      </c>
    </row>
    <row r="8323" spans="1:8">
      <c r="A8323" s="23">
        <v>8320</v>
      </c>
      <c r="B8323" s="23">
        <v>1500</v>
      </c>
      <c r="C8323" s="23">
        <v>0.7</v>
      </c>
      <c r="D8323" s="23">
        <v>100</v>
      </c>
      <c r="E8323" s="23">
        <v>10</v>
      </c>
      <c r="F8323" s="23">
        <v>0</v>
      </c>
      <c r="G8323" s="23">
        <v>70</v>
      </c>
      <c r="H8323" s="25">
        <v>11.47193146</v>
      </c>
    </row>
    <row r="8324" spans="1:8">
      <c r="A8324" s="23">
        <v>8321</v>
      </c>
      <c r="B8324" s="23">
        <v>1500</v>
      </c>
      <c r="C8324" s="23">
        <v>0.7</v>
      </c>
      <c r="D8324" s="23">
        <v>100</v>
      </c>
      <c r="E8324" s="23">
        <v>10</v>
      </c>
      <c r="F8324" s="23">
        <v>0</v>
      </c>
      <c r="G8324" s="23">
        <v>100</v>
      </c>
      <c r="H8324" s="25">
        <v>10.798794750000001</v>
      </c>
    </row>
    <row r="8325" spans="1:8">
      <c r="A8325" s="23">
        <v>8322</v>
      </c>
      <c r="B8325" s="23">
        <v>1500</v>
      </c>
      <c r="C8325" s="23">
        <v>0.7</v>
      </c>
      <c r="D8325" s="23">
        <v>100</v>
      </c>
      <c r="E8325" s="23">
        <v>10</v>
      </c>
      <c r="F8325" s="23">
        <v>30</v>
      </c>
      <c r="G8325" s="23">
        <v>0</v>
      </c>
      <c r="H8325" s="25">
        <v>14.95924091</v>
      </c>
    </row>
    <row r="8326" spans="1:8">
      <c r="A8326" s="23">
        <v>8323</v>
      </c>
      <c r="B8326" s="23">
        <v>1500</v>
      </c>
      <c r="C8326" s="23">
        <v>0.7</v>
      </c>
      <c r="D8326" s="23">
        <v>100</v>
      </c>
      <c r="E8326" s="23">
        <v>10</v>
      </c>
      <c r="F8326" s="23">
        <v>30</v>
      </c>
      <c r="G8326" s="23">
        <v>5</v>
      </c>
      <c r="H8326" s="25">
        <v>13.46595097</v>
      </c>
    </row>
    <row r="8327" spans="1:8">
      <c r="A8327" s="23">
        <v>8324</v>
      </c>
      <c r="B8327" s="23">
        <v>1500</v>
      </c>
      <c r="C8327" s="23">
        <v>0.7</v>
      </c>
      <c r="D8327" s="23">
        <v>100</v>
      </c>
      <c r="E8327" s="23">
        <v>10</v>
      </c>
      <c r="F8327" s="23">
        <v>30</v>
      </c>
      <c r="G8327" s="23">
        <v>10</v>
      </c>
      <c r="H8327" s="25">
        <v>12.77589321</v>
      </c>
    </row>
    <row r="8328" spans="1:8">
      <c r="A8328" s="23">
        <v>8325</v>
      </c>
      <c r="B8328" s="23">
        <v>1500</v>
      </c>
      <c r="C8328" s="23">
        <v>0.7</v>
      </c>
      <c r="D8328" s="23">
        <v>100</v>
      </c>
      <c r="E8328" s="23">
        <v>10</v>
      </c>
      <c r="F8328" s="23">
        <v>30</v>
      </c>
      <c r="G8328" s="23">
        <v>40</v>
      </c>
      <c r="H8328" s="25">
        <v>11.52264881</v>
      </c>
    </row>
    <row r="8329" spans="1:8">
      <c r="A8329" s="23">
        <v>8326</v>
      </c>
      <c r="B8329" s="23">
        <v>1500</v>
      </c>
      <c r="C8329" s="23">
        <v>0.7</v>
      </c>
      <c r="D8329" s="23">
        <v>100</v>
      </c>
      <c r="E8329" s="23">
        <v>10</v>
      </c>
      <c r="F8329" s="23">
        <v>30</v>
      </c>
      <c r="G8329" s="23">
        <v>70</v>
      </c>
      <c r="H8329" s="25">
        <v>10.71484757</v>
      </c>
    </row>
    <row r="8330" spans="1:8">
      <c r="A8330" s="23">
        <v>8327</v>
      </c>
      <c r="B8330" s="23">
        <v>1500</v>
      </c>
      <c r="C8330" s="23">
        <v>0.7</v>
      </c>
      <c r="D8330" s="23">
        <v>100</v>
      </c>
      <c r="E8330" s="23">
        <v>10</v>
      </c>
      <c r="F8330" s="23">
        <v>30</v>
      </c>
      <c r="G8330" s="23">
        <v>100</v>
      </c>
      <c r="H8330" s="25">
        <v>10.10210133</v>
      </c>
    </row>
    <row r="8331" spans="1:8">
      <c r="A8331" s="23">
        <v>8328</v>
      </c>
      <c r="B8331" s="23">
        <v>1500</v>
      </c>
      <c r="C8331" s="23">
        <v>0.7</v>
      </c>
      <c r="D8331" s="23">
        <v>100</v>
      </c>
      <c r="E8331" s="23">
        <v>10</v>
      </c>
      <c r="F8331" s="23">
        <v>60</v>
      </c>
      <c r="G8331" s="23">
        <v>0</v>
      </c>
      <c r="H8331" s="25">
        <v>12.43653297</v>
      </c>
    </row>
    <row r="8332" spans="1:8">
      <c r="A8332" s="23">
        <v>8329</v>
      </c>
      <c r="B8332" s="23">
        <v>1500</v>
      </c>
      <c r="C8332" s="23">
        <v>0.7</v>
      </c>
      <c r="D8332" s="23">
        <v>100</v>
      </c>
      <c r="E8332" s="23">
        <v>10</v>
      </c>
      <c r="F8332" s="23">
        <v>60</v>
      </c>
      <c r="G8332" s="23">
        <v>5</v>
      </c>
      <c r="H8332" s="25">
        <v>10.537984850000001</v>
      </c>
    </row>
    <row r="8333" spans="1:8">
      <c r="A8333" s="23">
        <v>8330</v>
      </c>
      <c r="B8333" s="23">
        <v>1500</v>
      </c>
      <c r="C8333" s="23">
        <v>0.7</v>
      </c>
      <c r="D8333" s="23">
        <v>100</v>
      </c>
      <c r="E8333" s="23">
        <v>10</v>
      </c>
      <c r="F8333" s="23">
        <v>60</v>
      </c>
      <c r="G8333" s="23">
        <v>10</v>
      </c>
      <c r="H8333" s="25">
        <v>9.9095249180000007</v>
      </c>
    </row>
    <row r="8334" spans="1:8">
      <c r="A8334" s="23">
        <v>8331</v>
      </c>
      <c r="B8334" s="23">
        <v>1500</v>
      </c>
      <c r="C8334" s="23">
        <v>0.7</v>
      </c>
      <c r="D8334" s="23">
        <v>100</v>
      </c>
      <c r="E8334" s="23">
        <v>10</v>
      </c>
      <c r="F8334" s="23">
        <v>60</v>
      </c>
      <c r="G8334" s="23">
        <v>40</v>
      </c>
      <c r="H8334" s="25">
        <v>8.7957057949999999</v>
      </c>
    </row>
    <row r="8335" spans="1:8">
      <c r="A8335" s="23">
        <v>8332</v>
      </c>
      <c r="B8335" s="23">
        <v>1500</v>
      </c>
      <c r="C8335" s="23">
        <v>0.7</v>
      </c>
      <c r="D8335" s="23">
        <v>100</v>
      </c>
      <c r="E8335" s="23">
        <v>10</v>
      </c>
      <c r="F8335" s="23">
        <v>60</v>
      </c>
      <c r="G8335" s="23">
        <v>70</v>
      </c>
      <c r="H8335" s="25">
        <v>8.1824398039999995</v>
      </c>
    </row>
    <row r="8336" spans="1:8">
      <c r="A8336" s="23">
        <v>8333</v>
      </c>
      <c r="B8336" s="23">
        <v>1500</v>
      </c>
      <c r="C8336" s="23">
        <v>0.7</v>
      </c>
      <c r="D8336" s="23">
        <v>100</v>
      </c>
      <c r="E8336" s="23">
        <v>10</v>
      </c>
      <c r="F8336" s="23">
        <v>60</v>
      </c>
      <c r="G8336" s="23">
        <v>100</v>
      </c>
      <c r="H8336" s="25">
        <v>7.7256908419999997</v>
      </c>
    </row>
    <row r="8337" spans="1:8">
      <c r="A8337" s="23">
        <v>8334</v>
      </c>
      <c r="B8337" s="23">
        <v>1500</v>
      </c>
      <c r="C8337" s="23">
        <v>0.7</v>
      </c>
      <c r="D8337" s="23">
        <v>100</v>
      </c>
      <c r="E8337" s="23">
        <v>20</v>
      </c>
      <c r="F8337" s="23">
        <v>0</v>
      </c>
      <c r="G8337" s="23">
        <v>0</v>
      </c>
      <c r="H8337" s="25">
        <v>18.871580120000001</v>
      </c>
    </row>
    <row r="8338" spans="1:8">
      <c r="A8338" s="23">
        <v>8335</v>
      </c>
      <c r="B8338" s="23">
        <v>1500</v>
      </c>
      <c r="C8338" s="23">
        <v>0.7</v>
      </c>
      <c r="D8338" s="23">
        <v>100</v>
      </c>
      <c r="E8338" s="23">
        <v>20</v>
      </c>
      <c r="F8338" s="23">
        <v>0</v>
      </c>
      <c r="G8338" s="23">
        <v>5</v>
      </c>
      <c r="H8338" s="25">
        <v>16.938753129999998</v>
      </c>
    </row>
    <row r="8339" spans="1:8">
      <c r="A8339" s="23">
        <v>8336</v>
      </c>
      <c r="B8339" s="23">
        <v>1500</v>
      </c>
      <c r="C8339" s="23">
        <v>0.7</v>
      </c>
      <c r="D8339" s="23">
        <v>100</v>
      </c>
      <c r="E8339" s="23">
        <v>20</v>
      </c>
      <c r="F8339" s="23">
        <v>0</v>
      </c>
      <c r="G8339" s="23">
        <v>10</v>
      </c>
      <c r="H8339" s="25">
        <v>16.0479126</v>
      </c>
    </row>
    <row r="8340" spans="1:8">
      <c r="A8340" s="23">
        <v>8337</v>
      </c>
      <c r="B8340" s="23">
        <v>1500</v>
      </c>
      <c r="C8340" s="23">
        <v>0.7</v>
      </c>
      <c r="D8340" s="23">
        <v>100</v>
      </c>
      <c r="E8340" s="23">
        <v>20</v>
      </c>
      <c r="F8340" s="23">
        <v>0</v>
      </c>
      <c r="G8340" s="23">
        <v>40</v>
      </c>
      <c r="H8340" s="25">
        <v>14.23865414</v>
      </c>
    </row>
    <row r="8341" spans="1:8">
      <c r="A8341" s="23">
        <v>8338</v>
      </c>
      <c r="B8341" s="23">
        <v>1500</v>
      </c>
      <c r="C8341" s="23">
        <v>0.7</v>
      </c>
      <c r="D8341" s="23">
        <v>100</v>
      </c>
      <c r="E8341" s="23">
        <v>20</v>
      </c>
      <c r="F8341" s="23">
        <v>0</v>
      </c>
      <c r="G8341" s="23">
        <v>70</v>
      </c>
      <c r="H8341" s="25">
        <v>13.18320084</v>
      </c>
    </row>
    <row r="8342" spans="1:8">
      <c r="A8342" s="23">
        <v>8339</v>
      </c>
      <c r="B8342" s="23">
        <v>1500</v>
      </c>
      <c r="C8342" s="23">
        <v>0.7</v>
      </c>
      <c r="D8342" s="23">
        <v>100</v>
      </c>
      <c r="E8342" s="23">
        <v>20</v>
      </c>
      <c r="F8342" s="23">
        <v>0</v>
      </c>
      <c r="G8342" s="23">
        <v>100</v>
      </c>
      <c r="H8342" s="25">
        <v>12.368140220000001</v>
      </c>
    </row>
    <row r="8343" spans="1:8">
      <c r="A8343" s="23">
        <v>8340</v>
      </c>
      <c r="B8343" s="23">
        <v>1500</v>
      </c>
      <c r="C8343" s="23">
        <v>0.7</v>
      </c>
      <c r="D8343" s="23">
        <v>100</v>
      </c>
      <c r="E8343" s="23">
        <v>20</v>
      </c>
      <c r="F8343" s="23">
        <v>30</v>
      </c>
      <c r="G8343" s="23">
        <v>0</v>
      </c>
      <c r="H8343" s="25">
        <v>17.806299209999999</v>
      </c>
    </row>
    <row r="8344" spans="1:8">
      <c r="A8344" s="23">
        <v>8341</v>
      </c>
      <c r="B8344" s="23">
        <v>1500</v>
      </c>
      <c r="C8344" s="23">
        <v>0.7</v>
      </c>
      <c r="D8344" s="23">
        <v>100</v>
      </c>
      <c r="E8344" s="23">
        <v>20</v>
      </c>
      <c r="F8344" s="23">
        <v>30</v>
      </c>
      <c r="G8344" s="23">
        <v>5</v>
      </c>
      <c r="H8344" s="25">
        <v>15.94215202</v>
      </c>
    </row>
    <row r="8345" spans="1:8">
      <c r="A8345" s="23">
        <v>8342</v>
      </c>
      <c r="B8345" s="23">
        <v>1500</v>
      </c>
      <c r="C8345" s="23">
        <v>0.7</v>
      </c>
      <c r="D8345" s="23">
        <v>100</v>
      </c>
      <c r="E8345" s="23">
        <v>20</v>
      </c>
      <c r="F8345" s="23">
        <v>30</v>
      </c>
      <c r="G8345" s="23">
        <v>10</v>
      </c>
      <c r="H8345" s="25">
        <v>15.048813819999999</v>
      </c>
    </row>
    <row r="8346" spans="1:8">
      <c r="A8346" s="23">
        <v>8343</v>
      </c>
      <c r="B8346" s="23">
        <v>1500</v>
      </c>
      <c r="C8346" s="23">
        <v>0.7</v>
      </c>
      <c r="D8346" s="23">
        <v>100</v>
      </c>
      <c r="E8346" s="23">
        <v>20</v>
      </c>
      <c r="F8346" s="23">
        <v>30</v>
      </c>
      <c r="G8346" s="23">
        <v>40</v>
      </c>
      <c r="H8346" s="25">
        <v>13.270572659999999</v>
      </c>
    </row>
    <row r="8347" spans="1:8">
      <c r="A8347" s="23">
        <v>8344</v>
      </c>
      <c r="B8347" s="23">
        <v>1500</v>
      </c>
      <c r="C8347" s="23">
        <v>0.7</v>
      </c>
      <c r="D8347" s="23">
        <v>100</v>
      </c>
      <c r="E8347" s="23">
        <v>20</v>
      </c>
      <c r="F8347" s="23">
        <v>30</v>
      </c>
      <c r="G8347" s="23">
        <v>70</v>
      </c>
      <c r="H8347" s="25">
        <v>12.292065620000001</v>
      </c>
    </row>
    <row r="8348" spans="1:8">
      <c r="A8348" s="23">
        <v>8345</v>
      </c>
      <c r="B8348" s="23">
        <v>1500</v>
      </c>
      <c r="C8348" s="23">
        <v>0.7</v>
      </c>
      <c r="D8348" s="23">
        <v>100</v>
      </c>
      <c r="E8348" s="23">
        <v>20</v>
      </c>
      <c r="F8348" s="23">
        <v>30</v>
      </c>
      <c r="G8348" s="23">
        <v>100</v>
      </c>
      <c r="H8348" s="25">
        <v>11.54123306</v>
      </c>
    </row>
    <row r="8349" spans="1:8">
      <c r="A8349" s="23">
        <v>8346</v>
      </c>
      <c r="B8349" s="23">
        <v>1500</v>
      </c>
      <c r="C8349" s="23">
        <v>0.7</v>
      </c>
      <c r="D8349" s="23">
        <v>100</v>
      </c>
      <c r="E8349" s="23">
        <v>20</v>
      </c>
      <c r="F8349" s="23">
        <v>60</v>
      </c>
      <c r="G8349" s="23">
        <v>0</v>
      </c>
      <c r="H8349" s="25">
        <v>14.205477719999999</v>
      </c>
    </row>
    <row r="8350" spans="1:8">
      <c r="A8350" s="23">
        <v>8347</v>
      </c>
      <c r="B8350" s="23">
        <v>1500</v>
      </c>
      <c r="C8350" s="23">
        <v>0.7</v>
      </c>
      <c r="D8350" s="23">
        <v>100</v>
      </c>
      <c r="E8350" s="23">
        <v>20</v>
      </c>
      <c r="F8350" s="23">
        <v>60</v>
      </c>
      <c r="G8350" s="23">
        <v>5</v>
      </c>
      <c r="H8350" s="25">
        <v>12.140584949999999</v>
      </c>
    </row>
    <row r="8351" spans="1:8">
      <c r="A8351" s="23">
        <v>8348</v>
      </c>
      <c r="B8351" s="23">
        <v>1500</v>
      </c>
      <c r="C8351" s="23">
        <v>0.7</v>
      </c>
      <c r="D8351" s="23">
        <v>100</v>
      </c>
      <c r="E8351" s="23">
        <v>20</v>
      </c>
      <c r="F8351" s="23">
        <v>60</v>
      </c>
      <c r="G8351" s="23">
        <v>10</v>
      </c>
      <c r="H8351" s="25">
        <v>11.3514719</v>
      </c>
    </row>
    <row r="8352" spans="1:8">
      <c r="A8352" s="23">
        <v>8349</v>
      </c>
      <c r="B8352" s="23">
        <v>1500</v>
      </c>
      <c r="C8352" s="23">
        <v>0.7</v>
      </c>
      <c r="D8352" s="23">
        <v>100</v>
      </c>
      <c r="E8352" s="23">
        <v>20</v>
      </c>
      <c r="F8352" s="23">
        <v>60</v>
      </c>
      <c r="G8352" s="23">
        <v>40</v>
      </c>
      <c r="H8352" s="25">
        <v>9.8325109479999995</v>
      </c>
    </row>
    <row r="8353" spans="1:8">
      <c r="A8353" s="23">
        <v>8350</v>
      </c>
      <c r="B8353" s="23">
        <v>1500</v>
      </c>
      <c r="C8353" s="23">
        <v>0.7</v>
      </c>
      <c r="D8353" s="23">
        <v>100</v>
      </c>
      <c r="E8353" s="23">
        <v>20</v>
      </c>
      <c r="F8353" s="23">
        <v>60</v>
      </c>
      <c r="G8353" s="23">
        <v>70</v>
      </c>
      <c r="H8353" s="25">
        <v>9.0509176250000003</v>
      </c>
    </row>
    <row r="8354" spans="1:8">
      <c r="A8354" s="23">
        <v>8351</v>
      </c>
      <c r="B8354" s="23">
        <v>1500</v>
      </c>
      <c r="C8354" s="23">
        <v>0.7</v>
      </c>
      <c r="D8354" s="23">
        <v>100</v>
      </c>
      <c r="E8354" s="23">
        <v>20</v>
      </c>
      <c r="F8354" s="23">
        <v>60</v>
      </c>
      <c r="G8354" s="23">
        <v>100</v>
      </c>
      <c r="H8354" s="25">
        <v>8.4797010420000003</v>
      </c>
    </row>
    <row r="8355" spans="1:8">
      <c r="A8355" s="23">
        <v>8352</v>
      </c>
      <c r="B8355" s="23">
        <v>1500</v>
      </c>
      <c r="C8355" s="23">
        <v>0.7</v>
      </c>
      <c r="D8355" s="23">
        <v>100</v>
      </c>
      <c r="E8355" s="23">
        <v>50</v>
      </c>
      <c r="F8355" s="23">
        <v>0</v>
      </c>
      <c r="G8355" s="23">
        <v>0</v>
      </c>
      <c r="H8355" s="25">
        <v>20.966741559999999</v>
      </c>
    </row>
    <row r="8356" spans="1:8">
      <c r="A8356" s="23">
        <v>8353</v>
      </c>
      <c r="B8356" s="23">
        <v>1500</v>
      </c>
      <c r="C8356" s="23">
        <v>0.7</v>
      </c>
      <c r="D8356" s="23">
        <v>100</v>
      </c>
      <c r="E8356" s="23">
        <v>50</v>
      </c>
      <c r="F8356" s="23">
        <v>0</v>
      </c>
      <c r="G8356" s="23">
        <v>5</v>
      </c>
      <c r="H8356" s="25">
        <v>18.745861049999998</v>
      </c>
    </row>
    <row r="8357" spans="1:8">
      <c r="A8357" s="23">
        <v>8354</v>
      </c>
      <c r="B8357" s="23">
        <v>1500</v>
      </c>
      <c r="C8357" s="23">
        <v>0.7</v>
      </c>
      <c r="D8357" s="23">
        <v>100</v>
      </c>
      <c r="E8357" s="23">
        <v>50</v>
      </c>
      <c r="F8357" s="23">
        <v>0</v>
      </c>
      <c r="G8357" s="23">
        <v>10</v>
      </c>
      <c r="H8357" s="25">
        <v>17.671581270000001</v>
      </c>
    </row>
    <row r="8358" spans="1:8">
      <c r="A8358" s="23">
        <v>8355</v>
      </c>
      <c r="B8358" s="23">
        <v>1500</v>
      </c>
      <c r="C8358" s="23">
        <v>0.7</v>
      </c>
      <c r="D8358" s="23">
        <v>100</v>
      </c>
      <c r="E8358" s="23">
        <v>50</v>
      </c>
      <c r="F8358" s="23">
        <v>0</v>
      </c>
      <c r="G8358" s="23">
        <v>40</v>
      </c>
      <c r="H8358" s="25">
        <v>15.549286840000001</v>
      </c>
    </row>
    <row r="8359" spans="1:8">
      <c r="A8359" s="23">
        <v>8356</v>
      </c>
      <c r="B8359" s="23">
        <v>1500</v>
      </c>
      <c r="C8359" s="23">
        <v>0.7</v>
      </c>
      <c r="D8359" s="23">
        <v>100</v>
      </c>
      <c r="E8359" s="23">
        <v>50</v>
      </c>
      <c r="F8359" s="23">
        <v>0</v>
      </c>
      <c r="G8359" s="23">
        <v>70</v>
      </c>
      <c r="H8359" s="25">
        <v>14.07031345</v>
      </c>
    </row>
    <row r="8360" spans="1:8">
      <c r="A8360" s="23">
        <v>8357</v>
      </c>
      <c r="B8360" s="23">
        <v>1500</v>
      </c>
      <c r="C8360" s="23">
        <v>0.7</v>
      </c>
      <c r="D8360" s="23">
        <v>100</v>
      </c>
      <c r="E8360" s="23">
        <v>50</v>
      </c>
      <c r="F8360" s="23">
        <v>0</v>
      </c>
      <c r="G8360" s="23">
        <v>100</v>
      </c>
      <c r="H8360" s="25">
        <v>12.983154300000001</v>
      </c>
    </row>
    <row r="8361" spans="1:8">
      <c r="A8361" s="23">
        <v>8358</v>
      </c>
      <c r="B8361" s="23">
        <v>1500</v>
      </c>
      <c r="C8361" s="23">
        <v>0.7</v>
      </c>
      <c r="D8361" s="23">
        <v>100</v>
      </c>
      <c r="E8361" s="23">
        <v>50</v>
      </c>
      <c r="F8361" s="23">
        <v>30</v>
      </c>
      <c r="G8361" s="23">
        <v>0</v>
      </c>
      <c r="H8361" s="25">
        <v>19.64397812</v>
      </c>
    </row>
    <row r="8362" spans="1:8">
      <c r="A8362" s="23">
        <v>8359</v>
      </c>
      <c r="B8362" s="23">
        <v>1500</v>
      </c>
      <c r="C8362" s="23">
        <v>0.7</v>
      </c>
      <c r="D8362" s="23">
        <v>100</v>
      </c>
      <c r="E8362" s="23">
        <v>50</v>
      </c>
      <c r="F8362" s="23">
        <v>30</v>
      </c>
      <c r="G8362" s="23">
        <v>5</v>
      </c>
      <c r="H8362" s="25">
        <v>17.52189255</v>
      </c>
    </row>
    <row r="8363" spans="1:8">
      <c r="A8363" s="23">
        <v>8360</v>
      </c>
      <c r="B8363" s="23">
        <v>1500</v>
      </c>
      <c r="C8363" s="23">
        <v>0.7</v>
      </c>
      <c r="D8363" s="23">
        <v>100</v>
      </c>
      <c r="E8363" s="23">
        <v>50</v>
      </c>
      <c r="F8363" s="23">
        <v>30</v>
      </c>
      <c r="G8363" s="23">
        <v>10</v>
      </c>
      <c r="H8363" s="25">
        <v>16.515600200000002</v>
      </c>
    </row>
    <row r="8364" spans="1:8">
      <c r="A8364" s="23">
        <v>8361</v>
      </c>
      <c r="B8364" s="23">
        <v>1500</v>
      </c>
      <c r="C8364" s="23">
        <v>0.7</v>
      </c>
      <c r="D8364" s="23">
        <v>100</v>
      </c>
      <c r="E8364" s="23">
        <v>50</v>
      </c>
      <c r="F8364" s="23">
        <v>30</v>
      </c>
      <c r="G8364" s="23">
        <v>40</v>
      </c>
      <c r="H8364" s="25">
        <v>14.20171547</v>
      </c>
    </row>
    <row r="8365" spans="1:8">
      <c r="A8365" s="23">
        <v>8362</v>
      </c>
      <c r="B8365" s="23">
        <v>1500</v>
      </c>
      <c r="C8365" s="23">
        <v>0.7</v>
      </c>
      <c r="D8365" s="23">
        <v>100</v>
      </c>
      <c r="E8365" s="23">
        <v>50</v>
      </c>
      <c r="F8365" s="23">
        <v>30</v>
      </c>
      <c r="G8365" s="23">
        <v>70</v>
      </c>
      <c r="H8365" s="25">
        <v>12.903264050000001</v>
      </c>
    </row>
    <row r="8366" spans="1:8">
      <c r="A8366" s="23">
        <v>8363</v>
      </c>
      <c r="B8366" s="23">
        <v>1500</v>
      </c>
      <c r="C8366" s="23">
        <v>0.7</v>
      </c>
      <c r="D8366" s="23">
        <v>100</v>
      </c>
      <c r="E8366" s="23">
        <v>50</v>
      </c>
      <c r="F8366" s="23">
        <v>30</v>
      </c>
      <c r="G8366" s="23">
        <v>100</v>
      </c>
      <c r="H8366" s="25">
        <v>11.94597435</v>
      </c>
    </row>
    <row r="8367" spans="1:8">
      <c r="A8367" s="23">
        <v>8364</v>
      </c>
      <c r="B8367" s="23">
        <v>1500</v>
      </c>
      <c r="C8367" s="23">
        <v>0.7</v>
      </c>
      <c r="D8367" s="23">
        <v>100</v>
      </c>
      <c r="E8367" s="23">
        <v>50</v>
      </c>
      <c r="F8367" s="23">
        <v>60</v>
      </c>
      <c r="G8367" s="23">
        <v>0</v>
      </c>
      <c r="H8367" s="25">
        <v>15.338977809999999</v>
      </c>
    </row>
    <row r="8368" spans="1:8">
      <c r="A8368" s="23">
        <v>8365</v>
      </c>
      <c r="B8368" s="23">
        <v>1500</v>
      </c>
      <c r="C8368" s="23">
        <v>0.7</v>
      </c>
      <c r="D8368" s="23">
        <v>100</v>
      </c>
      <c r="E8368" s="23">
        <v>50</v>
      </c>
      <c r="F8368" s="23">
        <v>60</v>
      </c>
      <c r="G8368" s="23">
        <v>5</v>
      </c>
      <c r="H8368" s="25">
        <v>12.72212124</v>
      </c>
    </row>
    <row r="8369" spans="1:8">
      <c r="A8369" s="23">
        <v>8366</v>
      </c>
      <c r="B8369" s="23">
        <v>1500</v>
      </c>
      <c r="C8369" s="23">
        <v>0.7</v>
      </c>
      <c r="D8369" s="23">
        <v>100</v>
      </c>
      <c r="E8369" s="23">
        <v>50</v>
      </c>
      <c r="F8369" s="23">
        <v>60</v>
      </c>
      <c r="G8369" s="23">
        <v>10</v>
      </c>
      <c r="H8369" s="25">
        <v>11.81716919</v>
      </c>
    </row>
    <row r="8370" spans="1:8">
      <c r="A8370" s="23">
        <v>8367</v>
      </c>
      <c r="B8370" s="23">
        <v>1500</v>
      </c>
      <c r="C8370" s="23">
        <v>0.7</v>
      </c>
      <c r="D8370" s="23">
        <v>100</v>
      </c>
      <c r="E8370" s="23">
        <v>50</v>
      </c>
      <c r="F8370" s="23">
        <v>60</v>
      </c>
      <c r="G8370" s="23">
        <v>40</v>
      </c>
      <c r="H8370" s="25">
        <v>10.30790329</v>
      </c>
    </row>
    <row r="8371" spans="1:8">
      <c r="A8371" s="23">
        <v>8368</v>
      </c>
      <c r="B8371" s="23">
        <v>1500</v>
      </c>
      <c r="C8371" s="23">
        <v>0.7</v>
      </c>
      <c r="D8371" s="23">
        <v>100</v>
      </c>
      <c r="E8371" s="23">
        <v>50</v>
      </c>
      <c r="F8371" s="23">
        <v>60</v>
      </c>
      <c r="G8371" s="23">
        <v>70</v>
      </c>
      <c r="H8371" s="25">
        <v>9.5087547299999997</v>
      </c>
    </row>
    <row r="8372" spans="1:8">
      <c r="A8372" s="23">
        <v>8369</v>
      </c>
      <c r="B8372" s="23">
        <v>1500</v>
      </c>
      <c r="C8372" s="23">
        <v>0.7</v>
      </c>
      <c r="D8372" s="23">
        <v>100</v>
      </c>
      <c r="E8372" s="23">
        <v>50</v>
      </c>
      <c r="F8372" s="23">
        <v>60</v>
      </c>
      <c r="G8372" s="23">
        <v>100</v>
      </c>
      <c r="H8372" s="25">
        <v>8.9148159029999992</v>
      </c>
    </row>
    <row r="8373" spans="1:8">
      <c r="A8373" s="23">
        <v>8370</v>
      </c>
      <c r="B8373" s="23">
        <v>1500</v>
      </c>
      <c r="C8373" s="23">
        <v>0.7</v>
      </c>
      <c r="D8373" s="23">
        <v>500</v>
      </c>
      <c r="E8373" s="23">
        <v>1</v>
      </c>
      <c r="F8373" s="23">
        <v>0</v>
      </c>
      <c r="G8373" s="23">
        <v>0</v>
      </c>
      <c r="H8373" s="25">
        <v>9.2085075379999992</v>
      </c>
    </row>
    <row r="8374" spans="1:8">
      <c r="A8374" s="23">
        <v>8371</v>
      </c>
      <c r="B8374" s="23">
        <v>1500</v>
      </c>
      <c r="C8374" s="23">
        <v>0.7</v>
      </c>
      <c r="D8374" s="23">
        <v>500</v>
      </c>
      <c r="E8374" s="23">
        <v>1</v>
      </c>
      <c r="F8374" s="23">
        <v>0</v>
      </c>
      <c r="G8374" s="23">
        <v>5</v>
      </c>
      <c r="H8374" s="25">
        <v>8.070849419</v>
      </c>
    </row>
    <row r="8375" spans="1:8">
      <c r="A8375" s="23">
        <v>8372</v>
      </c>
      <c r="B8375" s="23">
        <v>1500</v>
      </c>
      <c r="C8375" s="23">
        <v>0.7</v>
      </c>
      <c r="D8375" s="23">
        <v>500</v>
      </c>
      <c r="E8375" s="23">
        <v>1</v>
      </c>
      <c r="F8375" s="23">
        <v>0</v>
      </c>
      <c r="G8375" s="23">
        <v>10</v>
      </c>
      <c r="H8375" s="25">
        <v>7.8717503549999996</v>
      </c>
    </row>
    <row r="8376" spans="1:8">
      <c r="A8376" s="23">
        <v>8373</v>
      </c>
      <c r="B8376" s="23">
        <v>1500</v>
      </c>
      <c r="C8376" s="23">
        <v>0.7</v>
      </c>
      <c r="D8376" s="23">
        <v>500</v>
      </c>
      <c r="E8376" s="23">
        <v>1</v>
      </c>
      <c r="F8376" s="23">
        <v>0</v>
      </c>
      <c r="G8376" s="23">
        <v>40</v>
      </c>
      <c r="H8376" s="25">
        <v>7.5050520900000004</v>
      </c>
    </row>
    <row r="8377" spans="1:8">
      <c r="A8377" s="23">
        <v>8374</v>
      </c>
      <c r="B8377" s="23">
        <v>1500</v>
      </c>
      <c r="C8377" s="23">
        <v>0.7</v>
      </c>
      <c r="D8377" s="23">
        <v>500</v>
      </c>
      <c r="E8377" s="23">
        <v>1</v>
      </c>
      <c r="F8377" s="23">
        <v>0</v>
      </c>
      <c r="G8377" s="23">
        <v>70</v>
      </c>
      <c r="H8377" s="25">
        <v>7.2689867020000003</v>
      </c>
    </row>
    <row r="8378" spans="1:8">
      <c r="A8378" s="23">
        <v>8375</v>
      </c>
      <c r="B8378" s="23">
        <v>1500</v>
      </c>
      <c r="C8378" s="23">
        <v>0.7</v>
      </c>
      <c r="D8378" s="23">
        <v>500</v>
      </c>
      <c r="E8378" s="23">
        <v>1</v>
      </c>
      <c r="F8378" s="23">
        <v>0</v>
      </c>
      <c r="G8378" s="23">
        <v>100</v>
      </c>
      <c r="H8378" s="25">
        <v>7.0689997670000002</v>
      </c>
    </row>
    <row r="8379" spans="1:8">
      <c r="A8379" s="23">
        <v>8376</v>
      </c>
      <c r="B8379" s="23">
        <v>1500</v>
      </c>
      <c r="C8379" s="23">
        <v>0.7</v>
      </c>
      <c r="D8379" s="23">
        <v>500</v>
      </c>
      <c r="E8379" s="23">
        <v>1</v>
      </c>
      <c r="F8379" s="23">
        <v>30</v>
      </c>
      <c r="G8379" s="23">
        <v>0</v>
      </c>
      <c r="H8379" s="25">
        <v>9.0589342120000005</v>
      </c>
    </row>
    <row r="8380" spans="1:8">
      <c r="A8380" s="23">
        <v>8377</v>
      </c>
      <c r="B8380" s="23">
        <v>1500</v>
      </c>
      <c r="C8380" s="23">
        <v>0.7</v>
      </c>
      <c r="D8380" s="23">
        <v>500</v>
      </c>
      <c r="E8380" s="23">
        <v>1</v>
      </c>
      <c r="F8380" s="23">
        <v>30</v>
      </c>
      <c r="G8380" s="23">
        <v>5</v>
      </c>
      <c r="H8380" s="25">
        <v>7.8450884820000004</v>
      </c>
    </row>
    <row r="8381" spans="1:8">
      <c r="A8381" s="23">
        <v>8378</v>
      </c>
      <c r="B8381" s="23">
        <v>1500</v>
      </c>
      <c r="C8381" s="23">
        <v>0.7</v>
      </c>
      <c r="D8381" s="23">
        <v>500</v>
      </c>
      <c r="E8381" s="23">
        <v>1</v>
      </c>
      <c r="F8381" s="23">
        <v>30</v>
      </c>
      <c r="G8381" s="23">
        <v>10</v>
      </c>
      <c r="H8381" s="25">
        <v>7.642271042</v>
      </c>
    </row>
    <row r="8382" spans="1:8">
      <c r="A8382" s="23">
        <v>8379</v>
      </c>
      <c r="B8382" s="23">
        <v>1500</v>
      </c>
      <c r="C8382" s="23">
        <v>0.7</v>
      </c>
      <c r="D8382" s="23">
        <v>500</v>
      </c>
      <c r="E8382" s="23">
        <v>1</v>
      </c>
      <c r="F8382" s="23">
        <v>30</v>
      </c>
      <c r="G8382" s="23">
        <v>40</v>
      </c>
      <c r="H8382" s="25">
        <v>7.2543153760000001</v>
      </c>
    </row>
    <row r="8383" spans="1:8">
      <c r="A8383" s="23">
        <v>8380</v>
      </c>
      <c r="B8383" s="23">
        <v>1500</v>
      </c>
      <c r="C8383" s="23">
        <v>0.7</v>
      </c>
      <c r="D8383" s="23">
        <v>500</v>
      </c>
      <c r="E8383" s="23">
        <v>1</v>
      </c>
      <c r="F8383" s="23">
        <v>30</v>
      </c>
      <c r="G8383" s="23">
        <v>70</v>
      </c>
      <c r="H8383" s="25">
        <v>7.0208992959999996</v>
      </c>
    </row>
    <row r="8384" spans="1:8">
      <c r="A8384" s="23">
        <v>8381</v>
      </c>
      <c r="B8384" s="23">
        <v>1500</v>
      </c>
      <c r="C8384" s="23">
        <v>0.7</v>
      </c>
      <c r="D8384" s="23">
        <v>500</v>
      </c>
      <c r="E8384" s="23">
        <v>1</v>
      </c>
      <c r="F8384" s="23">
        <v>30</v>
      </c>
      <c r="G8384" s="23">
        <v>100</v>
      </c>
      <c r="H8384" s="25">
        <v>6.8110842700000003</v>
      </c>
    </row>
    <row r="8385" spans="1:8">
      <c r="A8385" s="23">
        <v>8382</v>
      </c>
      <c r="B8385" s="23">
        <v>1500</v>
      </c>
      <c r="C8385" s="23">
        <v>0.7</v>
      </c>
      <c r="D8385" s="23">
        <v>500</v>
      </c>
      <c r="E8385" s="23">
        <v>1</v>
      </c>
      <c r="F8385" s="23">
        <v>60</v>
      </c>
      <c r="G8385" s="23">
        <v>0</v>
      </c>
      <c r="H8385" s="25">
        <v>8.3467369080000005</v>
      </c>
    </row>
    <row r="8386" spans="1:8">
      <c r="A8386" s="23">
        <v>8383</v>
      </c>
      <c r="B8386" s="23">
        <v>1500</v>
      </c>
      <c r="C8386" s="23">
        <v>0.7</v>
      </c>
      <c r="D8386" s="23">
        <v>500</v>
      </c>
      <c r="E8386" s="23">
        <v>1</v>
      </c>
      <c r="F8386" s="23">
        <v>60</v>
      </c>
      <c r="G8386" s="23">
        <v>5</v>
      </c>
      <c r="H8386" s="25">
        <v>6.9164624210000003</v>
      </c>
    </row>
    <row r="8387" spans="1:8">
      <c r="A8387" s="23">
        <v>8384</v>
      </c>
      <c r="B8387" s="23">
        <v>1500</v>
      </c>
      <c r="C8387" s="23">
        <v>0.7</v>
      </c>
      <c r="D8387" s="23">
        <v>500</v>
      </c>
      <c r="E8387" s="23">
        <v>1</v>
      </c>
      <c r="F8387" s="23">
        <v>60</v>
      </c>
      <c r="G8387" s="23">
        <v>10</v>
      </c>
      <c r="H8387" s="25">
        <v>6.685076714</v>
      </c>
    </row>
    <row r="8388" spans="1:8">
      <c r="A8388" s="23">
        <v>8385</v>
      </c>
      <c r="B8388" s="23">
        <v>1500</v>
      </c>
      <c r="C8388" s="23">
        <v>0.7</v>
      </c>
      <c r="D8388" s="23">
        <v>500</v>
      </c>
      <c r="E8388" s="23">
        <v>1</v>
      </c>
      <c r="F8388" s="23">
        <v>60</v>
      </c>
      <c r="G8388" s="23">
        <v>40</v>
      </c>
      <c r="H8388" s="25">
        <v>6.2709040639999998</v>
      </c>
    </row>
    <row r="8389" spans="1:8">
      <c r="A8389" s="23">
        <v>8386</v>
      </c>
      <c r="B8389" s="23">
        <v>1500</v>
      </c>
      <c r="C8389" s="23">
        <v>0.7</v>
      </c>
      <c r="D8389" s="23">
        <v>500</v>
      </c>
      <c r="E8389" s="23">
        <v>1</v>
      </c>
      <c r="F8389" s="23">
        <v>60</v>
      </c>
      <c r="G8389" s="23">
        <v>70</v>
      </c>
      <c r="H8389" s="25">
        <v>5.9825606349999996</v>
      </c>
    </row>
    <row r="8390" spans="1:8">
      <c r="A8390" s="23">
        <v>8387</v>
      </c>
      <c r="B8390" s="23">
        <v>1500</v>
      </c>
      <c r="C8390" s="23">
        <v>0.7</v>
      </c>
      <c r="D8390" s="23">
        <v>500</v>
      </c>
      <c r="E8390" s="23">
        <v>1</v>
      </c>
      <c r="F8390" s="23">
        <v>60</v>
      </c>
      <c r="G8390" s="23">
        <v>100</v>
      </c>
      <c r="H8390" s="25">
        <v>5.7458391190000002</v>
      </c>
    </row>
    <row r="8391" spans="1:8">
      <c r="A8391" s="23">
        <v>8388</v>
      </c>
      <c r="B8391" s="23">
        <v>1500</v>
      </c>
      <c r="C8391" s="23">
        <v>0.7</v>
      </c>
      <c r="D8391" s="23">
        <v>500</v>
      </c>
      <c r="E8391" s="23">
        <v>5</v>
      </c>
      <c r="F8391" s="23">
        <v>0</v>
      </c>
      <c r="G8391" s="23">
        <v>0</v>
      </c>
      <c r="H8391" s="25">
        <v>19.163070680000001</v>
      </c>
    </row>
    <row r="8392" spans="1:8">
      <c r="A8392" s="23">
        <v>8389</v>
      </c>
      <c r="B8392" s="23">
        <v>1500</v>
      </c>
      <c r="C8392" s="23">
        <v>0.7</v>
      </c>
      <c r="D8392" s="23">
        <v>500</v>
      </c>
      <c r="E8392" s="23">
        <v>5</v>
      </c>
      <c r="F8392" s="23">
        <v>0</v>
      </c>
      <c r="G8392" s="23">
        <v>5</v>
      </c>
      <c r="H8392" s="25">
        <v>17.265886309999999</v>
      </c>
    </row>
    <row r="8393" spans="1:8">
      <c r="A8393" s="23">
        <v>8390</v>
      </c>
      <c r="B8393" s="23">
        <v>1500</v>
      </c>
      <c r="C8393" s="23">
        <v>0.7</v>
      </c>
      <c r="D8393" s="23">
        <v>500</v>
      </c>
      <c r="E8393" s="23">
        <v>5</v>
      </c>
      <c r="F8393" s="23">
        <v>0</v>
      </c>
      <c r="G8393" s="23">
        <v>10</v>
      </c>
      <c r="H8393" s="25">
        <v>16.311559679999998</v>
      </c>
    </row>
    <row r="8394" spans="1:8">
      <c r="A8394" s="23">
        <v>8391</v>
      </c>
      <c r="B8394" s="23">
        <v>1500</v>
      </c>
      <c r="C8394" s="23">
        <v>0.7</v>
      </c>
      <c r="D8394" s="23">
        <v>500</v>
      </c>
      <c r="E8394" s="23">
        <v>5</v>
      </c>
      <c r="F8394" s="23">
        <v>0</v>
      </c>
      <c r="G8394" s="23">
        <v>40</v>
      </c>
      <c r="H8394" s="25">
        <v>14.52292252</v>
      </c>
    </row>
    <row r="8395" spans="1:8">
      <c r="A8395" s="23">
        <v>8392</v>
      </c>
      <c r="B8395" s="23">
        <v>1500</v>
      </c>
      <c r="C8395" s="23">
        <v>0.7</v>
      </c>
      <c r="D8395" s="23">
        <v>500</v>
      </c>
      <c r="E8395" s="23">
        <v>5</v>
      </c>
      <c r="F8395" s="23">
        <v>0</v>
      </c>
      <c r="G8395" s="23">
        <v>70</v>
      </c>
      <c r="H8395" s="25">
        <v>13.44086742</v>
      </c>
    </row>
    <row r="8396" spans="1:8">
      <c r="A8396" s="23">
        <v>8393</v>
      </c>
      <c r="B8396" s="23">
        <v>1500</v>
      </c>
      <c r="C8396" s="23">
        <v>0.7</v>
      </c>
      <c r="D8396" s="23">
        <v>500</v>
      </c>
      <c r="E8396" s="23">
        <v>5</v>
      </c>
      <c r="F8396" s="23">
        <v>0</v>
      </c>
      <c r="G8396" s="23">
        <v>100</v>
      </c>
      <c r="H8396" s="25">
        <v>12.545082089999999</v>
      </c>
    </row>
    <row r="8397" spans="1:8">
      <c r="A8397" s="23">
        <v>8394</v>
      </c>
      <c r="B8397" s="23">
        <v>1500</v>
      </c>
      <c r="C8397" s="23">
        <v>0.7</v>
      </c>
      <c r="D8397" s="23">
        <v>500</v>
      </c>
      <c r="E8397" s="23">
        <v>5</v>
      </c>
      <c r="F8397" s="23">
        <v>30</v>
      </c>
      <c r="G8397" s="23">
        <v>0</v>
      </c>
      <c r="H8397" s="25">
        <v>18.110328670000001</v>
      </c>
    </row>
    <row r="8398" spans="1:8">
      <c r="A8398" s="23">
        <v>8395</v>
      </c>
      <c r="B8398" s="23">
        <v>1500</v>
      </c>
      <c r="C8398" s="23">
        <v>0.7</v>
      </c>
      <c r="D8398" s="23">
        <v>500</v>
      </c>
      <c r="E8398" s="23">
        <v>5</v>
      </c>
      <c r="F8398" s="23">
        <v>30</v>
      </c>
      <c r="G8398" s="23">
        <v>5</v>
      </c>
      <c r="H8398" s="25">
        <v>16.19649506</v>
      </c>
    </row>
    <row r="8399" spans="1:8">
      <c r="A8399" s="23">
        <v>8396</v>
      </c>
      <c r="B8399" s="23">
        <v>1500</v>
      </c>
      <c r="C8399" s="23">
        <v>0.7</v>
      </c>
      <c r="D8399" s="23">
        <v>500</v>
      </c>
      <c r="E8399" s="23">
        <v>5</v>
      </c>
      <c r="F8399" s="23">
        <v>30</v>
      </c>
      <c r="G8399" s="23">
        <v>10</v>
      </c>
      <c r="H8399" s="25">
        <v>15.28866768</v>
      </c>
    </row>
    <row r="8400" spans="1:8">
      <c r="A8400" s="23">
        <v>8397</v>
      </c>
      <c r="B8400" s="23">
        <v>1500</v>
      </c>
      <c r="C8400" s="23">
        <v>0.7</v>
      </c>
      <c r="D8400" s="23">
        <v>500</v>
      </c>
      <c r="E8400" s="23">
        <v>5</v>
      </c>
      <c r="F8400" s="23">
        <v>30</v>
      </c>
      <c r="G8400" s="23">
        <v>40</v>
      </c>
      <c r="H8400" s="25">
        <v>13.54288197</v>
      </c>
    </row>
    <row r="8401" spans="1:8">
      <c r="A8401" s="23">
        <v>8398</v>
      </c>
      <c r="B8401" s="23">
        <v>1500</v>
      </c>
      <c r="C8401" s="23">
        <v>0.7</v>
      </c>
      <c r="D8401" s="23">
        <v>500</v>
      </c>
      <c r="E8401" s="23">
        <v>5</v>
      </c>
      <c r="F8401" s="23">
        <v>30</v>
      </c>
      <c r="G8401" s="23">
        <v>70</v>
      </c>
      <c r="H8401" s="25">
        <v>12.464086529999999</v>
      </c>
    </row>
    <row r="8402" spans="1:8">
      <c r="A8402" s="23">
        <v>8399</v>
      </c>
      <c r="B8402" s="23">
        <v>1500</v>
      </c>
      <c r="C8402" s="23">
        <v>0.7</v>
      </c>
      <c r="D8402" s="23">
        <v>500</v>
      </c>
      <c r="E8402" s="23">
        <v>5</v>
      </c>
      <c r="F8402" s="23">
        <v>30</v>
      </c>
      <c r="G8402" s="23">
        <v>100</v>
      </c>
      <c r="H8402" s="25">
        <v>11.651227949999999</v>
      </c>
    </row>
    <row r="8403" spans="1:8">
      <c r="A8403" s="23">
        <v>8400</v>
      </c>
      <c r="B8403" s="23">
        <v>1500</v>
      </c>
      <c r="C8403" s="23">
        <v>0.7</v>
      </c>
      <c r="D8403" s="23">
        <v>500</v>
      </c>
      <c r="E8403" s="23">
        <v>5</v>
      </c>
      <c r="F8403" s="23">
        <v>60</v>
      </c>
      <c r="G8403" s="23">
        <v>0</v>
      </c>
      <c r="H8403" s="25">
        <v>14.44008446</v>
      </c>
    </row>
    <row r="8404" spans="1:8">
      <c r="A8404" s="23">
        <v>8401</v>
      </c>
      <c r="B8404" s="23">
        <v>1500</v>
      </c>
      <c r="C8404" s="23">
        <v>0.7</v>
      </c>
      <c r="D8404" s="23">
        <v>500</v>
      </c>
      <c r="E8404" s="23">
        <v>5</v>
      </c>
      <c r="F8404" s="23">
        <v>60</v>
      </c>
      <c r="G8404" s="23">
        <v>5</v>
      </c>
      <c r="H8404" s="25">
        <v>12.300951</v>
      </c>
    </row>
    <row r="8405" spans="1:8">
      <c r="A8405" s="23">
        <v>8402</v>
      </c>
      <c r="B8405" s="23">
        <v>1500</v>
      </c>
      <c r="C8405" s="23">
        <v>0.7</v>
      </c>
      <c r="D8405" s="23">
        <v>500</v>
      </c>
      <c r="E8405" s="23">
        <v>5</v>
      </c>
      <c r="F8405" s="23">
        <v>60</v>
      </c>
      <c r="G8405" s="23">
        <v>10</v>
      </c>
      <c r="H8405" s="25">
        <v>11.49560833</v>
      </c>
    </row>
    <row r="8406" spans="1:8">
      <c r="A8406" s="23">
        <v>8403</v>
      </c>
      <c r="B8406" s="23">
        <v>1500</v>
      </c>
      <c r="C8406" s="23">
        <v>0.7</v>
      </c>
      <c r="D8406" s="23">
        <v>500</v>
      </c>
      <c r="E8406" s="23">
        <v>5</v>
      </c>
      <c r="F8406" s="23">
        <v>60</v>
      </c>
      <c r="G8406" s="23">
        <v>40</v>
      </c>
      <c r="H8406" s="25">
        <v>10.07402229</v>
      </c>
    </row>
    <row r="8407" spans="1:8">
      <c r="A8407" s="23">
        <v>8404</v>
      </c>
      <c r="B8407" s="23">
        <v>1500</v>
      </c>
      <c r="C8407" s="23">
        <v>0.7</v>
      </c>
      <c r="D8407" s="23">
        <v>500</v>
      </c>
      <c r="E8407" s="23">
        <v>5</v>
      </c>
      <c r="F8407" s="23">
        <v>60</v>
      </c>
      <c r="G8407" s="23">
        <v>70</v>
      </c>
      <c r="H8407" s="25">
        <v>9.2013072969999996</v>
      </c>
    </row>
    <row r="8408" spans="1:8">
      <c r="A8408" s="23">
        <v>8405</v>
      </c>
      <c r="B8408" s="23">
        <v>1500</v>
      </c>
      <c r="C8408" s="23">
        <v>0.7</v>
      </c>
      <c r="D8408" s="23">
        <v>500</v>
      </c>
      <c r="E8408" s="23">
        <v>5</v>
      </c>
      <c r="F8408" s="23">
        <v>60</v>
      </c>
      <c r="G8408" s="23">
        <v>100</v>
      </c>
      <c r="H8408" s="25">
        <v>8.5731801989999994</v>
      </c>
    </row>
    <row r="8409" spans="1:8">
      <c r="A8409" s="23">
        <v>8406</v>
      </c>
      <c r="B8409" s="23">
        <v>1500</v>
      </c>
      <c r="C8409" s="23">
        <v>0.7</v>
      </c>
      <c r="D8409" s="23">
        <v>500</v>
      </c>
      <c r="E8409" s="23">
        <v>10</v>
      </c>
      <c r="F8409" s="23">
        <v>0</v>
      </c>
      <c r="G8409" s="23">
        <v>0</v>
      </c>
      <c r="H8409" s="25">
        <v>20.951313020000001</v>
      </c>
    </row>
    <row r="8410" spans="1:8">
      <c r="A8410" s="23">
        <v>8407</v>
      </c>
      <c r="B8410" s="23">
        <v>1500</v>
      </c>
      <c r="C8410" s="23">
        <v>0.7</v>
      </c>
      <c r="D8410" s="23">
        <v>500</v>
      </c>
      <c r="E8410" s="23">
        <v>10</v>
      </c>
      <c r="F8410" s="23">
        <v>0</v>
      </c>
      <c r="G8410" s="23">
        <v>5</v>
      </c>
      <c r="H8410" s="25">
        <v>18.662323000000001</v>
      </c>
    </row>
    <row r="8411" spans="1:8">
      <c r="A8411" s="23">
        <v>8408</v>
      </c>
      <c r="B8411" s="23">
        <v>1500</v>
      </c>
      <c r="C8411" s="23">
        <v>0.7</v>
      </c>
      <c r="D8411" s="23">
        <v>500</v>
      </c>
      <c r="E8411" s="23">
        <v>10</v>
      </c>
      <c r="F8411" s="23">
        <v>0</v>
      </c>
      <c r="G8411" s="23">
        <v>10</v>
      </c>
      <c r="H8411" s="25">
        <v>17.549131389999999</v>
      </c>
    </row>
    <row r="8412" spans="1:8">
      <c r="A8412" s="23">
        <v>8409</v>
      </c>
      <c r="B8412" s="23">
        <v>1500</v>
      </c>
      <c r="C8412" s="23">
        <v>0.7</v>
      </c>
      <c r="D8412" s="23">
        <v>500</v>
      </c>
      <c r="E8412" s="23">
        <v>10</v>
      </c>
      <c r="F8412" s="23">
        <v>0</v>
      </c>
      <c r="G8412" s="23">
        <v>40</v>
      </c>
      <c r="H8412" s="25">
        <v>15.47808075</v>
      </c>
    </row>
    <row r="8413" spans="1:8">
      <c r="A8413" s="23">
        <v>8410</v>
      </c>
      <c r="B8413" s="23">
        <v>1500</v>
      </c>
      <c r="C8413" s="23">
        <v>0.7</v>
      </c>
      <c r="D8413" s="23">
        <v>500</v>
      </c>
      <c r="E8413" s="23">
        <v>10</v>
      </c>
      <c r="F8413" s="23">
        <v>0</v>
      </c>
      <c r="G8413" s="23">
        <v>70</v>
      </c>
      <c r="H8413" s="25">
        <v>14.33167744</v>
      </c>
    </row>
    <row r="8414" spans="1:8">
      <c r="A8414" s="23">
        <v>8411</v>
      </c>
      <c r="B8414" s="23">
        <v>1500</v>
      </c>
      <c r="C8414" s="23">
        <v>0.7</v>
      </c>
      <c r="D8414" s="23">
        <v>500</v>
      </c>
      <c r="E8414" s="23">
        <v>10</v>
      </c>
      <c r="F8414" s="23">
        <v>0</v>
      </c>
      <c r="G8414" s="23">
        <v>100</v>
      </c>
      <c r="H8414" s="25">
        <v>13.2139101</v>
      </c>
    </row>
    <row r="8415" spans="1:8">
      <c r="A8415" s="23">
        <v>8412</v>
      </c>
      <c r="B8415" s="23">
        <v>1500</v>
      </c>
      <c r="C8415" s="23">
        <v>0.7</v>
      </c>
      <c r="D8415" s="23">
        <v>500</v>
      </c>
      <c r="E8415" s="23">
        <v>10</v>
      </c>
      <c r="F8415" s="23">
        <v>30</v>
      </c>
      <c r="G8415" s="23">
        <v>0</v>
      </c>
      <c r="H8415" s="25">
        <v>19.589141850000001</v>
      </c>
    </row>
    <row r="8416" spans="1:8">
      <c r="A8416" s="23">
        <v>8413</v>
      </c>
      <c r="B8416" s="23">
        <v>1500</v>
      </c>
      <c r="C8416" s="23">
        <v>0.7</v>
      </c>
      <c r="D8416" s="23">
        <v>500</v>
      </c>
      <c r="E8416" s="23">
        <v>10</v>
      </c>
      <c r="F8416" s="23">
        <v>30</v>
      </c>
      <c r="G8416" s="23">
        <v>5</v>
      </c>
      <c r="H8416" s="25">
        <v>17.395820619999999</v>
      </c>
    </row>
    <row r="8417" spans="1:8">
      <c r="A8417" s="23">
        <v>8414</v>
      </c>
      <c r="B8417" s="23">
        <v>1500</v>
      </c>
      <c r="C8417" s="23">
        <v>0.7</v>
      </c>
      <c r="D8417" s="23">
        <v>500</v>
      </c>
      <c r="E8417" s="23">
        <v>10</v>
      </c>
      <c r="F8417" s="23">
        <v>30</v>
      </c>
      <c r="G8417" s="23">
        <v>10</v>
      </c>
      <c r="H8417" s="25">
        <v>16.361989980000001</v>
      </c>
    </row>
    <row r="8418" spans="1:8">
      <c r="A8418" s="23">
        <v>8415</v>
      </c>
      <c r="B8418" s="23">
        <v>1500</v>
      </c>
      <c r="C8418" s="23">
        <v>0.7</v>
      </c>
      <c r="D8418" s="23">
        <v>500</v>
      </c>
      <c r="E8418" s="23">
        <v>10</v>
      </c>
      <c r="F8418" s="23">
        <v>30</v>
      </c>
      <c r="G8418" s="23">
        <v>40</v>
      </c>
      <c r="H8418" s="25">
        <v>14.441260339999999</v>
      </c>
    </row>
    <row r="8419" spans="1:8">
      <c r="A8419" s="23">
        <v>8416</v>
      </c>
      <c r="B8419" s="23">
        <v>1500</v>
      </c>
      <c r="C8419" s="23">
        <v>0.7</v>
      </c>
      <c r="D8419" s="23">
        <v>500</v>
      </c>
      <c r="E8419" s="23">
        <v>10</v>
      </c>
      <c r="F8419" s="23">
        <v>30</v>
      </c>
      <c r="G8419" s="23">
        <v>70</v>
      </c>
      <c r="H8419" s="25">
        <v>13.11977959</v>
      </c>
    </row>
    <row r="8420" spans="1:8">
      <c r="A8420" s="23">
        <v>8417</v>
      </c>
      <c r="B8420" s="23">
        <v>1500</v>
      </c>
      <c r="C8420" s="23">
        <v>0.7</v>
      </c>
      <c r="D8420" s="23">
        <v>500</v>
      </c>
      <c r="E8420" s="23">
        <v>10</v>
      </c>
      <c r="F8420" s="23">
        <v>30</v>
      </c>
      <c r="G8420" s="23">
        <v>100</v>
      </c>
      <c r="H8420" s="25">
        <v>12.04663467</v>
      </c>
    </row>
    <row r="8421" spans="1:8">
      <c r="A8421" s="23">
        <v>8418</v>
      </c>
      <c r="B8421" s="23">
        <v>1500</v>
      </c>
      <c r="C8421" s="23">
        <v>0.7</v>
      </c>
      <c r="D8421" s="23">
        <v>500</v>
      </c>
      <c r="E8421" s="23">
        <v>10</v>
      </c>
      <c r="F8421" s="23">
        <v>60</v>
      </c>
      <c r="G8421" s="23">
        <v>0</v>
      </c>
      <c r="H8421" s="25">
        <v>15.289408679999999</v>
      </c>
    </row>
    <row r="8422" spans="1:8">
      <c r="A8422" s="23">
        <v>8419</v>
      </c>
      <c r="B8422" s="23">
        <v>1500</v>
      </c>
      <c r="C8422" s="23">
        <v>0.7</v>
      </c>
      <c r="D8422" s="23">
        <v>500</v>
      </c>
      <c r="E8422" s="23">
        <v>10</v>
      </c>
      <c r="F8422" s="23">
        <v>60</v>
      </c>
      <c r="G8422" s="23">
        <v>5</v>
      </c>
      <c r="H8422" s="25">
        <v>12.938581470000001</v>
      </c>
    </row>
    <row r="8423" spans="1:8">
      <c r="A8423" s="23">
        <v>8420</v>
      </c>
      <c r="B8423" s="23">
        <v>1500</v>
      </c>
      <c r="C8423" s="23">
        <v>0.7</v>
      </c>
      <c r="D8423" s="23">
        <v>500</v>
      </c>
      <c r="E8423" s="23">
        <v>10</v>
      </c>
      <c r="F8423" s="23">
        <v>60</v>
      </c>
      <c r="G8423" s="23">
        <v>10</v>
      </c>
      <c r="H8423" s="25">
        <v>11.91190147</v>
      </c>
    </row>
    <row r="8424" spans="1:8">
      <c r="A8424" s="23">
        <v>8421</v>
      </c>
      <c r="B8424" s="23">
        <v>1500</v>
      </c>
      <c r="C8424" s="23">
        <v>0.7</v>
      </c>
      <c r="D8424" s="23">
        <v>500</v>
      </c>
      <c r="E8424" s="23">
        <v>10</v>
      </c>
      <c r="F8424" s="23">
        <v>60</v>
      </c>
      <c r="G8424" s="23">
        <v>40</v>
      </c>
      <c r="H8424" s="25">
        <v>10.270806309999999</v>
      </c>
    </row>
    <row r="8425" spans="1:8">
      <c r="A8425" s="23">
        <v>8422</v>
      </c>
      <c r="B8425" s="23">
        <v>1500</v>
      </c>
      <c r="C8425" s="23">
        <v>0.7</v>
      </c>
      <c r="D8425" s="23">
        <v>500</v>
      </c>
      <c r="E8425" s="23">
        <v>10</v>
      </c>
      <c r="F8425" s="23">
        <v>60</v>
      </c>
      <c r="G8425" s="23">
        <v>70</v>
      </c>
      <c r="H8425" s="25">
        <v>9.419126511</v>
      </c>
    </row>
    <row r="8426" spans="1:8">
      <c r="A8426" s="23">
        <v>8423</v>
      </c>
      <c r="B8426" s="23">
        <v>1500</v>
      </c>
      <c r="C8426" s="23">
        <v>0.7</v>
      </c>
      <c r="D8426" s="23">
        <v>500</v>
      </c>
      <c r="E8426" s="23">
        <v>10</v>
      </c>
      <c r="F8426" s="23">
        <v>60</v>
      </c>
      <c r="G8426" s="23">
        <v>100</v>
      </c>
      <c r="H8426" s="25">
        <v>8.7920885089999992</v>
      </c>
    </row>
    <row r="8427" spans="1:8">
      <c r="A8427" s="23">
        <v>8424</v>
      </c>
      <c r="B8427" s="23">
        <v>1500</v>
      </c>
      <c r="C8427" s="23">
        <v>0.7</v>
      </c>
      <c r="D8427" s="23">
        <v>500</v>
      </c>
      <c r="E8427" s="23">
        <v>20</v>
      </c>
      <c r="F8427" s="23">
        <v>0</v>
      </c>
      <c r="G8427" s="23">
        <v>0</v>
      </c>
      <c r="H8427" s="25">
        <v>21.707218170000001</v>
      </c>
    </row>
    <row r="8428" spans="1:8">
      <c r="A8428" s="23">
        <v>8425</v>
      </c>
      <c r="B8428" s="23">
        <v>1500</v>
      </c>
      <c r="C8428" s="23">
        <v>0.7</v>
      </c>
      <c r="D8428" s="23">
        <v>500</v>
      </c>
      <c r="E8428" s="23">
        <v>20</v>
      </c>
      <c r="F8428" s="23">
        <v>0</v>
      </c>
      <c r="G8428" s="23">
        <v>5</v>
      </c>
      <c r="H8428" s="25">
        <v>19.36561966</v>
      </c>
    </row>
    <row r="8429" spans="1:8">
      <c r="A8429" s="23">
        <v>8426</v>
      </c>
      <c r="B8429" s="23">
        <v>1500</v>
      </c>
      <c r="C8429" s="23">
        <v>0.7</v>
      </c>
      <c r="D8429" s="23">
        <v>500</v>
      </c>
      <c r="E8429" s="23">
        <v>20</v>
      </c>
      <c r="F8429" s="23">
        <v>0</v>
      </c>
      <c r="G8429" s="23">
        <v>10</v>
      </c>
      <c r="H8429" s="25">
        <v>18.215661999999998</v>
      </c>
    </row>
    <row r="8430" spans="1:8">
      <c r="A8430" s="23">
        <v>8427</v>
      </c>
      <c r="B8430" s="23">
        <v>1500</v>
      </c>
      <c r="C8430" s="23">
        <v>0.7</v>
      </c>
      <c r="D8430" s="23">
        <v>500</v>
      </c>
      <c r="E8430" s="23">
        <v>20</v>
      </c>
      <c r="F8430" s="23">
        <v>0</v>
      </c>
      <c r="G8430" s="23">
        <v>40</v>
      </c>
      <c r="H8430" s="25">
        <v>16.055141450000001</v>
      </c>
    </row>
    <row r="8431" spans="1:8">
      <c r="A8431" s="23">
        <v>8428</v>
      </c>
      <c r="B8431" s="23">
        <v>1500</v>
      </c>
      <c r="C8431" s="23">
        <v>0.7</v>
      </c>
      <c r="D8431" s="23">
        <v>500</v>
      </c>
      <c r="E8431" s="23">
        <v>20</v>
      </c>
      <c r="F8431" s="23">
        <v>0</v>
      </c>
      <c r="G8431" s="23">
        <v>70</v>
      </c>
      <c r="H8431" s="25">
        <v>14.51135826</v>
      </c>
    </row>
    <row r="8432" spans="1:8">
      <c r="A8432" s="23">
        <v>8429</v>
      </c>
      <c r="B8432" s="23">
        <v>1500</v>
      </c>
      <c r="C8432" s="23">
        <v>0.7</v>
      </c>
      <c r="D8432" s="23">
        <v>500</v>
      </c>
      <c r="E8432" s="23">
        <v>20</v>
      </c>
      <c r="F8432" s="23">
        <v>0</v>
      </c>
      <c r="G8432" s="23">
        <v>100</v>
      </c>
      <c r="H8432" s="25">
        <v>13.34522533</v>
      </c>
    </row>
    <row r="8433" spans="1:8">
      <c r="A8433" s="23">
        <v>8430</v>
      </c>
      <c r="B8433" s="23">
        <v>1500</v>
      </c>
      <c r="C8433" s="23">
        <v>0.7</v>
      </c>
      <c r="D8433" s="23">
        <v>500</v>
      </c>
      <c r="E8433" s="23">
        <v>20</v>
      </c>
      <c r="F8433" s="23">
        <v>30</v>
      </c>
      <c r="G8433" s="23">
        <v>0</v>
      </c>
      <c r="H8433" s="25">
        <v>20.278396610000001</v>
      </c>
    </row>
    <row r="8434" spans="1:8">
      <c r="A8434" s="23">
        <v>8431</v>
      </c>
      <c r="B8434" s="23">
        <v>1500</v>
      </c>
      <c r="C8434" s="23">
        <v>0.7</v>
      </c>
      <c r="D8434" s="23">
        <v>500</v>
      </c>
      <c r="E8434" s="23">
        <v>20</v>
      </c>
      <c r="F8434" s="23">
        <v>30</v>
      </c>
      <c r="G8434" s="23">
        <v>5</v>
      </c>
      <c r="H8434" s="25">
        <v>18.048366550000001</v>
      </c>
    </row>
    <row r="8435" spans="1:8">
      <c r="A8435" s="23">
        <v>8432</v>
      </c>
      <c r="B8435" s="23">
        <v>1500</v>
      </c>
      <c r="C8435" s="23">
        <v>0.7</v>
      </c>
      <c r="D8435" s="23">
        <v>500</v>
      </c>
      <c r="E8435" s="23">
        <v>20</v>
      </c>
      <c r="F8435" s="23">
        <v>30</v>
      </c>
      <c r="G8435" s="23">
        <v>10</v>
      </c>
      <c r="H8435" s="25">
        <v>16.980510710000001</v>
      </c>
    </row>
    <row r="8436" spans="1:8">
      <c r="A8436" s="23">
        <v>8433</v>
      </c>
      <c r="B8436" s="23">
        <v>1500</v>
      </c>
      <c r="C8436" s="23">
        <v>0.7</v>
      </c>
      <c r="D8436" s="23">
        <v>500</v>
      </c>
      <c r="E8436" s="23">
        <v>20</v>
      </c>
      <c r="F8436" s="23">
        <v>30</v>
      </c>
      <c r="G8436" s="23">
        <v>40</v>
      </c>
      <c r="H8436" s="25">
        <v>14.658773419999999</v>
      </c>
    </row>
    <row r="8437" spans="1:8">
      <c r="A8437" s="23">
        <v>8434</v>
      </c>
      <c r="B8437" s="23">
        <v>1500</v>
      </c>
      <c r="C8437" s="23">
        <v>0.7</v>
      </c>
      <c r="D8437" s="23">
        <v>500</v>
      </c>
      <c r="E8437" s="23">
        <v>20</v>
      </c>
      <c r="F8437" s="23">
        <v>30</v>
      </c>
      <c r="G8437" s="23">
        <v>70</v>
      </c>
      <c r="H8437" s="25">
        <v>13.264631270000001</v>
      </c>
    </row>
    <row r="8438" spans="1:8">
      <c r="A8438" s="23">
        <v>8435</v>
      </c>
      <c r="B8438" s="23">
        <v>1500</v>
      </c>
      <c r="C8438" s="23">
        <v>0.7</v>
      </c>
      <c r="D8438" s="23">
        <v>500</v>
      </c>
      <c r="E8438" s="23">
        <v>20</v>
      </c>
      <c r="F8438" s="23">
        <v>30</v>
      </c>
      <c r="G8438" s="23">
        <v>100</v>
      </c>
      <c r="H8438" s="25">
        <v>12.24422264</v>
      </c>
    </row>
    <row r="8439" spans="1:8">
      <c r="A8439" s="23">
        <v>8436</v>
      </c>
      <c r="B8439" s="23">
        <v>1500</v>
      </c>
      <c r="C8439" s="23">
        <v>0.7</v>
      </c>
      <c r="D8439" s="23">
        <v>500</v>
      </c>
      <c r="E8439" s="23">
        <v>20</v>
      </c>
      <c r="F8439" s="23">
        <v>60</v>
      </c>
      <c r="G8439" s="23">
        <v>0</v>
      </c>
      <c r="H8439" s="25">
        <v>15.75790978</v>
      </c>
    </row>
    <row r="8440" spans="1:8">
      <c r="A8440" s="23">
        <v>8437</v>
      </c>
      <c r="B8440" s="23">
        <v>1500</v>
      </c>
      <c r="C8440" s="23">
        <v>0.7</v>
      </c>
      <c r="D8440" s="23">
        <v>500</v>
      </c>
      <c r="E8440" s="23">
        <v>20</v>
      </c>
      <c r="F8440" s="23">
        <v>60</v>
      </c>
      <c r="G8440" s="23">
        <v>5</v>
      </c>
      <c r="H8440" s="25">
        <v>13.081470489999999</v>
      </c>
    </row>
    <row r="8441" spans="1:8">
      <c r="A8441" s="23">
        <v>8438</v>
      </c>
      <c r="B8441" s="23">
        <v>1500</v>
      </c>
      <c r="C8441" s="23">
        <v>0.7</v>
      </c>
      <c r="D8441" s="23">
        <v>500</v>
      </c>
      <c r="E8441" s="23">
        <v>20</v>
      </c>
      <c r="F8441" s="23">
        <v>60</v>
      </c>
      <c r="G8441" s="23">
        <v>10</v>
      </c>
      <c r="H8441" s="25">
        <v>12.12104607</v>
      </c>
    </row>
    <row r="8442" spans="1:8">
      <c r="A8442" s="23">
        <v>8439</v>
      </c>
      <c r="B8442" s="23">
        <v>1500</v>
      </c>
      <c r="C8442" s="23">
        <v>0.7</v>
      </c>
      <c r="D8442" s="23">
        <v>500</v>
      </c>
      <c r="E8442" s="23">
        <v>20</v>
      </c>
      <c r="F8442" s="23">
        <v>60</v>
      </c>
      <c r="G8442" s="23">
        <v>40</v>
      </c>
      <c r="H8442" s="25">
        <v>10.52490521</v>
      </c>
    </row>
    <row r="8443" spans="1:8">
      <c r="A8443" s="23">
        <v>8440</v>
      </c>
      <c r="B8443" s="23">
        <v>1500</v>
      </c>
      <c r="C8443" s="23">
        <v>0.7</v>
      </c>
      <c r="D8443" s="23">
        <v>500</v>
      </c>
      <c r="E8443" s="23">
        <v>20</v>
      </c>
      <c r="F8443" s="23">
        <v>60</v>
      </c>
      <c r="G8443" s="23">
        <v>70</v>
      </c>
      <c r="H8443" s="25">
        <v>9.6855382920000004</v>
      </c>
    </row>
    <row r="8444" spans="1:8">
      <c r="A8444" s="23">
        <v>8441</v>
      </c>
      <c r="B8444" s="23">
        <v>1500</v>
      </c>
      <c r="C8444" s="23">
        <v>0.7</v>
      </c>
      <c r="D8444" s="23">
        <v>500</v>
      </c>
      <c r="E8444" s="23">
        <v>20</v>
      </c>
      <c r="F8444" s="23">
        <v>60</v>
      </c>
      <c r="G8444" s="23">
        <v>100</v>
      </c>
      <c r="H8444" s="25">
        <v>9.0640163420000004</v>
      </c>
    </row>
    <row r="8445" spans="1:8">
      <c r="A8445" s="23">
        <v>8442</v>
      </c>
      <c r="B8445" s="23">
        <v>1500</v>
      </c>
      <c r="C8445" s="23">
        <v>0.7</v>
      </c>
      <c r="D8445" s="23">
        <v>500</v>
      </c>
      <c r="E8445" s="23">
        <v>50</v>
      </c>
      <c r="F8445" s="23">
        <v>0</v>
      </c>
      <c r="G8445" s="23">
        <v>0</v>
      </c>
      <c r="H8445" s="25">
        <v>22.208267209999999</v>
      </c>
    </row>
    <row r="8446" spans="1:8">
      <c r="A8446" s="23">
        <v>8443</v>
      </c>
      <c r="B8446" s="23">
        <v>1500</v>
      </c>
      <c r="C8446" s="23">
        <v>0.7</v>
      </c>
      <c r="D8446" s="23">
        <v>500</v>
      </c>
      <c r="E8446" s="23">
        <v>50</v>
      </c>
      <c r="F8446" s="23">
        <v>0</v>
      </c>
      <c r="G8446" s="23">
        <v>5</v>
      </c>
      <c r="H8446" s="25">
        <v>19.781307219999999</v>
      </c>
    </row>
    <row r="8447" spans="1:8">
      <c r="A8447" s="23">
        <v>8444</v>
      </c>
      <c r="B8447" s="23">
        <v>1500</v>
      </c>
      <c r="C8447" s="23">
        <v>0.7</v>
      </c>
      <c r="D8447" s="23">
        <v>500</v>
      </c>
      <c r="E8447" s="23">
        <v>50</v>
      </c>
      <c r="F8447" s="23">
        <v>0</v>
      </c>
      <c r="G8447" s="23">
        <v>10</v>
      </c>
      <c r="H8447" s="25">
        <v>18.578094480000001</v>
      </c>
    </row>
    <row r="8448" spans="1:8">
      <c r="A8448" s="23">
        <v>8445</v>
      </c>
      <c r="B8448" s="23">
        <v>1500</v>
      </c>
      <c r="C8448" s="23">
        <v>0.7</v>
      </c>
      <c r="D8448" s="23">
        <v>500</v>
      </c>
      <c r="E8448" s="23">
        <v>50</v>
      </c>
      <c r="F8448" s="23">
        <v>0</v>
      </c>
      <c r="G8448" s="23">
        <v>40</v>
      </c>
      <c r="H8448" s="25">
        <v>16.322118759999999</v>
      </c>
    </row>
    <row r="8449" spans="1:8">
      <c r="A8449" s="23">
        <v>8446</v>
      </c>
      <c r="B8449" s="23">
        <v>1500</v>
      </c>
      <c r="C8449" s="23">
        <v>0.7</v>
      </c>
      <c r="D8449" s="23">
        <v>500</v>
      </c>
      <c r="E8449" s="23">
        <v>50</v>
      </c>
      <c r="F8449" s="23">
        <v>0</v>
      </c>
      <c r="G8449" s="23">
        <v>70</v>
      </c>
      <c r="H8449" s="25">
        <v>14.8020134</v>
      </c>
    </row>
    <row r="8450" spans="1:8">
      <c r="A8450" s="23">
        <v>8447</v>
      </c>
      <c r="B8450" s="23">
        <v>1500</v>
      </c>
      <c r="C8450" s="23">
        <v>0.7</v>
      </c>
      <c r="D8450" s="23">
        <v>500</v>
      </c>
      <c r="E8450" s="23">
        <v>50</v>
      </c>
      <c r="F8450" s="23">
        <v>0</v>
      </c>
      <c r="G8450" s="23">
        <v>100</v>
      </c>
      <c r="H8450" s="25">
        <v>13.58200836</v>
      </c>
    </row>
    <row r="8451" spans="1:8">
      <c r="A8451" s="23">
        <v>8448</v>
      </c>
      <c r="B8451" s="23">
        <v>1500</v>
      </c>
      <c r="C8451" s="23">
        <v>0.7</v>
      </c>
      <c r="D8451" s="23">
        <v>500</v>
      </c>
      <c r="E8451" s="23">
        <v>50</v>
      </c>
      <c r="F8451" s="23">
        <v>30</v>
      </c>
      <c r="G8451" s="23">
        <v>0</v>
      </c>
      <c r="H8451" s="25">
        <v>20.704246520000002</v>
      </c>
    </row>
    <row r="8452" spans="1:8">
      <c r="A8452" s="23">
        <v>8449</v>
      </c>
      <c r="B8452" s="23">
        <v>1500</v>
      </c>
      <c r="C8452" s="23">
        <v>0.7</v>
      </c>
      <c r="D8452" s="23">
        <v>500</v>
      </c>
      <c r="E8452" s="23">
        <v>50</v>
      </c>
      <c r="F8452" s="23">
        <v>30</v>
      </c>
      <c r="G8452" s="23">
        <v>5</v>
      </c>
      <c r="H8452" s="25">
        <v>18.398468019999999</v>
      </c>
    </row>
    <row r="8453" spans="1:8">
      <c r="A8453" s="23">
        <v>8450</v>
      </c>
      <c r="B8453" s="23">
        <v>1500</v>
      </c>
      <c r="C8453" s="23">
        <v>0.7</v>
      </c>
      <c r="D8453" s="23">
        <v>500</v>
      </c>
      <c r="E8453" s="23">
        <v>50</v>
      </c>
      <c r="F8453" s="23">
        <v>30</v>
      </c>
      <c r="G8453" s="23">
        <v>10</v>
      </c>
      <c r="H8453" s="25">
        <v>17.287681580000001</v>
      </c>
    </row>
    <row r="8454" spans="1:8">
      <c r="A8454" s="23">
        <v>8451</v>
      </c>
      <c r="B8454" s="23">
        <v>1500</v>
      </c>
      <c r="C8454" s="23">
        <v>0.7</v>
      </c>
      <c r="D8454" s="23">
        <v>500</v>
      </c>
      <c r="E8454" s="23">
        <v>50</v>
      </c>
      <c r="F8454" s="23">
        <v>30</v>
      </c>
      <c r="G8454" s="23">
        <v>40</v>
      </c>
      <c r="H8454" s="25">
        <v>14.960463519999999</v>
      </c>
    </row>
    <row r="8455" spans="1:8">
      <c r="A8455" s="23">
        <v>8452</v>
      </c>
      <c r="B8455" s="23">
        <v>1500</v>
      </c>
      <c r="C8455" s="23">
        <v>0.7</v>
      </c>
      <c r="D8455" s="23">
        <v>500</v>
      </c>
      <c r="E8455" s="23">
        <v>50</v>
      </c>
      <c r="F8455" s="23">
        <v>30</v>
      </c>
      <c r="G8455" s="23">
        <v>70</v>
      </c>
      <c r="H8455" s="25">
        <v>13.50096703</v>
      </c>
    </row>
    <row r="8456" spans="1:8">
      <c r="A8456" s="23">
        <v>8453</v>
      </c>
      <c r="B8456" s="23">
        <v>1500</v>
      </c>
      <c r="C8456" s="23">
        <v>0.7</v>
      </c>
      <c r="D8456" s="23">
        <v>500</v>
      </c>
      <c r="E8456" s="23">
        <v>50</v>
      </c>
      <c r="F8456" s="23">
        <v>30</v>
      </c>
      <c r="G8456" s="23">
        <v>100</v>
      </c>
      <c r="H8456" s="25">
        <v>12.437899590000001</v>
      </c>
    </row>
    <row r="8457" spans="1:8">
      <c r="A8457" s="23">
        <v>8454</v>
      </c>
      <c r="B8457" s="23">
        <v>1500</v>
      </c>
      <c r="C8457" s="23">
        <v>0.7</v>
      </c>
      <c r="D8457" s="23">
        <v>500</v>
      </c>
      <c r="E8457" s="23">
        <v>50</v>
      </c>
      <c r="F8457" s="23">
        <v>60</v>
      </c>
      <c r="G8457" s="23">
        <v>0</v>
      </c>
      <c r="H8457" s="25">
        <v>16.014701840000001</v>
      </c>
    </row>
    <row r="8458" spans="1:8">
      <c r="A8458" s="23">
        <v>8455</v>
      </c>
      <c r="B8458" s="23">
        <v>1500</v>
      </c>
      <c r="C8458" s="23">
        <v>0.7</v>
      </c>
      <c r="D8458" s="23">
        <v>500</v>
      </c>
      <c r="E8458" s="23">
        <v>50</v>
      </c>
      <c r="F8458" s="23">
        <v>60</v>
      </c>
      <c r="G8458" s="23">
        <v>5</v>
      </c>
      <c r="H8458" s="25">
        <v>13.31649876</v>
      </c>
    </row>
    <row r="8459" spans="1:8">
      <c r="A8459" s="23">
        <v>8456</v>
      </c>
      <c r="B8459" s="23">
        <v>1500</v>
      </c>
      <c r="C8459" s="23">
        <v>0.7</v>
      </c>
      <c r="D8459" s="23">
        <v>500</v>
      </c>
      <c r="E8459" s="23">
        <v>50</v>
      </c>
      <c r="F8459" s="23">
        <v>60</v>
      </c>
      <c r="G8459" s="23">
        <v>10</v>
      </c>
      <c r="H8459" s="25">
        <v>12.318569180000001</v>
      </c>
    </row>
    <row r="8460" spans="1:8">
      <c r="A8460" s="23">
        <v>8457</v>
      </c>
      <c r="B8460" s="23">
        <v>1500</v>
      </c>
      <c r="C8460" s="23">
        <v>0.7</v>
      </c>
      <c r="D8460" s="23">
        <v>500</v>
      </c>
      <c r="E8460" s="23">
        <v>50</v>
      </c>
      <c r="F8460" s="23">
        <v>60</v>
      </c>
      <c r="G8460" s="23">
        <v>40</v>
      </c>
      <c r="H8460" s="25">
        <v>10.66429138</v>
      </c>
    </row>
    <row r="8461" spans="1:8">
      <c r="A8461" s="23">
        <v>8458</v>
      </c>
      <c r="B8461" s="23">
        <v>1500</v>
      </c>
      <c r="C8461" s="23">
        <v>0.7</v>
      </c>
      <c r="D8461" s="23">
        <v>500</v>
      </c>
      <c r="E8461" s="23">
        <v>50</v>
      </c>
      <c r="F8461" s="23">
        <v>60</v>
      </c>
      <c r="G8461" s="23">
        <v>70</v>
      </c>
      <c r="H8461" s="25">
        <v>9.7983131409999995</v>
      </c>
    </row>
    <row r="8462" spans="1:8">
      <c r="A8462" s="23">
        <v>8459</v>
      </c>
      <c r="B8462" s="23">
        <v>1500</v>
      </c>
      <c r="C8462" s="23">
        <v>0.7</v>
      </c>
      <c r="D8462" s="23">
        <v>500</v>
      </c>
      <c r="E8462" s="23">
        <v>50</v>
      </c>
      <c r="F8462" s="23">
        <v>60</v>
      </c>
      <c r="G8462" s="23">
        <v>100</v>
      </c>
      <c r="H8462" s="25">
        <v>9.1586732860000009</v>
      </c>
    </row>
    <row r="8463" spans="1:8">
      <c r="A8463" s="23">
        <v>8460</v>
      </c>
      <c r="B8463" s="23">
        <v>1500</v>
      </c>
      <c r="C8463" s="23">
        <v>0.7</v>
      </c>
      <c r="D8463" s="23">
        <v>1000</v>
      </c>
      <c r="E8463" s="23">
        <v>1</v>
      </c>
      <c r="F8463" s="23">
        <v>0</v>
      </c>
      <c r="G8463" s="23">
        <v>0</v>
      </c>
      <c r="H8463" s="25">
        <v>13.26967526</v>
      </c>
    </row>
    <row r="8464" spans="1:8">
      <c r="A8464" s="23">
        <v>8461</v>
      </c>
      <c r="B8464" s="23">
        <v>1500</v>
      </c>
      <c r="C8464" s="23">
        <v>0.7</v>
      </c>
      <c r="D8464" s="23">
        <v>1000</v>
      </c>
      <c r="E8464" s="23">
        <v>1</v>
      </c>
      <c r="F8464" s="23">
        <v>0</v>
      </c>
      <c r="G8464" s="23">
        <v>5</v>
      </c>
      <c r="H8464" s="25">
        <v>12.17286301</v>
      </c>
    </row>
    <row r="8465" spans="1:8">
      <c r="A8465" s="23">
        <v>8462</v>
      </c>
      <c r="B8465" s="23">
        <v>1500</v>
      </c>
      <c r="C8465" s="23">
        <v>0.7</v>
      </c>
      <c r="D8465" s="23">
        <v>1000</v>
      </c>
      <c r="E8465" s="23">
        <v>1</v>
      </c>
      <c r="F8465" s="23">
        <v>0</v>
      </c>
      <c r="G8465" s="23">
        <v>10</v>
      </c>
      <c r="H8465" s="25">
        <v>11.73586083</v>
      </c>
    </row>
    <row r="8466" spans="1:8">
      <c r="A8466" s="23">
        <v>8463</v>
      </c>
      <c r="B8466" s="23">
        <v>1500</v>
      </c>
      <c r="C8466" s="23">
        <v>0.7</v>
      </c>
      <c r="D8466" s="23">
        <v>1000</v>
      </c>
      <c r="E8466" s="23">
        <v>1</v>
      </c>
      <c r="F8466" s="23">
        <v>0</v>
      </c>
      <c r="G8466" s="23">
        <v>40</v>
      </c>
      <c r="H8466" s="25">
        <v>10.827174189999999</v>
      </c>
    </row>
    <row r="8467" spans="1:8">
      <c r="A8467" s="23">
        <v>8464</v>
      </c>
      <c r="B8467" s="23">
        <v>1500</v>
      </c>
      <c r="C8467" s="23">
        <v>0.7</v>
      </c>
      <c r="D8467" s="23">
        <v>1000</v>
      </c>
      <c r="E8467" s="23">
        <v>1</v>
      </c>
      <c r="F8467" s="23">
        <v>0</v>
      </c>
      <c r="G8467" s="23">
        <v>70</v>
      </c>
      <c r="H8467" s="25">
        <v>10.26780415</v>
      </c>
    </row>
    <row r="8468" spans="1:8">
      <c r="A8468" s="23">
        <v>8465</v>
      </c>
      <c r="B8468" s="23">
        <v>1500</v>
      </c>
      <c r="C8468" s="23">
        <v>0.7</v>
      </c>
      <c r="D8468" s="23">
        <v>1000</v>
      </c>
      <c r="E8468" s="23">
        <v>1</v>
      </c>
      <c r="F8468" s="23">
        <v>0</v>
      </c>
      <c r="G8468" s="23">
        <v>100</v>
      </c>
      <c r="H8468" s="25">
        <v>9.7801513670000002</v>
      </c>
    </row>
    <row r="8469" spans="1:8">
      <c r="A8469" s="23">
        <v>8466</v>
      </c>
      <c r="B8469" s="23">
        <v>1500</v>
      </c>
      <c r="C8469" s="23">
        <v>0.7</v>
      </c>
      <c r="D8469" s="23">
        <v>1000</v>
      </c>
      <c r="E8469" s="23">
        <v>1</v>
      </c>
      <c r="F8469" s="23">
        <v>30</v>
      </c>
      <c r="G8469" s="23">
        <v>0</v>
      </c>
      <c r="H8469" s="25">
        <v>12.869980809999999</v>
      </c>
    </row>
    <row r="8470" spans="1:8">
      <c r="A8470" s="23">
        <v>8467</v>
      </c>
      <c r="B8470" s="23">
        <v>1500</v>
      </c>
      <c r="C8470" s="23">
        <v>0.7</v>
      </c>
      <c r="D8470" s="23">
        <v>1000</v>
      </c>
      <c r="E8470" s="23">
        <v>1</v>
      </c>
      <c r="F8470" s="23">
        <v>30</v>
      </c>
      <c r="G8470" s="23">
        <v>5</v>
      </c>
      <c r="H8470" s="25">
        <v>11.69451714</v>
      </c>
    </row>
    <row r="8471" spans="1:8">
      <c r="A8471" s="23">
        <v>8468</v>
      </c>
      <c r="B8471" s="23">
        <v>1500</v>
      </c>
      <c r="C8471" s="23">
        <v>0.7</v>
      </c>
      <c r="D8471" s="23">
        <v>1000</v>
      </c>
      <c r="E8471" s="23">
        <v>1</v>
      </c>
      <c r="F8471" s="23">
        <v>30</v>
      </c>
      <c r="G8471" s="23">
        <v>10</v>
      </c>
      <c r="H8471" s="25">
        <v>11.20269871</v>
      </c>
    </row>
    <row r="8472" spans="1:8">
      <c r="A8472" s="23">
        <v>8469</v>
      </c>
      <c r="B8472" s="23">
        <v>1500</v>
      </c>
      <c r="C8472" s="23">
        <v>0.7</v>
      </c>
      <c r="D8472" s="23">
        <v>1000</v>
      </c>
      <c r="E8472" s="23">
        <v>1</v>
      </c>
      <c r="F8472" s="23">
        <v>30</v>
      </c>
      <c r="G8472" s="23">
        <v>40</v>
      </c>
      <c r="H8472" s="25">
        <v>10.285873410000001</v>
      </c>
    </row>
    <row r="8473" spans="1:8">
      <c r="A8473" s="23">
        <v>8470</v>
      </c>
      <c r="B8473" s="23">
        <v>1500</v>
      </c>
      <c r="C8473" s="23">
        <v>0.7</v>
      </c>
      <c r="D8473" s="23">
        <v>1000</v>
      </c>
      <c r="E8473" s="23">
        <v>1</v>
      </c>
      <c r="F8473" s="23">
        <v>30</v>
      </c>
      <c r="G8473" s="23">
        <v>70</v>
      </c>
      <c r="H8473" s="25">
        <v>9.7044153210000008</v>
      </c>
    </row>
    <row r="8474" spans="1:8">
      <c r="A8474" s="23">
        <v>8471</v>
      </c>
      <c r="B8474" s="23">
        <v>1500</v>
      </c>
      <c r="C8474" s="23">
        <v>0.7</v>
      </c>
      <c r="D8474" s="23">
        <v>1000</v>
      </c>
      <c r="E8474" s="23">
        <v>1</v>
      </c>
      <c r="F8474" s="23">
        <v>30</v>
      </c>
      <c r="G8474" s="23">
        <v>100</v>
      </c>
      <c r="H8474" s="25">
        <v>9.2450647349999997</v>
      </c>
    </row>
    <row r="8475" spans="1:8">
      <c r="A8475" s="23">
        <v>8472</v>
      </c>
      <c r="B8475" s="23">
        <v>1500</v>
      </c>
      <c r="C8475" s="23">
        <v>0.7</v>
      </c>
      <c r="D8475" s="23">
        <v>1000</v>
      </c>
      <c r="E8475" s="23">
        <v>1</v>
      </c>
      <c r="F8475" s="23">
        <v>60</v>
      </c>
      <c r="G8475" s="23">
        <v>0</v>
      </c>
      <c r="H8475" s="25">
        <v>11.192841530000001</v>
      </c>
    </row>
    <row r="8476" spans="1:8">
      <c r="A8476" s="23">
        <v>8473</v>
      </c>
      <c r="B8476" s="23">
        <v>1500</v>
      </c>
      <c r="C8476" s="23">
        <v>0.7</v>
      </c>
      <c r="D8476" s="23">
        <v>1000</v>
      </c>
      <c r="E8476" s="23">
        <v>1</v>
      </c>
      <c r="F8476" s="23">
        <v>60</v>
      </c>
      <c r="G8476" s="23">
        <v>5</v>
      </c>
      <c r="H8476" s="25">
        <v>9.5401992799999995</v>
      </c>
    </row>
    <row r="8477" spans="1:8">
      <c r="A8477" s="23">
        <v>8474</v>
      </c>
      <c r="B8477" s="23">
        <v>1500</v>
      </c>
      <c r="C8477" s="23">
        <v>0.7</v>
      </c>
      <c r="D8477" s="23">
        <v>1000</v>
      </c>
      <c r="E8477" s="23">
        <v>1</v>
      </c>
      <c r="F8477" s="23">
        <v>60</v>
      </c>
      <c r="G8477" s="23">
        <v>10</v>
      </c>
      <c r="H8477" s="25">
        <v>9.044427872</v>
      </c>
    </row>
    <row r="8478" spans="1:8">
      <c r="A8478" s="23">
        <v>8475</v>
      </c>
      <c r="B8478" s="23">
        <v>1500</v>
      </c>
      <c r="C8478" s="23">
        <v>0.7</v>
      </c>
      <c r="D8478" s="23">
        <v>1000</v>
      </c>
      <c r="E8478" s="23">
        <v>1</v>
      </c>
      <c r="F8478" s="23">
        <v>60</v>
      </c>
      <c r="G8478" s="23">
        <v>40</v>
      </c>
      <c r="H8478" s="25">
        <v>8.1971244809999995</v>
      </c>
    </row>
    <row r="8479" spans="1:8">
      <c r="A8479" s="23">
        <v>8476</v>
      </c>
      <c r="B8479" s="23">
        <v>1500</v>
      </c>
      <c r="C8479" s="23">
        <v>0.7</v>
      </c>
      <c r="D8479" s="23">
        <v>1000</v>
      </c>
      <c r="E8479" s="23">
        <v>1</v>
      </c>
      <c r="F8479" s="23">
        <v>60</v>
      </c>
      <c r="G8479" s="23">
        <v>70</v>
      </c>
      <c r="H8479" s="25">
        <v>7.6885666849999996</v>
      </c>
    </row>
    <row r="8480" spans="1:8">
      <c r="A8480" s="23">
        <v>8477</v>
      </c>
      <c r="B8480" s="23">
        <v>1500</v>
      </c>
      <c r="C8480" s="23">
        <v>0.7</v>
      </c>
      <c r="D8480" s="23">
        <v>1000</v>
      </c>
      <c r="E8480" s="23">
        <v>1</v>
      </c>
      <c r="F8480" s="23">
        <v>60</v>
      </c>
      <c r="G8480" s="23">
        <v>100</v>
      </c>
      <c r="H8480" s="25">
        <v>7.2918615339999997</v>
      </c>
    </row>
    <row r="8481" spans="1:8">
      <c r="A8481" s="23">
        <v>8478</v>
      </c>
      <c r="B8481" s="23">
        <v>1500</v>
      </c>
      <c r="C8481" s="23">
        <v>0.7</v>
      </c>
      <c r="D8481" s="23">
        <v>1000</v>
      </c>
      <c r="E8481" s="23">
        <v>5</v>
      </c>
      <c r="F8481" s="23">
        <v>0</v>
      </c>
      <c r="G8481" s="23">
        <v>0</v>
      </c>
      <c r="H8481" s="25">
        <v>20.766630169999999</v>
      </c>
    </row>
    <row r="8482" spans="1:8">
      <c r="A8482" s="23">
        <v>8479</v>
      </c>
      <c r="B8482" s="23">
        <v>1500</v>
      </c>
      <c r="C8482" s="23">
        <v>0.7</v>
      </c>
      <c r="D8482" s="23">
        <v>1000</v>
      </c>
      <c r="E8482" s="23">
        <v>5</v>
      </c>
      <c r="F8482" s="23">
        <v>0</v>
      </c>
      <c r="G8482" s="23">
        <v>5</v>
      </c>
      <c r="H8482" s="25">
        <v>18.629688260000002</v>
      </c>
    </row>
    <row r="8483" spans="1:8">
      <c r="A8483" s="23">
        <v>8480</v>
      </c>
      <c r="B8483" s="23">
        <v>1500</v>
      </c>
      <c r="C8483" s="23">
        <v>0.7</v>
      </c>
      <c r="D8483" s="23">
        <v>1000</v>
      </c>
      <c r="E8483" s="23">
        <v>5</v>
      </c>
      <c r="F8483" s="23">
        <v>0</v>
      </c>
      <c r="G8483" s="23">
        <v>10</v>
      </c>
      <c r="H8483" s="25">
        <v>17.588666920000001</v>
      </c>
    </row>
    <row r="8484" spans="1:8">
      <c r="A8484" s="23">
        <v>8481</v>
      </c>
      <c r="B8484" s="23">
        <v>1500</v>
      </c>
      <c r="C8484" s="23">
        <v>0.7</v>
      </c>
      <c r="D8484" s="23">
        <v>1000</v>
      </c>
      <c r="E8484" s="23">
        <v>5</v>
      </c>
      <c r="F8484" s="23">
        <v>0</v>
      </c>
      <c r="G8484" s="23">
        <v>40</v>
      </c>
      <c r="H8484" s="25">
        <v>15.378164290000001</v>
      </c>
    </row>
    <row r="8485" spans="1:8">
      <c r="A8485" s="23">
        <v>8482</v>
      </c>
      <c r="B8485" s="23">
        <v>1500</v>
      </c>
      <c r="C8485" s="23">
        <v>0.7</v>
      </c>
      <c r="D8485" s="23">
        <v>1000</v>
      </c>
      <c r="E8485" s="23">
        <v>5</v>
      </c>
      <c r="F8485" s="23">
        <v>0</v>
      </c>
      <c r="G8485" s="23">
        <v>70</v>
      </c>
      <c r="H8485" s="25">
        <v>14.16463757</v>
      </c>
    </row>
    <row r="8486" spans="1:8">
      <c r="A8486" s="23">
        <v>8483</v>
      </c>
      <c r="B8486" s="23">
        <v>1500</v>
      </c>
      <c r="C8486" s="23">
        <v>0.7</v>
      </c>
      <c r="D8486" s="23">
        <v>1000</v>
      </c>
      <c r="E8486" s="23">
        <v>5</v>
      </c>
      <c r="F8486" s="23">
        <v>0</v>
      </c>
      <c r="G8486" s="23">
        <v>100</v>
      </c>
      <c r="H8486" s="25">
        <v>13.229156489999999</v>
      </c>
    </row>
    <row r="8487" spans="1:8">
      <c r="A8487" s="23">
        <v>8484</v>
      </c>
      <c r="B8487" s="23">
        <v>1500</v>
      </c>
      <c r="C8487" s="23">
        <v>0.7</v>
      </c>
      <c r="D8487" s="23">
        <v>1000</v>
      </c>
      <c r="E8487" s="23">
        <v>5</v>
      </c>
      <c r="F8487" s="23">
        <v>30</v>
      </c>
      <c r="G8487" s="23">
        <v>0</v>
      </c>
      <c r="H8487" s="25">
        <v>19.499958039999999</v>
      </c>
    </row>
    <row r="8488" spans="1:8">
      <c r="A8488" s="23">
        <v>8485</v>
      </c>
      <c r="B8488" s="23">
        <v>1500</v>
      </c>
      <c r="C8488" s="23">
        <v>0.7</v>
      </c>
      <c r="D8488" s="23">
        <v>1000</v>
      </c>
      <c r="E8488" s="23">
        <v>5</v>
      </c>
      <c r="F8488" s="23">
        <v>30</v>
      </c>
      <c r="G8488" s="23">
        <v>5</v>
      </c>
      <c r="H8488" s="25">
        <v>17.449020390000001</v>
      </c>
    </row>
    <row r="8489" spans="1:8">
      <c r="A8489" s="23">
        <v>8486</v>
      </c>
      <c r="B8489" s="23">
        <v>1500</v>
      </c>
      <c r="C8489" s="23">
        <v>0.7</v>
      </c>
      <c r="D8489" s="23">
        <v>1000</v>
      </c>
      <c r="E8489" s="23">
        <v>5</v>
      </c>
      <c r="F8489" s="23">
        <v>30</v>
      </c>
      <c r="G8489" s="23">
        <v>10</v>
      </c>
      <c r="H8489" s="25">
        <v>16.32551956</v>
      </c>
    </row>
    <row r="8490" spans="1:8">
      <c r="A8490" s="23">
        <v>8487</v>
      </c>
      <c r="B8490" s="23">
        <v>1500</v>
      </c>
      <c r="C8490" s="23">
        <v>0.7</v>
      </c>
      <c r="D8490" s="23">
        <v>1000</v>
      </c>
      <c r="E8490" s="23">
        <v>5</v>
      </c>
      <c r="F8490" s="23">
        <v>30</v>
      </c>
      <c r="G8490" s="23">
        <v>40</v>
      </c>
      <c r="H8490" s="25">
        <v>14.274394989999999</v>
      </c>
    </row>
    <row r="8491" spans="1:8">
      <c r="A8491" s="23">
        <v>8488</v>
      </c>
      <c r="B8491" s="23">
        <v>1500</v>
      </c>
      <c r="C8491" s="23">
        <v>0.7</v>
      </c>
      <c r="D8491" s="23">
        <v>1000</v>
      </c>
      <c r="E8491" s="23">
        <v>5</v>
      </c>
      <c r="F8491" s="23">
        <v>30</v>
      </c>
      <c r="G8491" s="23">
        <v>70</v>
      </c>
      <c r="H8491" s="25">
        <v>13.15632057</v>
      </c>
    </row>
    <row r="8492" spans="1:8">
      <c r="A8492" s="23">
        <v>8489</v>
      </c>
      <c r="B8492" s="23">
        <v>1500</v>
      </c>
      <c r="C8492" s="23">
        <v>0.7</v>
      </c>
      <c r="D8492" s="23">
        <v>1000</v>
      </c>
      <c r="E8492" s="23">
        <v>5</v>
      </c>
      <c r="F8492" s="23">
        <v>30</v>
      </c>
      <c r="G8492" s="23">
        <v>100</v>
      </c>
      <c r="H8492" s="25">
        <v>12.302461620000001</v>
      </c>
    </row>
    <row r="8493" spans="1:8">
      <c r="A8493" s="23">
        <v>8490</v>
      </c>
      <c r="B8493" s="23">
        <v>1500</v>
      </c>
      <c r="C8493" s="23">
        <v>0.7</v>
      </c>
      <c r="D8493" s="23">
        <v>1000</v>
      </c>
      <c r="E8493" s="23">
        <v>5</v>
      </c>
      <c r="F8493" s="23">
        <v>60</v>
      </c>
      <c r="G8493" s="23">
        <v>0</v>
      </c>
      <c r="H8493" s="25">
        <v>15.215726849999999</v>
      </c>
    </row>
    <row r="8494" spans="1:8">
      <c r="A8494" s="23">
        <v>8491</v>
      </c>
      <c r="B8494" s="23">
        <v>1500</v>
      </c>
      <c r="C8494" s="23">
        <v>0.7</v>
      </c>
      <c r="D8494" s="23">
        <v>1000</v>
      </c>
      <c r="E8494" s="23">
        <v>5</v>
      </c>
      <c r="F8494" s="23">
        <v>60</v>
      </c>
      <c r="G8494" s="23">
        <v>5</v>
      </c>
      <c r="H8494" s="25">
        <v>13.001667019999999</v>
      </c>
    </row>
    <row r="8495" spans="1:8">
      <c r="A8495" s="23">
        <v>8492</v>
      </c>
      <c r="B8495" s="23">
        <v>1500</v>
      </c>
      <c r="C8495" s="23">
        <v>0.7</v>
      </c>
      <c r="D8495" s="23">
        <v>1000</v>
      </c>
      <c r="E8495" s="23">
        <v>5</v>
      </c>
      <c r="F8495" s="23">
        <v>60</v>
      </c>
      <c r="G8495" s="23">
        <v>10</v>
      </c>
      <c r="H8495" s="25">
        <v>12.17288971</v>
      </c>
    </row>
    <row r="8496" spans="1:8">
      <c r="A8496" s="23">
        <v>8493</v>
      </c>
      <c r="B8496" s="23">
        <v>1500</v>
      </c>
      <c r="C8496" s="23">
        <v>0.7</v>
      </c>
      <c r="D8496" s="23">
        <v>1000</v>
      </c>
      <c r="E8496" s="23">
        <v>5</v>
      </c>
      <c r="F8496" s="23">
        <v>60</v>
      </c>
      <c r="G8496" s="23">
        <v>40</v>
      </c>
      <c r="H8496" s="25">
        <v>10.41882038</v>
      </c>
    </row>
    <row r="8497" spans="1:8">
      <c r="A8497" s="23">
        <v>8494</v>
      </c>
      <c r="B8497" s="23">
        <v>1500</v>
      </c>
      <c r="C8497" s="23">
        <v>0.7</v>
      </c>
      <c r="D8497" s="23">
        <v>1000</v>
      </c>
      <c r="E8497" s="23">
        <v>5</v>
      </c>
      <c r="F8497" s="23">
        <v>60</v>
      </c>
      <c r="G8497" s="23">
        <v>70</v>
      </c>
      <c r="H8497" s="25">
        <v>9.4380855560000008</v>
      </c>
    </row>
    <row r="8498" spans="1:8">
      <c r="A8498" s="23">
        <v>8495</v>
      </c>
      <c r="B8498" s="23">
        <v>1500</v>
      </c>
      <c r="C8498" s="23">
        <v>0.7</v>
      </c>
      <c r="D8498" s="23">
        <v>1000</v>
      </c>
      <c r="E8498" s="23">
        <v>5</v>
      </c>
      <c r="F8498" s="23">
        <v>60</v>
      </c>
      <c r="G8498" s="23">
        <v>100</v>
      </c>
      <c r="H8498" s="25">
        <v>8.7342700959999995</v>
      </c>
    </row>
    <row r="8499" spans="1:8">
      <c r="A8499" s="23">
        <v>8496</v>
      </c>
      <c r="B8499" s="23">
        <v>1500</v>
      </c>
      <c r="C8499" s="23">
        <v>0.7</v>
      </c>
      <c r="D8499" s="23">
        <v>1000</v>
      </c>
      <c r="E8499" s="23">
        <v>10</v>
      </c>
      <c r="F8499" s="23">
        <v>0</v>
      </c>
      <c r="G8499" s="23">
        <v>0</v>
      </c>
      <c r="H8499" s="25">
        <v>21.67189217</v>
      </c>
    </row>
    <row r="8500" spans="1:8">
      <c r="A8500" s="23">
        <v>8497</v>
      </c>
      <c r="B8500" s="23">
        <v>1500</v>
      </c>
      <c r="C8500" s="23">
        <v>0.7</v>
      </c>
      <c r="D8500" s="23">
        <v>1000</v>
      </c>
      <c r="E8500" s="23">
        <v>10</v>
      </c>
      <c r="F8500" s="23">
        <v>0</v>
      </c>
      <c r="G8500" s="23">
        <v>5</v>
      </c>
      <c r="H8500" s="25">
        <v>19.33885574</v>
      </c>
    </row>
    <row r="8501" spans="1:8">
      <c r="A8501" s="23">
        <v>8498</v>
      </c>
      <c r="B8501" s="23">
        <v>1500</v>
      </c>
      <c r="C8501" s="23">
        <v>0.7</v>
      </c>
      <c r="D8501" s="23">
        <v>1000</v>
      </c>
      <c r="E8501" s="23">
        <v>10</v>
      </c>
      <c r="F8501" s="23">
        <v>0</v>
      </c>
      <c r="G8501" s="23">
        <v>10</v>
      </c>
      <c r="H8501" s="25">
        <v>18.193628310000001</v>
      </c>
    </row>
    <row r="8502" spans="1:8">
      <c r="A8502" s="23">
        <v>8499</v>
      </c>
      <c r="B8502" s="23">
        <v>1500</v>
      </c>
      <c r="C8502" s="23">
        <v>0.7</v>
      </c>
      <c r="D8502" s="23">
        <v>1000</v>
      </c>
      <c r="E8502" s="23">
        <v>10</v>
      </c>
      <c r="F8502" s="23">
        <v>0</v>
      </c>
      <c r="G8502" s="23">
        <v>40</v>
      </c>
      <c r="H8502" s="25">
        <v>16.041145329999999</v>
      </c>
    </row>
    <row r="8503" spans="1:8">
      <c r="A8503" s="23">
        <v>8500</v>
      </c>
      <c r="B8503" s="23">
        <v>1500</v>
      </c>
      <c r="C8503" s="23">
        <v>0.7</v>
      </c>
      <c r="D8503" s="23">
        <v>1000</v>
      </c>
      <c r="E8503" s="23">
        <v>10</v>
      </c>
      <c r="F8503" s="23">
        <v>0</v>
      </c>
      <c r="G8503" s="23">
        <v>70</v>
      </c>
      <c r="H8503" s="25">
        <v>14.497031209999999</v>
      </c>
    </row>
    <row r="8504" spans="1:8">
      <c r="A8504" s="23">
        <v>8501</v>
      </c>
      <c r="B8504" s="23">
        <v>1500</v>
      </c>
      <c r="C8504" s="23">
        <v>0.7</v>
      </c>
      <c r="D8504" s="23">
        <v>1000</v>
      </c>
      <c r="E8504" s="23">
        <v>10</v>
      </c>
      <c r="F8504" s="23">
        <v>0</v>
      </c>
      <c r="G8504" s="23">
        <v>100</v>
      </c>
      <c r="H8504" s="25">
        <v>13.334085460000001</v>
      </c>
    </row>
    <row r="8505" spans="1:8">
      <c r="A8505" s="23">
        <v>8502</v>
      </c>
      <c r="B8505" s="23">
        <v>1500</v>
      </c>
      <c r="C8505" s="23">
        <v>0.7</v>
      </c>
      <c r="D8505" s="23">
        <v>1000</v>
      </c>
      <c r="E8505" s="23">
        <v>10</v>
      </c>
      <c r="F8505" s="23">
        <v>30</v>
      </c>
      <c r="G8505" s="23">
        <v>0</v>
      </c>
      <c r="H8505" s="25">
        <v>20.24984551</v>
      </c>
    </row>
    <row r="8506" spans="1:8">
      <c r="A8506" s="23">
        <v>8503</v>
      </c>
      <c r="B8506" s="23">
        <v>1500</v>
      </c>
      <c r="C8506" s="23">
        <v>0.7</v>
      </c>
      <c r="D8506" s="23">
        <v>1000</v>
      </c>
      <c r="E8506" s="23">
        <v>10</v>
      </c>
      <c r="F8506" s="23">
        <v>30</v>
      </c>
      <c r="G8506" s="23">
        <v>5</v>
      </c>
      <c r="H8506" s="25">
        <v>18.027278899999999</v>
      </c>
    </row>
    <row r="8507" spans="1:8">
      <c r="A8507" s="23">
        <v>8504</v>
      </c>
      <c r="B8507" s="23">
        <v>1500</v>
      </c>
      <c r="C8507" s="23">
        <v>0.7</v>
      </c>
      <c r="D8507" s="23">
        <v>1000</v>
      </c>
      <c r="E8507" s="23">
        <v>10</v>
      </c>
      <c r="F8507" s="23">
        <v>30</v>
      </c>
      <c r="G8507" s="23">
        <v>10</v>
      </c>
      <c r="H8507" s="25">
        <v>16.96321678</v>
      </c>
    </row>
    <row r="8508" spans="1:8">
      <c r="A8508" s="23">
        <v>8505</v>
      </c>
      <c r="B8508" s="23">
        <v>1500</v>
      </c>
      <c r="C8508" s="23">
        <v>0.7</v>
      </c>
      <c r="D8508" s="23">
        <v>1000</v>
      </c>
      <c r="E8508" s="23">
        <v>10</v>
      </c>
      <c r="F8508" s="23">
        <v>30</v>
      </c>
      <c r="G8508" s="23">
        <v>40</v>
      </c>
      <c r="H8508" s="25">
        <v>14.643828389999999</v>
      </c>
    </row>
    <row r="8509" spans="1:8">
      <c r="A8509" s="23">
        <v>8506</v>
      </c>
      <c r="B8509" s="23">
        <v>1500</v>
      </c>
      <c r="C8509" s="23">
        <v>0.7</v>
      </c>
      <c r="D8509" s="23">
        <v>1000</v>
      </c>
      <c r="E8509" s="23">
        <v>10</v>
      </c>
      <c r="F8509" s="23">
        <v>30</v>
      </c>
      <c r="G8509" s="23">
        <v>70</v>
      </c>
      <c r="H8509" s="25">
        <v>13.25355721</v>
      </c>
    </row>
    <row r="8510" spans="1:8">
      <c r="A8510" s="23">
        <v>8507</v>
      </c>
      <c r="B8510" s="23">
        <v>1500</v>
      </c>
      <c r="C8510" s="23">
        <v>0.7</v>
      </c>
      <c r="D8510" s="23">
        <v>1000</v>
      </c>
      <c r="E8510" s="23">
        <v>10</v>
      </c>
      <c r="F8510" s="23">
        <v>30</v>
      </c>
      <c r="G8510" s="23">
        <v>100</v>
      </c>
      <c r="H8510" s="25">
        <v>12.235613819999999</v>
      </c>
    </row>
    <row r="8511" spans="1:8">
      <c r="A8511" s="23">
        <v>8508</v>
      </c>
      <c r="B8511" s="23">
        <v>1500</v>
      </c>
      <c r="C8511" s="23">
        <v>0.7</v>
      </c>
      <c r="D8511" s="23">
        <v>1000</v>
      </c>
      <c r="E8511" s="23">
        <v>10</v>
      </c>
      <c r="F8511" s="23">
        <v>60</v>
      </c>
      <c r="G8511" s="23">
        <v>0</v>
      </c>
      <c r="H8511" s="25">
        <v>15.74373913</v>
      </c>
    </row>
    <row r="8512" spans="1:8">
      <c r="A8512" s="23">
        <v>8509</v>
      </c>
      <c r="B8512" s="23">
        <v>1500</v>
      </c>
      <c r="C8512" s="23">
        <v>0.7</v>
      </c>
      <c r="D8512" s="23">
        <v>1000</v>
      </c>
      <c r="E8512" s="23">
        <v>10</v>
      </c>
      <c r="F8512" s="23">
        <v>60</v>
      </c>
      <c r="G8512" s="23">
        <v>5</v>
      </c>
      <c r="H8512" s="25">
        <v>13.07055759</v>
      </c>
    </row>
    <row r="8513" spans="1:8">
      <c r="A8513" s="23">
        <v>8510</v>
      </c>
      <c r="B8513" s="23">
        <v>1500</v>
      </c>
      <c r="C8513" s="23">
        <v>0.7</v>
      </c>
      <c r="D8513" s="23">
        <v>1000</v>
      </c>
      <c r="E8513" s="23">
        <v>10</v>
      </c>
      <c r="F8513" s="23">
        <v>60</v>
      </c>
      <c r="G8513" s="23">
        <v>10</v>
      </c>
      <c r="H8513" s="25">
        <v>12.11233425</v>
      </c>
    </row>
    <row r="8514" spans="1:8">
      <c r="A8514" s="23">
        <v>8511</v>
      </c>
      <c r="B8514" s="23">
        <v>1500</v>
      </c>
      <c r="C8514" s="23">
        <v>0.7</v>
      </c>
      <c r="D8514" s="23">
        <v>1000</v>
      </c>
      <c r="E8514" s="23">
        <v>10</v>
      </c>
      <c r="F8514" s="23">
        <v>60</v>
      </c>
      <c r="G8514" s="23">
        <v>40</v>
      </c>
      <c r="H8514" s="25">
        <v>10.51944256</v>
      </c>
    </row>
    <row r="8515" spans="1:8">
      <c r="A8515" s="23">
        <v>8512</v>
      </c>
      <c r="B8515" s="23">
        <v>1500</v>
      </c>
      <c r="C8515" s="23">
        <v>0.7</v>
      </c>
      <c r="D8515" s="23">
        <v>1000</v>
      </c>
      <c r="E8515" s="23">
        <v>10</v>
      </c>
      <c r="F8515" s="23">
        <v>60</v>
      </c>
      <c r="G8515" s="23">
        <v>70</v>
      </c>
      <c r="H8515" s="25">
        <v>9.6814918520000006</v>
      </c>
    </row>
    <row r="8516" spans="1:8">
      <c r="A8516" s="23">
        <v>8513</v>
      </c>
      <c r="B8516" s="23">
        <v>1500</v>
      </c>
      <c r="C8516" s="23">
        <v>0.7</v>
      </c>
      <c r="D8516" s="23">
        <v>1000</v>
      </c>
      <c r="E8516" s="23">
        <v>10</v>
      </c>
      <c r="F8516" s="23">
        <v>60</v>
      </c>
      <c r="G8516" s="23">
        <v>100</v>
      </c>
      <c r="H8516" s="25">
        <v>9.0608921050000006</v>
      </c>
    </row>
    <row r="8517" spans="1:8">
      <c r="A8517" s="23">
        <v>8514</v>
      </c>
      <c r="B8517" s="23">
        <v>1500</v>
      </c>
      <c r="C8517" s="23">
        <v>0.7</v>
      </c>
      <c r="D8517" s="23">
        <v>1000</v>
      </c>
      <c r="E8517" s="23">
        <v>20</v>
      </c>
      <c r="F8517" s="23">
        <v>0</v>
      </c>
      <c r="G8517" s="23">
        <v>0</v>
      </c>
      <c r="H8517" s="25">
        <v>22.116836549999999</v>
      </c>
    </row>
    <row r="8518" spans="1:8">
      <c r="A8518" s="23">
        <v>8515</v>
      </c>
      <c r="B8518" s="23">
        <v>1500</v>
      </c>
      <c r="C8518" s="23">
        <v>0.7</v>
      </c>
      <c r="D8518" s="23">
        <v>1000</v>
      </c>
      <c r="E8518" s="23">
        <v>20</v>
      </c>
      <c r="F8518" s="23">
        <v>0</v>
      </c>
      <c r="G8518" s="23">
        <v>5</v>
      </c>
      <c r="H8518" s="25">
        <v>19.705976490000001</v>
      </c>
    </row>
    <row r="8519" spans="1:8">
      <c r="A8519" s="23">
        <v>8516</v>
      </c>
      <c r="B8519" s="23">
        <v>1500</v>
      </c>
      <c r="C8519" s="23">
        <v>0.7</v>
      </c>
      <c r="D8519" s="23">
        <v>1000</v>
      </c>
      <c r="E8519" s="23">
        <v>20</v>
      </c>
      <c r="F8519" s="23">
        <v>0</v>
      </c>
      <c r="G8519" s="23">
        <v>10</v>
      </c>
      <c r="H8519" s="25">
        <v>18.512722019999998</v>
      </c>
    </row>
    <row r="8520" spans="1:8">
      <c r="A8520" s="23">
        <v>8517</v>
      </c>
      <c r="B8520" s="23">
        <v>1500</v>
      </c>
      <c r="C8520" s="23">
        <v>0.7</v>
      </c>
      <c r="D8520" s="23">
        <v>1000</v>
      </c>
      <c r="E8520" s="23">
        <v>20</v>
      </c>
      <c r="F8520" s="23">
        <v>0</v>
      </c>
      <c r="G8520" s="23">
        <v>40</v>
      </c>
      <c r="H8520" s="25">
        <v>16.274477009999998</v>
      </c>
    </row>
    <row r="8521" spans="1:8">
      <c r="A8521" s="23">
        <v>8518</v>
      </c>
      <c r="B8521" s="23">
        <v>1500</v>
      </c>
      <c r="C8521" s="23">
        <v>0.7</v>
      </c>
      <c r="D8521" s="23">
        <v>1000</v>
      </c>
      <c r="E8521" s="23">
        <v>20</v>
      </c>
      <c r="F8521" s="23">
        <v>0</v>
      </c>
      <c r="G8521" s="23">
        <v>70</v>
      </c>
      <c r="H8521" s="25">
        <v>14.750221249999999</v>
      </c>
    </row>
    <row r="8522" spans="1:8">
      <c r="A8522" s="23">
        <v>8519</v>
      </c>
      <c r="B8522" s="23">
        <v>1500</v>
      </c>
      <c r="C8522" s="23">
        <v>0.7</v>
      </c>
      <c r="D8522" s="23">
        <v>1000</v>
      </c>
      <c r="E8522" s="23">
        <v>20</v>
      </c>
      <c r="F8522" s="23">
        <v>0</v>
      </c>
      <c r="G8522" s="23">
        <v>100</v>
      </c>
      <c r="H8522" s="25">
        <v>13.53999233</v>
      </c>
    </row>
    <row r="8523" spans="1:8">
      <c r="A8523" s="23">
        <v>8520</v>
      </c>
      <c r="B8523" s="23">
        <v>1500</v>
      </c>
      <c r="C8523" s="23">
        <v>0.7</v>
      </c>
      <c r="D8523" s="23">
        <v>1000</v>
      </c>
      <c r="E8523" s="23">
        <v>20</v>
      </c>
      <c r="F8523" s="23">
        <v>30</v>
      </c>
      <c r="G8523" s="23">
        <v>0</v>
      </c>
      <c r="H8523" s="25">
        <v>20.62692642</v>
      </c>
    </row>
    <row r="8524" spans="1:8">
      <c r="A8524" s="23">
        <v>8521</v>
      </c>
      <c r="B8524" s="23">
        <v>1500</v>
      </c>
      <c r="C8524" s="23">
        <v>0.7</v>
      </c>
      <c r="D8524" s="23">
        <v>1000</v>
      </c>
      <c r="E8524" s="23">
        <v>20</v>
      </c>
      <c r="F8524" s="23">
        <v>30</v>
      </c>
      <c r="G8524" s="23">
        <v>5</v>
      </c>
      <c r="H8524" s="25">
        <v>18.33538055</v>
      </c>
    </row>
    <row r="8525" spans="1:8">
      <c r="A8525" s="23">
        <v>8522</v>
      </c>
      <c r="B8525" s="23">
        <v>1500</v>
      </c>
      <c r="C8525" s="23">
        <v>0.7</v>
      </c>
      <c r="D8525" s="23">
        <v>1000</v>
      </c>
      <c r="E8525" s="23">
        <v>20</v>
      </c>
      <c r="F8525" s="23">
        <v>30</v>
      </c>
      <c r="G8525" s="23">
        <v>10</v>
      </c>
      <c r="H8525" s="25">
        <v>17.232597349999999</v>
      </c>
    </row>
    <row r="8526" spans="1:8">
      <c r="A8526" s="23">
        <v>8523</v>
      </c>
      <c r="B8526" s="23">
        <v>1500</v>
      </c>
      <c r="C8526" s="23">
        <v>0.7</v>
      </c>
      <c r="D8526" s="23">
        <v>1000</v>
      </c>
      <c r="E8526" s="23">
        <v>20</v>
      </c>
      <c r="F8526" s="23">
        <v>30</v>
      </c>
      <c r="G8526" s="23">
        <v>40</v>
      </c>
      <c r="H8526" s="25">
        <v>14.90666485</v>
      </c>
    </row>
    <row r="8527" spans="1:8">
      <c r="A8527" s="23">
        <v>8524</v>
      </c>
      <c r="B8527" s="23">
        <v>1500</v>
      </c>
      <c r="C8527" s="23">
        <v>0.7</v>
      </c>
      <c r="D8527" s="23">
        <v>1000</v>
      </c>
      <c r="E8527" s="23">
        <v>20</v>
      </c>
      <c r="F8527" s="23">
        <v>30</v>
      </c>
      <c r="G8527" s="23">
        <v>70</v>
      </c>
      <c r="H8527" s="25">
        <v>13.45903397</v>
      </c>
    </row>
    <row r="8528" spans="1:8">
      <c r="A8528" s="23">
        <v>8525</v>
      </c>
      <c r="B8528" s="23">
        <v>1500</v>
      </c>
      <c r="C8528" s="23">
        <v>0.7</v>
      </c>
      <c r="D8528" s="23">
        <v>1000</v>
      </c>
      <c r="E8528" s="23">
        <v>20</v>
      </c>
      <c r="F8528" s="23">
        <v>30</v>
      </c>
      <c r="G8528" s="23">
        <v>100</v>
      </c>
      <c r="H8528" s="25">
        <v>12.40367603</v>
      </c>
    </row>
    <row r="8529" spans="1:8">
      <c r="A8529" s="23">
        <v>8526</v>
      </c>
      <c r="B8529" s="23">
        <v>1500</v>
      </c>
      <c r="C8529" s="23">
        <v>0.7</v>
      </c>
      <c r="D8529" s="23">
        <v>1000</v>
      </c>
      <c r="E8529" s="23">
        <v>20</v>
      </c>
      <c r="F8529" s="23">
        <v>60</v>
      </c>
      <c r="G8529" s="23">
        <v>0</v>
      </c>
      <c r="H8529" s="25">
        <v>15.97299099</v>
      </c>
    </row>
    <row r="8530" spans="1:8">
      <c r="A8530" s="23">
        <v>8527</v>
      </c>
      <c r="B8530" s="23">
        <v>1500</v>
      </c>
      <c r="C8530" s="23">
        <v>0.7</v>
      </c>
      <c r="D8530" s="23">
        <v>1000</v>
      </c>
      <c r="E8530" s="23">
        <v>20</v>
      </c>
      <c r="F8530" s="23">
        <v>60</v>
      </c>
      <c r="G8530" s="23">
        <v>5</v>
      </c>
      <c r="H8530" s="25">
        <v>13.27480888</v>
      </c>
    </row>
    <row r="8531" spans="1:8">
      <c r="A8531" s="23">
        <v>8528</v>
      </c>
      <c r="B8531" s="23">
        <v>1500</v>
      </c>
      <c r="C8531" s="23">
        <v>0.7</v>
      </c>
      <c r="D8531" s="23">
        <v>1000</v>
      </c>
      <c r="E8531" s="23">
        <v>20</v>
      </c>
      <c r="F8531" s="23">
        <v>60</v>
      </c>
      <c r="G8531" s="23">
        <v>10</v>
      </c>
      <c r="H8531" s="25">
        <v>12.28366089</v>
      </c>
    </row>
    <row r="8532" spans="1:8">
      <c r="A8532" s="23">
        <v>8529</v>
      </c>
      <c r="B8532" s="23">
        <v>1500</v>
      </c>
      <c r="C8532" s="23">
        <v>0.7</v>
      </c>
      <c r="D8532" s="23">
        <v>1000</v>
      </c>
      <c r="E8532" s="23">
        <v>20</v>
      </c>
      <c r="F8532" s="23">
        <v>60</v>
      </c>
      <c r="G8532" s="23">
        <v>40</v>
      </c>
      <c r="H8532" s="25">
        <v>10.63983917</v>
      </c>
    </row>
    <row r="8533" spans="1:8">
      <c r="A8533" s="23">
        <v>8530</v>
      </c>
      <c r="B8533" s="23">
        <v>1500</v>
      </c>
      <c r="C8533" s="23">
        <v>0.7</v>
      </c>
      <c r="D8533" s="23">
        <v>1000</v>
      </c>
      <c r="E8533" s="23">
        <v>20</v>
      </c>
      <c r="F8533" s="23">
        <v>60</v>
      </c>
      <c r="G8533" s="23">
        <v>70</v>
      </c>
      <c r="H8533" s="25">
        <v>9.778621674</v>
      </c>
    </row>
    <row r="8534" spans="1:8">
      <c r="A8534" s="23">
        <v>8531</v>
      </c>
      <c r="B8534" s="23">
        <v>1500</v>
      </c>
      <c r="C8534" s="23">
        <v>0.7</v>
      </c>
      <c r="D8534" s="23">
        <v>1000</v>
      </c>
      <c r="E8534" s="23">
        <v>20</v>
      </c>
      <c r="F8534" s="23">
        <v>60</v>
      </c>
      <c r="G8534" s="23">
        <v>100</v>
      </c>
      <c r="H8534" s="25">
        <v>9.1422080989999994</v>
      </c>
    </row>
    <row r="8535" spans="1:8">
      <c r="A8535" s="23">
        <v>8532</v>
      </c>
      <c r="B8535" s="23">
        <v>1500</v>
      </c>
      <c r="C8535" s="23">
        <v>0.7</v>
      </c>
      <c r="D8535" s="23">
        <v>1000</v>
      </c>
      <c r="E8535" s="23">
        <v>50</v>
      </c>
      <c r="F8535" s="23">
        <v>0</v>
      </c>
      <c r="G8535" s="23">
        <v>0</v>
      </c>
      <c r="H8535" s="25">
        <v>22.36947632</v>
      </c>
    </row>
    <row r="8536" spans="1:8">
      <c r="A8536" s="23">
        <v>8533</v>
      </c>
      <c r="B8536" s="23">
        <v>1500</v>
      </c>
      <c r="C8536" s="23">
        <v>0.7</v>
      </c>
      <c r="D8536" s="23">
        <v>1000</v>
      </c>
      <c r="E8536" s="23">
        <v>50</v>
      </c>
      <c r="F8536" s="23">
        <v>0</v>
      </c>
      <c r="G8536" s="23">
        <v>5</v>
      </c>
      <c r="H8536" s="25">
        <v>19.915596010000002</v>
      </c>
    </row>
    <row r="8537" spans="1:8">
      <c r="A8537" s="23">
        <v>8534</v>
      </c>
      <c r="B8537" s="23">
        <v>1500</v>
      </c>
      <c r="C8537" s="23">
        <v>0.7</v>
      </c>
      <c r="D8537" s="23">
        <v>1000</v>
      </c>
      <c r="E8537" s="23">
        <v>50</v>
      </c>
      <c r="F8537" s="23">
        <v>0</v>
      </c>
      <c r="G8537" s="23">
        <v>10</v>
      </c>
      <c r="H8537" s="25">
        <v>18.69536209</v>
      </c>
    </row>
    <row r="8538" spans="1:8">
      <c r="A8538" s="23">
        <v>8535</v>
      </c>
      <c r="B8538" s="23">
        <v>1500</v>
      </c>
      <c r="C8538" s="23">
        <v>0.7</v>
      </c>
      <c r="D8538" s="23">
        <v>1000</v>
      </c>
      <c r="E8538" s="23">
        <v>50</v>
      </c>
      <c r="F8538" s="23">
        <v>0</v>
      </c>
      <c r="G8538" s="23">
        <v>40</v>
      </c>
      <c r="H8538" s="25">
        <v>16.408845899999999</v>
      </c>
    </row>
    <row r="8539" spans="1:8">
      <c r="A8539" s="23">
        <v>8536</v>
      </c>
      <c r="B8539" s="23">
        <v>1500</v>
      </c>
      <c r="C8539" s="23">
        <v>0.7</v>
      </c>
      <c r="D8539" s="23">
        <v>1000</v>
      </c>
      <c r="E8539" s="23">
        <v>50</v>
      </c>
      <c r="F8539" s="23">
        <v>0</v>
      </c>
      <c r="G8539" s="23">
        <v>70</v>
      </c>
      <c r="H8539" s="25">
        <v>14.897081379999999</v>
      </c>
    </row>
    <row r="8540" spans="1:8">
      <c r="A8540" s="23">
        <v>8537</v>
      </c>
      <c r="B8540" s="23">
        <v>1500</v>
      </c>
      <c r="C8540" s="23">
        <v>0.7</v>
      </c>
      <c r="D8540" s="23">
        <v>1000</v>
      </c>
      <c r="E8540" s="23">
        <v>50</v>
      </c>
      <c r="F8540" s="23">
        <v>0</v>
      </c>
      <c r="G8540" s="23">
        <v>100</v>
      </c>
      <c r="H8540" s="25">
        <v>13.659402849999999</v>
      </c>
    </row>
    <row r="8541" spans="1:8">
      <c r="A8541" s="23">
        <v>8538</v>
      </c>
      <c r="B8541" s="23">
        <v>1500</v>
      </c>
      <c r="C8541" s="23">
        <v>0.7</v>
      </c>
      <c r="D8541" s="23">
        <v>1000</v>
      </c>
      <c r="E8541" s="23">
        <v>50</v>
      </c>
      <c r="F8541" s="23">
        <v>30</v>
      </c>
      <c r="G8541" s="23">
        <v>0</v>
      </c>
      <c r="H8541" s="25">
        <v>20.841371540000001</v>
      </c>
    </row>
    <row r="8542" spans="1:8">
      <c r="A8542" s="23">
        <v>8539</v>
      </c>
      <c r="B8542" s="23">
        <v>1500</v>
      </c>
      <c r="C8542" s="23">
        <v>0.7</v>
      </c>
      <c r="D8542" s="23">
        <v>1000</v>
      </c>
      <c r="E8542" s="23">
        <v>50</v>
      </c>
      <c r="F8542" s="23">
        <v>30</v>
      </c>
      <c r="G8542" s="23">
        <v>5</v>
      </c>
      <c r="H8542" s="25">
        <v>18.5117321</v>
      </c>
    </row>
    <row r="8543" spans="1:8">
      <c r="A8543" s="23">
        <v>8540</v>
      </c>
      <c r="B8543" s="23">
        <v>1500</v>
      </c>
      <c r="C8543" s="23">
        <v>0.7</v>
      </c>
      <c r="D8543" s="23">
        <v>1000</v>
      </c>
      <c r="E8543" s="23">
        <v>50</v>
      </c>
      <c r="F8543" s="23">
        <v>30</v>
      </c>
      <c r="G8543" s="23">
        <v>10</v>
      </c>
      <c r="H8543" s="25">
        <v>17.387277600000001</v>
      </c>
    </row>
    <row r="8544" spans="1:8">
      <c r="A8544" s="23">
        <v>8541</v>
      </c>
      <c r="B8544" s="23">
        <v>1500</v>
      </c>
      <c r="C8544" s="23">
        <v>0.7</v>
      </c>
      <c r="D8544" s="23">
        <v>1000</v>
      </c>
      <c r="E8544" s="23">
        <v>50</v>
      </c>
      <c r="F8544" s="23">
        <v>30</v>
      </c>
      <c r="G8544" s="23">
        <v>40</v>
      </c>
      <c r="H8544" s="25">
        <v>15.05918789</v>
      </c>
    </row>
    <row r="8545" spans="1:8">
      <c r="A8545" s="23">
        <v>8542</v>
      </c>
      <c r="B8545" s="23">
        <v>1500</v>
      </c>
      <c r="C8545" s="23">
        <v>0.7</v>
      </c>
      <c r="D8545" s="23">
        <v>1000</v>
      </c>
      <c r="E8545" s="23">
        <v>50</v>
      </c>
      <c r="F8545" s="23">
        <v>30</v>
      </c>
      <c r="G8545" s="23">
        <v>70</v>
      </c>
      <c r="H8545" s="25">
        <v>13.57823372</v>
      </c>
    </row>
    <row r="8546" spans="1:8">
      <c r="A8546" s="23">
        <v>8543</v>
      </c>
      <c r="B8546" s="23">
        <v>1500</v>
      </c>
      <c r="C8546" s="23">
        <v>0.7</v>
      </c>
      <c r="D8546" s="23">
        <v>1000</v>
      </c>
      <c r="E8546" s="23">
        <v>50</v>
      </c>
      <c r="F8546" s="23">
        <v>30</v>
      </c>
      <c r="G8546" s="23">
        <v>100</v>
      </c>
      <c r="H8546" s="25">
        <v>12.50120544</v>
      </c>
    </row>
    <row r="8547" spans="1:8">
      <c r="A8547" s="23">
        <v>8544</v>
      </c>
      <c r="B8547" s="23">
        <v>1500</v>
      </c>
      <c r="C8547" s="23">
        <v>0.7</v>
      </c>
      <c r="D8547" s="23">
        <v>1000</v>
      </c>
      <c r="E8547" s="23">
        <v>50</v>
      </c>
      <c r="F8547" s="23">
        <v>60</v>
      </c>
      <c r="G8547" s="23">
        <v>0</v>
      </c>
      <c r="H8547" s="25">
        <v>16.090761189999998</v>
      </c>
    </row>
    <row r="8548" spans="1:8">
      <c r="A8548" s="23">
        <v>8545</v>
      </c>
      <c r="B8548" s="23">
        <v>1500</v>
      </c>
      <c r="C8548" s="23">
        <v>0.7</v>
      </c>
      <c r="D8548" s="23">
        <v>1000</v>
      </c>
      <c r="E8548" s="23">
        <v>50</v>
      </c>
      <c r="F8548" s="23">
        <v>60</v>
      </c>
      <c r="G8548" s="23">
        <v>5</v>
      </c>
      <c r="H8548" s="25">
        <v>13.393385889999999</v>
      </c>
    </row>
    <row r="8549" spans="1:8">
      <c r="A8549" s="23">
        <v>8546</v>
      </c>
      <c r="B8549" s="23">
        <v>1500</v>
      </c>
      <c r="C8549" s="23">
        <v>0.7</v>
      </c>
      <c r="D8549" s="23">
        <v>1000</v>
      </c>
      <c r="E8549" s="23">
        <v>50</v>
      </c>
      <c r="F8549" s="23">
        <v>60</v>
      </c>
      <c r="G8549" s="23">
        <v>10</v>
      </c>
      <c r="H8549" s="25">
        <v>12.383192060000001</v>
      </c>
    </row>
    <row r="8550" spans="1:8">
      <c r="A8550" s="23">
        <v>8547</v>
      </c>
      <c r="B8550" s="23">
        <v>1500</v>
      </c>
      <c r="C8550" s="23">
        <v>0.7</v>
      </c>
      <c r="D8550" s="23">
        <v>1000</v>
      </c>
      <c r="E8550" s="23">
        <v>50</v>
      </c>
      <c r="F8550" s="23">
        <v>60</v>
      </c>
      <c r="G8550" s="23">
        <v>40</v>
      </c>
      <c r="H8550" s="25">
        <v>10.709927560000001</v>
      </c>
    </row>
    <row r="8551" spans="1:8">
      <c r="A8551" s="23">
        <v>8548</v>
      </c>
      <c r="B8551" s="23">
        <v>1500</v>
      </c>
      <c r="C8551" s="23">
        <v>0.7</v>
      </c>
      <c r="D8551" s="23">
        <v>1000</v>
      </c>
      <c r="E8551" s="23">
        <v>50</v>
      </c>
      <c r="F8551" s="23">
        <v>60</v>
      </c>
      <c r="G8551" s="23">
        <v>70</v>
      </c>
      <c r="H8551" s="25">
        <v>9.8352756499999998</v>
      </c>
    </row>
    <row r="8552" spans="1:8">
      <c r="A8552" s="23">
        <v>8549</v>
      </c>
      <c r="B8552" s="23">
        <v>1500</v>
      </c>
      <c r="C8552" s="23">
        <v>0.7</v>
      </c>
      <c r="D8552" s="23">
        <v>1000</v>
      </c>
      <c r="E8552" s="23">
        <v>50</v>
      </c>
      <c r="F8552" s="23">
        <v>60</v>
      </c>
      <c r="G8552" s="23">
        <v>100</v>
      </c>
      <c r="H8552" s="25">
        <v>9.1897315979999998</v>
      </c>
    </row>
    <row r="8553" spans="1:8">
      <c r="A8553" s="23">
        <v>8550</v>
      </c>
      <c r="B8553" s="23">
        <v>1500</v>
      </c>
      <c r="C8553" s="23">
        <v>0.7</v>
      </c>
      <c r="D8553" s="23">
        <v>3000</v>
      </c>
      <c r="E8553" s="23">
        <v>1</v>
      </c>
      <c r="F8553" s="23">
        <v>0</v>
      </c>
      <c r="G8553" s="23">
        <v>0</v>
      </c>
      <c r="H8553" s="25">
        <v>18.589389799999999</v>
      </c>
    </row>
    <row r="8554" spans="1:8">
      <c r="A8554" s="23">
        <v>8551</v>
      </c>
      <c r="B8554" s="23">
        <v>1500</v>
      </c>
      <c r="C8554" s="23">
        <v>0.7</v>
      </c>
      <c r="D8554" s="23">
        <v>3000</v>
      </c>
      <c r="E8554" s="23">
        <v>1</v>
      </c>
      <c r="F8554" s="23">
        <v>0</v>
      </c>
      <c r="G8554" s="23">
        <v>5</v>
      </c>
      <c r="H8554" s="25">
        <v>16.825262070000001</v>
      </c>
    </row>
    <row r="8555" spans="1:8">
      <c r="A8555" s="23">
        <v>8552</v>
      </c>
      <c r="B8555" s="23">
        <v>1500</v>
      </c>
      <c r="C8555" s="23">
        <v>0.7</v>
      </c>
      <c r="D8555" s="23">
        <v>3000</v>
      </c>
      <c r="E8555" s="23">
        <v>1</v>
      </c>
      <c r="F8555" s="23">
        <v>0</v>
      </c>
      <c r="G8555" s="23">
        <v>10</v>
      </c>
      <c r="H8555" s="25">
        <v>15.975675580000001</v>
      </c>
    </row>
    <row r="8556" spans="1:8">
      <c r="A8556" s="23">
        <v>8553</v>
      </c>
      <c r="B8556" s="23">
        <v>1500</v>
      </c>
      <c r="C8556" s="23">
        <v>0.7</v>
      </c>
      <c r="D8556" s="23">
        <v>3000</v>
      </c>
      <c r="E8556" s="23">
        <v>1</v>
      </c>
      <c r="F8556" s="23">
        <v>0</v>
      </c>
      <c r="G8556" s="23">
        <v>40</v>
      </c>
      <c r="H8556" s="25">
        <v>14.29241753</v>
      </c>
    </row>
    <row r="8557" spans="1:8">
      <c r="A8557" s="23">
        <v>8554</v>
      </c>
      <c r="B8557" s="23">
        <v>1500</v>
      </c>
      <c r="C8557" s="23">
        <v>0.7</v>
      </c>
      <c r="D8557" s="23">
        <v>3000</v>
      </c>
      <c r="E8557" s="23">
        <v>1</v>
      </c>
      <c r="F8557" s="23">
        <v>0</v>
      </c>
      <c r="G8557" s="23">
        <v>70</v>
      </c>
      <c r="H8557" s="25">
        <v>13.28583527</v>
      </c>
    </row>
    <row r="8558" spans="1:8">
      <c r="A8558" s="23">
        <v>8555</v>
      </c>
      <c r="B8558" s="23">
        <v>1500</v>
      </c>
      <c r="C8558" s="23">
        <v>0.7</v>
      </c>
      <c r="D8558" s="23">
        <v>3000</v>
      </c>
      <c r="E8558" s="23">
        <v>1</v>
      </c>
      <c r="F8558" s="23">
        <v>0</v>
      </c>
      <c r="G8558" s="23">
        <v>100</v>
      </c>
      <c r="H8558" s="25">
        <v>12.495141029999999</v>
      </c>
    </row>
    <row r="8559" spans="1:8">
      <c r="A8559" s="23">
        <v>8556</v>
      </c>
      <c r="B8559" s="23">
        <v>1500</v>
      </c>
      <c r="C8559" s="23">
        <v>0.7</v>
      </c>
      <c r="D8559" s="23">
        <v>3000</v>
      </c>
      <c r="E8559" s="23">
        <v>1</v>
      </c>
      <c r="F8559" s="23">
        <v>30</v>
      </c>
      <c r="G8559" s="23">
        <v>0</v>
      </c>
      <c r="H8559" s="25">
        <v>17.65174103</v>
      </c>
    </row>
    <row r="8560" spans="1:8">
      <c r="A8560" s="23">
        <v>8557</v>
      </c>
      <c r="B8560" s="23">
        <v>1500</v>
      </c>
      <c r="C8560" s="23">
        <v>0.7</v>
      </c>
      <c r="D8560" s="23">
        <v>3000</v>
      </c>
      <c r="E8560" s="23">
        <v>1</v>
      </c>
      <c r="F8560" s="23">
        <v>30</v>
      </c>
      <c r="G8560" s="23">
        <v>5</v>
      </c>
      <c r="H8560" s="25">
        <v>15.87573624</v>
      </c>
    </row>
    <row r="8561" spans="1:8">
      <c r="A8561" s="23">
        <v>8558</v>
      </c>
      <c r="B8561" s="23">
        <v>1500</v>
      </c>
      <c r="C8561" s="23">
        <v>0.7</v>
      </c>
      <c r="D8561" s="23">
        <v>3000</v>
      </c>
      <c r="E8561" s="23">
        <v>1</v>
      </c>
      <c r="F8561" s="23">
        <v>30</v>
      </c>
      <c r="G8561" s="23">
        <v>10</v>
      </c>
      <c r="H8561" s="25">
        <v>15.055661199999999</v>
      </c>
    </row>
    <row r="8562" spans="1:8">
      <c r="A8562" s="23">
        <v>8559</v>
      </c>
      <c r="B8562" s="23">
        <v>1500</v>
      </c>
      <c r="C8562" s="23">
        <v>0.7</v>
      </c>
      <c r="D8562" s="23">
        <v>3000</v>
      </c>
      <c r="E8562" s="23">
        <v>1</v>
      </c>
      <c r="F8562" s="23">
        <v>30</v>
      </c>
      <c r="G8562" s="23">
        <v>40</v>
      </c>
      <c r="H8562" s="25">
        <v>13.37218285</v>
      </c>
    </row>
    <row r="8563" spans="1:8">
      <c r="A8563" s="23">
        <v>8560</v>
      </c>
      <c r="B8563" s="23">
        <v>1500</v>
      </c>
      <c r="C8563" s="23">
        <v>0.7</v>
      </c>
      <c r="D8563" s="23">
        <v>3000</v>
      </c>
      <c r="E8563" s="23">
        <v>1</v>
      </c>
      <c r="F8563" s="23">
        <v>30</v>
      </c>
      <c r="G8563" s="23">
        <v>70</v>
      </c>
      <c r="H8563" s="25">
        <v>12.410470009999999</v>
      </c>
    </row>
    <row r="8564" spans="1:8">
      <c r="A8564" s="23">
        <v>8561</v>
      </c>
      <c r="B8564" s="23">
        <v>1500</v>
      </c>
      <c r="C8564" s="23">
        <v>0.7</v>
      </c>
      <c r="D8564" s="23">
        <v>3000</v>
      </c>
      <c r="E8564" s="23">
        <v>1</v>
      </c>
      <c r="F8564" s="23">
        <v>30</v>
      </c>
      <c r="G8564" s="23">
        <v>100</v>
      </c>
      <c r="H8564" s="25">
        <v>11.58381271</v>
      </c>
    </row>
    <row r="8565" spans="1:8">
      <c r="A8565" s="23">
        <v>8562</v>
      </c>
      <c r="B8565" s="23">
        <v>1500</v>
      </c>
      <c r="C8565" s="23">
        <v>0.7</v>
      </c>
      <c r="D8565" s="23">
        <v>3000</v>
      </c>
      <c r="E8565" s="23">
        <v>1</v>
      </c>
      <c r="F8565" s="23">
        <v>60</v>
      </c>
      <c r="G8565" s="23">
        <v>0</v>
      </c>
      <c r="H8565" s="25">
        <v>14.239664080000001</v>
      </c>
    </row>
    <row r="8566" spans="1:8">
      <c r="A8566" s="23">
        <v>8563</v>
      </c>
      <c r="B8566" s="23">
        <v>1500</v>
      </c>
      <c r="C8566" s="23">
        <v>0.7</v>
      </c>
      <c r="D8566" s="23">
        <v>3000</v>
      </c>
      <c r="E8566" s="23">
        <v>1</v>
      </c>
      <c r="F8566" s="23">
        <v>60</v>
      </c>
      <c r="G8566" s="23">
        <v>5</v>
      </c>
      <c r="H8566" s="25">
        <v>12.248471260000001</v>
      </c>
    </row>
    <row r="8567" spans="1:8">
      <c r="A8567" s="23">
        <v>8564</v>
      </c>
      <c r="B8567" s="23">
        <v>1500</v>
      </c>
      <c r="C8567" s="23">
        <v>0.7</v>
      </c>
      <c r="D8567" s="23">
        <v>3000</v>
      </c>
      <c r="E8567" s="23">
        <v>1</v>
      </c>
      <c r="F8567" s="23">
        <v>60</v>
      </c>
      <c r="G8567" s="23">
        <v>10</v>
      </c>
      <c r="H8567" s="25">
        <v>11.421793940000001</v>
      </c>
    </row>
    <row r="8568" spans="1:8">
      <c r="A8568" s="23">
        <v>8565</v>
      </c>
      <c r="B8568" s="23">
        <v>1500</v>
      </c>
      <c r="C8568" s="23">
        <v>0.7</v>
      </c>
      <c r="D8568" s="23">
        <v>3000</v>
      </c>
      <c r="E8568" s="23">
        <v>1</v>
      </c>
      <c r="F8568" s="23">
        <v>60</v>
      </c>
      <c r="G8568" s="23">
        <v>40</v>
      </c>
      <c r="H8568" s="25">
        <v>10.068240169999999</v>
      </c>
    </row>
    <row r="8569" spans="1:8">
      <c r="A8569" s="23">
        <v>8566</v>
      </c>
      <c r="B8569" s="23">
        <v>1500</v>
      </c>
      <c r="C8569" s="23">
        <v>0.7</v>
      </c>
      <c r="D8569" s="23">
        <v>3000</v>
      </c>
      <c r="E8569" s="23">
        <v>1</v>
      </c>
      <c r="F8569" s="23">
        <v>60</v>
      </c>
      <c r="G8569" s="23">
        <v>70</v>
      </c>
      <c r="H8569" s="25">
        <v>9.2221479419999994</v>
      </c>
    </row>
    <row r="8570" spans="1:8">
      <c r="A8570" s="23">
        <v>8567</v>
      </c>
      <c r="B8570" s="23">
        <v>1500</v>
      </c>
      <c r="C8570" s="23">
        <v>0.7</v>
      </c>
      <c r="D8570" s="23">
        <v>3000</v>
      </c>
      <c r="E8570" s="23">
        <v>1</v>
      </c>
      <c r="F8570" s="23">
        <v>60</v>
      </c>
      <c r="G8570" s="23">
        <v>100</v>
      </c>
      <c r="H8570" s="25">
        <v>8.6099901200000009</v>
      </c>
    </row>
    <row r="8571" spans="1:8">
      <c r="A8571" s="23">
        <v>8568</v>
      </c>
      <c r="B8571" s="23">
        <v>1500</v>
      </c>
      <c r="C8571" s="23">
        <v>0.7</v>
      </c>
      <c r="D8571" s="23">
        <v>3000</v>
      </c>
      <c r="E8571" s="23">
        <v>5</v>
      </c>
      <c r="F8571" s="23">
        <v>0</v>
      </c>
      <c r="G8571" s="23">
        <v>0</v>
      </c>
      <c r="H8571" s="25">
        <v>21.91847611</v>
      </c>
    </row>
    <row r="8572" spans="1:8">
      <c r="A8572" s="23">
        <v>8569</v>
      </c>
      <c r="B8572" s="23">
        <v>1500</v>
      </c>
      <c r="C8572" s="23">
        <v>0.7</v>
      </c>
      <c r="D8572" s="23">
        <v>3000</v>
      </c>
      <c r="E8572" s="23">
        <v>5</v>
      </c>
      <c r="F8572" s="23">
        <v>0</v>
      </c>
      <c r="G8572" s="23">
        <v>5</v>
      </c>
      <c r="H8572" s="25">
        <v>19.54560661</v>
      </c>
    </row>
    <row r="8573" spans="1:8">
      <c r="A8573" s="23">
        <v>8570</v>
      </c>
      <c r="B8573" s="23">
        <v>1500</v>
      </c>
      <c r="C8573" s="23">
        <v>0.7</v>
      </c>
      <c r="D8573" s="23">
        <v>3000</v>
      </c>
      <c r="E8573" s="23">
        <v>5</v>
      </c>
      <c r="F8573" s="23">
        <v>0</v>
      </c>
      <c r="G8573" s="23">
        <v>10</v>
      </c>
      <c r="H8573" s="25">
        <v>18.375106809999998</v>
      </c>
    </row>
    <row r="8574" spans="1:8">
      <c r="A8574" s="23">
        <v>8571</v>
      </c>
      <c r="B8574" s="23">
        <v>1500</v>
      </c>
      <c r="C8574" s="23">
        <v>0.7</v>
      </c>
      <c r="D8574" s="23">
        <v>3000</v>
      </c>
      <c r="E8574" s="23">
        <v>5</v>
      </c>
      <c r="F8574" s="23">
        <v>0</v>
      </c>
      <c r="G8574" s="23">
        <v>40</v>
      </c>
      <c r="H8574" s="25">
        <v>16.176860810000001</v>
      </c>
    </row>
    <row r="8575" spans="1:8">
      <c r="A8575" s="23">
        <v>8572</v>
      </c>
      <c r="B8575" s="23">
        <v>1500</v>
      </c>
      <c r="C8575" s="23">
        <v>0.7</v>
      </c>
      <c r="D8575" s="23">
        <v>3000</v>
      </c>
      <c r="E8575" s="23">
        <v>5</v>
      </c>
      <c r="F8575" s="23">
        <v>0</v>
      </c>
      <c r="G8575" s="23">
        <v>70</v>
      </c>
      <c r="H8575" s="25">
        <v>14.645433430000001</v>
      </c>
    </row>
    <row r="8576" spans="1:8">
      <c r="A8576" s="23">
        <v>8573</v>
      </c>
      <c r="B8576" s="23">
        <v>1500</v>
      </c>
      <c r="C8576" s="23">
        <v>0.7</v>
      </c>
      <c r="D8576" s="23">
        <v>3000</v>
      </c>
      <c r="E8576" s="23">
        <v>5</v>
      </c>
      <c r="F8576" s="23">
        <v>0</v>
      </c>
      <c r="G8576" s="23">
        <v>100</v>
      </c>
      <c r="H8576" s="25">
        <v>13.455589290000001</v>
      </c>
    </row>
    <row r="8577" spans="1:8">
      <c r="A8577" s="23">
        <v>8574</v>
      </c>
      <c r="B8577" s="23">
        <v>1500</v>
      </c>
      <c r="C8577" s="23">
        <v>0.7</v>
      </c>
      <c r="D8577" s="23">
        <v>3000</v>
      </c>
      <c r="E8577" s="23">
        <v>5</v>
      </c>
      <c r="F8577" s="23">
        <v>30</v>
      </c>
      <c r="G8577" s="23">
        <v>0</v>
      </c>
      <c r="H8577" s="25">
        <v>20.460897450000001</v>
      </c>
    </row>
    <row r="8578" spans="1:8">
      <c r="A8578" s="23">
        <v>8575</v>
      </c>
      <c r="B8578" s="23">
        <v>1500</v>
      </c>
      <c r="C8578" s="23">
        <v>0.7</v>
      </c>
      <c r="D8578" s="23">
        <v>3000</v>
      </c>
      <c r="E8578" s="23">
        <v>5</v>
      </c>
      <c r="F8578" s="23">
        <v>30</v>
      </c>
      <c r="G8578" s="23">
        <v>5</v>
      </c>
      <c r="H8578" s="25">
        <v>18.202796939999999</v>
      </c>
    </row>
    <row r="8579" spans="1:8">
      <c r="A8579" s="23">
        <v>8576</v>
      </c>
      <c r="B8579" s="23">
        <v>1500</v>
      </c>
      <c r="C8579" s="23">
        <v>0.7</v>
      </c>
      <c r="D8579" s="23">
        <v>3000</v>
      </c>
      <c r="E8579" s="23">
        <v>5</v>
      </c>
      <c r="F8579" s="23">
        <v>30</v>
      </c>
      <c r="G8579" s="23">
        <v>10</v>
      </c>
      <c r="H8579" s="25">
        <v>17.118286130000001</v>
      </c>
    </row>
    <row r="8580" spans="1:8">
      <c r="A8580" s="23">
        <v>8577</v>
      </c>
      <c r="B8580" s="23">
        <v>1500</v>
      </c>
      <c r="C8580" s="23">
        <v>0.7</v>
      </c>
      <c r="D8580" s="23">
        <v>3000</v>
      </c>
      <c r="E8580" s="23">
        <v>5</v>
      </c>
      <c r="F8580" s="23">
        <v>30</v>
      </c>
      <c r="G8580" s="23">
        <v>40</v>
      </c>
      <c r="H8580" s="25">
        <v>14.79774761</v>
      </c>
    </row>
    <row r="8581" spans="1:8">
      <c r="A8581" s="23">
        <v>8578</v>
      </c>
      <c r="B8581" s="23">
        <v>1500</v>
      </c>
      <c r="C8581" s="23">
        <v>0.7</v>
      </c>
      <c r="D8581" s="23">
        <v>3000</v>
      </c>
      <c r="E8581" s="23">
        <v>5</v>
      </c>
      <c r="F8581" s="23">
        <v>30</v>
      </c>
      <c r="G8581" s="23">
        <v>70</v>
      </c>
      <c r="H8581" s="25">
        <v>13.37485695</v>
      </c>
    </row>
    <row r="8582" spans="1:8">
      <c r="A8582" s="23">
        <v>8579</v>
      </c>
      <c r="B8582" s="23">
        <v>1500</v>
      </c>
      <c r="C8582" s="23">
        <v>0.7</v>
      </c>
      <c r="D8582" s="23">
        <v>3000</v>
      </c>
      <c r="E8582" s="23">
        <v>5</v>
      </c>
      <c r="F8582" s="23">
        <v>30</v>
      </c>
      <c r="G8582" s="23">
        <v>100</v>
      </c>
      <c r="H8582" s="25">
        <v>12.33551407</v>
      </c>
    </row>
    <row r="8583" spans="1:8">
      <c r="A8583" s="23">
        <v>8580</v>
      </c>
      <c r="B8583" s="23">
        <v>1500</v>
      </c>
      <c r="C8583" s="23">
        <v>0.7</v>
      </c>
      <c r="D8583" s="23">
        <v>3000</v>
      </c>
      <c r="E8583" s="23">
        <v>5</v>
      </c>
      <c r="F8583" s="23">
        <v>60</v>
      </c>
      <c r="G8583" s="23">
        <v>0</v>
      </c>
      <c r="H8583" s="25">
        <v>15.88380051</v>
      </c>
    </row>
    <row r="8584" spans="1:8">
      <c r="A8584" s="23">
        <v>8581</v>
      </c>
      <c r="B8584" s="23">
        <v>1500</v>
      </c>
      <c r="C8584" s="23">
        <v>0.7</v>
      </c>
      <c r="D8584" s="23">
        <v>3000</v>
      </c>
      <c r="E8584" s="23">
        <v>5</v>
      </c>
      <c r="F8584" s="23">
        <v>60</v>
      </c>
      <c r="G8584" s="23">
        <v>5</v>
      </c>
      <c r="H8584" s="25">
        <v>13.19124985</v>
      </c>
    </row>
    <row r="8585" spans="1:8">
      <c r="A8585" s="23">
        <v>8582</v>
      </c>
      <c r="B8585" s="23">
        <v>1500</v>
      </c>
      <c r="C8585" s="23">
        <v>0.7</v>
      </c>
      <c r="D8585" s="23">
        <v>3000</v>
      </c>
      <c r="E8585" s="23">
        <v>5</v>
      </c>
      <c r="F8585" s="23">
        <v>60</v>
      </c>
      <c r="G8585" s="23">
        <v>10</v>
      </c>
      <c r="H8585" s="25">
        <v>12.21423817</v>
      </c>
    </row>
    <row r="8586" spans="1:8">
      <c r="A8586" s="23">
        <v>8583</v>
      </c>
      <c r="B8586" s="23">
        <v>1500</v>
      </c>
      <c r="C8586" s="23">
        <v>0.7</v>
      </c>
      <c r="D8586" s="23">
        <v>3000</v>
      </c>
      <c r="E8586" s="23">
        <v>5</v>
      </c>
      <c r="F8586" s="23">
        <v>60</v>
      </c>
      <c r="G8586" s="23">
        <v>40</v>
      </c>
      <c r="H8586" s="25">
        <v>10.592029569999999</v>
      </c>
    </row>
    <row r="8587" spans="1:8">
      <c r="A8587" s="23">
        <v>8584</v>
      </c>
      <c r="B8587" s="23">
        <v>1500</v>
      </c>
      <c r="C8587" s="23">
        <v>0.7</v>
      </c>
      <c r="D8587" s="23">
        <v>3000</v>
      </c>
      <c r="E8587" s="23">
        <v>5</v>
      </c>
      <c r="F8587" s="23">
        <v>60</v>
      </c>
      <c r="G8587" s="23">
        <v>70</v>
      </c>
      <c r="H8587" s="25">
        <v>9.7405691149999996</v>
      </c>
    </row>
    <row r="8588" spans="1:8">
      <c r="A8588" s="23">
        <v>8585</v>
      </c>
      <c r="B8588" s="23">
        <v>1500</v>
      </c>
      <c r="C8588" s="23">
        <v>0.7</v>
      </c>
      <c r="D8588" s="23">
        <v>3000</v>
      </c>
      <c r="E8588" s="23">
        <v>5</v>
      </c>
      <c r="F8588" s="23">
        <v>60</v>
      </c>
      <c r="G8588" s="23">
        <v>100</v>
      </c>
      <c r="H8588" s="25">
        <v>9.1107273099999997</v>
      </c>
    </row>
    <row r="8589" spans="1:8">
      <c r="A8589" s="23">
        <v>8586</v>
      </c>
      <c r="B8589" s="23">
        <v>1500</v>
      </c>
      <c r="C8589" s="23">
        <v>0.7</v>
      </c>
      <c r="D8589" s="23">
        <v>3000</v>
      </c>
      <c r="E8589" s="23">
        <v>10</v>
      </c>
      <c r="F8589" s="23">
        <v>0</v>
      </c>
      <c r="G8589" s="23">
        <v>0</v>
      </c>
      <c r="H8589" s="25">
        <v>22.24491119</v>
      </c>
    </row>
    <row r="8590" spans="1:8">
      <c r="A8590" s="23">
        <v>8587</v>
      </c>
      <c r="B8590" s="23">
        <v>1500</v>
      </c>
      <c r="C8590" s="23">
        <v>0.7</v>
      </c>
      <c r="D8590" s="23">
        <v>3000</v>
      </c>
      <c r="E8590" s="23">
        <v>10</v>
      </c>
      <c r="F8590" s="23">
        <v>0</v>
      </c>
      <c r="G8590" s="23">
        <v>5</v>
      </c>
      <c r="H8590" s="25">
        <v>19.813098910000001</v>
      </c>
    </row>
    <row r="8591" spans="1:8">
      <c r="A8591" s="23">
        <v>8588</v>
      </c>
      <c r="B8591" s="23">
        <v>1500</v>
      </c>
      <c r="C8591" s="23">
        <v>0.7</v>
      </c>
      <c r="D8591" s="23">
        <v>3000</v>
      </c>
      <c r="E8591" s="23">
        <v>10</v>
      </c>
      <c r="F8591" s="23">
        <v>0</v>
      </c>
      <c r="G8591" s="23">
        <v>10</v>
      </c>
      <c r="H8591" s="25">
        <v>18.606521610000001</v>
      </c>
    </row>
    <row r="8592" spans="1:8">
      <c r="A8592" s="23">
        <v>8589</v>
      </c>
      <c r="B8592" s="23">
        <v>1500</v>
      </c>
      <c r="C8592" s="23">
        <v>0.7</v>
      </c>
      <c r="D8592" s="23">
        <v>3000</v>
      </c>
      <c r="E8592" s="23">
        <v>10</v>
      </c>
      <c r="F8592" s="23">
        <v>0</v>
      </c>
      <c r="G8592" s="23">
        <v>40</v>
      </c>
      <c r="H8592" s="25">
        <v>16.34426689</v>
      </c>
    </row>
    <row r="8593" spans="1:8">
      <c r="A8593" s="23">
        <v>8590</v>
      </c>
      <c r="B8593" s="23">
        <v>1500</v>
      </c>
      <c r="C8593" s="23">
        <v>0.7</v>
      </c>
      <c r="D8593" s="23">
        <v>3000</v>
      </c>
      <c r="E8593" s="23">
        <v>10</v>
      </c>
      <c r="F8593" s="23">
        <v>0</v>
      </c>
      <c r="G8593" s="23">
        <v>70</v>
      </c>
      <c r="H8593" s="25">
        <v>14.826800349999999</v>
      </c>
    </row>
    <row r="8594" spans="1:8">
      <c r="A8594" s="23">
        <v>8591</v>
      </c>
      <c r="B8594" s="23">
        <v>1500</v>
      </c>
      <c r="C8594" s="23">
        <v>0.7</v>
      </c>
      <c r="D8594" s="23">
        <v>3000</v>
      </c>
      <c r="E8594" s="23">
        <v>10</v>
      </c>
      <c r="F8594" s="23">
        <v>0</v>
      </c>
      <c r="G8594" s="23">
        <v>100</v>
      </c>
      <c r="H8594" s="25">
        <v>13.60247231</v>
      </c>
    </row>
    <row r="8595" spans="1:8">
      <c r="A8595" s="23">
        <v>8592</v>
      </c>
      <c r="B8595" s="23">
        <v>1500</v>
      </c>
      <c r="C8595" s="23">
        <v>0.7</v>
      </c>
      <c r="D8595" s="23">
        <v>3000</v>
      </c>
      <c r="E8595" s="23">
        <v>10</v>
      </c>
      <c r="F8595" s="23">
        <v>30</v>
      </c>
      <c r="G8595" s="23">
        <v>0</v>
      </c>
      <c r="H8595" s="25">
        <v>20.736188890000001</v>
      </c>
    </row>
    <row r="8596" spans="1:8">
      <c r="A8596" s="23">
        <v>8593</v>
      </c>
      <c r="B8596" s="23">
        <v>1500</v>
      </c>
      <c r="C8596" s="23">
        <v>0.7</v>
      </c>
      <c r="D8596" s="23">
        <v>3000</v>
      </c>
      <c r="E8596" s="23">
        <v>10</v>
      </c>
      <c r="F8596" s="23">
        <v>30</v>
      </c>
      <c r="G8596" s="23">
        <v>5</v>
      </c>
      <c r="H8596" s="25">
        <v>18.426029209999999</v>
      </c>
    </row>
    <row r="8597" spans="1:8">
      <c r="A8597" s="23">
        <v>8594</v>
      </c>
      <c r="B8597" s="23">
        <v>1500</v>
      </c>
      <c r="C8597" s="23">
        <v>0.7</v>
      </c>
      <c r="D8597" s="23">
        <v>3000</v>
      </c>
      <c r="E8597" s="23">
        <v>10</v>
      </c>
      <c r="F8597" s="23">
        <v>30</v>
      </c>
      <c r="G8597" s="23">
        <v>10</v>
      </c>
      <c r="H8597" s="25">
        <v>17.312520979999999</v>
      </c>
    </row>
    <row r="8598" spans="1:8">
      <c r="A8598" s="23">
        <v>8595</v>
      </c>
      <c r="B8598" s="23">
        <v>1500</v>
      </c>
      <c r="C8598" s="23">
        <v>0.7</v>
      </c>
      <c r="D8598" s="23">
        <v>3000</v>
      </c>
      <c r="E8598" s="23">
        <v>10</v>
      </c>
      <c r="F8598" s="23">
        <v>30</v>
      </c>
      <c r="G8598" s="23">
        <v>40</v>
      </c>
      <c r="H8598" s="25">
        <v>14.98615837</v>
      </c>
    </row>
    <row r="8599" spans="1:8">
      <c r="A8599" s="23">
        <v>8596</v>
      </c>
      <c r="B8599" s="23">
        <v>1500</v>
      </c>
      <c r="C8599" s="23">
        <v>0.7</v>
      </c>
      <c r="D8599" s="23">
        <v>3000</v>
      </c>
      <c r="E8599" s="23">
        <v>10</v>
      </c>
      <c r="F8599" s="23">
        <v>30</v>
      </c>
      <c r="G8599" s="23">
        <v>70</v>
      </c>
      <c r="H8599" s="25">
        <v>13.521415709999999</v>
      </c>
    </row>
    <row r="8600" spans="1:8">
      <c r="A8600" s="23">
        <v>8597</v>
      </c>
      <c r="B8600" s="23">
        <v>1500</v>
      </c>
      <c r="C8600" s="23">
        <v>0.7</v>
      </c>
      <c r="D8600" s="23">
        <v>3000</v>
      </c>
      <c r="E8600" s="23">
        <v>10</v>
      </c>
      <c r="F8600" s="23">
        <v>30</v>
      </c>
      <c r="G8600" s="23">
        <v>100</v>
      </c>
      <c r="H8600" s="25">
        <v>12.454895970000001</v>
      </c>
    </row>
    <row r="8601" spans="1:8">
      <c r="A8601" s="23">
        <v>8598</v>
      </c>
      <c r="B8601" s="23">
        <v>1500</v>
      </c>
      <c r="C8601" s="23">
        <v>0.7</v>
      </c>
      <c r="D8601" s="23">
        <v>3000</v>
      </c>
      <c r="E8601" s="23">
        <v>10</v>
      </c>
      <c r="F8601" s="23">
        <v>60</v>
      </c>
      <c r="G8601" s="23">
        <v>0</v>
      </c>
      <c r="H8601" s="25">
        <v>16.034290309999999</v>
      </c>
    </row>
    <row r="8602" spans="1:8">
      <c r="A8602" s="23">
        <v>8599</v>
      </c>
      <c r="B8602" s="23">
        <v>1500</v>
      </c>
      <c r="C8602" s="23">
        <v>0.7</v>
      </c>
      <c r="D8602" s="23">
        <v>3000</v>
      </c>
      <c r="E8602" s="23">
        <v>10</v>
      </c>
      <c r="F8602" s="23">
        <v>60</v>
      </c>
      <c r="G8602" s="23">
        <v>5</v>
      </c>
      <c r="H8602" s="25">
        <v>13.336892130000001</v>
      </c>
    </row>
    <row r="8603" spans="1:8">
      <c r="A8603" s="23">
        <v>8600</v>
      </c>
      <c r="B8603" s="23">
        <v>1500</v>
      </c>
      <c r="C8603" s="23">
        <v>0.7</v>
      </c>
      <c r="D8603" s="23">
        <v>3000</v>
      </c>
      <c r="E8603" s="23">
        <v>10</v>
      </c>
      <c r="F8603" s="23">
        <v>60</v>
      </c>
      <c r="G8603" s="23">
        <v>10</v>
      </c>
      <c r="H8603" s="25">
        <v>12.335945130000001</v>
      </c>
    </row>
    <row r="8604" spans="1:8">
      <c r="A8604" s="23">
        <v>8601</v>
      </c>
      <c r="B8604" s="23">
        <v>1500</v>
      </c>
      <c r="C8604" s="23">
        <v>0.7</v>
      </c>
      <c r="D8604" s="23">
        <v>3000</v>
      </c>
      <c r="E8604" s="23">
        <v>10</v>
      </c>
      <c r="F8604" s="23">
        <v>60</v>
      </c>
      <c r="G8604" s="23">
        <v>40</v>
      </c>
      <c r="H8604" s="25">
        <v>10.67690659</v>
      </c>
    </row>
    <row r="8605" spans="1:8">
      <c r="A8605" s="23">
        <v>8602</v>
      </c>
      <c r="B8605" s="23">
        <v>1500</v>
      </c>
      <c r="C8605" s="23">
        <v>0.7</v>
      </c>
      <c r="D8605" s="23">
        <v>3000</v>
      </c>
      <c r="E8605" s="23">
        <v>10</v>
      </c>
      <c r="F8605" s="23">
        <v>60</v>
      </c>
      <c r="G8605" s="23">
        <v>70</v>
      </c>
      <c r="H8605" s="25">
        <v>9.8087167740000005</v>
      </c>
    </row>
    <row r="8606" spans="1:8">
      <c r="A8606" s="23">
        <v>8603</v>
      </c>
      <c r="B8606" s="23">
        <v>1500</v>
      </c>
      <c r="C8606" s="23">
        <v>0.7</v>
      </c>
      <c r="D8606" s="23">
        <v>3000</v>
      </c>
      <c r="E8606" s="23">
        <v>10</v>
      </c>
      <c r="F8606" s="23">
        <v>60</v>
      </c>
      <c r="G8606" s="23">
        <v>100</v>
      </c>
      <c r="H8606" s="25">
        <v>9.1675462719999992</v>
      </c>
    </row>
    <row r="8607" spans="1:8">
      <c r="A8607" s="23">
        <v>8604</v>
      </c>
      <c r="B8607" s="23">
        <v>1500</v>
      </c>
      <c r="C8607" s="23">
        <v>0.7</v>
      </c>
      <c r="D8607" s="23">
        <v>3000</v>
      </c>
      <c r="E8607" s="23">
        <v>20</v>
      </c>
      <c r="F8607" s="23">
        <v>0</v>
      </c>
      <c r="G8607" s="23">
        <v>0</v>
      </c>
      <c r="H8607" s="25">
        <v>22.39334869</v>
      </c>
    </row>
    <row r="8608" spans="1:8">
      <c r="A8608" s="23">
        <v>8605</v>
      </c>
      <c r="B8608" s="23">
        <v>1500</v>
      </c>
      <c r="C8608" s="23">
        <v>0.7</v>
      </c>
      <c r="D8608" s="23">
        <v>3000</v>
      </c>
      <c r="E8608" s="23">
        <v>20</v>
      </c>
      <c r="F8608" s="23">
        <v>0</v>
      </c>
      <c r="G8608" s="23">
        <v>5</v>
      </c>
      <c r="H8608" s="25">
        <v>19.935708999999999</v>
      </c>
    </row>
    <row r="8609" spans="1:8">
      <c r="A8609" s="23">
        <v>8606</v>
      </c>
      <c r="B8609" s="23">
        <v>1500</v>
      </c>
      <c r="C8609" s="23">
        <v>0.7</v>
      </c>
      <c r="D8609" s="23">
        <v>3000</v>
      </c>
      <c r="E8609" s="23">
        <v>20</v>
      </c>
      <c r="F8609" s="23">
        <v>0</v>
      </c>
      <c r="G8609" s="23">
        <v>10</v>
      </c>
      <c r="H8609" s="25">
        <v>18.71304512</v>
      </c>
    </row>
    <row r="8610" spans="1:8">
      <c r="A8610" s="23">
        <v>8607</v>
      </c>
      <c r="B8610" s="23">
        <v>1500</v>
      </c>
      <c r="C8610" s="23">
        <v>0.7</v>
      </c>
      <c r="D8610" s="23">
        <v>3000</v>
      </c>
      <c r="E8610" s="23">
        <v>20</v>
      </c>
      <c r="F8610" s="23">
        <v>0</v>
      </c>
      <c r="G8610" s="23">
        <v>40</v>
      </c>
      <c r="H8610" s="25">
        <v>16.422117230000001</v>
      </c>
    </row>
    <row r="8611" spans="1:8">
      <c r="A8611" s="23">
        <v>8608</v>
      </c>
      <c r="B8611" s="23">
        <v>1500</v>
      </c>
      <c r="C8611" s="23">
        <v>0.7</v>
      </c>
      <c r="D8611" s="23">
        <v>3000</v>
      </c>
      <c r="E8611" s="23">
        <v>20</v>
      </c>
      <c r="F8611" s="23">
        <v>0</v>
      </c>
      <c r="G8611" s="23">
        <v>70</v>
      </c>
      <c r="H8611" s="25">
        <v>14.911752699999999</v>
      </c>
    </row>
    <row r="8612" spans="1:8">
      <c r="A8612" s="23">
        <v>8609</v>
      </c>
      <c r="B8612" s="23">
        <v>1500</v>
      </c>
      <c r="C8612" s="23">
        <v>0.7</v>
      </c>
      <c r="D8612" s="23">
        <v>3000</v>
      </c>
      <c r="E8612" s="23">
        <v>20</v>
      </c>
      <c r="F8612" s="23">
        <v>0</v>
      </c>
      <c r="G8612" s="23">
        <v>100</v>
      </c>
      <c r="H8612" s="25">
        <v>13.671386719999999</v>
      </c>
    </row>
    <row r="8613" spans="1:8">
      <c r="A8613" s="23">
        <v>8610</v>
      </c>
      <c r="B8613" s="23">
        <v>1500</v>
      </c>
      <c r="C8613" s="23">
        <v>0.7</v>
      </c>
      <c r="D8613" s="23">
        <v>3000</v>
      </c>
      <c r="E8613" s="23">
        <v>20</v>
      </c>
      <c r="F8613" s="23">
        <v>30</v>
      </c>
      <c r="G8613" s="23">
        <v>0</v>
      </c>
      <c r="H8613" s="25">
        <v>20.86180878</v>
      </c>
    </row>
    <row r="8614" spans="1:8">
      <c r="A8614" s="23">
        <v>8611</v>
      </c>
      <c r="B8614" s="23">
        <v>1500</v>
      </c>
      <c r="C8614" s="23">
        <v>0.7</v>
      </c>
      <c r="D8614" s="23">
        <v>3000</v>
      </c>
      <c r="E8614" s="23">
        <v>20</v>
      </c>
      <c r="F8614" s="23">
        <v>30</v>
      </c>
      <c r="G8614" s="23">
        <v>5</v>
      </c>
      <c r="H8614" s="25">
        <v>18.528827669999998</v>
      </c>
    </row>
    <row r="8615" spans="1:8">
      <c r="A8615" s="23">
        <v>8612</v>
      </c>
      <c r="B8615" s="23">
        <v>1500</v>
      </c>
      <c r="C8615" s="23">
        <v>0.7</v>
      </c>
      <c r="D8615" s="23">
        <v>3000</v>
      </c>
      <c r="E8615" s="23">
        <v>20</v>
      </c>
      <c r="F8615" s="23">
        <v>30</v>
      </c>
      <c r="G8615" s="23">
        <v>10</v>
      </c>
      <c r="H8615" s="25">
        <v>17.402414319999998</v>
      </c>
    </row>
    <row r="8616" spans="1:8">
      <c r="A8616" s="23">
        <v>8613</v>
      </c>
      <c r="B8616" s="23">
        <v>1500</v>
      </c>
      <c r="C8616" s="23">
        <v>0.7</v>
      </c>
      <c r="D8616" s="23">
        <v>3000</v>
      </c>
      <c r="E8616" s="23">
        <v>20</v>
      </c>
      <c r="F8616" s="23">
        <v>30</v>
      </c>
      <c r="G8616" s="23">
        <v>40</v>
      </c>
      <c r="H8616" s="25">
        <v>15.07441807</v>
      </c>
    </row>
    <row r="8617" spans="1:8">
      <c r="A8617" s="23">
        <v>8614</v>
      </c>
      <c r="B8617" s="23">
        <v>1500</v>
      </c>
      <c r="C8617" s="23">
        <v>0.7</v>
      </c>
      <c r="D8617" s="23">
        <v>3000</v>
      </c>
      <c r="E8617" s="23">
        <v>20</v>
      </c>
      <c r="F8617" s="23">
        <v>30</v>
      </c>
      <c r="G8617" s="23">
        <v>70</v>
      </c>
      <c r="H8617" s="25">
        <v>13.59020329</v>
      </c>
    </row>
    <row r="8618" spans="1:8">
      <c r="A8618" s="23">
        <v>8615</v>
      </c>
      <c r="B8618" s="23">
        <v>1500</v>
      </c>
      <c r="C8618" s="23">
        <v>0.7</v>
      </c>
      <c r="D8618" s="23">
        <v>3000</v>
      </c>
      <c r="E8618" s="23">
        <v>20</v>
      </c>
      <c r="F8618" s="23">
        <v>30</v>
      </c>
      <c r="G8618" s="23">
        <v>100</v>
      </c>
      <c r="H8618" s="25">
        <v>12.511049270000001</v>
      </c>
    </row>
    <row r="8619" spans="1:8">
      <c r="A8619" s="23">
        <v>8616</v>
      </c>
      <c r="B8619" s="23">
        <v>1500</v>
      </c>
      <c r="C8619" s="23">
        <v>0.7</v>
      </c>
      <c r="D8619" s="23">
        <v>3000</v>
      </c>
      <c r="E8619" s="23">
        <v>20</v>
      </c>
      <c r="F8619" s="23">
        <v>60</v>
      </c>
      <c r="G8619" s="23">
        <v>0</v>
      </c>
      <c r="H8619" s="25">
        <v>16.102422709999999</v>
      </c>
    </row>
    <row r="8620" spans="1:8">
      <c r="A8620" s="23">
        <v>8617</v>
      </c>
      <c r="B8620" s="23">
        <v>1500</v>
      </c>
      <c r="C8620" s="23">
        <v>0.7</v>
      </c>
      <c r="D8620" s="23">
        <v>3000</v>
      </c>
      <c r="E8620" s="23">
        <v>20</v>
      </c>
      <c r="F8620" s="23">
        <v>60</v>
      </c>
      <c r="G8620" s="23">
        <v>5</v>
      </c>
      <c r="H8620" s="25">
        <v>13.40530491</v>
      </c>
    </row>
    <row r="8621" spans="1:8">
      <c r="A8621" s="23">
        <v>8618</v>
      </c>
      <c r="B8621" s="23">
        <v>1500</v>
      </c>
      <c r="C8621" s="23">
        <v>0.7</v>
      </c>
      <c r="D8621" s="23">
        <v>3000</v>
      </c>
      <c r="E8621" s="23">
        <v>20</v>
      </c>
      <c r="F8621" s="23">
        <v>60</v>
      </c>
      <c r="G8621" s="23">
        <v>10</v>
      </c>
      <c r="H8621" s="25">
        <v>12.3932476</v>
      </c>
    </row>
    <row r="8622" spans="1:8">
      <c r="A8622" s="23">
        <v>8619</v>
      </c>
      <c r="B8622" s="23">
        <v>1500</v>
      </c>
      <c r="C8622" s="23">
        <v>0.7</v>
      </c>
      <c r="D8622" s="23">
        <v>3000</v>
      </c>
      <c r="E8622" s="23">
        <v>20</v>
      </c>
      <c r="F8622" s="23">
        <v>60</v>
      </c>
      <c r="G8622" s="23">
        <v>40</v>
      </c>
      <c r="H8622" s="25">
        <v>10.717084890000001</v>
      </c>
    </row>
    <row r="8623" spans="1:8">
      <c r="A8623" s="23">
        <v>8620</v>
      </c>
      <c r="B8623" s="23">
        <v>1500</v>
      </c>
      <c r="C8623" s="23">
        <v>0.7</v>
      </c>
      <c r="D8623" s="23">
        <v>3000</v>
      </c>
      <c r="E8623" s="23">
        <v>20</v>
      </c>
      <c r="F8623" s="23">
        <v>60</v>
      </c>
      <c r="G8623" s="23">
        <v>70</v>
      </c>
      <c r="H8623" s="25">
        <v>9.841103554</v>
      </c>
    </row>
    <row r="8624" spans="1:8">
      <c r="A8624" s="23">
        <v>8621</v>
      </c>
      <c r="B8624" s="23">
        <v>1500</v>
      </c>
      <c r="C8624" s="23">
        <v>0.7</v>
      </c>
      <c r="D8624" s="23">
        <v>3000</v>
      </c>
      <c r="E8624" s="23">
        <v>20</v>
      </c>
      <c r="F8624" s="23">
        <v>60</v>
      </c>
      <c r="G8624" s="23">
        <v>100</v>
      </c>
      <c r="H8624" s="25">
        <v>9.1946516040000006</v>
      </c>
    </row>
    <row r="8625" spans="1:8">
      <c r="A8625" s="23">
        <v>8622</v>
      </c>
      <c r="B8625" s="23">
        <v>1500</v>
      </c>
      <c r="C8625" s="23">
        <v>0.7</v>
      </c>
      <c r="D8625" s="23">
        <v>3000</v>
      </c>
      <c r="E8625" s="23">
        <v>50</v>
      </c>
      <c r="F8625" s="23">
        <v>0</v>
      </c>
      <c r="G8625" s="23">
        <v>0</v>
      </c>
      <c r="H8625" s="25">
        <v>22.477397920000001</v>
      </c>
    </row>
    <row r="8626" spans="1:8">
      <c r="A8626" s="23">
        <v>8623</v>
      </c>
      <c r="B8626" s="23">
        <v>1500</v>
      </c>
      <c r="C8626" s="23">
        <v>0.7</v>
      </c>
      <c r="D8626" s="23">
        <v>3000</v>
      </c>
      <c r="E8626" s="23">
        <v>50</v>
      </c>
      <c r="F8626" s="23">
        <v>0</v>
      </c>
      <c r="G8626" s="23">
        <v>5</v>
      </c>
      <c r="H8626" s="25">
        <v>20.005491259999999</v>
      </c>
    </row>
    <row r="8627" spans="1:8">
      <c r="A8627" s="23">
        <v>8624</v>
      </c>
      <c r="B8627" s="23">
        <v>1500</v>
      </c>
      <c r="C8627" s="23">
        <v>0.7</v>
      </c>
      <c r="D8627" s="23">
        <v>3000</v>
      </c>
      <c r="E8627" s="23">
        <v>50</v>
      </c>
      <c r="F8627" s="23">
        <v>0</v>
      </c>
      <c r="G8627" s="23">
        <v>10</v>
      </c>
      <c r="H8627" s="25">
        <v>18.773839949999999</v>
      </c>
    </row>
    <row r="8628" spans="1:8">
      <c r="A8628" s="23">
        <v>8625</v>
      </c>
      <c r="B8628" s="23">
        <v>1500</v>
      </c>
      <c r="C8628" s="23">
        <v>0.7</v>
      </c>
      <c r="D8628" s="23">
        <v>3000</v>
      </c>
      <c r="E8628" s="23">
        <v>50</v>
      </c>
      <c r="F8628" s="23">
        <v>0</v>
      </c>
      <c r="G8628" s="23">
        <v>40</v>
      </c>
      <c r="H8628" s="25">
        <v>16.466848370000001</v>
      </c>
    </row>
    <row r="8629" spans="1:8">
      <c r="A8629" s="23">
        <v>8626</v>
      </c>
      <c r="B8629" s="23">
        <v>1500</v>
      </c>
      <c r="C8629" s="23">
        <v>0.7</v>
      </c>
      <c r="D8629" s="23">
        <v>3000</v>
      </c>
      <c r="E8629" s="23">
        <v>50</v>
      </c>
      <c r="F8629" s="23">
        <v>0</v>
      </c>
      <c r="G8629" s="23">
        <v>70</v>
      </c>
      <c r="H8629" s="25">
        <v>14.960800170000001</v>
      </c>
    </row>
    <row r="8630" spans="1:8">
      <c r="A8630" s="23">
        <v>8627</v>
      </c>
      <c r="B8630" s="23">
        <v>1500</v>
      </c>
      <c r="C8630" s="23">
        <v>0.7</v>
      </c>
      <c r="D8630" s="23">
        <v>3000</v>
      </c>
      <c r="E8630" s="23">
        <v>50</v>
      </c>
      <c r="F8630" s="23">
        <v>0</v>
      </c>
      <c r="G8630" s="23">
        <v>100</v>
      </c>
      <c r="H8630" s="25">
        <v>13.7112236</v>
      </c>
    </row>
    <row r="8631" spans="1:8">
      <c r="A8631" s="23">
        <v>8628</v>
      </c>
      <c r="B8631" s="23">
        <v>1500</v>
      </c>
      <c r="C8631" s="23">
        <v>0.7</v>
      </c>
      <c r="D8631" s="23">
        <v>3000</v>
      </c>
      <c r="E8631" s="23">
        <v>50</v>
      </c>
      <c r="F8631" s="23">
        <v>30</v>
      </c>
      <c r="G8631" s="23">
        <v>0</v>
      </c>
      <c r="H8631" s="25">
        <v>20.9331131</v>
      </c>
    </row>
    <row r="8632" spans="1:8">
      <c r="A8632" s="23">
        <v>8629</v>
      </c>
      <c r="B8632" s="23">
        <v>1500</v>
      </c>
      <c r="C8632" s="23">
        <v>0.7</v>
      </c>
      <c r="D8632" s="23">
        <v>3000</v>
      </c>
      <c r="E8632" s="23">
        <v>50</v>
      </c>
      <c r="F8632" s="23">
        <v>30</v>
      </c>
      <c r="G8632" s="23">
        <v>5</v>
      </c>
      <c r="H8632" s="25">
        <v>18.587516789999999</v>
      </c>
    </row>
    <row r="8633" spans="1:8">
      <c r="A8633" s="23">
        <v>8630</v>
      </c>
      <c r="B8633" s="23">
        <v>1500</v>
      </c>
      <c r="C8633" s="23">
        <v>0.7</v>
      </c>
      <c r="D8633" s="23">
        <v>3000</v>
      </c>
      <c r="E8633" s="23">
        <v>50</v>
      </c>
      <c r="F8633" s="23">
        <v>30</v>
      </c>
      <c r="G8633" s="23">
        <v>10</v>
      </c>
      <c r="H8633" s="25">
        <v>17.453901290000001</v>
      </c>
    </row>
    <row r="8634" spans="1:8">
      <c r="A8634" s="23">
        <v>8631</v>
      </c>
      <c r="B8634" s="23">
        <v>1500</v>
      </c>
      <c r="C8634" s="23">
        <v>0.7</v>
      </c>
      <c r="D8634" s="23">
        <v>3000</v>
      </c>
      <c r="E8634" s="23">
        <v>50</v>
      </c>
      <c r="F8634" s="23">
        <v>30</v>
      </c>
      <c r="G8634" s="23">
        <v>40</v>
      </c>
      <c r="H8634" s="25">
        <v>15.12537193</v>
      </c>
    </row>
    <row r="8635" spans="1:8">
      <c r="A8635" s="23">
        <v>8632</v>
      </c>
      <c r="B8635" s="23">
        <v>1500</v>
      </c>
      <c r="C8635" s="23">
        <v>0.7</v>
      </c>
      <c r="D8635" s="23">
        <v>3000</v>
      </c>
      <c r="E8635" s="23">
        <v>50</v>
      </c>
      <c r="F8635" s="23">
        <v>30</v>
      </c>
      <c r="G8635" s="23">
        <v>70</v>
      </c>
      <c r="H8635" s="25">
        <v>13.629974369999999</v>
      </c>
    </row>
    <row r="8636" spans="1:8">
      <c r="A8636" s="23">
        <v>8633</v>
      </c>
      <c r="B8636" s="23">
        <v>1500</v>
      </c>
      <c r="C8636" s="23">
        <v>0.7</v>
      </c>
      <c r="D8636" s="23">
        <v>3000</v>
      </c>
      <c r="E8636" s="23">
        <v>50</v>
      </c>
      <c r="F8636" s="23">
        <v>30</v>
      </c>
      <c r="G8636" s="23">
        <v>100</v>
      </c>
      <c r="H8636" s="25">
        <v>12.543563839999999</v>
      </c>
    </row>
    <row r="8637" spans="1:8">
      <c r="A8637" s="23">
        <v>8634</v>
      </c>
      <c r="B8637" s="23">
        <v>1500</v>
      </c>
      <c r="C8637" s="23">
        <v>0.7</v>
      </c>
      <c r="D8637" s="23">
        <v>3000</v>
      </c>
      <c r="E8637" s="23">
        <v>50</v>
      </c>
      <c r="F8637" s="23">
        <v>60</v>
      </c>
      <c r="G8637" s="23">
        <v>0</v>
      </c>
      <c r="H8637" s="25">
        <v>16.14159012</v>
      </c>
    </row>
    <row r="8638" spans="1:8">
      <c r="A8638" s="23">
        <v>8635</v>
      </c>
      <c r="B8638" s="23">
        <v>1500</v>
      </c>
      <c r="C8638" s="23">
        <v>0.7</v>
      </c>
      <c r="D8638" s="23">
        <v>3000</v>
      </c>
      <c r="E8638" s="23">
        <v>50</v>
      </c>
      <c r="F8638" s="23">
        <v>60</v>
      </c>
      <c r="G8638" s="23">
        <v>5</v>
      </c>
      <c r="H8638" s="25">
        <v>13.444877630000001</v>
      </c>
    </row>
    <row r="8639" spans="1:8">
      <c r="A8639" s="23">
        <v>8636</v>
      </c>
      <c r="B8639" s="23">
        <v>1500</v>
      </c>
      <c r="C8639" s="23">
        <v>0.7</v>
      </c>
      <c r="D8639" s="23">
        <v>3000</v>
      </c>
      <c r="E8639" s="23">
        <v>50</v>
      </c>
      <c r="F8639" s="23">
        <v>60</v>
      </c>
      <c r="G8639" s="23">
        <v>10</v>
      </c>
      <c r="H8639" s="25">
        <v>12.42644501</v>
      </c>
    </row>
    <row r="8640" spans="1:8">
      <c r="A8640" s="23">
        <v>8637</v>
      </c>
      <c r="B8640" s="23">
        <v>1500</v>
      </c>
      <c r="C8640" s="23">
        <v>0.7</v>
      </c>
      <c r="D8640" s="23">
        <v>3000</v>
      </c>
      <c r="E8640" s="23">
        <v>50</v>
      </c>
      <c r="F8640" s="23">
        <v>60</v>
      </c>
      <c r="G8640" s="23">
        <v>40</v>
      </c>
      <c r="H8640" s="25">
        <v>10.74044037</v>
      </c>
    </row>
    <row r="8641" spans="1:8">
      <c r="A8641" s="23">
        <v>8638</v>
      </c>
      <c r="B8641" s="23">
        <v>1500</v>
      </c>
      <c r="C8641" s="23">
        <v>0.7</v>
      </c>
      <c r="D8641" s="23">
        <v>3000</v>
      </c>
      <c r="E8641" s="23">
        <v>50</v>
      </c>
      <c r="F8641" s="23">
        <v>60</v>
      </c>
      <c r="G8641" s="23">
        <v>70</v>
      </c>
      <c r="H8641" s="25">
        <v>9.859977722</v>
      </c>
    </row>
    <row r="8642" spans="1:8">
      <c r="A8642" s="23">
        <v>8639</v>
      </c>
      <c r="B8642" s="23">
        <v>1500</v>
      </c>
      <c r="C8642" s="23">
        <v>0.7</v>
      </c>
      <c r="D8642" s="23">
        <v>3000</v>
      </c>
      <c r="E8642" s="23">
        <v>50</v>
      </c>
      <c r="F8642" s="23">
        <v>60</v>
      </c>
      <c r="G8642" s="23">
        <v>100</v>
      </c>
      <c r="H8642" s="25">
        <v>9.2104816439999997</v>
      </c>
    </row>
    <row r="8643" spans="1:8">
      <c r="A8643" s="23">
        <v>8640</v>
      </c>
      <c r="B8643" s="23">
        <v>1500</v>
      </c>
      <c r="C8643" s="23">
        <v>0.6</v>
      </c>
      <c r="D8643" s="23">
        <v>10</v>
      </c>
      <c r="E8643" s="23">
        <v>1</v>
      </c>
      <c r="F8643" s="23">
        <v>0</v>
      </c>
      <c r="G8643" s="23">
        <v>0</v>
      </c>
      <c r="H8643" s="25">
        <v>0</v>
      </c>
    </row>
    <row r="8644" spans="1:8">
      <c r="A8644" s="23">
        <v>8641</v>
      </c>
      <c r="B8644" s="23">
        <v>1500</v>
      </c>
      <c r="C8644" s="23">
        <v>0.6</v>
      </c>
      <c r="D8644" s="23">
        <v>10</v>
      </c>
      <c r="E8644" s="23">
        <v>1</v>
      </c>
      <c r="F8644" s="23">
        <v>0</v>
      </c>
      <c r="G8644" s="23">
        <v>5</v>
      </c>
      <c r="H8644" s="25">
        <v>0</v>
      </c>
    </row>
    <row r="8645" spans="1:8">
      <c r="A8645" s="23">
        <v>8642</v>
      </c>
      <c r="B8645" s="23">
        <v>1500</v>
      </c>
      <c r="C8645" s="23">
        <v>0.6</v>
      </c>
      <c r="D8645" s="23">
        <v>10</v>
      </c>
      <c r="E8645" s="23">
        <v>1</v>
      </c>
      <c r="F8645" s="23">
        <v>0</v>
      </c>
      <c r="G8645" s="23">
        <v>10</v>
      </c>
      <c r="H8645" s="25">
        <v>0</v>
      </c>
    </row>
    <row r="8646" spans="1:8">
      <c r="A8646" s="23">
        <v>8643</v>
      </c>
      <c r="B8646" s="23">
        <v>1500</v>
      </c>
      <c r="C8646" s="23">
        <v>0.6</v>
      </c>
      <c r="D8646" s="23">
        <v>10</v>
      </c>
      <c r="E8646" s="23">
        <v>1</v>
      </c>
      <c r="F8646" s="23">
        <v>0</v>
      </c>
      <c r="G8646" s="23">
        <v>40</v>
      </c>
      <c r="H8646" s="25">
        <v>0</v>
      </c>
    </row>
    <row r="8647" spans="1:8">
      <c r="A8647" s="23">
        <v>8644</v>
      </c>
      <c r="B8647" s="23">
        <v>1500</v>
      </c>
      <c r="C8647" s="23">
        <v>0.6</v>
      </c>
      <c r="D8647" s="23">
        <v>10</v>
      </c>
      <c r="E8647" s="23">
        <v>1</v>
      </c>
      <c r="F8647" s="23">
        <v>0</v>
      </c>
      <c r="G8647" s="23">
        <v>70</v>
      </c>
      <c r="H8647" s="25">
        <v>0</v>
      </c>
    </row>
    <row r="8648" spans="1:8">
      <c r="A8648" s="23">
        <v>8645</v>
      </c>
      <c r="B8648" s="23">
        <v>1500</v>
      </c>
      <c r="C8648" s="23">
        <v>0.6</v>
      </c>
      <c r="D8648" s="23">
        <v>10</v>
      </c>
      <c r="E8648" s="23">
        <v>1</v>
      </c>
      <c r="F8648" s="23">
        <v>0</v>
      </c>
      <c r="G8648" s="23">
        <v>100</v>
      </c>
      <c r="H8648" s="25">
        <v>0</v>
      </c>
    </row>
    <row r="8649" spans="1:8">
      <c r="A8649" s="23">
        <v>8646</v>
      </c>
      <c r="B8649" s="23">
        <v>1500</v>
      </c>
      <c r="C8649" s="23">
        <v>0.6</v>
      </c>
      <c r="D8649" s="23">
        <v>10</v>
      </c>
      <c r="E8649" s="23">
        <v>1</v>
      </c>
      <c r="F8649" s="23">
        <v>30</v>
      </c>
      <c r="G8649" s="23">
        <v>0</v>
      </c>
      <c r="H8649" s="25">
        <v>0</v>
      </c>
    </row>
    <row r="8650" spans="1:8">
      <c r="A8650" s="23">
        <v>8647</v>
      </c>
      <c r="B8650" s="23">
        <v>1500</v>
      </c>
      <c r="C8650" s="23">
        <v>0.6</v>
      </c>
      <c r="D8650" s="23">
        <v>10</v>
      </c>
      <c r="E8650" s="23">
        <v>1</v>
      </c>
      <c r="F8650" s="23">
        <v>30</v>
      </c>
      <c r="G8650" s="23">
        <v>5</v>
      </c>
      <c r="H8650" s="25">
        <v>0</v>
      </c>
    </row>
    <row r="8651" spans="1:8">
      <c r="A8651" s="23">
        <v>8648</v>
      </c>
      <c r="B8651" s="23">
        <v>1500</v>
      </c>
      <c r="C8651" s="23">
        <v>0.6</v>
      </c>
      <c r="D8651" s="23">
        <v>10</v>
      </c>
      <c r="E8651" s="23">
        <v>1</v>
      </c>
      <c r="F8651" s="23">
        <v>30</v>
      </c>
      <c r="G8651" s="23">
        <v>10</v>
      </c>
      <c r="H8651" s="25">
        <v>0</v>
      </c>
    </row>
    <row r="8652" spans="1:8">
      <c r="A8652" s="23">
        <v>8649</v>
      </c>
      <c r="B8652" s="23">
        <v>1500</v>
      </c>
      <c r="C8652" s="23">
        <v>0.6</v>
      </c>
      <c r="D8652" s="23">
        <v>10</v>
      </c>
      <c r="E8652" s="23">
        <v>1</v>
      </c>
      <c r="F8652" s="23">
        <v>30</v>
      </c>
      <c r="G8652" s="23">
        <v>40</v>
      </c>
      <c r="H8652" s="25">
        <v>0</v>
      </c>
    </row>
    <row r="8653" spans="1:8">
      <c r="A8653" s="23">
        <v>8650</v>
      </c>
      <c r="B8653" s="23">
        <v>1500</v>
      </c>
      <c r="C8653" s="23">
        <v>0.6</v>
      </c>
      <c r="D8653" s="23">
        <v>10</v>
      </c>
      <c r="E8653" s="23">
        <v>1</v>
      </c>
      <c r="F8653" s="23">
        <v>30</v>
      </c>
      <c r="G8653" s="23">
        <v>70</v>
      </c>
      <c r="H8653" s="25">
        <v>0</v>
      </c>
    </row>
    <row r="8654" spans="1:8">
      <c r="A8654" s="23">
        <v>8651</v>
      </c>
      <c r="B8654" s="23">
        <v>1500</v>
      </c>
      <c r="C8654" s="23">
        <v>0.6</v>
      </c>
      <c r="D8654" s="23">
        <v>10</v>
      </c>
      <c r="E8654" s="23">
        <v>1</v>
      </c>
      <c r="F8654" s="23">
        <v>30</v>
      </c>
      <c r="G8654" s="23">
        <v>100</v>
      </c>
      <c r="H8654" s="25">
        <v>0</v>
      </c>
    </row>
    <row r="8655" spans="1:8">
      <c r="A8655" s="23">
        <v>8652</v>
      </c>
      <c r="B8655" s="23">
        <v>1500</v>
      </c>
      <c r="C8655" s="23">
        <v>0.6</v>
      </c>
      <c r="D8655" s="23">
        <v>10</v>
      </c>
      <c r="E8655" s="23">
        <v>1</v>
      </c>
      <c r="F8655" s="23">
        <v>60</v>
      </c>
      <c r="G8655" s="23">
        <v>0</v>
      </c>
      <c r="H8655" s="25">
        <v>0</v>
      </c>
    </row>
    <row r="8656" spans="1:8">
      <c r="A8656" s="23">
        <v>8653</v>
      </c>
      <c r="B8656" s="23">
        <v>1500</v>
      </c>
      <c r="C8656" s="23">
        <v>0.6</v>
      </c>
      <c r="D8656" s="23">
        <v>10</v>
      </c>
      <c r="E8656" s="23">
        <v>1</v>
      </c>
      <c r="F8656" s="23">
        <v>60</v>
      </c>
      <c r="G8656" s="23">
        <v>5</v>
      </c>
      <c r="H8656" s="25">
        <v>0</v>
      </c>
    </row>
    <row r="8657" spans="1:8">
      <c r="A8657" s="23">
        <v>8654</v>
      </c>
      <c r="B8657" s="23">
        <v>1500</v>
      </c>
      <c r="C8657" s="23">
        <v>0.6</v>
      </c>
      <c r="D8657" s="23">
        <v>10</v>
      </c>
      <c r="E8657" s="23">
        <v>1</v>
      </c>
      <c r="F8657" s="23">
        <v>60</v>
      </c>
      <c r="G8657" s="23">
        <v>10</v>
      </c>
      <c r="H8657" s="25">
        <v>0</v>
      </c>
    </row>
    <row r="8658" spans="1:8">
      <c r="A8658" s="23">
        <v>8655</v>
      </c>
      <c r="B8658" s="23">
        <v>1500</v>
      </c>
      <c r="C8658" s="23">
        <v>0.6</v>
      </c>
      <c r="D8658" s="23">
        <v>10</v>
      </c>
      <c r="E8658" s="23">
        <v>1</v>
      </c>
      <c r="F8658" s="23">
        <v>60</v>
      </c>
      <c r="G8658" s="23">
        <v>40</v>
      </c>
      <c r="H8658" s="25">
        <v>0</v>
      </c>
    </row>
    <row r="8659" spans="1:8">
      <c r="A8659" s="23">
        <v>8656</v>
      </c>
      <c r="B8659" s="23">
        <v>1500</v>
      </c>
      <c r="C8659" s="23">
        <v>0.6</v>
      </c>
      <c r="D8659" s="23">
        <v>10</v>
      </c>
      <c r="E8659" s="23">
        <v>1</v>
      </c>
      <c r="F8659" s="23">
        <v>60</v>
      </c>
      <c r="G8659" s="23">
        <v>70</v>
      </c>
      <c r="H8659" s="25">
        <v>0</v>
      </c>
    </row>
    <row r="8660" spans="1:8">
      <c r="A8660" s="23">
        <v>8657</v>
      </c>
      <c r="B8660" s="23">
        <v>1500</v>
      </c>
      <c r="C8660" s="23">
        <v>0.6</v>
      </c>
      <c r="D8660" s="23">
        <v>10</v>
      </c>
      <c r="E8660" s="23">
        <v>1</v>
      </c>
      <c r="F8660" s="23">
        <v>60</v>
      </c>
      <c r="G8660" s="23">
        <v>100</v>
      </c>
      <c r="H8660" s="25">
        <v>0</v>
      </c>
    </row>
    <row r="8661" spans="1:8">
      <c r="A8661" s="23">
        <v>8658</v>
      </c>
      <c r="B8661" s="23">
        <v>1500</v>
      </c>
      <c r="C8661" s="23">
        <v>0.6</v>
      </c>
      <c r="D8661" s="23">
        <v>10</v>
      </c>
      <c r="E8661" s="23">
        <v>5</v>
      </c>
      <c r="F8661" s="23">
        <v>0</v>
      </c>
      <c r="G8661" s="23">
        <v>0</v>
      </c>
      <c r="H8661" s="25">
        <v>1.049932718</v>
      </c>
    </row>
    <row r="8662" spans="1:8">
      <c r="A8662" s="23">
        <v>8659</v>
      </c>
      <c r="B8662" s="23">
        <v>1500</v>
      </c>
      <c r="C8662" s="23">
        <v>0.6</v>
      </c>
      <c r="D8662" s="23">
        <v>10</v>
      </c>
      <c r="E8662" s="23">
        <v>5</v>
      </c>
      <c r="F8662" s="23">
        <v>0</v>
      </c>
      <c r="G8662" s="23">
        <v>5</v>
      </c>
      <c r="H8662" s="25">
        <v>0</v>
      </c>
    </row>
    <row r="8663" spans="1:8">
      <c r="A8663" s="23">
        <v>8660</v>
      </c>
      <c r="B8663" s="23">
        <v>1500</v>
      </c>
      <c r="C8663" s="23">
        <v>0.6</v>
      </c>
      <c r="D8663" s="23">
        <v>10</v>
      </c>
      <c r="E8663" s="23">
        <v>5</v>
      </c>
      <c r="F8663" s="23">
        <v>0</v>
      </c>
      <c r="G8663" s="23">
        <v>10</v>
      </c>
      <c r="H8663" s="25">
        <v>0</v>
      </c>
    </row>
    <row r="8664" spans="1:8">
      <c r="A8664" s="23">
        <v>8661</v>
      </c>
      <c r="B8664" s="23">
        <v>1500</v>
      </c>
      <c r="C8664" s="23">
        <v>0.6</v>
      </c>
      <c r="D8664" s="23">
        <v>10</v>
      </c>
      <c r="E8664" s="23">
        <v>5</v>
      </c>
      <c r="F8664" s="23">
        <v>0</v>
      </c>
      <c r="G8664" s="23">
        <v>40</v>
      </c>
      <c r="H8664" s="25">
        <v>0</v>
      </c>
    </row>
    <row r="8665" spans="1:8">
      <c r="A8665" s="23">
        <v>8662</v>
      </c>
      <c r="B8665" s="23">
        <v>1500</v>
      </c>
      <c r="C8665" s="23">
        <v>0.6</v>
      </c>
      <c r="D8665" s="23">
        <v>10</v>
      </c>
      <c r="E8665" s="23">
        <v>5</v>
      </c>
      <c r="F8665" s="23">
        <v>0</v>
      </c>
      <c r="G8665" s="23">
        <v>70</v>
      </c>
      <c r="H8665" s="25">
        <v>0</v>
      </c>
    </row>
    <row r="8666" spans="1:8">
      <c r="A8666" s="23">
        <v>8663</v>
      </c>
      <c r="B8666" s="23">
        <v>1500</v>
      </c>
      <c r="C8666" s="23">
        <v>0.6</v>
      </c>
      <c r="D8666" s="23">
        <v>10</v>
      </c>
      <c r="E8666" s="23">
        <v>5</v>
      </c>
      <c r="F8666" s="23">
        <v>0</v>
      </c>
      <c r="G8666" s="23">
        <v>100</v>
      </c>
      <c r="H8666" s="25">
        <v>0</v>
      </c>
    </row>
    <row r="8667" spans="1:8">
      <c r="A8667" s="23">
        <v>8664</v>
      </c>
      <c r="B8667" s="23">
        <v>1500</v>
      </c>
      <c r="C8667" s="23">
        <v>0.6</v>
      </c>
      <c r="D8667" s="23">
        <v>10</v>
      </c>
      <c r="E8667" s="23">
        <v>5</v>
      </c>
      <c r="F8667" s="23">
        <v>30</v>
      </c>
      <c r="G8667" s="23">
        <v>0</v>
      </c>
      <c r="H8667" s="25">
        <v>1.0492510799999999</v>
      </c>
    </row>
    <row r="8668" spans="1:8">
      <c r="A8668" s="23">
        <v>8665</v>
      </c>
      <c r="B8668" s="23">
        <v>1500</v>
      </c>
      <c r="C8668" s="23">
        <v>0.6</v>
      </c>
      <c r="D8668" s="23">
        <v>10</v>
      </c>
      <c r="E8668" s="23">
        <v>5</v>
      </c>
      <c r="F8668" s="23">
        <v>30</v>
      </c>
      <c r="G8668" s="23">
        <v>5</v>
      </c>
      <c r="H8668" s="25">
        <v>0</v>
      </c>
    </row>
    <row r="8669" spans="1:8">
      <c r="A8669" s="23">
        <v>8666</v>
      </c>
      <c r="B8669" s="23">
        <v>1500</v>
      </c>
      <c r="C8669" s="23">
        <v>0.6</v>
      </c>
      <c r="D8669" s="23">
        <v>10</v>
      </c>
      <c r="E8669" s="23">
        <v>5</v>
      </c>
      <c r="F8669" s="23">
        <v>30</v>
      </c>
      <c r="G8669" s="23">
        <v>10</v>
      </c>
      <c r="H8669" s="25">
        <v>0</v>
      </c>
    </row>
    <row r="8670" spans="1:8">
      <c r="A8670" s="23">
        <v>8667</v>
      </c>
      <c r="B8670" s="23">
        <v>1500</v>
      </c>
      <c r="C8670" s="23">
        <v>0.6</v>
      </c>
      <c r="D8670" s="23">
        <v>10</v>
      </c>
      <c r="E8670" s="23">
        <v>5</v>
      </c>
      <c r="F8670" s="23">
        <v>30</v>
      </c>
      <c r="G8670" s="23">
        <v>40</v>
      </c>
      <c r="H8670" s="25">
        <v>0</v>
      </c>
    </row>
    <row r="8671" spans="1:8">
      <c r="A8671" s="23">
        <v>8668</v>
      </c>
      <c r="B8671" s="23">
        <v>1500</v>
      </c>
      <c r="C8671" s="23">
        <v>0.6</v>
      </c>
      <c r="D8671" s="23">
        <v>10</v>
      </c>
      <c r="E8671" s="23">
        <v>5</v>
      </c>
      <c r="F8671" s="23">
        <v>30</v>
      </c>
      <c r="G8671" s="23">
        <v>70</v>
      </c>
      <c r="H8671" s="25">
        <v>0</v>
      </c>
    </row>
    <row r="8672" spans="1:8">
      <c r="A8672" s="23">
        <v>8669</v>
      </c>
      <c r="B8672" s="23">
        <v>1500</v>
      </c>
      <c r="C8672" s="23">
        <v>0.6</v>
      </c>
      <c r="D8672" s="23">
        <v>10</v>
      </c>
      <c r="E8672" s="23">
        <v>5</v>
      </c>
      <c r="F8672" s="23">
        <v>30</v>
      </c>
      <c r="G8672" s="23">
        <v>100</v>
      </c>
      <c r="H8672" s="25">
        <v>0</v>
      </c>
    </row>
    <row r="8673" spans="1:8">
      <c r="A8673" s="23">
        <v>8670</v>
      </c>
      <c r="B8673" s="23">
        <v>1500</v>
      </c>
      <c r="C8673" s="23">
        <v>0.6</v>
      </c>
      <c r="D8673" s="23">
        <v>10</v>
      </c>
      <c r="E8673" s="23">
        <v>5</v>
      </c>
      <c r="F8673" s="23">
        <v>60</v>
      </c>
      <c r="G8673" s="23">
        <v>0</v>
      </c>
      <c r="H8673" s="25">
        <v>1.0457980629999999</v>
      </c>
    </row>
    <row r="8674" spans="1:8">
      <c r="A8674" s="23">
        <v>8671</v>
      </c>
      <c r="B8674" s="23">
        <v>1500</v>
      </c>
      <c r="C8674" s="23">
        <v>0.6</v>
      </c>
      <c r="D8674" s="23">
        <v>10</v>
      </c>
      <c r="E8674" s="23">
        <v>5</v>
      </c>
      <c r="F8674" s="23">
        <v>60</v>
      </c>
      <c r="G8674" s="23">
        <v>5</v>
      </c>
      <c r="H8674" s="25">
        <v>0</v>
      </c>
    </row>
    <row r="8675" spans="1:8">
      <c r="A8675" s="23">
        <v>8672</v>
      </c>
      <c r="B8675" s="23">
        <v>1500</v>
      </c>
      <c r="C8675" s="23">
        <v>0.6</v>
      </c>
      <c r="D8675" s="23">
        <v>10</v>
      </c>
      <c r="E8675" s="23">
        <v>5</v>
      </c>
      <c r="F8675" s="23">
        <v>60</v>
      </c>
      <c r="G8675" s="23">
        <v>10</v>
      </c>
      <c r="H8675" s="25">
        <v>0</v>
      </c>
    </row>
    <row r="8676" spans="1:8">
      <c r="A8676" s="23">
        <v>8673</v>
      </c>
      <c r="B8676" s="23">
        <v>1500</v>
      </c>
      <c r="C8676" s="23">
        <v>0.6</v>
      </c>
      <c r="D8676" s="23">
        <v>10</v>
      </c>
      <c r="E8676" s="23">
        <v>5</v>
      </c>
      <c r="F8676" s="23">
        <v>60</v>
      </c>
      <c r="G8676" s="23">
        <v>40</v>
      </c>
      <c r="H8676" s="25">
        <v>0</v>
      </c>
    </row>
    <row r="8677" spans="1:8">
      <c r="A8677" s="23">
        <v>8674</v>
      </c>
      <c r="B8677" s="23">
        <v>1500</v>
      </c>
      <c r="C8677" s="23">
        <v>0.6</v>
      </c>
      <c r="D8677" s="23">
        <v>10</v>
      </c>
      <c r="E8677" s="23">
        <v>5</v>
      </c>
      <c r="F8677" s="23">
        <v>60</v>
      </c>
      <c r="G8677" s="23">
        <v>70</v>
      </c>
      <c r="H8677" s="25">
        <v>0</v>
      </c>
    </row>
    <row r="8678" spans="1:8">
      <c r="A8678" s="23">
        <v>8675</v>
      </c>
      <c r="B8678" s="23">
        <v>1500</v>
      </c>
      <c r="C8678" s="23">
        <v>0.6</v>
      </c>
      <c r="D8678" s="23">
        <v>10</v>
      </c>
      <c r="E8678" s="23">
        <v>5</v>
      </c>
      <c r="F8678" s="23">
        <v>60</v>
      </c>
      <c r="G8678" s="23">
        <v>100</v>
      </c>
      <c r="H8678" s="25">
        <v>0</v>
      </c>
    </row>
    <row r="8679" spans="1:8">
      <c r="A8679" s="23">
        <v>8676</v>
      </c>
      <c r="B8679" s="23">
        <v>1500</v>
      </c>
      <c r="C8679" s="23">
        <v>0.6</v>
      </c>
      <c r="D8679" s="23">
        <v>10</v>
      </c>
      <c r="E8679" s="23">
        <v>10</v>
      </c>
      <c r="F8679" s="23">
        <v>0</v>
      </c>
      <c r="G8679" s="23">
        <v>0</v>
      </c>
      <c r="H8679" s="25">
        <v>2.0797367100000002</v>
      </c>
    </row>
    <row r="8680" spans="1:8">
      <c r="A8680" s="23">
        <v>8677</v>
      </c>
      <c r="B8680" s="23">
        <v>1500</v>
      </c>
      <c r="C8680" s="23">
        <v>0.6</v>
      </c>
      <c r="D8680" s="23">
        <v>10</v>
      </c>
      <c r="E8680" s="23">
        <v>10</v>
      </c>
      <c r="F8680" s="23">
        <v>0</v>
      </c>
      <c r="G8680" s="23">
        <v>5</v>
      </c>
      <c r="H8680" s="25">
        <v>0</v>
      </c>
    </row>
    <row r="8681" spans="1:8">
      <c r="A8681" s="23">
        <v>8678</v>
      </c>
      <c r="B8681" s="23">
        <v>1500</v>
      </c>
      <c r="C8681" s="23">
        <v>0.6</v>
      </c>
      <c r="D8681" s="23">
        <v>10</v>
      </c>
      <c r="E8681" s="23">
        <v>10</v>
      </c>
      <c r="F8681" s="23">
        <v>0</v>
      </c>
      <c r="G8681" s="23">
        <v>10</v>
      </c>
      <c r="H8681" s="25">
        <v>0</v>
      </c>
    </row>
    <row r="8682" spans="1:8">
      <c r="A8682" s="23">
        <v>8679</v>
      </c>
      <c r="B8682" s="23">
        <v>1500</v>
      </c>
      <c r="C8682" s="23">
        <v>0.6</v>
      </c>
      <c r="D8682" s="23">
        <v>10</v>
      </c>
      <c r="E8682" s="23">
        <v>10</v>
      </c>
      <c r="F8682" s="23">
        <v>0</v>
      </c>
      <c r="G8682" s="23">
        <v>40</v>
      </c>
      <c r="H8682" s="25">
        <v>0</v>
      </c>
    </row>
    <row r="8683" spans="1:8">
      <c r="A8683" s="23">
        <v>8680</v>
      </c>
      <c r="B8683" s="23">
        <v>1500</v>
      </c>
      <c r="C8683" s="23">
        <v>0.6</v>
      </c>
      <c r="D8683" s="23">
        <v>10</v>
      </c>
      <c r="E8683" s="23">
        <v>10</v>
      </c>
      <c r="F8683" s="23">
        <v>0</v>
      </c>
      <c r="G8683" s="23">
        <v>70</v>
      </c>
      <c r="H8683" s="25">
        <v>0</v>
      </c>
    </row>
    <row r="8684" spans="1:8">
      <c r="A8684" s="23">
        <v>8681</v>
      </c>
      <c r="B8684" s="23">
        <v>1500</v>
      </c>
      <c r="C8684" s="23">
        <v>0.6</v>
      </c>
      <c r="D8684" s="23">
        <v>10</v>
      </c>
      <c r="E8684" s="23">
        <v>10</v>
      </c>
      <c r="F8684" s="23">
        <v>0</v>
      </c>
      <c r="G8684" s="23">
        <v>100</v>
      </c>
      <c r="H8684" s="25">
        <v>0</v>
      </c>
    </row>
    <row r="8685" spans="1:8">
      <c r="A8685" s="23">
        <v>8682</v>
      </c>
      <c r="B8685" s="23">
        <v>1500</v>
      </c>
      <c r="C8685" s="23">
        <v>0.6</v>
      </c>
      <c r="D8685" s="23">
        <v>10</v>
      </c>
      <c r="E8685" s="23">
        <v>10</v>
      </c>
      <c r="F8685" s="23">
        <v>30</v>
      </c>
      <c r="G8685" s="23">
        <v>0</v>
      </c>
      <c r="H8685" s="25">
        <v>2.0750889780000001</v>
      </c>
    </row>
    <row r="8686" spans="1:8">
      <c r="A8686" s="23">
        <v>8683</v>
      </c>
      <c r="B8686" s="23">
        <v>1500</v>
      </c>
      <c r="C8686" s="23">
        <v>0.6</v>
      </c>
      <c r="D8686" s="23">
        <v>10</v>
      </c>
      <c r="E8686" s="23">
        <v>10</v>
      </c>
      <c r="F8686" s="23">
        <v>30</v>
      </c>
      <c r="G8686" s="23">
        <v>5</v>
      </c>
      <c r="H8686" s="25">
        <v>0</v>
      </c>
    </row>
    <row r="8687" spans="1:8">
      <c r="A8687" s="23">
        <v>8684</v>
      </c>
      <c r="B8687" s="23">
        <v>1500</v>
      </c>
      <c r="C8687" s="23">
        <v>0.6</v>
      </c>
      <c r="D8687" s="23">
        <v>10</v>
      </c>
      <c r="E8687" s="23">
        <v>10</v>
      </c>
      <c r="F8687" s="23">
        <v>30</v>
      </c>
      <c r="G8687" s="23">
        <v>10</v>
      </c>
      <c r="H8687" s="25">
        <v>0</v>
      </c>
    </row>
    <row r="8688" spans="1:8">
      <c r="A8688" s="23">
        <v>8685</v>
      </c>
      <c r="B8688" s="23">
        <v>1500</v>
      </c>
      <c r="C8688" s="23">
        <v>0.6</v>
      </c>
      <c r="D8688" s="23">
        <v>10</v>
      </c>
      <c r="E8688" s="23">
        <v>10</v>
      </c>
      <c r="F8688" s="23">
        <v>30</v>
      </c>
      <c r="G8688" s="23">
        <v>40</v>
      </c>
      <c r="H8688" s="25">
        <v>0</v>
      </c>
    </row>
    <row r="8689" spans="1:8">
      <c r="A8689" s="23">
        <v>8686</v>
      </c>
      <c r="B8689" s="23">
        <v>1500</v>
      </c>
      <c r="C8689" s="23">
        <v>0.6</v>
      </c>
      <c r="D8689" s="23">
        <v>10</v>
      </c>
      <c r="E8689" s="23">
        <v>10</v>
      </c>
      <c r="F8689" s="23">
        <v>30</v>
      </c>
      <c r="G8689" s="23">
        <v>70</v>
      </c>
      <c r="H8689" s="25">
        <v>0</v>
      </c>
    </row>
    <row r="8690" spans="1:8">
      <c r="A8690" s="23">
        <v>8687</v>
      </c>
      <c r="B8690" s="23">
        <v>1500</v>
      </c>
      <c r="C8690" s="23">
        <v>0.6</v>
      </c>
      <c r="D8690" s="23">
        <v>10</v>
      </c>
      <c r="E8690" s="23">
        <v>10</v>
      </c>
      <c r="F8690" s="23">
        <v>30</v>
      </c>
      <c r="G8690" s="23">
        <v>100</v>
      </c>
      <c r="H8690" s="25">
        <v>0</v>
      </c>
    </row>
    <row r="8691" spans="1:8">
      <c r="A8691" s="23">
        <v>8688</v>
      </c>
      <c r="B8691" s="23">
        <v>1500</v>
      </c>
      <c r="C8691" s="23">
        <v>0.6</v>
      </c>
      <c r="D8691" s="23">
        <v>10</v>
      </c>
      <c r="E8691" s="23">
        <v>10</v>
      </c>
      <c r="F8691" s="23">
        <v>60</v>
      </c>
      <c r="G8691" s="23">
        <v>0</v>
      </c>
      <c r="H8691" s="25">
        <v>2.0513248439999998</v>
      </c>
    </row>
    <row r="8692" spans="1:8">
      <c r="A8692" s="23">
        <v>8689</v>
      </c>
      <c r="B8692" s="23">
        <v>1500</v>
      </c>
      <c r="C8692" s="23">
        <v>0.6</v>
      </c>
      <c r="D8692" s="23">
        <v>10</v>
      </c>
      <c r="E8692" s="23">
        <v>10</v>
      </c>
      <c r="F8692" s="23">
        <v>60</v>
      </c>
      <c r="G8692" s="23">
        <v>5</v>
      </c>
      <c r="H8692" s="25">
        <v>0</v>
      </c>
    </row>
    <row r="8693" spans="1:8">
      <c r="A8693" s="23">
        <v>8690</v>
      </c>
      <c r="B8693" s="23">
        <v>1500</v>
      </c>
      <c r="C8693" s="23">
        <v>0.6</v>
      </c>
      <c r="D8693" s="23">
        <v>10</v>
      </c>
      <c r="E8693" s="23">
        <v>10</v>
      </c>
      <c r="F8693" s="23">
        <v>60</v>
      </c>
      <c r="G8693" s="23">
        <v>10</v>
      </c>
      <c r="H8693" s="25">
        <v>0</v>
      </c>
    </row>
    <row r="8694" spans="1:8">
      <c r="A8694" s="23">
        <v>8691</v>
      </c>
      <c r="B8694" s="23">
        <v>1500</v>
      </c>
      <c r="C8694" s="23">
        <v>0.6</v>
      </c>
      <c r="D8694" s="23">
        <v>10</v>
      </c>
      <c r="E8694" s="23">
        <v>10</v>
      </c>
      <c r="F8694" s="23">
        <v>60</v>
      </c>
      <c r="G8694" s="23">
        <v>40</v>
      </c>
      <c r="H8694" s="25">
        <v>0</v>
      </c>
    </row>
    <row r="8695" spans="1:8">
      <c r="A8695" s="23">
        <v>8692</v>
      </c>
      <c r="B8695" s="23">
        <v>1500</v>
      </c>
      <c r="C8695" s="23">
        <v>0.6</v>
      </c>
      <c r="D8695" s="23">
        <v>10</v>
      </c>
      <c r="E8695" s="23">
        <v>10</v>
      </c>
      <c r="F8695" s="23">
        <v>60</v>
      </c>
      <c r="G8695" s="23">
        <v>70</v>
      </c>
      <c r="H8695" s="25">
        <v>0</v>
      </c>
    </row>
    <row r="8696" spans="1:8">
      <c r="A8696" s="23">
        <v>8693</v>
      </c>
      <c r="B8696" s="23">
        <v>1500</v>
      </c>
      <c r="C8696" s="23">
        <v>0.6</v>
      </c>
      <c r="D8696" s="23">
        <v>10</v>
      </c>
      <c r="E8696" s="23">
        <v>10</v>
      </c>
      <c r="F8696" s="23">
        <v>60</v>
      </c>
      <c r="G8696" s="23">
        <v>100</v>
      </c>
      <c r="H8696" s="25">
        <v>0</v>
      </c>
    </row>
    <row r="8697" spans="1:8">
      <c r="A8697" s="23">
        <v>8694</v>
      </c>
      <c r="B8697" s="23">
        <v>1500</v>
      </c>
      <c r="C8697" s="23">
        <v>0.6</v>
      </c>
      <c r="D8697" s="23">
        <v>10</v>
      </c>
      <c r="E8697" s="23">
        <v>20</v>
      </c>
      <c r="F8697" s="23">
        <v>0</v>
      </c>
      <c r="G8697" s="23">
        <v>0</v>
      </c>
      <c r="H8697" s="25">
        <v>4.0115060810000003</v>
      </c>
    </row>
    <row r="8698" spans="1:8">
      <c r="A8698" s="23">
        <v>8695</v>
      </c>
      <c r="B8698" s="23">
        <v>1500</v>
      </c>
      <c r="C8698" s="23">
        <v>0.6</v>
      </c>
      <c r="D8698" s="23">
        <v>10</v>
      </c>
      <c r="E8698" s="23">
        <v>20</v>
      </c>
      <c r="F8698" s="23">
        <v>0</v>
      </c>
      <c r="G8698" s="23">
        <v>5</v>
      </c>
      <c r="H8698" s="25">
        <v>0</v>
      </c>
    </row>
    <row r="8699" spans="1:8">
      <c r="A8699" s="23">
        <v>8696</v>
      </c>
      <c r="B8699" s="23">
        <v>1500</v>
      </c>
      <c r="C8699" s="23">
        <v>0.6</v>
      </c>
      <c r="D8699" s="23">
        <v>10</v>
      </c>
      <c r="E8699" s="23">
        <v>20</v>
      </c>
      <c r="F8699" s="23">
        <v>0</v>
      </c>
      <c r="G8699" s="23">
        <v>10</v>
      </c>
      <c r="H8699" s="25">
        <v>0</v>
      </c>
    </row>
    <row r="8700" spans="1:8">
      <c r="A8700" s="23">
        <v>8697</v>
      </c>
      <c r="B8700" s="23">
        <v>1500</v>
      </c>
      <c r="C8700" s="23">
        <v>0.6</v>
      </c>
      <c r="D8700" s="23">
        <v>10</v>
      </c>
      <c r="E8700" s="23">
        <v>20</v>
      </c>
      <c r="F8700" s="23">
        <v>0</v>
      </c>
      <c r="G8700" s="23">
        <v>40</v>
      </c>
      <c r="H8700" s="25">
        <v>0</v>
      </c>
    </row>
    <row r="8701" spans="1:8">
      <c r="A8701" s="23">
        <v>8698</v>
      </c>
      <c r="B8701" s="23">
        <v>1500</v>
      </c>
      <c r="C8701" s="23">
        <v>0.6</v>
      </c>
      <c r="D8701" s="23">
        <v>10</v>
      </c>
      <c r="E8701" s="23">
        <v>20</v>
      </c>
      <c r="F8701" s="23">
        <v>0</v>
      </c>
      <c r="G8701" s="23">
        <v>70</v>
      </c>
      <c r="H8701" s="25">
        <v>0</v>
      </c>
    </row>
    <row r="8702" spans="1:8">
      <c r="A8702" s="23">
        <v>8699</v>
      </c>
      <c r="B8702" s="23">
        <v>1500</v>
      </c>
      <c r="C8702" s="23">
        <v>0.6</v>
      </c>
      <c r="D8702" s="23">
        <v>10</v>
      </c>
      <c r="E8702" s="23">
        <v>20</v>
      </c>
      <c r="F8702" s="23">
        <v>0</v>
      </c>
      <c r="G8702" s="23">
        <v>100</v>
      </c>
      <c r="H8702" s="25">
        <v>0</v>
      </c>
    </row>
    <row r="8703" spans="1:8">
      <c r="A8703" s="23">
        <v>8700</v>
      </c>
      <c r="B8703" s="23">
        <v>1500</v>
      </c>
      <c r="C8703" s="23">
        <v>0.6</v>
      </c>
      <c r="D8703" s="23">
        <v>10</v>
      </c>
      <c r="E8703" s="23">
        <v>20</v>
      </c>
      <c r="F8703" s="23">
        <v>30</v>
      </c>
      <c r="G8703" s="23">
        <v>0</v>
      </c>
      <c r="H8703" s="25">
        <v>3.9824090000000001</v>
      </c>
    </row>
    <row r="8704" spans="1:8">
      <c r="A8704" s="23">
        <v>8701</v>
      </c>
      <c r="B8704" s="23">
        <v>1500</v>
      </c>
      <c r="C8704" s="23">
        <v>0.6</v>
      </c>
      <c r="D8704" s="23">
        <v>10</v>
      </c>
      <c r="E8704" s="23">
        <v>20</v>
      </c>
      <c r="F8704" s="23">
        <v>30</v>
      </c>
      <c r="G8704" s="23">
        <v>5</v>
      </c>
      <c r="H8704" s="25">
        <v>0</v>
      </c>
    </row>
    <row r="8705" spans="1:8">
      <c r="A8705" s="23">
        <v>8702</v>
      </c>
      <c r="B8705" s="23">
        <v>1500</v>
      </c>
      <c r="C8705" s="23">
        <v>0.6</v>
      </c>
      <c r="D8705" s="23">
        <v>10</v>
      </c>
      <c r="E8705" s="23">
        <v>20</v>
      </c>
      <c r="F8705" s="23">
        <v>30</v>
      </c>
      <c r="G8705" s="23">
        <v>10</v>
      </c>
      <c r="H8705" s="25">
        <v>0</v>
      </c>
    </row>
    <row r="8706" spans="1:8">
      <c r="A8706" s="23">
        <v>8703</v>
      </c>
      <c r="B8706" s="23">
        <v>1500</v>
      </c>
      <c r="C8706" s="23">
        <v>0.6</v>
      </c>
      <c r="D8706" s="23">
        <v>10</v>
      </c>
      <c r="E8706" s="23">
        <v>20</v>
      </c>
      <c r="F8706" s="23">
        <v>30</v>
      </c>
      <c r="G8706" s="23">
        <v>40</v>
      </c>
      <c r="H8706" s="25">
        <v>0</v>
      </c>
    </row>
    <row r="8707" spans="1:8">
      <c r="A8707" s="23">
        <v>8704</v>
      </c>
      <c r="B8707" s="23">
        <v>1500</v>
      </c>
      <c r="C8707" s="23">
        <v>0.6</v>
      </c>
      <c r="D8707" s="23">
        <v>10</v>
      </c>
      <c r="E8707" s="23">
        <v>20</v>
      </c>
      <c r="F8707" s="23">
        <v>30</v>
      </c>
      <c r="G8707" s="23">
        <v>70</v>
      </c>
      <c r="H8707" s="25">
        <v>0</v>
      </c>
    </row>
    <row r="8708" spans="1:8">
      <c r="A8708" s="23">
        <v>8705</v>
      </c>
      <c r="B8708" s="23">
        <v>1500</v>
      </c>
      <c r="C8708" s="23">
        <v>0.6</v>
      </c>
      <c r="D8708" s="23">
        <v>10</v>
      </c>
      <c r="E8708" s="23">
        <v>20</v>
      </c>
      <c r="F8708" s="23">
        <v>30</v>
      </c>
      <c r="G8708" s="23">
        <v>100</v>
      </c>
      <c r="H8708" s="25">
        <v>0</v>
      </c>
    </row>
    <row r="8709" spans="1:8">
      <c r="A8709" s="23">
        <v>8706</v>
      </c>
      <c r="B8709" s="23">
        <v>1500</v>
      </c>
      <c r="C8709" s="23">
        <v>0.6</v>
      </c>
      <c r="D8709" s="23">
        <v>10</v>
      </c>
      <c r="E8709" s="23">
        <v>20</v>
      </c>
      <c r="F8709" s="23">
        <v>60</v>
      </c>
      <c r="G8709" s="23">
        <v>0</v>
      </c>
      <c r="H8709" s="25">
        <v>3.8389093879999998</v>
      </c>
    </row>
    <row r="8710" spans="1:8">
      <c r="A8710" s="23">
        <v>8707</v>
      </c>
      <c r="B8710" s="23">
        <v>1500</v>
      </c>
      <c r="C8710" s="23">
        <v>0.6</v>
      </c>
      <c r="D8710" s="23">
        <v>10</v>
      </c>
      <c r="E8710" s="23">
        <v>20</v>
      </c>
      <c r="F8710" s="23">
        <v>60</v>
      </c>
      <c r="G8710" s="23">
        <v>5</v>
      </c>
      <c r="H8710" s="25">
        <v>0</v>
      </c>
    </row>
    <row r="8711" spans="1:8">
      <c r="A8711" s="23">
        <v>8708</v>
      </c>
      <c r="B8711" s="23">
        <v>1500</v>
      </c>
      <c r="C8711" s="23">
        <v>0.6</v>
      </c>
      <c r="D8711" s="23">
        <v>10</v>
      </c>
      <c r="E8711" s="23">
        <v>20</v>
      </c>
      <c r="F8711" s="23">
        <v>60</v>
      </c>
      <c r="G8711" s="23">
        <v>10</v>
      </c>
      <c r="H8711" s="25">
        <v>0</v>
      </c>
    </row>
    <row r="8712" spans="1:8">
      <c r="A8712" s="23">
        <v>8709</v>
      </c>
      <c r="B8712" s="23">
        <v>1500</v>
      </c>
      <c r="C8712" s="23">
        <v>0.6</v>
      </c>
      <c r="D8712" s="23">
        <v>10</v>
      </c>
      <c r="E8712" s="23">
        <v>20</v>
      </c>
      <c r="F8712" s="23">
        <v>60</v>
      </c>
      <c r="G8712" s="23">
        <v>40</v>
      </c>
      <c r="H8712" s="25">
        <v>0</v>
      </c>
    </row>
    <row r="8713" spans="1:8">
      <c r="A8713" s="23">
        <v>8710</v>
      </c>
      <c r="B8713" s="23">
        <v>1500</v>
      </c>
      <c r="C8713" s="23">
        <v>0.6</v>
      </c>
      <c r="D8713" s="23">
        <v>10</v>
      </c>
      <c r="E8713" s="23">
        <v>20</v>
      </c>
      <c r="F8713" s="23">
        <v>60</v>
      </c>
      <c r="G8713" s="23">
        <v>70</v>
      </c>
      <c r="H8713" s="25">
        <v>0</v>
      </c>
    </row>
    <row r="8714" spans="1:8">
      <c r="A8714" s="23">
        <v>8711</v>
      </c>
      <c r="B8714" s="23">
        <v>1500</v>
      </c>
      <c r="C8714" s="23">
        <v>0.6</v>
      </c>
      <c r="D8714" s="23">
        <v>10</v>
      </c>
      <c r="E8714" s="23">
        <v>20</v>
      </c>
      <c r="F8714" s="23">
        <v>60</v>
      </c>
      <c r="G8714" s="23">
        <v>100</v>
      </c>
      <c r="H8714" s="25">
        <v>0</v>
      </c>
    </row>
    <row r="8715" spans="1:8">
      <c r="A8715" s="23">
        <v>8712</v>
      </c>
      <c r="B8715" s="23">
        <v>1500</v>
      </c>
      <c r="C8715" s="23">
        <v>0.6</v>
      </c>
      <c r="D8715" s="23">
        <v>10</v>
      </c>
      <c r="E8715" s="23">
        <v>50</v>
      </c>
      <c r="F8715" s="23">
        <v>0</v>
      </c>
      <c r="G8715" s="23">
        <v>0</v>
      </c>
      <c r="H8715" s="25">
        <v>8.3271141049999997</v>
      </c>
    </row>
    <row r="8716" spans="1:8">
      <c r="A8716" s="23">
        <v>8713</v>
      </c>
      <c r="B8716" s="23">
        <v>1500</v>
      </c>
      <c r="C8716" s="23">
        <v>0.6</v>
      </c>
      <c r="D8716" s="23">
        <v>10</v>
      </c>
      <c r="E8716" s="23">
        <v>50</v>
      </c>
      <c r="F8716" s="23">
        <v>0</v>
      </c>
      <c r="G8716" s="23">
        <v>5</v>
      </c>
      <c r="H8716" s="25">
        <v>5.9381532669999997</v>
      </c>
    </row>
    <row r="8717" spans="1:8">
      <c r="A8717" s="23">
        <v>8714</v>
      </c>
      <c r="B8717" s="23">
        <v>1500</v>
      </c>
      <c r="C8717" s="23">
        <v>0.6</v>
      </c>
      <c r="D8717" s="23">
        <v>10</v>
      </c>
      <c r="E8717" s="23">
        <v>50</v>
      </c>
      <c r="F8717" s="23">
        <v>0</v>
      </c>
      <c r="G8717" s="23">
        <v>10</v>
      </c>
      <c r="H8717" s="25">
        <v>5.73067379</v>
      </c>
    </row>
    <row r="8718" spans="1:8">
      <c r="A8718" s="23">
        <v>8715</v>
      </c>
      <c r="B8718" s="23">
        <v>1500</v>
      </c>
      <c r="C8718" s="23">
        <v>0.6</v>
      </c>
      <c r="D8718" s="23">
        <v>10</v>
      </c>
      <c r="E8718" s="23">
        <v>50</v>
      </c>
      <c r="F8718" s="23">
        <v>0</v>
      </c>
      <c r="G8718" s="23">
        <v>40</v>
      </c>
      <c r="H8718" s="25">
        <v>5.3773612980000003</v>
      </c>
    </row>
    <row r="8719" spans="1:8">
      <c r="A8719" s="23">
        <v>8716</v>
      </c>
      <c r="B8719" s="23">
        <v>1500</v>
      </c>
      <c r="C8719" s="23">
        <v>0.6</v>
      </c>
      <c r="D8719" s="23">
        <v>10</v>
      </c>
      <c r="E8719" s="23">
        <v>50</v>
      </c>
      <c r="F8719" s="23">
        <v>0</v>
      </c>
      <c r="G8719" s="23">
        <v>70</v>
      </c>
      <c r="H8719" s="25">
        <v>5.0538363459999998</v>
      </c>
    </row>
    <row r="8720" spans="1:8">
      <c r="A8720" s="23">
        <v>8717</v>
      </c>
      <c r="B8720" s="23">
        <v>1500</v>
      </c>
      <c r="C8720" s="23">
        <v>0.6</v>
      </c>
      <c r="D8720" s="23">
        <v>10</v>
      </c>
      <c r="E8720" s="23">
        <v>50</v>
      </c>
      <c r="F8720" s="23">
        <v>0</v>
      </c>
      <c r="G8720" s="23">
        <v>100</v>
      </c>
      <c r="H8720" s="25">
        <v>4.751223564</v>
      </c>
    </row>
    <row r="8721" spans="1:8">
      <c r="A8721" s="23">
        <v>8718</v>
      </c>
      <c r="B8721" s="23">
        <v>1500</v>
      </c>
      <c r="C8721" s="23">
        <v>0.6</v>
      </c>
      <c r="D8721" s="23">
        <v>10</v>
      </c>
      <c r="E8721" s="23">
        <v>50</v>
      </c>
      <c r="F8721" s="23">
        <v>30</v>
      </c>
      <c r="G8721" s="23">
        <v>0</v>
      </c>
      <c r="H8721" s="25">
        <v>8.1165456769999995</v>
      </c>
    </row>
    <row r="8722" spans="1:8">
      <c r="A8722" s="23">
        <v>8719</v>
      </c>
      <c r="B8722" s="23">
        <v>1500</v>
      </c>
      <c r="C8722" s="23">
        <v>0.6</v>
      </c>
      <c r="D8722" s="23">
        <v>10</v>
      </c>
      <c r="E8722" s="23">
        <v>50</v>
      </c>
      <c r="F8722" s="23">
        <v>30</v>
      </c>
      <c r="G8722" s="23">
        <v>5</v>
      </c>
      <c r="H8722" s="25">
        <v>5.700128555</v>
      </c>
    </row>
    <row r="8723" spans="1:8">
      <c r="A8723" s="23">
        <v>8720</v>
      </c>
      <c r="B8723" s="23">
        <v>1500</v>
      </c>
      <c r="C8723" s="23">
        <v>0.6</v>
      </c>
      <c r="D8723" s="23">
        <v>10</v>
      </c>
      <c r="E8723" s="23">
        <v>50</v>
      </c>
      <c r="F8723" s="23">
        <v>30</v>
      </c>
      <c r="G8723" s="23">
        <v>10</v>
      </c>
      <c r="H8723" s="25">
        <v>5.4898080829999998</v>
      </c>
    </row>
    <row r="8724" spans="1:8">
      <c r="A8724" s="23">
        <v>8721</v>
      </c>
      <c r="B8724" s="23">
        <v>1500</v>
      </c>
      <c r="C8724" s="23">
        <v>0.6</v>
      </c>
      <c r="D8724" s="23">
        <v>10</v>
      </c>
      <c r="E8724" s="23">
        <v>50</v>
      </c>
      <c r="F8724" s="23">
        <v>30</v>
      </c>
      <c r="G8724" s="23">
        <v>40</v>
      </c>
      <c r="H8724" s="25">
        <v>4.9795951839999999</v>
      </c>
    </row>
    <row r="8725" spans="1:8">
      <c r="A8725" s="23">
        <v>8722</v>
      </c>
      <c r="B8725" s="23">
        <v>1500</v>
      </c>
      <c r="C8725" s="23">
        <v>0.6</v>
      </c>
      <c r="D8725" s="23">
        <v>10</v>
      </c>
      <c r="E8725" s="23">
        <v>50</v>
      </c>
      <c r="F8725" s="23">
        <v>30</v>
      </c>
      <c r="G8725" s="23">
        <v>70</v>
      </c>
      <c r="H8725" s="25">
        <v>4.6154594419999997</v>
      </c>
    </row>
    <row r="8726" spans="1:8">
      <c r="A8726" s="23">
        <v>8723</v>
      </c>
      <c r="B8726" s="23">
        <v>1500</v>
      </c>
      <c r="C8726" s="23">
        <v>0.6</v>
      </c>
      <c r="D8726" s="23">
        <v>10</v>
      </c>
      <c r="E8726" s="23">
        <v>50</v>
      </c>
      <c r="F8726" s="23">
        <v>30</v>
      </c>
      <c r="G8726" s="23">
        <v>100</v>
      </c>
      <c r="H8726" s="25">
        <v>0</v>
      </c>
    </row>
    <row r="8727" spans="1:8">
      <c r="A8727" s="23">
        <v>8724</v>
      </c>
      <c r="B8727" s="23">
        <v>1500</v>
      </c>
      <c r="C8727" s="23">
        <v>0.6</v>
      </c>
      <c r="D8727" s="23">
        <v>10</v>
      </c>
      <c r="E8727" s="23">
        <v>50</v>
      </c>
      <c r="F8727" s="23">
        <v>60</v>
      </c>
      <c r="G8727" s="23">
        <v>0</v>
      </c>
      <c r="H8727" s="25">
        <v>7.223952293</v>
      </c>
    </row>
    <row r="8728" spans="1:8">
      <c r="A8728" s="23">
        <v>8725</v>
      </c>
      <c r="B8728" s="23">
        <v>1500</v>
      </c>
      <c r="C8728" s="23">
        <v>0.6</v>
      </c>
      <c r="D8728" s="23">
        <v>10</v>
      </c>
      <c r="E8728" s="23">
        <v>50</v>
      </c>
      <c r="F8728" s="23">
        <v>60</v>
      </c>
      <c r="G8728" s="23">
        <v>5</v>
      </c>
      <c r="H8728" s="25">
        <v>0</v>
      </c>
    </row>
    <row r="8729" spans="1:8">
      <c r="A8729" s="23">
        <v>8726</v>
      </c>
      <c r="B8729" s="23">
        <v>1500</v>
      </c>
      <c r="C8729" s="23">
        <v>0.6</v>
      </c>
      <c r="D8729" s="23">
        <v>10</v>
      </c>
      <c r="E8729" s="23">
        <v>50</v>
      </c>
      <c r="F8729" s="23">
        <v>60</v>
      </c>
      <c r="G8729" s="23">
        <v>10</v>
      </c>
      <c r="H8729" s="25">
        <v>0</v>
      </c>
    </row>
    <row r="8730" spans="1:8">
      <c r="A8730" s="23">
        <v>8727</v>
      </c>
      <c r="B8730" s="23">
        <v>1500</v>
      </c>
      <c r="C8730" s="23">
        <v>0.6</v>
      </c>
      <c r="D8730" s="23">
        <v>10</v>
      </c>
      <c r="E8730" s="23">
        <v>50</v>
      </c>
      <c r="F8730" s="23">
        <v>60</v>
      </c>
      <c r="G8730" s="23">
        <v>40</v>
      </c>
      <c r="H8730" s="25">
        <v>0</v>
      </c>
    </row>
    <row r="8731" spans="1:8">
      <c r="A8731" s="23">
        <v>8728</v>
      </c>
      <c r="B8731" s="23">
        <v>1500</v>
      </c>
      <c r="C8731" s="23">
        <v>0.6</v>
      </c>
      <c r="D8731" s="23">
        <v>10</v>
      </c>
      <c r="E8731" s="23">
        <v>50</v>
      </c>
      <c r="F8731" s="23">
        <v>60</v>
      </c>
      <c r="G8731" s="23">
        <v>70</v>
      </c>
      <c r="H8731" s="25">
        <v>0</v>
      </c>
    </row>
    <row r="8732" spans="1:8">
      <c r="A8732" s="23">
        <v>8729</v>
      </c>
      <c r="B8732" s="23">
        <v>1500</v>
      </c>
      <c r="C8732" s="23">
        <v>0.6</v>
      </c>
      <c r="D8732" s="23">
        <v>10</v>
      </c>
      <c r="E8732" s="23">
        <v>50</v>
      </c>
      <c r="F8732" s="23">
        <v>60</v>
      </c>
      <c r="G8732" s="23">
        <v>100</v>
      </c>
      <c r="H8732" s="25">
        <v>0</v>
      </c>
    </row>
    <row r="8733" spans="1:8">
      <c r="A8733" s="23">
        <v>8730</v>
      </c>
      <c r="B8733" s="23">
        <v>1500</v>
      </c>
      <c r="C8733" s="23">
        <v>0.6</v>
      </c>
      <c r="D8733" s="23">
        <v>50</v>
      </c>
      <c r="E8733" s="23">
        <v>1</v>
      </c>
      <c r="F8733" s="23">
        <v>0</v>
      </c>
      <c r="G8733" s="23">
        <v>0</v>
      </c>
      <c r="H8733" s="25">
        <v>0.98627245399999997</v>
      </c>
    </row>
    <row r="8734" spans="1:8">
      <c r="A8734" s="23">
        <v>8731</v>
      </c>
      <c r="B8734" s="23">
        <v>1500</v>
      </c>
      <c r="C8734" s="23">
        <v>0.6</v>
      </c>
      <c r="D8734" s="23">
        <v>50</v>
      </c>
      <c r="E8734" s="23">
        <v>1</v>
      </c>
      <c r="F8734" s="23">
        <v>0</v>
      </c>
      <c r="G8734" s="23">
        <v>5</v>
      </c>
      <c r="H8734" s="25">
        <v>0</v>
      </c>
    </row>
    <row r="8735" spans="1:8">
      <c r="A8735" s="23">
        <v>8732</v>
      </c>
      <c r="B8735" s="23">
        <v>1500</v>
      </c>
      <c r="C8735" s="23">
        <v>0.6</v>
      </c>
      <c r="D8735" s="23">
        <v>50</v>
      </c>
      <c r="E8735" s="23">
        <v>1</v>
      </c>
      <c r="F8735" s="23">
        <v>0</v>
      </c>
      <c r="G8735" s="23">
        <v>10</v>
      </c>
      <c r="H8735" s="25">
        <v>0</v>
      </c>
    </row>
    <row r="8736" spans="1:8">
      <c r="A8736" s="23">
        <v>8733</v>
      </c>
      <c r="B8736" s="23">
        <v>1500</v>
      </c>
      <c r="C8736" s="23">
        <v>0.6</v>
      </c>
      <c r="D8736" s="23">
        <v>50</v>
      </c>
      <c r="E8736" s="23">
        <v>1</v>
      </c>
      <c r="F8736" s="23">
        <v>0</v>
      </c>
      <c r="G8736" s="23">
        <v>40</v>
      </c>
      <c r="H8736" s="25">
        <v>0</v>
      </c>
    </row>
    <row r="8737" spans="1:8">
      <c r="A8737" s="23">
        <v>8734</v>
      </c>
      <c r="B8737" s="23">
        <v>1500</v>
      </c>
      <c r="C8737" s="23">
        <v>0.6</v>
      </c>
      <c r="D8737" s="23">
        <v>50</v>
      </c>
      <c r="E8737" s="23">
        <v>1</v>
      </c>
      <c r="F8737" s="23">
        <v>0</v>
      </c>
      <c r="G8737" s="23">
        <v>70</v>
      </c>
      <c r="H8737" s="25">
        <v>0</v>
      </c>
    </row>
    <row r="8738" spans="1:8">
      <c r="A8738" s="23">
        <v>8735</v>
      </c>
      <c r="B8738" s="23">
        <v>1500</v>
      </c>
      <c r="C8738" s="23">
        <v>0.6</v>
      </c>
      <c r="D8738" s="23">
        <v>50</v>
      </c>
      <c r="E8738" s="23">
        <v>1</v>
      </c>
      <c r="F8738" s="23">
        <v>0</v>
      </c>
      <c r="G8738" s="23">
        <v>100</v>
      </c>
      <c r="H8738" s="25">
        <v>0</v>
      </c>
    </row>
    <row r="8739" spans="1:8">
      <c r="A8739" s="23">
        <v>8736</v>
      </c>
      <c r="B8739" s="23">
        <v>1500</v>
      </c>
      <c r="C8739" s="23">
        <v>0.6</v>
      </c>
      <c r="D8739" s="23">
        <v>50</v>
      </c>
      <c r="E8739" s="23">
        <v>1</v>
      </c>
      <c r="F8739" s="23">
        <v>30</v>
      </c>
      <c r="G8739" s="23">
        <v>0</v>
      </c>
      <c r="H8739" s="25">
        <v>0.98575490700000001</v>
      </c>
    </row>
    <row r="8740" spans="1:8">
      <c r="A8740" s="23">
        <v>8737</v>
      </c>
      <c r="B8740" s="23">
        <v>1500</v>
      </c>
      <c r="C8740" s="23">
        <v>0.6</v>
      </c>
      <c r="D8740" s="23">
        <v>50</v>
      </c>
      <c r="E8740" s="23">
        <v>1</v>
      </c>
      <c r="F8740" s="23">
        <v>30</v>
      </c>
      <c r="G8740" s="23">
        <v>5</v>
      </c>
      <c r="H8740" s="25">
        <v>0</v>
      </c>
    </row>
    <row r="8741" spans="1:8">
      <c r="A8741" s="23">
        <v>8738</v>
      </c>
      <c r="B8741" s="23">
        <v>1500</v>
      </c>
      <c r="C8741" s="23">
        <v>0.6</v>
      </c>
      <c r="D8741" s="23">
        <v>50</v>
      </c>
      <c r="E8741" s="23">
        <v>1</v>
      </c>
      <c r="F8741" s="23">
        <v>30</v>
      </c>
      <c r="G8741" s="23">
        <v>10</v>
      </c>
      <c r="H8741" s="25">
        <v>0</v>
      </c>
    </row>
    <row r="8742" spans="1:8">
      <c r="A8742" s="23">
        <v>8739</v>
      </c>
      <c r="B8742" s="23">
        <v>1500</v>
      </c>
      <c r="C8742" s="23">
        <v>0.6</v>
      </c>
      <c r="D8742" s="23">
        <v>50</v>
      </c>
      <c r="E8742" s="23">
        <v>1</v>
      </c>
      <c r="F8742" s="23">
        <v>30</v>
      </c>
      <c r="G8742" s="23">
        <v>40</v>
      </c>
      <c r="H8742" s="25">
        <v>0</v>
      </c>
    </row>
    <row r="8743" spans="1:8">
      <c r="A8743" s="23">
        <v>8740</v>
      </c>
      <c r="B8743" s="23">
        <v>1500</v>
      </c>
      <c r="C8743" s="23">
        <v>0.6</v>
      </c>
      <c r="D8743" s="23">
        <v>50</v>
      </c>
      <c r="E8743" s="23">
        <v>1</v>
      </c>
      <c r="F8743" s="23">
        <v>30</v>
      </c>
      <c r="G8743" s="23">
        <v>70</v>
      </c>
      <c r="H8743" s="25">
        <v>0</v>
      </c>
    </row>
    <row r="8744" spans="1:8">
      <c r="A8744" s="23">
        <v>8741</v>
      </c>
      <c r="B8744" s="23">
        <v>1500</v>
      </c>
      <c r="C8744" s="23">
        <v>0.6</v>
      </c>
      <c r="D8744" s="23">
        <v>50</v>
      </c>
      <c r="E8744" s="23">
        <v>1</v>
      </c>
      <c r="F8744" s="23">
        <v>30</v>
      </c>
      <c r="G8744" s="23">
        <v>100</v>
      </c>
      <c r="H8744" s="25">
        <v>0</v>
      </c>
    </row>
    <row r="8745" spans="1:8">
      <c r="A8745" s="23">
        <v>8742</v>
      </c>
      <c r="B8745" s="23">
        <v>1500</v>
      </c>
      <c r="C8745" s="23">
        <v>0.6</v>
      </c>
      <c r="D8745" s="23">
        <v>50</v>
      </c>
      <c r="E8745" s="23">
        <v>1</v>
      </c>
      <c r="F8745" s="23">
        <v>60</v>
      </c>
      <c r="G8745" s="23">
        <v>0</v>
      </c>
      <c r="H8745" s="25">
        <v>0.98314046899999996</v>
      </c>
    </row>
    <row r="8746" spans="1:8">
      <c r="A8746" s="23">
        <v>8743</v>
      </c>
      <c r="B8746" s="23">
        <v>1500</v>
      </c>
      <c r="C8746" s="23">
        <v>0.6</v>
      </c>
      <c r="D8746" s="23">
        <v>50</v>
      </c>
      <c r="E8746" s="23">
        <v>1</v>
      </c>
      <c r="F8746" s="23">
        <v>60</v>
      </c>
      <c r="G8746" s="23">
        <v>5</v>
      </c>
      <c r="H8746" s="25">
        <v>0</v>
      </c>
    </row>
    <row r="8747" spans="1:8">
      <c r="A8747" s="23">
        <v>8744</v>
      </c>
      <c r="B8747" s="23">
        <v>1500</v>
      </c>
      <c r="C8747" s="23">
        <v>0.6</v>
      </c>
      <c r="D8747" s="23">
        <v>50</v>
      </c>
      <c r="E8747" s="23">
        <v>1</v>
      </c>
      <c r="F8747" s="23">
        <v>60</v>
      </c>
      <c r="G8747" s="23">
        <v>10</v>
      </c>
      <c r="H8747" s="25">
        <v>0</v>
      </c>
    </row>
    <row r="8748" spans="1:8">
      <c r="A8748" s="23">
        <v>8745</v>
      </c>
      <c r="B8748" s="23">
        <v>1500</v>
      </c>
      <c r="C8748" s="23">
        <v>0.6</v>
      </c>
      <c r="D8748" s="23">
        <v>50</v>
      </c>
      <c r="E8748" s="23">
        <v>1</v>
      </c>
      <c r="F8748" s="23">
        <v>60</v>
      </c>
      <c r="G8748" s="23">
        <v>40</v>
      </c>
      <c r="H8748" s="25">
        <v>0</v>
      </c>
    </row>
    <row r="8749" spans="1:8">
      <c r="A8749" s="23">
        <v>8746</v>
      </c>
      <c r="B8749" s="23">
        <v>1500</v>
      </c>
      <c r="C8749" s="23">
        <v>0.6</v>
      </c>
      <c r="D8749" s="23">
        <v>50</v>
      </c>
      <c r="E8749" s="23">
        <v>1</v>
      </c>
      <c r="F8749" s="23">
        <v>60</v>
      </c>
      <c r="G8749" s="23">
        <v>70</v>
      </c>
      <c r="H8749" s="25">
        <v>0</v>
      </c>
    </row>
    <row r="8750" spans="1:8">
      <c r="A8750" s="23">
        <v>8747</v>
      </c>
      <c r="B8750" s="23">
        <v>1500</v>
      </c>
      <c r="C8750" s="23">
        <v>0.6</v>
      </c>
      <c r="D8750" s="23">
        <v>50</v>
      </c>
      <c r="E8750" s="23">
        <v>1</v>
      </c>
      <c r="F8750" s="23">
        <v>60</v>
      </c>
      <c r="G8750" s="23">
        <v>100</v>
      </c>
      <c r="H8750" s="25">
        <v>0</v>
      </c>
    </row>
    <row r="8751" spans="1:8">
      <c r="A8751" s="23">
        <v>8748</v>
      </c>
      <c r="B8751" s="23">
        <v>1500</v>
      </c>
      <c r="C8751" s="23">
        <v>0.6</v>
      </c>
      <c r="D8751" s="23">
        <v>50</v>
      </c>
      <c r="E8751" s="23">
        <v>5</v>
      </c>
      <c r="F8751" s="23">
        <v>0</v>
      </c>
      <c r="G8751" s="23">
        <v>0</v>
      </c>
      <c r="H8751" s="25">
        <v>4.6454138760000001</v>
      </c>
    </row>
    <row r="8752" spans="1:8">
      <c r="A8752" s="23">
        <v>8749</v>
      </c>
      <c r="B8752" s="23">
        <v>1500</v>
      </c>
      <c r="C8752" s="23">
        <v>0.6</v>
      </c>
      <c r="D8752" s="23">
        <v>50</v>
      </c>
      <c r="E8752" s="23">
        <v>5</v>
      </c>
      <c r="F8752" s="23">
        <v>0</v>
      </c>
      <c r="G8752" s="23">
        <v>5</v>
      </c>
      <c r="H8752" s="25">
        <v>0</v>
      </c>
    </row>
    <row r="8753" spans="1:8">
      <c r="A8753" s="23">
        <v>8750</v>
      </c>
      <c r="B8753" s="23">
        <v>1500</v>
      </c>
      <c r="C8753" s="23">
        <v>0.6</v>
      </c>
      <c r="D8753" s="23">
        <v>50</v>
      </c>
      <c r="E8753" s="23">
        <v>5</v>
      </c>
      <c r="F8753" s="23">
        <v>0</v>
      </c>
      <c r="G8753" s="23">
        <v>10</v>
      </c>
      <c r="H8753" s="25">
        <v>0</v>
      </c>
    </row>
    <row r="8754" spans="1:8">
      <c r="A8754" s="23">
        <v>8751</v>
      </c>
      <c r="B8754" s="23">
        <v>1500</v>
      </c>
      <c r="C8754" s="23">
        <v>0.6</v>
      </c>
      <c r="D8754" s="23">
        <v>50</v>
      </c>
      <c r="E8754" s="23">
        <v>5</v>
      </c>
      <c r="F8754" s="23">
        <v>0</v>
      </c>
      <c r="G8754" s="23">
        <v>40</v>
      </c>
      <c r="H8754" s="25">
        <v>0</v>
      </c>
    </row>
    <row r="8755" spans="1:8">
      <c r="A8755" s="23">
        <v>8752</v>
      </c>
      <c r="B8755" s="23">
        <v>1500</v>
      </c>
      <c r="C8755" s="23">
        <v>0.6</v>
      </c>
      <c r="D8755" s="23">
        <v>50</v>
      </c>
      <c r="E8755" s="23">
        <v>5</v>
      </c>
      <c r="F8755" s="23">
        <v>0</v>
      </c>
      <c r="G8755" s="23">
        <v>70</v>
      </c>
      <c r="H8755" s="25">
        <v>0</v>
      </c>
    </row>
    <row r="8756" spans="1:8">
      <c r="A8756" s="23">
        <v>8753</v>
      </c>
      <c r="B8756" s="23">
        <v>1500</v>
      </c>
      <c r="C8756" s="23">
        <v>0.6</v>
      </c>
      <c r="D8756" s="23">
        <v>50</v>
      </c>
      <c r="E8756" s="23">
        <v>5</v>
      </c>
      <c r="F8756" s="23">
        <v>0</v>
      </c>
      <c r="G8756" s="23">
        <v>100</v>
      </c>
      <c r="H8756" s="25">
        <v>0</v>
      </c>
    </row>
    <row r="8757" spans="1:8">
      <c r="A8757" s="23">
        <v>8754</v>
      </c>
      <c r="B8757" s="23">
        <v>1500</v>
      </c>
      <c r="C8757" s="23">
        <v>0.6</v>
      </c>
      <c r="D8757" s="23">
        <v>50</v>
      </c>
      <c r="E8757" s="23">
        <v>5</v>
      </c>
      <c r="F8757" s="23">
        <v>30</v>
      </c>
      <c r="G8757" s="23">
        <v>0</v>
      </c>
      <c r="H8757" s="25">
        <v>4.6029810910000002</v>
      </c>
    </row>
    <row r="8758" spans="1:8">
      <c r="A8758" s="23">
        <v>8755</v>
      </c>
      <c r="B8758" s="23">
        <v>1500</v>
      </c>
      <c r="C8758" s="23">
        <v>0.6</v>
      </c>
      <c r="D8758" s="23">
        <v>50</v>
      </c>
      <c r="E8758" s="23">
        <v>5</v>
      </c>
      <c r="F8758" s="23">
        <v>30</v>
      </c>
      <c r="G8758" s="23">
        <v>5</v>
      </c>
      <c r="H8758" s="25">
        <v>0</v>
      </c>
    </row>
    <row r="8759" spans="1:8">
      <c r="A8759" s="23">
        <v>8756</v>
      </c>
      <c r="B8759" s="23">
        <v>1500</v>
      </c>
      <c r="C8759" s="23">
        <v>0.6</v>
      </c>
      <c r="D8759" s="23">
        <v>50</v>
      </c>
      <c r="E8759" s="23">
        <v>5</v>
      </c>
      <c r="F8759" s="23">
        <v>30</v>
      </c>
      <c r="G8759" s="23">
        <v>10</v>
      </c>
      <c r="H8759" s="25">
        <v>0</v>
      </c>
    </row>
    <row r="8760" spans="1:8">
      <c r="A8760" s="23">
        <v>8757</v>
      </c>
      <c r="B8760" s="23">
        <v>1500</v>
      </c>
      <c r="C8760" s="23">
        <v>0.6</v>
      </c>
      <c r="D8760" s="23">
        <v>50</v>
      </c>
      <c r="E8760" s="23">
        <v>5</v>
      </c>
      <c r="F8760" s="23">
        <v>30</v>
      </c>
      <c r="G8760" s="23">
        <v>40</v>
      </c>
      <c r="H8760" s="25">
        <v>0</v>
      </c>
    </row>
    <row r="8761" spans="1:8">
      <c r="A8761" s="23">
        <v>8758</v>
      </c>
      <c r="B8761" s="23">
        <v>1500</v>
      </c>
      <c r="C8761" s="23">
        <v>0.6</v>
      </c>
      <c r="D8761" s="23">
        <v>50</v>
      </c>
      <c r="E8761" s="23">
        <v>5</v>
      </c>
      <c r="F8761" s="23">
        <v>30</v>
      </c>
      <c r="G8761" s="23">
        <v>70</v>
      </c>
      <c r="H8761" s="25">
        <v>0</v>
      </c>
    </row>
    <row r="8762" spans="1:8">
      <c r="A8762" s="23">
        <v>8759</v>
      </c>
      <c r="B8762" s="23">
        <v>1500</v>
      </c>
      <c r="C8762" s="23">
        <v>0.6</v>
      </c>
      <c r="D8762" s="23">
        <v>50</v>
      </c>
      <c r="E8762" s="23">
        <v>5</v>
      </c>
      <c r="F8762" s="23">
        <v>30</v>
      </c>
      <c r="G8762" s="23">
        <v>100</v>
      </c>
      <c r="H8762" s="25">
        <v>0</v>
      </c>
    </row>
    <row r="8763" spans="1:8">
      <c r="A8763" s="23">
        <v>8760</v>
      </c>
      <c r="B8763" s="23">
        <v>1500</v>
      </c>
      <c r="C8763" s="23">
        <v>0.6</v>
      </c>
      <c r="D8763" s="23">
        <v>50</v>
      </c>
      <c r="E8763" s="23">
        <v>5</v>
      </c>
      <c r="F8763" s="23">
        <v>60</v>
      </c>
      <c r="G8763" s="23">
        <v>0</v>
      </c>
      <c r="H8763" s="25">
        <v>4.4005293849999996</v>
      </c>
    </row>
    <row r="8764" spans="1:8">
      <c r="A8764" s="23">
        <v>8761</v>
      </c>
      <c r="B8764" s="23">
        <v>1500</v>
      </c>
      <c r="C8764" s="23">
        <v>0.6</v>
      </c>
      <c r="D8764" s="23">
        <v>50</v>
      </c>
      <c r="E8764" s="23">
        <v>5</v>
      </c>
      <c r="F8764" s="23">
        <v>60</v>
      </c>
      <c r="G8764" s="23">
        <v>5</v>
      </c>
      <c r="H8764" s="25">
        <v>0</v>
      </c>
    </row>
    <row r="8765" spans="1:8">
      <c r="A8765" s="23">
        <v>8762</v>
      </c>
      <c r="B8765" s="23">
        <v>1500</v>
      </c>
      <c r="C8765" s="23">
        <v>0.6</v>
      </c>
      <c r="D8765" s="23">
        <v>50</v>
      </c>
      <c r="E8765" s="23">
        <v>5</v>
      </c>
      <c r="F8765" s="23">
        <v>60</v>
      </c>
      <c r="G8765" s="23">
        <v>10</v>
      </c>
      <c r="H8765" s="25">
        <v>0</v>
      </c>
    </row>
    <row r="8766" spans="1:8">
      <c r="A8766" s="23">
        <v>8763</v>
      </c>
      <c r="B8766" s="23">
        <v>1500</v>
      </c>
      <c r="C8766" s="23">
        <v>0.6</v>
      </c>
      <c r="D8766" s="23">
        <v>50</v>
      </c>
      <c r="E8766" s="23">
        <v>5</v>
      </c>
      <c r="F8766" s="23">
        <v>60</v>
      </c>
      <c r="G8766" s="23">
        <v>40</v>
      </c>
      <c r="H8766" s="25">
        <v>0</v>
      </c>
    </row>
    <row r="8767" spans="1:8">
      <c r="A8767" s="23">
        <v>8764</v>
      </c>
      <c r="B8767" s="23">
        <v>1500</v>
      </c>
      <c r="C8767" s="23">
        <v>0.6</v>
      </c>
      <c r="D8767" s="23">
        <v>50</v>
      </c>
      <c r="E8767" s="23">
        <v>5</v>
      </c>
      <c r="F8767" s="23">
        <v>60</v>
      </c>
      <c r="G8767" s="23">
        <v>70</v>
      </c>
      <c r="H8767" s="25">
        <v>0</v>
      </c>
    </row>
    <row r="8768" spans="1:8">
      <c r="A8768" s="23">
        <v>8765</v>
      </c>
      <c r="B8768" s="23">
        <v>1500</v>
      </c>
      <c r="C8768" s="23">
        <v>0.6</v>
      </c>
      <c r="D8768" s="23">
        <v>50</v>
      </c>
      <c r="E8768" s="23">
        <v>5</v>
      </c>
      <c r="F8768" s="23">
        <v>60</v>
      </c>
      <c r="G8768" s="23">
        <v>100</v>
      </c>
      <c r="H8768" s="25">
        <v>0</v>
      </c>
    </row>
    <row r="8769" spans="1:8">
      <c r="A8769" s="23">
        <v>8766</v>
      </c>
      <c r="B8769" s="23">
        <v>1500</v>
      </c>
      <c r="C8769" s="23">
        <v>0.6</v>
      </c>
      <c r="D8769" s="23">
        <v>50</v>
      </c>
      <c r="E8769" s="23">
        <v>10</v>
      </c>
      <c r="F8769" s="23">
        <v>0</v>
      </c>
      <c r="G8769" s="23">
        <v>0</v>
      </c>
      <c r="H8769" s="25">
        <v>8.0544662480000007</v>
      </c>
    </row>
    <row r="8770" spans="1:8">
      <c r="A8770" s="23">
        <v>8767</v>
      </c>
      <c r="B8770" s="23">
        <v>1500</v>
      </c>
      <c r="C8770" s="23">
        <v>0.6</v>
      </c>
      <c r="D8770" s="23">
        <v>50</v>
      </c>
      <c r="E8770" s="23">
        <v>10</v>
      </c>
      <c r="F8770" s="23">
        <v>0</v>
      </c>
      <c r="G8770" s="23">
        <v>5</v>
      </c>
      <c r="H8770" s="25">
        <v>5.7630577089999999</v>
      </c>
    </row>
    <row r="8771" spans="1:8">
      <c r="A8771" s="23">
        <v>8768</v>
      </c>
      <c r="B8771" s="23">
        <v>1500</v>
      </c>
      <c r="C8771" s="23">
        <v>0.6</v>
      </c>
      <c r="D8771" s="23">
        <v>50</v>
      </c>
      <c r="E8771" s="23">
        <v>10</v>
      </c>
      <c r="F8771" s="23">
        <v>0</v>
      </c>
      <c r="G8771" s="23">
        <v>10</v>
      </c>
      <c r="H8771" s="25">
        <v>5.5789861680000001</v>
      </c>
    </row>
    <row r="8772" spans="1:8">
      <c r="A8772" s="23">
        <v>8769</v>
      </c>
      <c r="B8772" s="23">
        <v>1500</v>
      </c>
      <c r="C8772" s="23">
        <v>0.6</v>
      </c>
      <c r="D8772" s="23">
        <v>50</v>
      </c>
      <c r="E8772" s="23">
        <v>10</v>
      </c>
      <c r="F8772" s="23">
        <v>0</v>
      </c>
      <c r="G8772" s="23">
        <v>40</v>
      </c>
      <c r="H8772" s="25">
        <v>5.1581754679999996</v>
      </c>
    </row>
    <row r="8773" spans="1:8">
      <c r="A8773" s="23">
        <v>8770</v>
      </c>
      <c r="B8773" s="23">
        <v>1500</v>
      </c>
      <c r="C8773" s="23">
        <v>0.6</v>
      </c>
      <c r="D8773" s="23">
        <v>50</v>
      </c>
      <c r="E8773" s="23">
        <v>10</v>
      </c>
      <c r="F8773" s="23">
        <v>0</v>
      </c>
      <c r="G8773" s="23">
        <v>70</v>
      </c>
      <c r="H8773" s="25">
        <v>4.9234900469999996</v>
      </c>
    </row>
    <row r="8774" spans="1:8">
      <c r="A8774" s="23">
        <v>8771</v>
      </c>
      <c r="B8774" s="23">
        <v>1500</v>
      </c>
      <c r="C8774" s="23">
        <v>0.6</v>
      </c>
      <c r="D8774" s="23">
        <v>50</v>
      </c>
      <c r="E8774" s="23">
        <v>10</v>
      </c>
      <c r="F8774" s="23">
        <v>0</v>
      </c>
      <c r="G8774" s="23">
        <v>100</v>
      </c>
      <c r="H8774" s="25">
        <v>4.5681047440000002</v>
      </c>
    </row>
    <row r="8775" spans="1:8">
      <c r="A8775" s="23">
        <v>8772</v>
      </c>
      <c r="B8775" s="23">
        <v>1500</v>
      </c>
      <c r="C8775" s="23">
        <v>0.6</v>
      </c>
      <c r="D8775" s="23">
        <v>50</v>
      </c>
      <c r="E8775" s="23">
        <v>10</v>
      </c>
      <c r="F8775" s="23">
        <v>30</v>
      </c>
      <c r="G8775" s="23">
        <v>0</v>
      </c>
      <c r="H8775" s="25">
        <v>7.8622703549999997</v>
      </c>
    </row>
    <row r="8776" spans="1:8">
      <c r="A8776" s="23">
        <v>8773</v>
      </c>
      <c r="B8776" s="23">
        <v>1500</v>
      </c>
      <c r="C8776" s="23">
        <v>0.6</v>
      </c>
      <c r="D8776" s="23">
        <v>50</v>
      </c>
      <c r="E8776" s="23">
        <v>10</v>
      </c>
      <c r="F8776" s="23">
        <v>30</v>
      </c>
      <c r="G8776" s="23">
        <v>5</v>
      </c>
      <c r="H8776" s="25">
        <v>5.5423736569999997</v>
      </c>
    </row>
    <row r="8777" spans="1:8">
      <c r="A8777" s="23">
        <v>8774</v>
      </c>
      <c r="B8777" s="23">
        <v>1500</v>
      </c>
      <c r="C8777" s="23">
        <v>0.6</v>
      </c>
      <c r="D8777" s="23">
        <v>50</v>
      </c>
      <c r="E8777" s="23">
        <v>10</v>
      </c>
      <c r="F8777" s="23">
        <v>30</v>
      </c>
      <c r="G8777" s="23">
        <v>10</v>
      </c>
      <c r="H8777" s="25">
        <v>5.2848029140000001</v>
      </c>
    </row>
    <row r="8778" spans="1:8">
      <c r="A8778" s="23">
        <v>8775</v>
      </c>
      <c r="B8778" s="23">
        <v>1500</v>
      </c>
      <c r="C8778" s="23">
        <v>0.6</v>
      </c>
      <c r="D8778" s="23">
        <v>50</v>
      </c>
      <c r="E8778" s="23">
        <v>10</v>
      </c>
      <c r="F8778" s="23">
        <v>30</v>
      </c>
      <c r="G8778" s="23">
        <v>40</v>
      </c>
      <c r="H8778" s="25">
        <v>4.8724150660000003</v>
      </c>
    </row>
    <row r="8779" spans="1:8">
      <c r="A8779" s="23">
        <v>8776</v>
      </c>
      <c r="B8779" s="23">
        <v>1500</v>
      </c>
      <c r="C8779" s="23">
        <v>0.6</v>
      </c>
      <c r="D8779" s="23">
        <v>50</v>
      </c>
      <c r="E8779" s="23">
        <v>10</v>
      </c>
      <c r="F8779" s="23">
        <v>30</v>
      </c>
      <c r="G8779" s="23">
        <v>70</v>
      </c>
      <c r="H8779" s="25">
        <v>4.278196812</v>
      </c>
    </row>
    <row r="8780" spans="1:8">
      <c r="A8780" s="23">
        <v>8777</v>
      </c>
      <c r="B8780" s="23">
        <v>1500</v>
      </c>
      <c r="C8780" s="23">
        <v>0.6</v>
      </c>
      <c r="D8780" s="23">
        <v>50</v>
      </c>
      <c r="E8780" s="23">
        <v>10</v>
      </c>
      <c r="F8780" s="23">
        <v>30</v>
      </c>
      <c r="G8780" s="23">
        <v>100</v>
      </c>
      <c r="H8780" s="25">
        <v>0</v>
      </c>
    </row>
    <row r="8781" spans="1:8">
      <c r="A8781" s="23">
        <v>8778</v>
      </c>
      <c r="B8781" s="23">
        <v>1500</v>
      </c>
      <c r="C8781" s="23">
        <v>0.6</v>
      </c>
      <c r="D8781" s="23">
        <v>50</v>
      </c>
      <c r="E8781" s="23">
        <v>10</v>
      </c>
      <c r="F8781" s="23">
        <v>60</v>
      </c>
      <c r="G8781" s="23">
        <v>0</v>
      </c>
      <c r="H8781" s="25">
        <v>7.0523838999999997</v>
      </c>
    </row>
    <row r="8782" spans="1:8">
      <c r="A8782" s="23">
        <v>8779</v>
      </c>
      <c r="B8782" s="23">
        <v>1500</v>
      </c>
      <c r="C8782" s="23">
        <v>0.6</v>
      </c>
      <c r="D8782" s="23">
        <v>50</v>
      </c>
      <c r="E8782" s="23">
        <v>10</v>
      </c>
      <c r="F8782" s="23">
        <v>60</v>
      </c>
      <c r="G8782" s="23">
        <v>5</v>
      </c>
      <c r="H8782" s="25">
        <v>0</v>
      </c>
    </row>
    <row r="8783" spans="1:8">
      <c r="A8783" s="23">
        <v>8780</v>
      </c>
      <c r="B8783" s="23">
        <v>1500</v>
      </c>
      <c r="C8783" s="23">
        <v>0.6</v>
      </c>
      <c r="D8783" s="23">
        <v>50</v>
      </c>
      <c r="E8783" s="23">
        <v>10</v>
      </c>
      <c r="F8783" s="23">
        <v>60</v>
      </c>
      <c r="G8783" s="23">
        <v>10</v>
      </c>
      <c r="H8783" s="25">
        <v>0</v>
      </c>
    </row>
    <row r="8784" spans="1:8">
      <c r="A8784" s="23">
        <v>8781</v>
      </c>
      <c r="B8784" s="23">
        <v>1500</v>
      </c>
      <c r="C8784" s="23">
        <v>0.6</v>
      </c>
      <c r="D8784" s="23">
        <v>50</v>
      </c>
      <c r="E8784" s="23">
        <v>10</v>
      </c>
      <c r="F8784" s="23">
        <v>60</v>
      </c>
      <c r="G8784" s="23">
        <v>40</v>
      </c>
      <c r="H8784" s="25">
        <v>0</v>
      </c>
    </row>
    <row r="8785" spans="1:8">
      <c r="A8785" s="23">
        <v>8782</v>
      </c>
      <c r="B8785" s="23">
        <v>1500</v>
      </c>
      <c r="C8785" s="23">
        <v>0.6</v>
      </c>
      <c r="D8785" s="23">
        <v>50</v>
      </c>
      <c r="E8785" s="23">
        <v>10</v>
      </c>
      <c r="F8785" s="23">
        <v>60</v>
      </c>
      <c r="G8785" s="23">
        <v>70</v>
      </c>
      <c r="H8785" s="25">
        <v>0</v>
      </c>
    </row>
    <row r="8786" spans="1:8">
      <c r="A8786" s="23">
        <v>8783</v>
      </c>
      <c r="B8786" s="23">
        <v>1500</v>
      </c>
      <c r="C8786" s="23">
        <v>0.6</v>
      </c>
      <c r="D8786" s="23">
        <v>50</v>
      </c>
      <c r="E8786" s="23">
        <v>10</v>
      </c>
      <c r="F8786" s="23">
        <v>60</v>
      </c>
      <c r="G8786" s="23">
        <v>100</v>
      </c>
      <c r="H8786" s="25">
        <v>0</v>
      </c>
    </row>
    <row r="8787" spans="1:8">
      <c r="A8787" s="23">
        <v>8784</v>
      </c>
      <c r="B8787" s="23">
        <v>1500</v>
      </c>
      <c r="C8787" s="23">
        <v>0.6</v>
      </c>
      <c r="D8787" s="23">
        <v>50</v>
      </c>
      <c r="E8787" s="23">
        <v>20</v>
      </c>
      <c r="F8787" s="23">
        <v>0</v>
      </c>
      <c r="G8787" s="23">
        <v>0</v>
      </c>
      <c r="H8787" s="25">
        <v>11.74097061</v>
      </c>
    </row>
    <row r="8788" spans="1:8">
      <c r="A8788" s="23">
        <v>8785</v>
      </c>
      <c r="B8788" s="23">
        <v>1500</v>
      </c>
      <c r="C8788" s="23">
        <v>0.6</v>
      </c>
      <c r="D8788" s="23">
        <v>50</v>
      </c>
      <c r="E8788" s="23">
        <v>20</v>
      </c>
      <c r="F8788" s="23">
        <v>0</v>
      </c>
      <c r="G8788" s="23">
        <v>5</v>
      </c>
      <c r="H8788" s="25">
        <v>9.8571310039999993</v>
      </c>
    </row>
    <row r="8789" spans="1:8">
      <c r="A8789" s="23">
        <v>8786</v>
      </c>
      <c r="B8789" s="23">
        <v>1500</v>
      </c>
      <c r="C8789" s="23">
        <v>0.6</v>
      </c>
      <c r="D8789" s="23">
        <v>50</v>
      </c>
      <c r="E8789" s="23">
        <v>20</v>
      </c>
      <c r="F8789" s="23">
        <v>0</v>
      </c>
      <c r="G8789" s="23">
        <v>10</v>
      </c>
      <c r="H8789" s="25">
        <v>9.2149076460000003</v>
      </c>
    </row>
    <row r="8790" spans="1:8">
      <c r="A8790" s="23">
        <v>8787</v>
      </c>
      <c r="B8790" s="23">
        <v>1500</v>
      </c>
      <c r="C8790" s="23">
        <v>0.6</v>
      </c>
      <c r="D8790" s="23">
        <v>50</v>
      </c>
      <c r="E8790" s="23">
        <v>20</v>
      </c>
      <c r="F8790" s="23">
        <v>0</v>
      </c>
      <c r="G8790" s="23">
        <v>40</v>
      </c>
      <c r="H8790" s="25">
        <v>8.1710424419999992</v>
      </c>
    </row>
    <row r="8791" spans="1:8">
      <c r="A8791" s="23">
        <v>8788</v>
      </c>
      <c r="B8791" s="23">
        <v>1500</v>
      </c>
      <c r="C8791" s="23">
        <v>0.6</v>
      </c>
      <c r="D8791" s="23">
        <v>50</v>
      </c>
      <c r="E8791" s="23">
        <v>20</v>
      </c>
      <c r="F8791" s="23">
        <v>0</v>
      </c>
      <c r="G8791" s="23">
        <v>70</v>
      </c>
      <c r="H8791" s="25">
        <v>7.5934886930000003</v>
      </c>
    </row>
    <row r="8792" spans="1:8">
      <c r="A8792" s="23">
        <v>8789</v>
      </c>
      <c r="B8792" s="23">
        <v>1500</v>
      </c>
      <c r="C8792" s="23">
        <v>0.6</v>
      </c>
      <c r="D8792" s="23">
        <v>50</v>
      </c>
      <c r="E8792" s="23">
        <v>20</v>
      </c>
      <c r="F8792" s="23">
        <v>0</v>
      </c>
      <c r="G8792" s="23">
        <v>100</v>
      </c>
      <c r="H8792" s="25">
        <v>7.1478395460000002</v>
      </c>
    </row>
    <row r="8793" spans="1:8">
      <c r="A8793" s="23">
        <v>8790</v>
      </c>
      <c r="B8793" s="23">
        <v>1500</v>
      </c>
      <c r="C8793" s="23">
        <v>0.6</v>
      </c>
      <c r="D8793" s="23">
        <v>50</v>
      </c>
      <c r="E8793" s="23">
        <v>20</v>
      </c>
      <c r="F8793" s="23">
        <v>30</v>
      </c>
      <c r="G8793" s="23">
        <v>0</v>
      </c>
      <c r="H8793" s="25">
        <v>11.267256740000001</v>
      </c>
    </row>
    <row r="8794" spans="1:8">
      <c r="A8794" s="23">
        <v>8791</v>
      </c>
      <c r="B8794" s="23">
        <v>1500</v>
      </c>
      <c r="C8794" s="23">
        <v>0.6</v>
      </c>
      <c r="D8794" s="23">
        <v>50</v>
      </c>
      <c r="E8794" s="23">
        <v>20</v>
      </c>
      <c r="F8794" s="23">
        <v>30</v>
      </c>
      <c r="G8794" s="23">
        <v>5</v>
      </c>
      <c r="H8794" s="25">
        <v>9.1319942469999997</v>
      </c>
    </row>
    <row r="8795" spans="1:8">
      <c r="A8795" s="23">
        <v>8792</v>
      </c>
      <c r="B8795" s="23">
        <v>1500</v>
      </c>
      <c r="C8795" s="23">
        <v>0.6</v>
      </c>
      <c r="D8795" s="23">
        <v>50</v>
      </c>
      <c r="E8795" s="23">
        <v>20</v>
      </c>
      <c r="F8795" s="23">
        <v>30</v>
      </c>
      <c r="G8795" s="23">
        <v>10</v>
      </c>
      <c r="H8795" s="25">
        <v>8.5204505919999995</v>
      </c>
    </row>
    <row r="8796" spans="1:8">
      <c r="A8796" s="23">
        <v>8793</v>
      </c>
      <c r="B8796" s="23">
        <v>1500</v>
      </c>
      <c r="C8796" s="23">
        <v>0.6</v>
      </c>
      <c r="D8796" s="23">
        <v>50</v>
      </c>
      <c r="E8796" s="23">
        <v>20</v>
      </c>
      <c r="F8796" s="23">
        <v>30</v>
      </c>
      <c r="G8796" s="23">
        <v>40</v>
      </c>
      <c r="H8796" s="25">
        <v>7.5661087040000004</v>
      </c>
    </row>
    <row r="8797" spans="1:8">
      <c r="A8797" s="23">
        <v>8794</v>
      </c>
      <c r="B8797" s="23">
        <v>1500</v>
      </c>
      <c r="C8797" s="23">
        <v>0.6</v>
      </c>
      <c r="D8797" s="23">
        <v>50</v>
      </c>
      <c r="E8797" s="23">
        <v>20</v>
      </c>
      <c r="F8797" s="23">
        <v>30</v>
      </c>
      <c r="G8797" s="23">
        <v>70</v>
      </c>
      <c r="H8797" s="25">
        <v>7.0511341090000004</v>
      </c>
    </row>
    <row r="8798" spans="1:8">
      <c r="A8798" s="23">
        <v>8795</v>
      </c>
      <c r="B8798" s="23">
        <v>1500</v>
      </c>
      <c r="C8798" s="23">
        <v>0.6</v>
      </c>
      <c r="D8798" s="23">
        <v>50</v>
      </c>
      <c r="E8798" s="23">
        <v>20</v>
      </c>
      <c r="F8798" s="23">
        <v>30</v>
      </c>
      <c r="G8798" s="23">
        <v>100</v>
      </c>
      <c r="H8798" s="25">
        <v>6.6655473709999997</v>
      </c>
    </row>
    <row r="8799" spans="1:8">
      <c r="A8799" s="23">
        <v>8796</v>
      </c>
      <c r="B8799" s="23">
        <v>1500</v>
      </c>
      <c r="C8799" s="23">
        <v>0.6</v>
      </c>
      <c r="D8799" s="23">
        <v>50</v>
      </c>
      <c r="E8799" s="23">
        <v>20</v>
      </c>
      <c r="F8799" s="23">
        <v>60</v>
      </c>
      <c r="G8799" s="23">
        <v>0</v>
      </c>
      <c r="H8799" s="25">
        <v>9.4413089750000001</v>
      </c>
    </row>
    <row r="8800" spans="1:8">
      <c r="A8800" s="23">
        <v>8797</v>
      </c>
      <c r="B8800" s="23">
        <v>1500</v>
      </c>
      <c r="C8800" s="23">
        <v>0.6</v>
      </c>
      <c r="D8800" s="23">
        <v>50</v>
      </c>
      <c r="E8800" s="23">
        <v>20</v>
      </c>
      <c r="F8800" s="23">
        <v>60</v>
      </c>
      <c r="G8800" s="23">
        <v>5</v>
      </c>
      <c r="H8800" s="25">
        <v>6.8532528880000001</v>
      </c>
    </row>
    <row r="8801" spans="1:8">
      <c r="A8801" s="23">
        <v>8798</v>
      </c>
      <c r="B8801" s="23">
        <v>1500</v>
      </c>
      <c r="C8801" s="23">
        <v>0.6</v>
      </c>
      <c r="D8801" s="23">
        <v>50</v>
      </c>
      <c r="E8801" s="23">
        <v>20</v>
      </c>
      <c r="F8801" s="23">
        <v>60</v>
      </c>
      <c r="G8801" s="23">
        <v>10</v>
      </c>
      <c r="H8801" s="25">
        <v>6.4542689319999997</v>
      </c>
    </row>
    <row r="8802" spans="1:8">
      <c r="A8802" s="23">
        <v>8799</v>
      </c>
      <c r="B8802" s="23">
        <v>1500</v>
      </c>
      <c r="C8802" s="23">
        <v>0.6</v>
      </c>
      <c r="D8802" s="23">
        <v>50</v>
      </c>
      <c r="E8802" s="23">
        <v>20</v>
      </c>
      <c r="F8802" s="23">
        <v>60</v>
      </c>
      <c r="G8802" s="23">
        <v>40</v>
      </c>
      <c r="H8802" s="25">
        <v>5.5639061930000002</v>
      </c>
    </row>
    <row r="8803" spans="1:8">
      <c r="A8803" s="23">
        <v>8800</v>
      </c>
      <c r="B8803" s="23">
        <v>1500</v>
      </c>
      <c r="C8803" s="23">
        <v>0.6</v>
      </c>
      <c r="D8803" s="23">
        <v>50</v>
      </c>
      <c r="E8803" s="23">
        <v>20</v>
      </c>
      <c r="F8803" s="23">
        <v>60</v>
      </c>
      <c r="G8803" s="23">
        <v>70</v>
      </c>
      <c r="H8803" s="25">
        <v>5.1078200340000004</v>
      </c>
    </row>
    <row r="8804" spans="1:8">
      <c r="A8804" s="23">
        <v>8801</v>
      </c>
      <c r="B8804" s="23">
        <v>1500</v>
      </c>
      <c r="C8804" s="23">
        <v>0.6</v>
      </c>
      <c r="D8804" s="23">
        <v>50</v>
      </c>
      <c r="E8804" s="23">
        <v>20</v>
      </c>
      <c r="F8804" s="23">
        <v>60</v>
      </c>
      <c r="G8804" s="23">
        <v>100</v>
      </c>
      <c r="H8804" s="25">
        <v>0</v>
      </c>
    </row>
    <row r="8805" spans="1:8">
      <c r="A8805" s="23">
        <v>8802</v>
      </c>
      <c r="B8805" s="23">
        <v>1500</v>
      </c>
      <c r="C8805" s="23">
        <v>0.6</v>
      </c>
      <c r="D8805" s="23">
        <v>50</v>
      </c>
      <c r="E8805" s="23">
        <v>50</v>
      </c>
      <c r="F8805" s="23">
        <v>0</v>
      </c>
      <c r="G8805" s="23">
        <v>0</v>
      </c>
      <c r="H8805" s="25">
        <v>15.114935880000001</v>
      </c>
    </row>
    <row r="8806" spans="1:8">
      <c r="A8806" s="23">
        <v>8803</v>
      </c>
      <c r="B8806" s="23">
        <v>1500</v>
      </c>
      <c r="C8806" s="23">
        <v>0.6</v>
      </c>
      <c r="D8806" s="23">
        <v>50</v>
      </c>
      <c r="E8806" s="23">
        <v>50</v>
      </c>
      <c r="F8806" s="23">
        <v>0</v>
      </c>
      <c r="G8806" s="23">
        <v>5</v>
      </c>
      <c r="H8806" s="25">
        <v>13.119026180000001</v>
      </c>
    </row>
    <row r="8807" spans="1:8">
      <c r="A8807" s="23">
        <v>8804</v>
      </c>
      <c r="B8807" s="23">
        <v>1500</v>
      </c>
      <c r="C8807" s="23">
        <v>0.6</v>
      </c>
      <c r="D8807" s="23">
        <v>50</v>
      </c>
      <c r="E8807" s="23">
        <v>50</v>
      </c>
      <c r="F8807" s="23">
        <v>0</v>
      </c>
      <c r="G8807" s="23">
        <v>10</v>
      </c>
      <c r="H8807" s="25">
        <v>12.357655530000001</v>
      </c>
    </row>
    <row r="8808" spans="1:8">
      <c r="A8808" s="23">
        <v>8805</v>
      </c>
      <c r="B8808" s="23">
        <v>1500</v>
      </c>
      <c r="C8808" s="23">
        <v>0.6</v>
      </c>
      <c r="D8808" s="23">
        <v>50</v>
      </c>
      <c r="E8808" s="23">
        <v>50</v>
      </c>
      <c r="F8808" s="23">
        <v>0</v>
      </c>
      <c r="G8808" s="23">
        <v>40</v>
      </c>
      <c r="H8808" s="25">
        <v>10.55362225</v>
      </c>
    </row>
    <row r="8809" spans="1:8">
      <c r="A8809" s="23">
        <v>8806</v>
      </c>
      <c r="B8809" s="23">
        <v>1500</v>
      </c>
      <c r="C8809" s="23">
        <v>0.6</v>
      </c>
      <c r="D8809" s="23">
        <v>50</v>
      </c>
      <c r="E8809" s="23">
        <v>50</v>
      </c>
      <c r="F8809" s="23">
        <v>0</v>
      </c>
      <c r="G8809" s="23">
        <v>70</v>
      </c>
      <c r="H8809" s="25">
        <v>9.6327972410000005</v>
      </c>
    </row>
    <row r="8810" spans="1:8">
      <c r="A8810" s="23">
        <v>8807</v>
      </c>
      <c r="B8810" s="23">
        <v>1500</v>
      </c>
      <c r="C8810" s="23">
        <v>0.6</v>
      </c>
      <c r="D8810" s="23">
        <v>50</v>
      </c>
      <c r="E8810" s="23">
        <v>50</v>
      </c>
      <c r="F8810" s="23">
        <v>0</v>
      </c>
      <c r="G8810" s="23">
        <v>100</v>
      </c>
      <c r="H8810" s="25">
        <v>8.9747123720000008</v>
      </c>
    </row>
    <row r="8811" spans="1:8">
      <c r="A8811" s="23">
        <v>8808</v>
      </c>
      <c r="B8811" s="23">
        <v>1500</v>
      </c>
      <c r="C8811" s="23">
        <v>0.6</v>
      </c>
      <c r="D8811" s="23">
        <v>50</v>
      </c>
      <c r="E8811" s="23">
        <v>50</v>
      </c>
      <c r="F8811" s="23">
        <v>30</v>
      </c>
      <c r="G8811" s="23">
        <v>0</v>
      </c>
      <c r="H8811" s="25">
        <v>14.24477577</v>
      </c>
    </row>
    <row r="8812" spans="1:8">
      <c r="A8812" s="23">
        <v>8809</v>
      </c>
      <c r="B8812" s="23">
        <v>1500</v>
      </c>
      <c r="C8812" s="23">
        <v>0.6</v>
      </c>
      <c r="D8812" s="23">
        <v>50</v>
      </c>
      <c r="E8812" s="23">
        <v>50</v>
      </c>
      <c r="F8812" s="23">
        <v>30</v>
      </c>
      <c r="G8812" s="23">
        <v>5</v>
      </c>
      <c r="H8812" s="25">
        <v>12.286575320000001</v>
      </c>
    </row>
    <row r="8813" spans="1:8">
      <c r="A8813" s="23">
        <v>8810</v>
      </c>
      <c r="B8813" s="23">
        <v>1500</v>
      </c>
      <c r="C8813" s="23">
        <v>0.6</v>
      </c>
      <c r="D8813" s="23">
        <v>50</v>
      </c>
      <c r="E8813" s="23">
        <v>50</v>
      </c>
      <c r="F8813" s="23">
        <v>30</v>
      </c>
      <c r="G8813" s="23">
        <v>10</v>
      </c>
      <c r="H8813" s="25">
        <v>11.29099751</v>
      </c>
    </row>
    <row r="8814" spans="1:8">
      <c r="A8814" s="23">
        <v>8811</v>
      </c>
      <c r="B8814" s="23">
        <v>1500</v>
      </c>
      <c r="C8814" s="23">
        <v>0.6</v>
      </c>
      <c r="D8814" s="23">
        <v>50</v>
      </c>
      <c r="E8814" s="23">
        <v>50</v>
      </c>
      <c r="F8814" s="23">
        <v>30</v>
      </c>
      <c r="G8814" s="23">
        <v>40</v>
      </c>
      <c r="H8814" s="25">
        <v>9.652253151</v>
      </c>
    </row>
    <row r="8815" spans="1:8">
      <c r="A8815" s="23">
        <v>8812</v>
      </c>
      <c r="B8815" s="23">
        <v>1500</v>
      </c>
      <c r="C8815" s="23">
        <v>0.6</v>
      </c>
      <c r="D8815" s="23">
        <v>50</v>
      </c>
      <c r="E8815" s="23">
        <v>50</v>
      </c>
      <c r="F8815" s="23">
        <v>30</v>
      </c>
      <c r="G8815" s="23">
        <v>70</v>
      </c>
      <c r="H8815" s="25">
        <v>8.8685865400000008</v>
      </c>
    </row>
    <row r="8816" spans="1:8">
      <c r="A8816" s="23">
        <v>8813</v>
      </c>
      <c r="B8816" s="23">
        <v>1500</v>
      </c>
      <c r="C8816" s="23">
        <v>0.6</v>
      </c>
      <c r="D8816" s="23">
        <v>50</v>
      </c>
      <c r="E8816" s="23">
        <v>50</v>
      </c>
      <c r="F8816" s="23">
        <v>30</v>
      </c>
      <c r="G8816" s="23">
        <v>100</v>
      </c>
      <c r="H8816" s="25">
        <v>8.3042325970000004</v>
      </c>
    </row>
    <row r="8817" spans="1:8">
      <c r="A8817" s="23">
        <v>8814</v>
      </c>
      <c r="B8817" s="23">
        <v>1500</v>
      </c>
      <c r="C8817" s="23">
        <v>0.6</v>
      </c>
      <c r="D8817" s="23">
        <v>50</v>
      </c>
      <c r="E8817" s="23">
        <v>50</v>
      </c>
      <c r="F8817" s="23">
        <v>60</v>
      </c>
      <c r="G8817" s="23">
        <v>0</v>
      </c>
      <c r="H8817" s="25">
        <v>11.320753099999999</v>
      </c>
    </row>
    <row r="8818" spans="1:8">
      <c r="A8818" s="23">
        <v>8815</v>
      </c>
      <c r="B8818" s="23">
        <v>1500</v>
      </c>
      <c r="C8818" s="23">
        <v>0.6</v>
      </c>
      <c r="D8818" s="23">
        <v>50</v>
      </c>
      <c r="E8818" s="23">
        <v>50</v>
      </c>
      <c r="F8818" s="23">
        <v>60</v>
      </c>
      <c r="G8818" s="23">
        <v>5</v>
      </c>
      <c r="H8818" s="25">
        <v>8.6392593380000005</v>
      </c>
    </row>
    <row r="8819" spans="1:8">
      <c r="A8819" s="23">
        <v>8816</v>
      </c>
      <c r="B8819" s="23">
        <v>1500</v>
      </c>
      <c r="C8819" s="23">
        <v>0.6</v>
      </c>
      <c r="D8819" s="23">
        <v>50</v>
      </c>
      <c r="E8819" s="23">
        <v>50</v>
      </c>
      <c r="F8819" s="23">
        <v>60</v>
      </c>
      <c r="G8819" s="23">
        <v>10</v>
      </c>
      <c r="H8819" s="25">
        <v>8.0240774150000007</v>
      </c>
    </row>
    <row r="8820" spans="1:8">
      <c r="A8820" s="23">
        <v>8817</v>
      </c>
      <c r="B8820" s="23">
        <v>1500</v>
      </c>
      <c r="C8820" s="23">
        <v>0.6</v>
      </c>
      <c r="D8820" s="23">
        <v>50</v>
      </c>
      <c r="E8820" s="23">
        <v>50</v>
      </c>
      <c r="F8820" s="23">
        <v>60</v>
      </c>
      <c r="G8820" s="23">
        <v>40</v>
      </c>
      <c r="H8820" s="25">
        <v>6.3762130739999998</v>
      </c>
    </row>
    <row r="8821" spans="1:8">
      <c r="A8821" s="23">
        <v>8818</v>
      </c>
      <c r="B8821" s="23">
        <v>1500</v>
      </c>
      <c r="C8821" s="23">
        <v>0.6</v>
      </c>
      <c r="D8821" s="23">
        <v>50</v>
      </c>
      <c r="E8821" s="23">
        <v>50</v>
      </c>
      <c r="F8821" s="23">
        <v>60</v>
      </c>
      <c r="G8821" s="23">
        <v>70</v>
      </c>
      <c r="H8821" s="25">
        <v>5.6640644069999997</v>
      </c>
    </row>
    <row r="8822" spans="1:8">
      <c r="A8822" s="23">
        <v>8819</v>
      </c>
      <c r="B8822" s="23">
        <v>1500</v>
      </c>
      <c r="C8822" s="23">
        <v>0.6</v>
      </c>
      <c r="D8822" s="23">
        <v>50</v>
      </c>
      <c r="E8822" s="23">
        <v>50</v>
      </c>
      <c r="F8822" s="23">
        <v>60</v>
      </c>
      <c r="G8822" s="23">
        <v>100</v>
      </c>
      <c r="H8822" s="25">
        <v>5.1928043370000001</v>
      </c>
    </row>
    <row r="8823" spans="1:8">
      <c r="A8823" s="23">
        <v>8820</v>
      </c>
      <c r="B8823" s="23">
        <v>1500</v>
      </c>
      <c r="C8823" s="23">
        <v>0.6</v>
      </c>
      <c r="D8823" s="23">
        <v>100</v>
      </c>
      <c r="E8823" s="23">
        <v>1</v>
      </c>
      <c r="F8823" s="23">
        <v>0</v>
      </c>
      <c r="G8823" s="23">
        <v>0</v>
      </c>
      <c r="H8823" s="25">
        <v>1.856347084</v>
      </c>
    </row>
    <row r="8824" spans="1:8">
      <c r="A8824" s="23">
        <v>8821</v>
      </c>
      <c r="B8824" s="23">
        <v>1500</v>
      </c>
      <c r="C8824" s="23">
        <v>0.6</v>
      </c>
      <c r="D8824" s="23">
        <v>100</v>
      </c>
      <c r="E8824" s="23">
        <v>1</v>
      </c>
      <c r="F8824" s="23">
        <v>0</v>
      </c>
      <c r="G8824" s="23">
        <v>5</v>
      </c>
      <c r="H8824" s="25">
        <v>0</v>
      </c>
    </row>
    <row r="8825" spans="1:8">
      <c r="A8825" s="23">
        <v>8822</v>
      </c>
      <c r="B8825" s="23">
        <v>1500</v>
      </c>
      <c r="C8825" s="23">
        <v>0.6</v>
      </c>
      <c r="D8825" s="23">
        <v>100</v>
      </c>
      <c r="E8825" s="23">
        <v>1</v>
      </c>
      <c r="F8825" s="23">
        <v>0</v>
      </c>
      <c r="G8825" s="23">
        <v>10</v>
      </c>
      <c r="H8825" s="25">
        <v>0</v>
      </c>
    </row>
    <row r="8826" spans="1:8">
      <c r="A8826" s="23">
        <v>8823</v>
      </c>
      <c r="B8826" s="23">
        <v>1500</v>
      </c>
      <c r="C8826" s="23">
        <v>0.6</v>
      </c>
      <c r="D8826" s="23">
        <v>100</v>
      </c>
      <c r="E8826" s="23">
        <v>1</v>
      </c>
      <c r="F8826" s="23">
        <v>0</v>
      </c>
      <c r="G8826" s="23">
        <v>40</v>
      </c>
      <c r="H8826" s="25">
        <v>0</v>
      </c>
    </row>
    <row r="8827" spans="1:8">
      <c r="A8827" s="23">
        <v>8824</v>
      </c>
      <c r="B8827" s="23">
        <v>1500</v>
      </c>
      <c r="C8827" s="23">
        <v>0.6</v>
      </c>
      <c r="D8827" s="23">
        <v>100</v>
      </c>
      <c r="E8827" s="23">
        <v>1</v>
      </c>
      <c r="F8827" s="23">
        <v>0</v>
      </c>
      <c r="G8827" s="23">
        <v>70</v>
      </c>
      <c r="H8827" s="25">
        <v>0</v>
      </c>
    </row>
    <row r="8828" spans="1:8">
      <c r="A8828" s="23">
        <v>8825</v>
      </c>
      <c r="B8828" s="23">
        <v>1500</v>
      </c>
      <c r="C8828" s="23">
        <v>0.6</v>
      </c>
      <c r="D8828" s="23">
        <v>100</v>
      </c>
      <c r="E8828" s="23">
        <v>1</v>
      </c>
      <c r="F8828" s="23">
        <v>0</v>
      </c>
      <c r="G8828" s="23">
        <v>100</v>
      </c>
      <c r="H8828" s="25">
        <v>0</v>
      </c>
    </row>
    <row r="8829" spans="1:8">
      <c r="A8829" s="23">
        <v>8826</v>
      </c>
      <c r="B8829" s="23">
        <v>1500</v>
      </c>
      <c r="C8829" s="23">
        <v>0.6</v>
      </c>
      <c r="D8829" s="23">
        <v>100</v>
      </c>
      <c r="E8829" s="23">
        <v>1</v>
      </c>
      <c r="F8829" s="23">
        <v>30</v>
      </c>
      <c r="G8829" s="23">
        <v>0</v>
      </c>
      <c r="H8829" s="25">
        <v>1.853364944</v>
      </c>
    </row>
    <row r="8830" spans="1:8">
      <c r="A8830" s="23">
        <v>8827</v>
      </c>
      <c r="B8830" s="23">
        <v>1500</v>
      </c>
      <c r="C8830" s="23">
        <v>0.6</v>
      </c>
      <c r="D8830" s="23">
        <v>100</v>
      </c>
      <c r="E8830" s="23">
        <v>1</v>
      </c>
      <c r="F8830" s="23">
        <v>30</v>
      </c>
      <c r="G8830" s="23">
        <v>5</v>
      </c>
      <c r="H8830" s="25">
        <v>0</v>
      </c>
    </row>
    <row r="8831" spans="1:8">
      <c r="A8831" s="23">
        <v>8828</v>
      </c>
      <c r="B8831" s="23">
        <v>1500</v>
      </c>
      <c r="C8831" s="23">
        <v>0.6</v>
      </c>
      <c r="D8831" s="23">
        <v>100</v>
      </c>
      <c r="E8831" s="23">
        <v>1</v>
      </c>
      <c r="F8831" s="23">
        <v>30</v>
      </c>
      <c r="G8831" s="23">
        <v>10</v>
      </c>
      <c r="H8831" s="25">
        <v>0</v>
      </c>
    </row>
    <row r="8832" spans="1:8">
      <c r="A8832" s="23">
        <v>8829</v>
      </c>
      <c r="B8832" s="23">
        <v>1500</v>
      </c>
      <c r="C8832" s="23">
        <v>0.6</v>
      </c>
      <c r="D8832" s="23">
        <v>100</v>
      </c>
      <c r="E8832" s="23">
        <v>1</v>
      </c>
      <c r="F8832" s="23">
        <v>30</v>
      </c>
      <c r="G8832" s="23">
        <v>40</v>
      </c>
      <c r="H8832" s="25">
        <v>0</v>
      </c>
    </row>
    <row r="8833" spans="1:8">
      <c r="A8833" s="23">
        <v>8830</v>
      </c>
      <c r="B8833" s="23">
        <v>1500</v>
      </c>
      <c r="C8833" s="23">
        <v>0.6</v>
      </c>
      <c r="D8833" s="23">
        <v>100</v>
      </c>
      <c r="E8833" s="23">
        <v>1</v>
      </c>
      <c r="F8833" s="23">
        <v>30</v>
      </c>
      <c r="G8833" s="23">
        <v>70</v>
      </c>
      <c r="H8833" s="25">
        <v>0</v>
      </c>
    </row>
    <row r="8834" spans="1:8">
      <c r="A8834" s="23">
        <v>8831</v>
      </c>
      <c r="B8834" s="23">
        <v>1500</v>
      </c>
      <c r="C8834" s="23">
        <v>0.6</v>
      </c>
      <c r="D8834" s="23">
        <v>100</v>
      </c>
      <c r="E8834" s="23">
        <v>1</v>
      </c>
      <c r="F8834" s="23">
        <v>30</v>
      </c>
      <c r="G8834" s="23">
        <v>100</v>
      </c>
      <c r="H8834" s="25">
        <v>0</v>
      </c>
    </row>
    <row r="8835" spans="1:8">
      <c r="A8835" s="23">
        <v>8832</v>
      </c>
      <c r="B8835" s="23">
        <v>1500</v>
      </c>
      <c r="C8835" s="23">
        <v>0.6</v>
      </c>
      <c r="D8835" s="23">
        <v>100</v>
      </c>
      <c r="E8835" s="23">
        <v>1</v>
      </c>
      <c r="F8835" s="23">
        <v>60</v>
      </c>
      <c r="G8835" s="23">
        <v>0</v>
      </c>
      <c r="H8835" s="25">
        <v>1.838061333</v>
      </c>
    </row>
    <row r="8836" spans="1:8">
      <c r="A8836" s="23">
        <v>8833</v>
      </c>
      <c r="B8836" s="23">
        <v>1500</v>
      </c>
      <c r="C8836" s="23">
        <v>0.6</v>
      </c>
      <c r="D8836" s="23">
        <v>100</v>
      </c>
      <c r="E8836" s="23">
        <v>1</v>
      </c>
      <c r="F8836" s="23">
        <v>60</v>
      </c>
      <c r="G8836" s="23">
        <v>5</v>
      </c>
      <c r="H8836" s="25">
        <v>0</v>
      </c>
    </row>
    <row r="8837" spans="1:8">
      <c r="A8837" s="23">
        <v>8834</v>
      </c>
      <c r="B8837" s="23">
        <v>1500</v>
      </c>
      <c r="C8837" s="23">
        <v>0.6</v>
      </c>
      <c r="D8837" s="23">
        <v>100</v>
      </c>
      <c r="E8837" s="23">
        <v>1</v>
      </c>
      <c r="F8837" s="23">
        <v>60</v>
      </c>
      <c r="G8837" s="23">
        <v>10</v>
      </c>
      <c r="H8837" s="25">
        <v>0</v>
      </c>
    </row>
    <row r="8838" spans="1:8">
      <c r="A8838" s="23">
        <v>8835</v>
      </c>
      <c r="B8838" s="23">
        <v>1500</v>
      </c>
      <c r="C8838" s="23">
        <v>0.6</v>
      </c>
      <c r="D8838" s="23">
        <v>100</v>
      </c>
      <c r="E8838" s="23">
        <v>1</v>
      </c>
      <c r="F8838" s="23">
        <v>60</v>
      </c>
      <c r="G8838" s="23">
        <v>40</v>
      </c>
      <c r="H8838" s="25">
        <v>0</v>
      </c>
    </row>
    <row r="8839" spans="1:8">
      <c r="A8839" s="23">
        <v>8836</v>
      </c>
      <c r="B8839" s="23">
        <v>1500</v>
      </c>
      <c r="C8839" s="23">
        <v>0.6</v>
      </c>
      <c r="D8839" s="23">
        <v>100</v>
      </c>
      <c r="E8839" s="23">
        <v>1</v>
      </c>
      <c r="F8839" s="23">
        <v>60</v>
      </c>
      <c r="G8839" s="23">
        <v>70</v>
      </c>
      <c r="H8839" s="25">
        <v>0</v>
      </c>
    </row>
    <row r="8840" spans="1:8">
      <c r="A8840" s="23">
        <v>8837</v>
      </c>
      <c r="B8840" s="23">
        <v>1500</v>
      </c>
      <c r="C8840" s="23">
        <v>0.6</v>
      </c>
      <c r="D8840" s="23">
        <v>100</v>
      </c>
      <c r="E8840" s="23">
        <v>1</v>
      </c>
      <c r="F8840" s="23">
        <v>60</v>
      </c>
      <c r="G8840" s="23">
        <v>100</v>
      </c>
      <c r="H8840" s="25">
        <v>0</v>
      </c>
    </row>
    <row r="8841" spans="1:8">
      <c r="A8841" s="23">
        <v>8838</v>
      </c>
      <c r="B8841" s="23">
        <v>1500</v>
      </c>
      <c r="C8841" s="23">
        <v>0.6</v>
      </c>
      <c r="D8841" s="23">
        <v>100</v>
      </c>
      <c r="E8841" s="23">
        <v>5</v>
      </c>
      <c r="F8841" s="23">
        <v>0</v>
      </c>
      <c r="G8841" s="23">
        <v>0</v>
      </c>
      <c r="H8841" s="25">
        <v>7.7957992550000004</v>
      </c>
    </row>
    <row r="8842" spans="1:8">
      <c r="A8842" s="23">
        <v>8839</v>
      </c>
      <c r="B8842" s="23">
        <v>1500</v>
      </c>
      <c r="C8842" s="23">
        <v>0.6</v>
      </c>
      <c r="D8842" s="23">
        <v>100</v>
      </c>
      <c r="E8842" s="23">
        <v>5</v>
      </c>
      <c r="F8842" s="23">
        <v>0</v>
      </c>
      <c r="G8842" s="23">
        <v>5</v>
      </c>
      <c r="H8842" s="25">
        <v>5.5585861210000003</v>
      </c>
    </row>
    <row r="8843" spans="1:8">
      <c r="A8843" s="23">
        <v>8840</v>
      </c>
      <c r="B8843" s="23">
        <v>1500</v>
      </c>
      <c r="C8843" s="23">
        <v>0.6</v>
      </c>
      <c r="D8843" s="23">
        <v>100</v>
      </c>
      <c r="E8843" s="23">
        <v>5</v>
      </c>
      <c r="F8843" s="23">
        <v>0</v>
      </c>
      <c r="G8843" s="23">
        <v>10</v>
      </c>
      <c r="H8843" s="25">
        <v>5.3866705890000004</v>
      </c>
    </row>
    <row r="8844" spans="1:8">
      <c r="A8844" s="23">
        <v>8841</v>
      </c>
      <c r="B8844" s="23">
        <v>1500</v>
      </c>
      <c r="C8844" s="23">
        <v>0.6</v>
      </c>
      <c r="D8844" s="23">
        <v>100</v>
      </c>
      <c r="E8844" s="23">
        <v>5</v>
      </c>
      <c r="F8844" s="23">
        <v>0</v>
      </c>
      <c r="G8844" s="23">
        <v>40</v>
      </c>
      <c r="H8844" s="25">
        <v>4.9921174050000001</v>
      </c>
    </row>
    <row r="8845" spans="1:8">
      <c r="A8845" s="23">
        <v>8842</v>
      </c>
      <c r="B8845" s="23">
        <v>1500</v>
      </c>
      <c r="C8845" s="23">
        <v>0.6</v>
      </c>
      <c r="D8845" s="23">
        <v>100</v>
      </c>
      <c r="E8845" s="23">
        <v>5</v>
      </c>
      <c r="F8845" s="23">
        <v>0</v>
      </c>
      <c r="G8845" s="23">
        <v>70</v>
      </c>
      <c r="H8845" s="25">
        <v>4.6933279040000002</v>
      </c>
    </row>
    <row r="8846" spans="1:8">
      <c r="A8846" s="23">
        <v>8843</v>
      </c>
      <c r="B8846" s="23">
        <v>1500</v>
      </c>
      <c r="C8846" s="23">
        <v>0.6</v>
      </c>
      <c r="D8846" s="23">
        <v>100</v>
      </c>
      <c r="E8846" s="23">
        <v>5</v>
      </c>
      <c r="F8846" s="23">
        <v>0</v>
      </c>
      <c r="G8846" s="23">
        <v>100</v>
      </c>
      <c r="H8846" s="25">
        <v>4.4692316060000001</v>
      </c>
    </row>
    <row r="8847" spans="1:8">
      <c r="A8847" s="23">
        <v>8844</v>
      </c>
      <c r="B8847" s="23">
        <v>1500</v>
      </c>
      <c r="C8847" s="23">
        <v>0.6</v>
      </c>
      <c r="D8847" s="23">
        <v>100</v>
      </c>
      <c r="E8847" s="23">
        <v>5</v>
      </c>
      <c r="F8847" s="23">
        <v>30</v>
      </c>
      <c r="G8847" s="23">
        <v>0</v>
      </c>
      <c r="H8847" s="25">
        <v>7.6278505330000002</v>
      </c>
    </row>
    <row r="8848" spans="1:8">
      <c r="A8848" s="23">
        <v>8845</v>
      </c>
      <c r="B8848" s="23">
        <v>1500</v>
      </c>
      <c r="C8848" s="23">
        <v>0.6</v>
      </c>
      <c r="D8848" s="23">
        <v>100</v>
      </c>
      <c r="E8848" s="23">
        <v>5</v>
      </c>
      <c r="F8848" s="23">
        <v>30</v>
      </c>
      <c r="G8848" s="23">
        <v>5</v>
      </c>
      <c r="H8848" s="25">
        <v>5.3587918280000002</v>
      </c>
    </row>
    <row r="8849" spans="1:8">
      <c r="A8849" s="23">
        <v>8846</v>
      </c>
      <c r="B8849" s="23">
        <v>1500</v>
      </c>
      <c r="C8849" s="23">
        <v>0.6</v>
      </c>
      <c r="D8849" s="23">
        <v>100</v>
      </c>
      <c r="E8849" s="23">
        <v>5</v>
      </c>
      <c r="F8849" s="23">
        <v>30</v>
      </c>
      <c r="G8849" s="23">
        <v>10</v>
      </c>
      <c r="H8849" s="25">
        <v>5.1562638280000002</v>
      </c>
    </row>
    <row r="8850" spans="1:8">
      <c r="A8850" s="23">
        <v>8847</v>
      </c>
      <c r="B8850" s="23">
        <v>1500</v>
      </c>
      <c r="C8850" s="23">
        <v>0.6</v>
      </c>
      <c r="D8850" s="23">
        <v>100</v>
      </c>
      <c r="E8850" s="23">
        <v>5</v>
      </c>
      <c r="F8850" s="23">
        <v>30</v>
      </c>
      <c r="G8850" s="23">
        <v>40</v>
      </c>
      <c r="H8850" s="25">
        <v>4.6142659190000002</v>
      </c>
    </row>
    <row r="8851" spans="1:8">
      <c r="A8851" s="23">
        <v>8848</v>
      </c>
      <c r="B8851" s="23">
        <v>1500</v>
      </c>
      <c r="C8851" s="23">
        <v>0.6</v>
      </c>
      <c r="D8851" s="23">
        <v>100</v>
      </c>
      <c r="E8851" s="23">
        <v>5</v>
      </c>
      <c r="F8851" s="23">
        <v>30</v>
      </c>
      <c r="G8851" s="23">
        <v>70</v>
      </c>
      <c r="H8851" s="25">
        <v>0</v>
      </c>
    </row>
    <row r="8852" spans="1:8">
      <c r="A8852" s="23">
        <v>8849</v>
      </c>
      <c r="B8852" s="23">
        <v>1500</v>
      </c>
      <c r="C8852" s="23">
        <v>0.6</v>
      </c>
      <c r="D8852" s="23">
        <v>100</v>
      </c>
      <c r="E8852" s="23">
        <v>5</v>
      </c>
      <c r="F8852" s="23">
        <v>30</v>
      </c>
      <c r="G8852" s="23">
        <v>100</v>
      </c>
      <c r="H8852" s="25">
        <v>0</v>
      </c>
    </row>
    <row r="8853" spans="1:8">
      <c r="A8853" s="23">
        <v>8850</v>
      </c>
      <c r="B8853" s="23">
        <v>1500</v>
      </c>
      <c r="C8853" s="23">
        <v>0.6</v>
      </c>
      <c r="D8853" s="23">
        <v>100</v>
      </c>
      <c r="E8853" s="23">
        <v>5</v>
      </c>
      <c r="F8853" s="23">
        <v>60</v>
      </c>
      <c r="G8853" s="23">
        <v>0</v>
      </c>
      <c r="H8853" s="25">
        <v>6.8899550439999997</v>
      </c>
    </row>
    <row r="8854" spans="1:8">
      <c r="A8854" s="23">
        <v>8851</v>
      </c>
      <c r="B8854" s="23">
        <v>1500</v>
      </c>
      <c r="C8854" s="23">
        <v>0.6</v>
      </c>
      <c r="D8854" s="23">
        <v>100</v>
      </c>
      <c r="E8854" s="23">
        <v>5</v>
      </c>
      <c r="F8854" s="23">
        <v>60</v>
      </c>
      <c r="G8854" s="23">
        <v>5</v>
      </c>
      <c r="H8854" s="25">
        <v>0</v>
      </c>
    </row>
    <row r="8855" spans="1:8">
      <c r="A8855" s="23">
        <v>8852</v>
      </c>
      <c r="B8855" s="23">
        <v>1500</v>
      </c>
      <c r="C8855" s="23">
        <v>0.6</v>
      </c>
      <c r="D8855" s="23">
        <v>100</v>
      </c>
      <c r="E8855" s="23">
        <v>5</v>
      </c>
      <c r="F8855" s="23">
        <v>60</v>
      </c>
      <c r="G8855" s="23">
        <v>10</v>
      </c>
      <c r="H8855" s="25">
        <v>0</v>
      </c>
    </row>
    <row r="8856" spans="1:8">
      <c r="A8856" s="23">
        <v>8853</v>
      </c>
      <c r="B8856" s="23">
        <v>1500</v>
      </c>
      <c r="C8856" s="23">
        <v>0.6</v>
      </c>
      <c r="D8856" s="23">
        <v>100</v>
      </c>
      <c r="E8856" s="23">
        <v>5</v>
      </c>
      <c r="F8856" s="23">
        <v>60</v>
      </c>
      <c r="G8856" s="23">
        <v>40</v>
      </c>
      <c r="H8856" s="25">
        <v>0</v>
      </c>
    </row>
    <row r="8857" spans="1:8">
      <c r="A8857" s="23">
        <v>8854</v>
      </c>
      <c r="B8857" s="23">
        <v>1500</v>
      </c>
      <c r="C8857" s="23">
        <v>0.6</v>
      </c>
      <c r="D8857" s="23">
        <v>100</v>
      </c>
      <c r="E8857" s="23">
        <v>5</v>
      </c>
      <c r="F8857" s="23">
        <v>60</v>
      </c>
      <c r="G8857" s="23">
        <v>70</v>
      </c>
      <c r="H8857" s="25">
        <v>0</v>
      </c>
    </row>
    <row r="8858" spans="1:8">
      <c r="A8858" s="23">
        <v>8855</v>
      </c>
      <c r="B8858" s="23">
        <v>1500</v>
      </c>
      <c r="C8858" s="23">
        <v>0.6</v>
      </c>
      <c r="D8858" s="23">
        <v>100</v>
      </c>
      <c r="E8858" s="23">
        <v>5</v>
      </c>
      <c r="F8858" s="23">
        <v>60</v>
      </c>
      <c r="G8858" s="23">
        <v>100</v>
      </c>
      <c r="H8858" s="25">
        <v>0</v>
      </c>
    </row>
    <row r="8859" spans="1:8">
      <c r="A8859" s="23">
        <v>8856</v>
      </c>
      <c r="B8859" s="23">
        <v>1500</v>
      </c>
      <c r="C8859" s="23">
        <v>0.6</v>
      </c>
      <c r="D8859" s="23">
        <v>100</v>
      </c>
      <c r="E8859" s="23">
        <v>10</v>
      </c>
      <c r="F8859" s="23">
        <v>0</v>
      </c>
      <c r="G8859" s="23">
        <v>0</v>
      </c>
      <c r="H8859" s="25">
        <v>11.569944380000001</v>
      </c>
    </row>
    <row r="8860" spans="1:8">
      <c r="A8860" s="23">
        <v>8857</v>
      </c>
      <c r="B8860" s="23">
        <v>1500</v>
      </c>
      <c r="C8860" s="23">
        <v>0.6</v>
      </c>
      <c r="D8860" s="23">
        <v>100</v>
      </c>
      <c r="E8860" s="23">
        <v>10</v>
      </c>
      <c r="F8860" s="23">
        <v>0</v>
      </c>
      <c r="G8860" s="23">
        <v>5</v>
      </c>
      <c r="H8860" s="25">
        <v>9.6626167299999999</v>
      </c>
    </row>
    <row r="8861" spans="1:8">
      <c r="A8861" s="23">
        <v>8858</v>
      </c>
      <c r="B8861" s="23">
        <v>1500</v>
      </c>
      <c r="C8861" s="23">
        <v>0.6</v>
      </c>
      <c r="D8861" s="23">
        <v>100</v>
      </c>
      <c r="E8861" s="23">
        <v>10</v>
      </c>
      <c r="F8861" s="23">
        <v>0</v>
      </c>
      <c r="G8861" s="23">
        <v>10</v>
      </c>
      <c r="H8861" s="25">
        <v>9.0761909480000007</v>
      </c>
    </row>
    <row r="8862" spans="1:8">
      <c r="A8862" s="23">
        <v>8859</v>
      </c>
      <c r="B8862" s="23">
        <v>1500</v>
      </c>
      <c r="C8862" s="23">
        <v>0.6</v>
      </c>
      <c r="D8862" s="23">
        <v>100</v>
      </c>
      <c r="E8862" s="23">
        <v>10</v>
      </c>
      <c r="F8862" s="23">
        <v>0</v>
      </c>
      <c r="G8862" s="23">
        <v>40</v>
      </c>
      <c r="H8862" s="25">
        <v>8.0477466579999994</v>
      </c>
    </row>
    <row r="8863" spans="1:8">
      <c r="A8863" s="23">
        <v>8860</v>
      </c>
      <c r="B8863" s="23">
        <v>1500</v>
      </c>
      <c r="C8863" s="23">
        <v>0.6</v>
      </c>
      <c r="D8863" s="23">
        <v>100</v>
      </c>
      <c r="E8863" s="23">
        <v>10</v>
      </c>
      <c r="F8863" s="23">
        <v>0</v>
      </c>
      <c r="G8863" s="23">
        <v>70</v>
      </c>
      <c r="H8863" s="25">
        <v>7.5238018039999996</v>
      </c>
    </row>
    <row r="8864" spans="1:8">
      <c r="A8864" s="23">
        <v>8861</v>
      </c>
      <c r="B8864" s="23">
        <v>1500</v>
      </c>
      <c r="C8864" s="23">
        <v>0.6</v>
      </c>
      <c r="D8864" s="23">
        <v>100</v>
      </c>
      <c r="E8864" s="23">
        <v>10</v>
      </c>
      <c r="F8864" s="23">
        <v>0</v>
      </c>
      <c r="G8864" s="23">
        <v>100</v>
      </c>
      <c r="H8864" s="25">
        <v>7.0866112709999998</v>
      </c>
    </row>
    <row r="8865" spans="1:8">
      <c r="A8865" s="23">
        <v>8862</v>
      </c>
      <c r="B8865" s="23">
        <v>1500</v>
      </c>
      <c r="C8865" s="23">
        <v>0.6</v>
      </c>
      <c r="D8865" s="23">
        <v>100</v>
      </c>
      <c r="E8865" s="23">
        <v>10</v>
      </c>
      <c r="F8865" s="23">
        <v>30</v>
      </c>
      <c r="G8865" s="23">
        <v>0</v>
      </c>
      <c r="H8865" s="25">
        <v>11.103897099999999</v>
      </c>
    </row>
    <row r="8866" spans="1:8">
      <c r="A8866" s="23">
        <v>8863</v>
      </c>
      <c r="B8866" s="23">
        <v>1500</v>
      </c>
      <c r="C8866" s="23">
        <v>0.6</v>
      </c>
      <c r="D8866" s="23">
        <v>100</v>
      </c>
      <c r="E8866" s="23">
        <v>10</v>
      </c>
      <c r="F8866" s="23">
        <v>30</v>
      </c>
      <c r="G8866" s="23">
        <v>5</v>
      </c>
      <c r="H8866" s="25">
        <v>9.0076875689999998</v>
      </c>
    </row>
    <row r="8867" spans="1:8">
      <c r="A8867" s="23">
        <v>8864</v>
      </c>
      <c r="B8867" s="23">
        <v>1500</v>
      </c>
      <c r="C8867" s="23">
        <v>0.6</v>
      </c>
      <c r="D8867" s="23">
        <v>100</v>
      </c>
      <c r="E8867" s="23">
        <v>10</v>
      </c>
      <c r="F8867" s="23">
        <v>30</v>
      </c>
      <c r="G8867" s="23">
        <v>10</v>
      </c>
      <c r="H8867" s="25">
        <v>8.401349068</v>
      </c>
    </row>
    <row r="8868" spans="1:8">
      <c r="A8868" s="23">
        <v>8865</v>
      </c>
      <c r="B8868" s="23">
        <v>1500</v>
      </c>
      <c r="C8868" s="23">
        <v>0.6</v>
      </c>
      <c r="D8868" s="23">
        <v>100</v>
      </c>
      <c r="E8868" s="23">
        <v>10</v>
      </c>
      <c r="F8868" s="23">
        <v>30</v>
      </c>
      <c r="G8868" s="23">
        <v>40</v>
      </c>
      <c r="H8868" s="25">
        <v>7.4961400029999998</v>
      </c>
    </row>
    <row r="8869" spans="1:8">
      <c r="A8869" s="23">
        <v>8866</v>
      </c>
      <c r="B8869" s="23">
        <v>1500</v>
      </c>
      <c r="C8869" s="23">
        <v>0.6</v>
      </c>
      <c r="D8869" s="23">
        <v>100</v>
      </c>
      <c r="E8869" s="23">
        <v>10</v>
      </c>
      <c r="F8869" s="23">
        <v>30</v>
      </c>
      <c r="G8869" s="23">
        <v>70</v>
      </c>
      <c r="H8869" s="25">
        <v>6.9867548939999997</v>
      </c>
    </row>
    <row r="8870" spans="1:8">
      <c r="A8870" s="23">
        <v>8867</v>
      </c>
      <c r="B8870" s="23">
        <v>1500</v>
      </c>
      <c r="C8870" s="23">
        <v>0.6</v>
      </c>
      <c r="D8870" s="23">
        <v>100</v>
      </c>
      <c r="E8870" s="23">
        <v>10</v>
      </c>
      <c r="F8870" s="23">
        <v>30</v>
      </c>
      <c r="G8870" s="23">
        <v>100</v>
      </c>
      <c r="H8870" s="25">
        <v>6.5929718020000001</v>
      </c>
    </row>
    <row r="8871" spans="1:8">
      <c r="A8871" s="23">
        <v>8868</v>
      </c>
      <c r="B8871" s="23">
        <v>1500</v>
      </c>
      <c r="C8871" s="23">
        <v>0.6</v>
      </c>
      <c r="D8871" s="23">
        <v>100</v>
      </c>
      <c r="E8871" s="23">
        <v>10</v>
      </c>
      <c r="F8871" s="23">
        <v>60</v>
      </c>
      <c r="G8871" s="23">
        <v>0</v>
      </c>
      <c r="H8871" s="25">
        <v>9.3515319819999991</v>
      </c>
    </row>
    <row r="8872" spans="1:8">
      <c r="A8872" s="23">
        <v>8869</v>
      </c>
      <c r="B8872" s="23">
        <v>1500</v>
      </c>
      <c r="C8872" s="23">
        <v>0.6</v>
      </c>
      <c r="D8872" s="23">
        <v>100</v>
      </c>
      <c r="E8872" s="23">
        <v>10</v>
      </c>
      <c r="F8872" s="23">
        <v>60</v>
      </c>
      <c r="G8872" s="23">
        <v>5</v>
      </c>
      <c r="H8872" s="25">
        <v>6.7801332470000002</v>
      </c>
    </row>
    <row r="8873" spans="1:8">
      <c r="A8873" s="23">
        <v>8870</v>
      </c>
      <c r="B8873" s="23">
        <v>1500</v>
      </c>
      <c r="C8873" s="23">
        <v>0.6</v>
      </c>
      <c r="D8873" s="23">
        <v>100</v>
      </c>
      <c r="E8873" s="23">
        <v>10</v>
      </c>
      <c r="F8873" s="23">
        <v>60</v>
      </c>
      <c r="G8873" s="23">
        <v>10</v>
      </c>
      <c r="H8873" s="25">
        <v>6.371425629</v>
      </c>
    </row>
    <row r="8874" spans="1:8">
      <c r="A8874" s="23">
        <v>8871</v>
      </c>
      <c r="B8874" s="23">
        <v>1500</v>
      </c>
      <c r="C8874" s="23">
        <v>0.6</v>
      </c>
      <c r="D8874" s="23">
        <v>100</v>
      </c>
      <c r="E8874" s="23">
        <v>10</v>
      </c>
      <c r="F8874" s="23">
        <v>60</v>
      </c>
      <c r="G8874" s="23">
        <v>40</v>
      </c>
      <c r="H8874" s="25">
        <v>5.5485882760000003</v>
      </c>
    </row>
    <row r="8875" spans="1:8">
      <c r="A8875" s="23">
        <v>8872</v>
      </c>
      <c r="B8875" s="23">
        <v>1500</v>
      </c>
      <c r="C8875" s="23">
        <v>0.6</v>
      </c>
      <c r="D8875" s="23">
        <v>100</v>
      </c>
      <c r="E8875" s="23">
        <v>10</v>
      </c>
      <c r="F8875" s="23">
        <v>60</v>
      </c>
      <c r="G8875" s="23">
        <v>70</v>
      </c>
      <c r="H8875" s="25">
        <v>4.9907884600000001</v>
      </c>
    </row>
    <row r="8876" spans="1:8">
      <c r="A8876" s="23">
        <v>8873</v>
      </c>
      <c r="B8876" s="23">
        <v>1500</v>
      </c>
      <c r="C8876" s="23">
        <v>0.6</v>
      </c>
      <c r="D8876" s="23">
        <v>100</v>
      </c>
      <c r="E8876" s="23">
        <v>10</v>
      </c>
      <c r="F8876" s="23">
        <v>60</v>
      </c>
      <c r="G8876" s="23">
        <v>100</v>
      </c>
      <c r="H8876" s="25">
        <v>4.6110687260000001</v>
      </c>
    </row>
    <row r="8877" spans="1:8">
      <c r="A8877" s="23">
        <v>8874</v>
      </c>
      <c r="B8877" s="23">
        <v>1500</v>
      </c>
      <c r="C8877" s="23">
        <v>0.6</v>
      </c>
      <c r="D8877" s="23">
        <v>100</v>
      </c>
      <c r="E8877" s="23">
        <v>20</v>
      </c>
      <c r="F8877" s="23">
        <v>0</v>
      </c>
      <c r="G8877" s="23">
        <v>0</v>
      </c>
      <c r="H8877" s="25">
        <v>14.428538319999999</v>
      </c>
    </row>
    <row r="8878" spans="1:8">
      <c r="A8878" s="23">
        <v>8875</v>
      </c>
      <c r="B8878" s="23">
        <v>1500</v>
      </c>
      <c r="C8878" s="23">
        <v>0.6</v>
      </c>
      <c r="D8878" s="23">
        <v>100</v>
      </c>
      <c r="E8878" s="23">
        <v>20</v>
      </c>
      <c r="F8878" s="23">
        <v>0</v>
      </c>
      <c r="G8878" s="23">
        <v>5</v>
      </c>
      <c r="H8878" s="25">
        <v>12.529458050000001</v>
      </c>
    </row>
    <row r="8879" spans="1:8">
      <c r="A8879" s="23">
        <v>8876</v>
      </c>
      <c r="B8879" s="23">
        <v>1500</v>
      </c>
      <c r="C8879" s="23">
        <v>0.6</v>
      </c>
      <c r="D8879" s="23">
        <v>100</v>
      </c>
      <c r="E8879" s="23">
        <v>20</v>
      </c>
      <c r="F8879" s="23">
        <v>0</v>
      </c>
      <c r="G8879" s="23">
        <v>10</v>
      </c>
      <c r="H8879" s="25">
        <v>11.777813910000001</v>
      </c>
    </row>
    <row r="8880" spans="1:8">
      <c r="A8880" s="23">
        <v>8877</v>
      </c>
      <c r="B8880" s="23">
        <v>1500</v>
      </c>
      <c r="C8880" s="23">
        <v>0.6</v>
      </c>
      <c r="D8880" s="23">
        <v>100</v>
      </c>
      <c r="E8880" s="23">
        <v>20</v>
      </c>
      <c r="F8880" s="23">
        <v>0</v>
      </c>
      <c r="G8880" s="23">
        <v>40</v>
      </c>
      <c r="H8880" s="25">
        <v>10.169279100000001</v>
      </c>
    </row>
    <row r="8881" spans="1:8">
      <c r="A8881" s="23">
        <v>8878</v>
      </c>
      <c r="B8881" s="23">
        <v>1500</v>
      </c>
      <c r="C8881" s="23">
        <v>0.6</v>
      </c>
      <c r="D8881" s="23">
        <v>100</v>
      </c>
      <c r="E8881" s="23">
        <v>20</v>
      </c>
      <c r="F8881" s="23">
        <v>0</v>
      </c>
      <c r="G8881" s="23">
        <v>70</v>
      </c>
      <c r="H8881" s="25">
        <v>9.3858909609999994</v>
      </c>
    </row>
    <row r="8882" spans="1:8">
      <c r="A8882" s="23">
        <v>8879</v>
      </c>
      <c r="B8882" s="23">
        <v>1500</v>
      </c>
      <c r="C8882" s="23">
        <v>0.6</v>
      </c>
      <c r="D8882" s="23">
        <v>100</v>
      </c>
      <c r="E8882" s="23">
        <v>20</v>
      </c>
      <c r="F8882" s="23">
        <v>0</v>
      </c>
      <c r="G8882" s="23">
        <v>100</v>
      </c>
      <c r="H8882" s="25">
        <v>8.747709274</v>
      </c>
    </row>
    <row r="8883" spans="1:8">
      <c r="A8883" s="23">
        <v>8880</v>
      </c>
      <c r="B8883" s="23">
        <v>1500</v>
      </c>
      <c r="C8883" s="23">
        <v>0.6</v>
      </c>
      <c r="D8883" s="23">
        <v>100</v>
      </c>
      <c r="E8883" s="23">
        <v>20</v>
      </c>
      <c r="F8883" s="23">
        <v>30</v>
      </c>
      <c r="G8883" s="23">
        <v>0</v>
      </c>
      <c r="H8883" s="25">
        <v>13.644239430000001</v>
      </c>
    </row>
    <row r="8884" spans="1:8">
      <c r="A8884" s="23">
        <v>8881</v>
      </c>
      <c r="B8884" s="23">
        <v>1500</v>
      </c>
      <c r="C8884" s="23">
        <v>0.6</v>
      </c>
      <c r="D8884" s="23">
        <v>100</v>
      </c>
      <c r="E8884" s="23">
        <v>20</v>
      </c>
      <c r="F8884" s="23">
        <v>30</v>
      </c>
      <c r="G8884" s="23">
        <v>5</v>
      </c>
      <c r="H8884" s="25">
        <v>11.68470001</v>
      </c>
    </row>
    <row r="8885" spans="1:8">
      <c r="A8885" s="23">
        <v>8882</v>
      </c>
      <c r="B8885" s="23">
        <v>1500</v>
      </c>
      <c r="C8885" s="23">
        <v>0.6</v>
      </c>
      <c r="D8885" s="23">
        <v>100</v>
      </c>
      <c r="E8885" s="23">
        <v>20</v>
      </c>
      <c r="F8885" s="23">
        <v>30</v>
      </c>
      <c r="G8885" s="23">
        <v>10</v>
      </c>
      <c r="H8885" s="25">
        <v>10.768596649999999</v>
      </c>
    </row>
    <row r="8886" spans="1:8">
      <c r="A8886" s="23">
        <v>8883</v>
      </c>
      <c r="B8886" s="23">
        <v>1500</v>
      </c>
      <c r="C8886" s="23">
        <v>0.6</v>
      </c>
      <c r="D8886" s="23">
        <v>100</v>
      </c>
      <c r="E8886" s="23">
        <v>20</v>
      </c>
      <c r="F8886" s="23">
        <v>30</v>
      </c>
      <c r="G8886" s="23">
        <v>40</v>
      </c>
      <c r="H8886" s="25">
        <v>9.3870515819999998</v>
      </c>
    </row>
    <row r="8887" spans="1:8">
      <c r="A8887" s="23">
        <v>8884</v>
      </c>
      <c r="B8887" s="23">
        <v>1500</v>
      </c>
      <c r="C8887" s="23">
        <v>0.6</v>
      </c>
      <c r="D8887" s="23">
        <v>100</v>
      </c>
      <c r="E8887" s="23">
        <v>20</v>
      </c>
      <c r="F8887" s="23">
        <v>30</v>
      </c>
      <c r="G8887" s="23">
        <v>70</v>
      </c>
      <c r="H8887" s="25">
        <v>8.6050968169999997</v>
      </c>
    </row>
    <row r="8888" spans="1:8">
      <c r="A8888" s="23">
        <v>8885</v>
      </c>
      <c r="B8888" s="23">
        <v>1500</v>
      </c>
      <c r="C8888" s="23">
        <v>0.6</v>
      </c>
      <c r="D8888" s="23">
        <v>100</v>
      </c>
      <c r="E8888" s="23">
        <v>20</v>
      </c>
      <c r="F8888" s="23">
        <v>30</v>
      </c>
      <c r="G8888" s="23">
        <v>100</v>
      </c>
      <c r="H8888" s="25">
        <v>7.9307971000000004</v>
      </c>
    </row>
    <row r="8889" spans="1:8">
      <c r="A8889" s="23">
        <v>8886</v>
      </c>
      <c r="B8889" s="23">
        <v>1500</v>
      </c>
      <c r="C8889" s="23">
        <v>0.6</v>
      </c>
      <c r="D8889" s="23">
        <v>100</v>
      </c>
      <c r="E8889" s="23">
        <v>20</v>
      </c>
      <c r="F8889" s="23">
        <v>60</v>
      </c>
      <c r="G8889" s="23">
        <v>0</v>
      </c>
      <c r="H8889" s="25">
        <v>10.954737659999999</v>
      </c>
    </row>
    <row r="8890" spans="1:8">
      <c r="A8890" s="23">
        <v>8887</v>
      </c>
      <c r="B8890" s="23">
        <v>1500</v>
      </c>
      <c r="C8890" s="23">
        <v>0.6</v>
      </c>
      <c r="D8890" s="23">
        <v>100</v>
      </c>
      <c r="E8890" s="23">
        <v>20</v>
      </c>
      <c r="F8890" s="23">
        <v>60</v>
      </c>
      <c r="G8890" s="23">
        <v>5</v>
      </c>
      <c r="H8890" s="25">
        <v>8.3115539550000008</v>
      </c>
    </row>
    <row r="8891" spans="1:8">
      <c r="A8891" s="23">
        <v>8888</v>
      </c>
      <c r="B8891" s="23">
        <v>1500</v>
      </c>
      <c r="C8891" s="23">
        <v>0.6</v>
      </c>
      <c r="D8891" s="23">
        <v>100</v>
      </c>
      <c r="E8891" s="23">
        <v>20</v>
      </c>
      <c r="F8891" s="23">
        <v>60</v>
      </c>
      <c r="G8891" s="23">
        <v>10</v>
      </c>
      <c r="H8891" s="25">
        <v>7.6431317329999997</v>
      </c>
    </row>
    <row r="8892" spans="1:8">
      <c r="A8892" s="23">
        <v>8889</v>
      </c>
      <c r="B8892" s="23">
        <v>1500</v>
      </c>
      <c r="C8892" s="23">
        <v>0.6</v>
      </c>
      <c r="D8892" s="23">
        <v>100</v>
      </c>
      <c r="E8892" s="23">
        <v>20</v>
      </c>
      <c r="F8892" s="23">
        <v>60</v>
      </c>
      <c r="G8892" s="23">
        <v>40</v>
      </c>
      <c r="H8892" s="25">
        <v>6.6688866620000002</v>
      </c>
    </row>
    <row r="8893" spans="1:8">
      <c r="A8893" s="23">
        <v>8890</v>
      </c>
      <c r="B8893" s="23">
        <v>1500</v>
      </c>
      <c r="C8893" s="23">
        <v>0.6</v>
      </c>
      <c r="D8893" s="23">
        <v>100</v>
      </c>
      <c r="E8893" s="23">
        <v>20</v>
      </c>
      <c r="F8893" s="23">
        <v>60</v>
      </c>
      <c r="G8893" s="23">
        <v>70</v>
      </c>
      <c r="H8893" s="25">
        <v>6.1749300959999998</v>
      </c>
    </row>
    <row r="8894" spans="1:8">
      <c r="A8894" s="23">
        <v>8891</v>
      </c>
      <c r="B8894" s="23">
        <v>1500</v>
      </c>
      <c r="C8894" s="23">
        <v>0.6</v>
      </c>
      <c r="D8894" s="23">
        <v>100</v>
      </c>
      <c r="E8894" s="23">
        <v>20</v>
      </c>
      <c r="F8894" s="23">
        <v>60</v>
      </c>
      <c r="G8894" s="23">
        <v>100</v>
      </c>
      <c r="H8894" s="25">
        <v>4.0421543120000001</v>
      </c>
    </row>
    <row r="8895" spans="1:8">
      <c r="A8895" s="23">
        <v>8892</v>
      </c>
      <c r="B8895" s="23">
        <v>1500</v>
      </c>
      <c r="C8895" s="23">
        <v>0.6</v>
      </c>
      <c r="D8895" s="23">
        <v>100</v>
      </c>
      <c r="E8895" s="23">
        <v>50</v>
      </c>
      <c r="F8895" s="23">
        <v>0</v>
      </c>
      <c r="G8895" s="23">
        <v>0</v>
      </c>
      <c r="H8895" s="25">
        <v>16.41126251</v>
      </c>
    </row>
    <row r="8896" spans="1:8">
      <c r="A8896" s="23">
        <v>8893</v>
      </c>
      <c r="B8896" s="23">
        <v>1500</v>
      </c>
      <c r="C8896" s="23">
        <v>0.6</v>
      </c>
      <c r="D8896" s="23">
        <v>100</v>
      </c>
      <c r="E8896" s="23">
        <v>50</v>
      </c>
      <c r="F8896" s="23">
        <v>0</v>
      </c>
      <c r="G8896" s="23">
        <v>5</v>
      </c>
      <c r="H8896" s="25">
        <v>14.08606052</v>
      </c>
    </row>
    <row r="8897" spans="1:8">
      <c r="A8897" s="23">
        <v>8894</v>
      </c>
      <c r="B8897" s="23">
        <v>1500</v>
      </c>
      <c r="C8897" s="23">
        <v>0.6</v>
      </c>
      <c r="D8897" s="23">
        <v>100</v>
      </c>
      <c r="E8897" s="23">
        <v>50</v>
      </c>
      <c r="F8897" s="23">
        <v>0</v>
      </c>
      <c r="G8897" s="23">
        <v>10</v>
      </c>
      <c r="H8897" s="25">
        <v>12.86865616</v>
      </c>
    </row>
    <row r="8898" spans="1:8">
      <c r="A8898" s="23">
        <v>8895</v>
      </c>
      <c r="B8898" s="23">
        <v>1500</v>
      </c>
      <c r="C8898" s="23">
        <v>0.6</v>
      </c>
      <c r="D8898" s="23">
        <v>100</v>
      </c>
      <c r="E8898" s="23">
        <v>50</v>
      </c>
      <c r="F8898" s="23">
        <v>0</v>
      </c>
      <c r="G8898" s="23">
        <v>40</v>
      </c>
      <c r="H8898" s="25">
        <v>10.943923</v>
      </c>
    </row>
    <row r="8899" spans="1:8">
      <c r="A8899" s="23">
        <v>8896</v>
      </c>
      <c r="B8899" s="23">
        <v>1500</v>
      </c>
      <c r="C8899" s="23">
        <v>0.6</v>
      </c>
      <c r="D8899" s="23">
        <v>100</v>
      </c>
      <c r="E8899" s="23">
        <v>50</v>
      </c>
      <c r="F8899" s="23">
        <v>0</v>
      </c>
      <c r="G8899" s="23">
        <v>70</v>
      </c>
      <c r="H8899" s="25">
        <v>10.00522327</v>
      </c>
    </row>
    <row r="8900" spans="1:8">
      <c r="A8900" s="23">
        <v>8897</v>
      </c>
      <c r="B8900" s="23">
        <v>1500</v>
      </c>
      <c r="C8900" s="23">
        <v>0.6</v>
      </c>
      <c r="D8900" s="23">
        <v>100</v>
      </c>
      <c r="E8900" s="23">
        <v>50</v>
      </c>
      <c r="F8900" s="23">
        <v>0</v>
      </c>
      <c r="G8900" s="23">
        <v>100</v>
      </c>
      <c r="H8900" s="25">
        <v>9.3224315640000004</v>
      </c>
    </row>
    <row r="8901" spans="1:8">
      <c r="A8901" s="23">
        <v>8898</v>
      </c>
      <c r="B8901" s="23">
        <v>1500</v>
      </c>
      <c r="C8901" s="23">
        <v>0.6</v>
      </c>
      <c r="D8901" s="23">
        <v>100</v>
      </c>
      <c r="E8901" s="23">
        <v>50</v>
      </c>
      <c r="F8901" s="23">
        <v>30</v>
      </c>
      <c r="G8901" s="23">
        <v>0</v>
      </c>
      <c r="H8901" s="25">
        <v>15.44909191</v>
      </c>
    </row>
    <row r="8902" spans="1:8">
      <c r="A8902" s="23">
        <v>8899</v>
      </c>
      <c r="B8902" s="23">
        <v>1500</v>
      </c>
      <c r="C8902" s="23">
        <v>0.6</v>
      </c>
      <c r="D8902" s="23">
        <v>100</v>
      </c>
      <c r="E8902" s="23">
        <v>50</v>
      </c>
      <c r="F8902" s="23">
        <v>30</v>
      </c>
      <c r="G8902" s="23">
        <v>5</v>
      </c>
      <c r="H8902" s="25">
        <v>12.739274979999999</v>
      </c>
    </row>
    <row r="8903" spans="1:8">
      <c r="A8903" s="23">
        <v>8900</v>
      </c>
      <c r="B8903" s="23">
        <v>1500</v>
      </c>
      <c r="C8903" s="23">
        <v>0.6</v>
      </c>
      <c r="D8903" s="23">
        <v>100</v>
      </c>
      <c r="E8903" s="23">
        <v>50</v>
      </c>
      <c r="F8903" s="23">
        <v>30</v>
      </c>
      <c r="G8903" s="23">
        <v>10</v>
      </c>
      <c r="H8903" s="25">
        <v>11.686746599999999</v>
      </c>
    </row>
    <row r="8904" spans="1:8">
      <c r="A8904" s="23">
        <v>8901</v>
      </c>
      <c r="B8904" s="23">
        <v>1500</v>
      </c>
      <c r="C8904" s="23">
        <v>0.6</v>
      </c>
      <c r="D8904" s="23">
        <v>100</v>
      </c>
      <c r="E8904" s="23">
        <v>50</v>
      </c>
      <c r="F8904" s="23">
        <v>30</v>
      </c>
      <c r="G8904" s="23">
        <v>40</v>
      </c>
      <c r="H8904" s="25">
        <v>10.03969193</v>
      </c>
    </row>
    <row r="8905" spans="1:8">
      <c r="A8905" s="23">
        <v>8902</v>
      </c>
      <c r="B8905" s="23">
        <v>1500</v>
      </c>
      <c r="C8905" s="23">
        <v>0.6</v>
      </c>
      <c r="D8905" s="23">
        <v>100</v>
      </c>
      <c r="E8905" s="23">
        <v>50</v>
      </c>
      <c r="F8905" s="23">
        <v>30</v>
      </c>
      <c r="G8905" s="23">
        <v>70</v>
      </c>
      <c r="H8905" s="25">
        <v>9.2277469639999996</v>
      </c>
    </row>
    <row r="8906" spans="1:8">
      <c r="A8906" s="23">
        <v>8903</v>
      </c>
      <c r="B8906" s="23">
        <v>1500</v>
      </c>
      <c r="C8906" s="23">
        <v>0.6</v>
      </c>
      <c r="D8906" s="23">
        <v>100</v>
      </c>
      <c r="E8906" s="23">
        <v>50</v>
      </c>
      <c r="F8906" s="23">
        <v>30</v>
      </c>
      <c r="G8906" s="23">
        <v>100</v>
      </c>
      <c r="H8906" s="25">
        <v>8.6341819760000007</v>
      </c>
    </row>
    <row r="8907" spans="1:8">
      <c r="A8907" s="23">
        <v>8904</v>
      </c>
      <c r="B8907" s="23">
        <v>1500</v>
      </c>
      <c r="C8907" s="23">
        <v>0.6</v>
      </c>
      <c r="D8907" s="23">
        <v>100</v>
      </c>
      <c r="E8907" s="23">
        <v>50</v>
      </c>
      <c r="F8907" s="23">
        <v>60</v>
      </c>
      <c r="G8907" s="23">
        <v>0</v>
      </c>
      <c r="H8907" s="25">
        <v>11.84393597</v>
      </c>
    </row>
    <row r="8908" spans="1:8">
      <c r="A8908" s="23">
        <v>8905</v>
      </c>
      <c r="B8908" s="23">
        <v>1500</v>
      </c>
      <c r="C8908" s="23">
        <v>0.6</v>
      </c>
      <c r="D8908" s="23">
        <v>100</v>
      </c>
      <c r="E8908" s="23">
        <v>50</v>
      </c>
      <c r="F8908" s="23">
        <v>60</v>
      </c>
      <c r="G8908" s="23">
        <v>5</v>
      </c>
      <c r="H8908" s="25">
        <v>9.0211153030000002</v>
      </c>
    </row>
    <row r="8909" spans="1:8">
      <c r="A8909" s="23">
        <v>8906</v>
      </c>
      <c r="B8909" s="23">
        <v>1500</v>
      </c>
      <c r="C8909" s="23">
        <v>0.6</v>
      </c>
      <c r="D8909" s="23">
        <v>100</v>
      </c>
      <c r="E8909" s="23">
        <v>50</v>
      </c>
      <c r="F8909" s="23">
        <v>60</v>
      </c>
      <c r="G8909" s="23">
        <v>10</v>
      </c>
      <c r="H8909" s="25">
        <v>8.4201364519999995</v>
      </c>
    </row>
    <row r="8910" spans="1:8">
      <c r="A8910" s="23">
        <v>8907</v>
      </c>
      <c r="B8910" s="23">
        <v>1500</v>
      </c>
      <c r="C8910" s="23">
        <v>0.6</v>
      </c>
      <c r="D8910" s="23">
        <v>100</v>
      </c>
      <c r="E8910" s="23">
        <v>50</v>
      </c>
      <c r="F8910" s="23">
        <v>60</v>
      </c>
      <c r="G8910" s="23">
        <v>40</v>
      </c>
      <c r="H8910" s="25">
        <v>0</v>
      </c>
    </row>
    <row r="8911" spans="1:8">
      <c r="A8911" s="23">
        <v>8908</v>
      </c>
      <c r="B8911" s="23">
        <v>1500</v>
      </c>
      <c r="C8911" s="23">
        <v>0.6</v>
      </c>
      <c r="D8911" s="23">
        <v>100</v>
      </c>
      <c r="E8911" s="23">
        <v>50</v>
      </c>
      <c r="F8911" s="23">
        <v>60</v>
      </c>
      <c r="G8911" s="23">
        <v>70</v>
      </c>
      <c r="H8911" s="25">
        <v>0</v>
      </c>
    </row>
    <row r="8912" spans="1:8">
      <c r="A8912" s="23">
        <v>8909</v>
      </c>
      <c r="B8912" s="23">
        <v>1500</v>
      </c>
      <c r="C8912" s="23">
        <v>0.6</v>
      </c>
      <c r="D8912" s="23">
        <v>100</v>
      </c>
      <c r="E8912" s="23">
        <v>50</v>
      </c>
      <c r="F8912" s="23">
        <v>60</v>
      </c>
      <c r="G8912" s="23">
        <v>100</v>
      </c>
      <c r="H8912" s="25">
        <v>0</v>
      </c>
    </row>
    <row r="8913" spans="1:8">
      <c r="A8913" s="23">
        <v>8910</v>
      </c>
      <c r="B8913" s="23">
        <v>1500</v>
      </c>
      <c r="C8913" s="23">
        <v>0.6</v>
      </c>
      <c r="D8913" s="23">
        <v>500</v>
      </c>
      <c r="E8913" s="23">
        <v>1</v>
      </c>
      <c r="F8913" s="23">
        <v>0</v>
      </c>
      <c r="G8913" s="23">
        <v>0</v>
      </c>
      <c r="H8913" s="25">
        <v>6.6840386389999997</v>
      </c>
    </row>
    <row r="8914" spans="1:8">
      <c r="A8914" s="23">
        <v>8911</v>
      </c>
      <c r="B8914" s="23">
        <v>1500</v>
      </c>
      <c r="C8914" s="23">
        <v>0.6</v>
      </c>
      <c r="D8914" s="23">
        <v>500</v>
      </c>
      <c r="E8914" s="23">
        <v>1</v>
      </c>
      <c r="F8914" s="23">
        <v>0</v>
      </c>
      <c r="G8914" s="23">
        <v>5</v>
      </c>
      <c r="H8914" s="25">
        <v>4.4823150629999997</v>
      </c>
    </row>
    <row r="8915" spans="1:8">
      <c r="A8915" s="23">
        <v>8912</v>
      </c>
      <c r="B8915" s="23">
        <v>1500</v>
      </c>
      <c r="C8915" s="23">
        <v>0.6</v>
      </c>
      <c r="D8915" s="23">
        <v>500</v>
      </c>
      <c r="E8915" s="23">
        <v>1</v>
      </c>
      <c r="F8915" s="23">
        <v>0</v>
      </c>
      <c r="G8915" s="23">
        <v>10</v>
      </c>
      <c r="H8915" s="25">
        <v>0</v>
      </c>
    </row>
    <row r="8916" spans="1:8">
      <c r="A8916" s="23">
        <v>8913</v>
      </c>
      <c r="B8916" s="23">
        <v>1500</v>
      </c>
      <c r="C8916" s="23">
        <v>0.6</v>
      </c>
      <c r="D8916" s="23">
        <v>500</v>
      </c>
      <c r="E8916" s="23">
        <v>1</v>
      </c>
      <c r="F8916" s="23">
        <v>0</v>
      </c>
      <c r="G8916" s="23">
        <v>40</v>
      </c>
      <c r="H8916" s="25">
        <v>0</v>
      </c>
    </row>
    <row r="8917" spans="1:8">
      <c r="A8917" s="23">
        <v>8914</v>
      </c>
      <c r="B8917" s="23">
        <v>1500</v>
      </c>
      <c r="C8917" s="23">
        <v>0.6</v>
      </c>
      <c r="D8917" s="23">
        <v>500</v>
      </c>
      <c r="E8917" s="23">
        <v>1</v>
      </c>
      <c r="F8917" s="23">
        <v>0</v>
      </c>
      <c r="G8917" s="23">
        <v>70</v>
      </c>
      <c r="H8917" s="25">
        <v>0</v>
      </c>
    </row>
    <row r="8918" spans="1:8">
      <c r="A8918" s="23">
        <v>8915</v>
      </c>
      <c r="B8918" s="23">
        <v>1500</v>
      </c>
      <c r="C8918" s="23">
        <v>0.6</v>
      </c>
      <c r="D8918" s="23">
        <v>500</v>
      </c>
      <c r="E8918" s="23">
        <v>1</v>
      </c>
      <c r="F8918" s="23">
        <v>0</v>
      </c>
      <c r="G8918" s="23">
        <v>100</v>
      </c>
      <c r="H8918" s="25">
        <v>0</v>
      </c>
    </row>
    <row r="8919" spans="1:8">
      <c r="A8919" s="23">
        <v>8916</v>
      </c>
      <c r="B8919" s="23">
        <v>1500</v>
      </c>
      <c r="C8919" s="23">
        <v>0.6</v>
      </c>
      <c r="D8919" s="23">
        <v>500</v>
      </c>
      <c r="E8919" s="23">
        <v>1</v>
      </c>
      <c r="F8919" s="23">
        <v>30</v>
      </c>
      <c r="G8919" s="23">
        <v>0</v>
      </c>
      <c r="H8919" s="25">
        <v>6.5802206989999998</v>
      </c>
    </row>
    <row r="8920" spans="1:8">
      <c r="A8920" s="23">
        <v>8917</v>
      </c>
      <c r="B8920" s="23">
        <v>1500</v>
      </c>
      <c r="C8920" s="23">
        <v>0.6</v>
      </c>
      <c r="D8920" s="23">
        <v>500</v>
      </c>
      <c r="E8920" s="23">
        <v>1</v>
      </c>
      <c r="F8920" s="23">
        <v>30</v>
      </c>
      <c r="G8920" s="23">
        <v>5</v>
      </c>
      <c r="H8920" s="25">
        <v>0</v>
      </c>
    </row>
    <row r="8921" spans="1:8">
      <c r="A8921" s="23">
        <v>8918</v>
      </c>
      <c r="B8921" s="23">
        <v>1500</v>
      </c>
      <c r="C8921" s="23">
        <v>0.6</v>
      </c>
      <c r="D8921" s="23">
        <v>500</v>
      </c>
      <c r="E8921" s="23">
        <v>1</v>
      </c>
      <c r="F8921" s="23">
        <v>30</v>
      </c>
      <c r="G8921" s="23">
        <v>10</v>
      </c>
      <c r="H8921" s="25">
        <v>0</v>
      </c>
    </row>
    <row r="8922" spans="1:8">
      <c r="A8922" s="23">
        <v>8919</v>
      </c>
      <c r="B8922" s="23">
        <v>1500</v>
      </c>
      <c r="C8922" s="23">
        <v>0.6</v>
      </c>
      <c r="D8922" s="23">
        <v>500</v>
      </c>
      <c r="E8922" s="23">
        <v>1</v>
      </c>
      <c r="F8922" s="23">
        <v>30</v>
      </c>
      <c r="G8922" s="23">
        <v>40</v>
      </c>
      <c r="H8922" s="25">
        <v>0</v>
      </c>
    </row>
    <row r="8923" spans="1:8">
      <c r="A8923" s="23">
        <v>8920</v>
      </c>
      <c r="B8923" s="23">
        <v>1500</v>
      </c>
      <c r="C8923" s="23">
        <v>0.6</v>
      </c>
      <c r="D8923" s="23">
        <v>500</v>
      </c>
      <c r="E8923" s="23">
        <v>1</v>
      </c>
      <c r="F8923" s="23">
        <v>30</v>
      </c>
      <c r="G8923" s="23">
        <v>70</v>
      </c>
      <c r="H8923" s="25">
        <v>0</v>
      </c>
    </row>
    <row r="8924" spans="1:8">
      <c r="A8924" s="23">
        <v>8921</v>
      </c>
      <c r="B8924" s="23">
        <v>1500</v>
      </c>
      <c r="C8924" s="23">
        <v>0.6</v>
      </c>
      <c r="D8924" s="23">
        <v>500</v>
      </c>
      <c r="E8924" s="23">
        <v>1</v>
      </c>
      <c r="F8924" s="23">
        <v>30</v>
      </c>
      <c r="G8924" s="23">
        <v>100</v>
      </c>
      <c r="H8924" s="25">
        <v>0</v>
      </c>
    </row>
    <row r="8925" spans="1:8">
      <c r="A8925" s="23">
        <v>8922</v>
      </c>
      <c r="B8925" s="23">
        <v>1500</v>
      </c>
      <c r="C8925" s="23">
        <v>0.6</v>
      </c>
      <c r="D8925" s="23">
        <v>500</v>
      </c>
      <c r="E8925" s="23">
        <v>1</v>
      </c>
      <c r="F8925" s="23">
        <v>60</v>
      </c>
      <c r="G8925" s="23">
        <v>0</v>
      </c>
      <c r="H8925" s="25">
        <v>6.1163244250000002</v>
      </c>
    </row>
    <row r="8926" spans="1:8">
      <c r="A8926" s="23">
        <v>8923</v>
      </c>
      <c r="B8926" s="23">
        <v>1500</v>
      </c>
      <c r="C8926" s="23">
        <v>0.6</v>
      </c>
      <c r="D8926" s="23">
        <v>500</v>
      </c>
      <c r="E8926" s="23">
        <v>1</v>
      </c>
      <c r="F8926" s="23">
        <v>60</v>
      </c>
      <c r="G8926" s="23">
        <v>5</v>
      </c>
      <c r="H8926" s="25">
        <v>0</v>
      </c>
    </row>
    <row r="8927" spans="1:8">
      <c r="A8927" s="23">
        <v>8924</v>
      </c>
      <c r="B8927" s="23">
        <v>1500</v>
      </c>
      <c r="C8927" s="23">
        <v>0.6</v>
      </c>
      <c r="D8927" s="23">
        <v>500</v>
      </c>
      <c r="E8927" s="23">
        <v>1</v>
      </c>
      <c r="F8927" s="23">
        <v>60</v>
      </c>
      <c r="G8927" s="23">
        <v>10</v>
      </c>
      <c r="H8927" s="25">
        <v>0</v>
      </c>
    </row>
    <row r="8928" spans="1:8">
      <c r="A8928" s="23">
        <v>8925</v>
      </c>
      <c r="B8928" s="23">
        <v>1500</v>
      </c>
      <c r="C8928" s="23">
        <v>0.6</v>
      </c>
      <c r="D8928" s="23">
        <v>500</v>
      </c>
      <c r="E8928" s="23">
        <v>1</v>
      </c>
      <c r="F8928" s="23">
        <v>60</v>
      </c>
      <c r="G8928" s="23">
        <v>40</v>
      </c>
      <c r="H8928" s="25">
        <v>0</v>
      </c>
    </row>
    <row r="8929" spans="1:8">
      <c r="A8929" s="23">
        <v>8926</v>
      </c>
      <c r="B8929" s="23">
        <v>1500</v>
      </c>
      <c r="C8929" s="23">
        <v>0.6</v>
      </c>
      <c r="D8929" s="23">
        <v>500</v>
      </c>
      <c r="E8929" s="23">
        <v>1</v>
      </c>
      <c r="F8929" s="23">
        <v>60</v>
      </c>
      <c r="G8929" s="23">
        <v>70</v>
      </c>
      <c r="H8929" s="25">
        <v>0</v>
      </c>
    </row>
    <row r="8930" spans="1:8">
      <c r="A8930" s="23">
        <v>8927</v>
      </c>
      <c r="B8930" s="23">
        <v>1500</v>
      </c>
      <c r="C8930" s="23">
        <v>0.6</v>
      </c>
      <c r="D8930" s="23">
        <v>500</v>
      </c>
      <c r="E8930" s="23">
        <v>1</v>
      </c>
      <c r="F8930" s="23">
        <v>60</v>
      </c>
      <c r="G8930" s="23">
        <v>100</v>
      </c>
      <c r="H8930" s="25">
        <v>0</v>
      </c>
    </row>
    <row r="8931" spans="1:8">
      <c r="A8931" s="23">
        <v>8928</v>
      </c>
      <c r="B8931" s="23">
        <v>1500</v>
      </c>
      <c r="C8931" s="23">
        <v>0.6</v>
      </c>
      <c r="D8931" s="23">
        <v>500</v>
      </c>
      <c r="E8931" s="23">
        <v>5</v>
      </c>
      <c r="F8931" s="23">
        <v>0</v>
      </c>
      <c r="G8931" s="23">
        <v>0</v>
      </c>
      <c r="H8931" s="25">
        <v>14.778448109999999</v>
      </c>
    </row>
    <row r="8932" spans="1:8">
      <c r="A8932" s="23">
        <v>8929</v>
      </c>
      <c r="B8932" s="23">
        <v>1500</v>
      </c>
      <c r="C8932" s="23">
        <v>0.6</v>
      </c>
      <c r="D8932" s="23">
        <v>500</v>
      </c>
      <c r="E8932" s="23">
        <v>5</v>
      </c>
      <c r="F8932" s="23">
        <v>0</v>
      </c>
      <c r="G8932" s="23">
        <v>5</v>
      </c>
      <c r="H8932" s="25">
        <v>12.8497448</v>
      </c>
    </row>
    <row r="8933" spans="1:8">
      <c r="A8933" s="23">
        <v>8930</v>
      </c>
      <c r="B8933" s="23">
        <v>1500</v>
      </c>
      <c r="C8933" s="23">
        <v>0.6</v>
      </c>
      <c r="D8933" s="23">
        <v>500</v>
      </c>
      <c r="E8933" s="23">
        <v>5</v>
      </c>
      <c r="F8933" s="23">
        <v>0</v>
      </c>
      <c r="G8933" s="23">
        <v>10</v>
      </c>
      <c r="H8933" s="25">
        <v>12.072068209999999</v>
      </c>
    </row>
    <row r="8934" spans="1:8">
      <c r="A8934" s="23">
        <v>8931</v>
      </c>
      <c r="B8934" s="23">
        <v>1500</v>
      </c>
      <c r="C8934" s="23">
        <v>0.6</v>
      </c>
      <c r="D8934" s="23">
        <v>500</v>
      </c>
      <c r="E8934" s="23">
        <v>5</v>
      </c>
      <c r="F8934" s="23">
        <v>0</v>
      </c>
      <c r="G8934" s="23">
        <v>40</v>
      </c>
      <c r="H8934" s="25">
        <v>10.53293133</v>
      </c>
    </row>
    <row r="8935" spans="1:8">
      <c r="A8935" s="23">
        <v>8932</v>
      </c>
      <c r="B8935" s="23">
        <v>1500</v>
      </c>
      <c r="C8935" s="23">
        <v>0.6</v>
      </c>
      <c r="D8935" s="23">
        <v>500</v>
      </c>
      <c r="E8935" s="23">
        <v>5</v>
      </c>
      <c r="F8935" s="23">
        <v>0</v>
      </c>
      <c r="G8935" s="23">
        <v>70</v>
      </c>
      <c r="H8935" s="25">
        <v>9.6092586519999994</v>
      </c>
    </row>
    <row r="8936" spans="1:8">
      <c r="A8936" s="23">
        <v>8933</v>
      </c>
      <c r="B8936" s="23">
        <v>1500</v>
      </c>
      <c r="C8936" s="23">
        <v>0.6</v>
      </c>
      <c r="D8936" s="23">
        <v>500</v>
      </c>
      <c r="E8936" s="23">
        <v>5</v>
      </c>
      <c r="F8936" s="23">
        <v>0</v>
      </c>
      <c r="G8936" s="23">
        <v>100</v>
      </c>
      <c r="H8936" s="25">
        <v>8.9527797699999994</v>
      </c>
    </row>
    <row r="8937" spans="1:8">
      <c r="A8937" s="23">
        <v>8934</v>
      </c>
      <c r="B8937" s="23">
        <v>1500</v>
      </c>
      <c r="C8937" s="23">
        <v>0.6</v>
      </c>
      <c r="D8937" s="23">
        <v>500</v>
      </c>
      <c r="E8937" s="23">
        <v>5</v>
      </c>
      <c r="F8937" s="23">
        <v>30</v>
      </c>
      <c r="G8937" s="23">
        <v>0</v>
      </c>
      <c r="H8937" s="25">
        <v>14.00470543</v>
      </c>
    </row>
    <row r="8938" spans="1:8">
      <c r="A8938" s="23">
        <v>8935</v>
      </c>
      <c r="B8938" s="23">
        <v>1500</v>
      </c>
      <c r="C8938" s="23">
        <v>0.6</v>
      </c>
      <c r="D8938" s="23">
        <v>500</v>
      </c>
      <c r="E8938" s="23">
        <v>5</v>
      </c>
      <c r="F8938" s="23">
        <v>30</v>
      </c>
      <c r="G8938" s="23">
        <v>5</v>
      </c>
      <c r="H8938" s="25">
        <v>11.99770927</v>
      </c>
    </row>
    <row r="8939" spans="1:8">
      <c r="A8939" s="23">
        <v>8936</v>
      </c>
      <c r="B8939" s="23">
        <v>1500</v>
      </c>
      <c r="C8939" s="23">
        <v>0.6</v>
      </c>
      <c r="D8939" s="23">
        <v>500</v>
      </c>
      <c r="E8939" s="23">
        <v>5</v>
      </c>
      <c r="F8939" s="23">
        <v>30</v>
      </c>
      <c r="G8939" s="23">
        <v>10</v>
      </c>
      <c r="H8939" s="25">
        <v>11.257126810000001</v>
      </c>
    </row>
    <row r="8940" spans="1:8">
      <c r="A8940" s="23">
        <v>8937</v>
      </c>
      <c r="B8940" s="23">
        <v>1500</v>
      </c>
      <c r="C8940" s="23">
        <v>0.6</v>
      </c>
      <c r="D8940" s="23">
        <v>500</v>
      </c>
      <c r="E8940" s="23">
        <v>5</v>
      </c>
      <c r="F8940" s="23">
        <v>30</v>
      </c>
      <c r="G8940" s="23">
        <v>40</v>
      </c>
      <c r="H8940" s="25">
        <v>9.6237230300000007</v>
      </c>
    </row>
    <row r="8941" spans="1:8">
      <c r="A8941" s="23">
        <v>8938</v>
      </c>
      <c r="B8941" s="23">
        <v>1500</v>
      </c>
      <c r="C8941" s="23">
        <v>0.6</v>
      </c>
      <c r="D8941" s="23">
        <v>500</v>
      </c>
      <c r="E8941" s="23">
        <v>5</v>
      </c>
      <c r="F8941" s="23">
        <v>30</v>
      </c>
      <c r="G8941" s="23">
        <v>70</v>
      </c>
      <c r="H8941" s="25">
        <v>8.8429126740000008</v>
      </c>
    </row>
    <row r="8942" spans="1:8">
      <c r="A8942" s="23">
        <v>8939</v>
      </c>
      <c r="B8942" s="23">
        <v>1500</v>
      </c>
      <c r="C8942" s="23">
        <v>0.6</v>
      </c>
      <c r="D8942" s="23">
        <v>500</v>
      </c>
      <c r="E8942" s="23">
        <v>5</v>
      </c>
      <c r="F8942" s="23">
        <v>30</v>
      </c>
      <c r="G8942" s="23">
        <v>100</v>
      </c>
      <c r="H8942" s="25">
        <v>8.2296848300000001</v>
      </c>
    </row>
    <row r="8943" spans="1:8">
      <c r="A8943" s="23">
        <v>8940</v>
      </c>
      <c r="B8943" s="23">
        <v>1500</v>
      </c>
      <c r="C8943" s="23">
        <v>0.6</v>
      </c>
      <c r="D8943" s="23">
        <v>500</v>
      </c>
      <c r="E8943" s="23">
        <v>5</v>
      </c>
      <c r="F8943" s="23">
        <v>60</v>
      </c>
      <c r="G8943" s="23">
        <v>0</v>
      </c>
      <c r="H8943" s="25">
        <v>11.221347809999999</v>
      </c>
    </row>
    <row r="8944" spans="1:8">
      <c r="A8944" s="23">
        <v>8941</v>
      </c>
      <c r="B8944" s="23">
        <v>1500</v>
      </c>
      <c r="C8944" s="23">
        <v>0.6</v>
      </c>
      <c r="D8944" s="23">
        <v>500</v>
      </c>
      <c r="E8944" s="23">
        <v>5</v>
      </c>
      <c r="F8944" s="23">
        <v>60</v>
      </c>
      <c r="G8944" s="23">
        <v>5</v>
      </c>
      <c r="H8944" s="25">
        <v>8.6031045909999992</v>
      </c>
    </row>
    <row r="8945" spans="1:8">
      <c r="A8945" s="23">
        <v>8942</v>
      </c>
      <c r="B8945" s="23">
        <v>1500</v>
      </c>
      <c r="C8945" s="23">
        <v>0.6</v>
      </c>
      <c r="D8945" s="23">
        <v>500</v>
      </c>
      <c r="E8945" s="23">
        <v>5</v>
      </c>
      <c r="F8945" s="23">
        <v>60</v>
      </c>
      <c r="G8945" s="23">
        <v>10</v>
      </c>
      <c r="H8945" s="25">
        <v>7.8992414469999996</v>
      </c>
    </row>
    <row r="8946" spans="1:8">
      <c r="A8946" s="23">
        <v>8943</v>
      </c>
      <c r="B8946" s="23">
        <v>1500</v>
      </c>
      <c r="C8946" s="23">
        <v>0.6</v>
      </c>
      <c r="D8946" s="23">
        <v>500</v>
      </c>
      <c r="E8946" s="23">
        <v>5</v>
      </c>
      <c r="F8946" s="23">
        <v>60</v>
      </c>
      <c r="G8946" s="23">
        <v>40</v>
      </c>
      <c r="H8946" s="25">
        <v>6.8059043880000001</v>
      </c>
    </row>
    <row r="8947" spans="1:8">
      <c r="A8947" s="23">
        <v>8944</v>
      </c>
      <c r="B8947" s="23">
        <v>1500</v>
      </c>
      <c r="C8947" s="23">
        <v>0.6</v>
      </c>
      <c r="D8947" s="23">
        <v>500</v>
      </c>
      <c r="E8947" s="23">
        <v>5</v>
      </c>
      <c r="F8947" s="23">
        <v>60</v>
      </c>
      <c r="G8947" s="23">
        <v>70</v>
      </c>
      <c r="H8947" s="25">
        <v>6.2541136740000001</v>
      </c>
    </row>
    <row r="8948" spans="1:8">
      <c r="A8948" s="23">
        <v>8945</v>
      </c>
      <c r="B8948" s="23">
        <v>1500</v>
      </c>
      <c r="C8948" s="23">
        <v>0.6</v>
      </c>
      <c r="D8948" s="23">
        <v>500</v>
      </c>
      <c r="E8948" s="23">
        <v>5</v>
      </c>
      <c r="F8948" s="23">
        <v>60</v>
      </c>
      <c r="G8948" s="23">
        <v>100</v>
      </c>
      <c r="H8948" s="25">
        <v>5.8524947169999999</v>
      </c>
    </row>
    <row r="8949" spans="1:8">
      <c r="A8949" s="23">
        <v>8946</v>
      </c>
      <c r="B8949" s="23">
        <v>1500</v>
      </c>
      <c r="C8949" s="23">
        <v>0.6</v>
      </c>
      <c r="D8949" s="23">
        <v>500</v>
      </c>
      <c r="E8949" s="23">
        <v>10</v>
      </c>
      <c r="F8949" s="23">
        <v>0</v>
      </c>
      <c r="G8949" s="23">
        <v>0</v>
      </c>
      <c r="H8949" s="25">
        <v>16.369686130000002</v>
      </c>
    </row>
    <row r="8950" spans="1:8">
      <c r="A8950" s="23">
        <v>8947</v>
      </c>
      <c r="B8950" s="23">
        <v>1500</v>
      </c>
      <c r="C8950" s="23">
        <v>0.6</v>
      </c>
      <c r="D8950" s="23">
        <v>500</v>
      </c>
      <c r="E8950" s="23">
        <v>10</v>
      </c>
      <c r="F8950" s="23">
        <v>0</v>
      </c>
      <c r="G8950" s="23">
        <v>5</v>
      </c>
      <c r="H8950" s="25">
        <v>14.09771538</v>
      </c>
    </row>
    <row r="8951" spans="1:8">
      <c r="A8951" s="23">
        <v>8948</v>
      </c>
      <c r="B8951" s="23">
        <v>1500</v>
      </c>
      <c r="C8951" s="23">
        <v>0.6</v>
      </c>
      <c r="D8951" s="23">
        <v>500</v>
      </c>
      <c r="E8951" s="23">
        <v>10</v>
      </c>
      <c r="F8951" s="23">
        <v>0</v>
      </c>
      <c r="G8951" s="23">
        <v>10</v>
      </c>
      <c r="H8951" s="25">
        <v>13.195868490000001</v>
      </c>
    </row>
    <row r="8952" spans="1:8">
      <c r="A8952" s="23">
        <v>8949</v>
      </c>
      <c r="B8952" s="23">
        <v>1500</v>
      </c>
      <c r="C8952" s="23">
        <v>0.6</v>
      </c>
      <c r="D8952" s="23">
        <v>500</v>
      </c>
      <c r="E8952" s="23">
        <v>10</v>
      </c>
      <c r="F8952" s="23">
        <v>0</v>
      </c>
      <c r="G8952" s="23">
        <v>40</v>
      </c>
      <c r="H8952" s="25">
        <v>11.61930847</v>
      </c>
    </row>
    <row r="8953" spans="1:8">
      <c r="A8953" s="23">
        <v>8950</v>
      </c>
      <c r="B8953" s="23">
        <v>1500</v>
      </c>
      <c r="C8953" s="23">
        <v>0.6</v>
      </c>
      <c r="D8953" s="23">
        <v>500</v>
      </c>
      <c r="E8953" s="23">
        <v>10</v>
      </c>
      <c r="F8953" s="23">
        <v>0</v>
      </c>
      <c r="G8953" s="23">
        <v>70</v>
      </c>
      <c r="H8953" s="25">
        <v>10.42758465</v>
      </c>
    </row>
    <row r="8954" spans="1:8">
      <c r="A8954" s="23">
        <v>8951</v>
      </c>
      <c r="B8954" s="23">
        <v>1500</v>
      </c>
      <c r="C8954" s="23">
        <v>0.6</v>
      </c>
      <c r="D8954" s="23">
        <v>500</v>
      </c>
      <c r="E8954" s="23">
        <v>10</v>
      </c>
      <c r="F8954" s="23">
        <v>0</v>
      </c>
      <c r="G8954" s="23">
        <v>100</v>
      </c>
      <c r="H8954" s="25">
        <v>9.4403123860000004</v>
      </c>
    </row>
    <row r="8955" spans="1:8">
      <c r="A8955" s="23">
        <v>8952</v>
      </c>
      <c r="B8955" s="23">
        <v>1500</v>
      </c>
      <c r="C8955" s="23">
        <v>0.6</v>
      </c>
      <c r="D8955" s="23">
        <v>500</v>
      </c>
      <c r="E8955" s="23">
        <v>10</v>
      </c>
      <c r="F8955" s="23">
        <v>30</v>
      </c>
      <c r="G8955" s="23">
        <v>0</v>
      </c>
      <c r="H8955" s="25">
        <v>15.313620569999999</v>
      </c>
    </row>
    <row r="8956" spans="1:8">
      <c r="A8956" s="23">
        <v>8953</v>
      </c>
      <c r="B8956" s="23">
        <v>1500</v>
      </c>
      <c r="C8956" s="23">
        <v>0.6</v>
      </c>
      <c r="D8956" s="23">
        <v>500</v>
      </c>
      <c r="E8956" s="23">
        <v>10</v>
      </c>
      <c r="F8956" s="23">
        <v>30</v>
      </c>
      <c r="G8956" s="23">
        <v>5</v>
      </c>
      <c r="H8956" s="25">
        <v>13.10072231</v>
      </c>
    </row>
    <row r="8957" spans="1:8">
      <c r="A8957" s="23">
        <v>8954</v>
      </c>
      <c r="B8957" s="23">
        <v>1500</v>
      </c>
      <c r="C8957" s="23">
        <v>0.6</v>
      </c>
      <c r="D8957" s="23">
        <v>500</v>
      </c>
      <c r="E8957" s="23">
        <v>10</v>
      </c>
      <c r="F8957" s="23">
        <v>30</v>
      </c>
      <c r="G8957" s="23">
        <v>10</v>
      </c>
      <c r="H8957" s="25">
        <v>12.25564194</v>
      </c>
    </row>
    <row r="8958" spans="1:8">
      <c r="A8958" s="23">
        <v>8955</v>
      </c>
      <c r="B8958" s="23">
        <v>1500</v>
      </c>
      <c r="C8958" s="23">
        <v>0.6</v>
      </c>
      <c r="D8958" s="23">
        <v>500</v>
      </c>
      <c r="E8958" s="23">
        <v>10</v>
      </c>
      <c r="F8958" s="23">
        <v>30</v>
      </c>
      <c r="G8958" s="23">
        <v>40</v>
      </c>
      <c r="H8958" s="25">
        <v>10.493713380000001</v>
      </c>
    </row>
    <row r="8959" spans="1:8">
      <c r="A8959" s="23">
        <v>8956</v>
      </c>
      <c r="B8959" s="23">
        <v>1500</v>
      </c>
      <c r="C8959" s="23">
        <v>0.6</v>
      </c>
      <c r="D8959" s="23">
        <v>500</v>
      </c>
      <c r="E8959" s="23">
        <v>10</v>
      </c>
      <c r="F8959" s="23">
        <v>30</v>
      </c>
      <c r="G8959" s="23">
        <v>70</v>
      </c>
      <c r="H8959" s="25">
        <v>9.3170003890000004</v>
      </c>
    </row>
    <row r="8960" spans="1:8">
      <c r="A8960" s="23">
        <v>8957</v>
      </c>
      <c r="B8960" s="23">
        <v>1500</v>
      </c>
      <c r="C8960" s="23">
        <v>0.6</v>
      </c>
      <c r="D8960" s="23">
        <v>500</v>
      </c>
      <c r="E8960" s="23">
        <v>10</v>
      </c>
      <c r="F8960" s="23">
        <v>30</v>
      </c>
      <c r="G8960" s="23">
        <v>100</v>
      </c>
      <c r="H8960" s="25">
        <v>8.5218353269999998</v>
      </c>
    </row>
    <row r="8961" spans="1:8">
      <c r="A8961" s="23">
        <v>8958</v>
      </c>
      <c r="B8961" s="23">
        <v>1500</v>
      </c>
      <c r="C8961" s="23">
        <v>0.6</v>
      </c>
      <c r="D8961" s="23">
        <v>500</v>
      </c>
      <c r="E8961" s="23">
        <v>10</v>
      </c>
      <c r="F8961" s="23">
        <v>60</v>
      </c>
      <c r="G8961" s="23">
        <v>0</v>
      </c>
      <c r="H8961" s="25">
        <v>12.000153539999999</v>
      </c>
    </row>
    <row r="8962" spans="1:8">
      <c r="A8962" s="23">
        <v>8959</v>
      </c>
      <c r="B8962" s="23">
        <v>1500</v>
      </c>
      <c r="C8962" s="23">
        <v>0.6</v>
      </c>
      <c r="D8962" s="23">
        <v>500</v>
      </c>
      <c r="E8962" s="23">
        <v>10</v>
      </c>
      <c r="F8962" s="23">
        <v>60</v>
      </c>
      <c r="G8962" s="23">
        <v>5</v>
      </c>
      <c r="H8962" s="25">
        <v>9.0694541930000003</v>
      </c>
    </row>
    <row r="8963" spans="1:8">
      <c r="A8963" s="23">
        <v>8960</v>
      </c>
      <c r="B8963" s="23">
        <v>1500</v>
      </c>
      <c r="C8963" s="23">
        <v>0.6</v>
      </c>
      <c r="D8963" s="23">
        <v>500</v>
      </c>
      <c r="E8963" s="23">
        <v>10</v>
      </c>
      <c r="F8963" s="23">
        <v>60</v>
      </c>
      <c r="G8963" s="23">
        <v>10</v>
      </c>
      <c r="H8963" s="25">
        <v>8.2786636349999991</v>
      </c>
    </row>
    <row r="8964" spans="1:8">
      <c r="A8964" s="23">
        <v>8961</v>
      </c>
      <c r="B8964" s="23">
        <v>1500</v>
      </c>
      <c r="C8964" s="23">
        <v>0.6</v>
      </c>
      <c r="D8964" s="23">
        <v>500</v>
      </c>
      <c r="E8964" s="23">
        <v>10</v>
      </c>
      <c r="F8964" s="23">
        <v>60</v>
      </c>
      <c r="G8964" s="23">
        <v>40</v>
      </c>
      <c r="H8964" s="25">
        <v>7.1261978150000003</v>
      </c>
    </row>
    <row r="8965" spans="1:8">
      <c r="A8965" s="23">
        <v>8962</v>
      </c>
      <c r="B8965" s="23">
        <v>1500</v>
      </c>
      <c r="C8965" s="23">
        <v>0.6</v>
      </c>
      <c r="D8965" s="23">
        <v>500</v>
      </c>
      <c r="E8965" s="23">
        <v>10</v>
      </c>
      <c r="F8965" s="23">
        <v>60</v>
      </c>
      <c r="G8965" s="23">
        <v>70</v>
      </c>
      <c r="H8965" s="25">
        <v>6.5525007249999998</v>
      </c>
    </row>
    <row r="8966" spans="1:8">
      <c r="A8966" s="23">
        <v>8963</v>
      </c>
      <c r="B8966" s="23">
        <v>1500</v>
      </c>
      <c r="C8966" s="23">
        <v>0.6</v>
      </c>
      <c r="D8966" s="23">
        <v>500</v>
      </c>
      <c r="E8966" s="23">
        <v>10</v>
      </c>
      <c r="F8966" s="23">
        <v>60</v>
      </c>
      <c r="G8966" s="23">
        <v>100</v>
      </c>
      <c r="H8966" s="25">
        <v>6.139259815</v>
      </c>
    </row>
    <row r="8967" spans="1:8">
      <c r="A8967" s="23">
        <v>8964</v>
      </c>
      <c r="B8967" s="23">
        <v>1500</v>
      </c>
      <c r="C8967" s="23">
        <v>0.6</v>
      </c>
      <c r="D8967" s="23">
        <v>500</v>
      </c>
      <c r="E8967" s="23">
        <v>20</v>
      </c>
      <c r="F8967" s="23">
        <v>0</v>
      </c>
      <c r="G8967" s="23">
        <v>0</v>
      </c>
      <c r="H8967" s="25">
        <v>17.125246050000001</v>
      </c>
    </row>
    <row r="8968" spans="1:8">
      <c r="A8968" s="23">
        <v>8965</v>
      </c>
      <c r="B8968" s="23">
        <v>1500</v>
      </c>
      <c r="C8968" s="23">
        <v>0.6</v>
      </c>
      <c r="D8968" s="23">
        <v>500</v>
      </c>
      <c r="E8968" s="23">
        <v>20</v>
      </c>
      <c r="F8968" s="23">
        <v>0</v>
      </c>
      <c r="G8968" s="23">
        <v>5</v>
      </c>
      <c r="H8968" s="25">
        <v>14.604730610000001</v>
      </c>
    </row>
    <row r="8969" spans="1:8">
      <c r="A8969" s="23">
        <v>8966</v>
      </c>
      <c r="B8969" s="23">
        <v>1500</v>
      </c>
      <c r="C8969" s="23">
        <v>0.6</v>
      </c>
      <c r="D8969" s="23">
        <v>500</v>
      </c>
      <c r="E8969" s="23">
        <v>20</v>
      </c>
      <c r="F8969" s="23">
        <v>0</v>
      </c>
      <c r="G8969" s="23">
        <v>10</v>
      </c>
      <c r="H8969" s="25">
        <v>13.378900529999999</v>
      </c>
    </row>
    <row r="8970" spans="1:8">
      <c r="A8970" s="23">
        <v>8967</v>
      </c>
      <c r="B8970" s="23">
        <v>1500</v>
      </c>
      <c r="C8970" s="23">
        <v>0.6</v>
      </c>
      <c r="D8970" s="23">
        <v>500</v>
      </c>
      <c r="E8970" s="23">
        <v>20</v>
      </c>
      <c r="F8970" s="23">
        <v>0</v>
      </c>
      <c r="G8970" s="23">
        <v>40</v>
      </c>
      <c r="H8970" s="25">
        <v>11.40186119</v>
      </c>
    </row>
    <row r="8971" spans="1:8">
      <c r="A8971" s="23">
        <v>8968</v>
      </c>
      <c r="B8971" s="23">
        <v>1500</v>
      </c>
      <c r="C8971" s="23">
        <v>0.6</v>
      </c>
      <c r="D8971" s="23">
        <v>500</v>
      </c>
      <c r="E8971" s="23">
        <v>20</v>
      </c>
      <c r="F8971" s="23">
        <v>0</v>
      </c>
      <c r="G8971" s="23">
        <v>70</v>
      </c>
      <c r="H8971" s="25">
        <v>10.425281529999999</v>
      </c>
    </row>
    <row r="8972" spans="1:8">
      <c r="A8972" s="23">
        <v>8969</v>
      </c>
      <c r="B8972" s="23">
        <v>1500</v>
      </c>
      <c r="C8972" s="23">
        <v>0.6</v>
      </c>
      <c r="D8972" s="23">
        <v>500</v>
      </c>
      <c r="E8972" s="23">
        <v>20</v>
      </c>
      <c r="F8972" s="23">
        <v>0</v>
      </c>
      <c r="G8972" s="23">
        <v>100</v>
      </c>
      <c r="H8972" s="25">
        <v>9.7081203459999994</v>
      </c>
    </row>
    <row r="8973" spans="1:8">
      <c r="A8973" s="23">
        <v>8970</v>
      </c>
      <c r="B8973" s="23">
        <v>1500</v>
      </c>
      <c r="C8973" s="23">
        <v>0.6</v>
      </c>
      <c r="D8973" s="23">
        <v>500</v>
      </c>
      <c r="E8973" s="23">
        <v>20</v>
      </c>
      <c r="F8973" s="23">
        <v>30</v>
      </c>
      <c r="G8973" s="23">
        <v>0</v>
      </c>
      <c r="H8973" s="25">
        <v>16.084259029999998</v>
      </c>
    </row>
    <row r="8974" spans="1:8">
      <c r="A8974" s="23">
        <v>8971</v>
      </c>
      <c r="B8974" s="23">
        <v>1500</v>
      </c>
      <c r="C8974" s="23">
        <v>0.6</v>
      </c>
      <c r="D8974" s="23">
        <v>500</v>
      </c>
      <c r="E8974" s="23">
        <v>20</v>
      </c>
      <c r="F8974" s="23">
        <v>30</v>
      </c>
      <c r="G8974" s="23">
        <v>5</v>
      </c>
      <c r="H8974" s="25">
        <v>13.24060345</v>
      </c>
    </row>
    <row r="8975" spans="1:8">
      <c r="A8975" s="23">
        <v>8972</v>
      </c>
      <c r="B8975" s="23">
        <v>1500</v>
      </c>
      <c r="C8975" s="23">
        <v>0.6</v>
      </c>
      <c r="D8975" s="23">
        <v>500</v>
      </c>
      <c r="E8975" s="23">
        <v>20</v>
      </c>
      <c r="F8975" s="23">
        <v>30</v>
      </c>
      <c r="G8975" s="23">
        <v>10</v>
      </c>
      <c r="H8975" s="25">
        <v>12.1716938</v>
      </c>
    </row>
    <row r="8976" spans="1:8">
      <c r="A8976" s="23">
        <v>8973</v>
      </c>
      <c r="B8976" s="23">
        <v>1500</v>
      </c>
      <c r="C8976" s="23">
        <v>0.6</v>
      </c>
      <c r="D8976" s="23">
        <v>500</v>
      </c>
      <c r="E8976" s="23">
        <v>20</v>
      </c>
      <c r="F8976" s="23">
        <v>30</v>
      </c>
      <c r="G8976" s="23">
        <v>40</v>
      </c>
      <c r="H8976" s="25">
        <v>10.46397209</v>
      </c>
    </row>
    <row r="8977" spans="1:8">
      <c r="A8977" s="23">
        <v>8974</v>
      </c>
      <c r="B8977" s="23">
        <v>1500</v>
      </c>
      <c r="C8977" s="23">
        <v>0.6</v>
      </c>
      <c r="D8977" s="23">
        <v>500</v>
      </c>
      <c r="E8977" s="23">
        <v>20</v>
      </c>
      <c r="F8977" s="23">
        <v>30</v>
      </c>
      <c r="G8977" s="23">
        <v>70</v>
      </c>
      <c r="H8977" s="25">
        <v>9.6121540070000009</v>
      </c>
    </row>
    <row r="8978" spans="1:8">
      <c r="A8978" s="23">
        <v>8975</v>
      </c>
      <c r="B8978" s="23">
        <v>1500</v>
      </c>
      <c r="C8978" s="23">
        <v>0.6</v>
      </c>
      <c r="D8978" s="23">
        <v>500</v>
      </c>
      <c r="E8978" s="23">
        <v>20</v>
      </c>
      <c r="F8978" s="23">
        <v>30</v>
      </c>
      <c r="G8978" s="23">
        <v>100</v>
      </c>
      <c r="H8978" s="25">
        <v>8.9859352109999993</v>
      </c>
    </row>
    <row r="8979" spans="1:8">
      <c r="A8979" s="23">
        <v>8976</v>
      </c>
      <c r="B8979" s="23">
        <v>1500</v>
      </c>
      <c r="C8979" s="23">
        <v>0.6</v>
      </c>
      <c r="D8979" s="23">
        <v>500</v>
      </c>
      <c r="E8979" s="23">
        <v>20</v>
      </c>
      <c r="F8979" s="23">
        <v>60</v>
      </c>
      <c r="G8979" s="23">
        <v>0</v>
      </c>
      <c r="H8979" s="25">
        <v>12.19474602</v>
      </c>
    </row>
    <row r="8980" spans="1:8">
      <c r="A8980" s="23">
        <v>8977</v>
      </c>
      <c r="B8980" s="23">
        <v>1500</v>
      </c>
      <c r="C8980" s="23">
        <v>0.6</v>
      </c>
      <c r="D8980" s="23">
        <v>500</v>
      </c>
      <c r="E8980" s="23">
        <v>20</v>
      </c>
      <c r="F8980" s="23">
        <v>60</v>
      </c>
      <c r="G8980" s="23">
        <v>5</v>
      </c>
      <c r="H8980" s="25">
        <v>9.3976993560000004</v>
      </c>
    </row>
    <row r="8981" spans="1:8">
      <c r="A8981" s="23">
        <v>8978</v>
      </c>
      <c r="B8981" s="23">
        <v>1500</v>
      </c>
      <c r="C8981" s="23">
        <v>0.6</v>
      </c>
      <c r="D8981" s="23">
        <v>500</v>
      </c>
      <c r="E8981" s="23">
        <v>20</v>
      </c>
      <c r="F8981" s="23">
        <v>60</v>
      </c>
      <c r="G8981" s="23">
        <v>10</v>
      </c>
      <c r="H8981" s="25">
        <v>8.7653026579999995</v>
      </c>
    </row>
    <row r="8982" spans="1:8">
      <c r="A8982" s="23">
        <v>8979</v>
      </c>
      <c r="B8982" s="23">
        <v>1500</v>
      </c>
      <c r="C8982" s="23">
        <v>0.6</v>
      </c>
      <c r="D8982" s="23">
        <v>500</v>
      </c>
      <c r="E8982" s="23">
        <v>20</v>
      </c>
      <c r="F8982" s="23">
        <v>60</v>
      </c>
      <c r="G8982" s="23">
        <v>40</v>
      </c>
      <c r="H8982" s="25">
        <v>0</v>
      </c>
    </row>
    <row r="8983" spans="1:8">
      <c r="A8983" s="23">
        <v>8980</v>
      </c>
      <c r="B8983" s="23">
        <v>1500</v>
      </c>
      <c r="C8983" s="23">
        <v>0.6</v>
      </c>
      <c r="D8983" s="23">
        <v>500</v>
      </c>
      <c r="E8983" s="23">
        <v>20</v>
      </c>
      <c r="F8983" s="23">
        <v>60</v>
      </c>
      <c r="G8983" s="23">
        <v>70</v>
      </c>
      <c r="H8983" s="25">
        <v>0</v>
      </c>
    </row>
    <row r="8984" spans="1:8">
      <c r="A8984" s="23">
        <v>8981</v>
      </c>
      <c r="B8984" s="23">
        <v>1500</v>
      </c>
      <c r="C8984" s="23">
        <v>0.6</v>
      </c>
      <c r="D8984" s="23">
        <v>500</v>
      </c>
      <c r="E8984" s="23">
        <v>20</v>
      </c>
      <c r="F8984" s="23">
        <v>60</v>
      </c>
      <c r="G8984" s="23">
        <v>100</v>
      </c>
      <c r="H8984" s="25">
        <v>0</v>
      </c>
    </row>
    <row r="8985" spans="1:8">
      <c r="A8985" s="23">
        <v>8982</v>
      </c>
      <c r="B8985" s="23">
        <v>1500</v>
      </c>
      <c r="C8985" s="23">
        <v>0.6</v>
      </c>
      <c r="D8985" s="23">
        <v>500</v>
      </c>
      <c r="E8985" s="23">
        <v>50</v>
      </c>
      <c r="F8985" s="23">
        <v>0</v>
      </c>
      <c r="G8985" s="23">
        <v>0</v>
      </c>
      <c r="H8985" s="25">
        <v>17.571695330000001</v>
      </c>
    </row>
    <row r="8986" spans="1:8">
      <c r="A8986" s="23">
        <v>8983</v>
      </c>
      <c r="B8986" s="23">
        <v>1500</v>
      </c>
      <c r="C8986" s="23">
        <v>0.6</v>
      </c>
      <c r="D8986" s="23">
        <v>500</v>
      </c>
      <c r="E8986" s="23">
        <v>50</v>
      </c>
      <c r="F8986" s="23">
        <v>0</v>
      </c>
      <c r="G8986" s="23">
        <v>5</v>
      </c>
      <c r="H8986" s="25">
        <v>15.160202030000001</v>
      </c>
    </row>
    <row r="8987" spans="1:8">
      <c r="A8987" s="23">
        <v>8984</v>
      </c>
      <c r="B8987" s="23">
        <v>1500</v>
      </c>
      <c r="C8987" s="23">
        <v>0.6</v>
      </c>
      <c r="D8987" s="23">
        <v>500</v>
      </c>
      <c r="E8987" s="23">
        <v>50</v>
      </c>
      <c r="F8987" s="23">
        <v>0</v>
      </c>
      <c r="G8987" s="23">
        <v>10</v>
      </c>
      <c r="H8987" s="25">
        <v>13.83071518</v>
      </c>
    </row>
    <row r="8988" spans="1:8">
      <c r="A8988" s="23">
        <v>8985</v>
      </c>
      <c r="B8988" s="23">
        <v>1500</v>
      </c>
      <c r="C8988" s="23">
        <v>0.6</v>
      </c>
      <c r="D8988" s="23">
        <v>500</v>
      </c>
      <c r="E8988" s="23">
        <v>50</v>
      </c>
      <c r="F8988" s="23">
        <v>0</v>
      </c>
      <c r="G8988" s="23">
        <v>40</v>
      </c>
      <c r="H8988" s="25">
        <v>11.702129360000001</v>
      </c>
    </row>
    <row r="8989" spans="1:8">
      <c r="A8989" s="23">
        <v>8986</v>
      </c>
      <c r="B8989" s="23">
        <v>1500</v>
      </c>
      <c r="C8989" s="23">
        <v>0.6</v>
      </c>
      <c r="D8989" s="23">
        <v>500</v>
      </c>
      <c r="E8989" s="23">
        <v>50</v>
      </c>
      <c r="F8989" s="23">
        <v>0</v>
      </c>
      <c r="G8989" s="23">
        <v>70</v>
      </c>
      <c r="H8989" s="25">
        <v>10.6618824</v>
      </c>
    </row>
    <row r="8990" spans="1:8">
      <c r="A8990" s="23">
        <v>8987</v>
      </c>
      <c r="B8990" s="23">
        <v>1500</v>
      </c>
      <c r="C8990" s="23">
        <v>0.6</v>
      </c>
      <c r="D8990" s="23">
        <v>500</v>
      </c>
      <c r="E8990" s="23">
        <v>50</v>
      </c>
      <c r="F8990" s="23">
        <v>0</v>
      </c>
      <c r="G8990" s="23">
        <v>100</v>
      </c>
      <c r="H8990" s="25">
        <v>9.9031372070000003</v>
      </c>
    </row>
    <row r="8991" spans="1:8">
      <c r="A8991" s="23">
        <v>8988</v>
      </c>
      <c r="B8991" s="23">
        <v>1500</v>
      </c>
      <c r="C8991" s="23">
        <v>0.6</v>
      </c>
      <c r="D8991" s="23">
        <v>500</v>
      </c>
      <c r="E8991" s="23">
        <v>50</v>
      </c>
      <c r="F8991" s="23">
        <v>30</v>
      </c>
      <c r="G8991" s="23">
        <v>0</v>
      </c>
      <c r="H8991" s="25">
        <v>16.46519661</v>
      </c>
    </row>
    <row r="8992" spans="1:8">
      <c r="A8992" s="23">
        <v>8989</v>
      </c>
      <c r="B8992" s="23">
        <v>1500</v>
      </c>
      <c r="C8992" s="23">
        <v>0.6</v>
      </c>
      <c r="D8992" s="23">
        <v>500</v>
      </c>
      <c r="E8992" s="23">
        <v>50</v>
      </c>
      <c r="F8992" s="23">
        <v>30</v>
      </c>
      <c r="G8992" s="23">
        <v>5</v>
      </c>
      <c r="H8992" s="25">
        <v>13.68196964</v>
      </c>
    </row>
    <row r="8993" spans="1:8">
      <c r="A8993" s="23">
        <v>8990</v>
      </c>
      <c r="B8993" s="23">
        <v>1500</v>
      </c>
      <c r="C8993" s="23">
        <v>0.6</v>
      </c>
      <c r="D8993" s="23">
        <v>500</v>
      </c>
      <c r="E8993" s="23">
        <v>50</v>
      </c>
      <c r="F8993" s="23">
        <v>30</v>
      </c>
      <c r="G8993" s="23">
        <v>10</v>
      </c>
      <c r="H8993" s="25">
        <v>12.53296471</v>
      </c>
    </row>
    <row r="8994" spans="1:8">
      <c r="A8994" s="23">
        <v>8991</v>
      </c>
      <c r="B8994" s="23">
        <v>1500</v>
      </c>
      <c r="C8994" s="23">
        <v>0.6</v>
      </c>
      <c r="D8994" s="23">
        <v>500</v>
      </c>
      <c r="E8994" s="23">
        <v>50</v>
      </c>
      <c r="F8994" s="23">
        <v>30</v>
      </c>
      <c r="G8994" s="23">
        <v>40</v>
      </c>
      <c r="H8994" s="25">
        <v>10.707936289999999</v>
      </c>
    </row>
    <row r="8995" spans="1:8">
      <c r="A8995" s="23">
        <v>8992</v>
      </c>
      <c r="B8995" s="23">
        <v>1500</v>
      </c>
      <c r="C8995" s="23">
        <v>0.6</v>
      </c>
      <c r="D8995" s="23">
        <v>500</v>
      </c>
      <c r="E8995" s="23">
        <v>50</v>
      </c>
      <c r="F8995" s="23">
        <v>30</v>
      </c>
      <c r="G8995" s="23">
        <v>70</v>
      </c>
      <c r="H8995" s="25">
        <v>9.8059701920000002</v>
      </c>
    </row>
    <row r="8996" spans="1:8">
      <c r="A8996" s="23">
        <v>8993</v>
      </c>
      <c r="B8996" s="23">
        <v>1500</v>
      </c>
      <c r="C8996" s="23">
        <v>0.6</v>
      </c>
      <c r="D8996" s="23">
        <v>500</v>
      </c>
      <c r="E8996" s="23">
        <v>50</v>
      </c>
      <c r="F8996" s="23">
        <v>30</v>
      </c>
      <c r="G8996" s="23">
        <v>100</v>
      </c>
      <c r="H8996" s="25">
        <v>9.1466655729999999</v>
      </c>
    </row>
    <row r="8997" spans="1:8">
      <c r="A8997" s="23">
        <v>8994</v>
      </c>
      <c r="B8997" s="23">
        <v>1500</v>
      </c>
      <c r="C8997" s="23">
        <v>0.6</v>
      </c>
      <c r="D8997" s="23">
        <v>500</v>
      </c>
      <c r="E8997" s="23">
        <v>50</v>
      </c>
      <c r="F8997" s="23">
        <v>60</v>
      </c>
      <c r="G8997" s="23">
        <v>0</v>
      </c>
      <c r="H8997" s="25">
        <v>12.43706894</v>
      </c>
    </row>
    <row r="8998" spans="1:8">
      <c r="A8998" s="23">
        <v>8995</v>
      </c>
      <c r="B8998" s="23">
        <v>1500</v>
      </c>
      <c r="C8998" s="23">
        <v>0.6</v>
      </c>
      <c r="D8998" s="23">
        <v>500</v>
      </c>
      <c r="E8998" s="23">
        <v>50</v>
      </c>
      <c r="F8998" s="23">
        <v>60</v>
      </c>
      <c r="G8998" s="23">
        <v>5</v>
      </c>
      <c r="H8998" s="25">
        <v>9.5886096950000006</v>
      </c>
    </row>
    <row r="8999" spans="1:8">
      <c r="A8999" s="23">
        <v>8996</v>
      </c>
      <c r="B8999" s="23">
        <v>1500</v>
      </c>
      <c r="C8999" s="23">
        <v>0.6</v>
      </c>
      <c r="D8999" s="23">
        <v>500</v>
      </c>
      <c r="E8999" s="23">
        <v>50</v>
      </c>
      <c r="F8999" s="23">
        <v>60</v>
      </c>
      <c r="G8999" s="23">
        <v>10</v>
      </c>
      <c r="H8999" s="25">
        <v>8.9266052249999994</v>
      </c>
    </row>
    <row r="9000" spans="1:8">
      <c r="A9000" s="23">
        <v>8997</v>
      </c>
      <c r="B9000" s="23">
        <v>1500</v>
      </c>
      <c r="C9000" s="23">
        <v>0.6</v>
      </c>
      <c r="D9000" s="23">
        <v>500</v>
      </c>
      <c r="E9000" s="23">
        <v>50</v>
      </c>
      <c r="F9000" s="23">
        <v>60</v>
      </c>
      <c r="G9000" s="23">
        <v>40</v>
      </c>
      <c r="H9000" s="25">
        <v>0</v>
      </c>
    </row>
    <row r="9001" spans="1:8">
      <c r="A9001" s="23">
        <v>8998</v>
      </c>
      <c r="B9001" s="23">
        <v>1500</v>
      </c>
      <c r="C9001" s="23">
        <v>0.6</v>
      </c>
      <c r="D9001" s="23">
        <v>500</v>
      </c>
      <c r="E9001" s="23">
        <v>50</v>
      </c>
      <c r="F9001" s="23">
        <v>60</v>
      </c>
      <c r="G9001" s="23">
        <v>70</v>
      </c>
      <c r="H9001" s="25">
        <v>0</v>
      </c>
    </row>
    <row r="9002" spans="1:8">
      <c r="A9002" s="23">
        <v>8999</v>
      </c>
      <c r="B9002" s="23">
        <v>1500</v>
      </c>
      <c r="C9002" s="23">
        <v>0.6</v>
      </c>
      <c r="D9002" s="23">
        <v>500</v>
      </c>
      <c r="E9002" s="23">
        <v>50</v>
      </c>
      <c r="F9002" s="23">
        <v>60</v>
      </c>
      <c r="G9002" s="23">
        <v>100</v>
      </c>
      <c r="H9002" s="25">
        <v>0</v>
      </c>
    </row>
    <row r="9003" spans="1:8">
      <c r="A9003" s="23">
        <v>9000</v>
      </c>
      <c r="B9003" s="23">
        <v>1500</v>
      </c>
      <c r="C9003" s="23">
        <v>0.6</v>
      </c>
      <c r="D9003" s="23">
        <v>1000</v>
      </c>
      <c r="E9003" s="23">
        <v>1</v>
      </c>
      <c r="F9003" s="23">
        <v>0</v>
      </c>
      <c r="G9003" s="23">
        <v>0</v>
      </c>
      <c r="H9003" s="25">
        <v>9.9343910219999998</v>
      </c>
    </row>
    <row r="9004" spans="1:8">
      <c r="A9004" s="23">
        <v>9001</v>
      </c>
      <c r="B9004" s="23">
        <v>1500</v>
      </c>
      <c r="C9004" s="23">
        <v>0.6</v>
      </c>
      <c r="D9004" s="23">
        <v>1000</v>
      </c>
      <c r="E9004" s="23">
        <v>1</v>
      </c>
      <c r="F9004" s="23">
        <v>0</v>
      </c>
      <c r="G9004" s="23">
        <v>5</v>
      </c>
      <c r="H9004" s="25">
        <v>8.0409946439999995</v>
      </c>
    </row>
    <row r="9005" spans="1:8">
      <c r="A9005" s="23">
        <v>9002</v>
      </c>
      <c r="B9005" s="23">
        <v>1500</v>
      </c>
      <c r="C9005" s="23">
        <v>0.6</v>
      </c>
      <c r="D9005" s="23">
        <v>1000</v>
      </c>
      <c r="E9005" s="23">
        <v>1</v>
      </c>
      <c r="F9005" s="23">
        <v>0</v>
      </c>
      <c r="G9005" s="23">
        <v>10</v>
      </c>
      <c r="H9005" s="25">
        <v>7.6770362849999998</v>
      </c>
    </row>
    <row r="9006" spans="1:8">
      <c r="A9006" s="23">
        <v>9003</v>
      </c>
      <c r="B9006" s="23">
        <v>1500</v>
      </c>
      <c r="C9006" s="23">
        <v>0.6</v>
      </c>
      <c r="D9006" s="23">
        <v>1000</v>
      </c>
      <c r="E9006" s="23">
        <v>1</v>
      </c>
      <c r="F9006" s="23">
        <v>0</v>
      </c>
      <c r="G9006" s="23">
        <v>40</v>
      </c>
      <c r="H9006" s="25">
        <v>7.0529046060000002</v>
      </c>
    </row>
    <row r="9007" spans="1:8">
      <c r="A9007" s="23">
        <v>9004</v>
      </c>
      <c r="B9007" s="23">
        <v>1500</v>
      </c>
      <c r="C9007" s="23">
        <v>0.6</v>
      </c>
      <c r="D9007" s="23">
        <v>1000</v>
      </c>
      <c r="E9007" s="23">
        <v>1</v>
      </c>
      <c r="F9007" s="23">
        <v>0</v>
      </c>
      <c r="G9007" s="23">
        <v>70</v>
      </c>
      <c r="H9007" s="25">
        <v>6.7089591029999998</v>
      </c>
    </row>
    <row r="9008" spans="1:8">
      <c r="A9008" s="23">
        <v>9005</v>
      </c>
      <c r="B9008" s="23">
        <v>1500</v>
      </c>
      <c r="C9008" s="23">
        <v>0.6</v>
      </c>
      <c r="D9008" s="23">
        <v>1000</v>
      </c>
      <c r="E9008" s="23">
        <v>1</v>
      </c>
      <c r="F9008" s="23">
        <v>0</v>
      </c>
      <c r="G9008" s="23">
        <v>100</v>
      </c>
      <c r="H9008" s="25">
        <v>6.4107842450000003</v>
      </c>
    </row>
    <row r="9009" spans="1:8">
      <c r="A9009" s="23">
        <v>9006</v>
      </c>
      <c r="B9009" s="23">
        <v>1500</v>
      </c>
      <c r="C9009" s="23">
        <v>0.6</v>
      </c>
      <c r="D9009" s="23">
        <v>1000</v>
      </c>
      <c r="E9009" s="23">
        <v>1</v>
      </c>
      <c r="F9009" s="23">
        <v>30</v>
      </c>
      <c r="G9009" s="23">
        <v>0</v>
      </c>
      <c r="H9009" s="25">
        <v>9.6522760390000002</v>
      </c>
    </row>
    <row r="9010" spans="1:8">
      <c r="A9010" s="23">
        <v>9007</v>
      </c>
      <c r="B9010" s="23">
        <v>1500</v>
      </c>
      <c r="C9010" s="23">
        <v>0.6</v>
      </c>
      <c r="D9010" s="23">
        <v>1000</v>
      </c>
      <c r="E9010" s="23">
        <v>1</v>
      </c>
      <c r="F9010" s="23">
        <v>30</v>
      </c>
      <c r="G9010" s="23">
        <v>5</v>
      </c>
      <c r="H9010" s="25">
        <v>7.6298689839999998</v>
      </c>
    </row>
    <row r="9011" spans="1:8">
      <c r="A9011" s="23">
        <v>9008</v>
      </c>
      <c r="B9011" s="23">
        <v>1500</v>
      </c>
      <c r="C9011" s="23">
        <v>0.6</v>
      </c>
      <c r="D9011" s="23">
        <v>1000</v>
      </c>
      <c r="E9011" s="23">
        <v>1</v>
      </c>
      <c r="F9011" s="23">
        <v>30</v>
      </c>
      <c r="G9011" s="23">
        <v>10</v>
      </c>
      <c r="H9011" s="25">
        <v>7.2637825009999997</v>
      </c>
    </row>
    <row r="9012" spans="1:8">
      <c r="A9012" s="23">
        <v>9009</v>
      </c>
      <c r="B9012" s="23">
        <v>1500</v>
      </c>
      <c r="C9012" s="23">
        <v>0.6</v>
      </c>
      <c r="D9012" s="23">
        <v>1000</v>
      </c>
      <c r="E9012" s="23">
        <v>1</v>
      </c>
      <c r="F9012" s="23">
        <v>30</v>
      </c>
      <c r="G9012" s="23">
        <v>40</v>
      </c>
      <c r="H9012" s="25">
        <v>6.684338093</v>
      </c>
    </row>
    <row r="9013" spans="1:8">
      <c r="A9013" s="23">
        <v>9010</v>
      </c>
      <c r="B9013" s="23">
        <v>1500</v>
      </c>
      <c r="C9013" s="23">
        <v>0.6</v>
      </c>
      <c r="D9013" s="23">
        <v>1000</v>
      </c>
      <c r="E9013" s="23">
        <v>1</v>
      </c>
      <c r="F9013" s="23">
        <v>30</v>
      </c>
      <c r="G9013" s="23">
        <v>70</v>
      </c>
      <c r="H9013" s="25">
        <v>6.3321475979999997</v>
      </c>
    </row>
    <row r="9014" spans="1:8">
      <c r="A9014" s="23">
        <v>9011</v>
      </c>
      <c r="B9014" s="23">
        <v>1500</v>
      </c>
      <c r="C9014" s="23">
        <v>0.6</v>
      </c>
      <c r="D9014" s="23">
        <v>1000</v>
      </c>
      <c r="E9014" s="23">
        <v>1</v>
      </c>
      <c r="F9014" s="23">
        <v>30</v>
      </c>
      <c r="G9014" s="23">
        <v>100</v>
      </c>
      <c r="H9014" s="25">
        <v>6.0382928849999997</v>
      </c>
    </row>
    <row r="9015" spans="1:8">
      <c r="A9015" s="23">
        <v>9012</v>
      </c>
      <c r="B9015" s="23">
        <v>1500</v>
      </c>
      <c r="C9015" s="23">
        <v>0.6</v>
      </c>
      <c r="D9015" s="23">
        <v>1000</v>
      </c>
      <c r="E9015" s="23">
        <v>1</v>
      </c>
      <c r="F9015" s="23">
        <v>60</v>
      </c>
      <c r="G9015" s="23">
        <v>0</v>
      </c>
      <c r="H9015" s="25">
        <v>8.4699897770000003</v>
      </c>
    </row>
    <row r="9016" spans="1:8">
      <c r="A9016" s="23">
        <v>9013</v>
      </c>
      <c r="B9016" s="23">
        <v>1500</v>
      </c>
      <c r="C9016" s="23">
        <v>0.6</v>
      </c>
      <c r="D9016" s="23">
        <v>1000</v>
      </c>
      <c r="E9016" s="23">
        <v>1</v>
      </c>
      <c r="F9016" s="23">
        <v>60</v>
      </c>
      <c r="G9016" s="23">
        <v>5</v>
      </c>
      <c r="H9016" s="25">
        <v>6.1684312820000002</v>
      </c>
    </row>
    <row r="9017" spans="1:8">
      <c r="A9017" s="23">
        <v>9014</v>
      </c>
      <c r="B9017" s="23">
        <v>1500</v>
      </c>
      <c r="C9017" s="23">
        <v>0.6</v>
      </c>
      <c r="D9017" s="23">
        <v>1000</v>
      </c>
      <c r="E9017" s="23">
        <v>1</v>
      </c>
      <c r="F9017" s="23">
        <v>60</v>
      </c>
      <c r="G9017" s="23">
        <v>10</v>
      </c>
      <c r="H9017" s="25">
        <v>5.8490676879999999</v>
      </c>
    </row>
    <row r="9018" spans="1:8">
      <c r="A9018" s="23">
        <v>9015</v>
      </c>
      <c r="B9018" s="23">
        <v>1500</v>
      </c>
      <c r="C9018" s="23">
        <v>0.6</v>
      </c>
      <c r="D9018" s="23">
        <v>1000</v>
      </c>
      <c r="E9018" s="23">
        <v>1</v>
      </c>
      <c r="F9018" s="23">
        <v>60</v>
      </c>
      <c r="G9018" s="23">
        <v>40</v>
      </c>
      <c r="H9018" s="25">
        <v>5.1343126300000002</v>
      </c>
    </row>
    <row r="9019" spans="1:8">
      <c r="A9019" s="23">
        <v>9016</v>
      </c>
      <c r="B9019" s="23">
        <v>1500</v>
      </c>
      <c r="C9019" s="23">
        <v>0.6</v>
      </c>
      <c r="D9019" s="23">
        <v>1000</v>
      </c>
      <c r="E9019" s="23">
        <v>1</v>
      </c>
      <c r="F9019" s="23">
        <v>60</v>
      </c>
      <c r="G9019" s="23">
        <v>70</v>
      </c>
      <c r="H9019" s="25">
        <v>4.6834111209999998</v>
      </c>
    </row>
    <row r="9020" spans="1:8">
      <c r="A9020" s="23">
        <v>9017</v>
      </c>
      <c r="B9020" s="23">
        <v>1500</v>
      </c>
      <c r="C9020" s="23">
        <v>0.6</v>
      </c>
      <c r="D9020" s="23">
        <v>1000</v>
      </c>
      <c r="E9020" s="23">
        <v>1</v>
      </c>
      <c r="F9020" s="23">
        <v>60</v>
      </c>
      <c r="G9020" s="23">
        <v>100</v>
      </c>
      <c r="H9020" s="25">
        <v>3.8136675360000001</v>
      </c>
    </row>
    <row r="9021" spans="1:8">
      <c r="A9021" s="23">
        <v>9018</v>
      </c>
      <c r="B9021" s="23">
        <v>1500</v>
      </c>
      <c r="C9021" s="23">
        <v>0.6</v>
      </c>
      <c r="D9021" s="23">
        <v>1000</v>
      </c>
      <c r="E9021" s="23">
        <v>5</v>
      </c>
      <c r="F9021" s="23">
        <v>0</v>
      </c>
      <c r="G9021" s="23">
        <v>0</v>
      </c>
      <c r="H9021" s="25">
        <v>16.242084500000001</v>
      </c>
    </row>
    <row r="9022" spans="1:8">
      <c r="A9022" s="23">
        <v>9019</v>
      </c>
      <c r="B9022" s="23">
        <v>1500</v>
      </c>
      <c r="C9022" s="23">
        <v>0.6</v>
      </c>
      <c r="D9022" s="23">
        <v>1000</v>
      </c>
      <c r="E9022" s="23">
        <v>5</v>
      </c>
      <c r="F9022" s="23">
        <v>0</v>
      </c>
      <c r="G9022" s="23">
        <v>5</v>
      </c>
      <c r="H9022" s="25">
        <v>14.24028111</v>
      </c>
    </row>
    <row r="9023" spans="1:8">
      <c r="A9023" s="23">
        <v>9020</v>
      </c>
      <c r="B9023" s="23">
        <v>1500</v>
      </c>
      <c r="C9023" s="23">
        <v>0.6</v>
      </c>
      <c r="D9023" s="23">
        <v>1000</v>
      </c>
      <c r="E9023" s="23">
        <v>5</v>
      </c>
      <c r="F9023" s="23">
        <v>0</v>
      </c>
      <c r="G9023" s="23">
        <v>10</v>
      </c>
      <c r="H9023" s="25">
        <v>13.15457249</v>
      </c>
    </row>
    <row r="9024" spans="1:8">
      <c r="A9024" s="23">
        <v>9021</v>
      </c>
      <c r="B9024" s="23">
        <v>1500</v>
      </c>
      <c r="C9024" s="23">
        <v>0.6</v>
      </c>
      <c r="D9024" s="23">
        <v>1000</v>
      </c>
      <c r="E9024" s="23">
        <v>5</v>
      </c>
      <c r="F9024" s="23">
        <v>0</v>
      </c>
      <c r="G9024" s="23">
        <v>40</v>
      </c>
      <c r="H9024" s="25">
        <v>11.358581539999999</v>
      </c>
    </row>
    <row r="9025" spans="1:8">
      <c r="A9025" s="23">
        <v>9022</v>
      </c>
      <c r="B9025" s="23">
        <v>1500</v>
      </c>
      <c r="C9025" s="23">
        <v>0.6</v>
      </c>
      <c r="D9025" s="23">
        <v>1000</v>
      </c>
      <c r="E9025" s="23">
        <v>5</v>
      </c>
      <c r="F9025" s="23">
        <v>0</v>
      </c>
      <c r="G9025" s="23">
        <v>70</v>
      </c>
      <c r="H9025" s="25">
        <v>10.448596</v>
      </c>
    </row>
    <row r="9026" spans="1:8">
      <c r="A9026" s="23">
        <v>9023</v>
      </c>
      <c r="B9026" s="23">
        <v>1500</v>
      </c>
      <c r="C9026" s="23">
        <v>0.6</v>
      </c>
      <c r="D9026" s="23">
        <v>1000</v>
      </c>
      <c r="E9026" s="23">
        <v>5</v>
      </c>
      <c r="F9026" s="23">
        <v>0</v>
      </c>
      <c r="G9026" s="23">
        <v>100</v>
      </c>
      <c r="H9026" s="25">
        <v>9.7713642119999999</v>
      </c>
    </row>
    <row r="9027" spans="1:8">
      <c r="A9027" s="23">
        <v>9024</v>
      </c>
      <c r="B9027" s="23">
        <v>1500</v>
      </c>
      <c r="C9027" s="23">
        <v>0.6</v>
      </c>
      <c r="D9027" s="23">
        <v>1000</v>
      </c>
      <c r="E9027" s="23">
        <v>5</v>
      </c>
      <c r="F9027" s="23">
        <v>30</v>
      </c>
      <c r="G9027" s="23">
        <v>0</v>
      </c>
      <c r="H9027" s="25">
        <v>15.27814484</v>
      </c>
    </row>
    <row r="9028" spans="1:8">
      <c r="A9028" s="23">
        <v>9025</v>
      </c>
      <c r="B9028" s="23">
        <v>1500</v>
      </c>
      <c r="C9028" s="23">
        <v>0.6</v>
      </c>
      <c r="D9028" s="23">
        <v>1000</v>
      </c>
      <c r="E9028" s="23">
        <v>5</v>
      </c>
      <c r="F9028" s="23">
        <v>30</v>
      </c>
      <c r="G9028" s="23">
        <v>5</v>
      </c>
      <c r="H9028" s="25">
        <v>13.042179109999999</v>
      </c>
    </row>
    <row r="9029" spans="1:8">
      <c r="A9029" s="23">
        <v>9026</v>
      </c>
      <c r="B9029" s="23">
        <v>1500</v>
      </c>
      <c r="C9029" s="23">
        <v>0.6</v>
      </c>
      <c r="D9029" s="23">
        <v>1000</v>
      </c>
      <c r="E9029" s="23">
        <v>5</v>
      </c>
      <c r="F9029" s="23">
        <v>30</v>
      </c>
      <c r="G9029" s="23">
        <v>10</v>
      </c>
      <c r="H9029" s="25">
        <v>12.057620999999999</v>
      </c>
    </row>
    <row r="9030" spans="1:8">
      <c r="A9030" s="23">
        <v>9027</v>
      </c>
      <c r="B9030" s="23">
        <v>1500</v>
      </c>
      <c r="C9030" s="23">
        <v>0.6</v>
      </c>
      <c r="D9030" s="23">
        <v>1000</v>
      </c>
      <c r="E9030" s="23">
        <v>5</v>
      </c>
      <c r="F9030" s="23">
        <v>30</v>
      </c>
      <c r="G9030" s="23">
        <v>40</v>
      </c>
      <c r="H9030" s="25">
        <v>10.47369671</v>
      </c>
    </row>
    <row r="9031" spans="1:8">
      <c r="A9031" s="23">
        <v>9028</v>
      </c>
      <c r="B9031" s="23">
        <v>1500</v>
      </c>
      <c r="C9031" s="23">
        <v>0.6</v>
      </c>
      <c r="D9031" s="23">
        <v>1000</v>
      </c>
      <c r="E9031" s="23">
        <v>5</v>
      </c>
      <c r="F9031" s="23">
        <v>30</v>
      </c>
      <c r="G9031" s="23">
        <v>70</v>
      </c>
      <c r="H9031" s="25">
        <v>9.6681833269999995</v>
      </c>
    </row>
    <row r="9032" spans="1:8">
      <c r="A9032" s="23">
        <v>9029</v>
      </c>
      <c r="B9032" s="23">
        <v>1500</v>
      </c>
      <c r="C9032" s="23">
        <v>0.6</v>
      </c>
      <c r="D9032" s="23">
        <v>1000</v>
      </c>
      <c r="E9032" s="23">
        <v>5</v>
      </c>
      <c r="F9032" s="23">
        <v>30</v>
      </c>
      <c r="G9032" s="23">
        <v>100</v>
      </c>
      <c r="H9032" s="25">
        <v>8.7439880369999994</v>
      </c>
    </row>
    <row r="9033" spans="1:8">
      <c r="A9033" s="23">
        <v>9030</v>
      </c>
      <c r="B9033" s="23">
        <v>1500</v>
      </c>
      <c r="C9033" s="23">
        <v>0.6</v>
      </c>
      <c r="D9033" s="23">
        <v>1000</v>
      </c>
      <c r="E9033" s="23">
        <v>5</v>
      </c>
      <c r="F9033" s="23">
        <v>60</v>
      </c>
      <c r="G9033" s="23">
        <v>0</v>
      </c>
      <c r="H9033" s="25">
        <v>11.91722298</v>
      </c>
    </row>
    <row r="9034" spans="1:8">
      <c r="A9034" s="23">
        <v>9031</v>
      </c>
      <c r="B9034" s="23">
        <v>1500</v>
      </c>
      <c r="C9034" s="23">
        <v>0.6</v>
      </c>
      <c r="D9034" s="23">
        <v>1000</v>
      </c>
      <c r="E9034" s="23">
        <v>5</v>
      </c>
      <c r="F9034" s="23">
        <v>60</v>
      </c>
      <c r="G9034" s="23">
        <v>5</v>
      </c>
      <c r="H9034" s="25">
        <v>9.3786020279999995</v>
      </c>
    </row>
    <row r="9035" spans="1:8">
      <c r="A9035" s="23">
        <v>9032</v>
      </c>
      <c r="B9035" s="23">
        <v>1500</v>
      </c>
      <c r="C9035" s="23">
        <v>0.6</v>
      </c>
      <c r="D9035" s="23">
        <v>1000</v>
      </c>
      <c r="E9035" s="23">
        <v>5</v>
      </c>
      <c r="F9035" s="23">
        <v>60</v>
      </c>
      <c r="G9035" s="23">
        <v>10</v>
      </c>
      <c r="H9035" s="25">
        <v>8.3499193189999996</v>
      </c>
    </row>
    <row r="9036" spans="1:8">
      <c r="A9036" s="23">
        <v>9033</v>
      </c>
      <c r="B9036" s="23">
        <v>1500</v>
      </c>
      <c r="C9036" s="23">
        <v>0.6</v>
      </c>
      <c r="D9036" s="23">
        <v>1000</v>
      </c>
      <c r="E9036" s="23">
        <v>5</v>
      </c>
      <c r="F9036" s="23">
        <v>60</v>
      </c>
      <c r="G9036" s="23">
        <v>40</v>
      </c>
      <c r="H9036" s="25">
        <v>6.9487624170000002</v>
      </c>
    </row>
    <row r="9037" spans="1:8">
      <c r="A9037" s="23">
        <v>9034</v>
      </c>
      <c r="B9037" s="23">
        <v>1500</v>
      </c>
      <c r="C9037" s="23">
        <v>0.6</v>
      </c>
      <c r="D9037" s="23">
        <v>1000</v>
      </c>
      <c r="E9037" s="23">
        <v>5</v>
      </c>
      <c r="F9037" s="23">
        <v>60</v>
      </c>
      <c r="G9037" s="23">
        <v>70</v>
      </c>
      <c r="H9037" s="25">
        <v>6.2895736690000001</v>
      </c>
    </row>
    <row r="9038" spans="1:8">
      <c r="A9038" s="23">
        <v>9035</v>
      </c>
      <c r="B9038" s="23">
        <v>1500</v>
      </c>
      <c r="C9038" s="23">
        <v>0.6</v>
      </c>
      <c r="D9038" s="23">
        <v>1000</v>
      </c>
      <c r="E9038" s="23">
        <v>5</v>
      </c>
      <c r="F9038" s="23">
        <v>60</v>
      </c>
      <c r="G9038" s="23">
        <v>100</v>
      </c>
      <c r="H9038" s="25">
        <v>5.8328475949999996</v>
      </c>
    </row>
    <row r="9039" spans="1:8">
      <c r="A9039" s="23">
        <v>9036</v>
      </c>
      <c r="B9039" s="23">
        <v>1500</v>
      </c>
      <c r="C9039" s="23">
        <v>0.6</v>
      </c>
      <c r="D9039" s="23">
        <v>1000</v>
      </c>
      <c r="E9039" s="23">
        <v>10</v>
      </c>
      <c r="F9039" s="23">
        <v>0</v>
      </c>
      <c r="G9039" s="23">
        <v>0</v>
      </c>
      <c r="H9039" s="25">
        <v>17.099414830000001</v>
      </c>
    </row>
    <row r="9040" spans="1:8">
      <c r="A9040" s="23">
        <v>9037</v>
      </c>
      <c r="B9040" s="23">
        <v>1500</v>
      </c>
      <c r="C9040" s="23">
        <v>0.6</v>
      </c>
      <c r="D9040" s="23">
        <v>1000</v>
      </c>
      <c r="E9040" s="23">
        <v>10</v>
      </c>
      <c r="F9040" s="23">
        <v>0</v>
      </c>
      <c r="G9040" s="23">
        <v>5</v>
      </c>
      <c r="H9040" s="25">
        <v>14.577061649999999</v>
      </c>
    </row>
    <row r="9041" spans="1:8">
      <c r="A9041" s="23">
        <v>9038</v>
      </c>
      <c r="B9041" s="23">
        <v>1500</v>
      </c>
      <c r="C9041" s="23">
        <v>0.6</v>
      </c>
      <c r="D9041" s="23">
        <v>1000</v>
      </c>
      <c r="E9041" s="23">
        <v>10</v>
      </c>
      <c r="F9041" s="23">
        <v>0</v>
      </c>
      <c r="G9041" s="23">
        <v>10</v>
      </c>
      <c r="H9041" s="25">
        <v>13.357418060000001</v>
      </c>
    </row>
    <row r="9042" spans="1:8">
      <c r="A9042" s="23">
        <v>9039</v>
      </c>
      <c r="B9042" s="23">
        <v>1500</v>
      </c>
      <c r="C9042" s="23">
        <v>0.6</v>
      </c>
      <c r="D9042" s="23">
        <v>1000</v>
      </c>
      <c r="E9042" s="23">
        <v>10</v>
      </c>
      <c r="F9042" s="23">
        <v>0</v>
      </c>
      <c r="G9042" s="23">
        <v>40</v>
      </c>
      <c r="H9042" s="25">
        <v>11.38904572</v>
      </c>
    </row>
    <row r="9043" spans="1:8">
      <c r="A9043" s="23">
        <v>9040</v>
      </c>
      <c r="B9043" s="23">
        <v>1500</v>
      </c>
      <c r="C9043" s="23">
        <v>0.6</v>
      </c>
      <c r="D9043" s="23">
        <v>1000</v>
      </c>
      <c r="E9043" s="23">
        <v>10</v>
      </c>
      <c r="F9043" s="23">
        <v>0</v>
      </c>
      <c r="G9043" s="23">
        <v>70</v>
      </c>
      <c r="H9043" s="25">
        <v>10.415945049999999</v>
      </c>
    </row>
    <row r="9044" spans="1:8">
      <c r="A9044" s="23">
        <v>9041</v>
      </c>
      <c r="B9044" s="23">
        <v>1500</v>
      </c>
      <c r="C9044" s="23">
        <v>0.6</v>
      </c>
      <c r="D9044" s="23">
        <v>1000</v>
      </c>
      <c r="E9044" s="23">
        <v>10</v>
      </c>
      <c r="F9044" s="23">
        <v>0</v>
      </c>
      <c r="G9044" s="23">
        <v>100</v>
      </c>
      <c r="H9044" s="25">
        <v>9.7009801860000007</v>
      </c>
    </row>
    <row r="9045" spans="1:8">
      <c r="A9045" s="23">
        <v>9042</v>
      </c>
      <c r="B9045" s="23">
        <v>1500</v>
      </c>
      <c r="C9045" s="23">
        <v>0.6</v>
      </c>
      <c r="D9045" s="23">
        <v>1000</v>
      </c>
      <c r="E9045" s="23">
        <v>10</v>
      </c>
      <c r="F9045" s="23">
        <v>30</v>
      </c>
      <c r="G9045" s="23">
        <v>0</v>
      </c>
      <c r="H9045" s="25">
        <v>16.063882830000001</v>
      </c>
    </row>
    <row r="9046" spans="1:8">
      <c r="A9046" s="23">
        <v>9043</v>
      </c>
      <c r="B9046" s="23">
        <v>1500</v>
      </c>
      <c r="C9046" s="23">
        <v>0.6</v>
      </c>
      <c r="D9046" s="23">
        <v>1000</v>
      </c>
      <c r="E9046" s="23">
        <v>10</v>
      </c>
      <c r="F9046" s="23">
        <v>30</v>
      </c>
      <c r="G9046" s="23">
        <v>5</v>
      </c>
      <c r="H9046" s="25">
        <v>13.219745639999999</v>
      </c>
    </row>
    <row r="9047" spans="1:8">
      <c r="A9047" s="23">
        <v>9044</v>
      </c>
      <c r="B9047" s="23">
        <v>1500</v>
      </c>
      <c r="C9047" s="23">
        <v>0.6</v>
      </c>
      <c r="D9047" s="23">
        <v>1000</v>
      </c>
      <c r="E9047" s="23">
        <v>10</v>
      </c>
      <c r="F9047" s="23">
        <v>30</v>
      </c>
      <c r="G9047" s="23">
        <v>10</v>
      </c>
      <c r="H9047" s="25">
        <v>12.15551949</v>
      </c>
    </row>
    <row r="9048" spans="1:8">
      <c r="A9048" s="23">
        <v>9045</v>
      </c>
      <c r="B9048" s="23">
        <v>1500</v>
      </c>
      <c r="C9048" s="23">
        <v>0.6</v>
      </c>
      <c r="D9048" s="23">
        <v>1000</v>
      </c>
      <c r="E9048" s="23">
        <v>10</v>
      </c>
      <c r="F9048" s="23">
        <v>30</v>
      </c>
      <c r="G9048" s="23">
        <v>40</v>
      </c>
      <c r="H9048" s="25">
        <v>10.45431709</v>
      </c>
    </row>
    <row r="9049" spans="1:8">
      <c r="A9049" s="23">
        <v>9046</v>
      </c>
      <c r="B9049" s="23">
        <v>1500</v>
      </c>
      <c r="C9049" s="23">
        <v>0.6</v>
      </c>
      <c r="D9049" s="23">
        <v>1000</v>
      </c>
      <c r="E9049" s="23">
        <v>10</v>
      </c>
      <c r="F9049" s="23">
        <v>30</v>
      </c>
      <c r="G9049" s="23">
        <v>70</v>
      </c>
      <c r="H9049" s="25">
        <v>9.6051406860000004</v>
      </c>
    </row>
    <row r="9050" spans="1:8">
      <c r="A9050" s="23">
        <v>9047</v>
      </c>
      <c r="B9050" s="23">
        <v>1500</v>
      </c>
      <c r="C9050" s="23">
        <v>0.6</v>
      </c>
      <c r="D9050" s="23">
        <v>1000</v>
      </c>
      <c r="E9050" s="23">
        <v>10</v>
      </c>
      <c r="F9050" s="23">
        <v>30</v>
      </c>
      <c r="G9050" s="23">
        <v>100</v>
      </c>
      <c r="H9050" s="25">
        <v>8.9805984500000005</v>
      </c>
    </row>
    <row r="9051" spans="1:8">
      <c r="A9051" s="23">
        <v>9048</v>
      </c>
      <c r="B9051" s="23">
        <v>1500</v>
      </c>
      <c r="C9051" s="23">
        <v>0.6</v>
      </c>
      <c r="D9051" s="23">
        <v>1000</v>
      </c>
      <c r="E9051" s="23">
        <v>10</v>
      </c>
      <c r="F9051" s="23">
        <v>60</v>
      </c>
      <c r="G9051" s="23">
        <v>0</v>
      </c>
      <c r="H9051" s="25">
        <v>12.1837635</v>
      </c>
    </row>
    <row r="9052" spans="1:8">
      <c r="A9052" s="23">
        <v>9049</v>
      </c>
      <c r="B9052" s="23">
        <v>1500</v>
      </c>
      <c r="C9052" s="23">
        <v>0.6</v>
      </c>
      <c r="D9052" s="23">
        <v>1000</v>
      </c>
      <c r="E9052" s="23">
        <v>10</v>
      </c>
      <c r="F9052" s="23">
        <v>60</v>
      </c>
      <c r="G9052" s="23">
        <v>5</v>
      </c>
      <c r="H9052" s="25">
        <v>9.3909854890000002</v>
      </c>
    </row>
    <row r="9053" spans="1:8">
      <c r="A9053" s="23">
        <v>9050</v>
      </c>
      <c r="B9053" s="23">
        <v>1500</v>
      </c>
      <c r="C9053" s="23">
        <v>0.6</v>
      </c>
      <c r="D9053" s="23">
        <v>1000</v>
      </c>
      <c r="E9053" s="23">
        <v>10</v>
      </c>
      <c r="F9053" s="23">
        <v>60</v>
      </c>
      <c r="G9053" s="23">
        <v>10</v>
      </c>
      <c r="H9053" s="25">
        <v>8.7601413729999997</v>
      </c>
    </row>
    <row r="9054" spans="1:8">
      <c r="A9054" s="23">
        <v>9051</v>
      </c>
      <c r="B9054" s="23">
        <v>1500</v>
      </c>
      <c r="C9054" s="23">
        <v>0.6</v>
      </c>
      <c r="D9054" s="23">
        <v>1000</v>
      </c>
      <c r="E9054" s="23">
        <v>10</v>
      </c>
      <c r="F9054" s="23">
        <v>60</v>
      </c>
      <c r="G9054" s="23">
        <v>40</v>
      </c>
      <c r="H9054" s="25">
        <v>0</v>
      </c>
    </row>
    <row r="9055" spans="1:8">
      <c r="A9055" s="23">
        <v>9052</v>
      </c>
      <c r="B9055" s="23">
        <v>1500</v>
      </c>
      <c r="C9055" s="23">
        <v>0.6</v>
      </c>
      <c r="D9055" s="23">
        <v>1000</v>
      </c>
      <c r="E9055" s="23">
        <v>10</v>
      </c>
      <c r="F9055" s="23">
        <v>60</v>
      </c>
      <c r="G9055" s="23">
        <v>70</v>
      </c>
      <c r="H9055" s="25">
        <v>0</v>
      </c>
    </row>
    <row r="9056" spans="1:8">
      <c r="A9056" s="23">
        <v>9053</v>
      </c>
      <c r="B9056" s="23">
        <v>1500</v>
      </c>
      <c r="C9056" s="23">
        <v>0.6</v>
      </c>
      <c r="D9056" s="23">
        <v>1000</v>
      </c>
      <c r="E9056" s="23">
        <v>10</v>
      </c>
      <c r="F9056" s="23">
        <v>60</v>
      </c>
      <c r="G9056" s="23">
        <v>100</v>
      </c>
      <c r="H9056" s="25">
        <v>0</v>
      </c>
    </row>
    <row r="9057" spans="1:8">
      <c r="A9057" s="23">
        <v>9054</v>
      </c>
      <c r="B9057" s="23">
        <v>1500</v>
      </c>
      <c r="C9057" s="23">
        <v>0.6</v>
      </c>
      <c r="D9057" s="23">
        <v>1000</v>
      </c>
      <c r="E9057" s="23">
        <v>20</v>
      </c>
      <c r="F9057" s="23">
        <v>0</v>
      </c>
      <c r="G9057" s="23">
        <v>0</v>
      </c>
      <c r="H9057" s="25">
        <v>17.4910183</v>
      </c>
    </row>
    <row r="9058" spans="1:8">
      <c r="A9058" s="23">
        <v>9055</v>
      </c>
      <c r="B9058" s="23">
        <v>1500</v>
      </c>
      <c r="C9058" s="23">
        <v>0.6</v>
      </c>
      <c r="D9058" s="23">
        <v>1000</v>
      </c>
      <c r="E9058" s="23">
        <v>20</v>
      </c>
      <c r="F9058" s="23">
        <v>0</v>
      </c>
      <c r="G9058" s="23">
        <v>5</v>
      </c>
      <c r="H9058" s="25">
        <v>15.059705729999999</v>
      </c>
    </row>
    <row r="9059" spans="1:8">
      <c r="A9059" s="23">
        <v>9056</v>
      </c>
      <c r="B9059" s="23">
        <v>1500</v>
      </c>
      <c r="C9059" s="23">
        <v>0.6</v>
      </c>
      <c r="D9059" s="23">
        <v>1000</v>
      </c>
      <c r="E9059" s="23">
        <v>20</v>
      </c>
      <c r="F9059" s="23">
        <v>0</v>
      </c>
      <c r="G9059" s="23">
        <v>10</v>
      </c>
      <c r="H9059" s="25">
        <v>13.7494421</v>
      </c>
    </row>
    <row r="9060" spans="1:8">
      <c r="A9060" s="23">
        <v>9057</v>
      </c>
      <c r="B9060" s="23">
        <v>1500</v>
      </c>
      <c r="C9060" s="23">
        <v>0.6</v>
      </c>
      <c r="D9060" s="23">
        <v>1000</v>
      </c>
      <c r="E9060" s="23">
        <v>20</v>
      </c>
      <c r="F9060" s="23">
        <v>0</v>
      </c>
      <c r="G9060" s="23">
        <v>40</v>
      </c>
      <c r="H9060" s="25">
        <v>11.64870644</v>
      </c>
    </row>
    <row r="9061" spans="1:8">
      <c r="A9061" s="23">
        <v>9058</v>
      </c>
      <c r="B9061" s="23">
        <v>1500</v>
      </c>
      <c r="C9061" s="23">
        <v>0.6</v>
      </c>
      <c r="D9061" s="23">
        <v>1000</v>
      </c>
      <c r="E9061" s="23">
        <v>20</v>
      </c>
      <c r="F9061" s="23">
        <v>0</v>
      </c>
      <c r="G9061" s="23">
        <v>70</v>
      </c>
      <c r="H9061" s="25">
        <v>10.62004662</v>
      </c>
    </row>
    <row r="9062" spans="1:8">
      <c r="A9062" s="23">
        <v>9059</v>
      </c>
      <c r="B9062" s="23">
        <v>1500</v>
      </c>
      <c r="C9062" s="23">
        <v>0.6</v>
      </c>
      <c r="D9062" s="23">
        <v>1000</v>
      </c>
      <c r="E9062" s="23">
        <v>20</v>
      </c>
      <c r="F9062" s="23">
        <v>0</v>
      </c>
      <c r="G9062" s="23">
        <v>100</v>
      </c>
      <c r="H9062" s="25">
        <v>9.8688259120000001</v>
      </c>
    </row>
    <row r="9063" spans="1:8">
      <c r="A9063" s="23">
        <v>9060</v>
      </c>
      <c r="B9063" s="23">
        <v>1500</v>
      </c>
      <c r="C9063" s="23">
        <v>0.6</v>
      </c>
      <c r="D9063" s="23">
        <v>1000</v>
      </c>
      <c r="E9063" s="23">
        <v>20</v>
      </c>
      <c r="F9063" s="23">
        <v>30</v>
      </c>
      <c r="G9063" s="23">
        <v>0</v>
      </c>
      <c r="H9063" s="25">
        <v>16.396770480000001</v>
      </c>
    </row>
    <row r="9064" spans="1:8">
      <c r="A9064" s="23">
        <v>9061</v>
      </c>
      <c r="B9064" s="23">
        <v>1500</v>
      </c>
      <c r="C9064" s="23">
        <v>0.6</v>
      </c>
      <c r="D9064" s="23">
        <v>1000</v>
      </c>
      <c r="E9064" s="23">
        <v>20</v>
      </c>
      <c r="F9064" s="23">
        <v>30</v>
      </c>
      <c r="G9064" s="23">
        <v>5</v>
      </c>
      <c r="H9064" s="25">
        <v>13.60262775</v>
      </c>
    </row>
    <row r="9065" spans="1:8">
      <c r="A9065" s="23">
        <v>9062</v>
      </c>
      <c r="B9065" s="23">
        <v>1500</v>
      </c>
      <c r="C9065" s="23">
        <v>0.6</v>
      </c>
      <c r="D9065" s="23">
        <v>1000</v>
      </c>
      <c r="E9065" s="23">
        <v>20</v>
      </c>
      <c r="F9065" s="23">
        <v>30</v>
      </c>
      <c r="G9065" s="23">
        <v>10</v>
      </c>
      <c r="H9065" s="25">
        <v>12.46837425</v>
      </c>
    </row>
    <row r="9066" spans="1:8">
      <c r="A9066" s="23">
        <v>9063</v>
      </c>
      <c r="B9066" s="23">
        <v>1500</v>
      </c>
      <c r="C9066" s="23">
        <v>0.6</v>
      </c>
      <c r="D9066" s="23">
        <v>1000</v>
      </c>
      <c r="E9066" s="23">
        <v>20</v>
      </c>
      <c r="F9066" s="23">
        <v>30</v>
      </c>
      <c r="G9066" s="23">
        <v>40</v>
      </c>
      <c r="H9066" s="25">
        <v>10.664770130000001</v>
      </c>
    </row>
    <row r="9067" spans="1:8">
      <c r="A9067" s="23">
        <v>9064</v>
      </c>
      <c r="B9067" s="23">
        <v>1500</v>
      </c>
      <c r="C9067" s="23">
        <v>0.6</v>
      </c>
      <c r="D9067" s="23">
        <v>1000</v>
      </c>
      <c r="E9067" s="23">
        <v>20</v>
      </c>
      <c r="F9067" s="23">
        <v>30</v>
      </c>
      <c r="G9067" s="23">
        <v>70</v>
      </c>
      <c r="H9067" s="25">
        <v>9.7718782419999997</v>
      </c>
    </row>
    <row r="9068" spans="1:8">
      <c r="A9068" s="23">
        <v>9065</v>
      </c>
      <c r="B9068" s="23">
        <v>1500</v>
      </c>
      <c r="C9068" s="23">
        <v>0.6</v>
      </c>
      <c r="D9068" s="23">
        <v>1000</v>
      </c>
      <c r="E9068" s="23">
        <v>20</v>
      </c>
      <c r="F9068" s="23">
        <v>30</v>
      </c>
      <c r="G9068" s="23">
        <v>100</v>
      </c>
      <c r="H9068" s="25">
        <v>9.1185302729999993</v>
      </c>
    </row>
    <row r="9069" spans="1:8">
      <c r="A9069" s="23">
        <v>9066</v>
      </c>
      <c r="B9069" s="23">
        <v>1500</v>
      </c>
      <c r="C9069" s="23">
        <v>0.6</v>
      </c>
      <c r="D9069" s="23">
        <v>1000</v>
      </c>
      <c r="E9069" s="23">
        <v>20</v>
      </c>
      <c r="F9069" s="23">
        <v>60</v>
      </c>
      <c r="G9069" s="23">
        <v>0</v>
      </c>
      <c r="H9069" s="25">
        <v>12.394108770000001</v>
      </c>
    </row>
    <row r="9070" spans="1:8">
      <c r="A9070" s="23">
        <v>9067</v>
      </c>
      <c r="B9070" s="23">
        <v>1500</v>
      </c>
      <c r="C9070" s="23">
        <v>0.6</v>
      </c>
      <c r="D9070" s="23">
        <v>1000</v>
      </c>
      <c r="E9070" s="23">
        <v>20</v>
      </c>
      <c r="F9070" s="23">
        <v>60</v>
      </c>
      <c r="G9070" s="23">
        <v>5</v>
      </c>
      <c r="H9070" s="25">
        <v>9.5550556180000008</v>
      </c>
    </row>
    <row r="9071" spans="1:8">
      <c r="A9071" s="23">
        <v>9068</v>
      </c>
      <c r="B9071" s="23">
        <v>1500</v>
      </c>
      <c r="C9071" s="23">
        <v>0.6</v>
      </c>
      <c r="D9071" s="23">
        <v>1000</v>
      </c>
      <c r="E9071" s="23">
        <v>20</v>
      </c>
      <c r="F9071" s="23">
        <v>60</v>
      </c>
      <c r="G9071" s="23">
        <v>10</v>
      </c>
      <c r="H9071" s="25">
        <v>8.8983869549999994</v>
      </c>
    </row>
    <row r="9072" spans="1:8">
      <c r="A9072" s="23">
        <v>9069</v>
      </c>
      <c r="B9072" s="23">
        <v>1500</v>
      </c>
      <c r="C9072" s="23">
        <v>0.6</v>
      </c>
      <c r="D9072" s="23">
        <v>1000</v>
      </c>
      <c r="E9072" s="23">
        <v>20</v>
      </c>
      <c r="F9072" s="23">
        <v>60</v>
      </c>
      <c r="G9072" s="23">
        <v>40</v>
      </c>
      <c r="H9072" s="25">
        <v>0</v>
      </c>
    </row>
    <row r="9073" spans="1:8">
      <c r="A9073" s="23">
        <v>9070</v>
      </c>
      <c r="B9073" s="23">
        <v>1500</v>
      </c>
      <c r="C9073" s="23">
        <v>0.6</v>
      </c>
      <c r="D9073" s="23">
        <v>1000</v>
      </c>
      <c r="E9073" s="23">
        <v>20</v>
      </c>
      <c r="F9073" s="23">
        <v>60</v>
      </c>
      <c r="G9073" s="23">
        <v>70</v>
      </c>
      <c r="H9073" s="25">
        <v>0</v>
      </c>
    </row>
    <row r="9074" spans="1:8">
      <c r="A9074" s="23">
        <v>9071</v>
      </c>
      <c r="B9074" s="23">
        <v>1500</v>
      </c>
      <c r="C9074" s="23">
        <v>0.6</v>
      </c>
      <c r="D9074" s="23">
        <v>1000</v>
      </c>
      <c r="E9074" s="23">
        <v>20</v>
      </c>
      <c r="F9074" s="23">
        <v>60</v>
      </c>
      <c r="G9074" s="23">
        <v>100</v>
      </c>
      <c r="H9074" s="25">
        <v>0</v>
      </c>
    </row>
    <row r="9075" spans="1:8">
      <c r="A9075" s="23">
        <v>9072</v>
      </c>
      <c r="B9075" s="23">
        <v>1500</v>
      </c>
      <c r="C9075" s="23">
        <v>0.6</v>
      </c>
      <c r="D9075" s="23">
        <v>1000</v>
      </c>
      <c r="E9075" s="23">
        <v>50</v>
      </c>
      <c r="F9075" s="23">
        <v>0</v>
      </c>
      <c r="G9075" s="23">
        <v>0</v>
      </c>
      <c r="H9075" s="25">
        <v>17.71732712</v>
      </c>
    </row>
    <row r="9076" spans="1:8">
      <c r="A9076" s="23">
        <v>9073</v>
      </c>
      <c r="B9076" s="23">
        <v>1500</v>
      </c>
      <c r="C9076" s="23">
        <v>0.6</v>
      </c>
      <c r="D9076" s="23">
        <v>1000</v>
      </c>
      <c r="E9076" s="23">
        <v>50</v>
      </c>
      <c r="F9076" s="23">
        <v>0</v>
      </c>
      <c r="G9076" s="23">
        <v>5</v>
      </c>
      <c r="H9076" s="25">
        <v>15.345541000000001</v>
      </c>
    </row>
    <row r="9077" spans="1:8">
      <c r="A9077" s="23">
        <v>9074</v>
      </c>
      <c r="B9077" s="23">
        <v>1500</v>
      </c>
      <c r="C9077" s="23">
        <v>0.6</v>
      </c>
      <c r="D9077" s="23">
        <v>1000</v>
      </c>
      <c r="E9077" s="23">
        <v>50</v>
      </c>
      <c r="F9077" s="23">
        <v>0</v>
      </c>
      <c r="G9077" s="23">
        <v>10</v>
      </c>
      <c r="H9077" s="25">
        <v>13.981024740000001</v>
      </c>
    </row>
    <row r="9078" spans="1:8">
      <c r="A9078" s="23">
        <v>9075</v>
      </c>
      <c r="B9078" s="23">
        <v>1500</v>
      </c>
      <c r="C9078" s="23">
        <v>0.6</v>
      </c>
      <c r="D9078" s="23">
        <v>1000</v>
      </c>
      <c r="E9078" s="23">
        <v>50</v>
      </c>
      <c r="F9078" s="23">
        <v>0</v>
      </c>
      <c r="G9078" s="23">
        <v>40</v>
      </c>
      <c r="H9078" s="25">
        <v>11.80158615</v>
      </c>
    </row>
    <row r="9079" spans="1:8">
      <c r="A9079" s="23">
        <v>9076</v>
      </c>
      <c r="B9079" s="23">
        <v>1500</v>
      </c>
      <c r="C9079" s="23">
        <v>0.6</v>
      </c>
      <c r="D9079" s="23">
        <v>1000</v>
      </c>
      <c r="E9079" s="23">
        <v>50</v>
      </c>
      <c r="F9079" s="23">
        <v>0</v>
      </c>
      <c r="G9079" s="23">
        <v>70</v>
      </c>
      <c r="H9079" s="25">
        <v>10.740144730000001</v>
      </c>
    </row>
    <row r="9080" spans="1:8">
      <c r="A9080" s="23">
        <v>9077</v>
      </c>
      <c r="B9080" s="23">
        <v>1500</v>
      </c>
      <c r="C9080" s="23">
        <v>0.6</v>
      </c>
      <c r="D9080" s="23">
        <v>1000</v>
      </c>
      <c r="E9080" s="23">
        <v>50</v>
      </c>
      <c r="F9080" s="23">
        <v>0</v>
      </c>
      <c r="G9080" s="23">
        <v>100</v>
      </c>
      <c r="H9080" s="25">
        <v>9.9676122669999998</v>
      </c>
    </row>
    <row r="9081" spans="1:8">
      <c r="A9081" s="23">
        <v>9078</v>
      </c>
      <c r="B9081" s="23">
        <v>1500</v>
      </c>
      <c r="C9081" s="23">
        <v>0.6</v>
      </c>
      <c r="D9081" s="23">
        <v>1000</v>
      </c>
      <c r="E9081" s="23">
        <v>50</v>
      </c>
      <c r="F9081" s="23">
        <v>30</v>
      </c>
      <c r="G9081" s="23">
        <v>0</v>
      </c>
      <c r="H9081" s="25">
        <v>16.5896492</v>
      </c>
    </row>
    <row r="9082" spans="1:8">
      <c r="A9082" s="23">
        <v>9079</v>
      </c>
      <c r="B9082" s="23">
        <v>1500</v>
      </c>
      <c r="C9082" s="23">
        <v>0.6</v>
      </c>
      <c r="D9082" s="23">
        <v>1000</v>
      </c>
      <c r="E9082" s="23">
        <v>50</v>
      </c>
      <c r="F9082" s="23">
        <v>30</v>
      </c>
      <c r="G9082" s="23">
        <v>5</v>
      </c>
      <c r="H9082" s="25">
        <v>13.82876778</v>
      </c>
    </row>
    <row r="9083" spans="1:8">
      <c r="A9083" s="23">
        <v>9080</v>
      </c>
      <c r="B9083" s="23">
        <v>1500</v>
      </c>
      <c r="C9083" s="23">
        <v>0.6</v>
      </c>
      <c r="D9083" s="23">
        <v>1000</v>
      </c>
      <c r="E9083" s="23">
        <v>50</v>
      </c>
      <c r="F9083" s="23">
        <v>30</v>
      </c>
      <c r="G9083" s="23">
        <v>10</v>
      </c>
      <c r="H9083" s="25">
        <v>12.65287876</v>
      </c>
    </row>
    <row r="9084" spans="1:8">
      <c r="A9084" s="23">
        <v>9081</v>
      </c>
      <c r="B9084" s="23">
        <v>1500</v>
      </c>
      <c r="C9084" s="23">
        <v>0.6</v>
      </c>
      <c r="D9084" s="23">
        <v>1000</v>
      </c>
      <c r="E9084" s="23">
        <v>50</v>
      </c>
      <c r="F9084" s="23">
        <v>30</v>
      </c>
      <c r="G9084" s="23">
        <v>40</v>
      </c>
      <c r="H9084" s="25">
        <v>10.78868675</v>
      </c>
    </row>
    <row r="9085" spans="1:8">
      <c r="A9085" s="23">
        <v>9082</v>
      </c>
      <c r="B9085" s="23">
        <v>1500</v>
      </c>
      <c r="C9085" s="23">
        <v>0.6</v>
      </c>
      <c r="D9085" s="23">
        <v>1000</v>
      </c>
      <c r="E9085" s="23">
        <v>50</v>
      </c>
      <c r="F9085" s="23">
        <v>30</v>
      </c>
      <c r="G9085" s="23">
        <v>70</v>
      </c>
      <c r="H9085" s="25">
        <v>9.8700819020000008</v>
      </c>
    </row>
    <row r="9086" spans="1:8">
      <c r="A9086" s="23">
        <v>9083</v>
      </c>
      <c r="B9086" s="23">
        <v>1500</v>
      </c>
      <c r="C9086" s="23">
        <v>0.6</v>
      </c>
      <c r="D9086" s="23">
        <v>1000</v>
      </c>
      <c r="E9086" s="23">
        <v>50</v>
      </c>
      <c r="F9086" s="23">
        <v>30</v>
      </c>
      <c r="G9086" s="23">
        <v>100</v>
      </c>
      <c r="H9086" s="25">
        <v>9.1998357770000005</v>
      </c>
    </row>
    <row r="9087" spans="1:8">
      <c r="A9087" s="23">
        <v>9084</v>
      </c>
      <c r="B9087" s="23">
        <v>1500</v>
      </c>
      <c r="C9087" s="23">
        <v>0.6</v>
      </c>
      <c r="D9087" s="23">
        <v>1000</v>
      </c>
      <c r="E9087" s="23">
        <v>50</v>
      </c>
      <c r="F9087" s="23">
        <v>60</v>
      </c>
      <c r="G9087" s="23">
        <v>0</v>
      </c>
      <c r="H9087" s="25">
        <v>12.51646137</v>
      </c>
    </row>
    <row r="9088" spans="1:8">
      <c r="A9088" s="23">
        <v>9085</v>
      </c>
      <c r="B9088" s="23">
        <v>1500</v>
      </c>
      <c r="C9088" s="23">
        <v>0.6</v>
      </c>
      <c r="D9088" s="23">
        <v>1000</v>
      </c>
      <c r="E9088" s="23">
        <v>50</v>
      </c>
      <c r="F9088" s="23">
        <v>60</v>
      </c>
      <c r="G9088" s="23">
        <v>5</v>
      </c>
      <c r="H9088" s="25">
        <v>9.6518354419999994</v>
      </c>
    </row>
    <row r="9089" spans="1:8">
      <c r="A9089" s="23">
        <v>9086</v>
      </c>
      <c r="B9089" s="23">
        <v>1500</v>
      </c>
      <c r="C9089" s="23">
        <v>0.6</v>
      </c>
      <c r="D9089" s="23">
        <v>1000</v>
      </c>
      <c r="E9089" s="23">
        <v>50</v>
      </c>
      <c r="F9089" s="23">
        <v>60</v>
      </c>
      <c r="G9089" s="23">
        <v>10</v>
      </c>
      <c r="H9089" s="25">
        <v>8.9800653459999999</v>
      </c>
    </row>
    <row r="9090" spans="1:8">
      <c r="A9090" s="23">
        <v>9087</v>
      </c>
      <c r="B9090" s="23">
        <v>1500</v>
      </c>
      <c r="C9090" s="23">
        <v>0.6</v>
      </c>
      <c r="D9090" s="23">
        <v>1000</v>
      </c>
      <c r="E9090" s="23">
        <v>50</v>
      </c>
      <c r="F9090" s="23">
        <v>60</v>
      </c>
      <c r="G9090" s="23">
        <v>40</v>
      </c>
      <c r="H9090" s="25">
        <v>0</v>
      </c>
    </row>
    <row r="9091" spans="1:8">
      <c r="A9091" s="23">
        <v>9088</v>
      </c>
      <c r="B9091" s="23">
        <v>1500</v>
      </c>
      <c r="C9091" s="23">
        <v>0.6</v>
      </c>
      <c r="D9091" s="23">
        <v>1000</v>
      </c>
      <c r="E9091" s="23">
        <v>50</v>
      </c>
      <c r="F9091" s="23">
        <v>60</v>
      </c>
      <c r="G9091" s="23">
        <v>70</v>
      </c>
      <c r="H9091" s="25">
        <v>0</v>
      </c>
    </row>
    <row r="9092" spans="1:8">
      <c r="A9092" s="23">
        <v>9089</v>
      </c>
      <c r="B9092" s="23">
        <v>1500</v>
      </c>
      <c r="C9092" s="23">
        <v>0.6</v>
      </c>
      <c r="D9092" s="23">
        <v>1000</v>
      </c>
      <c r="E9092" s="23">
        <v>50</v>
      </c>
      <c r="F9092" s="23">
        <v>60</v>
      </c>
      <c r="G9092" s="23">
        <v>100</v>
      </c>
      <c r="H9092" s="25">
        <v>0</v>
      </c>
    </row>
    <row r="9093" spans="1:8">
      <c r="A9093" s="23">
        <v>9090</v>
      </c>
      <c r="B9093" s="23">
        <v>1500</v>
      </c>
      <c r="C9093" s="23">
        <v>0.6</v>
      </c>
      <c r="D9093" s="23">
        <v>3000</v>
      </c>
      <c r="E9093" s="23">
        <v>1</v>
      </c>
      <c r="F9093" s="23">
        <v>0</v>
      </c>
      <c r="G9093" s="23">
        <v>0</v>
      </c>
      <c r="H9093" s="25">
        <v>14.43602753</v>
      </c>
    </row>
    <row r="9094" spans="1:8">
      <c r="A9094" s="23">
        <v>9091</v>
      </c>
      <c r="B9094" s="23">
        <v>1500</v>
      </c>
      <c r="C9094" s="23">
        <v>0.6</v>
      </c>
      <c r="D9094" s="23">
        <v>3000</v>
      </c>
      <c r="E9094" s="23">
        <v>1</v>
      </c>
      <c r="F9094" s="23">
        <v>0</v>
      </c>
      <c r="G9094" s="23">
        <v>5</v>
      </c>
      <c r="H9094" s="25">
        <v>12.66575432</v>
      </c>
    </row>
    <row r="9095" spans="1:8">
      <c r="A9095" s="23">
        <v>9092</v>
      </c>
      <c r="B9095" s="23">
        <v>1500</v>
      </c>
      <c r="C9095" s="23">
        <v>0.6</v>
      </c>
      <c r="D9095" s="23">
        <v>3000</v>
      </c>
      <c r="E9095" s="23">
        <v>1</v>
      </c>
      <c r="F9095" s="23">
        <v>0</v>
      </c>
      <c r="G9095" s="23">
        <v>10</v>
      </c>
      <c r="H9095" s="25">
        <v>11.896700859999999</v>
      </c>
    </row>
    <row r="9096" spans="1:8">
      <c r="A9096" s="23">
        <v>9093</v>
      </c>
      <c r="B9096" s="23">
        <v>1500</v>
      </c>
      <c r="C9096" s="23">
        <v>0.6</v>
      </c>
      <c r="D9096" s="23">
        <v>3000</v>
      </c>
      <c r="E9096" s="23">
        <v>1</v>
      </c>
      <c r="F9096" s="23">
        <v>0</v>
      </c>
      <c r="G9096" s="23">
        <v>40</v>
      </c>
      <c r="H9096" s="25">
        <v>10.51093197</v>
      </c>
    </row>
    <row r="9097" spans="1:8">
      <c r="A9097" s="23">
        <v>9094</v>
      </c>
      <c r="B9097" s="23">
        <v>1500</v>
      </c>
      <c r="C9097" s="23">
        <v>0.6</v>
      </c>
      <c r="D9097" s="23">
        <v>3000</v>
      </c>
      <c r="E9097" s="23">
        <v>1</v>
      </c>
      <c r="F9097" s="23">
        <v>0</v>
      </c>
      <c r="G9097" s="23">
        <v>70</v>
      </c>
      <c r="H9097" s="25">
        <v>9.6025333400000008</v>
      </c>
    </row>
    <row r="9098" spans="1:8">
      <c r="A9098" s="23">
        <v>9095</v>
      </c>
      <c r="B9098" s="23">
        <v>1500</v>
      </c>
      <c r="C9098" s="23">
        <v>0.6</v>
      </c>
      <c r="D9098" s="23">
        <v>3000</v>
      </c>
      <c r="E9098" s="23">
        <v>1</v>
      </c>
      <c r="F9098" s="23">
        <v>0</v>
      </c>
      <c r="G9098" s="23">
        <v>100</v>
      </c>
      <c r="H9098" s="25">
        <v>8.9267625810000002</v>
      </c>
    </row>
    <row r="9099" spans="1:8">
      <c r="A9099" s="23">
        <v>9096</v>
      </c>
      <c r="B9099" s="23">
        <v>1500</v>
      </c>
      <c r="C9099" s="23">
        <v>0.6</v>
      </c>
      <c r="D9099" s="23">
        <v>3000</v>
      </c>
      <c r="E9099" s="23">
        <v>1</v>
      </c>
      <c r="F9099" s="23">
        <v>30</v>
      </c>
      <c r="G9099" s="23">
        <v>0</v>
      </c>
      <c r="H9099" s="25">
        <v>13.69460011</v>
      </c>
    </row>
    <row r="9100" spans="1:8">
      <c r="A9100" s="23">
        <v>9097</v>
      </c>
      <c r="B9100" s="23">
        <v>1500</v>
      </c>
      <c r="C9100" s="23">
        <v>0.6</v>
      </c>
      <c r="D9100" s="23">
        <v>3000</v>
      </c>
      <c r="E9100" s="23">
        <v>1</v>
      </c>
      <c r="F9100" s="23">
        <v>30</v>
      </c>
      <c r="G9100" s="23">
        <v>5</v>
      </c>
      <c r="H9100" s="25">
        <v>11.819144250000001</v>
      </c>
    </row>
    <row r="9101" spans="1:8">
      <c r="A9101" s="23">
        <v>9098</v>
      </c>
      <c r="B9101" s="23">
        <v>1500</v>
      </c>
      <c r="C9101" s="23">
        <v>0.6</v>
      </c>
      <c r="D9101" s="23">
        <v>3000</v>
      </c>
      <c r="E9101" s="23">
        <v>1</v>
      </c>
      <c r="F9101" s="23">
        <v>30</v>
      </c>
      <c r="G9101" s="23">
        <v>10</v>
      </c>
      <c r="H9101" s="25">
        <v>11.04808044</v>
      </c>
    </row>
    <row r="9102" spans="1:8">
      <c r="A9102" s="23">
        <v>9099</v>
      </c>
      <c r="B9102" s="23">
        <v>1500</v>
      </c>
      <c r="C9102" s="23">
        <v>0.6</v>
      </c>
      <c r="D9102" s="23">
        <v>3000</v>
      </c>
      <c r="E9102" s="23">
        <v>1</v>
      </c>
      <c r="F9102" s="23">
        <v>30</v>
      </c>
      <c r="G9102" s="23">
        <v>40</v>
      </c>
      <c r="H9102" s="25">
        <v>9.6149387359999992</v>
      </c>
    </row>
    <row r="9103" spans="1:8">
      <c r="A9103" s="23">
        <v>9100</v>
      </c>
      <c r="B9103" s="23">
        <v>1500</v>
      </c>
      <c r="C9103" s="23">
        <v>0.6</v>
      </c>
      <c r="D9103" s="23">
        <v>3000</v>
      </c>
      <c r="E9103" s="23">
        <v>1</v>
      </c>
      <c r="F9103" s="23">
        <v>30</v>
      </c>
      <c r="G9103" s="23">
        <v>70</v>
      </c>
      <c r="H9103" s="25">
        <v>8.8141736979999994</v>
      </c>
    </row>
    <row r="9104" spans="1:8">
      <c r="A9104" s="23">
        <v>9101</v>
      </c>
      <c r="B9104" s="23">
        <v>1500</v>
      </c>
      <c r="C9104" s="23">
        <v>0.6</v>
      </c>
      <c r="D9104" s="23">
        <v>3000</v>
      </c>
      <c r="E9104" s="23">
        <v>1</v>
      </c>
      <c r="F9104" s="23">
        <v>30</v>
      </c>
      <c r="G9104" s="23">
        <v>100</v>
      </c>
      <c r="H9104" s="25">
        <v>8.2278280259999992</v>
      </c>
    </row>
    <row r="9105" spans="1:8">
      <c r="A9105" s="23">
        <v>9102</v>
      </c>
      <c r="B9105" s="23">
        <v>1500</v>
      </c>
      <c r="C9105" s="23">
        <v>0.6</v>
      </c>
      <c r="D9105" s="23">
        <v>3000</v>
      </c>
      <c r="E9105" s="23">
        <v>1</v>
      </c>
      <c r="F9105" s="23">
        <v>60</v>
      </c>
      <c r="G9105" s="23">
        <v>0</v>
      </c>
      <c r="H9105" s="25">
        <v>11.09438705</v>
      </c>
    </row>
    <row r="9106" spans="1:8">
      <c r="A9106" s="23">
        <v>9103</v>
      </c>
      <c r="B9106" s="23">
        <v>1500</v>
      </c>
      <c r="C9106" s="23">
        <v>0.6</v>
      </c>
      <c r="D9106" s="23">
        <v>3000</v>
      </c>
      <c r="E9106" s="23">
        <v>1</v>
      </c>
      <c r="F9106" s="23">
        <v>60</v>
      </c>
      <c r="G9106" s="23">
        <v>5</v>
      </c>
      <c r="H9106" s="25">
        <v>8.5690317149999995</v>
      </c>
    </row>
    <row r="9107" spans="1:8">
      <c r="A9107" s="23">
        <v>9104</v>
      </c>
      <c r="B9107" s="23">
        <v>1500</v>
      </c>
      <c r="C9107" s="23">
        <v>0.6</v>
      </c>
      <c r="D9107" s="23">
        <v>3000</v>
      </c>
      <c r="E9107" s="23">
        <v>1</v>
      </c>
      <c r="F9107" s="23">
        <v>60</v>
      </c>
      <c r="G9107" s="23">
        <v>10</v>
      </c>
      <c r="H9107" s="25">
        <v>7.9181070330000001</v>
      </c>
    </row>
    <row r="9108" spans="1:8">
      <c r="A9108" s="23">
        <v>9105</v>
      </c>
      <c r="B9108" s="23">
        <v>1500</v>
      </c>
      <c r="C9108" s="23">
        <v>0.6</v>
      </c>
      <c r="D9108" s="23">
        <v>3000</v>
      </c>
      <c r="E9108" s="23">
        <v>1</v>
      </c>
      <c r="F9108" s="23">
        <v>60</v>
      </c>
      <c r="G9108" s="23">
        <v>40</v>
      </c>
      <c r="H9108" s="25">
        <v>6.8918886180000003</v>
      </c>
    </row>
    <row r="9109" spans="1:8">
      <c r="A9109" s="23">
        <v>9106</v>
      </c>
      <c r="B9109" s="23">
        <v>1500</v>
      </c>
      <c r="C9109" s="23">
        <v>0.6</v>
      </c>
      <c r="D9109" s="23">
        <v>3000</v>
      </c>
      <c r="E9109" s="23">
        <v>1</v>
      </c>
      <c r="F9109" s="23">
        <v>60</v>
      </c>
      <c r="G9109" s="23">
        <v>70</v>
      </c>
      <c r="H9109" s="25">
        <v>6.3679323200000004</v>
      </c>
    </row>
    <row r="9110" spans="1:8">
      <c r="A9110" s="23">
        <v>9107</v>
      </c>
      <c r="B9110" s="23">
        <v>1500</v>
      </c>
      <c r="C9110" s="23">
        <v>0.6</v>
      </c>
      <c r="D9110" s="23">
        <v>3000</v>
      </c>
      <c r="E9110" s="23">
        <v>1</v>
      </c>
      <c r="F9110" s="23">
        <v>60</v>
      </c>
      <c r="G9110" s="23">
        <v>100</v>
      </c>
      <c r="H9110" s="25">
        <v>5.7372570039999999</v>
      </c>
    </row>
    <row r="9111" spans="1:8">
      <c r="A9111" s="23">
        <v>9108</v>
      </c>
      <c r="B9111" s="23">
        <v>1500</v>
      </c>
      <c r="C9111" s="23">
        <v>0.6</v>
      </c>
      <c r="D9111" s="23">
        <v>3000</v>
      </c>
      <c r="E9111" s="23">
        <v>5</v>
      </c>
      <c r="F9111" s="23">
        <v>0</v>
      </c>
      <c r="G9111" s="23">
        <v>0</v>
      </c>
      <c r="H9111" s="25">
        <v>17.32300377</v>
      </c>
    </row>
    <row r="9112" spans="1:8">
      <c r="A9112" s="23">
        <v>9109</v>
      </c>
      <c r="B9112" s="23">
        <v>1500</v>
      </c>
      <c r="C9112" s="23">
        <v>0.6</v>
      </c>
      <c r="D9112" s="23">
        <v>3000</v>
      </c>
      <c r="E9112" s="23">
        <v>5</v>
      </c>
      <c r="F9112" s="23">
        <v>0</v>
      </c>
      <c r="G9112" s="23">
        <v>5</v>
      </c>
      <c r="H9112" s="25">
        <v>14.8570919</v>
      </c>
    </row>
    <row r="9113" spans="1:8">
      <c r="A9113" s="23">
        <v>9110</v>
      </c>
      <c r="B9113" s="23">
        <v>1500</v>
      </c>
      <c r="C9113" s="23">
        <v>0.6</v>
      </c>
      <c r="D9113" s="23">
        <v>3000</v>
      </c>
      <c r="E9113" s="23">
        <v>5</v>
      </c>
      <c r="F9113" s="23">
        <v>0</v>
      </c>
      <c r="G9113" s="23">
        <v>10</v>
      </c>
      <c r="H9113" s="25">
        <v>13.586659429999999</v>
      </c>
    </row>
    <row r="9114" spans="1:8">
      <c r="A9114" s="23">
        <v>9111</v>
      </c>
      <c r="B9114" s="23">
        <v>1500</v>
      </c>
      <c r="C9114" s="23">
        <v>0.6</v>
      </c>
      <c r="D9114" s="23">
        <v>3000</v>
      </c>
      <c r="E9114" s="23">
        <v>5</v>
      </c>
      <c r="F9114" s="23">
        <v>0</v>
      </c>
      <c r="G9114" s="23">
        <v>40</v>
      </c>
      <c r="H9114" s="25">
        <v>11.54330635</v>
      </c>
    </row>
    <row r="9115" spans="1:8">
      <c r="A9115" s="23">
        <v>9112</v>
      </c>
      <c r="B9115" s="23">
        <v>1500</v>
      </c>
      <c r="C9115" s="23">
        <v>0.6</v>
      </c>
      <c r="D9115" s="23">
        <v>3000</v>
      </c>
      <c r="E9115" s="23">
        <v>5</v>
      </c>
      <c r="F9115" s="23">
        <v>0</v>
      </c>
      <c r="G9115" s="23">
        <v>70</v>
      </c>
      <c r="H9115" s="25">
        <v>10.538379669999999</v>
      </c>
    </row>
    <row r="9116" spans="1:8">
      <c r="A9116" s="23">
        <v>9113</v>
      </c>
      <c r="B9116" s="23">
        <v>1500</v>
      </c>
      <c r="C9116" s="23">
        <v>0.6</v>
      </c>
      <c r="D9116" s="23">
        <v>3000</v>
      </c>
      <c r="E9116" s="23">
        <v>5</v>
      </c>
      <c r="F9116" s="23">
        <v>0</v>
      </c>
      <c r="G9116" s="23">
        <v>100</v>
      </c>
      <c r="H9116" s="25">
        <v>9.8024950030000007</v>
      </c>
    </row>
    <row r="9117" spans="1:8">
      <c r="A9117" s="23">
        <v>9114</v>
      </c>
      <c r="B9117" s="23">
        <v>1500</v>
      </c>
      <c r="C9117" s="23">
        <v>0.6</v>
      </c>
      <c r="D9117" s="23">
        <v>3000</v>
      </c>
      <c r="E9117" s="23">
        <v>5</v>
      </c>
      <c r="F9117" s="23">
        <v>30</v>
      </c>
      <c r="G9117" s="23">
        <v>0</v>
      </c>
      <c r="H9117" s="25">
        <v>16.256252289999999</v>
      </c>
    </row>
    <row r="9118" spans="1:8">
      <c r="A9118" s="23">
        <v>9115</v>
      </c>
      <c r="B9118" s="23">
        <v>1500</v>
      </c>
      <c r="C9118" s="23">
        <v>0.6</v>
      </c>
      <c r="D9118" s="23">
        <v>3000</v>
      </c>
      <c r="E9118" s="23">
        <v>5</v>
      </c>
      <c r="F9118" s="23">
        <v>30</v>
      </c>
      <c r="G9118" s="23">
        <v>5</v>
      </c>
      <c r="H9118" s="25">
        <v>13.44385338</v>
      </c>
    </row>
    <row r="9119" spans="1:8">
      <c r="A9119" s="23">
        <v>9116</v>
      </c>
      <c r="B9119" s="23">
        <v>1500</v>
      </c>
      <c r="C9119" s="23">
        <v>0.6</v>
      </c>
      <c r="D9119" s="23">
        <v>3000</v>
      </c>
      <c r="E9119" s="23">
        <v>5</v>
      </c>
      <c r="F9119" s="23">
        <v>30</v>
      </c>
      <c r="G9119" s="23">
        <v>10</v>
      </c>
      <c r="H9119" s="25">
        <v>12.34011078</v>
      </c>
    </row>
    <row r="9120" spans="1:8">
      <c r="A9120" s="23">
        <v>9117</v>
      </c>
      <c r="B9120" s="23">
        <v>1500</v>
      </c>
      <c r="C9120" s="23">
        <v>0.6</v>
      </c>
      <c r="D9120" s="23">
        <v>3000</v>
      </c>
      <c r="E9120" s="23">
        <v>5</v>
      </c>
      <c r="F9120" s="23">
        <v>30</v>
      </c>
      <c r="G9120" s="23">
        <v>40</v>
      </c>
      <c r="H9120" s="25">
        <v>10.580484390000001</v>
      </c>
    </row>
    <row r="9121" spans="1:8">
      <c r="A9121" s="23">
        <v>9118</v>
      </c>
      <c r="B9121" s="23">
        <v>1500</v>
      </c>
      <c r="C9121" s="23">
        <v>0.6</v>
      </c>
      <c r="D9121" s="23">
        <v>3000</v>
      </c>
      <c r="E9121" s="23">
        <v>5</v>
      </c>
      <c r="F9121" s="23">
        <v>30</v>
      </c>
      <c r="G9121" s="23">
        <v>70</v>
      </c>
      <c r="H9121" s="25">
        <v>9.706090927</v>
      </c>
    </row>
    <row r="9122" spans="1:8">
      <c r="A9122" s="23">
        <v>9119</v>
      </c>
      <c r="B9122" s="23">
        <v>1500</v>
      </c>
      <c r="C9122" s="23">
        <v>0.6</v>
      </c>
      <c r="D9122" s="23">
        <v>3000</v>
      </c>
      <c r="E9122" s="23">
        <v>5</v>
      </c>
      <c r="F9122" s="23">
        <v>30</v>
      </c>
      <c r="G9122" s="23">
        <v>100</v>
      </c>
      <c r="H9122" s="25">
        <v>9.0648050310000006</v>
      </c>
    </row>
    <row r="9123" spans="1:8">
      <c r="A9123" s="23">
        <v>9120</v>
      </c>
      <c r="B9123" s="23">
        <v>1500</v>
      </c>
      <c r="C9123" s="23">
        <v>0.6</v>
      </c>
      <c r="D9123" s="23">
        <v>3000</v>
      </c>
      <c r="E9123" s="23">
        <v>5</v>
      </c>
      <c r="F9123" s="23">
        <v>60</v>
      </c>
      <c r="G9123" s="23">
        <v>0</v>
      </c>
      <c r="H9123" s="25">
        <v>12.308355329999999</v>
      </c>
    </row>
    <row r="9124" spans="1:8">
      <c r="A9124" s="23">
        <v>9121</v>
      </c>
      <c r="B9124" s="23">
        <v>1500</v>
      </c>
      <c r="C9124" s="23">
        <v>0.6</v>
      </c>
      <c r="D9124" s="23">
        <v>3000</v>
      </c>
      <c r="E9124" s="23">
        <v>5</v>
      </c>
      <c r="F9124" s="23">
        <v>60</v>
      </c>
      <c r="G9124" s="23">
        <v>5</v>
      </c>
      <c r="H9124" s="25">
        <v>9.4905509949999995</v>
      </c>
    </row>
    <row r="9125" spans="1:8">
      <c r="A9125" s="23">
        <v>9122</v>
      </c>
      <c r="B9125" s="23">
        <v>1500</v>
      </c>
      <c r="C9125" s="23">
        <v>0.6</v>
      </c>
      <c r="D9125" s="23">
        <v>3000</v>
      </c>
      <c r="E9125" s="23">
        <v>5</v>
      </c>
      <c r="F9125" s="23">
        <v>60</v>
      </c>
      <c r="G9125" s="23">
        <v>10</v>
      </c>
      <c r="H9125" s="25">
        <v>8.8447618479999992</v>
      </c>
    </row>
    <row r="9126" spans="1:8">
      <c r="A9126" s="23">
        <v>9123</v>
      </c>
      <c r="B9126" s="23">
        <v>1500</v>
      </c>
      <c r="C9126" s="23">
        <v>0.6</v>
      </c>
      <c r="D9126" s="23">
        <v>3000</v>
      </c>
      <c r="E9126" s="23">
        <v>5</v>
      </c>
      <c r="F9126" s="23">
        <v>60</v>
      </c>
      <c r="G9126" s="23">
        <v>40</v>
      </c>
      <c r="H9126" s="25">
        <v>0</v>
      </c>
    </row>
    <row r="9127" spans="1:8">
      <c r="A9127" s="23">
        <v>9124</v>
      </c>
      <c r="B9127" s="23">
        <v>1500</v>
      </c>
      <c r="C9127" s="23">
        <v>0.6</v>
      </c>
      <c r="D9127" s="23">
        <v>3000</v>
      </c>
      <c r="E9127" s="23">
        <v>5</v>
      </c>
      <c r="F9127" s="23">
        <v>60</v>
      </c>
      <c r="G9127" s="23">
        <v>70</v>
      </c>
      <c r="H9127" s="25">
        <v>0</v>
      </c>
    </row>
    <row r="9128" spans="1:8">
      <c r="A9128" s="23">
        <v>9125</v>
      </c>
      <c r="B9128" s="23">
        <v>1500</v>
      </c>
      <c r="C9128" s="23">
        <v>0.6</v>
      </c>
      <c r="D9128" s="23">
        <v>3000</v>
      </c>
      <c r="E9128" s="23">
        <v>5</v>
      </c>
      <c r="F9128" s="23">
        <v>60</v>
      </c>
      <c r="G9128" s="23">
        <v>100</v>
      </c>
      <c r="H9128" s="25">
        <v>0</v>
      </c>
    </row>
    <row r="9129" spans="1:8">
      <c r="A9129" s="23">
        <v>9126</v>
      </c>
      <c r="B9129" s="23">
        <v>1500</v>
      </c>
      <c r="C9129" s="23">
        <v>0.6</v>
      </c>
      <c r="D9129" s="23">
        <v>3000</v>
      </c>
      <c r="E9129" s="23">
        <v>10</v>
      </c>
      <c r="F9129" s="23">
        <v>0</v>
      </c>
      <c r="G9129" s="23">
        <v>0</v>
      </c>
      <c r="H9129" s="25">
        <v>17.607406619999999</v>
      </c>
    </row>
    <row r="9130" spans="1:8">
      <c r="A9130" s="23">
        <v>9127</v>
      </c>
      <c r="B9130" s="23">
        <v>1500</v>
      </c>
      <c r="C9130" s="23">
        <v>0.6</v>
      </c>
      <c r="D9130" s="23">
        <v>3000</v>
      </c>
      <c r="E9130" s="23">
        <v>10</v>
      </c>
      <c r="F9130" s="23">
        <v>0</v>
      </c>
      <c r="G9130" s="23">
        <v>5</v>
      </c>
      <c r="H9130" s="25">
        <v>15.207811359999999</v>
      </c>
    </row>
    <row r="9131" spans="1:8">
      <c r="A9131" s="23">
        <v>9128</v>
      </c>
      <c r="B9131" s="23">
        <v>1500</v>
      </c>
      <c r="C9131" s="23">
        <v>0.6</v>
      </c>
      <c r="D9131" s="23">
        <v>3000</v>
      </c>
      <c r="E9131" s="23">
        <v>10</v>
      </c>
      <c r="F9131" s="23">
        <v>0</v>
      </c>
      <c r="G9131" s="23">
        <v>10</v>
      </c>
      <c r="H9131" s="25">
        <v>13.86993122</v>
      </c>
    </row>
    <row r="9132" spans="1:8">
      <c r="A9132" s="23">
        <v>9129</v>
      </c>
      <c r="B9132" s="23">
        <v>1500</v>
      </c>
      <c r="C9132" s="23">
        <v>0.6</v>
      </c>
      <c r="D9132" s="23">
        <v>3000</v>
      </c>
      <c r="E9132" s="23">
        <v>10</v>
      </c>
      <c r="F9132" s="23">
        <v>0</v>
      </c>
      <c r="G9132" s="23">
        <v>40</v>
      </c>
      <c r="H9132" s="25">
        <v>11.728904719999999</v>
      </c>
    </row>
    <row r="9133" spans="1:8">
      <c r="A9133" s="23">
        <v>9130</v>
      </c>
      <c r="B9133" s="23">
        <v>1500</v>
      </c>
      <c r="C9133" s="23">
        <v>0.6</v>
      </c>
      <c r="D9133" s="23">
        <v>3000</v>
      </c>
      <c r="E9133" s="23">
        <v>10</v>
      </c>
      <c r="F9133" s="23">
        <v>0</v>
      </c>
      <c r="G9133" s="23">
        <v>70</v>
      </c>
      <c r="H9133" s="25">
        <v>10.68336296</v>
      </c>
    </row>
    <row r="9134" spans="1:8">
      <c r="A9134" s="23">
        <v>9131</v>
      </c>
      <c r="B9134" s="23">
        <v>1500</v>
      </c>
      <c r="C9134" s="23">
        <v>0.6</v>
      </c>
      <c r="D9134" s="23">
        <v>3000</v>
      </c>
      <c r="E9134" s="23">
        <v>10</v>
      </c>
      <c r="F9134" s="23">
        <v>0</v>
      </c>
      <c r="G9134" s="23">
        <v>100</v>
      </c>
      <c r="H9134" s="25">
        <v>9.9211225509999998</v>
      </c>
    </row>
    <row r="9135" spans="1:8">
      <c r="A9135" s="23">
        <v>9132</v>
      </c>
      <c r="B9135" s="23">
        <v>1500</v>
      </c>
      <c r="C9135" s="23">
        <v>0.6</v>
      </c>
      <c r="D9135" s="23">
        <v>3000</v>
      </c>
      <c r="E9135" s="23">
        <v>10</v>
      </c>
      <c r="F9135" s="23">
        <v>30</v>
      </c>
      <c r="G9135" s="23">
        <v>0</v>
      </c>
      <c r="H9135" s="25">
        <v>16.496568679999999</v>
      </c>
    </row>
    <row r="9136" spans="1:8">
      <c r="A9136" s="23">
        <v>9133</v>
      </c>
      <c r="B9136" s="23">
        <v>1500</v>
      </c>
      <c r="C9136" s="23">
        <v>0.6</v>
      </c>
      <c r="D9136" s="23">
        <v>3000</v>
      </c>
      <c r="E9136" s="23">
        <v>10</v>
      </c>
      <c r="F9136" s="23">
        <v>30</v>
      </c>
      <c r="G9136" s="23">
        <v>5</v>
      </c>
      <c r="H9136" s="25">
        <v>13.72034264</v>
      </c>
    </row>
    <row r="9137" spans="1:8">
      <c r="A9137" s="23">
        <v>9134</v>
      </c>
      <c r="B9137" s="23">
        <v>1500</v>
      </c>
      <c r="C9137" s="23">
        <v>0.6</v>
      </c>
      <c r="D9137" s="23">
        <v>3000</v>
      </c>
      <c r="E9137" s="23">
        <v>10</v>
      </c>
      <c r="F9137" s="23">
        <v>30</v>
      </c>
      <c r="G9137" s="23">
        <v>10</v>
      </c>
      <c r="H9137" s="25">
        <v>12.56481552</v>
      </c>
    </row>
    <row r="9138" spans="1:8">
      <c r="A9138" s="23">
        <v>9135</v>
      </c>
      <c r="B9138" s="23">
        <v>1500</v>
      </c>
      <c r="C9138" s="23">
        <v>0.6</v>
      </c>
      <c r="D9138" s="23">
        <v>3000</v>
      </c>
      <c r="E9138" s="23">
        <v>10</v>
      </c>
      <c r="F9138" s="23">
        <v>30</v>
      </c>
      <c r="G9138" s="23">
        <v>40</v>
      </c>
      <c r="H9138" s="25">
        <v>10.73007584</v>
      </c>
    </row>
    <row r="9139" spans="1:8">
      <c r="A9139" s="23">
        <v>9136</v>
      </c>
      <c r="B9139" s="23">
        <v>1500</v>
      </c>
      <c r="C9139" s="23">
        <v>0.6</v>
      </c>
      <c r="D9139" s="23">
        <v>3000</v>
      </c>
      <c r="E9139" s="23">
        <v>10</v>
      </c>
      <c r="F9139" s="23">
        <v>30</v>
      </c>
      <c r="G9139" s="23">
        <v>70</v>
      </c>
      <c r="H9139" s="25">
        <v>9.8238916399999994</v>
      </c>
    </row>
    <row r="9140" spans="1:8">
      <c r="A9140" s="23">
        <v>9137</v>
      </c>
      <c r="B9140" s="23">
        <v>1500</v>
      </c>
      <c r="C9140" s="23">
        <v>0.6</v>
      </c>
      <c r="D9140" s="23">
        <v>3000</v>
      </c>
      <c r="E9140" s="23">
        <v>10</v>
      </c>
      <c r="F9140" s="23">
        <v>30</v>
      </c>
      <c r="G9140" s="23">
        <v>100</v>
      </c>
      <c r="H9140" s="25">
        <v>9.1617736819999998</v>
      </c>
    </row>
    <row r="9141" spans="1:8">
      <c r="A9141" s="23">
        <v>9138</v>
      </c>
      <c r="B9141" s="23">
        <v>1500</v>
      </c>
      <c r="C9141" s="23">
        <v>0.6</v>
      </c>
      <c r="D9141" s="23">
        <v>3000</v>
      </c>
      <c r="E9141" s="23">
        <v>10</v>
      </c>
      <c r="F9141" s="23">
        <v>60</v>
      </c>
      <c r="G9141" s="23">
        <v>0</v>
      </c>
      <c r="H9141" s="25">
        <v>12.4582386</v>
      </c>
    </row>
    <row r="9142" spans="1:8">
      <c r="A9142" s="23">
        <v>9139</v>
      </c>
      <c r="B9142" s="23">
        <v>1500</v>
      </c>
      <c r="C9142" s="23">
        <v>0.6</v>
      </c>
      <c r="D9142" s="23">
        <v>3000</v>
      </c>
      <c r="E9142" s="23">
        <v>10</v>
      </c>
      <c r="F9142" s="23">
        <v>60</v>
      </c>
      <c r="G9142" s="23">
        <v>5</v>
      </c>
      <c r="H9142" s="25">
        <v>9.6063709260000003</v>
      </c>
    </row>
    <row r="9143" spans="1:8">
      <c r="A9143" s="23">
        <v>9140</v>
      </c>
      <c r="B9143" s="23">
        <v>1500</v>
      </c>
      <c r="C9143" s="23">
        <v>0.6</v>
      </c>
      <c r="D9143" s="23">
        <v>3000</v>
      </c>
      <c r="E9143" s="23">
        <v>10</v>
      </c>
      <c r="F9143" s="23">
        <v>60</v>
      </c>
      <c r="G9143" s="23">
        <v>10</v>
      </c>
      <c r="H9143" s="25">
        <v>8.9418811799999993</v>
      </c>
    </row>
    <row r="9144" spans="1:8">
      <c r="A9144" s="23">
        <v>9141</v>
      </c>
      <c r="B9144" s="23">
        <v>1500</v>
      </c>
      <c r="C9144" s="23">
        <v>0.6</v>
      </c>
      <c r="D9144" s="23">
        <v>3000</v>
      </c>
      <c r="E9144" s="23">
        <v>10</v>
      </c>
      <c r="F9144" s="23">
        <v>60</v>
      </c>
      <c r="G9144" s="23">
        <v>40</v>
      </c>
      <c r="H9144" s="25">
        <v>0</v>
      </c>
    </row>
    <row r="9145" spans="1:8">
      <c r="A9145" s="23">
        <v>9142</v>
      </c>
      <c r="B9145" s="23">
        <v>1500</v>
      </c>
      <c r="C9145" s="23">
        <v>0.6</v>
      </c>
      <c r="D9145" s="23">
        <v>3000</v>
      </c>
      <c r="E9145" s="23">
        <v>10</v>
      </c>
      <c r="F9145" s="23">
        <v>60</v>
      </c>
      <c r="G9145" s="23">
        <v>70</v>
      </c>
      <c r="H9145" s="25">
        <v>0</v>
      </c>
    </row>
    <row r="9146" spans="1:8">
      <c r="A9146" s="23">
        <v>9143</v>
      </c>
      <c r="B9146" s="23">
        <v>1500</v>
      </c>
      <c r="C9146" s="23">
        <v>0.6</v>
      </c>
      <c r="D9146" s="23">
        <v>3000</v>
      </c>
      <c r="E9146" s="23">
        <v>10</v>
      </c>
      <c r="F9146" s="23">
        <v>60</v>
      </c>
      <c r="G9146" s="23">
        <v>100</v>
      </c>
      <c r="H9146" s="25">
        <v>0</v>
      </c>
    </row>
    <row r="9147" spans="1:8">
      <c r="A9147" s="23">
        <v>9144</v>
      </c>
      <c r="B9147" s="23">
        <v>1500</v>
      </c>
      <c r="C9147" s="23">
        <v>0.6</v>
      </c>
      <c r="D9147" s="23">
        <v>3000</v>
      </c>
      <c r="E9147" s="23">
        <v>20</v>
      </c>
      <c r="F9147" s="23">
        <v>0</v>
      </c>
      <c r="G9147" s="23">
        <v>0</v>
      </c>
      <c r="H9147" s="25">
        <v>17.739398959999999</v>
      </c>
    </row>
    <row r="9148" spans="1:8">
      <c r="A9148" s="23">
        <v>9145</v>
      </c>
      <c r="B9148" s="23">
        <v>1500</v>
      </c>
      <c r="C9148" s="23">
        <v>0.6</v>
      </c>
      <c r="D9148" s="23">
        <v>3000</v>
      </c>
      <c r="E9148" s="23">
        <v>20</v>
      </c>
      <c r="F9148" s="23">
        <v>0</v>
      </c>
      <c r="G9148" s="23">
        <v>5</v>
      </c>
      <c r="H9148" s="25">
        <v>15.374208449999999</v>
      </c>
    </row>
    <row r="9149" spans="1:8">
      <c r="A9149" s="23">
        <v>9146</v>
      </c>
      <c r="B9149" s="23">
        <v>1500</v>
      </c>
      <c r="C9149" s="23">
        <v>0.6</v>
      </c>
      <c r="D9149" s="23">
        <v>3000</v>
      </c>
      <c r="E9149" s="23">
        <v>20</v>
      </c>
      <c r="F9149" s="23">
        <v>0</v>
      </c>
      <c r="G9149" s="23">
        <v>10</v>
      </c>
      <c r="H9149" s="25">
        <v>14.0043478</v>
      </c>
    </row>
    <row r="9150" spans="1:8">
      <c r="A9150" s="23">
        <v>9147</v>
      </c>
      <c r="B9150" s="23">
        <v>1500</v>
      </c>
      <c r="C9150" s="23">
        <v>0.6</v>
      </c>
      <c r="D9150" s="23">
        <v>3000</v>
      </c>
      <c r="E9150" s="23">
        <v>20</v>
      </c>
      <c r="F9150" s="23">
        <v>0</v>
      </c>
      <c r="G9150" s="23">
        <v>40</v>
      </c>
      <c r="H9150" s="25">
        <v>11.81712914</v>
      </c>
    </row>
    <row r="9151" spans="1:8">
      <c r="A9151" s="23">
        <v>9148</v>
      </c>
      <c r="B9151" s="23">
        <v>1500</v>
      </c>
      <c r="C9151" s="23">
        <v>0.6</v>
      </c>
      <c r="D9151" s="23">
        <v>3000</v>
      </c>
      <c r="E9151" s="23">
        <v>20</v>
      </c>
      <c r="F9151" s="23">
        <v>0</v>
      </c>
      <c r="G9151" s="23">
        <v>70</v>
      </c>
      <c r="H9151" s="25">
        <v>10.75243568</v>
      </c>
    </row>
    <row r="9152" spans="1:8">
      <c r="A9152" s="23">
        <v>9149</v>
      </c>
      <c r="B9152" s="23">
        <v>1500</v>
      </c>
      <c r="C9152" s="23">
        <v>0.6</v>
      </c>
      <c r="D9152" s="23">
        <v>3000</v>
      </c>
      <c r="E9152" s="23">
        <v>20</v>
      </c>
      <c r="F9152" s="23">
        <v>0</v>
      </c>
      <c r="G9152" s="23">
        <v>100</v>
      </c>
      <c r="H9152" s="25">
        <v>9.9777812959999999</v>
      </c>
    </row>
    <row r="9153" spans="1:8">
      <c r="A9153" s="23">
        <v>9150</v>
      </c>
      <c r="B9153" s="23">
        <v>1500</v>
      </c>
      <c r="C9153" s="23">
        <v>0.6</v>
      </c>
      <c r="D9153" s="23">
        <v>3000</v>
      </c>
      <c r="E9153" s="23">
        <v>20</v>
      </c>
      <c r="F9153" s="23">
        <v>30</v>
      </c>
      <c r="G9153" s="23">
        <v>0</v>
      </c>
      <c r="H9153" s="25">
        <v>16.608655930000001</v>
      </c>
    </row>
    <row r="9154" spans="1:8">
      <c r="A9154" s="23">
        <v>9151</v>
      </c>
      <c r="B9154" s="23">
        <v>1500</v>
      </c>
      <c r="C9154" s="23">
        <v>0.6</v>
      </c>
      <c r="D9154" s="23">
        <v>3000</v>
      </c>
      <c r="E9154" s="23">
        <v>20</v>
      </c>
      <c r="F9154" s="23">
        <v>30</v>
      </c>
      <c r="G9154" s="23">
        <v>5</v>
      </c>
      <c r="H9154" s="25">
        <v>13.851554869999999</v>
      </c>
    </row>
    <row r="9155" spans="1:8">
      <c r="A9155" s="23">
        <v>9152</v>
      </c>
      <c r="B9155" s="23">
        <v>1500</v>
      </c>
      <c r="C9155" s="23">
        <v>0.6</v>
      </c>
      <c r="D9155" s="23">
        <v>3000</v>
      </c>
      <c r="E9155" s="23">
        <v>20</v>
      </c>
      <c r="F9155" s="23">
        <v>30</v>
      </c>
      <c r="G9155" s="23">
        <v>10</v>
      </c>
      <c r="H9155" s="25">
        <v>12.6715622</v>
      </c>
    </row>
    <row r="9156" spans="1:8">
      <c r="A9156" s="23">
        <v>9153</v>
      </c>
      <c r="B9156" s="23">
        <v>1500</v>
      </c>
      <c r="C9156" s="23">
        <v>0.6</v>
      </c>
      <c r="D9156" s="23">
        <v>3000</v>
      </c>
      <c r="E9156" s="23">
        <v>20</v>
      </c>
      <c r="F9156" s="23">
        <v>30</v>
      </c>
      <c r="G9156" s="23">
        <v>40</v>
      </c>
      <c r="H9156" s="25">
        <v>10.80136871</v>
      </c>
    </row>
    <row r="9157" spans="1:8">
      <c r="A9157" s="23">
        <v>9154</v>
      </c>
      <c r="B9157" s="23">
        <v>1500</v>
      </c>
      <c r="C9157" s="23">
        <v>0.6</v>
      </c>
      <c r="D9157" s="23">
        <v>3000</v>
      </c>
      <c r="E9157" s="23">
        <v>20</v>
      </c>
      <c r="F9157" s="23">
        <v>30</v>
      </c>
      <c r="G9157" s="23">
        <v>70</v>
      </c>
      <c r="H9157" s="25">
        <v>9.8802013399999993</v>
      </c>
    </row>
    <row r="9158" spans="1:8">
      <c r="A9158" s="23">
        <v>9155</v>
      </c>
      <c r="B9158" s="23">
        <v>1500</v>
      </c>
      <c r="C9158" s="23">
        <v>0.6</v>
      </c>
      <c r="D9158" s="23">
        <v>3000</v>
      </c>
      <c r="E9158" s="23">
        <v>20</v>
      </c>
      <c r="F9158" s="23">
        <v>30</v>
      </c>
      <c r="G9158" s="23">
        <v>100</v>
      </c>
      <c r="H9158" s="25">
        <v>9.2082662580000001</v>
      </c>
    </row>
    <row r="9159" spans="1:8">
      <c r="A9159" s="23">
        <v>9156</v>
      </c>
      <c r="B9159" s="23">
        <v>1500</v>
      </c>
      <c r="C9159" s="23">
        <v>0.6</v>
      </c>
      <c r="D9159" s="23">
        <v>3000</v>
      </c>
      <c r="E9159" s="23">
        <v>20</v>
      </c>
      <c r="F9159" s="23">
        <v>60</v>
      </c>
      <c r="G9159" s="23">
        <v>0</v>
      </c>
      <c r="H9159" s="25">
        <v>12.52879429</v>
      </c>
    </row>
    <row r="9160" spans="1:8">
      <c r="A9160" s="23">
        <v>9157</v>
      </c>
      <c r="B9160" s="23">
        <v>1500</v>
      </c>
      <c r="C9160" s="23">
        <v>0.6</v>
      </c>
      <c r="D9160" s="23">
        <v>3000</v>
      </c>
      <c r="E9160" s="23">
        <v>20</v>
      </c>
      <c r="F9160" s="23">
        <v>60</v>
      </c>
      <c r="G9160" s="23">
        <v>5</v>
      </c>
      <c r="H9160" s="25">
        <v>9.6618328089999999</v>
      </c>
    </row>
    <row r="9161" spans="1:8">
      <c r="A9161" s="23">
        <v>9158</v>
      </c>
      <c r="B9161" s="23">
        <v>1500</v>
      </c>
      <c r="C9161" s="23">
        <v>0.6</v>
      </c>
      <c r="D9161" s="23">
        <v>3000</v>
      </c>
      <c r="E9161" s="23">
        <v>20</v>
      </c>
      <c r="F9161" s="23">
        <v>60</v>
      </c>
      <c r="G9161" s="23">
        <v>10</v>
      </c>
      <c r="H9161" s="25">
        <v>8.9885606770000006</v>
      </c>
    </row>
    <row r="9162" spans="1:8">
      <c r="A9162" s="23">
        <v>9159</v>
      </c>
      <c r="B9162" s="23">
        <v>1500</v>
      </c>
      <c r="C9162" s="23">
        <v>0.6</v>
      </c>
      <c r="D9162" s="23">
        <v>3000</v>
      </c>
      <c r="E9162" s="23">
        <v>20</v>
      </c>
      <c r="F9162" s="23">
        <v>60</v>
      </c>
      <c r="G9162" s="23">
        <v>40</v>
      </c>
      <c r="H9162" s="25">
        <v>0</v>
      </c>
    </row>
    <row r="9163" spans="1:8">
      <c r="A9163" s="23">
        <v>9160</v>
      </c>
      <c r="B9163" s="23">
        <v>1500</v>
      </c>
      <c r="C9163" s="23">
        <v>0.6</v>
      </c>
      <c r="D9163" s="23">
        <v>3000</v>
      </c>
      <c r="E9163" s="23">
        <v>20</v>
      </c>
      <c r="F9163" s="23">
        <v>60</v>
      </c>
      <c r="G9163" s="23">
        <v>70</v>
      </c>
      <c r="H9163" s="25">
        <v>0</v>
      </c>
    </row>
    <row r="9164" spans="1:8">
      <c r="A9164" s="23">
        <v>9161</v>
      </c>
      <c r="B9164" s="23">
        <v>1500</v>
      </c>
      <c r="C9164" s="23">
        <v>0.6</v>
      </c>
      <c r="D9164" s="23">
        <v>3000</v>
      </c>
      <c r="E9164" s="23">
        <v>20</v>
      </c>
      <c r="F9164" s="23">
        <v>60</v>
      </c>
      <c r="G9164" s="23">
        <v>100</v>
      </c>
      <c r="H9164" s="25">
        <v>0</v>
      </c>
    </row>
    <row r="9165" spans="1:8">
      <c r="A9165" s="23">
        <v>9162</v>
      </c>
      <c r="B9165" s="23">
        <v>1500</v>
      </c>
      <c r="C9165" s="23">
        <v>0.6</v>
      </c>
      <c r="D9165" s="23">
        <v>3000</v>
      </c>
      <c r="E9165" s="23">
        <v>50</v>
      </c>
      <c r="F9165" s="23">
        <v>0</v>
      </c>
      <c r="G9165" s="23">
        <v>0</v>
      </c>
      <c r="H9165" s="25">
        <v>17.81503296</v>
      </c>
    </row>
    <row r="9166" spans="1:8">
      <c r="A9166" s="23">
        <v>9163</v>
      </c>
      <c r="B9166" s="23">
        <v>1500</v>
      </c>
      <c r="C9166" s="23">
        <v>0.6</v>
      </c>
      <c r="D9166" s="23">
        <v>3000</v>
      </c>
      <c r="E9166" s="23">
        <v>50</v>
      </c>
      <c r="F9166" s="23">
        <v>0</v>
      </c>
      <c r="G9166" s="23">
        <v>5</v>
      </c>
      <c r="H9166" s="25">
        <v>15.470828060000001</v>
      </c>
    </row>
    <row r="9167" spans="1:8">
      <c r="A9167" s="23">
        <v>9164</v>
      </c>
      <c r="B9167" s="23">
        <v>1500</v>
      </c>
      <c r="C9167" s="23">
        <v>0.6</v>
      </c>
      <c r="D9167" s="23">
        <v>3000</v>
      </c>
      <c r="E9167" s="23">
        <v>50</v>
      </c>
      <c r="F9167" s="23">
        <v>0</v>
      </c>
      <c r="G9167" s="23">
        <v>10</v>
      </c>
      <c r="H9167" s="25">
        <v>14.08243847</v>
      </c>
    </row>
    <row r="9168" spans="1:8">
      <c r="A9168" s="23">
        <v>9165</v>
      </c>
      <c r="B9168" s="23">
        <v>1500</v>
      </c>
      <c r="C9168" s="23">
        <v>0.6</v>
      </c>
      <c r="D9168" s="23">
        <v>3000</v>
      </c>
      <c r="E9168" s="23">
        <v>50</v>
      </c>
      <c r="F9168" s="23">
        <v>0</v>
      </c>
      <c r="G9168" s="23">
        <v>40</v>
      </c>
      <c r="H9168" s="25">
        <v>11.868475910000001</v>
      </c>
    </row>
    <row r="9169" spans="1:8">
      <c r="A9169" s="23">
        <v>9166</v>
      </c>
      <c r="B9169" s="23">
        <v>1500</v>
      </c>
      <c r="C9169" s="23">
        <v>0.6</v>
      </c>
      <c r="D9169" s="23">
        <v>3000</v>
      </c>
      <c r="E9169" s="23">
        <v>50</v>
      </c>
      <c r="F9169" s="23">
        <v>0</v>
      </c>
      <c r="G9169" s="23">
        <v>70</v>
      </c>
      <c r="H9169" s="25">
        <v>10.79270268</v>
      </c>
    </row>
    <row r="9170" spans="1:8">
      <c r="A9170" s="23">
        <v>9167</v>
      </c>
      <c r="B9170" s="23">
        <v>1500</v>
      </c>
      <c r="C9170" s="23">
        <v>0.6</v>
      </c>
      <c r="D9170" s="23">
        <v>3000</v>
      </c>
      <c r="E9170" s="23">
        <v>50</v>
      </c>
      <c r="F9170" s="23">
        <v>0</v>
      </c>
      <c r="G9170" s="23">
        <v>100</v>
      </c>
      <c r="H9170" s="25">
        <v>10.010868070000001</v>
      </c>
    </row>
    <row r="9171" spans="1:8">
      <c r="A9171" s="23">
        <v>9168</v>
      </c>
      <c r="B9171" s="23">
        <v>1500</v>
      </c>
      <c r="C9171" s="23">
        <v>0.6</v>
      </c>
      <c r="D9171" s="23">
        <v>3000</v>
      </c>
      <c r="E9171" s="23">
        <v>50</v>
      </c>
      <c r="F9171" s="23">
        <v>30</v>
      </c>
      <c r="G9171" s="23">
        <v>0</v>
      </c>
      <c r="H9171" s="25">
        <v>16.673095700000001</v>
      </c>
    </row>
    <row r="9172" spans="1:8">
      <c r="A9172" s="23">
        <v>9169</v>
      </c>
      <c r="B9172" s="23">
        <v>1500</v>
      </c>
      <c r="C9172" s="23">
        <v>0.6</v>
      </c>
      <c r="D9172" s="23">
        <v>3000</v>
      </c>
      <c r="E9172" s="23">
        <v>50</v>
      </c>
      <c r="F9172" s="23">
        <v>30</v>
      </c>
      <c r="G9172" s="23">
        <v>5</v>
      </c>
      <c r="H9172" s="25">
        <v>13.9277935</v>
      </c>
    </row>
    <row r="9173" spans="1:8">
      <c r="A9173" s="23">
        <v>9170</v>
      </c>
      <c r="B9173" s="23">
        <v>1500</v>
      </c>
      <c r="C9173" s="23">
        <v>0.6</v>
      </c>
      <c r="D9173" s="23">
        <v>3000</v>
      </c>
      <c r="E9173" s="23">
        <v>50</v>
      </c>
      <c r="F9173" s="23">
        <v>30</v>
      </c>
      <c r="G9173" s="23">
        <v>10</v>
      </c>
      <c r="H9173" s="25">
        <v>12.73364353</v>
      </c>
    </row>
    <row r="9174" spans="1:8">
      <c r="A9174" s="23">
        <v>9171</v>
      </c>
      <c r="B9174" s="23">
        <v>1500</v>
      </c>
      <c r="C9174" s="23">
        <v>0.6</v>
      </c>
      <c r="D9174" s="23">
        <v>3000</v>
      </c>
      <c r="E9174" s="23">
        <v>50</v>
      </c>
      <c r="F9174" s="23">
        <v>30</v>
      </c>
      <c r="G9174" s="23">
        <v>40</v>
      </c>
      <c r="H9174" s="25">
        <v>10.84293366</v>
      </c>
    </row>
    <row r="9175" spans="1:8">
      <c r="A9175" s="23">
        <v>9172</v>
      </c>
      <c r="B9175" s="23">
        <v>1500</v>
      </c>
      <c r="C9175" s="23">
        <v>0.6</v>
      </c>
      <c r="D9175" s="23">
        <v>3000</v>
      </c>
      <c r="E9175" s="23">
        <v>50</v>
      </c>
      <c r="F9175" s="23">
        <v>30</v>
      </c>
      <c r="G9175" s="23">
        <v>70</v>
      </c>
      <c r="H9175" s="25">
        <v>9.9130992889999998</v>
      </c>
    </row>
    <row r="9176" spans="1:8">
      <c r="A9176" s="23">
        <v>9173</v>
      </c>
      <c r="B9176" s="23">
        <v>1500</v>
      </c>
      <c r="C9176" s="23">
        <v>0.6</v>
      </c>
      <c r="D9176" s="23">
        <v>3000</v>
      </c>
      <c r="E9176" s="23">
        <v>50</v>
      </c>
      <c r="F9176" s="23">
        <v>30</v>
      </c>
      <c r="G9176" s="23">
        <v>100</v>
      </c>
      <c r="H9176" s="25">
        <v>9.2354812620000004</v>
      </c>
    </row>
    <row r="9177" spans="1:8">
      <c r="A9177" s="23">
        <v>9174</v>
      </c>
      <c r="B9177" s="23">
        <v>1500</v>
      </c>
      <c r="C9177" s="23">
        <v>0.6</v>
      </c>
      <c r="D9177" s="23">
        <v>3000</v>
      </c>
      <c r="E9177" s="23">
        <v>50</v>
      </c>
      <c r="F9177" s="23">
        <v>60</v>
      </c>
      <c r="G9177" s="23">
        <v>0</v>
      </c>
      <c r="H9177" s="25">
        <v>12.56965065</v>
      </c>
    </row>
    <row r="9178" spans="1:8">
      <c r="A9178" s="23">
        <v>9175</v>
      </c>
      <c r="B9178" s="23">
        <v>1500</v>
      </c>
      <c r="C9178" s="23">
        <v>0.6</v>
      </c>
      <c r="D9178" s="23">
        <v>3000</v>
      </c>
      <c r="E9178" s="23">
        <v>50</v>
      </c>
      <c r="F9178" s="23">
        <v>60</v>
      </c>
      <c r="G9178" s="23">
        <v>5</v>
      </c>
      <c r="H9178" s="25">
        <v>9.6942682270000002</v>
      </c>
    </row>
    <row r="9179" spans="1:8">
      <c r="A9179" s="23">
        <v>9176</v>
      </c>
      <c r="B9179" s="23">
        <v>1500</v>
      </c>
      <c r="C9179" s="23">
        <v>0.6</v>
      </c>
      <c r="D9179" s="23">
        <v>3000</v>
      </c>
      <c r="E9179" s="23">
        <v>50</v>
      </c>
      <c r="F9179" s="23">
        <v>60</v>
      </c>
      <c r="G9179" s="23">
        <v>10</v>
      </c>
      <c r="H9179" s="25">
        <v>9.0159215929999998</v>
      </c>
    </row>
    <row r="9180" spans="1:8">
      <c r="A9180" s="23">
        <v>9177</v>
      </c>
      <c r="B9180" s="23">
        <v>1500</v>
      </c>
      <c r="C9180" s="23">
        <v>0.6</v>
      </c>
      <c r="D9180" s="23">
        <v>3000</v>
      </c>
      <c r="E9180" s="23">
        <v>50</v>
      </c>
      <c r="F9180" s="23">
        <v>60</v>
      </c>
      <c r="G9180" s="23">
        <v>40</v>
      </c>
      <c r="H9180" s="25">
        <v>0</v>
      </c>
    </row>
    <row r="9181" spans="1:8">
      <c r="A9181" s="23">
        <v>9178</v>
      </c>
      <c r="B9181" s="23">
        <v>1500</v>
      </c>
      <c r="C9181" s="23">
        <v>0.6</v>
      </c>
      <c r="D9181" s="23">
        <v>3000</v>
      </c>
      <c r="E9181" s="23">
        <v>50</v>
      </c>
      <c r="F9181" s="23">
        <v>60</v>
      </c>
      <c r="G9181" s="23">
        <v>70</v>
      </c>
      <c r="H9181" s="25">
        <v>0</v>
      </c>
    </row>
    <row r="9182" spans="1:8">
      <c r="A9182" s="23">
        <v>9179</v>
      </c>
      <c r="B9182" s="23">
        <v>1500</v>
      </c>
      <c r="C9182" s="23">
        <v>0.6</v>
      </c>
      <c r="D9182" s="23">
        <v>3000</v>
      </c>
      <c r="E9182" s="23">
        <v>50</v>
      </c>
      <c r="F9182" s="23">
        <v>60</v>
      </c>
      <c r="G9182" s="23">
        <v>100</v>
      </c>
      <c r="H9182" s="25">
        <v>0</v>
      </c>
    </row>
    <row r="9183" spans="1:8">
      <c r="A9183" s="23">
        <v>9180</v>
      </c>
      <c r="B9183" s="23">
        <v>1500</v>
      </c>
      <c r="C9183" s="23">
        <v>0.5</v>
      </c>
      <c r="D9183" s="23">
        <v>10</v>
      </c>
      <c r="E9183" s="23">
        <v>1</v>
      </c>
      <c r="F9183" s="23">
        <v>0</v>
      </c>
      <c r="G9183" s="23">
        <v>0</v>
      </c>
      <c r="H9183" s="25">
        <v>0</v>
      </c>
    </row>
    <row r="9184" spans="1:8">
      <c r="A9184" s="23">
        <v>9181</v>
      </c>
      <c r="B9184" s="23">
        <v>1500</v>
      </c>
      <c r="C9184" s="23">
        <v>0.5</v>
      </c>
      <c r="D9184" s="23">
        <v>10</v>
      </c>
      <c r="E9184" s="23">
        <v>1</v>
      </c>
      <c r="F9184" s="23">
        <v>0</v>
      </c>
      <c r="G9184" s="23">
        <v>5</v>
      </c>
      <c r="H9184" s="25">
        <v>0</v>
      </c>
    </row>
    <row r="9185" spans="1:8">
      <c r="A9185" s="23">
        <v>9182</v>
      </c>
      <c r="B9185" s="23">
        <v>1500</v>
      </c>
      <c r="C9185" s="23">
        <v>0.5</v>
      </c>
      <c r="D9185" s="23">
        <v>10</v>
      </c>
      <c r="E9185" s="23">
        <v>1</v>
      </c>
      <c r="F9185" s="23">
        <v>0</v>
      </c>
      <c r="G9185" s="23">
        <v>10</v>
      </c>
      <c r="H9185" s="25">
        <v>0</v>
      </c>
    </row>
    <row r="9186" spans="1:8">
      <c r="A9186" s="23">
        <v>9183</v>
      </c>
      <c r="B9186" s="23">
        <v>1500</v>
      </c>
      <c r="C9186" s="23">
        <v>0.5</v>
      </c>
      <c r="D9186" s="23">
        <v>10</v>
      </c>
      <c r="E9186" s="23">
        <v>1</v>
      </c>
      <c r="F9186" s="23">
        <v>0</v>
      </c>
      <c r="G9186" s="23">
        <v>40</v>
      </c>
      <c r="H9186" s="25">
        <v>0</v>
      </c>
    </row>
    <row r="9187" spans="1:8">
      <c r="A9187" s="23">
        <v>9184</v>
      </c>
      <c r="B9187" s="23">
        <v>1500</v>
      </c>
      <c r="C9187" s="23">
        <v>0.5</v>
      </c>
      <c r="D9187" s="23">
        <v>10</v>
      </c>
      <c r="E9187" s="23">
        <v>1</v>
      </c>
      <c r="F9187" s="23">
        <v>0</v>
      </c>
      <c r="G9187" s="23">
        <v>70</v>
      </c>
      <c r="H9187" s="25">
        <v>0</v>
      </c>
    </row>
    <row r="9188" spans="1:8">
      <c r="A9188" s="23">
        <v>9185</v>
      </c>
      <c r="B9188" s="23">
        <v>1500</v>
      </c>
      <c r="C9188" s="23">
        <v>0.5</v>
      </c>
      <c r="D9188" s="23">
        <v>10</v>
      </c>
      <c r="E9188" s="23">
        <v>1</v>
      </c>
      <c r="F9188" s="23">
        <v>0</v>
      </c>
      <c r="G9188" s="23">
        <v>100</v>
      </c>
      <c r="H9188" s="25">
        <v>0</v>
      </c>
    </row>
    <row r="9189" spans="1:8">
      <c r="A9189" s="23">
        <v>9186</v>
      </c>
      <c r="B9189" s="23">
        <v>1500</v>
      </c>
      <c r="C9189" s="23">
        <v>0.5</v>
      </c>
      <c r="D9189" s="23">
        <v>10</v>
      </c>
      <c r="E9189" s="23">
        <v>1</v>
      </c>
      <c r="F9189" s="23">
        <v>30</v>
      </c>
      <c r="G9189" s="23">
        <v>0</v>
      </c>
      <c r="H9189" s="25">
        <v>0</v>
      </c>
    </row>
    <row r="9190" spans="1:8">
      <c r="A9190" s="23">
        <v>9187</v>
      </c>
      <c r="B9190" s="23">
        <v>1500</v>
      </c>
      <c r="C9190" s="23">
        <v>0.5</v>
      </c>
      <c r="D9190" s="23">
        <v>10</v>
      </c>
      <c r="E9190" s="23">
        <v>1</v>
      </c>
      <c r="F9190" s="23">
        <v>30</v>
      </c>
      <c r="G9190" s="23">
        <v>5</v>
      </c>
      <c r="H9190" s="25">
        <v>0</v>
      </c>
    </row>
    <row r="9191" spans="1:8">
      <c r="A9191" s="23">
        <v>9188</v>
      </c>
      <c r="B9191" s="23">
        <v>1500</v>
      </c>
      <c r="C9191" s="23">
        <v>0.5</v>
      </c>
      <c r="D9191" s="23">
        <v>10</v>
      </c>
      <c r="E9191" s="23">
        <v>1</v>
      </c>
      <c r="F9191" s="23">
        <v>30</v>
      </c>
      <c r="G9191" s="23">
        <v>10</v>
      </c>
      <c r="H9191" s="25">
        <v>0</v>
      </c>
    </row>
    <row r="9192" spans="1:8">
      <c r="A9192" s="23">
        <v>9189</v>
      </c>
      <c r="B9192" s="23">
        <v>1500</v>
      </c>
      <c r="C9192" s="23">
        <v>0.5</v>
      </c>
      <c r="D9192" s="23">
        <v>10</v>
      </c>
      <c r="E9192" s="23">
        <v>1</v>
      </c>
      <c r="F9192" s="23">
        <v>30</v>
      </c>
      <c r="G9192" s="23">
        <v>40</v>
      </c>
      <c r="H9192" s="25">
        <v>0</v>
      </c>
    </row>
    <row r="9193" spans="1:8">
      <c r="A9193" s="23">
        <v>9190</v>
      </c>
      <c r="B9193" s="23">
        <v>1500</v>
      </c>
      <c r="C9193" s="23">
        <v>0.5</v>
      </c>
      <c r="D9193" s="23">
        <v>10</v>
      </c>
      <c r="E9193" s="23">
        <v>1</v>
      </c>
      <c r="F9193" s="23">
        <v>30</v>
      </c>
      <c r="G9193" s="23">
        <v>70</v>
      </c>
      <c r="H9193" s="25">
        <v>0</v>
      </c>
    </row>
    <row r="9194" spans="1:8">
      <c r="A9194" s="23">
        <v>9191</v>
      </c>
      <c r="B9194" s="23">
        <v>1500</v>
      </c>
      <c r="C9194" s="23">
        <v>0.5</v>
      </c>
      <c r="D9194" s="23">
        <v>10</v>
      </c>
      <c r="E9194" s="23">
        <v>1</v>
      </c>
      <c r="F9194" s="23">
        <v>30</v>
      </c>
      <c r="G9194" s="23">
        <v>100</v>
      </c>
      <c r="H9194" s="25">
        <v>0</v>
      </c>
    </row>
    <row r="9195" spans="1:8">
      <c r="A9195" s="23">
        <v>9192</v>
      </c>
      <c r="B9195" s="23">
        <v>1500</v>
      </c>
      <c r="C9195" s="23">
        <v>0.5</v>
      </c>
      <c r="D9195" s="23">
        <v>10</v>
      </c>
      <c r="E9195" s="23">
        <v>1</v>
      </c>
      <c r="F9195" s="23">
        <v>60</v>
      </c>
      <c r="G9195" s="23">
        <v>0</v>
      </c>
      <c r="H9195" s="25">
        <v>0</v>
      </c>
    </row>
    <row r="9196" spans="1:8">
      <c r="A9196" s="23">
        <v>9193</v>
      </c>
      <c r="B9196" s="23">
        <v>1500</v>
      </c>
      <c r="C9196" s="23">
        <v>0.5</v>
      </c>
      <c r="D9196" s="23">
        <v>10</v>
      </c>
      <c r="E9196" s="23">
        <v>1</v>
      </c>
      <c r="F9196" s="23">
        <v>60</v>
      </c>
      <c r="G9196" s="23">
        <v>5</v>
      </c>
      <c r="H9196" s="25">
        <v>0</v>
      </c>
    </row>
    <row r="9197" spans="1:8">
      <c r="A9197" s="23">
        <v>9194</v>
      </c>
      <c r="B9197" s="23">
        <v>1500</v>
      </c>
      <c r="C9197" s="23">
        <v>0.5</v>
      </c>
      <c r="D9197" s="23">
        <v>10</v>
      </c>
      <c r="E9197" s="23">
        <v>1</v>
      </c>
      <c r="F9197" s="23">
        <v>60</v>
      </c>
      <c r="G9197" s="23">
        <v>10</v>
      </c>
      <c r="H9197" s="25">
        <v>0</v>
      </c>
    </row>
    <row r="9198" spans="1:8">
      <c r="A9198" s="23">
        <v>9195</v>
      </c>
      <c r="B9198" s="23">
        <v>1500</v>
      </c>
      <c r="C9198" s="23">
        <v>0.5</v>
      </c>
      <c r="D9198" s="23">
        <v>10</v>
      </c>
      <c r="E9198" s="23">
        <v>1</v>
      </c>
      <c r="F9198" s="23">
        <v>60</v>
      </c>
      <c r="G9198" s="23">
        <v>40</v>
      </c>
      <c r="H9198" s="25">
        <v>0</v>
      </c>
    </row>
    <row r="9199" spans="1:8">
      <c r="A9199" s="23">
        <v>9196</v>
      </c>
      <c r="B9199" s="23">
        <v>1500</v>
      </c>
      <c r="C9199" s="23">
        <v>0.5</v>
      </c>
      <c r="D9199" s="23">
        <v>10</v>
      </c>
      <c r="E9199" s="23">
        <v>1</v>
      </c>
      <c r="F9199" s="23">
        <v>60</v>
      </c>
      <c r="G9199" s="23">
        <v>70</v>
      </c>
      <c r="H9199" s="25">
        <v>0</v>
      </c>
    </row>
    <row r="9200" spans="1:8">
      <c r="A9200" s="23">
        <v>9197</v>
      </c>
      <c r="B9200" s="23">
        <v>1500</v>
      </c>
      <c r="C9200" s="23">
        <v>0.5</v>
      </c>
      <c r="D9200" s="23">
        <v>10</v>
      </c>
      <c r="E9200" s="23">
        <v>1</v>
      </c>
      <c r="F9200" s="23">
        <v>60</v>
      </c>
      <c r="G9200" s="23">
        <v>100</v>
      </c>
      <c r="H9200" s="25">
        <v>0</v>
      </c>
    </row>
    <row r="9201" spans="1:8">
      <c r="A9201" s="23">
        <v>9198</v>
      </c>
      <c r="B9201" s="23">
        <v>1500</v>
      </c>
      <c r="C9201" s="23">
        <v>0.5</v>
      </c>
      <c r="D9201" s="23">
        <v>10</v>
      </c>
      <c r="E9201" s="23">
        <v>5</v>
      </c>
      <c r="F9201" s="23">
        <v>0</v>
      </c>
      <c r="G9201" s="23">
        <v>0</v>
      </c>
      <c r="H9201" s="25">
        <v>0.54192835100000003</v>
      </c>
    </row>
    <row r="9202" spans="1:8">
      <c r="A9202" s="23">
        <v>9199</v>
      </c>
      <c r="B9202" s="23">
        <v>1500</v>
      </c>
      <c r="C9202" s="23">
        <v>0.5</v>
      </c>
      <c r="D9202" s="23">
        <v>10</v>
      </c>
      <c r="E9202" s="23">
        <v>5</v>
      </c>
      <c r="F9202" s="23">
        <v>0</v>
      </c>
      <c r="G9202" s="23">
        <v>5</v>
      </c>
      <c r="H9202" s="25">
        <v>0</v>
      </c>
    </row>
    <row r="9203" spans="1:8">
      <c r="A9203" s="23">
        <v>9200</v>
      </c>
      <c r="B9203" s="23">
        <v>1500</v>
      </c>
      <c r="C9203" s="23">
        <v>0.5</v>
      </c>
      <c r="D9203" s="23">
        <v>10</v>
      </c>
      <c r="E9203" s="23">
        <v>5</v>
      </c>
      <c r="F9203" s="23">
        <v>0</v>
      </c>
      <c r="G9203" s="23">
        <v>10</v>
      </c>
      <c r="H9203" s="25">
        <v>0</v>
      </c>
    </row>
    <row r="9204" spans="1:8">
      <c r="A9204" s="23">
        <v>9201</v>
      </c>
      <c r="B9204" s="23">
        <v>1500</v>
      </c>
      <c r="C9204" s="23">
        <v>0.5</v>
      </c>
      <c r="D9204" s="23">
        <v>10</v>
      </c>
      <c r="E9204" s="23">
        <v>5</v>
      </c>
      <c r="F9204" s="23">
        <v>0</v>
      </c>
      <c r="G9204" s="23">
        <v>40</v>
      </c>
      <c r="H9204" s="25">
        <v>0</v>
      </c>
    </row>
    <row r="9205" spans="1:8">
      <c r="A9205" s="23">
        <v>9202</v>
      </c>
      <c r="B9205" s="23">
        <v>1500</v>
      </c>
      <c r="C9205" s="23">
        <v>0.5</v>
      </c>
      <c r="D9205" s="23">
        <v>10</v>
      </c>
      <c r="E9205" s="23">
        <v>5</v>
      </c>
      <c r="F9205" s="23">
        <v>0</v>
      </c>
      <c r="G9205" s="23">
        <v>70</v>
      </c>
      <c r="H9205" s="25">
        <v>0</v>
      </c>
    </row>
    <row r="9206" spans="1:8">
      <c r="A9206" s="23">
        <v>9203</v>
      </c>
      <c r="B9206" s="23">
        <v>1500</v>
      </c>
      <c r="C9206" s="23">
        <v>0.5</v>
      </c>
      <c r="D9206" s="23">
        <v>10</v>
      </c>
      <c r="E9206" s="23">
        <v>5</v>
      </c>
      <c r="F9206" s="23">
        <v>0</v>
      </c>
      <c r="G9206" s="23">
        <v>100</v>
      </c>
      <c r="H9206" s="25">
        <v>0</v>
      </c>
    </row>
    <row r="9207" spans="1:8">
      <c r="A9207" s="23">
        <v>9204</v>
      </c>
      <c r="B9207" s="23">
        <v>1500</v>
      </c>
      <c r="C9207" s="23">
        <v>0.5</v>
      </c>
      <c r="D9207" s="23">
        <v>10</v>
      </c>
      <c r="E9207" s="23">
        <v>5</v>
      </c>
      <c r="F9207" s="23">
        <v>30</v>
      </c>
      <c r="G9207" s="23">
        <v>0</v>
      </c>
      <c r="H9207" s="25">
        <v>0.54171007900000001</v>
      </c>
    </row>
    <row r="9208" spans="1:8">
      <c r="A9208" s="23">
        <v>9205</v>
      </c>
      <c r="B9208" s="23">
        <v>1500</v>
      </c>
      <c r="C9208" s="23">
        <v>0.5</v>
      </c>
      <c r="D9208" s="23">
        <v>10</v>
      </c>
      <c r="E9208" s="23">
        <v>5</v>
      </c>
      <c r="F9208" s="23">
        <v>30</v>
      </c>
      <c r="G9208" s="23">
        <v>5</v>
      </c>
      <c r="H9208" s="25">
        <v>0</v>
      </c>
    </row>
    <row r="9209" spans="1:8">
      <c r="A9209" s="23">
        <v>9206</v>
      </c>
      <c r="B9209" s="23">
        <v>1500</v>
      </c>
      <c r="C9209" s="23">
        <v>0.5</v>
      </c>
      <c r="D9209" s="23">
        <v>10</v>
      </c>
      <c r="E9209" s="23">
        <v>5</v>
      </c>
      <c r="F9209" s="23">
        <v>30</v>
      </c>
      <c r="G9209" s="23">
        <v>10</v>
      </c>
      <c r="H9209" s="25">
        <v>0</v>
      </c>
    </row>
    <row r="9210" spans="1:8">
      <c r="A9210" s="23">
        <v>9207</v>
      </c>
      <c r="B9210" s="23">
        <v>1500</v>
      </c>
      <c r="C9210" s="23">
        <v>0.5</v>
      </c>
      <c r="D9210" s="23">
        <v>10</v>
      </c>
      <c r="E9210" s="23">
        <v>5</v>
      </c>
      <c r="F9210" s="23">
        <v>30</v>
      </c>
      <c r="G9210" s="23">
        <v>40</v>
      </c>
      <c r="H9210" s="25">
        <v>0</v>
      </c>
    </row>
    <row r="9211" spans="1:8">
      <c r="A9211" s="23">
        <v>9208</v>
      </c>
      <c r="B9211" s="23">
        <v>1500</v>
      </c>
      <c r="C9211" s="23">
        <v>0.5</v>
      </c>
      <c r="D9211" s="23">
        <v>10</v>
      </c>
      <c r="E9211" s="23">
        <v>5</v>
      </c>
      <c r="F9211" s="23">
        <v>30</v>
      </c>
      <c r="G9211" s="23">
        <v>70</v>
      </c>
      <c r="H9211" s="25">
        <v>0</v>
      </c>
    </row>
    <row r="9212" spans="1:8">
      <c r="A9212" s="23">
        <v>9209</v>
      </c>
      <c r="B9212" s="23">
        <v>1500</v>
      </c>
      <c r="C9212" s="23">
        <v>0.5</v>
      </c>
      <c r="D9212" s="23">
        <v>10</v>
      </c>
      <c r="E9212" s="23">
        <v>5</v>
      </c>
      <c r="F9212" s="23">
        <v>30</v>
      </c>
      <c r="G9212" s="23">
        <v>100</v>
      </c>
      <c r="H9212" s="25">
        <v>0</v>
      </c>
    </row>
    <row r="9213" spans="1:8">
      <c r="A9213" s="23">
        <v>9210</v>
      </c>
      <c r="B9213" s="23">
        <v>1500</v>
      </c>
      <c r="C9213" s="23">
        <v>0.5</v>
      </c>
      <c r="D9213" s="23">
        <v>10</v>
      </c>
      <c r="E9213" s="23">
        <v>5</v>
      </c>
      <c r="F9213" s="23">
        <v>60</v>
      </c>
      <c r="G9213" s="23">
        <v>0</v>
      </c>
      <c r="H9213" s="25">
        <v>0.540651679</v>
      </c>
    </row>
    <row r="9214" spans="1:8">
      <c r="A9214" s="23">
        <v>9211</v>
      </c>
      <c r="B9214" s="23">
        <v>1500</v>
      </c>
      <c r="C9214" s="23">
        <v>0.5</v>
      </c>
      <c r="D9214" s="23">
        <v>10</v>
      </c>
      <c r="E9214" s="23">
        <v>5</v>
      </c>
      <c r="F9214" s="23">
        <v>60</v>
      </c>
      <c r="G9214" s="23">
        <v>5</v>
      </c>
      <c r="H9214" s="25">
        <v>0</v>
      </c>
    </row>
    <row r="9215" spans="1:8">
      <c r="A9215" s="23">
        <v>9212</v>
      </c>
      <c r="B9215" s="23">
        <v>1500</v>
      </c>
      <c r="C9215" s="23">
        <v>0.5</v>
      </c>
      <c r="D9215" s="23">
        <v>10</v>
      </c>
      <c r="E9215" s="23">
        <v>5</v>
      </c>
      <c r="F9215" s="23">
        <v>60</v>
      </c>
      <c r="G9215" s="23">
        <v>10</v>
      </c>
      <c r="H9215" s="25">
        <v>0</v>
      </c>
    </row>
    <row r="9216" spans="1:8">
      <c r="A9216" s="23">
        <v>9213</v>
      </c>
      <c r="B9216" s="23">
        <v>1500</v>
      </c>
      <c r="C9216" s="23">
        <v>0.5</v>
      </c>
      <c r="D9216" s="23">
        <v>10</v>
      </c>
      <c r="E9216" s="23">
        <v>5</v>
      </c>
      <c r="F9216" s="23">
        <v>60</v>
      </c>
      <c r="G9216" s="23">
        <v>40</v>
      </c>
      <c r="H9216" s="25">
        <v>0</v>
      </c>
    </row>
    <row r="9217" spans="1:8">
      <c r="A9217" s="23">
        <v>9214</v>
      </c>
      <c r="B9217" s="23">
        <v>1500</v>
      </c>
      <c r="C9217" s="23">
        <v>0.5</v>
      </c>
      <c r="D9217" s="23">
        <v>10</v>
      </c>
      <c r="E9217" s="23">
        <v>5</v>
      </c>
      <c r="F9217" s="23">
        <v>60</v>
      </c>
      <c r="G9217" s="23">
        <v>70</v>
      </c>
      <c r="H9217" s="25">
        <v>0</v>
      </c>
    </row>
    <row r="9218" spans="1:8">
      <c r="A9218" s="23">
        <v>9215</v>
      </c>
      <c r="B9218" s="23">
        <v>1500</v>
      </c>
      <c r="C9218" s="23">
        <v>0.5</v>
      </c>
      <c r="D9218" s="23">
        <v>10</v>
      </c>
      <c r="E9218" s="23">
        <v>5</v>
      </c>
      <c r="F9218" s="23">
        <v>60</v>
      </c>
      <c r="G9218" s="23">
        <v>100</v>
      </c>
      <c r="H9218" s="25">
        <v>0</v>
      </c>
    </row>
    <row r="9219" spans="1:8">
      <c r="A9219" s="23">
        <v>9216</v>
      </c>
      <c r="B9219" s="23">
        <v>1500</v>
      </c>
      <c r="C9219" s="23">
        <v>0.5</v>
      </c>
      <c r="D9219" s="23">
        <v>10</v>
      </c>
      <c r="E9219" s="23">
        <v>10</v>
      </c>
      <c r="F9219" s="23">
        <v>0</v>
      </c>
      <c r="G9219" s="23">
        <v>0</v>
      </c>
      <c r="H9219" s="25">
        <v>1.0785516500000001</v>
      </c>
    </row>
    <row r="9220" spans="1:8">
      <c r="A9220" s="23">
        <v>9217</v>
      </c>
      <c r="B9220" s="23">
        <v>1500</v>
      </c>
      <c r="C9220" s="23">
        <v>0.5</v>
      </c>
      <c r="D9220" s="23">
        <v>10</v>
      </c>
      <c r="E9220" s="23">
        <v>10</v>
      </c>
      <c r="F9220" s="23">
        <v>0</v>
      </c>
      <c r="G9220" s="23">
        <v>5</v>
      </c>
      <c r="H9220" s="25">
        <v>0</v>
      </c>
    </row>
    <row r="9221" spans="1:8">
      <c r="A9221" s="23">
        <v>9218</v>
      </c>
      <c r="B9221" s="23">
        <v>1500</v>
      </c>
      <c r="C9221" s="23">
        <v>0.5</v>
      </c>
      <c r="D9221" s="23">
        <v>10</v>
      </c>
      <c r="E9221" s="23">
        <v>10</v>
      </c>
      <c r="F9221" s="23">
        <v>0</v>
      </c>
      <c r="G9221" s="23">
        <v>10</v>
      </c>
      <c r="H9221" s="25">
        <v>0</v>
      </c>
    </row>
    <row r="9222" spans="1:8">
      <c r="A9222" s="23">
        <v>9219</v>
      </c>
      <c r="B9222" s="23">
        <v>1500</v>
      </c>
      <c r="C9222" s="23">
        <v>0.5</v>
      </c>
      <c r="D9222" s="23">
        <v>10</v>
      </c>
      <c r="E9222" s="23">
        <v>10</v>
      </c>
      <c r="F9222" s="23">
        <v>0</v>
      </c>
      <c r="G9222" s="23">
        <v>40</v>
      </c>
      <c r="H9222" s="25">
        <v>0</v>
      </c>
    </row>
    <row r="9223" spans="1:8">
      <c r="A9223" s="23">
        <v>9220</v>
      </c>
      <c r="B9223" s="23">
        <v>1500</v>
      </c>
      <c r="C9223" s="23">
        <v>0.5</v>
      </c>
      <c r="D9223" s="23">
        <v>10</v>
      </c>
      <c r="E9223" s="23">
        <v>10</v>
      </c>
      <c r="F9223" s="23">
        <v>0</v>
      </c>
      <c r="G9223" s="23">
        <v>70</v>
      </c>
      <c r="H9223" s="25">
        <v>0</v>
      </c>
    </row>
    <row r="9224" spans="1:8">
      <c r="A9224" s="23">
        <v>9221</v>
      </c>
      <c r="B9224" s="23">
        <v>1500</v>
      </c>
      <c r="C9224" s="23">
        <v>0.5</v>
      </c>
      <c r="D9224" s="23">
        <v>10</v>
      </c>
      <c r="E9224" s="23">
        <v>10</v>
      </c>
      <c r="F9224" s="23">
        <v>0</v>
      </c>
      <c r="G9224" s="23">
        <v>100</v>
      </c>
      <c r="H9224" s="25">
        <v>0</v>
      </c>
    </row>
    <row r="9225" spans="1:8">
      <c r="A9225" s="23">
        <v>9222</v>
      </c>
      <c r="B9225" s="23">
        <v>1500</v>
      </c>
      <c r="C9225" s="23">
        <v>0.5</v>
      </c>
      <c r="D9225" s="23">
        <v>10</v>
      </c>
      <c r="E9225" s="23">
        <v>10</v>
      </c>
      <c r="F9225" s="23">
        <v>30</v>
      </c>
      <c r="G9225" s="23">
        <v>0</v>
      </c>
      <c r="H9225" s="25">
        <v>1.077120662</v>
      </c>
    </row>
    <row r="9226" spans="1:8">
      <c r="A9226" s="23">
        <v>9223</v>
      </c>
      <c r="B9226" s="23">
        <v>1500</v>
      </c>
      <c r="C9226" s="23">
        <v>0.5</v>
      </c>
      <c r="D9226" s="23">
        <v>10</v>
      </c>
      <c r="E9226" s="23">
        <v>10</v>
      </c>
      <c r="F9226" s="23">
        <v>30</v>
      </c>
      <c r="G9226" s="23">
        <v>5</v>
      </c>
      <c r="H9226" s="25">
        <v>0</v>
      </c>
    </row>
    <row r="9227" spans="1:8">
      <c r="A9227" s="23">
        <v>9224</v>
      </c>
      <c r="B9227" s="23">
        <v>1500</v>
      </c>
      <c r="C9227" s="23">
        <v>0.5</v>
      </c>
      <c r="D9227" s="23">
        <v>10</v>
      </c>
      <c r="E9227" s="23">
        <v>10</v>
      </c>
      <c r="F9227" s="23">
        <v>30</v>
      </c>
      <c r="G9227" s="23">
        <v>10</v>
      </c>
      <c r="H9227" s="25">
        <v>0</v>
      </c>
    </row>
    <row r="9228" spans="1:8">
      <c r="A9228" s="23">
        <v>9225</v>
      </c>
      <c r="B9228" s="23">
        <v>1500</v>
      </c>
      <c r="C9228" s="23">
        <v>0.5</v>
      </c>
      <c r="D9228" s="23">
        <v>10</v>
      </c>
      <c r="E9228" s="23">
        <v>10</v>
      </c>
      <c r="F9228" s="23">
        <v>30</v>
      </c>
      <c r="G9228" s="23">
        <v>40</v>
      </c>
      <c r="H9228" s="25">
        <v>0</v>
      </c>
    </row>
    <row r="9229" spans="1:8">
      <c r="A9229" s="23">
        <v>9226</v>
      </c>
      <c r="B9229" s="23">
        <v>1500</v>
      </c>
      <c r="C9229" s="23">
        <v>0.5</v>
      </c>
      <c r="D9229" s="23">
        <v>10</v>
      </c>
      <c r="E9229" s="23">
        <v>10</v>
      </c>
      <c r="F9229" s="23">
        <v>30</v>
      </c>
      <c r="G9229" s="23">
        <v>70</v>
      </c>
      <c r="H9229" s="25">
        <v>0</v>
      </c>
    </row>
    <row r="9230" spans="1:8">
      <c r="A9230" s="23">
        <v>9227</v>
      </c>
      <c r="B9230" s="23">
        <v>1500</v>
      </c>
      <c r="C9230" s="23">
        <v>0.5</v>
      </c>
      <c r="D9230" s="23">
        <v>10</v>
      </c>
      <c r="E9230" s="23">
        <v>10</v>
      </c>
      <c r="F9230" s="23">
        <v>30</v>
      </c>
      <c r="G9230" s="23">
        <v>100</v>
      </c>
      <c r="H9230" s="25">
        <v>0</v>
      </c>
    </row>
    <row r="9231" spans="1:8">
      <c r="A9231" s="23">
        <v>9228</v>
      </c>
      <c r="B9231" s="23">
        <v>1500</v>
      </c>
      <c r="C9231" s="23">
        <v>0.5</v>
      </c>
      <c r="D9231" s="23">
        <v>10</v>
      </c>
      <c r="E9231" s="23">
        <v>10</v>
      </c>
      <c r="F9231" s="23">
        <v>60</v>
      </c>
      <c r="G9231" s="23">
        <v>0</v>
      </c>
      <c r="H9231" s="25">
        <v>1.069920421</v>
      </c>
    </row>
    <row r="9232" spans="1:8">
      <c r="A9232" s="23">
        <v>9229</v>
      </c>
      <c r="B9232" s="23">
        <v>1500</v>
      </c>
      <c r="C9232" s="23">
        <v>0.5</v>
      </c>
      <c r="D9232" s="23">
        <v>10</v>
      </c>
      <c r="E9232" s="23">
        <v>10</v>
      </c>
      <c r="F9232" s="23">
        <v>60</v>
      </c>
      <c r="G9232" s="23">
        <v>5</v>
      </c>
      <c r="H9232" s="25">
        <v>0</v>
      </c>
    </row>
    <row r="9233" spans="1:8">
      <c r="A9233" s="23">
        <v>9230</v>
      </c>
      <c r="B9233" s="23">
        <v>1500</v>
      </c>
      <c r="C9233" s="23">
        <v>0.5</v>
      </c>
      <c r="D9233" s="23">
        <v>10</v>
      </c>
      <c r="E9233" s="23">
        <v>10</v>
      </c>
      <c r="F9233" s="23">
        <v>60</v>
      </c>
      <c r="G9233" s="23">
        <v>10</v>
      </c>
      <c r="H9233" s="25">
        <v>0</v>
      </c>
    </row>
    <row r="9234" spans="1:8">
      <c r="A9234" s="23">
        <v>9231</v>
      </c>
      <c r="B9234" s="23">
        <v>1500</v>
      </c>
      <c r="C9234" s="23">
        <v>0.5</v>
      </c>
      <c r="D9234" s="23">
        <v>10</v>
      </c>
      <c r="E9234" s="23">
        <v>10</v>
      </c>
      <c r="F9234" s="23">
        <v>60</v>
      </c>
      <c r="G9234" s="23">
        <v>40</v>
      </c>
      <c r="H9234" s="25">
        <v>0</v>
      </c>
    </row>
    <row r="9235" spans="1:8">
      <c r="A9235" s="23">
        <v>9232</v>
      </c>
      <c r="B9235" s="23">
        <v>1500</v>
      </c>
      <c r="C9235" s="23">
        <v>0.5</v>
      </c>
      <c r="D9235" s="23">
        <v>10</v>
      </c>
      <c r="E9235" s="23">
        <v>10</v>
      </c>
      <c r="F9235" s="23">
        <v>60</v>
      </c>
      <c r="G9235" s="23">
        <v>70</v>
      </c>
      <c r="H9235" s="25">
        <v>0</v>
      </c>
    </row>
    <row r="9236" spans="1:8">
      <c r="A9236" s="23">
        <v>9233</v>
      </c>
      <c r="B9236" s="23">
        <v>1500</v>
      </c>
      <c r="C9236" s="23">
        <v>0.5</v>
      </c>
      <c r="D9236" s="23">
        <v>10</v>
      </c>
      <c r="E9236" s="23">
        <v>10</v>
      </c>
      <c r="F9236" s="23">
        <v>60</v>
      </c>
      <c r="G9236" s="23">
        <v>100</v>
      </c>
      <c r="H9236" s="25">
        <v>0</v>
      </c>
    </row>
    <row r="9237" spans="1:8">
      <c r="A9237" s="23">
        <v>9234</v>
      </c>
      <c r="B9237" s="23">
        <v>1500</v>
      </c>
      <c r="C9237" s="23">
        <v>0.5</v>
      </c>
      <c r="D9237" s="23">
        <v>10</v>
      </c>
      <c r="E9237" s="23">
        <v>20</v>
      </c>
      <c r="F9237" s="23">
        <v>0</v>
      </c>
      <c r="G9237" s="23">
        <v>0</v>
      </c>
      <c r="H9237" s="25">
        <v>2.1153500080000001</v>
      </c>
    </row>
    <row r="9238" spans="1:8">
      <c r="A9238" s="23">
        <v>9235</v>
      </c>
      <c r="B9238" s="23">
        <v>1500</v>
      </c>
      <c r="C9238" s="23">
        <v>0.5</v>
      </c>
      <c r="D9238" s="23">
        <v>10</v>
      </c>
      <c r="E9238" s="23">
        <v>20</v>
      </c>
      <c r="F9238" s="23">
        <v>0</v>
      </c>
      <c r="G9238" s="23">
        <v>5</v>
      </c>
      <c r="H9238" s="25">
        <v>0</v>
      </c>
    </row>
    <row r="9239" spans="1:8">
      <c r="A9239" s="23">
        <v>9236</v>
      </c>
      <c r="B9239" s="23">
        <v>1500</v>
      </c>
      <c r="C9239" s="23">
        <v>0.5</v>
      </c>
      <c r="D9239" s="23">
        <v>10</v>
      </c>
      <c r="E9239" s="23">
        <v>20</v>
      </c>
      <c r="F9239" s="23">
        <v>0</v>
      </c>
      <c r="G9239" s="23">
        <v>10</v>
      </c>
      <c r="H9239" s="25">
        <v>0</v>
      </c>
    </row>
    <row r="9240" spans="1:8">
      <c r="A9240" s="23">
        <v>9237</v>
      </c>
      <c r="B9240" s="23">
        <v>1500</v>
      </c>
      <c r="C9240" s="23">
        <v>0.5</v>
      </c>
      <c r="D9240" s="23">
        <v>10</v>
      </c>
      <c r="E9240" s="23">
        <v>20</v>
      </c>
      <c r="F9240" s="23">
        <v>0</v>
      </c>
      <c r="G9240" s="23">
        <v>40</v>
      </c>
      <c r="H9240" s="25">
        <v>0</v>
      </c>
    </row>
    <row r="9241" spans="1:8">
      <c r="A9241" s="23">
        <v>9238</v>
      </c>
      <c r="B9241" s="23">
        <v>1500</v>
      </c>
      <c r="C9241" s="23">
        <v>0.5</v>
      </c>
      <c r="D9241" s="23">
        <v>10</v>
      </c>
      <c r="E9241" s="23">
        <v>20</v>
      </c>
      <c r="F9241" s="23">
        <v>0</v>
      </c>
      <c r="G9241" s="23">
        <v>70</v>
      </c>
      <c r="H9241" s="25">
        <v>0</v>
      </c>
    </row>
    <row r="9242" spans="1:8">
      <c r="A9242" s="23">
        <v>9239</v>
      </c>
      <c r="B9242" s="23">
        <v>1500</v>
      </c>
      <c r="C9242" s="23">
        <v>0.5</v>
      </c>
      <c r="D9242" s="23">
        <v>10</v>
      </c>
      <c r="E9242" s="23">
        <v>20</v>
      </c>
      <c r="F9242" s="23">
        <v>0</v>
      </c>
      <c r="G9242" s="23">
        <v>100</v>
      </c>
      <c r="H9242" s="25">
        <v>0</v>
      </c>
    </row>
    <row r="9243" spans="1:8">
      <c r="A9243" s="23">
        <v>9240</v>
      </c>
      <c r="B9243" s="23">
        <v>1500</v>
      </c>
      <c r="C9243" s="23">
        <v>0.5</v>
      </c>
      <c r="D9243" s="23">
        <v>10</v>
      </c>
      <c r="E9243" s="23">
        <v>20</v>
      </c>
      <c r="F9243" s="23">
        <v>30</v>
      </c>
      <c r="G9243" s="23">
        <v>0</v>
      </c>
      <c r="H9243" s="25">
        <v>2.1059811119999998</v>
      </c>
    </row>
    <row r="9244" spans="1:8">
      <c r="A9244" s="23">
        <v>9241</v>
      </c>
      <c r="B9244" s="23">
        <v>1500</v>
      </c>
      <c r="C9244" s="23">
        <v>0.5</v>
      </c>
      <c r="D9244" s="23">
        <v>10</v>
      </c>
      <c r="E9244" s="23">
        <v>20</v>
      </c>
      <c r="F9244" s="23">
        <v>30</v>
      </c>
      <c r="G9244" s="23">
        <v>5</v>
      </c>
      <c r="H9244" s="25">
        <v>0</v>
      </c>
    </row>
    <row r="9245" spans="1:8">
      <c r="A9245" s="23">
        <v>9242</v>
      </c>
      <c r="B9245" s="23">
        <v>1500</v>
      </c>
      <c r="C9245" s="23">
        <v>0.5</v>
      </c>
      <c r="D9245" s="23">
        <v>10</v>
      </c>
      <c r="E9245" s="23">
        <v>20</v>
      </c>
      <c r="F9245" s="23">
        <v>30</v>
      </c>
      <c r="G9245" s="23">
        <v>10</v>
      </c>
      <c r="H9245" s="25">
        <v>0</v>
      </c>
    </row>
    <row r="9246" spans="1:8">
      <c r="A9246" s="23">
        <v>9243</v>
      </c>
      <c r="B9246" s="23">
        <v>1500</v>
      </c>
      <c r="C9246" s="23">
        <v>0.5</v>
      </c>
      <c r="D9246" s="23">
        <v>10</v>
      </c>
      <c r="E9246" s="23">
        <v>20</v>
      </c>
      <c r="F9246" s="23">
        <v>30</v>
      </c>
      <c r="G9246" s="23">
        <v>40</v>
      </c>
      <c r="H9246" s="25">
        <v>0</v>
      </c>
    </row>
    <row r="9247" spans="1:8">
      <c r="A9247" s="23">
        <v>9244</v>
      </c>
      <c r="B9247" s="23">
        <v>1500</v>
      </c>
      <c r="C9247" s="23">
        <v>0.5</v>
      </c>
      <c r="D9247" s="23">
        <v>10</v>
      </c>
      <c r="E9247" s="23">
        <v>20</v>
      </c>
      <c r="F9247" s="23">
        <v>30</v>
      </c>
      <c r="G9247" s="23">
        <v>70</v>
      </c>
      <c r="H9247" s="25">
        <v>0</v>
      </c>
    </row>
    <row r="9248" spans="1:8">
      <c r="A9248" s="23">
        <v>9245</v>
      </c>
      <c r="B9248" s="23">
        <v>1500</v>
      </c>
      <c r="C9248" s="23">
        <v>0.5</v>
      </c>
      <c r="D9248" s="23">
        <v>10</v>
      </c>
      <c r="E9248" s="23">
        <v>20</v>
      </c>
      <c r="F9248" s="23">
        <v>30</v>
      </c>
      <c r="G9248" s="23">
        <v>100</v>
      </c>
      <c r="H9248" s="25">
        <v>0</v>
      </c>
    </row>
    <row r="9249" spans="1:8">
      <c r="A9249" s="23">
        <v>9246</v>
      </c>
      <c r="B9249" s="23">
        <v>1500</v>
      </c>
      <c r="C9249" s="23">
        <v>0.5</v>
      </c>
      <c r="D9249" s="23">
        <v>10</v>
      </c>
      <c r="E9249" s="23">
        <v>20</v>
      </c>
      <c r="F9249" s="23">
        <v>60</v>
      </c>
      <c r="G9249" s="23">
        <v>0</v>
      </c>
      <c r="H9249" s="25">
        <v>2.0592548850000001</v>
      </c>
    </row>
    <row r="9250" spans="1:8">
      <c r="A9250" s="23">
        <v>9247</v>
      </c>
      <c r="B9250" s="23">
        <v>1500</v>
      </c>
      <c r="C9250" s="23">
        <v>0.5</v>
      </c>
      <c r="D9250" s="23">
        <v>10</v>
      </c>
      <c r="E9250" s="23">
        <v>20</v>
      </c>
      <c r="F9250" s="23">
        <v>60</v>
      </c>
      <c r="G9250" s="23">
        <v>5</v>
      </c>
      <c r="H9250" s="25">
        <v>0</v>
      </c>
    </row>
    <row r="9251" spans="1:8">
      <c r="A9251" s="23">
        <v>9248</v>
      </c>
      <c r="B9251" s="23">
        <v>1500</v>
      </c>
      <c r="C9251" s="23">
        <v>0.5</v>
      </c>
      <c r="D9251" s="23">
        <v>10</v>
      </c>
      <c r="E9251" s="23">
        <v>20</v>
      </c>
      <c r="F9251" s="23">
        <v>60</v>
      </c>
      <c r="G9251" s="23">
        <v>10</v>
      </c>
      <c r="H9251" s="25">
        <v>0</v>
      </c>
    </row>
    <row r="9252" spans="1:8">
      <c r="A9252" s="23">
        <v>9249</v>
      </c>
      <c r="B9252" s="23">
        <v>1500</v>
      </c>
      <c r="C9252" s="23">
        <v>0.5</v>
      </c>
      <c r="D9252" s="23">
        <v>10</v>
      </c>
      <c r="E9252" s="23">
        <v>20</v>
      </c>
      <c r="F9252" s="23">
        <v>60</v>
      </c>
      <c r="G9252" s="23">
        <v>40</v>
      </c>
      <c r="H9252" s="25">
        <v>0</v>
      </c>
    </row>
    <row r="9253" spans="1:8">
      <c r="A9253" s="23">
        <v>9250</v>
      </c>
      <c r="B9253" s="23">
        <v>1500</v>
      </c>
      <c r="C9253" s="23">
        <v>0.5</v>
      </c>
      <c r="D9253" s="23">
        <v>10</v>
      </c>
      <c r="E9253" s="23">
        <v>20</v>
      </c>
      <c r="F9253" s="23">
        <v>60</v>
      </c>
      <c r="G9253" s="23">
        <v>70</v>
      </c>
      <c r="H9253" s="25">
        <v>0</v>
      </c>
    </row>
    <row r="9254" spans="1:8">
      <c r="A9254" s="23">
        <v>9251</v>
      </c>
      <c r="B9254" s="23">
        <v>1500</v>
      </c>
      <c r="C9254" s="23">
        <v>0.5</v>
      </c>
      <c r="D9254" s="23">
        <v>10</v>
      </c>
      <c r="E9254" s="23">
        <v>20</v>
      </c>
      <c r="F9254" s="23">
        <v>60</v>
      </c>
      <c r="G9254" s="23">
        <v>100</v>
      </c>
      <c r="H9254" s="25">
        <v>0</v>
      </c>
    </row>
    <row r="9255" spans="1:8">
      <c r="A9255" s="23">
        <v>9252</v>
      </c>
      <c r="B9255" s="23">
        <v>1500</v>
      </c>
      <c r="C9255" s="23">
        <v>0.5</v>
      </c>
      <c r="D9255" s="23">
        <v>10</v>
      </c>
      <c r="E9255" s="23">
        <v>50</v>
      </c>
      <c r="F9255" s="23">
        <v>0</v>
      </c>
      <c r="G9255" s="23">
        <v>0</v>
      </c>
      <c r="H9255" s="25">
        <v>4.7164268490000003</v>
      </c>
    </row>
    <row r="9256" spans="1:8">
      <c r="A9256" s="23">
        <v>9253</v>
      </c>
      <c r="B9256" s="23">
        <v>1500</v>
      </c>
      <c r="C9256" s="23">
        <v>0.5</v>
      </c>
      <c r="D9256" s="23">
        <v>10</v>
      </c>
      <c r="E9256" s="23">
        <v>50</v>
      </c>
      <c r="F9256" s="23">
        <v>0</v>
      </c>
      <c r="G9256" s="23">
        <v>5</v>
      </c>
      <c r="H9256" s="25">
        <v>0</v>
      </c>
    </row>
    <row r="9257" spans="1:8">
      <c r="A9257" s="23">
        <v>9254</v>
      </c>
      <c r="B9257" s="23">
        <v>1500</v>
      </c>
      <c r="C9257" s="23">
        <v>0.5</v>
      </c>
      <c r="D9257" s="23">
        <v>10</v>
      </c>
      <c r="E9257" s="23">
        <v>50</v>
      </c>
      <c r="F9257" s="23">
        <v>0</v>
      </c>
      <c r="G9257" s="23">
        <v>10</v>
      </c>
      <c r="H9257" s="25">
        <v>0</v>
      </c>
    </row>
    <row r="9258" spans="1:8">
      <c r="A9258" s="23">
        <v>9255</v>
      </c>
      <c r="B9258" s="23">
        <v>1500</v>
      </c>
      <c r="C9258" s="23">
        <v>0.5</v>
      </c>
      <c r="D9258" s="23">
        <v>10</v>
      </c>
      <c r="E9258" s="23">
        <v>50</v>
      </c>
      <c r="F9258" s="23">
        <v>0</v>
      </c>
      <c r="G9258" s="23">
        <v>40</v>
      </c>
      <c r="H9258" s="25">
        <v>0</v>
      </c>
    </row>
    <row r="9259" spans="1:8">
      <c r="A9259" s="23">
        <v>9256</v>
      </c>
      <c r="B9259" s="23">
        <v>1500</v>
      </c>
      <c r="C9259" s="23">
        <v>0.5</v>
      </c>
      <c r="D9259" s="23">
        <v>10</v>
      </c>
      <c r="E9259" s="23">
        <v>50</v>
      </c>
      <c r="F9259" s="23">
        <v>0</v>
      </c>
      <c r="G9259" s="23">
        <v>70</v>
      </c>
      <c r="H9259" s="25">
        <v>0</v>
      </c>
    </row>
    <row r="9260" spans="1:8">
      <c r="A9260" s="23">
        <v>9257</v>
      </c>
      <c r="B9260" s="23">
        <v>1500</v>
      </c>
      <c r="C9260" s="23">
        <v>0.5</v>
      </c>
      <c r="D9260" s="23">
        <v>10</v>
      </c>
      <c r="E9260" s="23">
        <v>50</v>
      </c>
      <c r="F9260" s="23">
        <v>0</v>
      </c>
      <c r="G9260" s="23">
        <v>100</v>
      </c>
      <c r="H9260" s="25">
        <v>0</v>
      </c>
    </row>
    <row r="9261" spans="1:8">
      <c r="A9261" s="23">
        <v>9258</v>
      </c>
      <c r="B9261" s="23">
        <v>1500</v>
      </c>
      <c r="C9261" s="23">
        <v>0.5</v>
      </c>
      <c r="D9261" s="23">
        <v>10</v>
      </c>
      <c r="E9261" s="23">
        <v>50</v>
      </c>
      <c r="F9261" s="23">
        <v>30</v>
      </c>
      <c r="G9261" s="23">
        <v>0</v>
      </c>
      <c r="H9261" s="25">
        <v>4.6307601930000004</v>
      </c>
    </row>
    <row r="9262" spans="1:8">
      <c r="A9262" s="23">
        <v>9259</v>
      </c>
      <c r="B9262" s="23">
        <v>1500</v>
      </c>
      <c r="C9262" s="23">
        <v>0.5</v>
      </c>
      <c r="D9262" s="23">
        <v>10</v>
      </c>
      <c r="E9262" s="23">
        <v>50</v>
      </c>
      <c r="F9262" s="23">
        <v>30</v>
      </c>
      <c r="G9262" s="23">
        <v>5</v>
      </c>
      <c r="H9262" s="25">
        <v>0</v>
      </c>
    </row>
    <row r="9263" spans="1:8">
      <c r="A9263" s="23">
        <v>9260</v>
      </c>
      <c r="B9263" s="23">
        <v>1500</v>
      </c>
      <c r="C9263" s="23">
        <v>0.5</v>
      </c>
      <c r="D9263" s="23">
        <v>10</v>
      </c>
      <c r="E9263" s="23">
        <v>50</v>
      </c>
      <c r="F9263" s="23">
        <v>30</v>
      </c>
      <c r="G9263" s="23">
        <v>10</v>
      </c>
      <c r="H9263" s="25">
        <v>0</v>
      </c>
    </row>
    <row r="9264" spans="1:8">
      <c r="A9264" s="23">
        <v>9261</v>
      </c>
      <c r="B9264" s="23">
        <v>1500</v>
      </c>
      <c r="C9264" s="23">
        <v>0.5</v>
      </c>
      <c r="D9264" s="23">
        <v>10</v>
      </c>
      <c r="E9264" s="23">
        <v>50</v>
      </c>
      <c r="F9264" s="23">
        <v>30</v>
      </c>
      <c r="G9264" s="23">
        <v>40</v>
      </c>
      <c r="H9264" s="25">
        <v>0</v>
      </c>
    </row>
    <row r="9265" spans="1:8">
      <c r="A9265" s="23">
        <v>9262</v>
      </c>
      <c r="B9265" s="23">
        <v>1500</v>
      </c>
      <c r="C9265" s="23">
        <v>0.5</v>
      </c>
      <c r="D9265" s="23">
        <v>10</v>
      </c>
      <c r="E9265" s="23">
        <v>50</v>
      </c>
      <c r="F9265" s="23">
        <v>30</v>
      </c>
      <c r="G9265" s="23">
        <v>70</v>
      </c>
      <c r="H9265" s="25">
        <v>0</v>
      </c>
    </row>
    <row r="9266" spans="1:8">
      <c r="A9266" s="23">
        <v>9263</v>
      </c>
      <c r="B9266" s="23">
        <v>1500</v>
      </c>
      <c r="C9266" s="23">
        <v>0.5</v>
      </c>
      <c r="D9266" s="23">
        <v>10</v>
      </c>
      <c r="E9266" s="23">
        <v>50</v>
      </c>
      <c r="F9266" s="23">
        <v>30</v>
      </c>
      <c r="G9266" s="23">
        <v>100</v>
      </c>
      <c r="H9266" s="25">
        <v>0</v>
      </c>
    </row>
    <row r="9267" spans="1:8">
      <c r="A9267" s="23">
        <v>9264</v>
      </c>
      <c r="B9267" s="23">
        <v>1500</v>
      </c>
      <c r="C9267" s="23">
        <v>0.5</v>
      </c>
      <c r="D9267" s="23">
        <v>10</v>
      </c>
      <c r="E9267" s="23">
        <v>50</v>
      </c>
      <c r="F9267" s="23">
        <v>60</v>
      </c>
      <c r="G9267" s="23">
        <v>0</v>
      </c>
      <c r="H9267" s="25">
        <v>4.252739429</v>
      </c>
    </row>
    <row r="9268" spans="1:8">
      <c r="A9268" s="23">
        <v>9265</v>
      </c>
      <c r="B9268" s="23">
        <v>1500</v>
      </c>
      <c r="C9268" s="23">
        <v>0.5</v>
      </c>
      <c r="D9268" s="23">
        <v>10</v>
      </c>
      <c r="E9268" s="23">
        <v>50</v>
      </c>
      <c r="F9268" s="23">
        <v>60</v>
      </c>
      <c r="G9268" s="23">
        <v>5</v>
      </c>
      <c r="H9268" s="25">
        <v>0</v>
      </c>
    </row>
    <row r="9269" spans="1:8">
      <c r="A9269" s="23">
        <v>9266</v>
      </c>
      <c r="B9269" s="23">
        <v>1500</v>
      </c>
      <c r="C9269" s="23">
        <v>0.5</v>
      </c>
      <c r="D9269" s="23">
        <v>10</v>
      </c>
      <c r="E9269" s="23">
        <v>50</v>
      </c>
      <c r="F9269" s="23">
        <v>60</v>
      </c>
      <c r="G9269" s="23">
        <v>10</v>
      </c>
      <c r="H9269" s="25">
        <v>0</v>
      </c>
    </row>
    <row r="9270" spans="1:8">
      <c r="A9270" s="23">
        <v>9267</v>
      </c>
      <c r="B9270" s="23">
        <v>1500</v>
      </c>
      <c r="C9270" s="23">
        <v>0.5</v>
      </c>
      <c r="D9270" s="23">
        <v>10</v>
      </c>
      <c r="E9270" s="23">
        <v>50</v>
      </c>
      <c r="F9270" s="23">
        <v>60</v>
      </c>
      <c r="G9270" s="23">
        <v>40</v>
      </c>
      <c r="H9270" s="25">
        <v>0</v>
      </c>
    </row>
    <row r="9271" spans="1:8">
      <c r="A9271" s="23">
        <v>9268</v>
      </c>
      <c r="B9271" s="23">
        <v>1500</v>
      </c>
      <c r="C9271" s="23">
        <v>0.5</v>
      </c>
      <c r="D9271" s="23">
        <v>10</v>
      </c>
      <c r="E9271" s="23">
        <v>50</v>
      </c>
      <c r="F9271" s="23">
        <v>60</v>
      </c>
      <c r="G9271" s="23">
        <v>70</v>
      </c>
      <c r="H9271" s="25">
        <v>0</v>
      </c>
    </row>
    <row r="9272" spans="1:8">
      <c r="A9272" s="23">
        <v>9269</v>
      </c>
      <c r="B9272" s="23">
        <v>1500</v>
      </c>
      <c r="C9272" s="23">
        <v>0.5</v>
      </c>
      <c r="D9272" s="23">
        <v>10</v>
      </c>
      <c r="E9272" s="23">
        <v>50</v>
      </c>
      <c r="F9272" s="23">
        <v>60</v>
      </c>
      <c r="G9272" s="23">
        <v>100</v>
      </c>
      <c r="H9272" s="25">
        <v>0</v>
      </c>
    </row>
    <row r="9273" spans="1:8">
      <c r="A9273" s="23">
        <v>9270</v>
      </c>
      <c r="B9273" s="23">
        <v>1500</v>
      </c>
      <c r="C9273" s="23">
        <v>0.5</v>
      </c>
      <c r="D9273" s="23">
        <v>50</v>
      </c>
      <c r="E9273" s="23">
        <v>1</v>
      </c>
      <c r="F9273" s="23">
        <v>0</v>
      </c>
      <c r="G9273" s="23">
        <v>0</v>
      </c>
      <c r="H9273" s="25">
        <v>0.52360999600000002</v>
      </c>
    </row>
    <row r="9274" spans="1:8">
      <c r="A9274" s="23">
        <v>9271</v>
      </c>
      <c r="B9274" s="23">
        <v>1500</v>
      </c>
      <c r="C9274" s="23">
        <v>0.5</v>
      </c>
      <c r="D9274" s="23">
        <v>50</v>
      </c>
      <c r="E9274" s="23">
        <v>1</v>
      </c>
      <c r="F9274" s="23">
        <v>0</v>
      </c>
      <c r="G9274" s="23">
        <v>5</v>
      </c>
      <c r="H9274" s="25">
        <v>0</v>
      </c>
    </row>
    <row r="9275" spans="1:8">
      <c r="A9275" s="23">
        <v>9272</v>
      </c>
      <c r="B9275" s="23">
        <v>1500</v>
      </c>
      <c r="C9275" s="23">
        <v>0.5</v>
      </c>
      <c r="D9275" s="23">
        <v>50</v>
      </c>
      <c r="E9275" s="23">
        <v>1</v>
      </c>
      <c r="F9275" s="23">
        <v>0</v>
      </c>
      <c r="G9275" s="23">
        <v>10</v>
      </c>
      <c r="H9275" s="25">
        <v>0</v>
      </c>
    </row>
    <row r="9276" spans="1:8">
      <c r="A9276" s="23">
        <v>9273</v>
      </c>
      <c r="B9276" s="23">
        <v>1500</v>
      </c>
      <c r="C9276" s="23">
        <v>0.5</v>
      </c>
      <c r="D9276" s="23">
        <v>50</v>
      </c>
      <c r="E9276" s="23">
        <v>1</v>
      </c>
      <c r="F9276" s="23">
        <v>0</v>
      </c>
      <c r="G9276" s="23">
        <v>40</v>
      </c>
      <c r="H9276" s="25">
        <v>0</v>
      </c>
    </row>
    <row r="9277" spans="1:8">
      <c r="A9277" s="23">
        <v>9274</v>
      </c>
      <c r="B9277" s="23">
        <v>1500</v>
      </c>
      <c r="C9277" s="23">
        <v>0.5</v>
      </c>
      <c r="D9277" s="23">
        <v>50</v>
      </c>
      <c r="E9277" s="23">
        <v>1</v>
      </c>
      <c r="F9277" s="23">
        <v>0</v>
      </c>
      <c r="G9277" s="23">
        <v>70</v>
      </c>
      <c r="H9277" s="25">
        <v>0</v>
      </c>
    </row>
    <row r="9278" spans="1:8">
      <c r="A9278" s="23">
        <v>9275</v>
      </c>
      <c r="B9278" s="23">
        <v>1500</v>
      </c>
      <c r="C9278" s="23">
        <v>0.5</v>
      </c>
      <c r="D9278" s="23">
        <v>50</v>
      </c>
      <c r="E9278" s="23">
        <v>1</v>
      </c>
      <c r="F9278" s="23">
        <v>0</v>
      </c>
      <c r="G9278" s="23">
        <v>100</v>
      </c>
      <c r="H9278" s="25">
        <v>0</v>
      </c>
    </row>
    <row r="9279" spans="1:8">
      <c r="A9279" s="23">
        <v>9276</v>
      </c>
      <c r="B9279" s="23">
        <v>1500</v>
      </c>
      <c r="C9279" s="23">
        <v>0.5</v>
      </c>
      <c r="D9279" s="23">
        <v>50</v>
      </c>
      <c r="E9279" s="23">
        <v>1</v>
      </c>
      <c r="F9279" s="23">
        <v>30</v>
      </c>
      <c r="G9279" s="23">
        <v>0</v>
      </c>
      <c r="H9279" s="25">
        <v>0.52342408900000004</v>
      </c>
    </row>
    <row r="9280" spans="1:8">
      <c r="A9280" s="23">
        <v>9277</v>
      </c>
      <c r="B9280" s="23">
        <v>1500</v>
      </c>
      <c r="C9280" s="23">
        <v>0.5</v>
      </c>
      <c r="D9280" s="23">
        <v>50</v>
      </c>
      <c r="E9280" s="23">
        <v>1</v>
      </c>
      <c r="F9280" s="23">
        <v>30</v>
      </c>
      <c r="G9280" s="23">
        <v>5</v>
      </c>
      <c r="H9280" s="25">
        <v>0</v>
      </c>
    </row>
    <row r="9281" spans="1:8">
      <c r="A9281" s="23">
        <v>9278</v>
      </c>
      <c r="B9281" s="23">
        <v>1500</v>
      </c>
      <c r="C9281" s="23">
        <v>0.5</v>
      </c>
      <c r="D9281" s="23">
        <v>50</v>
      </c>
      <c r="E9281" s="23">
        <v>1</v>
      </c>
      <c r="F9281" s="23">
        <v>30</v>
      </c>
      <c r="G9281" s="23">
        <v>10</v>
      </c>
      <c r="H9281" s="25">
        <v>0</v>
      </c>
    </row>
    <row r="9282" spans="1:8">
      <c r="A9282" s="23">
        <v>9279</v>
      </c>
      <c r="B9282" s="23">
        <v>1500</v>
      </c>
      <c r="C9282" s="23">
        <v>0.5</v>
      </c>
      <c r="D9282" s="23">
        <v>50</v>
      </c>
      <c r="E9282" s="23">
        <v>1</v>
      </c>
      <c r="F9282" s="23">
        <v>30</v>
      </c>
      <c r="G9282" s="23">
        <v>40</v>
      </c>
      <c r="H9282" s="25">
        <v>0</v>
      </c>
    </row>
    <row r="9283" spans="1:8">
      <c r="A9283" s="23">
        <v>9280</v>
      </c>
      <c r="B9283" s="23">
        <v>1500</v>
      </c>
      <c r="C9283" s="23">
        <v>0.5</v>
      </c>
      <c r="D9283" s="23">
        <v>50</v>
      </c>
      <c r="E9283" s="23">
        <v>1</v>
      </c>
      <c r="F9283" s="23">
        <v>30</v>
      </c>
      <c r="G9283" s="23">
        <v>70</v>
      </c>
      <c r="H9283" s="25">
        <v>0</v>
      </c>
    </row>
    <row r="9284" spans="1:8">
      <c r="A9284" s="23">
        <v>9281</v>
      </c>
      <c r="B9284" s="23">
        <v>1500</v>
      </c>
      <c r="C9284" s="23">
        <v>0.5</v>
      </c>
      <c r="D9284" s="23">
        <v>50</v>
      </c>
      <c r="E9284" s="23">
        <v>1</v>
      </c>
      <c r="F9284" s="23">
        <v>30</v>
      </c>
      <c r="G9284" s="23">
        <v>100</v>
      </c>
      <c r="H9284" s="25">
        <v>0</v>
      </c>
    </row>
    <row r="9285" spans="1:8">
      <c r="A9285" s="23">
        <v>9282</v>
      </c>
      <c r="B9285" s="23">
        <v>1500</v>
      </c>
      <c r="C9285" s="23">
        <v>0.5</v>
      </c>
      <c r="D9285" s="23">
        <v>50</v>
      </c>
      <c r="E9285" s="23">
        <v>1</v>
      </c>
      <c r="F9285" s="23">
        <v>60</v>
      </c>
      <c r="G9285" s="23">
        <v>0</v>
      </c>
      <c r="H9285" s="25">
        <v>0.52252912500000004</v>
      </c>
    </row>
    <row r="9286" spans="1:8">
      <c r="A9286" s="23">
        <v>9283</v>
      </c>
      <c r="B9286" s="23">
        <v>1500</v>
      </c>
      <c r="C9286" s="23">
        <v>0.5</v>
      </c>
      <c r="D9286" s="23">
        <v>50</v>
      </c>
      <c r="E9286" s="23">
        <v>1</v>
      </c>
      <c r="F9286" s="23">
        <v>60</v>
      </c>
      <c r="G9286" s="23">
        <v>5</v>
      </c>
      <c r="H9286" s="25">
        <v>0</v>
      </c>
    </row>
    <row r="9287" spans="1:8">
      <c r="A9287" s="23">
        <v>9284</v>
      </c>
      <c r="B9287" s="23">
        <v>1500</v>
      </c>
      <c r="C9287" s="23">
        <v>0.5</v>
      </c>
      <c r="D9287" s="23">
        <v>50</v>
      </c>
      <c r="E9287" s="23">
        <v>1</v>
      </c>
      <c r="F9287" s="23">
        <v>60</v>
      </c>
      <c r="G9287" s="23">
        <v>10</v>
      </c>
      <c r="H9287" s="25">
        <v>0</v>
      </c>
    </row>
    <row r="9288" spans="1:8">
      <c r="A9288" s="23">
        <v>9285</v>
      </c>
      <c r="B9288" s="23">
        <v>1500</v>
      </c>
      <c r="C9288" s="23">
        <v>0.5</v>
      </c>
      <c r="D9288" s="23">
        <v>50</v>
      </c>
      <c r="E9288" s="23">
        <v>1</v>
      </c>
      <c r="F9288" s="23">
        <v>60</v>
      </c>
      <c r="G9288" s="23">
        <v>40</v>
      </c>
      <c r="H9288" s="25">
        <v>0</v>
      </c>
    </row>
    <row r="9289" spans="1:8">
      <c r="A9289" s="23">
        <v>9286</v>
      </c>
      <c r="B9289" s="23">
        <v>1500</v>
      </c>
      <c r="C9289" s="23">
        <v>0.5</v>
      </c>
      <c r="D9289" s="23">
        <v>50</v>
      </c>
      <c r="E9289" s="23">
        <v>1</v>
      </c>
      <c r="F9289" s="23">
        <v>60</v>
      </c>
      <c r="G9289" s="23">
        <v>70</v>
      </c>
      <c r="H9289" s="25">
        <v>0</v>
      </c>
    </row>
    <row r="9290" spans="1:8">
      <c r="A9290" s="23">
        <v>9287</v>
      </c>
      <c r="B9290" s="23">
        <v>1500</v>
      </c>
      <c r="C9290" s="23">
        <v>0.5</v>
      </c>
      <c r="D9290" s="23">
        <v>50</v>
      </c>
      <c r="E9290" s="23">
        <v>1</v>
      </c>
      <c r="F9290" s="23">
        <v>60</v>
      </c>
      <c r="G9290" s="23">
        <v>100</v>
      </c>
      <c r="H9290" s="25">
        <v>0</v>
      </c>
    </row>
    <row r="9291" spans="1:8">
      <c r="A9291" s="23">
        <v>9288</v>
      </c>
      <c r="B9291" s="23">
        <v>1500</v>
      </c>
      <c r="C9291" s="23">
        <v>0.5</v>
      </c>
      <c r="D9291" s="23">
        <v>50</v>
      </c>
      <c r="E9291" s="23">
        <v>5</v>
      </c>
      <c r="F9291" s="23">
        <v>0</v>
      </c>
      <c r="G9291" s="23">
        <v>0</v>
      </c>
      <c r="H9291" s="25">
        <v>2.5276606080000001</v>
      </c>
    </row>
    <row r="9292" spans="1:8">
      <c r="A9292" s="23">
        <v>9289</v>
      </c>
      <c r="B9292" s="23">
        <v>1500</v>
      </c>
      <c r="C9292" s="23">
        <v>0.5</v>
      </c>
      <c r="D9292" s="23">
        <v>50</v>
      </c>
      <c r="E9292" s="23">
        <v>5</v>
      </c>
      <c r="F9292" s="23">
        <v>0</v>
      </c>
      <c r="G9292" s="23">
        <v>5</v>
      </c>
      <c r="H9292" s="25">
        <v>0</v>
      </c>
    </row>
    <row r="9293" spans="1:8">
      <c r="A9293" s="23">
        <v>9290</v>
      </c>
      <c r="B9293" s="23">
        <v>1500</v>
      </c>
      <c r="C9293" s="23">
        <v>0.5</v>
      </c>
      <c r="D9293" s="23">
        <v>50</v>
      </c>
      <c r="E9293" s="23">
        <v>5</v>
      </c>
      <c r="F9293" s="23">
        <v>0</v>
      </c>
      <c r="G9293" s="23">
        <v>10</v>
      </c>
      <c r="H9293" s="25">
        <v>0</v>
      </c>
    </row>
    <row r="9294" spans="1:8">
      <c r="A9294" s="23">
        <v>9291</v>
      </c>
      <c r="B9294" s="23">
        <v>1500</v>
      </c>
      <c r="C9294" s="23">
        <v>0.5</v>
      </c>
      <c r="D9294" s="23">
        <v>50</v>
      </c>
      <c r="E9294" s="23">
        <v>5</v>
      </c>
      <c r="F9294" s="23">
        <v>0</v>
      </c>
      <c r="G9294" s="23">
        <v>40</v>
      </c>
      <c r="H9294" s="25">
        <v>0</v>
      </c>
    </row>
    <row r="9295" spans="1:8">
      <c r="A9295" s="23">
        <v>9292</v>
      </c>
      <c r="B9295" s="23">
        <v>1500</v>
      </c>
      <c r="C9295" s="23">
        <v>0.5</v>
      </c>
      <c r="D9295" s="23">
        <v>50</v>
      </c>
      <c r="E9295" s="23">
        <v>5</v>
      </c>
      <c r="F9295" s="23">
        <v>0</v>
      </c>
      <c r="G9295" s="23">
        <v>70</v>
      </c>
      <c r="H9295" s="25">
        <v>0</v>
      </c>
    </row>
    <row r="9296" spans="1:8">
      <c r="A9296" s="23">
        <v>9293</v>
      </c>
      <c r="B9296" s="23">
        <v>1500</v>
      </c>
      <c r="C9296" s="23">
        <v>0.5</v>
      </c>
      <c r="D9296" s="23">
        <v>50</v>
      </c>
      <c r="E9296" s="23">
        <v>5</v>
      </c>
      <c r="F9296" s="23">
        <v>0</v>
      </c>
      <c r="G9296" s="23">
        <v>100</v>
      </c>
      <c r="H9296" s="25">
        <v>0</v>
      </c>
    </row>
    <row r="9297" spans="1:8">
      <c r="A9297" s="23">
        <v>9294</v>
      </c>
      <c r="B9297" s="23">
        <v>1500</v>
      </c>
      <c r="C9297" s="23">
        <v>0.5</v>
      </c>
      <c r="D9297" s="23">
        <v>50</v>
      </c>
      <c r="E9297" s="23">
        <v>5</v>
      </c>
      <c r="F9297" s="23">
        <v>30</v>
      </c>
      <c r="G9297" s="23">
        <v>0</v>
      </c>
      <c r="H9297" s="25">
        <v>2.5124838349999998</v>
      </c>
    </row>
    <row r="9298" spans="1:8">
      <c r="A9298" s="23">
        <v>9295</v>
      </c>
      <c r="B9298" s="23">
        <v>1500</v>
      </c>
      <c r="C9298" s="23">
        <v>0.5</v>
      </c>
      <c r="D9298" s="23">
        <v>50</v>
      </c>
      <c r="E9298" s="23">
        <v>5</v>
      </c>
      <c r="F9298" s="23">
        <v>30</v>
      </c>
      <c r="G9298" s="23">
        <v>5</v>
      </c>
      <c r="H9298" s="25">
        <v>0</v>
      </c>
    </row>
    <row r="9299" spans="1:8">
      <c r="A9299" s="23">
        <v>9296</v>
      </c>
      <c r="B9299" s="23">
        <v>1500</v>
      </c>
      <c r="C9299" s="23">
        <v>0.5</v>
      </c>
      <c r="D9299" s="23">
        <v>50</v>
      </c>
      <c r="E9299" s="23">
        <v>5</v>
      </c>
      <c r="F9299" s="23">
        <v>30</v>
      </c>
      <c r="G9299" s="23">
        <v>10</v>
      </c>
      <c r="H9299" s="25">
        <v>0</v>
      </c>
    </row>
    <row r="9300" spans="1:8">
      <c r="A9300" s="23">
        <v>9297</v>
      </c>
      <c r="B9300" s="23">
        <v>1500</v>
      </c>
      <c r="C9300" s="23">
        <v>0.5</v>
      </c>
      <c r="D9300" s="23">
        <v>50</v>
      </c>
      <c r="E9300" s="23">
        <v>5</v>
      </c>
      <c r="F9300" s="23">
        <v>30</v>
      </c>
      <c r="G9300" s="23">
        <v>40</v>
      </c>
      <c r="H9300" s="25">
        <v>0</v>
      </c>
    </row>
    <row r="9301" spans="1:8">
      <c r="A9301" s="23">
        <v>9298</v>
      </c>
      <c r="B9301" s="23">
        <v>1500</v>
      </c>
      <c r="C9301" s="23">
        <v>0.5</v>
      </c>
      <c r="D9301" s="23">
        <v>50</v>
      </c>
      <c r="E9301" s="23">
        <v>5</v>
      </c>
      <c r="F9301" s="23">
        <v>30</v>
      </c>
      <c r="G9301" s="23">
        <v>70</v>
      </c>
      <c r="H9301" s="25">
        <v>0</v>
      </c>
    </row>
    <row r="9302" spans="1:8">
      <c r="A9302" s="23">
        <v>9299</v>
      </c>
      <c r="B9302" s="23">
        <v>1500</v>
      </c>
      <c r="C9302" s="23">
        <v>0.5</v>
      </c>
      <c r="D9302" s="23">
        <v>50</v>
      </c>
      <c r="E9302" s="23">
        <v>5</v>
      </c>
      <c r="F9302" s="23">
        <v>30</v>
      </c>
      <c r="G9302" s="23">
        <v>100</v>
      </c>
      <c r="H9302" s="25">
        <v>0</v>
      </c>
    </row>
    <row r="9303" spans="1:8">
      <c r="A9303" s="23">
        <v>9300</v>
      </c>
      <c r="B9303" s="23">
        <v>1500</v>
      </c>
      <c r="C9303" s="23">
        <v>0.5</v>
      </c>
      <c r="D9303" s="23">
        <v>50</v>
      </c>
      <c r="E9303" s="23">
        <v>5</v>
      </c>
      <c r="F9303" s="23">
        <v>60</v>
      </c>
      <c r="G9303" s="23">
        <v>0</v>
      </c>
      <c r="H9303" s="25">
        <v>2.4377639289999999</v>
      </c>
    </row>
    <row r="9304" spans="1:8">
      <c r="A9304" s="23">
        <v>9301</v>
      </c>
      <c r="B9304" s="23">
        <v>1500</v>
      </c>
      <c r="C9304" s="23">
        <v>0.5</v>
      </c>
      <c r="D9304" s="23">
        <v>50</v>
      </c>
      <c r="E9304" s="23">
        <v>5</v>
      </c>
      <c r="F9304" s="23">
        <v>60</v>
      </c>
      <c r="G9304" s="23">
        <v>5</v>
      </c>
      <c r="H9304" s="25">
        <v>0</v>
      </c>
    </row>
    <row r="9305" spans="1:8">
      <c r="A9305" s="23">
        <v>9302</v>
      </c>
      <c r="B9305" s="23">
        <v>1500</v>
      </c>
      <c r="C9305" s="23">
        <v>0.5</v>
      </c>
      <c r="D9305" s="23">
        <v>50</v>
      </c>
      <c r="E9305" s="23">
        <v>5</v>
      </c>
      <c r="F9305" s="23">
        <v>60</v>
      </c>
      <c r="G9305" s="23">
        <v>10</v>
      </c>
      <c r="H9305" s="25">
        <v>0</v>
      </c>
    </row>
    <row r="9306" spans="1:8">
      <c r="A9306" s="23">
        <v>9303</v>
      </c>
      <c r="B9306" s="23">
        <v>1500</v>
      </c>
      <c r="C9306" s="23">
        <v>0.5</v>
      </c>
      <c r="D9306" s="23">
        <v>50</v>
      </c>
      <c r="E9306" s="23">
        <v>5</v>
      </c>
      <c r="F9306" s="23">
        <v>60</v>
      </c>
      <c r="G9306" s="23">
        <v>40</v>
      </c>
      <c r="H9306" s="25">
        <v>0</v>
      </c>
    </row>
    <row r="9307" spans="1:8">
      <c r="A9307" s="23">
        <v>9304</v>
      </c>
      <c r="B9307" s="23">
        <v>1500</v>
      </c>
      <c r="C9307" s="23">
        <v>0.5</v>
      </c>
      <c r="D9307" s="23">
        <v>50</v>
      </c>
      <c r="E9307" s="23">
        <v>5</v>
      </c>
      <c r="F9307" s="23">
        <v>60</v>
      </c>
      <c r="G9307" s="23">
        <v>70</v>
      </c>
      <c r="H9307" s="25">
        <v>0</v>
      </c>
    </row>
    <row r="9308" spans="1:8">
      <c r="A9308" s="23">
        <v>9305</v>
      </c>
      <c r="B9308" s="23">
        <v>1500</v>
      </c>
      <c r="C9308" s="23">
        <v>0.5</v>
      </c>
      <c r="D9308" s="23">
        <v>50</v>
      </c>
      <c r="E9308" s="23">
        <v>5</v>
      </c>
      <c r="F9308" s="23">
        <v>60</v>
      </c>
      <c r="G9308" s="23">
        <v>100</v>
      </c>
      <c r="H9308" s="25">
        <v>0</v>
      </c>
    </row>
    <row r="9309" spans="1:8">
      <c r="A9309" s="23">
        <v>9306</v>
      </c>
      <c r="B9309" s="23">
        <v>1500</v>
      </c>
      <c r="C9309" s="23">
        <v>0.5</v>
      </c>
      <c r="D9309" s="23">
        <v>50</v>
      </c>
      <c r="E9309" s="23">
        <v>10</v>
      </c>
      <c r="F9309" s="23">
        <v>0</v>
      </c>
      <c r="G9309" s="23">
        <v>0</v>
      </c>
      <c r="H9309" s="25">
        <v>4.6099882130000003</v>
      </c>
    </row>
    <row r="9310" spans="1:8">
      <c r="A9310" s="23">
        <v>9307</v>
      </c>
      <c r="B9310" s="23">
        <v>1500</v>
      </c>
      <c r="C9310" s="23">
        <v>0.5</v>
      </c>
      <c r="D9310" s="23">
        <v>50</v>
      </c>
      <c r="E9310" s="23">
        <v>10</v>
      </c>
      <c r="F9310" s="23">
        <v>0</v>
      </c>
      <c r="G9310" s="23">
        <v>5</v>
      </c>
      <c r="H9310" s="25">
        <v>0</v>
      </c>
    </row>
    <row r="9311" spans="1:8">
      <c r="A9311" s="23">
        <v>9308</v>
      </c>
      <c r="B9311" s="23">
        <v>1500</v>
      </c>
      <c r="C9311" s="23">
        <v>0.5</v>
      </c>
      <c r="D9311" s="23">
        <v>50</v>
      </c>
      <c r="E9311" s="23">
        <v>10</v>
      </c>
      <c r="F9311" s="23">
        <v>0</v>
      </c>
      <c r="G9311" s="23">
        <v>10</v>
      </c>
      <c r="H9311" s="25">
        <v>0</v>
      </c>
    </row>
    <row r="9312" spans="1:8">
      <c r="A9312" s="23">
        <v>9309</v>
      </c>
      <c r="B9312" s="23">
        <v>1500</v>
      </c>
      <c r="C9312" s="23">
        <v>0.5</v>
      </c>
      <c r="D9312" s="23">
        <v>50</v>
      </c>
      <c r="E9312" s="23">
        <v>10</v>
      </c>
      <c r="F9312" s="23">
        <v>0</v>
      </c>
      <c r="G9312" s="23">
        <v>40</v>
      </c>
      <c r="H9312" s="25">
        <v>0</v>
      </c>
    </row>
    <row r="9313" spans="1:8">
      <c r="A9313" s="23">
        <v>9310</v>
      </c>
      <c r="B9313" s="23">
        <v>1500</v>
      </c>
      <c r="C9313" s="23">
        <v>0.5</v>
      </c>
      <c r="D9313" s="23">
        <v>50</v>
      </c>
      <c r="E9313" s="23">
        <v>10</v>
      </c>
      <c r="F9313" s="23">
        <v>0</v>
      </c>
      <c r="G9313" s="23">
        <v>70</v>
      </c>
      <c r="H9313" s="25">
        <v>0</v>
      </c>
    </row>
    <row r="9314" spans="1:8">
      <c r="A9314" s="23">
        <v>9311</v>
      </c>
      <c r="B9314" s="23">
        <v>1500</v>
      </c>
      <c r="C9314" s="23">
        <v>0.5</v>
      </c>
      <c r="D9314" s="23">
        <v>50</v>
      </c>
      <c r="E9314" s="23">
        <v>10</v>
      </c>
      <c r="F9314" s="23">
        <v>0</v>
      </c>
      <c r="G9314" s="23">
        <v>100</v>
      </c>
      <c r="H9314" s="25">
        <v>0</v>
      </c>
    </row>
    <row r="9315" spans="1:8">
      <c r="A9315" s="23">
        <v>9312</v>
      </c>
      <c r="B9315" s="23">
        <v>1500</v>
      </c>
      <c r="C9315" s="23">
        <v>0.5</v>
      </c>
      <c r="D9315" s="23">
        <v>50</v>
      </c>
      <c r="E9315" s="23">
        <v>10</v>
      </c>
      <c r="F9315" s="23">
        <v>30</v>
      </c>
      <c r="G9315" s="23">
        <v>0</v>
      </c>
      <c r="H9315" s="25">
        <v>4.529393196</v>
      </c>
    </row>
    <row r="9316" spans="1:8">
      <c r="A9316" s="23">
        <v>9313</v>
      </c>
      <c r="B9316" s="23">
        <v>1500</v>
      </c>
      <c r="C9316" s="23">
        <v>0.5</v>
      </c>
      <c r="D9316" s="23">
        <v>50</v>
      </c>
      <c r="E9316" s="23">
        <v>10</v>
      </c>
      <c r="F9316" s="23">
        <v>30</v>
      </c>
      <c r="G9316" s="23">
        <v>5</v>
      </c>
      <c r="H9316" s="25">
        <v>0</v>
      </c>
    </row>
    <row r="9317" spans="1:8">
      <c r="A9317" s="23">
        <v>9314</v>
      </c>
      <c r="B9317" s="23">
        <v>1500</v>
      </c>
      <c r="C9317" s="23">
        <v>0.5</v>
      </c>
      <c r="D9317" s="23">
        <v>50</v>
      </c>
      <c r="E9317" s="23">
        <v>10</v>
      </c>
      <c r="F9317" s="23">
        <v>30</v>
      </c>
      <c r="G9317" s="23">
        <v>10</v>
      </c>
      <c r="H9317" s="25">
        <v>0</v>
      </c>
    </row>
    <row r="9318" spans="1:8">
      <c r="A9318" s="23">
        <v>9315</v>
      </c>
      <c r="B9318" s="23">
        <v>1500</v>
      </c>
      <c r="C9318" s="23">
        <v>0.5</v>
      </c>
      <c r="D9318" s="23">
        <v>50</v>
      </c>
      <c r="E9318" s="23">
        <v>10</v>
      </c>
      <c r="F9318" s="23">
        <v>30</v>
      </c>
      <c r="G9318" s="23">
        <v>40</v>
      </c>
      <c r="H9318" s="25">
        <v>0</v>
      </c>
    </row>
    <row r="9319" spans="1:8">
      <c r="A9319" s="23">
        <v>9316</v>
      </c>
      <c r="B9319" s="23">
        <v>1500</v>
      </c>
      <c r="C9319" s="23">
        <v>0.5</v>
      </c>
      <c r="D9319" s="23">
        <v>50</v>
      </c>
      <c r="E9319" s="23">
        <v>10</v>
      </c>
      <c r="F9319" s="23">
        <v>30</v>
      </c>
      <c r="G9319" s="23">
        <v>70</v>
      </c>
      <c r="H9319" s="25">
        <v>0</v>
      </c>
    </row>
    <row r="9320" spans="1:8">
      <c r="A9320" s="23">
        <v>9317</v>
      </c>
      <c r="B9320" s="23">
        <v>1500</v>
      </c>
      <c r="C9320" s="23">
        <v>0.5</v>
      </c>
      <c r="D9320" s="23">
        <v>50</v>
      </c>
      <c r="E9320" s="23">
        <v>10</v>
      </c>
      <c r="F9320" s="23">
        <v>30</v>
      </c>
      <c r="G9320" s="23">
        <v>100</v>
      </c>
      <c r="H9320" s="25">
        <v>0</v>
      </c>
    </row>
    <row r="9321" spans="1:8">
      <c r="A9321" s="23">
        <v>9318</v>
      </c>
      <c r="B9321" s="23">
        <v>1500</v>
      </c>
      <c r="C9321" s="23">
        <v>0.5</v>
      </c>
      <c r="D9321" s="23">
        <v>50</v>
      </c>
      <c r="E9321" s="23">
        <v>10</v>
      </c>
      <c r="F9321" s="23">
        <v>60</v>
      </c>
      <c r="G9321" s="23">
        <v>0</v>
      </c>
      <c r="H9321" s="25">
        <v>4.175124168</v>
      </c>
    </row>
    <row r="9322" spans="1:8">
      <c r="A9322" s="23">
        <v>9319</v>
      </c>
      <c r="B9322" s="23">
        <v>1500</v>
      </c>
      <c r="C9322" s="23">
        <v>0.5</v>
      </c>
      <c r="D9322" s="23">
        <v>50</v>
      </c>
      <c r="E9322" s="23">
        <v>10</v>
      </c>
      <c r="F9322" s="23">
        <v>60</v>
      </c>
      <c r="G9322" s="23">
        <v>5</v>
      </c>
      <c r="H9322" s="25">
        <v>0</v>
      </c>
    </row>
    <row r="9323" spans="1:8">
      <c r="A9323" s="23">
        <v>9320</v>
      </c>
      <c r="B9323" s="23">
        <v>1500</v>
      </c>
      <c r="C9323" s="23">
        <v>0.5</v>
      </c>
      <c r="D9323" s="23">
        <v>50</v>
      </c>
      <c r="E9323" s="23">
        <v>10</v>
      </c>
      <c r="F9323" s="23">
        <v>60</v>
      </c>
      <c r="G9323" s="23">
        <v>10</v>
      </c>
      <c r="H9323" s="25">
        <v>0</v>
      </c>
    </row>
    <row r="9324" spans="1:8">
      <c r="A9324" s="23">
        <v>9321</v>
      </c>
      <c r="B9324" s="23">
        <v>1500</v>
      </c>
      <c r="C9324" s="23">
        <v>0.5</v>
      </c>
      <c r="D9324" s="23">
        <v>50</v>
      </c>
      <c r="E9324" s="23">
        <v>10</v>
      </c>
      <c r="F9324" s="23">
        <v>60</v>
      </c>
      <c r="G9324" s="23">
        <v>40</v>
      </c>
      <c r="H9324" s="25">
        <v>0</v>
      </c>
    </row>
    <row r="9325" spans="1:8">
      <c r="A9325" s="23">
        <v>9322</v>
      </c>
      <c r="B9325" s="23">
        <v>1500</v>
      </c>
      <c r="C9325" s="23">
        <v>0.5</v>
      </c>
      <c r="D9325" s="23">
        <v>50</v>
      </c>
      <c r="E9325" s="23">
        <v>10</v>
      </c>
      <c r="F9325" s="23">
        <v>60</v>
      </c>
      <c r="G9325" s="23">
        <v>70</v>
      </c>
      <c r="H9325" s="25">
        <v>0</v>
      </c>
    </row>
    <row r="9326" spans="1:8">
      <c r="A9326" s="23">
        <v>9323</v>
      </c>
      <c r="B9326" s="23">
        <v>1500</v>
      </c>
      <c r="C9326" s="23">
        <v>0.5</v>
      </c>
      <c r="D9326" s="23">
        <v>50</v>
      </c>
      <c r="E9326" s="23">
        <v>10</v>
      </c>
      <c r="F9326" s="23">
        <v>60</v>
      </c>
      <c r="G9326" s="23">
        <v>100</v>
      </c>
      <c r="H9326" s="25">
        <v>0</v>
      </c>
    </row>
    <row r="9327" spans="1:8">
      <c r="A9327" s="23">
        <v>9324</v>
      </c>
      <c r="B9327" s="23">
        <v>1500</v>
      </c>
      <c r="C9327" s="23">
        <v>0.5</v>
      </c>
      <c r="D9327" s="23">
        <v>50</v>
      </c>
      <c r="E9327" s="23">
        <v>20</v>
      </c>
      <c r="F9327" s="23">
        <v>0</v>
      </c>
      <c r="G9327" s="23">
        <v>0</v>
      </c>
      <c r="H9327" s="25">
        <v>7.2573957440000001</v>
      </c>
    </row>
    <row r="9328" spans="1:8">
      <c r="A9328" s="23">
        <v>9325</v>
      </c>
      <c r="B9328" s="23">
        <v>1500</v>
      </c>
      <c r="C9328" s="23">
        <v>0.5</v>
      </c>
      <c r="D9328" s="23">
        <v>50</v>
      </c>
      <c r="E9328" s="23">
        <v>20</v>
      </c>
      <c r="F9328" s="23">
        <v>0</v>
      </c>
      <c r="G9328" s="23">
        <v>5</v>
      </c>
      <c r="H9328" s="25">
        <v>0</v>
      </c>
    </row>
    <row r="9329" spans="1:8">
      <c r="A9329" s="23">
        <v>9326</v>
      </c>
      <c r="B9329" s="23">
        <v>1500</v>
      </c>
      <c r="C9329" s="23">
        <v>0.5</v>
      </c>
      <c r="D9329" s="23">
        <v>50</v>
      </c>
      <c r="E9329" s="23">
        <v>20</v>
      </c>
      <c r="F9329" s="23">
        <v>0</v>
      </c>
      <c r="G9329" s="23">
        <v>10</v>
      </c>
      <c r="H9329" s="25">
        <v>0</v>
      </c>
    </row>
    <row r="9330" spans="1:8">
      <c r="A9330" s="23">
        <v>9327</v>
      </c>
      <c r="B9330" s="23">
        <v>1500</v>
      </c>
      <c r="C9330" s="23">
        <v>0.5</v>
      </c>
      <c r="D9330" s="23">
        <v>50</v>
      </c>
      <c r="E9330" s="23">
        <v>20</v>
      </c>
      <c r="F9330" s="23">
        <v>0</v>
      </c>
      <c r="G9330" s="23">
        <v>40</v>
      </c>
      <c r="H9330" s="25">
        <v>0</v>
      </c>
    </row>
    <row r="9331" spans="1:8">
      <c r="A9331" s="23">
        <v>9328</v>
      </c>
      <c r="B9331" s="23">
        <v>1500</v>
      </c>
      <c r="C9331" s="23">
        <v>0.5</v>
      </c>
      <c r="D9331" s="23">
        <v>50</v>
      </c>
      <c r="E9331" s="23">
        <v>20</v>
      </c>
      <c r="F9331" s="23">
        <v>0</v>
      </c>
      <c r="G9331" s="23">
        <v>70</v>
      </c>
      <c r="H9331" s="25">
        <v>0</v>
      </c>
    </row>
    <row r="9332" spans="1:8">
      <c r="A9332" s="23">
        <v>9329</v>
      </c>
      <c r="B9332" s="23">
        <v>1500</v>
      </c>
      <c r="C9332" s="23">
        <v>0.5</v>
      </c>
      <c r="D9332" s="23">
        <v>50</v>
      </c>
      <c r="E9332" s="23">
        <v>20</v>
      </c>
      <c r="F9332" s="23">
        <v>0</v>
      </c>
      <c r="G9332" s="23">
        <v>100</v>
      </c>
      <c r="H9332" s="25">
        <v>0</v>
      </c>
    </row>
    <row r="9333" spans="1:8">
      <c r="A9333" s="23">
        <v>9330</v>
      </c>
      <c r="B9333" s="23">
        <v>1500</v>
      </c>
      <c r="C9333" s="23">
        <v>0.5</v>
      </c>
      <c r="D9333" s="23">
        <v>50</v>
      </c>
      <c r="E9333" s="23">
        <v>20</v>
      </c>
      <c r="F9333" s="23">
        <v>30</v>
      </c>
      <c r="G9333" s="23">
        <v>0</v>
      </c>
      <c r="H9333" s="25">
        <v>7.0124864579999997</v>
      </c>
    </row>
    <row r="9334" spans="1:8">
      <c r="A9334" s="23">
        <v>9331</v>
      </c>
      <c r="B9334" s="23">
        <v>1500</v>
      </c>
      <c r="C9334" s="23">
        <v>0.5</v>
      </c>
      <c r="D9334" s="23">
        <v>50</v>
      </c>
      <c r="E9334" s="23">
        <v>20</v>
      </c>
      <c r="F9334" s="23">
        <v>30</v>
      </c>
      <c r="G9334" s="23">
        <v>5</v>
      </c>
      <c r="H9334" s="25">
        <v>0</v>
      </c>
    </row>
    <row r="9335" spans="1:8">
      <c r="A9335" s="23">
        <v>9332</v>
      </c>
      <c r="B9335" s="23">
        <v>1500</v>
      </c>
      <c r="C9335" s="23">
        <v>0.5</v>
      </c>
      <c r="D9335" s="23">
        <v>50</v>
      </c>
      <c r="E9335" s="23">
        <v>20</v>
      </c>
      <c r="F9335" s="23">
        <v>30</v>
      </c>
      <c r="G9335" s="23">
        <v>10</v>
      </c>
      <c r="H9335" s="25">
        <v>0</v>
      </c>
    </row>
    <row r="9336" spans="1:8">
      <c r="A9336" s="23">
        <v>9333</v>
      </c>
      <c r="B9336" s="23">
        <v>1500</v>
      </c>
      <c r="C9336" s="23">
        <v>0.5</v>
      </c>
      <c r="D9336" s="23">
        <v>50</v>
      </c>
      <c r="E9336" s="23">
        <v>20</v>
      </c>
      <c r="F9336" s="23">
        <v>30</v>
      </c>
      <c r="G9336" s="23">
        <v>40</v>
      </c>
      <c r="H9336" s="25">
        <v>0</v>
      </c>
    </row>
    <row r="9337" spans="1:8">
      <c r="A9337" s="23">
        <v>9334</v>
      </c>
      <c r="B9337" s="23">
        <v>1500</v>
      </c>
      <c r="C9337" s="23">
        <v>0.5</v>
      </c>
      <c r="D9337" s="23">
        <v>50</v>
      </c>
      <c r="E9337" s="23">
        <v>20</v>
      </c>
      <c r="F9337" s="23">
        <v>30</v>
      </c>
      <c r="G9337" s="23">
        <v>70</v>
      </c>
      <c r="H9337" s="25">
        <v>0</v>
      </c>
    </row>
    <row r="9338" spans="1:8">
      <c r="A9338" s="23">
        <v>9335</v>
      </c>
      <c r="B9338" s="23">
        <v>1500</v>
      </c>
      <c r="C9338" s="23">
        <v>0.5</v>
      </c>
      <c r="D9338" s="23">
        <v>50</v>
      </c>
      <c r="E9338" s="23">
        <v>20</v>
      </c>
      <c r="F9338" s="23">
        <v>30</v>
      </c>
      <c r="G9338" s="23">
        <v>100</v>
      </c>
      <c r="H9338" s="25">
        <v>0</v>
      </c>
    </row>
    <row r="9339" spans="1:8">
      <c r="A9339" s="23">
        <v>9336</v>
      </c>
      <c r="B9339" s="23">
        <v>1500</v>
      </c>
      <c r="C9339" s="23">
        <v>0.5</v>
      </c>
      <c r="D9339" s="23">
        <v>50</v>
      </c>
      <c r="E9339" s="23">
        <v>20</v>
      </c>
      <c r="F9339" s="23">
        <v>60</v>
      </c>
      <c r="G9339" s="23">
        <v>0</v>
      </c>
      <c r="H9339" s="25">
        <v>6.0175590520000002</v>
      </c>
    </row>
    <row r="9340" spans="1:8">
      <c r="A9340" s="23">
        <v>9337</v>
      </c>
      <c r="B9340" s="23">
        <v>1500</v>
      </c>
      <c r="C9340" s="23">
        <v>0.5</v>
      </c>
      <c r="D9340" s="23">
        <v>50</v>
      </c>
      <c r="E9340" s="23">
        <v>20</v>
      </c>
      <c r="F9340" s="23">
        <v>60</v>
      </c>
      <c r="G9340" s="23">
        <v>5</v>
      </c>
      <c r="H9340" s="25">
        <v>0</v>
      </c>
    </row>
    <row r="9341" spans="1:8">
      <c r="A9341" s="23">
        <v>9338</v>
      </c>
      <c r="B9341" s="23">
        <v>1500</v>
      </c>
      <c r="C9341" s="23">
        <v>0.5</v>
      </c>
      <c r="D9341" s="23">
        <v>50</v>
      </c>
      <c r="E9341" s="23">
        <v>20</v>
      </c>
      <c r="F9341" s="23">
        <v>60</v>
      </c>
      <c r="G9341" s="23">
        <v>10</v>
      </c>
      <c r="H9341" s="25">
        <v>0</v>
      </c>
    </row>
    <row r="9342" spans="1:8">
      <c r="A9342" s="23">
        <v>9339</v>
      </c>
      <c r="B9342" s="23">
        <v>1500</v>
      </c>
      <c r="C9342" s="23">
        <v>0.5</v>
      </c>
      <c r="D9342" s="23">
        <v>50</v>
      </c>
      <c r="E9342" s="23">
        <v>20</v>
      </c>
      <c r="F9342" s="23">
        <v>60</v>
      </c>
      <c r="G9342" s="23">
        <v>40</v>
      </c>
      <c r="H9342" s="25">
        <v>0</v>
      </c>
    </row>
    <row r="9343" spans="1:8">
      <c r="A9343" s="23">
        <v>9340</v>
      </c>
      <c r="B9343" s="23">
        <v>1500</v>
      </c>
      <c r="C9343" s="23">
        <v>0.5</v>
      </c>
      <c r="D9343" s="23">
        <v>50</v>
      </c>
      <c r="E9343" s="23">
        <v>20</v>
      </c>
      <c r="F9343" s="23">
        <v>60</v>
      </c>
      <c r="G9343" s="23">
        <v>70</v>
      </c>
      <c r="H9343" s="25">
        <v>0</v>
      </c>
    </row>
    <row r="9344" spans="1:8">
      <c r="A9344" s="23">
        <v>9341</v>
      </c>
      <c r="B9344" s="23">
        <v>1500</v>
      </c>
      <c r="C9344" s="23">
        <v>0.5</v>
      </c>
      <c r="D9344" s="23">
        <v>50</v>
      </c>
      <c r="E9344" s="23">
        <v>20</v>
      </c>
      <c r="F9344" s="23">
        <v>60</v>
      </c>
      <c r="G9344" s="23">
        <v>100</v>
      </c>
      <c r="H9344" s="25">
        <v>0</v>
      </c>
    </row>
    <row r="9345" spans="1:8">
      <c r="A9345" s="23">
        <v>9342</v>
      </c>
      <c r="B9345" s="23">
        <v>1500</v>
      </c>
      <c r="C9345" s="23">
        <v>0.5</v>
      </c>
      <c r="D9345" s="23">
        <v>50</v>
      </c>
      <c r="E9345" s="23">
        <v>50</v>
      </c>
      <c r="F9345" s="23">
        <v>0</v>
      </c>
      <c r="G9345" s="23">
        <v>0</v>
      </c>
      <c r="H9345" s="25">
        <v>10.0948019</v>
      </c>
    </row>
    <row r="9346" spans="1:8">
      <c r="A9346" s="23">
        <v>9343</v>
      </c>
      <c r="B9346" s="23">
        <v>1500</v>
      </c>
      <c r="C9346" s="23">
        <v>0.5</v>
      </c>
      <c r="D9346" s="23">
        <v>50</v>
      </c>
      <c r="E9346" s="23">
        <v>50</v>
      </c>
      <c r="F9346" s="23">
        <v>0</v>
      </c>
      <c r="G9346" s="23">
        <v>5</v>
      </c>
      <c r="H9346" s="25">
        <v>0</v>
      </c>
    </row>
    <row r="9347" spans="1:8">
      <c r="A9347" s="23">
        <v>9344</v>
      </c>
      <c r="B9347" s="23">
        <v>1500</v>
      </c>
      <c r="C9347" s="23">
        <v>0.5</v>
      </c>
      <c r="D9347" s="23">
        <v>50</v>
      </c>
      <c r="E9347" s="23">
        <v>50</v>
      </c>
      <c r="F9347" s="23">
        <v>0</v>
      </c>
      <c r="G9347" s="23">
        <v>10</v>
      </c>
      <c r="H9347" s="25">
        <v>0</v>
      </c>
    </row>
    <row r="9348" spans="1:8">
      <c r="A9348" s="23">
        <v>9345</v>
      </c>
      <c r="B9348" s="23">
        <v>1500</v>
      </c>
      <c r="C9348" s="23">
        <v>0.5</v>
      </c>
      <c r="D9348" s="23">
        <v>50</v>
      </c>
      <c r="E9348" s="23">
        <v>50</v>
      </c>
      <c r="F9348" s="23">
        <v>0</v>
      </c>
      <c r="G9348" s="23">
        <v>40</v>
      </c>
      <c r="H9348" s="25">
        <v>0</v>
      </c>
    </row>
    <row r="9349" spans="1:8">
      <c r="A9349" s="23">
        <v>9346</v>
      </c>
      <c r="B9349" s="23">
        <v>1500</v>
      </c>
      <c r="C9349" s="23">
        <v>0.5</v>
      </c>
      <c r="D9349" s="23">
        <v>50</v>
      </c>
      <c r="E9349" s="23">
        <v>50</v>
      </c>
      <c r="F9349" s="23">
        <v>0</v>
      </c>
      <c r="G9349" s="23">
        <v>70</v>
      </c>
      <c r="H9349" s="25">
        <v>0</v>
      </c>
    </row>
    <row r="9350" spans="1:8">
      <c r="A9350" s="23">
        <v>9347</v>
      </c>
      <c r="B9350" s="23">
        <v>1500</v>
      </c>
      <c r="C9350" s="23">
        <v>0.5</v>
      </c>
      <c r="D9350" s="23">
        <v>50</v>
      </c>
      <c r="E9350" s="23">
        <v>50</v>
      </c>
      <c r="F9350" s="23">
        <v>0</v>
      </c>
      <c r="G9350" s="23">
        <v>100</v>
      </c>
      <c r="H9350" s="25">
        <v>0</v>
      </c>
    </row>
    <row r="9351" spans="1:8">
      <c r="A9351" s="23">
        <v>9348</v>
      </c>
      <c r="B9351" s="23">
        <v>1500</v>
      </c>
      <c r="C9351" s="23">
        <v>0.5</v>
      </c>
      <c r="D9351" s="23">
        <v>50</v>
      </c>
      <c r="E9351" s="23">
        <v>50</v>
      </c>
      <c r="F9351" s="23">
        <v>30</v>
      </c>
      <c r="G9351" s="23">
        <v>0</v>
      </c>
      <c r="H9351" s="25">
        <v>9.5626020430000001</v>
      </c>
    </row>
    <row r="9352" spans="1:8">
      <c r="A9352" s="23">
        <v>9349</v>
      </c>
      <c r="B9352" s="23">
        <v>1500</v>
      </c>
      <c r="C9352" s="23">
        <v>0.5</v>
      </c>
      <c r="D9352" s="23">
        <v>50</v>
      </c>
      <c r="E9352" s="23">
        <v>50</v>
      </c>
      <c r="F9352" s="23">
        <v>30</v>
      </c>
      <c r="G9352" s="23">
        <v>5</v>
      </c>
      <c r="H9352" s="25">
        <v>0</v>
      </c>
    </row>
    <row r="9353" spans="1:8">
      <c r="A9353" s="23">
        <v>9350</v>
      </c>
      <c r="B9353" s="23">
        <v>1500</v>
      </c>
      <c r="C9353" s="23">
        <v>0.5</v>
      </c>
      <c r="D9353" s="23">
        <v>50</v>
      </c>
      <c r="E9353" s="23">
        <v>50</v>
      </c>
      <c r="F9353" s="23">
        <v>30</v>
      </c>
      <c r="G9353" s="23">
        <v>10</v>
      </c>
      <c r="H9353" s="25">
        <v>0</v>
      </c>
    </row>
    <row r="9354" spans="1:8">
      <c r="A9354" s="23">
        <v>9351</v>
      </c>
      <c r="B9354" s="23">
        <v>1500</v>
      </c>
      <c r="C9354" s="23">
        <v>0.5</v>
      </c>
      <c r="D9354" s="23">
        <v>50</v>
      </c>
      <c r="E9354" s="23">
        <v>50</v>
      </c>
      <c r="F9354" s="23">
        <v>30</v>
      </c>
      <c r="G9354" s="23">
        <v>40</v>
      </c>
      <c r="H9354" s="25">
        <v>0</v>
      </c>
    </row>
    <row r="9355" spans="1:8">
      <c r="A9355" s="23">
        <v>9352</v>
      </c>
      <c r="B9355" s="23">
        <v>1500</v>
      </c>
      <c r="C9355" s="23">
        <v>0.5</v>
      </c>
      <c r="D9355" s="23">
        <v>50</v>
      </c>
      <c r="E9355" s="23">
        <v>50</v>
      </c>
      <c r="F9355" s="23">
        <v>30</v>
      </c>
      <c r="G9355" s="23">
        <v>70</v>
      </c>
      <c r="H9355" s="25">
        <v>0</v>
      </c>
    </row>
    <row r="9356" spans="1:8">
      <c r="A9356" s="23">
        <v>9353</v>
      </c>
      <c r="B9356" s="23">
        <v>1500</v>
      </c>
      <c r="C9356" s="23">
        <v>0.5</v>
      </c>
      <c r="D9356" s="23">
        <v>50</v>
      </c>
      <c r="E9356" s="23">
        <v>50</v>
      </c>
      <c r="F9356" s="23">
        <v>30</v>
      </c>
      <c r="G9356" s="23">
        <v>100</v>
      </c>
      <c r="H9356" s="25">
        <v>0</v>
      </c>
    </row>
    <row r="9357" spans="1:8">
      <c r="A9357" s="23">
        <v>9354</v>
      </c>
      <c r="B9357" s="23">
        <v>1500</v>
      </c>
      <c r="C9357" s="23">
        <v>0.5</v>
      </c>
      <c r="D9357" s="23">
        <v>50</v>
      </c>
      <c r="E9357" s="23">
        <v>50</v>
      </c>
      <c r="F9357" s="23">
        <v>60</v>
      </c>
      <c r="G9357" s="23">
        <v>0</v>
      </c>
      <c r="H9357" s="25">
        <v>7.6492080690000002</v>
      </c>
    </row>
    <row r="9358" spans="1:8">
      <c r="A9358" s="23">
        <v>9355</v>
      </c>
      <c r="B9358" s="23">
        <v>1500</v>
      </c>
      <c r="C9358" s="23">
        <v>0.5</v>
      </c>
      <c r="D9358" s="23">
        <v>50</v>
      </c>
      <c r="E9358" s="23">
        <v>50</v>
      </c>
      <c r="F9358" s="23">
        <v>60</v>
      </c>
      <c r="G9358" s="23">
        <v>5</v>
      </c>
      <c r="H9358" s="25">
        <v>0</v>
      </c>
    </row>
    <row r="9359" spans="1:8">
      <c r="A9359" s="23">
        <v>9356</v>
      </c>
      <c r="B9359" s="23">
        <v>1500</v>
      </c>
      <c r="C9359" s="23">
        <v>0.5</v>
      </c>
      <c r="D9359" s="23">
        <v>50</v>
      </c>
      <c r="E9359" s="23">
        <v>50</v>
      </c>
      <c r="F9359" s="23">
        <v>60</v>
      </c>
      <c r="G9359" s="23">
        <v>10</v>
      </c>
      <c r="H9359" s="25">
        <v>0</v>
      </c>
    </row>
    <row r="9360" spans="1:8">
      <c r="A9360" s="23">
        <v>9357</v>
      </c>
      <c r="B9360" s="23">
        <v>1500</v>
      </c>
      <c r="C9360" s="23">
        <v>0.5</v>
      </c>
      <c r="D9360" s="23">
        <v>50</v>
      </c>
      <c r="E9360" s="23">
        <v>50</v>
      </c>
      <c r="F9360" s="23">
        <v>60</v>
      </c>
      <c r="G9360" s="23">
        <v>40</v>
      </c>
      <c r="H9360" s="25">
        <v>0</v>
      </c>
    </row>
    <row r="9361" spans="1:8">
      <c r="A9361" s="23">
        <v>9358</v>
      </c>
      <c r="B9361" s="23">
        <v>1500</v>
      </c>
      <c r="C9361" s="23">
        <v>0.5</v>
      </c>
      <c r="D9361" s="23">
        <v>50</v>
      </c>
      <c r="E9361" s="23">
        <v>50</v>
      </c>
      <c r="F9361" s="23">
        <v>60</v>
      </c>
      <c r="G9361" s="23">
        <v>70</v>
      </c>
      <c r="H9361" s="25">
        <v>0</v>
      </c>
    </row>
    <row r="9362" spans="1:8">
      <c r="A9362" s="23">
        <v>9359</v>
      </c>
      <c r="B9362" s="23">
        <v>1500</v>
      </c>
      <c r="C9362" s="23">
        <v>0.5</v>
      </c>
      <c r="D9362" s="23">
        <v>50</v>
      </c>
      <c r="E9362" s="23">
        <v>50</v>
      </c>
      <c r="F9362" s="23">
        <v>60</v>
      </c>
      <c r="G9362" s="23">
        <v>100</v>
      </c>
      <c r="H9362" s="25">
        <v>0</v>
      </c>
    </row>
    <row r="9363" spans="1:8">
      <c r="A9363" s="23">
        <v>9360</v>
      </c>
      <c r="B9363" s="23">
        <v>1500</v>
      </c>
      <c r="C9363" s="23">
        <v>0.5</v>
      </c>
      <c r="D9363" s="23">
        <v>100</v>
      </c>
      <c r="E9363" s="23">
        <v>1</v>
      </c>
      <c r="F9363" s="23">
        <v>0</v>
      </c>
      <c r="G9363" s="23">
        <v>0</v>
      </c>
      <c r="H9363" s="25">
        <v>1.009487867</v>
      </c>
    </row>
    <row r="9364" spans="1:8">
      <c r="A9364" s="23">
        <v>9361</v>
      </c>
      <c r="B9364" s="23">
        <v>1500</v>
      </c>
      <c r="C9364" s="23">
        <v>0.5</v>
      </c>
      <c r="D9364" s="23">
        <v>100</v>
      </c>
      <c r="E9364" s="23">
        <v>1</v>
      </c>
      <c r="F9364" s="23">
        <v>0</v>
      </c>
      <c r="G9364" s="23">
        <v>5</v>
      </c>
      <c r="H9364" s="25">
        <v>0</v>
      </c>
    </row>
    <row r="9365" spans="1:8">
      <c r="A9365" s="23">
        <v>9362</v>
      </c>
      <c r="B9365" s="23">
        <v>1500</v>
      </c>
      <c r="C9365" s="23">
        <v>0.5</v>
      </c>
      <c r="D9365" s="23">
        <v>100</v>
      </c>
      <c r="E9365" s="23">
        <v>1</v>
      </c>
      <c r="F9365" s="23">
        <v>0</v>
      </c>
      <c r="G9365" s="23">
        <v>10</v>
      </c>
      <c r="H9365" s="25">
        <v>0</v>
      </c>
    </row>
    <row r="9366" spans="1:8">
      <c r="A9366" s="23">
        <v>9363</v>
      </c>
      <c r="B9366" s="23">
        <v>1500</v>
      </c>
      <c r="C9366" s="23">
        <v>0.5</v>
      </c>
      <c r="D9366" s="23">
        <v>100</v>
      </c>
      <c r="E9366" s="23">
        <v>1</v>
      </c>
      <c r="F9366" s="23">
        <v>0</v>
      </c>
      <c r="G9366" s="23">
        <v>40</v>
      </c>
      <c r="H9366" s="25">
        <v>0</v>
      </c>
    </row>
    <row r="9367" spans="1:8">
      <c r="A9367" s="23">
        <v>9364</v>
      </c>
      <c r="B9367" s="23">
        <v>1500</v>
      </c>
      <c r="C9367" s="23">
        <v>0.5</v>
      </c>
      <c r="D9367" s="23">
        <v>100</v>
      </c>
      <c r="E9367" s="23">
        <v>1</v>
      </c>
      <c r="F9367" s="23">
        <v>0</v>
      </c>
      <c r="G9367" s="23">
        <v>70</v>
      </c>
      <c r="H9367" s="25">
        <v>0</v>
      </c>
    </row>
    <row r="9368" spans="1:8">
      <c r="A9368" s="23">
        <v>9365</v>
      </c>
      <c r="B9368" s="23">
        <v>1500</v>
      </c>
      <c r="C9368" s="23">
        <v>0.5</v>
      </c>
      <c r="D9368" s="23">
        <v>100</v>
      </c>
      <c r="E9368" s="23">
        <v>1</v>
      </c>
      <c r="F9368" s="23">
        <v>0</v>
      </c>
      <c r="G9368" s="23">
        <v>100</v>
      </c>
      <c r="H9368" s="25">
        <v>0</v>
      </c>
    </row>
    <row r="9369" spans="1:8">
      <c r="A9369" s="23">
        <v>9366</v>
      </c>
      <c r="B9369" s="23">
        <v>1500</v>
      </c>
      <c r="C9369" s="23">
        <v>0.5</v>
      </c>
      <c r="D9369" s="23">
        <v>100</v>
      </c>
      <c r="E9369" s="23">
        <v>1</v>
      </c>
      <c r="F9369" s="23">
        <v>30</v>
      </c>
      <c r="G9369" s="23">
        <v>0</v>
      </c>
      <c r="H9369" s="25">
        <v>1.0083947179999999</v>
      </c>
    </row>
    <row r="9370" spans="1:8">
      <c r="A9370" s="23">
        <v>9367</v>
      </c>
      <c r="B9370" s="23">
        <v>1500</v>
      </c>
      <c r="C9370" s="23">
        <v>0.5</v>
      </c>
      <c r="D9370" s="23">
        <v>100</v>
      </c>
      <c r="E9370" s="23">
        <v>1</v>
      </c>
      <c r="F9370" s="23">
        <v>30</v>
      </c>
      <c r="G9370" s="23">
        <v>5</v>
      </c>
      <c r="H9370" s="25">
        <v>0</v>
      </c>
    </row>
    <row r="9371" spans="1:8">
      <c r="A9371" s="23">
        <v>9368</v>
      </c>
      <c r="B9371" s="23">
        <v>1500</v>
      </c>
      <c r="C9371" s="23">
        <v>0.5</v>
      </c>
      <c r="D9371" s="23">
        <v>100</v>
      </c>
      <c r="E9371" s="23">
        <v>1</v>
      </c>
      <c r="F9371" s="23">
        <v>30</v>
      </c>
      <c r="G9371" s="23">
        <v>10</v>
      </c>
      <c r="H9371" s="25">
        <v>0</v>
      </c>
    </row>
    <row r="9372" spans="1:8">
      <c r="A9372" s="23">
        <v>9369</v>
      </c>
      <c r="B9372" s="23">
        <v>1500</v>
      </c>
      <c r="C9372" s="23">
        <v>0.5</v>
      </c>
      <c r="D9372" s="23">
        <v>100</v>
      </c>
      <c r="E9372" s="23">
        <v>1</v>
      </c>
      <c r="F9372" s="23">
        <v>30</v>
      </c>
      <c r="G9372" s="23">
        <v>40</v>
      </c>
      <c r="H9372" s="25">
        <v>0</v>
      </c>
    </row>
    <row r="9373" spans="1:8">
      <c r="A9373" s="23">
        <v>9370</v>
      </c>
      <c r="B9373" s="23">
        <v>1500</v>
      </c>
      <c r="C9373" s="23">
        <v>0.5</v>
      </c>
      <c r="D9373" s="23">
        <v>100</v>
      </c>
      <c r="E9373" s="23">
        <v>1</v>
      </c>
      <c r="F9373" s="23">
        <v>30</v>
      </c>
      <c r="G9373" s="23">
        <v>70</v>
      </c>
      <c r="H9373" s="25">
        <v>0</v>
      </c>
    </row>
    <row r="9374" spans="1:8">
      <c r="A9374" s="23">
        <v>9371</v>
      </c>
      <c r="B9374" s="23">
        <v>1500</v>
      </c>
      <c r="C9374" s="23">
        <v>0.5</v>
      </c>
      <c r="D9374" s="23">
        <v>100</v>
      </c>
      <c r="E9374" s="23">
        <v>1</v>
      </c>
      <c r="F9374" s="23">
        <v>30</v>
      </c>
      <c r="G9374" s="23">
        <v>100</v>
      </c>
      <c r="H9374" s="25">
        <v>0</v>
      </c>
    </row>
    <row r="9375" spans="1:8">
      <c r="A9375" s="23">
        <v>9372</v>
      </c>
      <c r="B9375" s="23">
        <v>1500</v>
      </c>
      <c r="C9375" s="23">
        <v>0.5</v>
      </c>
      <c r="D9375" s="23">
        <v>100</v>
      </c>
      <c r="E9375" s="23">
        <v>1</v>
      </c>
      <c r="F9375" s="23">
        <v>60</v>
      </c>
      <c r="G9375" s="23">
        <v>0</v>
      </c>
      <c r="H9375" s="25">
        <v>1.0029020310000001</v>
      </c>
    </row>
    <row r="9376" spans="1:8">
      <c r="A9376" s="23">
        <v>9373</v>
      </c>
      <c r="B9376" s="23">
        <v>1500</v>
      </c>
      <c r="C9376" s="23">
        <v>0.5</v>
      </c>
      <c r="D9376" s="23">
        <v>100</v>
      </c>
      <c r="E9376" s="23">
        <v>1</v>
      </c>
      <c r="F9376" s="23">
        <v>60</v>
      </c>
      <c r="G9376" s="23">
        <v>5</v>
      </c>
      <c r="H9376" s="25">
        <v>0</v>
      </c>
    </row>
    <row r="9377" spans="1:8">
      <c r="A9377" s="23">
        <v>9374</v>
      </c>
      <c r="B9377" s="23">
        <v>1500</v>
      </c>
      <c r="C9377" s="23">
        <v>0.5</v>
      </c>
      <c r="D9377" s="23">
        <v>100</v>
      </c>
      <c r="E9377" s="23">
        <v>1</v>
      </c>
      <c r="F9377" s="23">
        <v>60</v>
      </c>
      <c r="G9377" s="23">
        <v>10</v>
      </c>
      <c r="H9377" s="25">
        <v>0</v>
      </c>
    </row>
    <row r="9378" spans="1:8">
      <c r="A9378" s="23">
        <v>9375</v>
      </c>
      <c r="B9378" s="23">
        <v>1500</v>
      </c>
      <c r="C9378" s="23">
        <v>0.5</v>
      </c>
      <c r="D9378" s="23">
        <v>100</v>
      </c>
      <c r="E9378" s="23">
        <v>1</v>
      </c>
      <c r="F9378" s="23">
        <v>60</v>
      </c>
      <c r="G9378" s="23">
        <v>40</v>
      </c>
      <c r="H9378" s="25">
        <v>0</v>
      </c>
    </row>
    <row r="9379" spans="1:8">
      <c r="A9379" s="23">
        <v>9376</v>
      </c>
      <c r="B9379" s="23">
        <v>1500</v>
      </c>
      <c r="C9379" s="23">
        <v>0.5</v>
      </c>
      <c r="D9379" s="23">
        <v>100</v>
      </c>
      <c r="E9379" s="23">
        <v>1</v>
      </c>
      <c r="F9379" s="23">
        <v>60</v>
      </c>
      <c r="G9379" s="23">
        <v>70</v>
      </c>
      <c r="H9379" s="25">
        <v>0</v>
      </c>
    </row>
    <row r="9380" spans="1:8">
      <c r="A9380" s="23">
        <v>9377</v>
      </c>
      <c r="B9380" s="23">
        <v>1500</v>
      </c>
      <c r="C9380" s="23">
        <v>0.5</v>
      </c>
      <c r="D9380" s="23">
        <v>100</v>
      </c>
      <c r="E9380" s="23">
        <v>1</v>
      </c>
      <c r="F9380" s="23">
        <v>60</v>
      </c>
      <c r="G9380" s="23">
        <v>100</v>
      </c>
      <c r="H9380" s="25">
        <v>0</v>
      </c>
    </row>
    <row r="9381" spans="1:8">
      <c r="A9381" s="23">
        <v>9378</v>
      </c>
      <c r="B9381" s="23">
        <v>1500</v>
      </c>
      <c r="C9381" s="23">
        <v>0.5</v>
      </c>
      <c r="D9381" s="23">
        <v>100</v>
      </c>
      <c r="E9381" s="23">
        <v>5</v>
      </c>
      <c r="F9381" s="23">
        <v>0</v>
      </c>
      <c r="G9381" s="23">
        <v>0</v>
      </c>
      <c r="H9381" s="25">
        <v>4.5027599330000001</v>
      </c>
    </row>
    <row r="9382" spans="1:8">
      <c r="A9382" s="23">
        <v>9379</v>
      </c>
      <c r="B9382" s="23">
        <v>1500</v>
      </c>
      <c r="C9382" s="23">
        <v>0.5</v>
      </c>
      <c r="D9382" s="23">
        <v>100</v>
      </c>
      <c r="E9382" s="23">
        <v>5</v>
      </c>
      <c r="F9382" s="23">
        <v>0</v>
      </c>
      <c r="G9382" s="23">
        <v>5</v>
      </c>
      <c r="H9382" s="25">
        <v>0</v>
      </c>
    </row>
    <row r="9383" spans="1:8">
      <c r="A9383" s="23">
        <v>9380</v>
      </c>
      <c r="B9383" s="23">
        <v>1500</v>
      </c>
      <c r="C9383" s="23">
        <v>0.5</v>
      </c>
      <c r="D9383" s="23">
        <v>100</v>
      </c>
      <c r="E9383" s="23">
        <v>5</v>
      </c>
      <c r="F9383" s="23">
        <v>0</v>
      </c>
      <c r="G9383" s="23">
        <v>10</v>
      </c>
      <c r="H9383" s="25">
        <v>0</v>
      </c>
    </row>
    <row r="9384" spans="1:8">
      <c r="A9384" s="23">
        <v>9381</v>
      </c>
      <c r="B9384" s="23">
        <v>1500</v>
      </c>
      <c r="C9384" s="23">
        <v>0.5</v>
      </c>
      <c r="D9384" s="23">
        <v>100</v>
      </c>
      <c r="E9384" s="23">
        <v>5</v>
      </c>
      <c r="F9384" s="23">
        <v>0</v>
      </c>
      <c r="G9384" s="23">
        <v>40</v>
      </c>
      <c r="H9384" s="25">
        <v>0</v>
      </c>
    </row>
    <row r="9385" spans="1:8">
      <c r="A9385" s="23">
        <v>9382</v>
      </c>
      <c r="B9385" s="23">
        <v>1500</v>
      </c>
      <c r="C9385" s="23">
        <v>0.5</v>
      </c>
      <c r="D9385" s="23">
        <v>100</v>
      </c>
      <c r="E9385" s="23">
        <v>5</v>
      </c>
      <c r="F9385" s="23">
        <v>0</v>
      </c>
      <c r="G9385" s="23">
        <v>70</v>
      </c>
      <c r="H9385" s="25">
        <v>0</v>
      </c>
    </row>
    <row r="9386" spans="1:8">
      <c r="A9386" s="23">
        <v>9383</v>
      </c>
      <c r="B9386" s="23">
        <v>1500</v>
      </c>
      <c r="C9386" s="23">
        <v>0.5</v>
      </c>
      <c r="D9386" s="23">
        <v>100</v>
      </c>
      <c r="E9386" s="23">
        <v>5</v>
      </c>
      <c r="F9386" s="23">
        <v>0</v>
      </c>
      <c r="G9386" s="23">
        <v>100</v>
      </c>
      <c r="H9386" s="25">
        <v>0</v>
      </c>
    </row>
    <row r="9387" spans="1:8">
      <c r="A9387" s="23">
        <v>9384</v>
      </c>
      <c r="B9387" s="23">
        <v>1500</v>
      </c>
      <c r="C9387" s="23">
        <v>0.5</v>
      </c>
      <c r="D9387" s="23">
        <v>100</v>
      </c>
      <c r="E9387" s="23">
        <v>5</v>
      </c>
      <c r="F9387" s="23">
        <v>30</v>
      </c>
      <c r="G9387" s="23">
        <v>0</v>
      </c>
      <c r="H9387" s="25">
        <v>4.4318590159999998</v>
      </c>
    </row>
    <row r="9388" spans="1:8">
      <c r="A9388" s="23">
        <v>9385</v>
      </c>
      <c r="B9388" s="23">
        <v>1500</v>
      </c>
      <c r="C9388" s="23">
        <v>0.5</v>
      </c>
      <c r="D9388" s="23">
        <v>100</v>
      </c>
      <c r="E9388" s="23">
        <v>5</v>
      </c>
      <c r="F9388" s="23">
        <v>30</v>
      </c>
      <c r="G9388" s="23">
        <v>5</v>
      </c>
      <c r="H9388" s="25">
        <v>0</v>
      </c>
    </row>
    <row r="9389" spans="1:8">
      <c r="A9389" s="23">
        <v>9386</v>
      </c>
      <c r="B9389" s="23">
        <v>1500</v>
      </c>
      <c r="C9389" s="23">
        <v>0.5</v>
      </c>
      <c r="D9389" s="23">
        <v>100</v>
      </c>
      <c r="E9389" s="23">
        <v>5</v>
      </c>
      <c r="F9389" s="23">
        <v>30</v>
      </c>
      <c r="G9389" s="23">
        <v>10</v>
      </c>
      <c r="H9389" s="25">
        <v>0</v>
      </c>
    </row>
    <row r="9390" spans="1:8">
      <c r="A9390" s="23">
        <v>9387</v>
      </c>
      <c r="B9390" s="23">
        <v>1500</v>
      </c>
      <c r="C9390" s="23">
        <v>0.5</v>
      </c>
      <c r="D9390" s="23">
        <v>100</v>
      </c>
      <c r="E9390" s="23">
        <v>5</v>
      </c>
      <c r="F9390" s="23">
        <v>30</v>
      </c>
      <c r="G9390" s="23">
        <v>40</v>
      </c>
      <c r="H9390" s="25">
        <v>0</v>
      </c>
    </row>
    <row r="9391" spans="1:8">
      <c r="A9391" s="23">
        <v>9388</v>
      </c>
      <c r="B9391" s="23">
        <v>1500</v>
      </c>
      <c r="C9391" s="23">
        <v>0.5</v>
      </c>
      <c r="D9391" s="23">
        <v>100</v>
      </c>
      <c r="E9391" s="23">
        <v>5</v>
      </c>
      <c r="F9391" s="23">
        <v>30</v>
      </c>
      <c r="G9391" s="23">
        <v>70</v>
      </c>
      <c r="H9391" s="25">
        <v>0</v>
      </c>
    </row>
    <row r="9392" spans="1:8">
      <c r="A9392" s="23">
        <v>9389</v>
      </c>
      <c r="B9392" s="23">
        <v>1500</v>
      </c>
      <c r="C9392" s="23">
        <v>0.5</v>
      </c>
      <c r="D9392" s="23">
        <v>100</v>
      </c>
      <c r="E9392" s="23">
        <v>5</v>
      </c>
      <c r="F9392" s="23">
        <v>30</v>
      </c>
      <c r="G9392" s="23">
        <v>100</v>
      </c>
      <c r="H9392" s="25">
        <v>0</v>
      </c>
    </row>
    <row r="9393" spans="1:8">
      <c r="A9393" s="23">
        <v>9390</v>
      </c>
      <c r="B9393" s="23">
        <v>1500</v>
      </c>
      <c r="C9393" s="23">
        <v>0.5</v>
      </c>
      <c r="D9393" s="23">
        <v>100</v>
      </c>
      <c r="E9393" s="23">
        <v>5</v>
      </c>
      <c r="F9393" s="23">
        <v>60</v>
      </c>
      <c r="G9393" s="23">
        <v>0</v>
      </c>
      <c r="H9393" s="25">
        <v>4.1002645490000003</v>
      </c>
    </row>
    <row r="9394" spans="1:8">
      <c r="A9394" s="23">
        <v>9391</v>
      </c>
      <c r="B9394" s="23">
        <v>1500</v>
      </c>
      <c r="C9394" s="23">
        <v>0.5</v>
      </c>
      <c r="D9394" s="23">
        <v>100</v>
      </c>
      <c r="E9394" s="23">
        <v>5</v>
      </c>
      <c r="F9394" s="23">
        <v>60</v>
      </c>
      <c r="G9394" s="23">
        <v>5</v>
      </c>
      <c r="H9394" s="25">
        <v>0</v>
      </c>
    </row>
    <row r="9395" spans="1:8">
      <c r="A9395" s="23">
        <v>9392</v>
      </c>
      <c r="B9395" s="23">
        <v>1500</v>
      </c>
      <c r="C9395" s="23">
        <v>0.5</v>
      </c>
      <c r="D9395" s="23">
        <v>100</v>
      </c>
      <c r="E9395" s="23">
        <v>5</v>
      </c>
      <c r="F9395" s="23">
        <v>60</v>
      </c>
      <c r="G9395" s="23">
        <v>10</v>
      </c>
      <c r="H9395" s="25">
        <v>0</v>
      </c>
    </row>
    <row r="9396" spans="1:8">
      <c r="A9396" s="23">
        <v>9393</v>
      </c>
      <c r="B9396" s="23">
        <v>1500</v>
      </c>
      <c r="C9396" s="23">
        <v>0.5</v>
      </c>
      <c r="D9396" s="23">
        <v>100</v>
      </c>
      <c r="E9396" s="23">
        <v>5</v>
      </c>
      <c r="F9396" s="23">
        <v>60</v>
      </c>
      <c r="G9396" s="23">
        <v>40</v>
      </c>
      <c r="H9396" s="25">
        <v>0</v>
      </c>
    </row>
    <row r="9397" spans="1:8">
      <c r="A9397" s="23">
        <v>9394</v>
      </c>
      <c r="B9397" s="23">
        <v>1500</v>
      </c>
      <c r="C9397" s="23">
        <v>0.5</v>
      </c>
      <c r="D9397" s="23">
        <v>100</v>
      </c>
      <c r="E9397" s="23">
        <v>5</v>
      </c>
      <c r="F9397" s="23">
        <v>60</v>
      </c>
      <c r="G9397" s="23">
        <v>70</v>
      </c>
      <c r="H9397" s="25">
        <v>0</v>
      </c>
    </row>
    <row r="9398" spans="1:8">
      <c r="A9398" s="23">
        <v>9395</v>
      </c>
      <c r="B9398" s="23">
        <v>1500</v>
      </c>
      <c r="C9398" s="23">
        <v>0.5</v>
      </c>
      <c r="D9398" s="23">
        <v>100</v>
      </c>
      <c r="E9398" s="23">
        <v>5</v>
      </c>
      <c r="F9398" s="23">
        <v>60</v>
      </c>
      <c r="G9398" s="23">
        <v>100</v>
      </c>
      <c r="H9398" s="25">
        <v>0</v>
      </c>
    </row>
    <row r="9399" spans="1:8">
      <c r="A9399" s="23">
        <v>9396</v>
      </c>
      <c r="B9399" s="23">
        <v>1500</v>
      </c>
      <c r="C9399" s="23">
        <v>0.5</v>
      </c>
      <c r="D9399" s="23">
        <v>100</v>
      </c>
      <c r="E9399" s="23">
        <v>10</v>
      </c>
      <c r="F9399" s="23">
        <v>0</v>
      </c>
      <c r="G9399" s="23">
        <v>0</v>
      </c>
      <c r="H9399" s="25">
        <v>7.1663770680000001</v>
      </c>
    </row>
    <row r="9400" spans="1:8">
      <c r="A9400" s="23">
        <v>9397</v>
      </c>
      <c r="B9400" s="23">
        <v>1500</v>
      </c>
      <c r="C9400" s="23">
        <v>0.5</v>
      </c>
      <c r="D9400" s="23">
        <v>100</v>
      </c>
      <c r="E9400" s="23">
        <v>10</v>
      </c>
      <c r="F9400" s="23">
        <v>0</v>
      </c>
      <c r="G9400" s="23">
        <v>5</v>
      </c>
      <c r="H9400" s="25">
        <v>0</v>
      </c>
    </row>
    <row r="9401" spans="1:8">
      <c r="A9401" s="23">
        <v>9398</v>
      </c>
      <c r="B9401" s="23">
        <v>1500</v>
      </c>
      <c r="C9401" s="23">
        <v>0.5</v>
      </c>
      <c r="D9401" s="23">
        <v>100</v>
      </c>
      <c r="E9401" s="23">
        <v>10</v>
      </c>
      <c r="F9401" s="23">
        <v>0</v>
      </c>
      <c r="G9401" s="23">
        <v>10</v>
      </c>
      <c r="H9401" s="25">
        <v>0</v>
      </c>
    </row>
    <row r="9402" spans="1:8">
      <c r="A9402" s="23">
        <v>9399</v>
      </c>
      <c r="B9402" s="23">
        <v>1500</v>
      </c>
      <c r="C9402" s="23">
        <v>0.5</v>
      </c>
      <c r="D9402" s="23">
        <v>100</v>
      </c>
      <c r="E9402" s="23">
        <v>10</v>
      </c>
      <c r="F9402" s="23">
        <v>0</v>
      </c>
      <c r="G9402" s="23">
        <v>40</v>
      </c>
      <c r="H9402" s="25">
        <v>0</v>
      </c>
    </row>
    <row r="9403" spans="1:8">
      <c r="A9403" s="23">
        <v>9400</v>
      </c>
      <c r="B9403" s="23">
        <v>1500</v>
      </c>
      <c r="C9403" s="23">
        <v>0.5</v>
      </c>
      <c r="D9403" s="23">
        <v>100</v>
      </c>
      <c r="E9403" s="23">
        <v>10</v>
      </c>
      <c r="F9403" s="23">
        <v>0</v>
      </c>
      <c r="G9403" s="23">
        <v>70</v>
      </c>
      <c r="H9403" s="25">
        <v>0</v>
      </c>
    </row>
    <row r="9404" spans="1:8">
      <c r="A9404" s="23">
        <v>9401</v>
      </c>
      <c r="B9404" s="23">
        <v>1500</v>
      </c>
      <c r="C9404" s="23">
        <v>0.5</v>
      </c>
      <c r="D9404" s="23">
        <v>100</v>
      </c>
      <c r="E9404" s="23">
        <v>10</v>
      </c>
      <c r="F9404" s="23">
        <v>0</v>
      </c>
      <c r="G9404" s="23">
        <v>100</v>
      </c>
      <c r="H9404" s="25">
        <v>0</v>
      </c>
    </row>
    <row r="9405" spans="1:8">
      <c r="A9405" s="23">
        <v>9402</v>
      </c>
      <c r="B9405" s="23">
        <v>1500</v>
      </c>
      <c r="C9405" s="23">
        <v>0.5</v>
      </c>
      <c r="D9405" s="23">
        <v>100</v>
      </c>
      <c r="E9405" s="23">
        <v>10</v>
      </c>
      <c r="F9405" s="23">
        <v>30</v>
      </c>
      <c r="G9405" s="23">
        <v>0</v>
      </c>
      <c r="H9405" s="25">
        <v>6.925039291</v>
      </c>
    </row>
    <row r="9406" spans="1:8">
      <c r="A9406" s="23">
        <v>9403</v>
      </c>
      <c r="B9406" s="23">
        <v>1500</v>
      </c>
      <c r="C9406" s="23">
        <v>0.5</v>
      </c>
      <c r="D9406" s="23">
        <v>100</v>
      </c>
      <c r="E9406" s="23">
        <v>10</v>
      </c>
      <c r="F9406" s="23">
        <v>30</v>
      </c>
      <c r="G9406" s="23">
        <v>5</v>
      </c>
      <c r="H9406" s="25">
        <v>0</v>
      </c>
    </row>
    <row r="9407" spans="1:8">
      <c r="A9407" s="23">
        <v>9404</v>
      </c>
      <c r="B9407" s="23">
        <v>1500</v>
      </c>
      <c r="C9407" s="23">
        <v>0.5</v>
      </c>
      <c r="D9407" s="23">
        <v>100</v>
      </c>
      <c r="E9407" s="23">
        <v>10</v>
      </c>
      <c r="F9407" s="23">
        <v>30</v>
      </c>
      <c r="G9407" s="23">
        <v>10</v>
      </c>
      <c r="H9407" s="25">
        <v>0</v>
      </c>
    </row>
    <row r="9408" spans="1:8">
      <c r="A9408" s="23">
        <v>9405</v>
      </c>
      <c r="B9408" s="23">
        <v>1500</v>
      </c>
      <c r="C9408" s="23">
        <v>0.5</v>
      </c>
      <c r="D9408" s="23">
        <v>100</v>
      </c>
      <c r="E9408" s="23">
        <v>10</v>
      </c>
      <c r="F9408" s="23">
        <v>30</v>
      </c>
      <c r="G9408" s="23">
        <v>40</v>
      </c>
      <c r="H9408" s="25">
        <v>0</v>
      </c>
    </row>
    <row r="9409" spans="1:8">
      <c r="A9409" s="23">
        <v>9406</v>
      </c>
      <c r="B9409" s="23">
        <v>1500</v>
      </c>
      <c r="C9409" s="23">
        <v>0.5</v>
      </c>
      <c r="D9409" s="23">
        <v>100</v>
      </c>
      <c r="E9409" s="23">
        <v>10</v>
      </c>
      <c r="F9409" s="23">
        <v>30</v>
      </c>
      <c r="G9409" s="23">
        <v>70</v>
      </c>
      <c r="H9409" s="25">
        <v>0</v>
      </c>
    </row>
    <row r="9410" spans="1:8">
      <c r="A9410" s="23">
        <v>9407</v>
      </c>
      <c r="B9410" s="23">
        <v>1500</v>
      </c>
      <c r="C9410" s="23">
        <v>0.5</v>
      </c>
      <c r="D9410" s="23">
        <v>100</v>
      </c>
      <c r="E9410" s="23">
        <v>10</v>
      </c>
      <c r="F9410" s="23">
        <v>30</v>
      </c>
      <c r="G9410" s="23">
        <v>100</v>
      </c>
      <c r="H9410" s="25">
        <v>0</v>
      </c>
    </row>
    <row r="9411" spans="1:8">
      <c r="A9411" s="23">
        <v>9408</v>
      </c>
      <c r="B9411" s="23">
        <v>1500</v>
      </c>
      <c r="C9411" s="23">
        <v>0.5</v>
      </c>
      <c r="D9411" s="23">
        <v>100</v>
      </c>
      <c r="E9411" s="23">
        <v>10</v>
      </c>
      <c r="F9411" s="23">
        <v>60</v>
      </c>
      <c r="G9411" s="23">
        <v>0</v>
      </c>
      <c r="H9411" s="25">
        <v>5.9654741290000004</v>
      </c>
    </row>
    <row r="9412" spans="1:8">
      <c r="A9412" s="23">
        <v>9409</v>
      </c>
      <c r="B9412" s="23">
        <v>1500</v>
      </c>
      <c r="C9412" s="23">
        <v>0.5</v>
      </c>
      <c r="D9412" s="23">
        <v>100</v>
      </c>
      <c r="E9412" s="23">
        <v>10</v>
      </c>
      <c r="F9412" s="23">
        <v>60</v>
      </c>
      <c r="G9412" s="23">
        <v>5</v>
      </c>
      <c r="H9412" s="25">
        <v>0</v>
      </c>
    </row>
    <row r="9413" spans="1:8">
      <c r="A9413" s="23">
        <v>9410</v>
      </c>
      <c r="B9413" s="23">
        <v>1500</v>
      </c>
      <c r="C9413" s="23">
        <v>0.5</v>
      </c>
      <c r="D9413" s="23">
        <v>100</v>
      </c>
      <c r="E9413" s="23">
        <v>10</v>
      </c>
      <c r="F9413" s="23">
        <v>60</v>
      </c>
      <c r="G9413" s="23">
        <v>10</v>
      </c>
      <c r="H9413" s="25">
        <v>0</v>
      </c>
    </row>
    <row r="9414" spans="1:8">
      <c r="A9414" s="23">
        <v>9411</v>
      </c>
      <c r="B9414" s="23">
        <v>1500</v>
      </c>
      <c r="C9414" s="23">
        <v>0.5</v>
      </c>
      <c r="D9414" s="23">
        <v>100</v>
      </c>
      <c r="E9414" s="23">
        <v>10</v>
      </c>
      <c r="F9414" s="23">
        <v>60</v>
      </c>
      <c r="G9414" s="23">
        <v>40</v>
      </c>
      <c r="H9414" s="25">
        <v>0</v>
      </c>
    </row>
    <row r="9415" spans="1:8">
      <c r="A9415" s="23">
        <v>9412</v>
      </c>
      <c r="B9415" s="23">
        <v>1500</v>
      </c>
      <c r="C9415" s="23">
        <v>0.5</v>
      </c>
      <c r="D9415" s="23">
        <v>100</v>
      </c>
      <c r="E9415" s="23">
        <v>10</v>
      </c>
      <c r="F9415" s="23">
        <v>60</v>
      </c>
      <c r="G9415" s="23">
        <v>70</v>
      </c>
      <c r="H9415" s="25">
        <v>0</v>
      </c>
    </row>
    <row r="9416" spans="1:8">
      <c r="A9416" s="23">
        <v>9413</v>
      </c>
      <c r="B9416" s="23">
        <v>1500</v>
      </c>
      <c r="C9416" s="23">
        <v>0.5</v>
      </c>
      <c r="D9416" s="23">
        <v>100</v>
      </c>
      <c r="E9416" s="23">
        <v>10</v>
      </c>
      <c r="F9416" s="23">
        <v>60</v>
      </c>
      <c r="G9416" s="23">
        <v>100</v>
      </c>
      <c r="H9416" s="25">
        <v>0</v>
      </c>
    </row>
    <row r="9417" spans="1:8">
      <c r="A9417" s="23">
        <v>9414</v>
      </c>
      <c r="B9417" s="23">
        <v>1500</v>
      </c>
      <c r="C9417" s="23">
        <v>0.5</v>
      </c>
      <c r="D9417" s="23">
        <v>100</v>
      </c>
      <c r="E9417" s="23">
        <v>20</v>
      </c>
      <c r="F9417" s="23">
        <v>0</v>
      </c>
      <c r="G9417" s="23">
        <v>0</v>
      </c>
      <c r="H9417" s="25">
        <v>9.5040607450000003</v>
      </c>
    </row>
    <row r="9418" spans="1:8">
      <c r="A9418" s="23">
        <v>9415</v>
      </c>
      <c r="B9418" s="23">
        <v>1500</v>
      </c>
      <c r="C9418" s="23">
        <v>0.5</v>
      </c>
      <c r="D9418" s="23">
        <v>100</v>
      </c>
      <c r="E9418" s="23">
        <v>20</v>
      </c>
      <c r="F9418" s="23">
        <v>0</v>
      </c>
      <c r="G9418" s="23">
        <v>5</v>
      </c>
      <c r="H9418" s="25">
        <v>0</v>
      </c>
    </row>
    <row r="9419" spans="1:8">
      <c r="A9419" s="23">
        <v>9416</v>
      </c>
      <c r="B9419" s="23">
        <v>1500</v>
      </c>
      <c r="C9419" s="23">
        <v>0.5</v>
      </c>
      <c r="D9419" s="23">
        <v>100</v>
      </c>
      <c r="E9419" s="23">
        <v>20</v>
      </c>
      <c r="F9419" s="23">
        <v>0</v>
      </c>
      <c r="G9419" s="23">
        <v>10</v>
      </c>
      <c r="H9419" s="25">
        <v>0</v>
      </c>
    </row>
    <row r="9420" spans="1:8">
      <c r="A9420" s="23">
        <v>9417</v>
      </c>
      <c r="B9420" s="23">
        <v>1500</v>
      </c>
      <c r="C9420" s="23">
        <v>0.5</v>
      </c>
      <c r="D9420" s="23">
        <v>100</v>
      </c>
      <c r="E9420" s="23">
        <v>20</v>
      </c>
      <c r="F9420" s="23">
        <v>0</v>
      </c>
      <c r="G9420" s="23">
        <v>40</v>
      </c>
      <c r="H9420" s="25">
        <v>0</v>
      </c>
    </row>
    <row r="9421" spans="1:8">
      <c r="A9421" s="23">
        <v>9418</v>
      </c>
      <c r="B9421" s="23">
        <v>1500</v>
      </c>
      <c r="C9421" s="23">
        <v>0.5</v>
      </c>
      <c r="D9421" s="23">
        <v>100</v>
      </c>
      <c r="E9421" s="23">
        <v>20</v>
      </c>
      <c r="F9421" s="23">
        <v>0</v>
      </c>
      <c r="G9421" s="23">
        <v>70</v>
      </c>
      <c r="H9421" s="25">
        <v>0</v>
      </c>
    </row>
    <row r="9422" spans="1:8">
      <c r="A9422" s="23">
        <v>9419</v>
      </c>
      <c r="B9422" s="23">
        <v>1500</v>
      </c>
      <c r="C9422" s="23">
        <v>0.5</v>
      </c>
      <c r="D9422" s="23">
        <v>100</v>
      </c>
      <c r="E9422" s="23">
        <v>20</v>
      </c>
      <c r="F9422" s="23">
        <v>0</v>
      </c>
      <c r="G9422" s="23">
        <v>100</v>
      </c>
      <c r="H9422" s="25">
        <v>0</v>
      </c>
    </row>
    <row r="9423" spans="1:8">
      <c r="A9423" s="23">
        <v>9420</v>
      </c>
      <c r="B9423" s="23">
        <v>1500</v>
      </c>
      <c r="C9423" s="23">
        <v>0.5</v>
      </c>
      <c r="D9423" s="23">
        <v>100</v>
      </c>
      <c r="E9423" s="23">
        <v>20</v>
      </c>
      <c r="F9423" s="23">
        <v>30</v>
      </c>
      <c r="G9423" s="23">
        <v>0</v>
      </c>
      <c r="H9423" s="25">
        <v>9.0477848049999992</v>
      </c>
    </row>
    <row r="9424" spans="1:8">
      <c r="A9424" s="23">
        <v>9421</v>
      </c>
      <c r="B9424" s="23">
        <v>1500</v>
      </c>
      <c r="C9424" s="23">
        <v>0.5</v>
      </c>
      <c r="D9424" s="23">
        <v>100</v>
      </c>
      <c r="E9424" s="23">
        <v>20</v>
      </c>
      <c r="F9424" s="23">
        <v>30</v>
      </c>
      <c r="G9424" s="23">
        <v>5</v>
      </c>
      <c r="H9424" s="25">
        <v>0</v>
      </c>
    </row>
    <row r="9425" spans="1:8">
      <c r="A9425" s="23">
        <v>9422</v>
      </c>
      <c r="B9425" s="23">
        <v>1500</v>
      </c>
      <c r="C9425" s="23">
        <v>0.5</v>
      </c>
      <c r="D9425" s="23">
        <v>100</v>
      </c>
      <c r="E9425" s="23">
        <v>20</v>
      </c>
      <c r="F9425" s="23">
        <v>30</v>
      </c>
      <c r="G9425" s="23">
        <v>10</v>
      </c>
      <c r="H9425" s="25">
        <v>0</v>
      </c>
    </row>
    <row r="9426" spans="1:8">
      <c r="A9426" s="23">
        <v>9423</v>
      </c>
      <c r="B9426" s="23">
        <v>1500</v>
      </c>
      <c r="C9426" s="23">
        <v>0.5</v>
      </c>
      <c r="D9426" s="23">
        <v>100</v>
      </c>
      <c r="E9426" s="23">
        <v>20</v>
      </c>
      <c r="F9426" s="23">
        <v>30</v>
      </c>
      <c r="G9426" s="23">
        <v>40</v>
      </c>
      <c r="H9426" s="25">
        <v>0</v>
      </c>
    </row>
    <row r="9427" spans="1:8">
      <c r="A9427" s="23">
        <v>9424</v>
      </c>
      <c r="B9427" s="23">
        <v>1500</v>
      </c>
      <c r="C9427" s="23">
        <v>0.5</v>
      </c>
      <c r="D9427" s="23">
        <v>100</v>
      </c>
      <c r="E9427" s="23">
        <v>20</v>
      </c>
      <c r="F9427" s="23">
        <v>30</v>
      </c>
      <c r="G9427" s="23">
        <v>70</v>
      </c>
      <c r="H9427" s="25">
        <v>0</v>
      </c>
    </row>
    <row r="9428" spans="1:8">
      <c r="A9428" s="23">
        <v>9425</v>
      </c>
      <c r="B9428" s="23">
        <v>1500</v>
      </c>
      <c r="C9428" s="23">
        <v>0.5</v>
      </c>
      <c r="D9428" s="23">
        <v>100</v>
      </c>
      <c r="E9428" s="23">
        <v>20</v>
      </c>
      <c r="F9428" s="23">
        <v>30</v>
      </c>
      <c r="G9428" s="23">
        <v>100</v>
      </c>
      <c r="H9428" s="25">
        <v>0</v>
      </c>
    </row>
    <row r="9429" spans="1:8">
      <c r="A9429" s="23">
        <v>9426</v>
      </c>
      <c r="B9429" s="23">
        <v>1500</v>
      </c>
      <c r="C9429" s="23">
        <v>0.5</v>
      </c>
      <c r="D9429" s="23">
        <v>100</v>
      </c>
      <c r="E9429" s="23">
        <v>20</v>
      </c>
      <c r="F9429" s="23">
        <v>60</v>
      </c>
      <c r="G9429" s="23">
        <v>0</v>
      </c>
      <c r="H9429" s="25">
        <v>7.3431501389999996</v>
      </c>
    </row>
    <row r="9430" spans="1:8">
      <c r="A9430" s="23">
        <v>9427</v>
      </c>
      <c r="B9430" s="23">
        <v>1500</v>
      </c>
      <c r="C9430" s="23">
        <v>0.5</v>
      </c>
      <c r="D9430" s="23">
        <v>100</v>
      </c>
      <c r="E9430" s="23">
        <v>20</v>
      </c>
      <c r="F9430" s="23">
        <v>60</v>
      </c>
      <c r="G9430" s="23">
        <v>5</v>
      </c>
      <c r="H9430" s="25">
        <v>0</v>
      </c>
    </row>
    <row r="9431" spans="1:8">
      <c r="A9431" s="23">
        <v>9428</v>
      </c>
      <c r="B9431" s="23">
        <v>1500</v>
      </c>
      <c r="C9431" s="23">
        <v>0.5</v>
      </c>
      <c r="D9431" s="23">
        <v>100</v>
      </c>
      <c r="E9431" s="23">
        <v>20</v>
      </c>
      <c r="F9431" s="23">
        <v>60</v>
      </c>
      <c r="G9431" s="23">
        <v>10</v>
      </c>
      <c r="H9431" s="25">
        <v>0</v>
      </c>
    </row>
    <row r="9432" spans="1:8">
      <c r="A9432" s="23">
        <v>9429</v>
      </c>
      <c r="B9432" s="23">
        <v>1500</v>
      </c>
      <c r="C9432" s="23">
        <v>0.5</v>
      </c>
      <c r="D9432" s="23">
        <v>100</v>
      </c>
      <c r="E9432" s="23">
        <v>20</v>
      </c>
      <c r="F9432" s="23">
        <v>60</v>
      </c>
      <c r="G9432" s="23">
        <v>40</v>
      </c>
      <c r="H9432" s="25">
        <v>0</v>
      </c>
    </row>
    <row r="9433" spans="1:8">
      <c r="A9433" s="23">
        <v>9430</v>
      </c>
      <c r="B9433" s="23">
        <v>1500</v>
      </c>
      <c r="C9433" s="23">
        <v>0.5</v>
      </c>
      <c r="D9433" s="23">
        <v>100</v>
      </c>
      <c r="E9433" s="23">
        <v>20</v>
      </c>
      <c r="F9433" s="23">
        <v>60</v>
      </c>
      <c r="G9433" s="23">
        <v>70</v>
      </c>
      <c r="H9433" s="25">
        <v>0</v>
      </c>
    </row>
    <row r="9434" spans="1:8">
      <c r="A9434" s="23">
        <v>9431</v>
      </c>
      <c r="B9434" s="23">
        <v>1500</v>
      </c>
      <c r="C9434" s="23">
        <v>0.5</v>
      </c>
      <c r="D9434" s="23">
        <v>100</v>
      </c>
      <c r="E9434" s="23">
        <v>20</v>
      </c>
      <c r="F9434" s="23">
        <v>60</v>
      </c>
      <c r="G9434" s="23">
        <v>100</v>
      </c>
      <c r="H9434" s="25">
        <v>0</v>
      </c>
    </row>
    <row r="9435" spans="1:8">
      <c r="A9435" s="23">
        <v>9432</v>
      </c>
      <c r="B9435" s="23">
        <v>1500</v>
      </c>
      <c r="C9435" s="23">
        <v>0.5</v>
      </c>
      <c r="D9435" s="23">
        <v>100</v>
      </c>
      <c r="E9435" s="23">
        <v>50</v>
      </c>
      <c r="F9435" s="23">
        <v>0</v>
      </c>
      <c r="G9435" s="23">
        <v>0</v>
      </c>
      <c r="H9435" s="25">
        <v>11.35902214</v>
      </c>
    </row>
    <row r="9436" spans="1:8">
      <c r="A9436" s="23">
        <v>9433</v>
      </c>
      <c r="B9436" s="23">
        <v>1500</v>
      </c>
      <c r="C9436" s="23">
        <v>0.5</v>
      </c>
      <c r="D9436" s="23">
        <v>100</v>
      </c>
      <c r="E9436" s="23">
        <v>50</v>
      </c>
      <c r="F9436" s="23">
        <v>0</v>
      </c>
      <c r="G9436" s="23">
        <v>5</v>
      </c>
      <c r="H9436" s="25">
        <v>6.1638035770000004</v>
      </c>
    </row>
    <row r="9437" spans="1:8">
      <c r="A9437" s="23">
        <v>9434</v>
      </c>
      <c r="B9437" s="23">
        <v>1500</v>
      </c>
      <c r="C9437" s="23">
        <v>0.5</v>
      </c>
      <c r="D9437" s="23">
        <v>100</v>
      </c>
      <c r="E9437" s="23">
        <v>50</v>
      </c>
      <c r="F9437" s="23">
        <v>0</v>
      </c>
      <c r="G9437" s="23">
        <v>10</v>
      </c>
      <c r="H9437" s="25">
        <v>5.5637803080000001</v>
      </c>
    </row>
    <row r="9438" spans="1:8">
      <c r="A9438" s="23">
        <v>9435</v>
      </c>
      <c r="B9438" s="23">
        <v>1500</v>
      </c>
      <c r="C9438" s="23">
        <v>0.5</v>
      </c>
      <c r="D9438" s="23">
        <v>100</v>
      </c>
      <c r="E9438" s="23">
        <v>50</v>
      </c>
      <c r="F9438" s="23">
        <v>0</v>
      </c>
      <c r="G9438" s="23">
        <v>40</v>
      </c>
      <c r="H9438" s="25">
        <v>0</v>
      </c>
    </row>
    <row r="9439" spans="1:8">
      <c r="A9439" s="23">
        <v>9436</v>
      </c>
      <c r="B9439" s="23">
        <v>1500</v>
      </c>
      <c r="C9439" s="23">
        <v>0.5</v>
      </c>
      <c r="D9439" s="23">
        <v>100</v>
      </c>
      <c r="E9439" s="23">
        <v>50</v>
      </c>
      <c r="F9439" s="23">
        <v>0</v>
      </c>
      <c r="G9439" s="23">
        <v>70</v>
      </c>
      <c r="H9439" s="25">
        <v>0</v>
      </c>
    </row>
    <row r="9440" spans="1:8">
      <c r="A9440" s="23">
        <v>9437</v>
      </c>
      <c r="B9440" s="23">
        <v>1500</v>
      </c>
      <c r="C9440" s="23">
        <v>0.5</v>
      </c>
      <c r="D9440" s="23">
        <v>100</v>
      </c>
      <c r="E9440" s="23">
        <v>50</v>
      </c>
      <c r="F9440" s="23">
        <v>0</v>
      </c>
      <c r="G9440" s="23">
        <v>100</v>
      </c>
      <c r="H9440" s="25">
        <v>0</v>
      </c>
    </row>
    <row r="9441" spans="1:8">
      <c r="A9441" s="23">
        <v>9438</v>
      </c>
      <c r="B9441" s="23">
        <v>1500</v>
      </c>
      <c r="C9441" s="23">
        <v>0.5</v>
      </c>
      <c r="D9441" s="23">
        <v>100</v>
      </c>
      <c r="E9441" s="23">
        <v>50</v>
      </c>
      <c r="F9441" s="23">
        <v>30</v>
      </c>
      <c r="G9441" s="23">
        <v>0</v>
      </c>
      <c r="H9441" s="25">
        <v>10.66643906</v>
      </c>
    </row>
    <row r="9442" spans="1:8">
      <c r="A9442" s="23">
        <v>9439</v>
      </c>
      <c r="B9442" s="23">
        <v>1500</v>
      </c>
      <c r="C9442" s="23">
        <v>0.5</v>
      </c>
      <c r="D9442" s="23">
        <v>100</v>
      </c>
      <c r="E9442" s="23">
        <v>50</v>
      </c>
      <c r="F9442" s="23">
        <v>30</v>
      </c>
      <c r="G9442" s="23">
        <v>5</v>
      </c>
      <c r="H9442" s="25">
        <v>0</v>
      </c>
    </row>
    <row r="9443" spans="1:8">
      <c r="A9443" s="23">
        <v>9440</v>
      </c>
      <c r="B9443" s="23">
        <v>1500</v>
      </c>
      <c r="C9443" s="23">
        <v>0.5</v>
      </c>
      <c r="D9443" s="23">
        <v>100</v>
      </c>
      <c r="E9443" s="23">
        <v>50</v>
      </c>
      <c r="F9443" s="23">
        <v>30</v>
      </c>
      <c r="G9443" s="23">
        <v>10</v>
      </c>
      <c r="H9443" s="25">
        <v>0</v>
      </c>
    </row>
    <row r="9444" spans="1:8">
      <c r="A9444" s="23">
        <v>9441</v>
      </c>
      <c r="B9444" s="23">
        <v>1500</v>
      </c>
      <c r="C9444" s="23">
        <v>0.5</v>
      </c>
      <c r="D9444" s="23">
        <v>100</v>
      </c>
      <c r="E9444" s="23">
        <v>50</v>
      </c>
      <c r="F9444" s="23">
        <v>30</v>
      </c>
      <c r="G9444" s="23">
        <v>40</v>
      </c>
      <c r="H9444" s="25">
        <v>0</v>
      </c>
    </row>
    <row r="9445" spans="1:8">
      <c r="A9445" s="23">
        <v>9442</v>
      </c>
      <c r="B9445" s="23">
        <v>1500</v>
      </c>
      <c r="C9445" s="23">
        <v>0.5</v>
      </c>
      <c r="D9445" s="23">
        <v>100</v>
      </c>
      <c r="E9445" s="23">
        <v>50</v>
      </c>
      <c r="F9445" s="23">
        <v>30</v>
      </c>
      <c r="G9445" s="23">
        <v>70</v>
      </c>
      <c r="H9445" s="25">
        <v>0</v>
      </c>
    </row>
    <row r="9446" spans="1:8">
      <c r="A9446" s="23">
        <v>9443</v>
      </c>
      <c r="B9446" s="23">
        <v>1500</v>
      </c>
      <c r="C9446" s="23">
        <v>0.5</v>
      </c>
      <c r="D9446" s="23">
        <v>100</v>
      </c>
      <c r="E9446" s="23">
        <v>50</v>
      </c>
      <c r="F9446" s="23">
        <v>30</v>
      </c>
      <c r="G9446" s="23">
        <v>100</v>
      </c>
      <c r="H9446" s="25">
        <v>0</v>
      </c>
    </row>
    <row r="9447" spans="1:8">
      <c r="A9447" s="23">
        <v>9444</v>
      </c>
      <c r="B9447" s="23">
        <v>1500</v>
      </c>
      <c r="C9447" s="23">
        <v>0.5</v>
      </c>
      <c r="D9447" s="23">
        <v>100</v>
      </c>
      <c r="E9447" s="23">
        <v>50</v>
      </c>
      <c r="F9447" s="23">
        <v>60</v>
      </c>
      <c r="G9447" s="23">
        <v>0</v>
      </c>
      <c r="H9447" s="25">
        <v>8.1466817860000003</v>
      </c>
    </row>
    <row r="9448" spans="1:8">
      <c r="A9448" s="23">
        <v>9445</v>
      </c>
      <c r="B9448" s="23">
        <v>1500</v>
      </c>
      <c r="C9448" s="23">
        <v>0.5</v>
      </c>
      <c r="D9448" s="23">
        <v>100</v>
      </c>
      <c r="E9448" s="23">
        <v>50</v>
      </c>
      <c r="F9448" s="23">
        <v>60</v>
      </c>
      <c r="G9448" s="23">
        <v>5</v>
      </c>
      <c r="H9448" s="25">
        <v>0</v>
      </c>
    </row>
    <row r="9449" spans="1:8">
      <c r="A9449" s="23">
        <v>9446</v>
      </c>
      <c r="B9449" s="23">
        <v>1500</v>
      </c>
      <c r="C9449" s="23">
        <v>0.5</v>
      </c>
      <c r="D9449" s="23">
        <v>100</v>
      </c>
      <c r="E9449" s="23">
        <v>50</v>
      </c>
      <c r="F9449" s="23">
        <v>60</v>
      </c>
      <c r="G9449" s="23">
        <v>10</v>
      </c>
      <c r="H9449" s="25">
        <v>0</v>
      </c>
    </row>
    <row r="9450" spans="1:8">
      <c r="A9450" s="23">
        <v>9447</v>
      </c>
      <c r="B9450" s="23">
        <v>1500</v>
      </c>
      <c r="C9450" s="23">
        <v>0.5</v>
      </c>
      <c r="D9450" s="23">
        <v>100</v>
      </c>
      <c r="E9450" s="23">
        <v>50</v>
      </c>
      <c r="F9450" s="23">
        <v>60</v>
      </c>
      <c r="G9450" s="23">
        <v>40</v>
      </c>
      <c r="H9450" s="25">
        <v>0</v>
      </c>
    </row>
    <row r="9451" spans="1:8">
      <c r="A9451" s="23">
        <v>9448</v>
      </c>
      <c r="B9451" s="23">
        <v>1500</v>
      </c>
      <c r="C9451" s="23">
        <v>0.5</v>
      </c>
      <c r="D9451" s="23">
        <v>100</v>
      </c>
      <c r="E9451" s="23">
        <v>50</v>
      </c>
      <c r="F9451" s="23">
        <v>60</v>
      </c>
      <c r="G9451" s="23">
        <v>70</v>
      </c>
      <c r="H9451" s="25">
        <v>0</v>
      </c>
    </row>
    <row r="9452" spans="1:8">
      <c r="A9452" s="23">
        <v>9449</v>
      </c>
      <c r="B9452" s="23">
        <v>1500</v>
      </c>
      <c r="C9452" s="23">
        <v>0.5</v>
      </c>
      <c r="D9452" s="23">
        <v>100</v>
      </c>
      <c r="E9452" s="23">
        <v>50</v>
      </c>
      <c r="F9452" s="23">
        <v>60</v>
      </c>
      <c r="G9452" s="23">
        <v>100</v>
      </c>
      <c r="H9452" s="25">
        <v>0</v>
      </c>
    </row>
    <row r="9453" spans="1:8">
      <c r="A9453" s="23">
        <v>9450</v>
      </c>
      <c r="B9453" s="23">
        <v>1500</v>
      </c>
      <c r="C9453" s="23">
        <v>0.5</v>
      </c>
      <c r="D9453" s="23">
        <v>500</v>
      </c>
      <c r="E9453" s="23">
        <v>1</v>
      </c>
      <c r="F9453" s="23">
        <v>0</v>
      </c>
      <c r="G9453" s="23">
        <v>0</v>
      </c>
      <c r="H9453" s="25">
        <v>4.0077495570000004</v>
      </c>
    </row>
    <row r="9454" spans="1:8">
      <c r="A9454" s="23">
        <v>9451</v>
      </c>
      <c r="B9454" s="23">
        <v>1500</v>
      </c>
      <c r="C9454" s="23">
        <v>0.5</v>
      </c>
      <c r="D9454" s="23">
        <v>500</v>
      </c>
      <c r="E9454" s="23">
        <v>1</v>
      </c>
      <c r="F9454" s="23">
        <v>0</v>
      </c>
      <c r="G9454" s="23">
        <v>5</v>
      </c>
      <c r="H9454" s="25">
        <v>0</v>
      </c>
    </row>
    <row r="9455" spans="1:8">
      <c r="A9455" s="23">
        <v>9452</v>
      </c>
      <c r="B9455" s="23">
        <v>1500</v>
      </c>
      <c r="C9455" s="23">
        <v>0.5</v>
      </c>
      <c r="D9455" s="23">
        <v>500</v>
      </c>
      <c r="E9455" s="23">
        <v>1</v>
      </c>
      <c r="F9455" s="23">
        <v>0</v>
      </c>
      <c r="G9455" s="23">
        <v>10</v>
      </c>
      <c r="H9455" s="25">
        <v>0</v>
      </c>
    </row>
    <row r="9456" spans="1:8">
      <c r="A9456" s="23">
        <v>9453</v>
      </c>
      <c r="B9456" s="23">
        <v>1500</v>
      </c>
      <c r="C9456" s="23">
        <v>0.5</v>
      </c>
      <c r="D9456" s="23">
        <v>500</v>
      </c>
      <c r="E9456" s="23">
        <v>1</v>
      </c>
      <c r="F9456" s="23">
        <v>0</v>
      </c>
      <c r="G9456" s="23">
        <v>40</v>
      </c>
      <c r="H9456" s="25">
        <v>0</v>
      </c>
    </row>
    <row r="9457" spans="1:8">
      <c r="A9457" s="23">
        <v>9454</v>
      </c>
      <c r="B9457" s="23">
        <v>1500</v>
      </c>
      <c r="C9457" s="23">
        <v>0.5</v>
      </c>
      <c r="D9457" s="23">
        <v>500</v>
      </c>
      <c r="E9457" s="23">
        <v>1</v>
      </c>
      <c r="F9457" s="23">
        <v>0</v>
      </c>
      <c r="G9457" s="23">
        <v>70</v>
      </c>
      <c r="H9457" s="25">
        <v>0</v>
      </c>
    </row>
    <row r="9458" spans="1:8">
      <c r="A9458" s="23">
        <v>9455</v>
      </c>
      <c r="B9458" s="23">
        <v>1500</v>
      </c>
      <c r="C9458" s="23">
        <v>0.5</v>
      </c>
      <c r="D9458" s="23">
        <v>500</v>
      </c>
      <c r="E9458" s="23">
        <v>1</v>
      </c>
      <c r="F9458" s="23">
        <v>0</v>
      </c>
      <c r="G9458" s="23">
        <v>100</v>
      </c>
      <c r="H9458" s="25">
        <v>0</v>
      </c>
    </row>
    <row r="9459" spans="1:8">
      <c r="A9459" s="23">
        <v>9456</v>
      </c>
      <c r="B9459" s="23">
        <v>1500</v>
      </c>
      <c r="C9459" s="23">
        <v>0.5</v>
      </c>
      <c r="D9459" s="23">
        <v>500</v>
      </c>
      <c r="E9459" s="23">
        <v>1</v>
      </c>
      <c r="F9459" s="23">
        <v>30</v>
      </c>
      <c r="G9459" s="23">
        <v>0</v>
      </c>
      <c r="H9459" s="25">
        <v>3.960208416</v>
      </c>
    </row>
    <row r="9460" spans="1:8">
      <c r="A9460" s="23">
        <v>9457</v>
      </c>
      <c r="B9460" s="23">
        <v>1500</v>
      </c>
      <c r="C9460" s="23">
        <v>0.5</v>
      </c>
      <c r="D9460" s="23">
        <v>500</v>
      </c>
      <c r="E9460" s="23">
        <v>1</v>
      </c>
      <c r="F9460" s="23">
        <v>30</v>
      </c>
      <c r="G9460" s="23">
        <v>5</v>
      </c>
      <c r="H9460" s="25">
        <v>0</v>
      </c>
    </row>
    <row r="9461" spans="1:8">
      <c r="A9461" s="23">
        <v>9458</v>
      </c>
      <c r="B9461" s="23">
        <v>1500</v>
      </c>
      <c r="C9461" s="23">
        <v>0.5</v>
      </c>
      <c r="D9461" s="23">
        <v>500</v>
      </c>
      <c r="E9461" s="23">
        <v>1</v>
      </c>
      <c r="F9461" s="23">
        <v>30</v>
      </c>
      <c r="G9461" s="23">
        <v>10</v>
      </c>
      <c r="H9461" s="25">
        <v>0</v>
      </c>
    </row>
    <row r="9462" spans="1:8">
      <c r="A9462" s="23">
        <v>9459</v>
      </c>
      <c r="B9462" s="23">
        <v>1500</v>
      </c>
      <c r="C9462" s="23">
        <v>0.5</v>
      </c>
      <c r="D9462" s="23">
        <v>500</v>
      </c>
      <c r="E9462" s="23">
        <v>1</v>
      </c>
      <c r="F9462" s="23">
        <v>30</v>
      </c>
      <c r="G9462" s="23">
        <v>40</v>
      </c>
      <c r="H9462" s="25">
        <v>0</v>
      </c>
    </row>
    <row r="9463" spans="1:8">
      <c r="A9463" s="23">
        <v>9460</v>
      </c>
      <c r="B9463" s="23">
        <v>1500</v>
      </c>
      <c r="C9463" s="23">
        <v>0.5</v>
      </c>
      <c r="D9463" s="23">
        <v>500</v>
      </c>
      <c r="E9463" s="23">
        <v>1</v>
      </c>
      <c r="F9463" s="23">
        <v>30</v>
      </c>
      <c r="G9463" s="23">
        <v>70</v>
      </c>
      <c r="H9463" s="25">
        <v>0</v>
      </c>
    </row>
    <row r="9464" spans="1:8">
      <c r="A9464" s="23">
        <v>9461</v>
      </c>
      <c r="B9464" s="23">
        <v>1500</v>
      </c>
      <c r="C9464" s="23">
        <v>0.5</v>
      </c>
      <c r="D9464" s="23">
        <v>500</v>
      </c>
      <c r="E9464" s="23">
        <v>1</v>
      </c>
      <c r="F9464" s="23">
        <v>30</v>
      </c>
      <c r="G9464" s="23">
        <v>100</v>
      </c>
      <c r="H9464" s="25">
        <v>0</v>
      </c>
    </row>
    <row r="9465" spans="1:8">
      <c r="A9465" s="23">
        <v>9462</v>
      </c>
      <c r="B9465" s="23">
        <v>1500</v>
      </c>
      <c r="C9465" s="23">
        <v>0.5</v>
      </c>
      <c r="D9465" s="23">
        <v>500</v>
      </c>
      <c r="E9465" s="23">
        <v>1</v>
      </c>
      <c r="F9465" s="23">
        <v>60</v>
      </c>
      <c r="G9465" s="23">
        <v>0</v>
      </c>
      <c r="H9465" s="25">
        <v>3.7321124079999999</v>
      </c>
    </row>
    <row r="9466" spans="1:8">
      <c r="A9466" s="23">
        <v>9463</v>
      </c>
      <c r="B9466" s="23">
        <v>1500</v>
      </c>
      <c r="C9466" s="23">
        <v>0.5</v>
      </c>
      <c r="D9466" s="23">
        <v>500</v>
      </c>
      <c r="E9466" s="23">
        <v>1</v>
      </c>
      <c r="F9466" s="23">
        <v>60</v>
      </c>
      <c r="G9466" s="23">
        <v>5</v>
      </c>
      <c r="H9466" s="25">
        <v>0</v>
      </c>
    </row>
    <row r="9467" spans="1:8">
      <c r="A9467" s="23">
        <v>9464</v>
      </c>
      <c r="B9467" s="23">
        <v>1500</v>
      </c>
      <c r="C9467" s="23">
        <v>0.5</v>
      </c>
      <c r="D9467" s="23">
        <v>500</v>
      </c>
      <c r="E9467" s="23">
        <v>1</v>
      </c>
      <c r="F9467" s="23">
        <v>60</v>
      </c>
      <c r="G9467" s="23">
        <v>10</v>
      </c>
      <c r="H9467" s="25">
        <v>0</v>
      </c>
    </row>
    <row r="9468" spans="1:8">
      <c r="A9468" s="23">
        <v>9465</v>
      </c>
      <c r="B9468" s="23">
        <v>1500</v>
      </c>
      <c r="C9468" s="23">
        <v>0.5</v>
      </c>
      <c r="D9468" s="23">
        <v>500</v>
      </c>
      <c r="E9468" s="23">
        <v>1</v>
      </c>
      <c r="F9468" s="23">
        <v>60</v>
      </c>
      <c r="G9468" s="23">
        <v>40</v>
      </c>
      <c r="H9468" s="25">
        <v>0</v>
      </c>
    </row>
    <row r="9469" spans="1:8">
      <c r="A9469" s="23">
        <v>9466</v>
      </c>
      <c r="B9469" s="23">
        <v>1500</v>
      </c>
      <c r="C9469" s="23">
        <v>0.5</v>
      </c>
      <c r="D9469" s="23">
        <v>500</v>
      </c>
      <c r="E9469" s="23">
        <v>1</v>
      </c>
      <c r="F9469" s="23">
        <v>60</v>
      </c>
      <c r="G9469" s="23">
        <v>70</v>
      </c>
      <c r="H9469" s="25">
        <v>0</v>
      </c>
    </row>
    <row r="9470" spans="1:8">
      <c r="A9470" s="23">
        <v>9467</v>
      </c>
      <c r="B9470" s="23">
        <v>1500</v>
      </c>
      <c r="C9470" s="23">
        <v>0.5</v>
      </c>
      <c r="D9470" s="23">
        <v>500</v>
      </c>
      <c r="E9470" s="23">
        <v>1</v>
      </c>
      <c r="F9470" s="23">
        <v>60</v>
      </c>
      <c r="G9470" s="23">
        <v>100</v>
      </c>
      <c r="H9470" s="25">
        <v>0</v>
      </c>
    </row>
    <row r="9471" spans="1:8">
      <c r="A9471" s="23">
        <v>9468</v>
      </c>
      <c r="B9471" s="23">
        <v>1500</v>
      </c>
      <c r="C9471" s="23">
        <v>0.5</v>
      </c>
      <c r="D9471" s="23">
        <v>500</v>
      </c>
      <c r="E9471" s="23">
        <v>5</v>
      </c>
      <c r="F9471" s="23">
        <v>0</v>
      </c>
      <c r="G9471" s="23">
        <v>0</v>
      </c>
      <c r="H9471" s="25">
        <v>9.8942403789999993</v>
      </c>
    </row>
    <row r="9472" spans="1:8">
      <c r="A9472" s="23">
        <v>9469</v>
      </c>
      <c r="B9472" s="23">
        <v>1500</v>
      </c>
      <c r="C9472" s="23">
        <v>0.5</v>
      </c>
      <c r="D9472" s="23">
        <v>500</v>
      </c>
      <c r="E9472" s="23">
        <v>5</v>
      </c>
      <c r="F9472" s="23">
        <v>0</v>
      </c>
      <c r="G9472" s="23">
        <v>5</v>
      </c>
      <c r="H9472" s="25">
        <v>0</v>
      </c>
    </row>
    <row r="9473" spans="1:8">
      <c r="A9473" s="23">
        <v>9470</v>
      </c>
      <c r="B9473" s="23">
        <v>1500</v>
      </c>
      <c r="C9473" s="23">
        <v>0.5</v>
      </c>
      <c r="D9473" s="23">
        <v>500</v>
      </c>
      <c r="E9473" s="23">
        <v>5</v>
      </c>
      <c r="F9473" s="23">
        <v>0</v>
      </c>
      <c r="G9473" s="23">
        <v>10</v>
      </c>
      <c r="H9473" s="25">
        <v>0</v>
      </c>
    </row>
    <row r="9474" spans="1:8">
      <c r="A9474" s="23">
        <v>9471</v>
      </c>
      <c r="B9474" s="23">
        <v>1500</v>
      </c>
      <c r="C9474" s="23">
        <v>0.5</v>
      </c>
      <c r="D9474" s="23">
        <v>500</v>
      </c>
      <c r="E9474" s="23">
        <v>5</v>
      </c>
      <c r="F9474" s="23">
        <v>0</v>
      </c>
      <c r="G9474" s="23">
        <v>40</v>
      </c>
      <c r="H9474" s="25">
        <v>0</v>
      </c>
    </row>
    <row r="9475" spans="1:8">
      <c r="A9475" s="23">
        <v>9472</v>
      </c>
      <c r="B9475" s="23">
        <v>1500</v>
      </c>
      <c r="C9475" s="23">
        <v>0.5</v>
      </c>
      <c r="D9475" s="23">
        <v>500</v>
      </c>
      <c r="E9475" s="23">
        <v>5</v>
      </c>
      <c r="F9475" s="23">
        <v>0</v>
      </c>
      <c r="G9475" s="23">
        <v>70</v>
      </c>
      <c r="H9475" s="25">
        <v>0</v>
      </c>
    </row>
    <row r="9476" spans="1:8">
      <c r="A9476" s="23">
        <v>9473</v>
      </c>
      <c r="B9476" s="23">
        <v>1500</v>
      </c>
      <c r="C9476" s="23">
        <v>0.5</v>
      </c>
      <c r="D9476" s="23">
        <v>500</v>
      </c>
      <c r="E9476" s="23">
        <v>5</v>
      </c>
      <c r="F9476" s="23">
        <v>0</v>
      </c>
      <c r="G9476" s="23">
        <v>100</v>
      </c>
      <c r="H9476" s="25">
        <v>0</v>
      </c>
    </row>
    <row r="9477" spans="1:8">
      <c r="A9477" s="23">
        <v>9474</v>
      </c>
      <c r="B9477" s="23">
        <v>1500</v>
      </c>
      <c r="C9477" s="23">
        <v>0.5</v>
      </c>
      <c r="D9477" s="23">
        <v>500</v>
      </c>
      <c r="E9477" s="23">
        <v>5</v>
      </c>
      <c r="F9477" s="23">
        <v>30</v>
      </c>
      <c r="G9477" s="23">
        <v>0</v>
      </c>
      <c r="H9477" s="25">
        <v>9.3877334589999997</v>
      </c>
    </row>
    <row r="9478" spans="1:8">
      <c r="A9478" s="23">
        <v>9475</v>
      </c>
      <c r="B9478" s="23">
        <v>1500</v>
      </c>
      <c r="C9478" s="23">
        <v>0.5</v>
      </c>
      <c r="D9478" s="23">
        <v>500</v>
      </c>
      <c r="E9478" s="23">
        <v>5</v>
      </c>
      <c r="F9478" s="23">
        <v>30</v>
      </c>
      <c r="G9478" s="23">
        <v>5</v>
      </c>
      <c r="H9478" s="25">
        <v>0</v>
      </c>
    </row>
    <row r="9479" spans="1:8">
      <c r="A9479" s="23">
        <v>9476</v>
      </c>
      <c r="B9479" s="23">
        <v>1500</v>
      </c>
      <c r="C9479" s="23">
        <v>0.5</v>
      </c>
      <c r="D9479" s="23">
        <v>500</v>
      </c>
      <c r="E9479" s="23">
        <v>5</v>
      </c>
      <c r="F9479" s="23">
        <v>30</v>
      </c>
      <c r="G9479" s="23">
        <v>10</v>
      </c>
      <c r="H9479" s="25">
        <v>0</v>
      </c>
    </row>
    <row r="9480" spans="1:8">
      <c r="A9480" s="23">
        <v>9477</v>
      </c>
      <c r="B9480" s="23">
        <v>1500</v>
      </c>
      <c r="C9480" s="23">
        <v>0.5</v>
      </c>
      <c r="D9480" s="23">
        <v>500</v>
      </c>
      <c r="E9480" s="23">
        <v>5</v>
      </c>
      <c r="F9480" s="23">
        <v>30</v>
      </c>
      <c r="G9480" s="23">
        <v>40</v>
      </c>
      <c r="H9480" s="25">
        <v>0</v>
      </c>
    </row>
    <row r="9481" spans="1:8">
      <c r="A9481" s="23">
        <v>9478</v>
      </c>
      <c r="B9481" s="23">
        <v>1500</v>
      </c>
      <c r="C9481" s="23">
        <v>0.5</v>
      </c>
      <c r="D9481" s="23">
        <v>500</v>
      </c>
      <c r="E9481" s="23">
        <v>5</v>
      </c>
      <c r="F9481" s="23">
        <v>30</v>
      </c>
      <c r="G9481" s="23">
        <v>70</v>
      </c>
      <c r="H9481" s="25">
        <v>0</v>
      </c>
    </row>
    <row r="9482" spans="1:8">
      <c r="A9482" s="23">
        <v>9479</v>
      </c>
      <c r="B9482" s="23">
        <v>1500</v>
      </c>
      <c r="C9482" s="23">
        <v>0.5</v>
      </c>
      <c r="D9482" s="23">
        <v>500</v>
      </c>
      <c r="E9482" s="23">
        <v>5</v>
      </c>
      <c r="F9482" s="23">
        <v>30</v>
      </c>
      <c r="G9482" s="23">
        <v>100</v>
      </c>
      <c r="H9482" s="25">
        <v>0</v>
      </c>
    </row>
    <row r="9483" spans="1:8">
      <c r="A9483" s="23">
        <v>9480</v>
      </c>
      <c r="B9483" s="23">
        <v>1500</v>
      </c>
      <c r="C9483" s="23">
        <v>0.5</v>
      </c>
      <c r="D9483" s="23">
        <v>500</v>
      </c>
      <c r="E9483" s="23">
        <v>5</v>
      </c>
      <c r="F9483" s="23">
        <v>60</v>
      </c>
      <c r="G9483" s="23">
        <v>0</v>
      </c>
      <c r="H9483" s="25">
        <v>7.581537247</v>
      </c>
    </row>
    <row r="9484" spans="1:8">
      <c r="A9484" s="23">
        <v>9481</v>
      </c>
      <c r="B9484" s="23">
        <v>1500</v>
      </c>
      <c r="C9484" s="23">
        <v>0.5</v>
      </c>
      <c r="D9484" s="23">
        <v>500</v>
      </c>
      <c r="E9484" s="23">
        <v>5</v>
      </c>
      <c r="F9484" s="23">
        <v>60</v>
      </c>
      <c r="G9484" s="23">
        <v>5</v>
      </c>
      <c r="H9484" s="25">
        <v>0</v>
      </c>
    </row>
    <row r="9485" spans="1:8">
      <c r="A9485" s="23">
        <v>9482</v>
      </c>
      <c r="B9485" s="23">
        <v>1500</v>
      </c>
      <c r="C9485" s="23">
        <v>0.5</v>
      </c>
      <c r="D9485" s="23">
        <v>500</v>
      </c>
      <c r="E9485" s="23">
        <v>5</v>
      </c>
      <c r="F9485" s="23">
        <v>60</v>
      </c>
      <c r="G9485" s="23">
        <v>10</v>
      </c>
      <c r="H9485" s="25">
        <v>0</v>
      </c>
    </row>
    <row r="9486" spans="1:8">
      <c r="A9486" s="23">
        <v>9483</v>
      </c>
      <c r="B9486" s="23">
        <v>1500</v>
      </c>
      <c r="C9486" s="23">
        <v>0.5</v>
      </c>
      <c r="D9486" s="23">
        <v>500</v>
      </c>
      <c r="E9486" s="23">
        <v>5</v>
      </c>
      <c r="F9486" s="23">
        <v>60</v>
      </c>
      <c r="G9486" s="23">
        <v>40</v>
      </c>
      <c r="H9486" s="25">
        <v>0</v>
      </c>
    </row>
    <row r="9487" spans="1:8">
      <c r="A9487" s="23">
        <v>9484</v>
      </c>
      <c r="B9487" s="23">
        <v>1500</v>
      </c>
      <c r="C9487" s="23">
        <v>0.5</v>
      </c>
      <c r="D9487" s="23">
        <v>500</v>
      </c>
      <c r="E9487" s="23">
        <v>5</v>
      </c>
      <c r="F9487" s="23">
        <v>60</v>
      </c>
      <c r="G9487" s="23">
        <v>70</v>
      </c>
      <c r="H9487" s="25">
        <v>0</v>
      </c>
    </row>
    <row r="9488" spans="1:8">
      <c r="A9488" s="23">
        <v>9485</v>
      </c>
      <c r="B9488" s="23">
        <v>1500</v>
      </c>
      <c r="C9488" s="23">
        <v>0.5</v>
      </c>
      <c r="D9488" s="23">
        <v>500</v>
      </c>
      <c r="E9488" s="23">
        <v>5</v>
      </c>
      <c r="F9488" s="23">
        <v>60</v>
      </c>
      <c r="G9488" s="23">
        <v>100</v>
      </c>
      <c r="H9488" s="25">
        <v>0</v>
      </c>
    </row>
    <row r="9489" spans="1:8">
      <c r="A9489" s="23">
        <v>9486</v>
      </c>
      <c r="B9489" s="23">
        <v>1500</v>
      </c>
      <c r="C9489" s="23">
        <v>0.5</v>
      </c>
      <c r="D9489" s="23">
        <v>500</v>
      </c>
      <c r="E9489" s="23">
        <v>10</v>
      </c>
      <c r="F9489" s="23">
        <v>0</v>
      </c>
      <c r="G9489" s="23">
        <v>0</v>
      </c>
      <c r="H9489" s="25">
        <v>11.22534752</v>
      </c>
    </row>
    <row r="9490" spans="1:8">
      <c r="A9490" s="23">
        <v>9487</v>
      </c>
      <c r="B9490" s="23">
        <v>1500</v>
      </c>
      <c r="C9490" s="23">
        <v>0.5</v>
      </c>
      <c r="D9490" s="23">
        <v>500</v>
      </c>
      <c r="E9490" s="23">
        <v>10</v>
      </c>
      <c r="F9490" s="23">
        <v>0</v>
      </c>
      <c r="G9490" s="23">
        <v>5</v>
      </c>
      <c r="H9490" s="25">
        <v>0</v>
      </c>
    </row>
    <row r="9491" spans="1:8">
      <c r="A9491" s="23">
        <v>9488</v>
      </c>
      <c r="B9491" s="23">
        <v>1500</v>
      </c>
      <c r="C9491" s="23">
        <v>0.5</v>
      </c>
      <c r="D9491" s="23">
        <v>500</v>
      </c>
      <c r="E9491" s="23">
        <v>10</v>
      </c>
      <c r="F9491" s="23">
        <v>0</v>
      </c>
      <c r="G9491" s="23">
        <v>10</v>
      </c>
      <c r="H9491" s="25">
        <v>0</v>
      </c>
    </row>
    <row r="9492" spans="1:8">
      <c r="A9492" s="23">
        <v>9489</v>
      </c>
      <c r="B9492" s="23">
        <v>1500</v>
      </c>
      <c r="C9492" s="23">
        <v>0.5</v>
      </c>
      <c r="D9492" s="23">
        <v>500</v>
      </c>
      <c r="E9492" s="23">
        <v>10</v>
      </c>
      <c r="F9492" s="23">
        <v>0</v>
      </c>
      <c r="G9492" s="23">
        <v>40</v>
      </c>
      <c r="H9492" s="25">
        <v>0</v>
      </c>
    </row>
    <row r="9493" spans="1:8">
      <c r="A9493" s="23">
        <v>9490</v>
      </c>
      <c r="B9493" s="23">
        <v>1500</v>
      </c>
      <c r="C9493" s="23">
        <v>0.5</v>
      </c>
      <c r="D9493" s="23">
        <v>500</v>
      </c>
      <c r="E9493" s="23">
        <v>10</v>
      </c>
      <c r="F9493" s="23">
        <v>0</v>
      </c>
      <c r="G9493" s="23">
        <v>70</v>
      </c>
      <c r="H9493" s="25">
        <v>0</v>
      </c>
    </row>
    <row r="9494" spans="1:8">
      <c r="A9494" s="23">
        <v>9491</v>
      </c>
      <c r="B9494" s="23">
        <v>1500</v>
      </c>
      <c r="C9494" s="23">
        <v>0.5</v>
      </c>
      <c r="D9494" s="23">
        <v>500</v>
      </c>
      <c r="E9494" s="23">
        <v>10</v>
      </c>
      <c r="F9494" s="23">
        <v>0</v>
      </c>
      <c r="G9494" s="23">
        <v>100</v>
      </c>
      <c r="H9494" s="25">
        <v>0</v>
      </c>
    </row>
    <row r="9495" spans="1:8">
      <c r="A9495" s="23">
        <v>9492</v>
      </c>
      <c r="B9495" s="23">
        <v>1500</v>
      </c>
      <c r="C9495" s="23">
        <v>0.5</v>
      </c>
      <c r="D9495" s="23">
        <v>500</v>
      </c>
      <c r="E9495" s="23">
        <v>10</v>
      </c>
      <c r="F9495" s="23">
        <v>30</v>
      </c>
      <c r="G9495" s="23">
        <v>0</v>
      </c>
      <c r="H9495" s="25">
        <v>10.54143429</v>
      </c>
    </row>
    <row r="9496" spans="1:8">
      <c r="A9496" s="23">
        <v>9493</v>
      </c>
      <c r="B9496" s="23">
        <v>1500</v>
      </c>
      <c r="C9496" s="23">
        <v>0.5</v>
      </c>
      <c r="D9496" s="23">
        <v>500</v>
      </c>
      <c r="E9496" s="23">
        <v>10</v>
      </c>
      <c r="F9496" s="23">
        <v>30</v>
      </c>
      <c r="G9496" s="23">
        <v>5</v>
      </c>
      <c r="H9496" s="25">
        <v>0</v>
      </c>
    </row>
    <row r="9497" spans="1:8">
      <c r="A9497" s="23">
        <v>9494</v>
      </c>
      <c r="B9497" s="23">
        <v>1500</v>
      </c>
      <c r="C9497" s="23">
        <v>0.5</v>
      </c>
      <c r="D9497" s="23">
        <v>500</v>
      </c>
      <c r="E9497" s="23">
        <v>10</v>
      </c>
      <c r="F9497" s="23">
        <v>30</v>
      </c>
      <c r="G9497" s="23">
        <v>10</v>
      </c>
      <c r="H9497" s="25">
        <v>0</v>
      </c>
    </row>
    <row r="9498" spans="1:8">
      <c r="A9498" s="23">
        <v>9495</v>
      </c>
      <c r="B9498" s="23">
        <v>1500</v>
      </c>
      <c r="C9498" s="23">
        <v>0.5</v>
      </c>
      <c r="D9498" s="23">
        <v>500</v>
      </c>
      <c r="E9498" s="23">
        <v>10</v>
      </c>
      <c r="F9498" s="23">
        <v>30</v>
      </c>
      <c r="G9498" s="23">
        <v>40</v>
      </c>
      <c r="H9498" s="25">
        <v>0</v>
      </c>
    </row>
    <row r="9499" spans="1:8">
      <c r="A9499" s="23">
        <v>9496</v>
      </c>
      <c r="B9499" s="23">
        <v>1500</v>
      </c>
      <c r="C9499" s="23">
        <v>0.5</v>
      </c>
      <c r="D9499" s="23">
        <v>500</v>
      </c>
      <c r="E9499" s="23">
        <v>10</v>
      </c>
      <c r="F9499" s="23">
        <v>30</v>
      </c>
      <c r="G9499" s="23">
        <v>70</v>
      </c>
      <c r="H9499" s="25">
        <v>0</v>
      </c>
    </row>
    <row r="9500" spans="1:8">
      <c r="A9500" s="23">
        <v>9497</v>
      </c>
      <c r="B9500" s="23">
        <v>1500</v>
      </c>
      <c r="C9500" s="23">
        <v>0.5</v>
      </c>
      <c r="D9500" s="23">
        <v>500</v>
      </c>
      <c r="E9500" s="23">
        <v>10</v>
      </c>
      <c r="F9500" s="23">
        <v>30</v>
      </c>
      <c r="G9500" s="23">
        <v>100</v>
      </c>
      <c r="H9500" s="25">
        <v>0</v>
      </c>
    </row>
    <row r="9501" spans="1:8">
      <c r="A9501" s="23">
        <v>9498</v>
      </c>
      <c r="B9501" s="23">
        <v>1500</v>
      </c>
      <c r="C9501" s="23">
        <v>0.5</v>
      </c>
      <c r="D9501" s="23">
        <v>500</v>
      </c>
      <c r="E9501" s="23">
        <v>10</v>
      </c>
      <c r="F9501" s="23">
        <v>60</v>
      </c>
      <c r="G9501" s="23">
        <v>0</v>
      </c>
      <c r="H9501" s="25">
        <v>8.3280496599999996</v>
      </c>
    </row>
    <row r="9502" spans="1:8">
      <c r="A9502" s="23">
        <v>9499</v>
      </c>
      <c r="B9502" s="23">
        <v>1500</v>
      </c>
      <c r="C9502" s="23">
        <v>0.5</v>
      </c>
      <c r="D9502" s="23">
        <v>500</v>
      </c>
      <c r="E9502" s="23">
        <v>10</v>
      </c>
      <c r="F9502" s="23">
        <v>60</v>
      </c>
      <c r="G9502" s="23">
        <v>5</v>
      </c>
      <c r="H9502" s="25">
        <v>0</v>
      </c>
    </row>
    <row r="9503" spans="1:8">
      <c r="A9503" s="23">
        <v>9500</v>
      </c>
      <c r="B9503" s="23">
        <v>1500</v>
      </c>
      <c r="C9503" s="23">
        <v>0.5</v>
      </c>
      <c r="D9503" s="23">
        <v>500</v>
      </c>
      <c r="E9503" s="23">
        <v>10</v>
      </c>
      <c r="F9503" s="23">
        <v>60</v>
      </c>
      <c r="G9503" s="23">
        <v>10</v>
      </c>
      <c r="H9503" s="25">
        <v>0</v>
      </c>
    </row>
    <row r="9504" spans="1:8">
      <c r="A9504" s="23">
        <v>9501</v>
      </c>
      <c r="B9504" s="23">
        <v>1500</v>
      </c>
      <c r="C9504" s="23">
        <v>0.5</v>
      </c>
      <c r="D9504" s="23">
        <v>500</v>
      </c>
      <c r="E9504" s="23">
        <v>10</v>
      </c>
      <c r="F9504" s="23">
        <v>60</v>
      </c>
      <c r="G9504" s="23">
        <v>40</v>
      </c>
      <c r="H9504" s="25">
        <v>0</v>
      </c>
    </row>
    <row r="9505" spans="1:8">
      <c r="A9505" s="23">
        <v>9502</v>
      </c>
      <c r="B9505" s="23">
        <v>1500</v>
      </c>
      <c r="C9505" s="23">
        <v>0.5</v>
      </c>
      <c r="D9505" s="23">
        <v>500</v>
      </c>
      <c r="E9505" s="23">
        <v>10</v>
      </c>
      <c r="F9505" s="23">
        <v>60</v>
      </c>
      <c r="G9505" s="23">
        <v>70</v>
      </c>
      <c r="H9505" s="25">
        <v>0</v>
      </c>
    </row>
    <row r="9506" spans="1:8">
      <c r="A9506" s="23">
        <v>9503</v>
      </c>
      <c r="B9506" s="23">
        <v>1500</v>
      </c>
      <c r="C9506" s="23">
        <v>0.5</v>
      </c>
      <c r="D9506" s="23">
        <v>500</v>
      </c>
      <c r="E9506" s="23">
        <v>10</v>
      </c>
      <c r="F9506" s="23">
        <v>60</v>
      </c>
      <c r="G9506" s="23">
        <v>100</v>
      </c>
      <c r="H9506" s="25">
        <v>0</v>
      </c>
    </row>
    <row r="9507" spans="1:8">
      <c r="A9507" s="23">
        <v>9504</v>
      </c>
      <c r="B9507" s="23">
        <v>1500</v>
      </c>
      <c r="C9507" s="23">
        <v>0.5</v>
      </c>
      <c r="D9507" s="23">
        <v>500</v>
      </c>
      <c r="E9507" s="23">
        <v>20</v>
      </c>
      <c r="F9507" s="23">
        <v>0</v>
      </c>
      <c r="G9507" s="23">
        <v>0</v>
      </c>
      <c r="H9507" s="25">
        <v>11.707859989999999</v>
      </c>
    </row>
    <row r="9508" spans="1:8">
      <c r="A9508" s="23">
        <v>9505</v>
      </c>
      <c r="B9508" s="23">
        <v>1500</v>
      </c>
      <c r="C9508" s="23">
        <v>0.5</v>
      </c>
      <c r="D9508" s="23">
        <v>500</v>
      </c>
      <c r="E9508" s="23">
        <v>20</v>
      </c>
      <c r="F9508" s="23">
        <v>0</v>
      </c>
      <c r="G9508" s="23">
        <v>5</v>
      </c>
      <c r="H9508" s="25">
        <v>0</v>
      </c>
    </row>
    <row r="9509" spans="1:8">
      <c r="A9509" s="23">
        <v>9506</v>
      </c>
      <c r="B9509" s="23">
        <v>1500</v>
      </c>
      <c r="C9509" s="23">
        <v>0.5</v>
      </c>
      <c r="D9509" s="23">
        <v>500</v>
      </c>
      <c r="E9509" s="23">
        <v>20</v>
      </c>
      <c r="F9509" s="23">
        <v>0</v>
      </c>
      <c r="G9509" s="23">
        <v>10</v>
      </c>
      <c r="H9509" s="25">
        <v>0</v>
      </c>
    </row>
    <row r="9510" spans="1:8">
      <c r="A9510" s="23">
        <v>9507</v>
      </c>
      <c r="B9510" s="23">
        <v>1500</v>
      </c>
      <c r="C9510" s="23">
        <v>0.5</v>
      </c>
      <c r="D9510" s="23">
        <v>500</v>
      </c>
      <c r="E9510" s="23">
        <v>20</v>
      </c>
      <c r="F9510" s="23">
        <v>0</v>
      </c>
      <c r="G9510" s="23">
        <v>40</v>
      </c>
      <c r="H9510" s="25">
        <v>0</v>
      </c>
    </row>
    <row r="9511" spans="1:8">
      <c r="A9511" s="23">
        <v>9508</v>
      </c>
      <c r="B9511" s="23">
        <v>1500</v>
      </c>
      <c r="C9511" s="23">
        <v>0.5</v>
      </c>
      <c r="D9511" s="23">
        <v>500</v>
      </c>
      <c r="E9511" s="23">
        <v>20</v>
      </c>
      <c r="F9511" s="23">
        <v>0</v>
      </c>
      <c r="G9511" s="23">
        <v>70</v>
      </c>
      <c r="H9511" s="25">
        <v>0</v>
      </c>
    </row>
    <row r="9512" spans="1:8">
      <c r="A9512" s="23">
        <v>9509</v>
      </c>
      <c r="B9512" s="23">
        <v>1500</v>
      </c>
      <c r="C9512" s="23">
        <v>0.5</v>
      </c>
      <c r="D9512" s="23">
        <v>500</v>
      </c>
      <c r="E9512" s="23">
        <v>20</v>
      </c>
      <c r="F9512" s="23">
        <v>0</v>
      </c>
      <c r="G9512" s="23">
        <v>100</v>
      </c>
      <c r="H9512" s="25">
        <v>0</v>
      </c>
    </row>
    <row r="9513" spans="1:8">
      <c r="A9513" s="23">
        <v>9510</v>
      </c>
      <c r="B9513" s="23">
        <v>1500</v>
      </c>
      <c r="C9513" s="23">
        <v>0.5</v>
      </c>
      <c r="D9513" s="23">
        <v>500</v>
      </c>
      <c r="E9513" s="23">
        <v>20</v>
      </c>
      <c r="F9513" s="23">
        <v>30</v>
      </c>
      <c r="G9513" s="23">
        <v>0</v>
      </c>
      <c r="H9513" s="25">
        <v>10.956490519999999</v>
      </c>
    </row>
    <row r="9514" spans="1:8">
      <c r="A9514" s="23">
        <v>9511</v>
      </c>
      <c r="B9514" s="23">
        <v>1500</v>
      </c>
      <c r="C9514" s="23">
        <v>0.5</v>
      </c>
      <c r="D9514" s="23">
        <v>500</v>
      </c>
      <c r="E9514" s="23">
        <v>20</v>
      </c>
      <c r="F9514" s="23">
        <v>30</v>
      </c>
      <c r="G9514" s="23">
        <v>5</v>
      </c>
      <c r="H9514" s="25">
        <v>0</v>
      </c>
    </row>
    <row r="9515" spans="1:8">
      <c r="A9515" s="23">
        <v>9512</v>
      </c>
      <c r="B9515" s="23">
        <v>1500</v>
      </c>
      <c r="C9515" s="23">
        <v>0.5</v>
      </c>
      <c r="D9515" s="23">
        <v>500</v>
      </c>
      <c r="E9515" s="23">
        <v>20</v>
      </c>
      <c r="F9515" s="23">
        <v>30</v>
      </c>
      <c r="G9515" s="23">
        <v>10</v>
      </c>
      <c r="H9515" s="25">
        <v>0</v>
      </c>
    </row>
    <row r="9516" spans="1:8">
      <c r="A9516" s="23">
        <v>9513</v>
      </c>
      <c r="B9516" s="23">
        <v>1500</v>
      </c>
      <c r="C9516" s="23">
        <v>0.5</v>
      </c>
      <c r="D9516" s="23">
        <v>500</v>
      </c>
      <c r="E9516" s="23">
        <v>20</v>
      </c>
      <c r="F9516" s="23">
        <v>30</v>
      </c>
      <c r="G9516" s="23">
        <v>40</v>
      </c>
      <c r="H9516" s="25">
        <v>0</v>
      </c>
    </row>
    <row r="9517" spans="1:8">
      <c r="A9517" s="23">
        <v>9514</v>
      </c>
      <c r="B9517" s="23">
        <v>1500</v>
      </c>
      <c r="C9517" s="23">
        <v>0.5</v>
      </c>
      <c r="D9517" s="23">
        <v>500</v>
      </c>
      <c r="E9517" s="23">
        <v>20</v>
      </c>
      <c r="F9517" s="23">
        <v>30</v>
      </c>
      <c r="G9517" s="23">
        <v>70</v>
      </c>
      <c r="H9517" s="25">
        <v>0</v>
      </c>
    </row>
    <row r="9518" spans="1:8">
      <c r="A9518" s="23">
        <v>9515</v>
      </c>
      <c r="B9518" s="23">
        <v>1500</v>
      </c>
      <c r="C9518" s="23">
        <v>0.5</v>
      </c>
      <c r="D9518" s="23">
        <v>500</v>
      </c>
      <c r="E9518" s="23">
        <v>20</v>
      </c>
      <c r="F9518" s="23">
        <v>30</v>
      </c>
      <c r="G9518" s="23">
        <v>100</v>
      </c>
      <c r="H9518" s="25">
        <v>0</v>
      </c>
    </row>
    <row r="9519" spans="1:8">
      <c r="A9519" s="23">
        <v>9516</v>
      </c>
      <c r="B9519" s="23">
        <v>1500</v>
      </c>
      <c r="C9519" s="23">
        <v>0.5</v>
      </c>
      <c r="D9519" s="23">
        <v>500</v>
      </c>
      <c r="E9519" s="23">
        <v>20</v>
      </c>
      <c r="F9519" s="23">
        <v>60</v>
      </c>
      <c r="G9519" s="23">
        <v>0</v>
      </c>
      <c r="H9519" s="25">
        <v>8.6471462250000002</v>
      </c>
    </row>
    <row r="9520" spans="1:8">
      <c r="A9520" s="23">
        <v>9517</v>
      </c>
      <c r="B9520" s="23">
        <v>1500</v>
      </c>
      <c r="C9520" s="23">
        <v>0.5</v>
      </c>
      <c r="D9520" s="23">
        <v>500</v>
      </c>
      <c r="E9520" s="23">
        <v>20</v>
      </c>
      <c r="F9520" s="23">
        <v>60</v>
      </c>
      <c r="G9520" s="23">
        <v>5</v>
      </c>
      <c r="H9520" s="25">
        <v>0</v>
      </c>
    </row>
    <row r="9521" spans="1:8">
      <c r="A9521" s="23">
        <v>9518</v>
      </c>
      <c r="B9521" s="23">
        <v>1500</v>
      </c>
      <c r="C9521" s="23">
        <v>0.5</v>
      </c>
      <c r="D9521" s="23">
        <v>500</v>
      </c>
      <c r="E9521" s="23">
        <v>20</v>
      </c>
      <c r="F9521" s="23">
        <v>60</v>
      </c>
      <c r="G9521" s="23">
        <v>10</v>
      </c>
      <c r="H9521" s="25">
        <v>0</v>
      </c>
    </row>
    <row r="9522" spans="1:8">
      <c r="A9522" s="23">
        <v>9519</v>
      </c>
      <c r="B9522" s="23">
        <v>1500</v>
      </c>
      <c r="C9522" s="23">
        <v>0.5</v>
      </c>
      <c r="D9522" s="23">
        <v>500</v>
      </c>
      <c r="E9522" s="23">
        <v>20</v>
      </c>
      <c r="F9522" s="23">
        <v>60</v>
      </c>
      <c r="G9522" s="23">
        <v>40</v>
      </c>
      <c r="H9522" s="25">
        <v>0</v>
      </c>
    </row>
    <row r="9523" spans="1:8">
      <c r="A9523" s="23">
        <v>9520</v>
      </c>
      <c r="B9523" s="23">
        <v>1500</v>
      </c>
      <c r="C9523" s="23">
        <v>0.5</v>
      </c>
      <c r="D9523" s="23">
        <v>500</v>
      </c>
      <c r="E9523" s="23">
        <v>20</v>
      </c>
      <c r="F9523" s="23">
        <v>60</v>
      </c>
      <c r="G9523" s="23">
        <v>70</v>
      </c>
      <c r="H9523" s="25">
        <v>0</v>
      </c>
    </row>
    <row r="9524" spans="1:8">
      <c r="A9524" s="23">
        <v>9521</v>
      </c>
      <c r="B9524" s="23">
        <v>1500</v>
      </c>
      <c r="C9524" s="23">
        <v>0.5</v>
      </c>
      <c r="D9524" s="23">
        <v>500</v>
      </c>
      <c r="E9524" s="23">
        <v>20</v>
      </c>
      <c r="F9524" s="23">
        <v>60</v>
      </c>
      <c r="G9524" s="23">
        <v>100</v>
      </c>
      <c r="H9524" s="25">
        <v>0</v>
      </c>
    </row>
    <row r="9525" spans="1:8">
      <c r="A9525" s="23">
        <v>9522</v>
      </c>
      <c r="B9525" s="23">
        <v>1500</v>
      </c>
      <c r="C9525" s="23">
        <v>0.5</v>
      </c>
      <c r="D9525" s="23">
        <v>500</v>
      </c>
      <c r="E9525" s="23">
        <v>50</v>
      </c>
      <c r="F9525" s="23">
        <v>0</v>
      </c>
      <c r="G9525" s="23">
        <v>0</v>
      </c>
      <c r="H9525" s="25">
        <v>12.157444</v>
      </c>
    </row>
    <row r="9526" spans="1:8">
      <c r="A9526" s="23">
        <v>9523</v>
      </c>
      <c r="B9526" s="23">
        <v>1500</v>
      </c>
      <c r="C9526" s="23">
        <v>0.5</v>
      </c>
      <c r="D9526" s="23">
        <v>500</v>
      </c>
      <c r="E9526" s="23">
        <v>50</v>
      </c>
      <c r="F9526" s="23">
        <v>0</v>
      </c>
      <c r="G9526" s="23">
        <v>5</v>
      </c>
      <c r="H9526" s="25">
        <v>8.3488826750000005</v>
      </c>
    </row>
    <row r="9527" spans="1:8">
      <c r="A9527" s="23">
        <v>9524</v>
      </c>
      <c r="B9527" s="23">
        <v>1500</v>
      </c>
      <c r="C9527" s="23">
        <v>0.5</v>
      </c>
      <c r="D9527" s="23">
        <v>500</v>
      </c>
      <c r="E9527" s="23">
        <v>50</v>
      </c>
      <c r="F9527" s="23">
        <v>0</v>
      </c>
      <c r="G9527" s="23">
        <v>10</v>
      </c>
      <c r="H9527" s="25">
        <v>0</v>
      </c>
    </row>
    <row r="9528" spans="1:8">
      <c r="A9528" s="23">
        <v>9525</v>
      </c>
      <c r="B9528" s="23">
        <v>1500</v>
      </c>
      <c r="C9528" s="23">
        <v>0.5</v>
      </c>
      <c r="D9528" s="23">
        <v>500</v>
      </c>
      <c r="E9528" s="23">
        <v>50</v>
      </c>
      <c r="F9528" s="23">
        <v>0</v>
      </c>
      <c r="G9528" s="23">
        <v>40</v>
      </c>
      <c r="H9528" s="25">
        <v>0</v>
      </c>
    </row>
    <row r="9529" spans="1:8">
      <c r="A9529" s="23">
        <v>9526</v>
      </c>
      <c r="B9529" s="23">
        <v>1500</v>
      </c>
      <c r="C9529" s="23">
        <v>0.5</v>
      </c>
      <c r="D9529" s="23">
        <v>500</v>
      </c>
      <c r="E9529" s="23">
        <v>50</v>
      </c>
      <c r="F9529" s="23">
        <v>0</v>
      </c>
      <c r="G9529" s="23">
        <v>70</v>
      </c>
      <c r="H9529" s="25">
        <v>0</v>
      </c>
    </row>
    <row r="9530" spans="1:8">
      <c r="A9530" s="23">
        <v>9527</v>
      </c>
      <c r="B9530" s="23">
        <v>1500</v>
      </c>
      <c r="C9530" s="23">
        <v>0.5</v>
      </c>
      <c r="D9530" s="23">
        <v>500</v>
      </c>
      <c r="E9530" s="23">
        <v>50</v>
      </c>
      <c r="F9530" s="23">
        <v>0</v>
      </c>
      <c r="G9530" s="23">
        <v>100</v>
      </c>
      <c r="H9530" s="25">
        <v>0</v>
      </c>
    </row>
    <row r="9531" spans="1:8">
      <c r="A9531" s="23">
        <v>9528</v>
      </c>
      <c r="B9531" s="23">
        <v>1500</v>
      </c>
      <c r="C9531" s="23">
        <v>0.5</v>
      </c>
      <c r="D9531" s="23">
        <v>500</v>
      </c>
      <c r="E9531" s="23">
        <v>50</v>
      </c>
      <c r="F9531" s="23">
        <v>30</v>
      </c>
      <c r="G9531" s="23">
        <v>0</v>
      </c>
      <c r="H9531" s="25">
        <v>11.33375073</v>
      </c>
    </row>
    <row r="9532" spans="1:8">
      <c r="A9532" s="23">
        <v>9529</v>
      </c>
      <c r="B9532" s="23">
        <v>1500</v>
      </c>
      <c r="C9532" s="23">
        <v>0.5</v>
      </c>
      <c r="D9532" s="23">
        <v>500</v>
      </c>
      <c r="E9532" s="23">
        <v>50</v>
      </c>
      <c r="F9532" s="23">
        <v>30</v>
      </c>
      <c r="G9532" s="23">
        <v>5</v>
      </c>
      <c r="H9532" s="25">
        <v>0</v>
      </c>
    </row>
    <row r="9533" spans="1:8">
      <c r="A9533" s="23">
        <v>9530</v>
      </c>
      <c r="B9533" s="23">
        <v>1500</v>
      </c>
      <c r="C9533" s="23">
        <v>0.5</v>
      </c>
      <c r="D9533" s="23">
        <v>500</v>
      </c>
      <c r="E9533" s="23">
        <v>50</v>
      </c>
      <c r="F9533" s="23">
        <v>30</v>
      </c>
      <c r="G9533" s="23">
        <v>10</v>
      </c>
      <c r="H9533" s="25">
        <v>0</v>
      </c>
    </row>
    <row r="9534" spans="1:8">
      <c r="A9534" s="23">
        <v>9531</v>
      </c>
      <c r="B9534" s="23">
        <v>1500</v>
      </c>
      <c r="C9534" s="23">
        <v>0.5</v>
      </c>
      <c r="D9534" s="23">
        <v>500</v>
      </c>
      <c r="E9534" s="23">
        <v>50</v>
      </c>
      <c r="F9534" s="23">
        <v>30</v>
      </c>
      <c r="G9534" s="23">
        <v>40</v>
      </c>
      <c r="H9534" s="25">
        <v>0</v>
      </c>
    </row>
    <row r="9535" spans="1:8">
      <c r="A9535" s="23">
        <v>9532</v>
      </c>
      <c r="B9535" s="23">
        <v>1500</v>
      </c>
      <c r="C9535" s="23">
        <v>0.5</v>
      </c>
      <c r="D9535" s="23">
        <v>500</v>
      </c>
      <c r="E9535" s="23">
        <v>50</v>
      </c>
      <c r="F9535" s="23">
        <v>30</v>
      </c>
      <c r="G9535" s="23">
        <v>70</v>
      </c>
      <c r="H9535" s="25">
        <v>0</v>
      </c>
    </row>
    <row r="9536" spans="1:8">
      <c r="A9536" s="23">
        <v>9533</v>
      </c>
      <c r="B9536" s="23">
        <v>1500</v>
      </c>
      <c r="C9536" s="23">
        <v>0.5</v>
      </c>
      <c r="D9536" s="23">
        <v>500</v>
      </c>
      <c r="E9536" s="23">
        <v>50</v>
      </c>
      <c r="F9536" s="23">
        <v>30</v>
      </c>
      <c r="G9536" s="23">
        <v>100</v>
      </c>
      <c r="H9536" s="25">
        <v>0</v>
      </c>
    </row>
    <row r="9537" spans="1:8">
      <c r="A9537" s="23">
        <v>9534</v>
      </c>
      <c r="B9537" s="23">
        <v>1500</v>
      </c>
      <c r="C9537" s="23">
        <v>0.5</v>
      </c>
      <c r="D9537" s="23">
        <v>500</v>
      </c>
      <c r="E9537" s="23">
        <v>50</v>
      </c>
      <c r="F9537" s="23">
        <v>60</v>
      </c>
      <c r="G9537" s="23">
        <v>0</v>
      </c>
      <c r="H9537" s="25">
        <v>8.8471555710000001</v>
      </c>
    </row>
    <row r="9538" spans="1:8">
      <c r="A9538" s="23">
        <v>9535</v>
      </c>
      <c r="B9538" s="23">
        <v>1500</v>
      </c>
      <c r="C9538" s="23">
        <v>0.5</v>
      </c>
      <c r="D9538" s="23">
        <v>500</v>
      </c>
      <c r="E9538" s="23">
        <v>50</v>
      </c>
      <c r="F9538" s="23">
        <v>60</v>
      </c>
      <c r="G9538" s="23">
        <v>5</v>
      </c>
      <c r="H9538" s="25">
        <v>0</v>
      </c>
    </row>
    <row r="9539" spans="1:8">
      <c r="A9539" s="23">
        <v>9536</v>
      </c>
      <c r="B9539" s="23">
        <v>1500</v>
      </c>
      <c r="C9539" s="23">
        <v>0.5</v>
      </c>
      <c r="D9539" s="23">
        <v>500</v>
      </c>
      <c r="E9539" s="23">
        <v>50</v>
      </c>
      <c r="F9539" s="23">
        <v>60</v>
      </c>
      <c r="G9539" s="23">
        <v>10</v>
      </c>
      <c r="H9539" s="25">
        <v>0</v>
      </c>
    </row>
    <row r="9540" spans="1:8">
      <c r="A9540" s="23">
        <v>9537</v>
      </c>
      <c r="B9540" s="23">
        <v>1500</v>
      </c>
      <c r="C9540" s="23">
        <v>0.5</v>
      </c>
      <c r="D9540" s="23">
        <v>500</v>
      </c>
      <c r="E9540" s="23">
        <v>50</v>
      </c>
      <c r="F9540" s="23">
        <v>60</v>
      </c>
      <c r="G9540" s="23">
        <v>40</v>
      </c>
      <c r="H9540" s="25">
        <v>0</v>
      </c>
    </row>
    <row r="9541" spans="1:8">
      <c r="A9541" s="23">
        <v>9538</v>
      </c>
      <c r="B9541" s="23">
        <v>1500</v>
      </c>
      <c r="C9541" s="23">
        <v>0.5</v>
      </c>
      <c r="D9541" s="23">
        <v>500</v>
      </c>
      <c r="E9541" s="23">
        <v>50</v>
      </c>
      <c r="F9541" s="23">
        <v>60</v>
      </c>
      <c r="G9541" s="23">
        <v>70</v>
      </c>
      <c r="H9541" s="25">
        <v>0</v>
      </c>
    </row>
    <row r="9542" spans="1:8">
      <c r="A9542" s="23">
        <v>9539</v>
      </c>
      <c r="B9542" s="23">
        <v>1500</v>
      </c>
      <c r="C9542" s="23">
        <v>0.5</v>
      </c>
      <c r="D9542" s="23">
        <v>500</v>
      </c>
      <c r="E9542" s="23">
        <v>50</v>
      </c>
      <c r="F9542" s="23">
        <v>60</v>
      </c>
      <c r="G9542" s="23">
        <v>100</v>
      </c>
      <c r="H9542" s="25">
        <v>0</v>
      </c>
    </row>
    <row r="9543" spans="1:8">
      <c r="A9543" s="23">
        <v>9540</v>
      </c>
      <c r="B9543" s="23">
        <v>1500</v>
      </c>
      <c r="C9543" s="23">
        <v>0.5</v>
      </c>
      <c r="D9543" s="23">
        <v>1000</v>
      </c>
      <c r="E9543" s="23">
        <v>1</v>
      </c>
      <c r="F9543" s="23">
        <v>0</v>
      </c>
      <c r="G9543" s="23">
        <v>0</v>
      </c>
      <c r="H9543" s="25">
        <v>6.2981996540000003</v>
      </c>
    </row>
    <row r="9544" spans="1:8">
      <c r="A9544" s="23">
        <v>9541</v>
      </c>
      <c r="B9544" s="23">
        <v>1500</v>
      </c>
      <c r="C9544" s="23">
        <v>0.5</v>
      </c>
      <c r="D9544" s="23">
        <v>1000</v>
      </c>
      <c r="E9544" s="23">
        <v>1</v>
      </c>
      <c r="F9544" s="23">
        <v>0</v>
      </c>
      <c r="G9544" s="23">
        <v>5</v>
      </c>
      <c r="H9544" s="25">
        <v>0</v>
      </c>
    </row>
    <row r="9545" spans="1:8">
      <c r="A9545" s="23">
        <v>9542</v>
      </c>
      <c r="B9545" s="23">
        <v>1500</v>
      </c>
      <c r="C9545" s="23">
        <v>0.5</v>
      </c>
      <c r="D9545" s="23">
        <v>1000</v>
      </c>
      <c r="E9545" s="23">
        <v>1</v>
      </c>
      <c r="F9545" s="23">
        <v>0</v>
      </c>
      <c r="G9545" s="23">
        <v>10</v>
      </c>
      <c r="H9545" s="25">
        <v>0</v>
      </c>
    </row>
    <row r="9546" spans="1:8">
      <c r="A9546" s="23">
        <v>9543</v>
      </c>
      <c r="B9546" s="23">
        <v>1500</v>
      </c>
      <c r="C9546" s="23">
        <v>0.5</v>
      </c>
      <c r="D9546" s="23">
        <v>1000</v>
      </c>
      <c r="E9546" s="23">
        <v>1</v>
      </c>
      <c r="F9546" s="23">
        <v>0</v>
      </c>
      <c r="G9546" s="23">
        <v>40</v>
      </c>
      <c r="H9546" s="25">
        <v>0</v>
      </c>
    </row>
    <row r="9547" spans="1:8">
      <c r="A9547" s="23">
        <v>9544</v>
      </c>
      <c r="B9547" s="23">
        <v>1500</v>
      </c>
      <c r="C9547" s="23">
        <v>0.5</v>
      </c>
      <c r="D9547" s="23">
        <v>1000</v>
      </c>
      <c r="E9547" s="23">
        <v>1</v>
      </c>
      <c r="F9547" s="23">
        <v>0</v>
      </c>
      <c r="G9547" s="23">
        <v>70</v>
      </c>
      <c r="H9547" s="25">
        <v>0</v>
      </c>
    </row>
    <row r="9548" spans="1:8">
      <c r="A9548" s="23">
        <v>9545</v>
      </c>
      <c r="B9548" s="23">
        <v>1500</v>
      </c>
      <c r="C9548" s="23">
        <v>0.5</v>
      </c>
      <c r="D9548" s="23">
        <v>1000</v>
      </c>
      <c r="E9548" s="23">
        <v>1</v>
      </c>
      <c r="F9548" s="23">
        <v>0</v>
      </c>
      <c r="G9548" s="23">
        <v>100</v>
      </c>
      <c r="H9548" s="25">
        <v>0</v>
      </c>
    </row>
    <row r="9549" spans="1:8">
      <c r="A9549" s="23">
        <v>9546</v>
      </c>
      <c r="B9549" s="23">
        <v>1500</v>
      </c>
      <c r="C9549" s="23">
        <v>0.5</v>
      </c>
      <c r="D9549" s="23">
        <v>1000</v>
      </c>
      <c r="E9549" s="23">
        <v>1</v>
      </c>
      <c r="F9549" s="23">
        <v>30</v>
      </c>
      <c r="G9549" s="23">
        <v>0</v>
      </c>
      <c r="H9549" s="25">
        <v>6.1399788859999997</v>
      </c>
    </row>
    <row r="9550" spans="1:8">
      <c r="A9550" s="23">
        <v>9547</v>
      </c>
      <c r="B9550" s="23">
        <v>1500</v>
      </c>
      <c r="C9550" s="23">
        <v>0.5</v>
      </c>
      <c r="D9550" s="23">
        <v>1000</v>
      </c>
      <c r="E9550" s="23">
        <v>1</v>
      </c>
      <c r="F9550" s="23">
        <v>30</v>
      </c>
      <c r="G9550" s="23">
        <v>5</v>
      </c>
      <c r="H9550" s="25">
        <v>0</v>
      </c>
    </row>
    <row r="9551" spans="1:8">
      <c r="A9551" s="23">
        <v>9548</v>
      </c>
      <c r="B9551" s="23">
        <v>1500</v>
      </c>
      <c r="C9551" s="23">
        <v>0.5</v>
      </c>
      <c r="D9551" s="23">
        <v>1000</v>
      </c>
      <c r="E9551" s="23">
        <v>1</v>
      </c>
      <c r="F9551" s="23">
        <v>30</v>
      </c>
      <c r="G9551" s="23">
        <v>10</v>
      </c>
      <c r="H9551" s="25">
        <v>0</v>
      </c>
    </row>
    <row r="9552" spans="1:8">
      <c r="A9552" s="23">
        <v>9549</v>
      </c>
      <c r="B9552" s="23">
        <v>1500</v>
      </c>
      <c r="C9552" s="23">
        <v>0.5</v>
      </c>
      <c r="D9552" s="23">
        <v>1000</v>
      </c>
      <c r="E9552" s="23">
        <v>1</v>
      </c>
      <c r="F9552" s="23">
        <v>30</v>
      </c>
      <c r="G9552" s="23">
        <v>40</v>
      </c>
      <c r="H9552" s="25">
        <v>0</v>
      </c>
    </row>
    <row r="9553" spans="1:8">
      <c r="A9553" s="23">
        <v>9550</v>
      </c>
      <c r="B9553" s="23">
        <v>1500</v>
      </c>
      <c r="C9553" s="23">
        <v>0.5</v>
      </c>
      <c r="D9553" s="23">
        <v>1000</v>
      </c>
      <c r="E9553" s="23">
        <v>1</v>
      </c>
      <c r="F9553" s="23">
        <v>30</v>
      </c>
      <c r="G9553" s="23">
        <v>70</v>
      </c>
      <c r="H9553" s="25">
        <v>0</v>
      </c>
    </row>
    <row r="9554" spans="1:8">
      <c r="A9554" s="23">
        <v>9551</v>
      </c>
      <c r="B9554" s="23">
        <v>1500</v>
      </c>
      <c r="C9554" s="23">
        <v>0.5</v>
      </c>
      <c r="D9554" s="23">
        <v>1000</v>
      </c>
      <c r="E9554" s="23">
        <v>1</v>
      </c>
      <c r="F9554" s="23">
        <v>30</v>
      </c>
      <c r="G9554" s="23">
        <v>100</v>
      </c>
      <c r="H9554" s="25">
        <v>0</v>
      </c>
    </row>
    <row r="9555" spans="1:8">
      <c r="A9555" s="23">
        <v>9552</v>
      </c>
      <c r="B9555" s="23">
        <v>1500</v>
      </c>
      <c r="C9555" s="23">
        <v>0.5</v>
      </c>
      <c r="D9555" s="23">
        <v>1000</v>
      </c>
      <c r="E9555" s="23">
        <v>1</v>
      </c>
      <c r="F9555" s="23">
        <v>60</v>
      </c>
      <c r="G9555" s="23">
        <v>0</v>
      </c>
      <c r="H9555" s="25">
        <v>5.4638829229999999</v>
      </c>
    </row>
    <row r="9556" spans="1:8">
      <c r="A9556" s="23">
        <v>9553</v>
      </c>
      <c r="B9556" s="23">
        <v>1500</v>
      </c>
      <c r="C9556" s="23">
        <v>0.5</v>
      </c>
      <c r="D9556" s="23">
        <v>1000</v>
      </c>
      <c r="E9556" s="23">
        <v>1</v>
      </c>
      <c r="F9556" s="23">
        <v>60</v>
      </c>
      <c r="G9556" s="23">
        <v>5</v>
      </c>
      <c r="H9556" s="25">
        <v>0</v>
      </c>
    </row>
    <row r="9557" spans="1:8">
      <c r="A9557" s="23">
        <v>9554</v>
      </c>
      <c r="B9557" s="23">
        <v>1500</v>
      </c>
      <c r="C9557" s="23">
        <v>0.5</v>
      </c>
      <c r="D9557" s="23">
        <v>1000</v>
      </c>
      <c r="E9557" s="23">
        <v>1</v>
      </c>
      <c r="F9557" s="23">
        <v>60</v>
      </c>
      <c r="G9557" s="23">
        <v>10</v>
      </c>
      <c r="H9557" s="25">
        <v>0</v>
      </c>
    </row>
    <row r="9558" spans="1:8">
      <c r="A9558" s="23">
        <v>9555</v>
      </c>
      <c r="B9558" s="23">
        <v>1500</v>
      </c>
      <c r="C9558" s="23">
        <v>0.5</v>
      </c>
      <c r="D9558" s="23">
        <v>1000</v>
      </c>
      <c r="E9558" s="23">
        <v>1</v>
      </c>
      <c r="F9558" s="23">
        <v>60</v>
      </c>
      <c r="G9558" s="23">
        <v>40</v>
      </c>
      <c r="H9558" s="25">
        <v>0</v>
      </c>
    </row>
    <row r="9559" spans="1:8">
      <c r="A9559" s="23">
        <v>9556</v>
      </c>
      <c r="B9559" s="23">
        <v>1500</v>
      </c>
      <c r="C9559" s="23">
        <v>0.5</v>
      </c>
      <c r="D9559" s="23">
        <v>1000</v>
      </c>
      <c r="E9559" s="23">
        <v>1</v>
      </c>
      <c r="F9559" s="23">
        <v>60</v>
      </c>
      <c r="G9559" s="23">
        <v>70</v>
      </c>
      <c r="H9559" s="25">
        <v>0</v>
      </c>
    </row>
    <row r="9560" spans="1:8">
      <c r="A9560" s="23">
        <v>9557</v>
      </c>
      <c r="B9560" s="23">
        <v>1500</v>
      </c>
      <c r="C9560" s="23">
        <v>0.5</v>
      </c>
      <c r="D9560" s="23">
        <v>1000</v>
      </c>
      <c r="E9560" s="23">
        <v>1</v>
      </c>
      <c r="F9560" s="23">
        <v>60</v>
      </c>
      <c r="G9560" s="23">
        <v>100</v>
      </c>
      <c r="H9560" s="25">
        <v>0</v>
      </c>
    </row>
    <row r="9561" spans="1:8">
      <c r="A9561" s="23">
        <v>9558</v>
      </c>
      <c r="B9561" s="23">
        <v>1500</v>
      </c>
      <c r="C9561" s="23">
        <v>0.5</v>
      </c>
      <c r="D9561" s="23">
        <v>1000</v>
      </c>
      <c r="E9561" s="23">
        <v>5</v>
      </c>
      <c r="F9561" s="23">
        <v>0</v>
      </c>
      <c r="G9561" s="23">
        <v>0</v>
      </c>
      <c r="H9561" s="25">
        <v>11.25533295</v>
      </c>
    </row>
    <row r="9562" spans="1:8">
      <c r="A9562" s="23">
        <v>9559</v>
      </c>
      <c r="B9562" s="23">
        <v>1500</v>
      </c>
      <c r="C9562" s="23">
        <v>0.5</v>
      </c>
      <c r="D9562" s="23">
        <v>1000</v>
      </c>
      <c r="E9562" s="23">
        <v>5</v>
      </c>
      <c r="F9562" s="23">
        <v>0</v>
      </c>
      <c r="G9562" s="23">
        <v>5</v>
      </c>
      <c r="H9562" s="25">
        <v>0</v>
      </c>
    </row>
    <row r="9563" spans="1:8">
      <c r="A9563" s="23">
        <v>9560</v>
      </c>
      <c r="B9563" s="23">
        <v>1500</v>
      </c>
      <c r="C9563" s="23">
        <v>0.5</v>
      </c>
      <c r="D9563" s="23">
        <v>1000</v>
      </c>
      <c r="E9563" s="23">
        <v>5</v>
      </c>
      <c r="F9563" s="23">
        <v>0</v>
      </c>
      <c r="G9563" s="23">
        <v>10</v>
      </c>
      <c r="H9563" s="25">
        <v>0</v>
      </c>
    </row>
    <row r="9564" spans="1:8">
      <c r="A9564" s="23">
        <v>9561</v>
      </c>
      <c r="B9564" s="23">
        <v>1500</v>
      </c>
      <c r="C9564" s="23">
        <v>0.5</v>
      </c>
      <c r="D9564" s="23">
        <v>1000</v>
      </c>
      <c r="E9564" s="23">
        <v>5</v>
      </c>
      <c r="F9564" s="23">
        <v>0</v>
      </c>
      <c r="G9564" s="23">
        <v>40</v>
      </c>
      <c r="H9564" s="25">
        <v>0</v>
      </c>
    </row>
    <row r="9565" spans="1:8">
      <c r="A9565" s="23">
        <v>9562</v>
      </c>
      <c r="B9565" s="23">
        <v>1500</v>
      </c>
      <c r="C9565" s="23">
        <v>0.5</v>
      </c>
      <c r="D9565" s="23">
        <v>1000</v>
      </c>
      <c r="E9565" s="23">
        <v>5</v>
      </c>
      <c r="F9565" s="23">
        <v>0</v>
      </c>
      <c r="G9565" s="23">
        <v>70</v>
      </c>
      <c r="H9565" s="25">
        <v>0</v>
      </c>
    </row>
    <row r="9566" spans="1:8">
      <c r="A9566" s="23">
        <v>9563</v>
      </c>
      <c r="B9566" s="23">
        <v>1500</v>
      </c>
      <c r="C9566" s="23">
        <v>0.5</v>
      </c>
      <c r="D9566" s="23">
        <v>1000</v>
      </c>
      <c r="E9566" s="23">
        <v>5</v>
      </c>
      <c r="F9566" s="23">
        <v>0</v>
      </c>
      <c r="G9566" s="23">
        <v>100</v>
      </c>
      <c r="H9566" s="25">
        <v>0</v>
      </c>
    </row>
    <row r="9567" spans="1:8">
      <c r="A9567" s="23">
        <v>9564</v>
      </c>
      <c r="B9567" s="23">
        <v>1500</v>
      </c>
      <c r="C9567" s="23">
        <v>0.5</v>
      </c>
      <c r="D9567" s="23">
        <v>1000</v>
      </c>
      <c r="E9567" s="23">
        <v>5</v>
      </c>
      <c r="F9567" s="23">
        <v>30</v>
      </c>
      <c r="G9567" s="23">
        <v>0</v>
      </c>
      <c r="H9567" s="25">
        <v>10.562172889999999</v>
      </c>
    </row>
    <row r="9568" spans="1:8">
      <c r="A9568" s="23">
        <v>9565</v>
      </c>
      <c r="B9568" s="23">
        <v>1500</v>
      </c>
      <c r="C9568" s="23">
        <v>0.5</v>
      </c>
      <c r="D9568" s="23">
        <v>1000</v>
      </c>
      <c r="E9568" s="23">
        <v>5</v>
      </c>
      <c r="F9568" s="23">
        <v>30</v>
      </c>
      <c r="G9568" s="23">
        <v>5</v>
      </c>
      <c r="H9568" s="25">
        <v>0</v>
      </c>
    </row>
    <row r="9569" spans="1:8">
      <c r="A9569" s="23">
        <v>9566</v>
      </c>
      <c r="B9569" s="23">
        <v>1500</v>
      </c>
      <c r="C9569" s="23">
        <v>0.5</v>
      </c>
      <c r="D9569" s="23">
        <v>1000</v>
      </c>
      <c r="E9569" s="23">
        <v>5</v>
      </c>
      <c r="F9569" s="23">
        <v>30</v>
      </c>
      <c r="G9569" s="23">
        <v>10</v>
      </c>
      <c r="H9569" s="25">
        <v>0</v>
      </c>
    </row>
    <row r="9570" spans="1:8">
      <c r="A9570" s="23">
        <v>9567</v>
      </c>
      <c r="B9570" s="23">
        <v>1500</v>
      </c>
      <c r="C9570" s="23">
        <v>0.5</v>
      </c>
      <c r="D9570" s="23">
        <v>1000</v>
      </c>
      <c r="E9570" s="23">
        <v>5</v>
      </c>
      <c r="F9570" s="23">
        <v>30</v>
      </c>
      <c r="G9570" s="23">
        <v>40</v>
      </c>
      <c r="H9570" s="25">
        <v>0</v>
      </c>
    </row>
    <row r="9571" spans="1:8">
      <c r="A9571" s="23">
        <v>9568</v>
      </c>
      <c r="B9571" s="23">
        <v>1500</v>
      </c>
      <c r="C9571" s="23">
        <v>0.5</v>
      </c>
      <c r="D9571" s="23">
        <v>1000</v>
      </c>
      <c r="E9571" s="23">
        <v>5</v>
      </c>
      <c r="F9571" s="23">
        <v>30</v>
      </c>
      <c r="G9571" s="23">
        <v>70</v>
      </c>
      <c r="H9571" s="25">
        <v>0</v>
      </c>
    </row>
    <row r="9572" spans="1:8">
      <c r="A9572" s="23">
        <v>9569</v>
      </c>
      <c r="B9572" s="23">
        <v>1500</v>
      </c>
      <c r="C9572" s="23">
        <v>0.5</v>
      </c>
      <c r="D9572" s="23">
        <v>1000</v>
      </c>
      <c r="E9572" s="23">
        <v>5</v>
      </c>
      <c r="F9572" s="23">
        <v>30</v>
      </c>
      <c r="G9572" s="23">
        <v>100</v>
      </c>
      <c r="H9572" s="25">
        <v>0</v>
      </c>
    </row>
    <row r="9573" spans="1:8">
      <c r="A9573" s="23">
        <v>9570</v>
      </c>
      <c r="B9573" s="23">
        <v>1500</v>
      </c>
      <c r="C9573" s="23">
        <v>0.5</v>
      </c>
      <c r="D9573" s="23">
        <v>1000</v>
      </c>
      <c r="E9573" s="23">
        <v>5</v>
      </c>
      <c r="F9573" s="23">
        <v>60</v>
      </c>
      <c r="G9573" s="23">
        <v>0</v>
      </c>
      <c r="H9573" s="25">
        <v>8.2690095899999996</v>
      </c>
    </row>
    <row r="9574" spans="1:8">
      <c r="A9574" s="23">
        <v>9571</v>
      </c>
      <c r="B9574" s="23">
        <v>1500</v>
      </c>
      <c r="C9574" s="23">
        <v>0.5</v>
      </c>
      <c r="D9574" s="23">
        <v>1000</v>
      </c>
      <c r="E9574" s="23">
        <v>5</v>
      </c>
      <c r="F9574" s="23">
        <v>60</v>
      </c>
      <c r="G9574" s="23">
        <v>5</v>
      </c>
      <c r="H9574" s="25">
        <v>0</v>
      </c>
    </row>
    <row r="9575" spans="1:8">
      <c r="A9575" s="23">
        <v>9572</v>
      </c>
      <c r="B9575" s="23">
        <v>1500</v>
      </c>
      <c r="C9575" s="23">
        <v>0.5</v>
      </c>
      <c r="D9575" s="23">
        <v>1000</v>
      </c>
      <c r="E9575" s="23">
        <v>5</v>
      </c>
      <c r="F9575" s="23">
        <v>60</v>
      </c>
      <c r="G9575" s="23">
        <v>10</v>
      </c>
      <c r="H9575" s="25">
        <v>0</v>
      </c>
    </row>
    <row r="9576" spans="1:8">
      <c r="A9576" s="23">
        <v>9573</v>
      </c>
      <c r="B9576" s="23">
        <v>1500</v>
      </c>
      <c r="C9576" s="23">
        <v>0.5</v>
      </c>
      <c r="D9576" s="23">
        <v>1000</v>
      </c>
      <c r="E9576" s="23">
        <v>5</v>
      </c>
      <c r="F9576" s="23">
        <v>60</v>
      </c>
      <c r="G9576" s="23">
        <v>40</v>
      </c>
      <c r="H9576" s="25">
        <v>0</v>
      </c>
    </row>
    <row r="9577" spans="1:8">
      <c r="A9577" s="23">
        <v>9574</v>
      </c>
      <c r="B9577" s="23">
        <v>1500</v>
      </c>
      <c r="C9577" s="23">
        <v>0.5</v>
      </c>
      <c r="D9577" s="23">
        <v>1000</v>
      </c>
      <c r="E9577" s="23">
        <v>5</v>
      </c>
      <c r="F9577" s="23">
        <v>60</v>
      </c>
      <c r="G9577" s="23">
        <v>70</v>
      </c>
      <c r="H9577" s="25">
        <v>0</v>
      </c>
    </row>
    <row r="9578" spans="1:8">
      <c r="A9578" s="23">
        <v>9575</v>
      </c>
      <c r="B9578" s="23">
        <v>1500</v>
      </c>
      <c r="C9578" s="23">
        <v>0.5</v>
      </c>
      <c r="D9578" s="23">
        <v>1000</v>
      </c>
      <c r="E9578" s="23">
        <v>5</v>
      </c>
      <c r="F9578" s="23">
        <v>60</v>
      </c>
      <c r="G9578" s="23">
        <v>100</v>
      </c>
      <c r="H9578" s="25">
        <v>0</v>
      </c>
    </row>
    <row r="9579" spans="1:8">
      <c r="A9579" s="23">
        <v>9576</v>
      </c>
      <c r="B9579" s="23">
        <v>1500</v>
      </c>
      <c r="C9579" s="23">
        <v>0.5</v>
      </c>
      <c r="D9579" s="23">
        <v>1000</v>
      </c>
      <c r="E9579" s="23">
        <v>10</v>
      </c>
      <c r="F9579" s="23">
        <v>0</v>
      </c>
      <c r="G9579" s="23">
        <v>0</v>
      </c>
      <c r="H9579" s="25">
        <v>11.729391100000001</v>
      </c>
    </row>
    <row r="9580" spans="1:8">
      <c r="A9580" s="23">
        <v>9577</v>
      </c>
      <c r="B9580" s="23">
        <v>1500</v>
      </c>
      <c r="C9580" s="23">
        <v>0.5</v>
      </c>
      <c r="D9580" s="23">
        <v>1000</v>
      </c>
      <c r="E9580" s="23">
        <v>10</v>
      </c>
      <c r="F9580" s="23">
        <v>0</v>
      </c>
      <c r="G9580" s="23">
        <v>5</v>
      </c>
      <c r="H9580" s="25">
        <v>7.6079292299999999</v>
      </c>
    </row>
    <row r="9581" spans="1:8">
      <c r="A9581" s="23">
        <v>9578</v>
      </c>
      <c r="B9581" s="23">
        <v>1500</v>
      </c>
      <c r="C9581" s="23">
        <v>0.5</v>
      </c>
      <c r="D9581" s="23">
        <v>1000</v>
      </c>
      <c r="E9581" s="23">
        <v>10</v>
      </c>
      <c r="F9581" s="23">
        <v>0</v>
      </c>
      <c r="G9581" s="23">
        <v>10</v>
      </c>
      <c r="H9581" s="25">
        <v>0</v>
      </c>
    </row>
    <row r="9582" spans="1:8">
      <c r="A9582" s="23">
        <v>9579</v>
      </c>
      <c r="B9582" s="23">
        <v>1500</v>
      </c>
      <c r="C9582" s="23">
        <v>0.5</v>
      </c>
      <c r="D9582" s="23">
        <v>1000</v>
      </c>
      <c r="E9582" s="23">
        <v>10</v>
      </c>
      <c r="F9582" s="23">
        <v>0</v>
      </c>
      <c r="G9582" s="23">
        <v>40</v>
      </c>
      <c r="H9582" s="25">
        <v>0</v>
      </c>
    </row>
    <row r="9583" spans="1:8">
      <c r="A9583" s="23">
        <v>9580</v>
      </c>
      <c r="B9583" s="23">
        <v>1500</v>
      </c>
      <c r="C9583" s="23">
        <v>0.5</v>
      </c>
      <c r="D9583" s="23">
        <v>1000</v>
      </c>
      <c r="E9583" s="23">
        <v>10</v>
      </c>
      <c r="F9583" s="23">
        <v>0</v>
      </c>
      <c r="G9583" s="23">
        <v>70</v>
      </c>
      <c r="H9583" s="25">
        <v>0</v>
      </c>
    </row>
    <row r="9584" spans="1:8">
      <c r="A9584" s="23">
        <v>9581</v>
      </c>
      <c r="B9584" s="23">
        <v>1500</v>
      </c>
      <c r="C9584" s="23">
        <v>0.5</v>
      </c>
      <c r="D9584" s="23">
        <v>1000</v>
      </c>
      <c r="E9584" s="23">
        <v>10</v>
      </c>
      <c r="F9584" s="23">
        <v>0</v>
      </c>
      <c r="G9584" s="23">
        <v>100</v>
      </c>
      <c r="H9584" s="25">
        <v>0</v>
      </c>
    </row>
    <row r="9585" spans="1:8">
      <c r="A9585" s="23">
        <v>9582</v>
      </c>
      <c r="B9585" s="23">
        <v>1500</v>
      </c>
      <c r="C9585" s="23">
        <v>0.5</v>
      </c>
      <c r="D9585" s="23">
        <v>1000</v>
      </c>
      <c r="E9585" s="23">
        <v>10</v>
      </c>
      <c r="F9585" s="23">
        <v>30</v>
      </c>
      <c r="G9585" s="23">
        <v>0</v>
      </c>
      <c r="H9585" s="25">
        <v>10.94727707</v>
      </c>
    </row>
    <row r="9586" spans="1:8">
      <c r="A9586" s="23">
        <v>9583</v>
      </c>
      <c r="B9586" s="23">
        <v>1500</v>
      </c>
      <c r="C9586" s="23">
        <v>0.5</v>
      </c>
      <c r="D9586" s="23">
        <v>1000</v>
      </c>
      <c r="E9586" s="23">
        <v>10</v>
      </c>
      <c r="F9586" s="23">
        <v>30</v>
      </c>
      <c r="G9586" s="23">
        <v>5</v>
      </c>
      <c r="H9586" s="25">
        <v>0</v>
      </c>
    </row>
    <row r="9587" spans="1:8">
      <c r="A9587" s="23">
        <v>9584</v>
      </c>
      <c r="B9587" s="23">
        <v>1500</v>
      </c>
      <c r="C9587" s="23">
        <v>0.5</v>
      </c>
      <c r="D9587" s="23">
        <v>1000</v>
      </c>
      <c r="E9587" s="23">
        <v>10</v>
      </c>
      <c r="F9587" s="23">
        <v>30</v>
      </c>
      <c r="G9587" s="23">
        <v>10</v>
      </c>
      <c r="H9587" s="25">
        <v>0</v>
      </c>
    </row>
    <row r="9588" spans="1:8">
      <c r="A9588" s="23">
        <v>9585</v>
      </c>
      <c r="B9588" s="23">
        <v>1500</v>
      </c>
      <c r="C9588" s="23">
        <v>0.5</v>
      </c>
      <c r="D9588" s="23">
        <v>1000</v>
      </c>
      <c r="E9588" s="23">
        <v>10</v>
      </c>
      <c r="F9588" s="23">
        <v>30</v>
      </c>
      <c r="G9588" s="23">
        <v>40</v>
      </c>
      <c r="H9588" s="25">
        <v>0</v>
      </c>
    </row>
    <row r="9589" spans="1:8">
      <c r="A9589" s="23">
        <v>9586</v>
      </c>
      <c r="B9589" s="23">
        <v>1500</v>
      </c>
      <c r="C9589" s="23">
        <v>0.5</v>
      </c>
      <c r="D9589" s="23">
        <v>1000</v>
      </c>
      <c r="E9589" s="23">
        <v>10</v>
      </c>
      <c r="F9589" s="23">
        <v>30</v>
      </c>
      <c r="G9589" s="23">
        <v>70</v>
      </c>
      <c r="H9589" s="25">
        <v>0</v>
      </c>
    </row>
    <row r="9590" spans="1:8">
      <c r="A9590" s="23">
        <v>9587</v>
      </c>
      <c r="B9590" s="23">
        <v>1500</v>
      </c>
      <c r="C9590" s="23">
        <v>0.5</v>
      </c>
      <c r="D9590" s="23">
        <v>1000</v>
      </c>
      <c r="E9590" s="23">
        <v>10</v>
      </c>
      <c r="F9590" s="23">
        <v>30</v>
      </c>
      <c r="G9590" s="23">
        <v>100</v>
      </c>
      <c r="H9590" s="25">
        <v>0</v>
      </c>
    </row>
    <row r="9591" spans="1:8">
      <c r="A9591" s="23">
        <v>9588</v>
      </c>
      <c r="B9591" s="23">
        <v>1500</v>
      </c>
      <c r="C9591" s="23">
        <v>0.5</v>
      </c>
      <c r="D9591" s="23">
        <v>1000</v>
      </c>
      <c r="E9591" s="23">
        <v>10</v>
      </c>
      <c r="F9591" s="23">
        <v>60</v>
      </c>
      <c r="G9591" s="23">
        <v>0</v>
      </c>
      <c r="H9591" s="25">
        <v>8.5675783160000005</v>
      </c>
    </row>
    <row r="9592" spans="1:8">
      <c r="A9592" s="23">
        <v>9589</v>
      </c>
      <c r="B9592" s="23">
        <v>1500</v>
      </c>
      <c r="C9592" s="23">
        <v>0.5</v>
      </c>
      <c r="D9592" s="23">
        <v>1000</v>
      </c>
      <c r="E9592" s="23">
        <v>10</v>
      </c>
      <c r="F9592" s="23">
        <v>60</v>
      </c>
      <c r="G9592" s="23">
        <v>5</v>
      </c>
      <c r="H9592" s="25">
        <v>0</v>
      </c>
    </row>
    <row r="9593" spans="1:8">
      <c r="A9593" s="23">
        <v>9590</v>
      </c>
      <c r="B9593" s="23">
        <v>1500</v>
      </c>
      <c r="C9593" s="23">
        <v>0.5</v>
      </c>
      <c r="D9593" s="23">
        <v>1000</v>
      </c>
      <c r="E9593" s="23">
        <v>10</v>
      </c>
      <c r="F9593" s="23">
        <v>60</v>
      </c>
      <c r="G9593" s="23">
        <v>10</v>
      </c>
      <c r="H9593" s="25">
        <v>0</v>
      </c>
    </row>
    <row r="9594" spans="1:8">
      <c r="A9594" s="23">
        <v>9591</v>
      </c>
      <c r="B9594" s="23">
        <v>1500</v>
      </c>
      <c r="C9594" s="23">
        <v>0.5</v>
      </c>
      <c r="D9594" s="23">
        <v>1000</v>
      </c>
      <c r="E9594" s="23">
        <v>10</v>
      </c>
      <c r="F9594" s="23">
        <v>60</v>
      </c>
      <c r="G9594" s="23">
        <v>40</v>
      </c>
      <c r="H9594" s="25">
        <v>0</v>
      </c>
    </row>
    <row r="9595" spans="1:8">
      <c r="A9595" s="23">
        <v>9592</v>
      </c>
      <c r="B9595" s="23">
        <v>1500</v>
      </c>
      <c r="C9595" s="23">
        <v>0.5</v>
      </c>
      <c r="D9595" s="23">
        <v>1000</v>
      </c>
      <c r="E9595" s="23">
        <v>10</v>
      </c>
      <c r="F9595" s="23">
        <v>60</v>
      </c>
      <c r="G9595" s="23">
        <v>70</v>
      </c>
      <c r="H9595" s="25">
        <v>0</v>
      </c>
    </row>
    <row r="9596" spans="1:8">
      <c r="A9596" s="23">
        <v>9593</v>
      </c>
      <c r="B9596" s="23">
        <v>1500</v>
      </c>
      <c r="C9596" s="23">
        <v>0.5</v>
      </c>
      <c r="D9596" s="23">
        <v>1000</v>
      </c>
      <c r="E9596" s="23">
        <v>10</v>
      </c>
      <c r="F9596" s="23">
        <v>60</v>
      </c>
      <c r="G9596" s="23">
        <v>100</v>
      </c>
      <c r="H9596" s="25">
        <v>0</v>
      </c>
    </row>
    <row r="9597" spans="1:8">
      <c r="A9597" s="23">
        <v>9594</v>
      </c>
      <c r="B9597" s="23">
        <v>1500</v>
      </c>
      <c r="C9597" s="23">
        <v>0.5</v>
      </c>
      <c r="D9597" s="23">
        <v>1000</v>
      </c>
      <c r="E9597" s="23">
        <v>20</v>
      </c>
      <c r="F9597" s="23">
        <v>0</v>
      </c>
      <c r="G9597" s="23">
        <v>0</v>
      </c>
      <c r="H9597" s="25">
        <v>12.07664299</v>
      </c>
    </row>
    <row r="9598" spans="1:8">
      <c r="A9598" s="23">
        <v>9595</v>
      </c>
      <c r="B9598" s="23">
        <v>1500</v>
      </c>
      <c r="C9598" s="23">
        <v>0.5</v>
      </c>
      <c r="D9598" s="23">
        <v>1000</v>
      </c>
      <c r="E9598" s="23">
        <v>20</v>
      </c>
      <c r="F9598" s="23">
        <v>0</v>
      </c>
      <c r="G9598" s="23">
        <v>5</v>
      </c>
      <c r="H9598" s="25">
        <v>8.286873817</v>
      </c>
    </row>
    <row r="9599" spans="1:8">
      <c r="A9599" s="23">
        <v>9596</v>
      </c>
      <c r="B9599" s="23">
        <v>1500</v>
      </c>
      <c r="C9599" s="23">
        <v>0.5</v>
      </c>
      <c r="D9599" s="23">
        <v>1000</v>
      </c>
      <c r="E9599" s="23">
        <v>20</v>
      </c>
      <c r="F9599" s="23">
        <v>0</v>
      </c>
      <c r="G9599" s="23">
        <v>10</v>
      </c>
      <c r="H9599" s="25">
        <v>0</v>
      </c>
    </row>
    <row r="9600" spans="1:8">
      <c r="A9600" s="23">
        <v>9597</v>
      </c>
      <c r="B9600" s="23">
        <v>1500</v>
      </c>
      <c r="C9600" s="23">
        <v>0.5</v>
      </c>
      <c r="D9600" s="23">
        <v>1000</v>
      </c>
      <c r="E9600" s="23">
        <v>20</v>
      </c>
      <c r="F9600" s="23">
        <v>0</v>
      </c>
      <c r="G9600" s="23">
        <v>40</v>
      </c>
      <c r="H9600" s="25">
        <v>0</v>
      </c>
    </row>
    <row r="9601" spans="1:8">
      <c r="A9601" s="23">
        <v>9598</v>
      </c>
      <c r="B9601" s="23">
        <v>1500</v>
      </c>
      <c r="C9601" s="23">
        <v>0.5</v>
      </c>
      <c r="D9601" s="23">
        <v>1000</v>
      </c>
      <c r="E9601" s="23">
        <v>20</v>
      </c>
      <c r="F9601" s="23">
        <v>0</v>
      </c>
      <c r="G9601" s="23">
        <v>70</v>
      </c>
      <c r="H9601" s="25">
        <v>0</v>
      </c>
    </row>
    <row r="9602" spans="1:8">
      <c r="A9602" s="23">
        <v>9599</v>
      </c>
      <c r="B9602" s="23">
        <v>1500</v>
      </c>
      <c r="C9602" s="23">
        <v>0.5</v>
      </c>
      <c r="D9602" s="23">
        <v>1000</v>
      </c>
      <c r="E9602" s="23">
        <v>20</v>
      </c>
      <c r="F9602" s="23">
        <v>0</v>
      </c>
      <c r="G9602" s="23">
        <v>100</v>
      </c>
      <c r="H9602" s="25">
        <v>0</v>
      </c>
    </row>
    <row r="9603" spans="1:8">
      <c r="A9603" s="23">
        <v>9600</v>
      </c>
      <c r="B9603" s="23">
        <v>1500</v>
      </c>
      <c r="C9603" s="23">
        <v>0.5</v>
      </c>
      <c r="D9603" s="23">
        <v>1000</v>
      </c>
      <c r="E9603" s="23">
        <v>20</v>
      </c>
      <c r="F9603" s="23">
        <v>30</v>
      </c>
      <c r="G9603" s="23">
        <v>0</v>
      </c>
      <c r="H9603" s="25">
        <v>11.26631355</v>
      </c>
    </row>
    <row r="9604" spans="1:8">
      <c r="A9604" s="23">
        <v>9601</v>
      </c>
      <c r="B9604" s="23">
        <v>1500</v>
      </c>
      <c r="C9604" s="23">
        <v>0.5</v>
      </c>
      <c r="D9604" s="23">
        <v>1000</v>
      </c>
      <c r="E9604" s="23">
        <v>20</v>
      </c>
      <c r="F9604" s="23">
        <v>30</v>
      </c>
      <c r="G9604" s="23">
        <v>5</v>
      </c>
      <c r="H9604" s="25">
        <v>0</v>
      </c>
    </row>
    <row r="9605" spans="1:8">
      <c r="A9605" s="23">
        <v>9602</v>
      </c>
      <c r="B9605" s="23">
        <v>1500</v>
      </c>
      <c r="C9605" s="23">
        <v>0.5</v>
      </c>
      <c r="D9605" s="23">
        <v>1000</v>
      </c>
      <c r="E9605" s="23">
        <v>20</v>
      </c>
      <c r="F9605" s="23">
        <v>30</v>
      </c>
      <c r="G9605" s="23">
        <v>10</v>
      </c>
      <c r="H9605" s="25">
        <v>0</v>
      </c>
    </row>
    <row r="9606" spans="1:8">
      <c r="A9606" s="23">
        <v>9603</v>
      </c>
      <c r="B9606" s="23">
        <v>1500</v>
      </c>
      <c r="C9606" s="23">
        <v>0.5</v>
      </c>
      <c r="D9606" s="23">
        <v>1000</v>
      </c>
      <c r="E9606" s="23">
        <v>20</v>
      </c>
      <c r="F9606" s="23">
        <v>30</v>
      </c>
      <c r="G9606" s="23">
        <v>40</v>
      </c>
      <c r="H9606" s="25">
        <v>0</v>
      </c>
    </row>
    <row r="9607" spans="1:8">
      <c r="A9607" s="23">
        <v>9604</v>
      </c>
      <c r="B9607" s="23">
        <v>1500</v>
      </c>
      <c r="C9607" s="23">
        <v>0.5</v>
      </c>
      <c r="D9607" s="23">
        <v>1000</v>
      </c>
      <c r="E9607" s="23">
        <v>20</v>
      </c>
      <c r="F9607" s="23">
        <v>30</v>
      </c>
      <c r="G9607" s="23">
        <v>70</v>
      </c>
      <c r="H9607" s="25">
        <v>0</v>
      </c>
    </row>
    <row r="9608" spans="1:8">
      <c r="A9608" s="23">
        <v>9605</v>
      </c>
      <c r="B9608" s="23">
        <v>1500</v>
      </c>
      <c r="C9608" s="23">
        <v>0.5</v>
      </c>
      <c r="D9608" s="23">
        <v>1000</v>
      </c>
      <c r="E9608" s="23">
        <v>20</v>
      </c>
      <c r="F9608" s="23">
        <v>30</v>
      </c>
      <c r="G9608" s="23">
        <v>100</v>
      </c>
      <c r="H9608" s="25">
        <v>0</v>
      </c>
    </row>
    <row r="9609" spans="1:8">
      <c r="A9609" s="23">
        <v>9606</v>
      </c>
      <c r="B9609" s="23">
        <v>1500</v>
      </c>
      <c r="C9609" s="23">
        <v>0.5</v>
      </c>
      <c r="D9609" s="23">
        <v>1000</v>
      </c>
      <c r="E9609" s="23">
        <v>20</v>
      </c>
      <c r="F9609" s="23">
        <v>60</v>
      </c>
      <c r="G9609" s="23">
        <v>0</v>
      </c>
      <c r="H9609" s="25">
        <v>8.8120603559999999</v>
      </c>
    </row>
    <row r="9610" spans="1:8">
      <c r="A9610" s="23">
        <v>9607</v>
      </c>
      <c r="B9610" s="23">
        <v>1500</v>
      </c>
      <c r="C9610" s="23">
        <v>0.5</v>
      </c>
      <c r="D9610" s="23">
        <v>1000</v>
      </c>
      <c r="E9610" s="23">
        <v>20</v>
      </c>
      <c r="F9610" s="23">
        <v>60</v>
      </c>
      <c r="G9610" s="23">
        <v>5</v>
      </c>
      <c r="H9610" s="25">
        <v>0</v>
      </c>
    </row>
    <row r="9611" spans="1:8">
      <c r="A9611" s="23">
        <v>9608</v>
      </c>
      <c r="B9611" s="23">
        <v>1500</v>
      </c>
      <c r="C9611" s="23">
        <v>0.5</v>
      </c>
      <c r="D9611" s="23">
        <v>1000</v>
      </c>
      <c r="E9611" s="23">
        <v>20</v>
      </c>
      <c r="F9611" s="23">
        <v>60</v>
      </c>
      <c r="G9611" s="23">
        <v>10</v>
      </c>
      <c r="H9611" s="25">
        <v>0</v>
      </c>
    </row>
    <row r="9612" spans="1:8">
      <c r="A9612" s="23">
        <v>9609</v>
      </c>
      <c r="B9612" s="23">
        <v>1500</v>
      </c>
      <c r="C9612" s="23">
        <v>0.5</v>
      </c>
      <c r="D9612" s="23">
        <v>1000</v>
      </c>
      <c r="E9612" s="23">
        <v>20</v>
      </c>
      <c r="F9612" s="23">
        <v>60</v>
      </c>
      <c r="G9612" s="23">
        <v>40</v>
      </c>
      <c r="H9612" s="25">
        <v>0</v>
      </c>
    </row>
    <row r="9613" spans="1:8">
      <c r="A9613" s="23">
        <v>9610</v>
      </c>
      <c r="B9613" s="23">
        <v>1500</v>
      </c>
      <c r="C9613" s="23">
        <v>0.5</v>
      </c>
      <c r="D9613" s="23">
        <v>1000</v>
      </c>
      <c r="E9613" s="23">
        <v>20</v>
      </c>
      <c r="F9613" s="23">
        <v>60</v>
      </c>
      <c r="G9613" s="23">
        <v>70</v>
      </c>
      <c r="H9613" s="25">
        <v>0</v>
      </c>
    </row>
    <row r="9614" spans="1:8">
      <c r="A9614" s="23">
        <v>9611</v>
      </c>
      <c r="B9614" s="23">
        <v>1500</v>
      </c>
      <c r="C9614" s="23">
        <v>0.5</v>
      </c>
      <c r="D9614" s="23">
        <v>1000</v>
      </c>
      <c r="E9614" s="23">
        <v>20</v>
      </c>
      <c r="F9614" s="23">
        <v>60</v>
      </c>
      <c r="G9614" s="23">
        <v>100</v>
      </c>
      <c r="H9614" s="25">
        <v>0</v>
      </c>
    </row>
    <row r="9615" spans="1:8">
      <c r="A9615" s="23">
        <v>9612</v>
      </c>
      <c r="B9615" s="23">
        <v>1500</v>
      </c>
      <c r="C9615" s="23">
        <v>0.5</v>
      </c>
      <c r="D9615" s="23">
        <v>1000</v>
      </c>
      <c r="E9615" s="23">
        <v>50</v>
      </c>
      <c r="F9615" s="23">
        <v>0</v>
      </c>
      <c r="G9615" s="23">
        <v>0</v>
      </c>
      <c r="H9615" s="25">
        <v>12.307922359999999</v>
      </c>
    </row>
    <row r="9616" spans="1:8">
      <c r="A9616" s="23">
        <v>9613</v>
      </c>
      <c r="B9616" s="23">
        <v>1500</v>
      </c>
      <c r="C9616" s="23">
        <v>0.5</v>
      </c>
      <c r="D9616" s="23">
        <v>1000</v>
      </c>
      <c r="E9616" s="23">
        <v>50</v>
      </c>
      <c r="F9616" s="23">
        <v>0</v>
      </c>
      <c r="G9616" s="23">
        <v>5</v>
      </c>
      <c r="H9616" s="25">
        <v>8.4684457779999995</v>
      </c>
    </row>
    <row r="9617" spans="1:8">
      <c r="A9617" s="23">
        <v>9614</v>
      </c>
      <c r="B9617" s="23">
        <v>1500</v>
      </c>
      <c r="C9617" s="23">
        <v>0.5</v>
      </c>
      <c r="D9617" s="23">
        <v>1000</v>
      </c>
      <c r="E9617" s="23">
        <v>50</v>
      </c>
      <c r="F9617" s="23">
        <v>0</v>
      </c>
      <c r="G9617" s="23">
        <v>10</v>
      </c>
      <c r="H9617" s="25">
        <v>0</v>
      </c>
    </row>
    <row r="9618" spans="1:8">
      <c r="A9618" s="23">
        <v>9615</v>
      </c>
      <c r="B9618" s="23">
        <v>1500</v>
      </c>
      <c r="C9618" s="23">
        <v>0.5</v>
      </c>
      <c r="D9618" s="23">
        <v>1000</v>
      </c>
      <c r="E9618" s="23">
        <v>50</v>
      </c>
      <c r="F9618" s="23">
        <v>0</v>
      </c>
      <c r="G9618" s="23">
        <v>40</v>
      </c>
      <c r="H9618" s="25">
        <v>0</v>
      </c>
    </row>
    <row r="9619" spans="1:8">
      <c r="A9619" s="23">
        <v>9616</v>
      </c>
      <c r="B9619" s="23">
        <v>1500</v>
      </c>
      <c r="C9619" s="23">
        <v>0.5</v>
      </c>
      <c r="D9619" s="23">
        <v>1000</v>
      </c>
      <c r="E9619" s="23">
        <v>50</v>
      </c>
      <c r="F9619" s="23">
        <v>0</v>
      </c>
      <c r="G9619" s="23">
        <v>70</v>
      </c>
      <c r="H9619" s="25">
        <v>0</v>
      </c>
    </row>
    <row r="9620" spans="1:8">
      <c r="A9620" s="23">
        <v>9617</v>
      </c>
      <c r="B9620" s="23">
        <v>1500</v>
      </c>
      <c r="C9620" s="23">
        <v>0.5</v>
      </c>
      <c r="D9620" s="23">
        <v>1000</v>
      </c>
      <c r="E9620" s="23">
        <v>50</v>
      </c>
      <c r="F9620" s="23">
        <v>0</v>
      </c>
      <c r="G9620" s="23">
        <v>100</v>
      </c>
      <c r="H9620" s="25">
        <v>0</v>
      </c>
    </row>
    <row r="9621" spans="1:8">
      <c r="A9621" s="23">
        <v>9618</v>
      </c>
      <c r="B9621" s="23">
        <v>1500</v>
      </c>
      <c r="C9621" s="23">
        <v>0.5</v>
      </c>
      <c r="D9621" s="23">
        <v>1000</v>
      </c>
      <c r="E9621" s="23">
        <v>50</v>
      </c>
      <c r="F9621" s="23">
        <v>30</v>
      </c>
      <c r="G9621" s="23">
        <v>0</v>
      </c>
      <c r="H9621" s="25">
        <v>11.459712980000001</v>
      </c>
    </row>
    <row r="9622" spans="1:8">
      <c r="A9622" s="23">
        <v>9619</v>
      </c>
      <c r="B9622" s="23">
        <v>1500</v>
      </c>
      <c r="C9622" s="23">
        <v>0.5</v>
      </c>
      <c r="D9622" s="23">
        <v>1000</v>
      </c>
      <c r="E9622" s="23">
        <v>50</v>
      </c>
      <c r="F9622" s="23">
        <v>30</v>
      </c>
      <c r="G9622" s="23">
        <v>5</v>
      </c>
      <c r="H9622" s="25">
        <v>0</v>
      </c>
    </row>
    <row r="9623" spans="1:8">
      <c r="A9623" s="23">
        <v>9620</v>
      </c>
      <c r="B9623" s="23">
        <v>1500</v>
      </c>
      <c r="C9623" s="23">
        <v>0.5</v>
      </c>
      <c r="D9623" s="23">
        <v>1000</v>
      </c>
      <c r="E9623" s="23">
        <v>50</v>
      </c>
      <c r="F9623" s="23">
        <v>30</v>
      </c>
      <c r="G9623" s="23">
        <v>10</v>
      </c>
      <c r="H9623" s="25">
        <v>0</v>
      </c>
    </row>
    <row r="9624" spans="1:8">
      <c r="A9624" s="23">
        <v>9621</v>
      </c>
      <c r="B9624" s="23">
        <v>1500</v>
      </c>
      <c r="C9624" s="23">
        <v>0.5</v>
      </c>
      <c r="D9624" s="23">
        <v>1000</v>
      </c>
      <c r="E9624" s="23">
        <v>50</v>
      </c>
      <c r="F9624" s="23">
        <v>30</v>
      </c>
      <c r="G9624" s="23">
        <v>40</v>
      </c>
      <c r="H9624" s="25">
        <v>0</v>
      </c>
    </row>
    <row r="9625" spans="1:8">
      <c r="A9625" s="23">
        <v>9622</v>
      </c>
      <c r="B9625" s="23">
        <v>1500</v>
      </c>
      <c r="C9625" s="23">
        <v>0.5</v>
      </c>
      <c r="D9625" s="23">
        <v>1000</v>
      </c>
      <c r="E9625" s="23">
        <v>50</v>
      </c>
      <c r="F9625" s="23">
        <v>30</v>
      </c>
      <c r="G9625" s="23">
        <v>70</v>
      </c>
      <c r="H9625" s="25">
        <v>0</v>
      </c>
    </row>
    <row r="9626" spans="1:8">
      <c r="A9626" s="23">
        <v>9623</v>
      </c>
      <c r="B9626" s="23">
        <v>1500</v>
      </c>
      <c r="C9626" s="23">
        <v>0.5</v>
      </c>
      <c r="D9626" s="23">
        <v>1000</v>
      </c>
      <c r="E9626" s="23">
        <v>50</v>
      </c>
      <c r="F9626" s="23">
        <v>30</v>
      </c>
      <c r="G9626" s="23">
        <v>100</v>
      </c>
      <c r="H9626" s="25">
        <v>0</v>
      </c>
    </row>
    <row r="9627" spans="1:8">
      <c r="A9627" s="23">
        <v>9624</v>
      </c>
      <c r="B9627" s="23">
        <v>1500</v>
      </c>
      <c r="C9627" s="23">
        <v>0.5</v>
      </c>
      <c r="D9627" s="23">
        <v>1000</v>
      </c>
      <c r="E9627" s="23">
        <v>50</v>
      </c>
      <c r="F9627" s="23">
        <v>60</v>
      </c>
      <c r="G9627" s="23">
        <v>0</v>
      </c>
      <c r="H9627" s="25">
        <v>8.9137048720000003</v>
      </c>
    </row>
    <row r="9628" spans="1:8">
      <c r="A9628" s="23">
        <v>9625</v>
      </c>
      <c r="B9628" s="23">
        <v>1500</v>
      </c>
      <c r="C9628" s="23">
        <v>0.5</v>
      </c>
      <c r="D9628" s="23">
        <v>1000</v>
      </c>
      <c r="E9628" s="23">
        <v>50</v>
      </c>
      <c r="F9628" s="23">
        <v>60</v>
      </c>
      <c r="G9628" s="23">
        <v>5</v>
      </c>
      <c r="H9628" s="25">
        <v>0</v>
      </c>
    </row>
    <row r="9629" spans="1:8">
      <c r="A9629" s="23">
        <v>9626</v>
      </c>
      <c r="B9629" s="23">
        <v>1500</v>
      </c>
      <c r="C9629" s="23">
        <v>0.5</v>
      </c>
      <c r="D9629" s="23">
        <v>1000</v>
      </c>
      <c r="E9629" s="23">
        <v>50</v>
      </c>
      <c r="F9629" s="23">
        <v>60</v>
      </c>
      <c r="G9629" s="23">
        <v>10</v>
      </c>
      <c r="H9629" s="25">
        <v>0</v>
      </c>
    </row>
    <row r="9630" spans="1:8">
      <c r="A9630" s="23">
        <v>9627</v>
      </c>
      <c r="B9630" s="23">
        <v>1500</v>
      </c>
      <c r="C9630" s="23">
        <v>0.5</v>
      </c>
      <c r="D9630" s="23">
        <v>1000</v>
      </c>
      <c r="E9630" s="23">
        <v>50</v>
      </c>
      <c r="F9630" s="23">
        <v>60</v>
      </c>
      <c r="G9630" s="23">
        <v>40</v>
      </c>
      <c r="H9630" s="25">
        <v>0</v>
      </c>
    </row>
    <row r="9631" spans="1:8">
      <c r="A9631" s="23">
        <v>9628</v>
      </c>
      <c r="B9631" s="23">
        <v>1500</v>
      </c>
      <c r="C9631" s="23">
        <v>0.5</v>
      </c>
      <c r="D9631" s="23">
        <v>1000</v>
      </c>
      <c r="E9631" s="23">
        <v>50</v>
      </c>
      <c r="F9631" s="23">
        <v>60</v>
      </c>
      <c r="G9631" s="23">
        <v>70</v>
      </c>
      <c r="H9631" s="25">
        <v>0</v>
      </c>
    </row>
    <row r="9632" spans="1:8">
      <c r="A9632" s="23">
        <v>9629</v>
      </c>
      <c r="B9632" s="23">
        <v>1500</v>
      </c>
      <c r="C9632" s="23">
        <v>0.5</v>
      </c>
      <c r="D9632" s="23">
        <v>1000</v>
      </c>
      <c r="E9632" s="23">
        <v>50</v>
      </c>
      <c r="F9632" s="23">
        <v>60</v>
      </c>
      <c r="G9632" s="23">
        <v>100</v>
      </c>
      <c r="H9632" s="25">
        <v>0</v>
      </c>
    </row>
    <row r="9633" spans="1:8">
      <c r="A9633" s="23">
        <v>9630</v>
      </c>
      <c r="B9633" s="23">
        <v>1500</v>
      </c>
      <c r="C9633" s="23">
        <v>0.5</v>
      </c>
      <c r="D9633" s="23">
        <v>3000</v>
      </c>
      <c r="E9633" s="23">
        <v>1</v>
      </c>
      <c r="F9633" s="23">
        <v>0</v>
      </c>
      <c r="G9633" s="23">
        <v>0</v>
      </c>
      <c r="H9633" s="25">
        <v>9.7984142300000006</v>
      </c>
    </row>
    <row r="9634" spans="1:8">
      <c r="A9634" s="23">
        <v>9631</v>
      </c>
      <c r="B9634" s="23">
        <v>1500</v>
      </c>
      <c r="C9634" s="23">
        <v>0.5</v>
      </c>
      <c r="D9634" s="23">
        <v>3000</v>
      </c>
      <c r="E9634" s="23">
        <v>1</v>
      </c>
      <c r="F9634" s="23">
        <v>0</v>
      </c>
      <c r="G9634" s="23">
        <v>5</v>
      </c>
      <c r="H9634" s="25">
        <v>0</v>
      </c>
    </row>
    <row r="9635" spans="1:8">
      <c r="A9635" s="23">
        <v>9632</v>
      </c>
      <c r="B9635" s="23">
        <v>1500</v>
      </c>
      <c r="C9635" s="23">
        <v>0.5</v>
      </c>
      <c r="D9635" s="23">
        <v>3000</v>
      </c>
      <c r="E9635" s="23">
        <v>1</v>
      </c>
      <c r="F9635" s="23">
        <v>0</v>
      </c>
      <c r="G9635" s="23">
        <v>10</v>
      </c>
      <c r="H9635" s="25">
        <v>0</v>
      </c>
    </row>
    <row r="9636" spans="1:8">
      <c r="A9636" s="23">
        <v>9633</v>
      </c>
      <c r="B9636" s="23">
        <v>1500</v>
      </c>
      <c r="C9636" s="23">
        <v>0.5</v>
      </c>
      <c r="D9636" s="23">
        <v>3000</v>
      </c>
      <c r="E9636" s="23">
        <v>1</v>
      </c>
      <c r="F9636" s="23">
        <v>0</v>
      </c>
      <c r="G9636" s="23">
        <v>40</v>
      </c>
      <c r="H9636" s="25">
        <v>0</v>
      </c>
    </row>
    <row r="9637" spans="1:8">
      <c r="A9637" s="23">
        <v>9634</v>
      </c>
      <c r="B9637" s="23">
        <v>1500</v>
      </c>
      <c r="C9637" s="23">
        <v>0.5</v>
      </c>
      <c r="D9637" s="23">
        <v>3000</v>
      </c>
      <c r="E9637" s="23">
        <v>1</v>
      </c>
      <c r="F9637" s="23">
        <v>0</v>
      </c>
      <c r="G9637" s="23">
        <v>70</v>
      </c>
      <c r="H9637" s="25">
        <v>0</v>
      </c>
    </row>
    <row r="9638" spans="1:8">
      <c r="A9638" s="23">
        <v>9635</v>
      </c>
      <c r="B9638" s="23">
        <v>1500</v>
      </c>
      <c r="C9638" s="23">
        <v>0.5</v>
      </c>
      <c r="D9638" s="23">
        <v>3000</v>
      </c>
      <c r="E9638" s="23">
        <v>1</v>
      </c>
      <c r="F9638" s="23">
        <v>0</v>
      </c>
      <c r="G9638" s="23">
        <v>100</v>
      </c>
      <c r="H9638" s="25">
        <v>0</v>
      </c>
    </row>
    <row r="9639" spans="1:8">
      <c r="A9639" s="23">
        <v>9636</v>
      </c>
      <c r="B9639" s="23">
        <v>1500</v>
      </c>
      <c r="C9639" s="23">
        <v>0.5</v>
      </c>
      <c r="D9639" s="23">
        <v>3000</v>
      </c>
      <c r="E9639" s="23">
        <v>1</v>
      </c>
      <c r="F9639" s="23">
        <v>30</v>
      </c>
      <c r="G9639" s="23">
        <v>0</v>
      </c>
      <c r="H9639" s="25">
        <v>9.3091201780000006</v>
      </c>
    </row>
    <row r="9640" spans="1:8">
      <c r="A9640" s="23">
        <v>9637</v>
      </c>
      <c r="B9640" s="23">
        <v>1500</v>
      </c>
      <c r="C9640" s="23">
        <v>0.5</v>
      </c>
      <c r="D9640" s="23">
        <v>3000</v>
      </c>
      <c r="E9640" s="23">
        <v>1</v>
      </c>
      <c r="F9640" s="23">
        <v>30</v>
      </c>
      <c r="G9640" s="23">
        <v>5</v>
      </c>
      <c r="H9640" s="25">
        <v>0</v>
      </c>
    </row>
    <row r="9641" spans="1:8">
      <c r="A9641" s="23">
        <v>9638</v>
      </c>
      <c r="B9641" s="23">
        <v>1500</v>
      </c>
      <c r="C9641" s="23">
        <v>0.5</v>
      </c>
      <c r="D9641" s="23">
        <v>3000</v>
      </c>
      <c r="E9641" s="23">
        <v>1</v>
      </c>
      <c r="F9641" s="23">
        <v>30</v>
      </c>
      <c r="G9641" s="23">
        <v>10</v>
      </c>
      <c r="H9641" s="25">
        <v>0</v>
      </c>
    </row>
    <row r="9642" spans="1:8">
      <c r="A9642" s="23">
        <v>9639</v>
      </c>
      <c r="B9642" s="23">
        <v>1500</v>
      </c>
      <c r="C9642" s="23">
        <v>0.5</v>
      </c>
      <c r="D9642" s="23">
        <v>3000</v>
      </c>
      <c r="E9642" s="23">
        <v>1</v>
      </c>
      <c r="F9642" s="23">
        <v>30</v>
      </c>
      <c r="G9642" s="23">
        <v>40</v>
      </c>
      <c r="H9642" s="25">
        <v>0</v>
      </c>
    </row>
    <row r="9643" spans="1:8">
      <c r="A9643" s="23">
        <v>9640</v>
      </c>
      <c r="B9643" s="23">
        <v>1500</v>
      </c>
      <c r="C9643" s="23">
        <v>0.5</v>
      </c>
      <c r="D9643" s="23">
        <v>3000</v>
      </c>
      <c r="E9643" s="23">
        <v>1</v>
      </c>
      <c r="F9643" s="23">
        <v>30</v>
      </c>
      <c r="G9643" s="23">
        <v>70</v>
      </c>
      <c r="H9643" s="25">
        <v>0</v>
      </c>
    </row>
    <row r="9644" spans="1:8">
      <c r="A9644" s="23">
        <v>9641</v>
      </c>
      <c r="B9644" s="23">
        <v>1500</v>
      </c>
      <c r="C9644" s="23">
        <v>0.5</v>
      </c>
      <c r="D9644" s="23">
        <v>3000</v>
      </c>
      <c r="E9644" s="23">
        <v>1</v>
      </c>
      <c r="F9644" s="23">
        <v>30</v>
      </c>
      <c r="G9644" s="23">
        <v>100</v>
      </c>
      <c r="H9644" s="25">
        <v>0</v>
      </c>
    </row>
    <row r="9645" spans="1:8">
      <c r="A9645" s="23">
        <v>9642</v>
      </c>
      <c r="B9645" s="23">
        <v>1500</v>
      </c>
      <c r="C9645" s="23">
        <v>0.5</v>
      </c>
      <c r="D9645" s="23">
        <v>3000</v>
      </c>
      <c r="E9645" s="23">
        <v>1</v>
      </c>
      <c r="F9645" s="23">
        <v>60</v>
      </c>
      <c r="G9645" s="23">
        <v>0</v>
      </c>
      <c r="H9645" s="25">
        <v>7.5885696410000003</v>
      </c>
    </row>
    <row r="9646" spans="1:8">
      <c r="A9646" s="23">
        <v>9643</v>
      </c>
      <c r="B9646" s="23">
        <v>1500</v>
      </c>
      <c r="C9646" s="23">
        <v>0.5</v>
      </c>
      <c r="D9646" s="23">
        <v>3000</v>
      </c>
      <c r="E9646" s="23">
        <v>1</v>
      </c>
      <c r="F9646" s="23">
        <v>60</v>
      </c>
      <c r="G9646" s="23">
        <v>5</v>
      </c>
      <c r="H9646" s="25">
        <v>0</v>
      </c>
    </row>
    <row r="9647" spans="1:8">
      <c r="A9647" s="23">
        <v>9644</v>
      </c>
      <c r="B9647" s="23">
        <v>1500</v>
      </c>
      <c r="C9647" s="23">
        <v>0.5</v>
      </c>
      <c r="D9647" s="23">
        <v>3000</v>
      </c>
      <c r="E9647" s="23">
        <v>1</v>
      </c>
      <c r="F9647" s="23">
        <v>60</v>
      </c>
      <c r="G9647" s="23">
        <v>10</v>
      </c>
      <c r="H9647" s="25">
        <v>0</v>
      </c>
    </row>
    <row r="9648" spans="1:8">
      <c r="A9648" s="23">
        <v>9645</v>
      </c>
      <c r="B9648" s="23">
        <v>1500</v>
      </c>
      <c r="C9648" s="23">
        <v>0.5</v>
      </c>
      <c r="D9648" s="23">
        <v>3000</v>
      </c>
      <c r="E9648" s="23">
        <v>1</v>
      </c>
      <c r="F9648" s="23">
        <v>60</v>
      </c>
      <c r="G9648" s="23">
        <v>40</v>
      </c>
      <c r="H9648" s="25">
        <v>0</v>
      </c>
    </row>
    <row r="9649" spans="1:8">
      <c r="A9649" s="23">
        <v>9646</v>
      </c>
      <c r="B9649" s="23">
        <v>1500</v>
      </c>
      <c r="C9649" s="23">
        <v>0.5</v>
      </c>
      <c r="D9649" s="23">
        <v>3000</v>
      </c>
      <c r="E9649" s="23">
        <v>1</v>
      </c>
      <c r="F9649" s="23">
        <v>60</v>
      </c>
      <c r="G9649" s="23">
        <v>70</v>
      </c>
      <c r="H9649" s="25">
        <v>0</v>
      </c>
    </row>
    <row r="9650" spans="1:8">
      <c r="A9650" s="23">
        <v>9647</v>
      </c>
      <c r="B9650" s="23">
        <v>1500</v>
      </c>
      <c r="C9650" s="23">
        <v>0.5</v>
      </c>
      <c r="D9650" s="23">
        <v>3000</v>
      </c>
      <c r="E9650" s="23">
        <v>1</v>
      </c>
      <c r="F9650" s="23">
        <v>60</v>
      </c>
      <c r="G9650" s="23">
        <v>100</v>
      </c>
      <c r="H9650" s="25">
        <v>0</v>
      </c>
    </row>
    <row r="9651" spans="1:8">
      <c r="A9651" s="23">
        <v>9648</v>
      </c>
      <c r="B9651" s="23">
        <v>1500</v>
      </c>
      <c r="C9651" s="23">
        <v>0.5</v>
      </c>
      <c r="D9651" s="23">
        <v>3000</v>
      </c>
      <c r="E9651" s="23">
        <v>5</v>
      </c>
      <c r="F9651" s="23">
        <v>0</v>
      </c>
      <c r="G9651" s="23">
        <v>0</v>
      </c>
      <c r="H9651" s="25">
        <v>11.91682434</v>
      </c>
    </row>
    <row r="9652" spans="1:8">
      <c r="A9652" s="23">
        <v>9649</v>
      </c>
      <c r="B9652" s="23">
        <v>1500</v>
      </c>
      <c r="C9652" s="23">
        <v>0.5</v>
      </c>
      <c r="D9652" s="23">
        <v>3000</v>
      </c>
      <c r="E9652" s="23">
        <v>5</v>
      </c>
      <c r="F9652" s="23">
        <v>0</v>
      </c>
      <c r="G9652" s="23">
        <v>5</v>
      </c>
      <c r="H9652" s="25">
        <v>8.1720943449999996</v>
      </c>
    </row>
    <row r="9653" spans="1:8">
      <c r="A9653" s="23">
        <v>9650</v>
      </c>
      <c r="B9653" s="23">
        <v>1500</v>
      </c>
      <c r="C9653" s="23">
        <v>0.5</v>
      </c>
      <c r="D9653" s="23">
        <v>3000</v>
      </c>
      <c r="E9653" s="23">
        <v>5</v>
      </c>
      <c r="F9653" s="23">
        <v>0</v>
      </c>
      <c r="G9653" s="23">
        <v>10</v>
      </c>
      <c r="H9653" s="25">
        <v>0</v>
      </c>
    </row>
    <row r="9654" spans="1:8">
      <c r="A9654" s="23">
        <v>9651</v>
      </c>
      <c r="B9654" s="23">
        <v>1500</v>
      </c>
      <c r="C9654" s="23">
        <v>0.5</v>
      </c>
      <c r="D9654" s="23">
        <v>3000</v>
      </c>
      <c r="E9654" s="23">
        <v>5</v>
      </c>
      <c r="F9654" s="23">
        <v>0</v>
      </c>
      <c r="G9654" s="23">
        <v>40</v>
      </c>
      <c r="H9654" s="25">
        <v>0</v>
      </c>
    </row>
    <row r="9655" spans="1:8">
      <c r="A9655" s="23">
        <v>9652</v>
      </c>
      <c r="B9655" s="23">
        <v>1500</v>
      </c>
      <c r="C9655" s="23">
        <v>0.5</v>
      </c>
      <c r="D9655" s="23">
        <v>3000</v>
      </c>
      <c r="E9655" s="23">
        <v>5</v>
      </c>
      <c r="F9655" s="23">
        <v>0</v>
      </c>
      <c r="G9655" s="23">
        <v>70</v>
      </c>
      <c r="H9655" s="25">
        <v>0</v>
      </c>
    </row>
    <row r="9656" spans="1:8">
      <c r="A9656" s="23">
        <v>9653</v>
      </c>
      <c r="B9656" s="23">
        <v>1500</v>
      </c>
      <c r="C9656" s="23">
        <v>0.5</v>
      </c>
      <c r="D9656" s="23">
        <v>3000</v>
      </c>
      <c r="E9656" s="23">
        <v>5</v>
      </c>
      <c r="F9656" s="23">
        <v>0</v>
      </c>
      <c r="G9656" s="23">
        <v>100</v>
      </c>
      <c r="H9656" s="25">
        <v>0</v>
      </c>
    </row>
    <row r="9657" spans="1:8">
      <c r="A9657" s="23">
        <v>9654</v>
      </c>
      <c r="B9657" s="23">
        <v>1500</v>
      </c>
      <c r="C9657" s="23">
        <v>0.5</v>
      </c>
      <c r="D9657" s="23">
        <v>3000</v>
      </c>
      <c r="E9657" s="23">
        <v>5</v>
      </c>
      <c r="F9657" s="23">
        <v>30</v>
      </c>
      <c r="G9657" s="23">
        <v>0</v>
      </c>
      <c r="H9657" s="25">
        <v>11.13384533</v>
      </c>
    </row>
    <row r="9658" spans="1:8">
      <c r="A9658" s="23">
        <v>9655</v>
      </c>
      <c r="B9658" s="23">
        <v>1500</v>
      </c>
      <c r="C9658" s="23">
        <v>0.5</v>
      </c>
      <c r="D9658" s="23">
        <v>3000</v>
      </c>
      <c r="E9658" s="23">
        <v>5</v>
      </c>
      <c r="F9658" s="23">
        <v>30</v>
      </c>
      <c r="G9658" s="23">
        <v>5</v>
      </c>
      <c r="H9658" s="25">
        <v>0</v>
      </c>
    </row>
    <row r="9659" spans="1:8">
      <c r="A9659" s="23">
        <v>9656</v>
      </c>
      <c r="B9659" s="23">
        <v>1500</v>
      </c>
      <c r="C9659" s="23">
        <v>0.5</v>
      </c>
      <c r="D9659" s="23">
        <v>3000</v>
      </c>
      <c r="E9659" s="23">
        <v>5</v>
      </c>
      <c r="F9659" s="23">
        <v>30</v>
      </c>
      <c r="G9659" s="23">
        <v>10</v>
      </c>
      <c r="H9659" s="25">
        <v>0</v>
      </c>
    </row>
    <row r="9660" spans="1:8">
      <c r="A9660" s="23">
        <v>9657</v>
      </c>
      <c r="B9660" s="23">
        <v>1500</v>
      </c>
      <c r="C9660" s="23">
        <v>0.5</v>
      </c>
      <c r="D9660" s="23">
        <v>3000</v>
      </c>
      <c r="E9660" s="23">
        <v>5</v>
      </c>
      <c r="F9660" s="23">
        <v>30</v>
      </c>
      <c r="G9660" s="23">
        <v>40</v>
      </c>
      <c r="H9660" s="25">
        <v>0</v>
      </c>
    </row>
    <row r="9661" spans="1:8">
      <c r="A9661" s="23">
        <v>9658</v>
      </c>
      <c r="B9661" s="23">
        <v>1500</v>
      </c>
      <c r="C9661" s="23">
        <v>0.5</v>
      </c>
      <c r="D9661" s="23">
        <v>3000</v>
      </c>
      <c r="E9661" s="23">
        <v>5</v>
      </c>
      <c r="F9661" s="23">
        <v>30</v>
      </c>
      <c r="G9661" s="23">
        <v>70</v>
      </c>
      <c r="H9661" s="25">
        <v>0</v>
      </c>
    </row>
    <row r="9662" spans="1:8">
      <c r="A9662" s="23">
        <v>9659</v>
      </c>
      <c r="B9662" s="23">
        <v>1500</v>
      </c>
      <c r="C9662" s="23">
        <v>0.5</v>
      </c>
      <c r="D9662" s="23">
        <v>3000</v>
      </c>
      <c r="E9662" s="23">
        <v>5</v>
      </c>
      <c r="F9662" s="23">
        <v>30</v>
      </c>
      <c r="G9662" s="23">
        <v>100</v>
      </c>
      <c r="H9662" s="25">
        <v>0</v>
      </c>
    </row>
    <row r="9663" spans="1:8">
      <c r="A9663" s="23">
        <v>9660</v>
      </c>
      <c r="B9663" s="23">
        <v>1500</v>
      </c>
      <c r="C9663" s="23">
        <v>0.5</v>
      </c>
      <c r="D9663" s="23">
        <v>3000</v>
      </c>
      <c r="E9663" s="23">
        <v>5</v>
      </c>
      <c r="F9663" s="23">
        <v>60</v>
      </c>
      <c r="G9663" s="23">
        <v>0</v>
      </c>
      <c r="H9663" s="25">
        <v>8.7454299930000001</v>
      </c>
    </row>
    <row r="9664" spans="1:8">
      <c r="A9664" s="23">
        <v>9661</v>
      </c>
      <c r="B9664" s="23">
        <v>1500</v>
      </c>
      <c r="C9664" s="23">
        <v>0.5</v>
      </c>
      <c r="D9664" s="23">
        <v>3000</v>
      </c>
      <c r="E9664" s="23">
        <v>5</v>
      </c>
      <c r="F9664" s="23">
        <v>60</v>
      </c>
      <c r="G9664" s="23">
        <v>5</v>
      </c>
      <c r="H9664" s="25">
        <v>0</v>
      </c>
    </row>
    <row r="9665" spans="1:8">
      <c r="A9665" s="23">
        <v>9662</v>
      </c>
      <c r="B9665" s="23">
        <v>1500</v>
      </c>
      <c r="C9665" s="23">
        <v>0.5</v>
      </c>
      <c r="D9665" s="23">
        <v>3000</v>
      </c>
      <c r="E9665" s="23">
        <v>5</v>
      </c>
      <c r="F9665" s="23">
        <v>60</v>
      </c>
      <c r="G9665" s="23">
        <v>10</v>
      </c>
      <c r="H9665" s="25">
        <v>0</v>
      </c>
    </row>
    <row r="9666" spans="1:8">
      <c r="A9666" s="23">
        <v>9663</v>
      </c>
      <c r="B9666" s="23">
        <v>1500</v>
      </c>
      <c r="C9666" s="23">
        <v>0.5</v>
      </c>
      <c r="D9666" s="23">
        <v>3000</v>
      </c>
      <c r="E9666" s="23">
        <v>5</v>
      </c>
      <c r="F9666" s="23">
        <v>60</v>
      </c>
      <c r="G9666" s="23">
        <v>40</v>
      </c>
      <c r="H9666" s="25">
        <v>0</v>
      </c>
    </row>
    <row r="9667" spans="1:8">
      <c r="A9667" s="23">
        <v>9664</v>
      </c>
      <c r="B9667" s="23">
        <v>1500</v>
      </c>
      <c r="C9667" s="23">
        <v>0.5</v>
      </c>
      <c r="D9667" s="23">
        <v>3000</v>
      </c>
      <c r="E9667" s="23">
        <v>5</v>
      </c>
      <c r="F9667" s="23">
        <v>60</v>
      </c>
      <c r="G9667" s="23">
        <v>70</v>
      </c>
      <c r="H9667" s="25">
        <v>0</v>
      </c>
    </row>
    <row r="9668" spans="1:8">
      <c r="A9668" s="23">
        <v>9665</v>
      </c>
      <c r="B9668" s="23">
        <v>1500</v>
      </c>
      <c r="C9668" s="23">
        <v>0.5</v>
      </c>
      <c r="D9668" s="23">
        <v>3000</v>
      </c>
      <c r="E9668" s="23">
        <v>5</v>
      </c>
      <c r="F9668" s="23">
        <v>60</v>
      </c>
      <c r="G9668" s="23">
        <v>100</v>
      </c>
      <c r="H9668" s="25">
        <v>0</v>
      </c>
    </row>
    <row r="9669" spans="1:8">
      <c r="A9669" s="23">
        <v>9666</v>
      </c>
      <c r="B9669" s="23">
        <v>1500</v>
      </c>
      <c r="C9669" s="23">
        <v>0.5</v>
      </c>
      <c r="D9669" s="23">
        <v>3000</v>
      </c>
      <c r="E9669" s="23">
        <v>10</v>
      </c>
      <c r="F9669" s="23">
        <v>0</v>
      </c>
      <c r="G9669" s="23">
        <v>0</v>
      </c>
      <c r="H9669" s="25">
        <v>12.197337149999999</v>
      </c>
    </row>
    <row r="9670" spans="1:8">
      <c r="A9670" s="23">
        <v>9667</v>
      </c>
      <c r="B9670" s="23">
        <v>1500</v>
      </c>
      <c r="C9670" s="23">
        <v>0.5</v>
      </c>
      <c r="D9670" s="23">
        <v>3000</v>
      </c>
      <c r="E9670" s="23">
        <v>10</v>
      </c>
      <c r="F9670" s="23">
        <v>0</v>
      </c>
      <c r="G9670" s="23">
        <v>5</v>
      </c>
      <c r="H9670" s="25">
        <v>8.3832702640000001</v>
      </c>
    </row>
    <row r="9671" spans="1:8">
      <c r="A9671" s="23">
        <v>9668</v>
      </c>
      <c r="B9671" s="23">
        <v>1500</v>
      </c>
      <c r="C9671" s="23">
        <v>0.5</v>
      </c>
      <c r="D9671" s="23">
        <v>3000</v>
      </c>
      <c r="E9671" s="23">
        <v>10</v>
      </c>
      <c r="F9671" s="23">
        <v>0</v>
      </c>
      <c r="G9671" s="23">
        <v>10</v>
      </c>
      <c r="H9671" s="25">
        <v>0</v>
      </c>
    </row>
    <row r="9672" spans="1:8">
      <c r="A9672" s="23">
        <v>9669</v>
      </c>
      <c r="B9672" s="23">
        <v>1500</v>
      </c>
      <c r="C9672" s="23">
        <v>0.5</v>
      </c>
      <c r="D9672" s="23">
        <v>3000</v>
      </c>
      <c r="E9672" s="23">
        <v>10</v>
      </c>
      <c r="F9672" s="23">
        <v>0</v>
      </c>
      <c r="G9672" s="23">
        <v>40</v>
      </c>
      <c r="H9672" s="25">
        <v>0</v>
      </c>
    </row>
    <row r="9673" spans="1:8">
      <c r="A9673" s="23">
        <v>9670</v>
      </c>
      <c r="B9673" s="23">
        <v>1500</v>
      </c>
      <c r="C9673" s="23">
        <v>0.5</v>
      </c>
      <c r="D9673" s="23">
        <v>3000</v>
      </c>
      <c r="E9673" s="23">
        <v>10</v>
      </c>
      <c r="F9673" s="23">
        <v>0</v>
      </c>
      <c r="G9673" s="23">
        <v>70</v>
      </c>
      <c r="H9673" s="25">
        <v>0</v>
      </c>
    </row>
    <row r="9674" spans="1:8">
      <c r="A9674" s="23">
        <v>9671</v>
      </c>
      <c r="B9674" s="23">
        <v>1500</v>
      </c>
      <c r="C9674" s="23">
        <v>0.5</v>
      </c>
      <c r="D9674" s="23">
        <v>3000</v>
      </c>
      <c r="E9674" s="23">
        <v>10</v>
      </c>
      <c r="F9674" s="23">
        <v>0</v>
      </c>
      <c r="G9674" s="23">
        <v>100</v>
      </c>
      <c r="H9674" s="25">
        <v>0</v>
      </c>
    </row>
    <row r="9675" spans="1:8">
      <c r="A9675" s="23">
        <v>9672</v>
      </c>
      <c r="B9675" s="23">
        <v>1500</v>
      </c>
      <c r="C9675" s="23">
        <v>0.5</v>
      </c>
      <c r="D9675" s="23">
        <v>3000</v>
      </c>
      <c r="E9675" s="23">
        <v>10</v>
      </c>
      <c r="F9675" s="23">
        <v>30</v>
      </c>
      <c r="G9675" s="23">
        <v>0</v>
      </c>
      <c r="H9675" s="25">
        <v>11.36763573</v>
      </c>
    </row>
    <row r="9676" spans="1:8">
      <c r="A9676" s="23">
        <v>9673</v>
      </c>
      <c r="B9676" s="23">
        <v>1500</v>
      </c>
      <c r="C9676" s="23">
        <v>0.5</v>
      </c>
      <c r="D9676" s="23">
        <v>3000</v>
      </c>
      <c r="E9676" s="23">
        <v>10</v>
      </c>
      <c r="F9676" s="23">
        <v>30</v>
      </c>
      <c r="G9676" s="23">
        <v>5</v>
      </c>
      <c r="H9676" s="25">
        <v>0</v>
      </c>
    </row>
    <row r="9677" spans="1:8">
      <c r="A9677" s="23">
        <v>9674</v>
      </c>
      <c r="B9677" s="23">
        <v>1500</v>
      </c>
      <c r="C9677" s="23">
        <v>0.5</v>
      </c>
      <c r="D9677" s="23">
        <v>3000</v>
      </c>
      <c r="E9677" s="23">
        <v>10</v>
      </c>
      <c r="F9677" s="23">
        <v>30</v>
      </c>
      <c r="G9677" s="23">
        <v>10</v>
      </c>
      <c r="H9677" s="25">
        <v>0</v>
      </c>
    </row>
    <row r="9678" spans="1:8">
      <c r="A9678" s="23">
        <v>9675</v>
      </c>
      <c r="B9678" s="23">
        <v>1500</v>
      </c>
      <c r="C9678" s="23">
        <v>0.5</v>
      </c>
      <c r="D9678" s="23">
        <v>3000</v>
      </c>
      <c r="E9678" s="23">
        <v>10</v>
      </c>
      <c r="F9678" s="23">
        <v>30</v>
      </c>
      <c r="G9678" s="23">
        <v>40</v>
      </c>
      <c r="H9678" s="25">
        <v>0</v>
      </c>
    </row>
    <row r="9679" spans="1:8">
      <c r="A9679" s="23">
        <v>9676</v>
      </c>
      <c r="B9679" s="23">
        <v>1500</v>
      </c>
      <c r="C9679" s="23">
        <v>0.5</v>
      </c>
      <c r="D9679" s="23">
        <v>3000</v>
      </c>
      <c r="E9679" s="23">
        <v>10</v>
      </c>
      <c r="F9679" s="23">
        <v>30</v>
      </c>
      <c r="G9679" s="23">
        <v>70</v>
      </c>
      <c r="H9679" s="25">
        <v>0</v>
      </c>
    </row>
    <row r="9680" spans="1:8">
      <c r="A9680" s="23">
        <v>9677</v>
      </c>
      <c r="B9680" s="23">
        <v>1500</v>
      </c>
      <c r="C9680" s="23">
        <v>0.5</v>
      </c>
      <c r="D9680" s="23">
        <v>3000</v>
      </c>
      <c r="E9680" s="23">
        <v>10</v>
      </c>
      <c r="F9680" s="23">
        <v>30</v>
      </c>
      <c r="G9680" s="23">
        <v>100</v>
      </c>
      <c r="H9680" s="25">
        <v>0</v>
      </c>
    </row>
    <row r="9681" spans="1:8">
      <c r="A9681" s="23">
        <v>9678</v>
      </c>
      <c r="B9681" s="23">
        <v>1500</v>
      </c>
      <c r="C9681" s="23">
        <v>0.5</v>
      </c>
      <c r="D9681" s="23">
        <v>3000</v>
      </c>
      <c r="E9681" s="23">
        <v>10</v>
      </c>
      <c r="F9681" s="23">
        <v>60</v>
      </c>
      <c r="G9681" s="23">
        <v>0</v>
      </c>
      <c r="H9681" s="25">
        <v>8.8661222459999998</v>
      </c>
    </row>
    <row r="9682" spans="1:8">
      <c r="A9682" s="23">
        <v>9679</v>
      </c>
      <c r="B9682" s="23">
        <v>1500</v>
      </c>
      <c r="C9682" s="23">
        <v>0.5</v>
      </c>
      <c r="D9682" s="23">
        <v>3000</v>
      </c>
      <c r="E9682" s="23">
        <v>10</v>
      </c>
      <c r="F9682" s="23">
        <v>60</v>
      </c>
      <c r="G9682" s="23">
        <v>5</v>
      </c>
      <c r="H9682" s="25">
        <v>0</v>
      </c>
    </row>
    <row r="9683" spans="1:8">
      <c r="A9683" s="23">
        <v>9680</v>
      </c>
      <c r="B9683" s="23">
        <v>1500</v>
      </c>
      <c r="C9683" s="23">
        <v>0.5</v>
      </c>
      <c r="D9683" s="23">
        <v>3000</v>
      </c>
      <c r="E9683" s="23">
        <v>10</v>
      </c>
      <c r="F9683" s="23">
        <v>60</v>
      </c>
      <c r="G9683" s="23">
        <v>10</v>
      </c>
      <c r="H9683" s="25">
        <v>0</v>
      </c>
    </row>
    <row r="9684" spans="1:8">
      <c r="A9684" s="23">
        <v>9681</v>
      </c>
      <c r="B9684" s="23">
        <v>1500</v>
      </c>
      <c r="C9684" s="23">
        <v>0.5</v>
      </c>
      <c r="D9684" s="23">
        <v>3000</v>
      </c>
      <c r="E9684" s="23">
        <v>10</v>
      </c>
      <c r="F9684" s="23">
        <v>60</v>
      </c>
      <c r="G9684" s="23">
        <v>40</v>
      </c>
      <c r="H9684" s="25">
        <v>0</v>
      </c>
    </row>
    <row r="9685" spans="1:8">
      <c r="A9685" s="23">
        <v>9682</v>
      </c>
      <c r="B9685" s="23">
        <v>1500</v>
      </c>
      <c r="C9685" s="23">
        <v>0.5</v>
      </c>
      <c r="D9685" s="23">
        <v>3000</v>
      </c>
      <c r="E9685" s="23">
        <v>10</v>
      </c>
      <c r="F9685" s="23">
        <v>60</v>
      </c>
      <c r="G9685" s="23">
        <v>70</v>
      </c>
      <c r="H9685" s="25">
        <v>0</v>
      </c>
    </row>
    <row r="9686" spans="1:8">
      <c r="A9686" s="23">
        <v>9683</v>
      </c>
      <c r="B9686" s="23">
        <v>1500</v>
      </c>
      <c r="C9686" s="23">
        <v>0.5</v>
      </c>
      <c r="D9686" s="23">
        <v>3000</v>
      </c>
      <c r="E9686" s="23">
        <v>10</v>
      </c>
      <c r="F9686" s="23">
        <v>60</v>
      </c>
      <c r="G9686" s="23">
        <v>100</v>
      </c>
      <c r="H9686" s="25">
        <v>0</v>
      </c>
    </row>
    <row r="9687" spans="1:8">
      <c r="A9687" s="23">
        <v>9684</v>
      </c>
      <c r="B9687" s="23">
        <v>1500</v>
      </c>
      <c r="C9687" s="23">
        <v>0.5</v>
      </c>
      <c r="D9687" s="23">
        <v>3000</v>
      </c>
      <c r="E9687" s="23">
        <v>20</v>
      </c>
      <c r="F9687" s="23">
        <v>0</v>
      </c>
      <c r="G9687" s="23">
        <v>0</v>
      </c>
      <c r="H9687" s="25">
        <v>12.33141518</v>
      </c>
    </row>
    <row r="9688" spans="1:8">
      <c r="A9688" s="23">
        <v>9685</v>
      </c>
      <c r="B9688" s="23">
        <v>1500</v>
      </c>
      <c r="C9688" s="23">
        <v>0.5</v>
      </c>
      <c r="D9688" s="23">
        <v>3000</v>
      </c>
      <c r="E9688" s="23">
        <v>20</v>
      </c>
      <c r="F9688" s="23">
        <v>0</v>
      </c>
      <c r="G9688" s="23">
        <v>5</v>
      </c>
      <c r="H9688" s="25">
        <v>8.4876880650000004</v>
      </c>
    </row>
    <row r="9689" spans="1:8">
      <c r="A9689" s="23">
        <v>9686</v>
      </c>
      <c r="B9689" s="23">
        <v>1500</v>
      </c>
      <c r="C9689" s="23">
        <v>0.5</v>
      </c>
      <c r="D9689" s="23">
        <v>3000</v>
      </c>
      <c r="E9689" s="23">
        <v>20</v>
      </c>
      <c r="F9689" s="23">
        <v>0</v>
      </c>
      <c r="G9689" s="23">
        <v>10</v>
      </c>
      <c r="H9689" s="25">
        <v>0</v>
      </c>
    </row>
    <row r="9690" spans="1:8">
      <c r="A9690" s="23">
        <v>9687</v>
      </c>
      <c r="B9690" s="23">
        <v>1500</v>
      </c>
      <c r="C9690" s="23">
        <v>0.5</v>
      </c>
      <c r="D9690" s="23">
        <v>3000</v>
      </c>
      <c r="E9690" s="23">
        <v>20</v>
      </c>
      <c r="F9690" s="23">
        <v>0</v>
      </c>
      <c r="G9690" s="23">
        <v>40</v>
      </c>
      <c r="H9690" s="25">
        <v>0</v>
      </c>
    </row>
    <row r="9691" spans="1:8">
      <c r="A9691" s="23">
        <v>9688</v>
      </c>
      <c r="B9691" s="23">
        <v>1500</v>
      </c>
      <c r="C9691" s="23">
        <v>0.5</v>
      </c>
      <c r="D9691" s="23">
        <v>3000</v>
      </c>
      <c r="E9691" s="23">
        <v>20</v>
      </c>
      <c r="F9691" s="23">
        <v>0</v>
      </c>
      <c r="G9691" s="23">
        <v>70</v>
      </c>
      <c r="H9691" s="25">
        <v>0</v>
      </c>
    </row>
    <row r="9692" spans="1:8">
      <c r="A9692" s="23">
        <v>9689</v>
      </c>
      <c r="B9692" s="23">
        <v>1500</v>
      </c>
      <c r="C9692" s="23">
        <v>0.5</v>
      </c>
      <c r="D9692" s="23">
        <v>3000</v>
      </c>
      <c r="E9692" s="23">
        <v>20</v>
      </c>
      <c r="F9692" s="23">
        <v>0</v>
      </c>
      <c r="G9692" s="23">
        <v>100</v>
      </c>
      <c r="H9692" s="25">
        <v>0</v>
      </c>
    </row>
    <row r="9693" spans="1:8">
      <c r="A9693" s="23">
        <v>9690</v>
      </c>
      <c r="B9693" s="23">
        <v>1500</v>
      </c>
      <c r="C9693" s="23">
        <v>0.5</v>
      </c>
      <c r="D9693" s="23">
        <v>3000</v>
      </c>
      <c r="E9693" s="23">
        <v>20</v>
      </c>
      <c r="F9693" s="23">
        <v>30</v>
      </c>
      <c r="G9693" s="23">
        <v>0</v>
      </c>
      <c r="H9693" s="25">
        <v>11.479438780000001</v>
      </c>
    </row>
    <row r="9694" spans="1:8">
      <c r="A9694" s="23">
        <v>9691</v>
      </c>
      <c r="B9694" s="23">
        <v>1500</v>
      </c>
      <c r="C9694" s="23">
        <v>0.5</v>
      </c>
      <c r="D9694" s="23">
        <v>3000</v>
      </c>
      <c r="E9694" s="23">
        <v>20</v>
      </c>
      <c r="F9694" s="23">
        <v>30</v>
      </c>
      <c r="G9694" s="23">
        <v>5</v>
      </c>
      <c r="H9694" s="25">
        <v>0</v>
      </c>
    </row>
    <row r="9695" spans="1:8">
      <c r="A9695" s="23">
        <v>9692</v>
      </c>
      <c r="B9695" s="23">
        <v>1500</v>
      </c>
      <c r="C9695" s="23">
        <v>0.5</v>
      </c>
      <c r="D9695" s="23">
        <v>3000</v>
      </c>
      <c r="E9695" s="23">
        <v>20</v>
      </c>
      <c r="F9695" s="23">
        <v>30</v>
      </c>
      <c r="G9695" s="23">
        <v>10</v>
      </c>
      <c r="H9695" s="25">
        <v>0</v>
      </c>
    </row>
    <row r="9696" spans="1:8">
      <c r="A9696" s="23">
        <v>9693</v>
      </c>
      <c r="B9696" s="23">
        <v>1500</v>
      </c>
      <c r="C9696" s="23">
        <v>0.5</v>
      </c>
      <c r="D9696" s="23">
        <v>3000</v>
      </c>
      <c r="E9696" s="23">
        <v>20</v>
      </c>
      <c r="F9696" s="23">
        <v>30</v>
      </c>
      <c r="G9696" s="23">
        <v>40</v>
      </c>
      <c r="H9696" s="25">
        <v>0</v>
      </c>
    </row>
    <row r="9697" spans="1:8">
      <c r="A9697" s="23">
        <v>9694</v>
      </c>
      <c r="B9697" s="23">
        <v>1500</v>
      </c>
      <c r="C9697" s="23">
        <v>0.5</v>
      </c>
      <c r="D9697" s="23">
        <v>3000</v>
      </c>
      <c r="E9697" s="23">
        <v>20</v>
      </c>
      <c r="F9697" s="23">
        <v>30</v>
      </c>
      <c r="G9697" s="23">
        <v>70</v>
      </c>
      <c r="H9697" s="25">
        <v>0</v>
      </c>
    </row>
    <row r="9698" spans="1:8">
      <c r="A9698" s="23">
        <v>9695</v>
      </c>
      <c r="B9698" s="23">
        <v>1500</v>
      </c>
      <c r="C9698" s="23">
        <v>0.5</v>
      </c>
      <c r="D9698" s="23">
        <v>3000</v>
      </c>
      <c r="E9698" s="23">
        <v>20</v>
      </c>
      <c r="F9698" s="23">
        <v>30</v>
      </c>
      <c r="G9698" s="23">
        <v>100</v>
      </c>
      <c r="H9698" s="25">
        <v>0</v>
      </c>
    </row>
    <row r="9699" spans="1:8">
      <c r="A9699" s="23">
        <v>9696</v>
      </c>
      <c r="B9699" s="23">
        <v>1500</v>
      </c>
      <c r="C9699" s="23">
        <v>0.5</v>
      </c>
      <c r="D9699" s="23">
        <v>3000</v>
      </c>
      <c r="E9699" s="23">
        <v>20</v>
      </c>
      <c r="F9699" s="23">
        <v>60</v>
      </c>
      <c r="G9699" s="23">
        <v>0</v>
      </c>
      <c r="H9699" s="25">
        <v>8.9242830279999996</v>
      </c>
    </row>
    <row r="9700" spans="1:8">
      <c r="A9700" s="23">
        <v>9697</v>
      </c>
      <c r="B9700" s="23">
        <v>1500</v>
      </c>
      <c r="C9700" s="23">
        <v>0.5</v>
      </c>
      <c r="D9700" s="23">
        <v>3000</v>
      </c>
      <c r="E9700" s="23">
        <v>20</v>
      </c>
      <c r="F9700" s="23">
        <v>60</v>
      </c>
      <c r="G9700" s="23">
        <v>5</v>
      </c>
      <c r="H9700" s="25">
        <v>0</v>
      </c>
    </row>
    <row r="9701" spans="1:8">
      <c r="A9701" s="23">
        <v>9698</v>
      </c>
      <c r="B9701" s="23">
        <v>1500</v>
      </c>
      <c r="C9701" s="23">
        <v>0.5</v>
      </c>
      <c r="D9701" s="23">
        <v>3000</v>
      </c>
      <c r="E9701" s="23">
        <v>20</v>
      </c>
      <c r="F9701" s="23">
        <v>60</v>
      </c>
      <c r="G9701" s="23">
        <v>10</v>
      </c>
      <c r="H9701" s="25">
        <v>0</v>
      </c>
    </row>
    <row r="9702" spans="1:8">
      <c r="A9702" s="23">
        <v>9699</v>
      </c>
      <c r="B9702" s="23">
        <v>1500</v>
      </c>
      <c r="C9702" s="23">
        <v>0.5</v>
      </c>
      <c r="D9702" s="23">
        <v>3000</v>
      </c>
      <c r="E9702" s="23">
        <v>20</v>
      </c>
      <c r="F9702" s="23">
        <v>60</v>
      </c>
      <c r="G9702" s="23">
        <v>40</v>
      </c>
      <c r="H9702" s="25">
        <v>0</v>
      </c>
    </row>
    <row r="9703" spans="1:8">
      <c r="A9703" s="23">
        <v>9700</v>
      </c>
      <c r="B9703" s="23">
        <v>1500</v>
      </c>
      <c r="C9703" s="23">
        <v>0.5</v>
      </c>
      <c r="D9703" s="23">
        <v>3000</v>
      </c>
      <c r="E9703" s="23">
        <v>20</v>
      </c>
      <c r="F9703" s="23">
        <v>60</v>
      </c>
      <c r="G9703" s="23">
        <v>70</v>
      </c>
      <c r="H9703" s="25">
        <v>0</v>
      </c>
    </row>
    <row r="9704" spans="1:8">
      <c r="A9704" s="23">
        <v>9701</v>
      </c>
      <c r="B9704" s="23">
        <v>1500</v>
      </c>
      <c r="C9704" s="23">
        <v>0.5</v>
      </c>
      <c r="D9704" s="23">
        <v>3000</v>
      </c>
      <c r="E9704" s="23">
        <v>20</v>
      </c>
      <c r="F9704" s="23">
        <v>60</v>
      </c>
      <c r="G9704" s="23">
        <v>100</v>
      </c>
      <c r="H9704" s="25">
        <v>0</v>
      </c>
    </row>
    <row r="9705" spans="1:8">
      <c r="A9705" s="23">
        <v>9702</v>
      </c>
      <c r="B9705" s="23">
        <v>1500</v>
      </c>
      <c r="C9705" s="23">
        <v>0.5</v>
      </c>
      <c r="D9705" s="23">
        <v>3000</v>
      </c>
      <c r="E9705" s="23">
        <v>50</v>
      </c>
      <c r="F9705" s="23">
        <v>0</v>
      </c>
      <c r="G9705" s="23">
        <v>0</v>
      </c>
      <c r="H9705" s="25">
        <v>12.409608840000001</v>
      </c>
    </row>
    <row r="9706" spans="1:8">
      <c r="A9706" s="23">
        <v>9703</v>
      </c>
      <c r="B9706" s="23">
        <v>1500</v>
      </c>
      <c r="C9706" s="23">
        <v>0.5</v>
      </c>
      <c r="D9706" s="23">
        <v>3000</v>
      </c>
      <c r="E9706" s="23">
        <v>50</v>
      </c>
      <c r="F9706" s="23">
        <v>0</v>
      </c>
      <c r="G9706" s="23">
        <v>5</v>
      </c>
      <c r="H9706" s="25">
        <v>8.549732208</v>
      </c>
    </row>
    <row r="9707" spans="1:8">
      <c r="A9707" s="23">
        <v>9704</v>
      </c>
      <c r="B9707" s="23">
        <v>1500</v>
      </c>
      <c r="C9707" s="23">
        <v>0.5</v>
      </c>
      <c r="D9707" s="23">
        <v>3000</v>
      </c>
      <c r="E9707" s="23">
        <v>50</v>
      </c>
      <c r="F9707" s="23">
        <v>0</v>
      </c>
      <c r="G9707" s="23">
        <v>10</v>
      </c>
      <c r="H9707" s="25">
        <v>0</v>
      </c>
    </row>
    <row r="9708" spans="1:8">
      <c r="A9708" s="23">
        <v>9705</v>
      </c>
      <c r="B9708" s="23">
        <v>1500</v>
      </c>
      <c r="C9708" s="23">
        <v>0.5</v>
      </c>
      <c r="D9708" s="23">
        <v>3000</v>
      </c>
      <c r="E9708" s="23">
        <v>50</v>
      </c>
      <c r="F9708" s="23">
        <v>0</v>
      </c>
      <c r="G9708" s="23">
        <v>40</v>
      </c>
      <c r="H9708" s="25">
        <v>0</v>
      </c>
    </row>
    <row r="9709" spans="1:8">
      <c r="A9709" s="23">
        <v>9706</v>
      </c>
      <c r="B9709" s="23">
        <v>1500</v>
      </c>
      <c r="C9709" s="23">
        <v>0.5</v>
      </c>
      <c r="D9709" s="23">
        <v>3000</v>
      </c>
      <c r="E9709" s="23">
        <v>50</v>
      </c>
      <c r="F9709" s="23">
        <v>0</v>
      </c>
      <c r="G9709" s="23">
        <v>70</v>
      </c>
      <c r="H9709" s="25">
        <v>0</v>
      </c>
    </row>
    <row r="9710" spans="1:8">
      <c r="A9710" s="23">
        <v>9707</v>
      </c>
      <c r="B9710" s="23">
        <v>1500</v>
      </c>
      <c r="C9710" s="23">
        <v>0.5</v>
      </c>
      <c r="D9710" s="23">
        <v>3000</v>
      </c>
      <c r="E9710" s="23">
        <v>50</v>
      </c>
      <c r="F9710" s="23">
        <v>0</v>
      </c>
      <c r="G9710" s="23">
        <v>100</v>
      </c>
      <c r="H9710" s="25">
        <v>0</v>
      </c>
    </row>
    <row r="9711" spans="1:8">
      <c r="A9711" s="23">
        <v>9708</v>
      </c>
      <c r="B9711" s="23">
        <v>1500</v>
      </c>
      <c r="C9711" s="23">
        <v>0.5</v>
      </c>
      <c r="D9711" s="23">
        <v>3000</v>
      </c>
      <c r="E9711" s="23">
        <v>50</v>
      </c>
      <c r="F9711" s="23">
        <v>30</v>
      </c>
      <c r="G9711" s="23">
        <v>0</v>
      </c>
      <c r="H9711" s="25">
        <v>11.54468823</v>
      </c>
    </row>
    <row r="9712" spans="1:8">
      <c r="A9712" s="23">
        <v>9709</v>
      </c>
      <c r="B9712" s="23">
        <v>1500</v>
      </c>
      <c r="C9712" s="23">
        <v>0.5</v>
      </c>
      <c r="D9712" s="23">
        <v>3000</v>
      </c>
      <c r="E9712" s="23">
        <v>50</v>
      </c>
      <c r="F9712" s="23">
        <v>30</v>
      </c>
      <c r="G9712" s="23">
        <v>5</v>
      </c>
      <c r="H9712" s="25">
        <v>0</v>
      </c>
    </row>
    <row r="9713" spans="1:8">
      <c r="A9713" s="23">
        <v>9710</v>
      </c>
      <c r="B9713" s="23">
        <v>1500</v>
      </c>
      <c r="C9713" s="23">
        <v>0.5</v>
      </c>
      <c r="D9713" s="23">
        <v>3000</v>
      </c>
      <c r="E9713" s="23">
        <v>50</v>
      </c>
      <c r="F9713" s="23">
        <v>30</v>
      </c>
      <c r="G9713" s="23">
        <v>10</v>
      </c>
      <c r="H9713" s="25">
        <v>0</v>
      </c>
    </row>
    <row r="9714" spans="1:8">
      <c r="A9714" s="23">
        <v>9711</v>
      </c>
      <c r="B9714" s="23">
        <v>1500</v>
      </c>
      <c r="C9714" s="23">
        <v>0.5</v>
      </c>
      <c r="D9714" s="23">
        <v>3000</v>
      </c>
      <c r="E9714" s="23">
        <v>50</v>
      </c>
      <c r="F9714" s="23">
        <v>30</v>
      </c>
      <c r="G9714" s="23">
        <v>40</v>
      </c>
      <c r="H9714" s="25">
        <v>0</v>
      </c>
    </row>
    <row r="9715" spans="1:8">
      <c r="A9715" s="23">
        <v>9712</v>
      </c>
      <c r="B9715" s="23">
        <v>1500</v>
      </c>
      <c r="C9715" s="23">
        <v>0.5</v>
      </c>
      <c r="D9715" s="23">
        <v>3000</v>
      </c>
      <c r="E9715" s="23">
        <v>50</v>
      </c>
      <c r="F9715" s="23">
        <v>30</v>
      </c>
      <c r="G9715" s="23">
        <v>70</v>
      </c>
      <c r="H9715" s="25">
        <v>0</v>
      </c>
    </row>
    <row r="9716" spans="1:8">
      <c r="A9716" s="23">
        <v>9713</v>
      </c>
      <c r="B9716" s="23">
        <v>1500</v>
      </c>
      <c r="C9716" s="23">
        <v>0.5</v>
      </c>
      <c r="D9716" s="23">
        <v>3000</v>
      </c>
      <c r="E9716" s="23">
        <v>50</v>
      </c>
      <c r="F9716" s="23">
        <v>30</v>
      </c>
      <c r="G9716" s="23">
        <v>100</v>
      </c>
      <c r="H9716" s="25">
        <v>0</v>
      </c>
    </row>
    <row r="9717" spans="1:8">
      <c r="A9717" s="23">
        <v>9714</v>
      </c>
      <c r="B9717" s="23">
        <v>1500</v>
      </c>
      <c r="C9717" s="23">
        <v>0.5</v>
      </c>
      <c r="D9717" s="23">
        <v>3000</v>
      </c>
      <c r="E9717" s="23">
        <v>50</v>
      </c>
      <c r="F9717" s="23">
        <v>60</v>
      </c>
      <c r="G9717" s="23">
        <v>0</v>
      </c>
      <c r="H9717" s="25">
        <v>8.9584102629999993</v>
      </c>
    </row>
    <row r="9718" spans="1:8">
      <c r="A9718" s="23">
        <v>9715</v>
      </c>
      <c r="B9718" s="23">
        <v>1500</v>
      </c>
      <c r="C9718" s="23">
        <v>0.5</v>
      </c>
      <c r="D9718" s="23">
        <v>3000</v>
      </c>
      <c r="E9718" s="23">
        <v>50</v>
      </c>
      <c r="F9718" s="23">
        <v>60</v>
      </c>
      <c r="G9718" s="23">
        <v>5</v>
      </c>
      <c r="H9718" s="25">
        <v>0</v>
      </c>
    </row>
    <row r="9719" spans="1:8">
      <c r="A9719" s="23">
        <v>9716</v>
      </c>
      <c r="B9719" s="23">
        <v>1500</v>
      </c>
      <c r="C9719" s="23">
        <v>0.5</v>
      </c>
      <c r="D9719" s="23">
        <v>3000</v>
      </c>
      <c r="E9719" s="23">
        <v>50</v>
      </c>
      <c r="F9719" s="23">
        <v>60</v>
      </c>
      <c r="G9719" s="23">
        <v>10</v>
      </c>
      <c r="H9719" s="25">
        <v>0</v>
      </c>
    </row>
    <row r="9720" spans="1:8">
      <c r="A9720" s="23">
        <v>9717</v>
      </c>
      <c r="B9720" s="23">
        <v>1500</v>
      </c>
      <c r="C9720" s="23">
        <v>0.5</v>
      </c>
      <c r="D9720" s="23">
        <v>3000</v>
      </c>
      <c r="E9720" s="23">
        <v>50</v>
      </c>
      <c r="F9720" s="23">
        <v>60</v>
      </c>
      <c r="G9720" s="23">
        <v>40</v>
      </c>
      <c r="H9720" s="25">
        <v>0</v>
      </c>
    </row>
    <row r="9721" spans="1:8">
      <c r="A9721" s="23">
        <v>9718</v>
      </c>
      <c r="B9721" s="23">
        <v>1500</v>
      </c>
      <c r="C9721" s="23">
        <v>0.5</v>
      </c>
      <c r="D9721" s="23">
        <v>3000</v>
      </c>
      <c r="E9721" s="23">
        <v>50</v>
      </c>
      <c r="F9721" s="23">
        <v>60</v>
      </c>
      <c r="G9721" s="23">
        <v>70</v>
      </c>
      <c r="H9721" s="25">
        <v>0</v>
      </c>
    </row>
    <row r="9722" spans="1:8">
      <c r="A9722" s="23">
        <v>9719</v>
      </c>
      <c r="B9722" s="23">
        <v>1500</v>
      </c>
      <c r="C9722" s="23">
        <v>0.5</v>
      </c>
      <c r="D9722" s="23">
        <v>3000</v>
      </c>
      <c r="E9722" s="23">
        <v>50</v>
      </c>
      <c r="F9722" s="23">
        <v>60</v>
      </c>
      <c r="G9722" s="23">
        <v>100</v>
      </c>
      <c r="H9722" s="25">
        <v>0</v>
      </c>
    </row>
    <row r="9723" spans="1:8">
      <c r="A9723" s="23">
        <v>9720</v>
      </c>
      <c r="B9723" s="23">
        <v>2000</v>
      </c>
      <c r="C9723" s="23">
        <v>1</v>
      </c>
      <c r="D9723" s="23">
        <v>10</v>
      </c>
      <c r="E9723" s="23">
        <v>1</v>
      </c>
      <c r="F9723" s="23">
        <v>0</v>
      </c>
      <c r="G9723" s="23">
        <v>0</v>
      </c>
      <c r="H9723" s="25">
        <v>1.128993511</v>
      </c>
    </row>
    <row r="9724" spans="1:8">
      <c r="A9724" s="23">
        <v>9721</v>
      </c>
      <c r="B9724" s="23">
        <v>2000</v>
      </c>
      <c r="C9724" s="23">
        <v>1</v>
      </c>
      <c r="D9724" s="23">
        <v>10</v>
      </c>
      <c r="E9724" s="23">
        <v>1</v>
      </c>
      <c r="F9724" s="23">
        <v>0</v>
      </c>
      <c r="G9724" s="23">
        <v>5</v>
      </c>
      <c r="H9724" s="25">
        <v>0</v>
      </c>
    </row>
    <row r="9725" spans="1:8">
      <c r="A9725" s="23">
        <v>9722</v>
      </c>
      <c r="B9725" s="23">
        <v>2000</v>
      </c>
      <c r="C9725" s="23">
        <v>1</v>
      </c>
      <c r="D9725" s="23">
        <v>10</v>
      </c>
      <c r="E9725" s="23">
        <v>1</v>
      </c>
      <c r="F9725" s="23">
        <v>0</v>
      </c>
      <c r="G9725" s="23">
        <v>10</v>
      </c>
      <c r="H9725" s="25">
        <v>0</v>
      </c>
    </row>
    <row r="9726" spans="1:8">
      <c r="A9726" s="23">
        <v>9723</v>
      </c>
      <c r="B9726" s="23">
        <v>2000</v>
      </c>
      <c r="C9726" s="23">
        <v>1</v>
      </c>
      <c r="D9726" s="23">
        <v>10</v>
      </c>
      <c r="E9726" s="23">
        <v>1</v>
      </c>
      <c r="F9726" s="23">
        <v>0</v>
      </c>
      <c r="G9726" s="23">
        <v>40</v>
      </c>
      <c r="H9726" s="25">
        <v>0</v>
      </c>
    </row>
    <row r="9727" spans="1:8">
      <c r="A9727" s="23">
        <v>9724</v>
      </c>
      <c r="B9727" s="23">
        <v>2000</v>
      </c>
      <c r="C9727" s="23">
        <v>1</v>
      </c>
      <c r="D9727" s="23">
        <v>10</v>
      </c>
      <c r="E9727" s="23">
        <v>1</v>
      </c>
      <c r="F9727" s="23">
        <v>0</v>
      </c>
      <c r="G9727" s="23">
        <v>70</v>
      </c>
      <c r="H9727" s="25">
        <v>0</v>
      </c>
    </row>
    <row r="9728" spans="1:8">
      <c r="A9728" s="23">
        <v>9725</v>
      </c>
      <c r="B9728" s="23">
        <v>2000</v>
      </c>
      <c r="C9728" s="23">
        <v>1</v>
      </c>
      <c r="D9728" s="23">
        <v>10</v>
      </c>
      <c r="E9728" s="23">
        <v>1</v>
      </c>
      <c r="F9728" s="23">
        <v>0</v>
      </c>
      <c r="G9728" s="23">
        <v>100</v>
      </c>
      <c r="H9728" s="25">
        <v>0</v>
      </c>
    </row>
    <row r="9729" spans="1:8">
      <c r="A9729" s="23">
        <v>9726</v>
      </c>
      <c r="B9729" s="23">
        <v>2000</v>
      </c>
      <c r="C9729" s="23">
        <v>1</v>
      </c>
      <c r="D9729" s="23">
        <v>10</v>
      </c>
      <c r="E9729" s="23">
        <v>1</v>
      </c>
      <c r="F9729" s="23">
        <v>30</v>
      </c>
      <c r="G9729" s="23">
        <v>0</v>
      </c>
      <c r="H9729" s="25">
        <v>1.1288373469999999</v>
      </c>
    </row>
    <row r="9730" spans="1:8">
      <c r="A9730" s="23">
        <v>9727</v>
      </c>
      <c r="B9730" s="23">
        <v>2000</v>
      </c>
      <c r="C9730" s="23">
        <v>1</v>
      </c>
      <c r="D9730" s="23">
        <v>10</v>
      </c>
      <c r="E9730" s="23">
        <v>1</v>
      </c>
      <c r="F9730" s="23">
        <v>30</v>
      </c>
      <c r="G9730" s="23">
        <v>5</v>
      </c>
      <c r="H9730" s="25">
        <v>0</v>
      </c>
    </row>
    <row r="9731" spans="1:8">
      <c r="A9731" s="23">
        <v>9728</v>
      </c>
      <c r="B9731" s="23">
        <v>2000</v>
      </c>
      <c r="C9731" s="23">
        <v>1</v>
      </c>
      <c r="D9731" s="23">
        <v>10</v>
      </c>
      <c r="E9731" s="23">
        <v>1</v>
      </c>
      <c r="F9731" s="23">
        <v>30</v>
      </c>
      <c r="G9731" s="23">
        <v>10</v>
      </c>
      <c r="H9731" s="25">
        <v>0</v>
      </c>
    </row>
    <row r="9732" spans="1:8">
      <c r="A9732" s="23">
        <v>9729</v>
      </c>
      <c r="B9732" s="23">
        <v>2000</v>
      </c>
      <c r="C9732" s="23">
        <v>1</v>
      </c>
      <c r="D9732" s="23">
        <v>10</v>
      </c>
      <c r="E9732" s="23">
        <v>1</v>
      </c>
      <c r="F9732" s="23">
        <v>30</v>
      </c>
      <c r="G9732" s="23">
        <v>40</v>
      </c>
      <c r="H9732" s="25">
        <v>0</v>
      </c>
    </row>
    <row r="9733" spans="1:8">
      <c r="A9733" s="23">
        <v>9730</v>
      </c>
      <c r="B9733" s="23">
        <v>2000</v>
      </c>
      <c r="C9733" s="23">
        <v>1</v>
      </c>
      <c r="D9733" s="23">
        <v>10</v>
      </c>
      <c r="E9733" s="23">
        <v>1</v>
      </c>
      <c r="F9733" s="23">
        <v>30</v>
      </c>
      <c r="G9733" s="23">
        <v>70</v>
      </c>
      <c r="H9733" s="25">
        <v>0</v>
      </c>
    </row>
    <row r="9734" spans="1:8">
      <c r="A9734" s="23">
        <v>9731</v>
      </c>
      <c r="B9734" s="23">
        <v>2000</v>
      </c>
      <c r="C9734" s="23">
        <v>1</v>
      </c>
      <c r="D9734" s="23">
        <v>10</v>
      </c>
      <c r="E9734" s="23">
        <v>1</v>
      </c>
      <c r="F9734" s="23">
        <v>30</v>
      </c>
      <c r="G9734" s="23">
        <v>100</v>
      </c>
      <c r="H9734" s="25">
        <v>0</v>
      </c>
    </row>
    <row r="9735" spans="1:8">
      <c r="A9735" s="23">
        <v>9732</v>
      </c>
      <c r="B9735" s="23">
        <v>2000</v>
      </c>
      <c r="C9735" s="23">
        <v>1</v>
      </c>
      <c r="D9735" s="23">
        <v>10</v>
      </c>
      <c r="E9735" s="23">
        <v>1</v>
      </c>
      <c r="F9735" s="23">
        <v>60</v>
      </c>
      <c r="G9735" s="23">
        <v>0</v>
      </c>
      <c r="H9735" s="25">
        <v>1.128039598</v>
      </c>
    </row>
    <row r="9736" spans="1:8">
      <c r="A9736" s="23">
        <v>9733</v>
      </c>
      <c r="B9736" s="23">
        <v>2000</v>
      </c>
      <c r="C9736" s="23">
        <v>1</v>
      </c>
      <c r="D9736" s="23">
        <v>10</v>
      </c>
      <c r="E9736" s="23">
        <v>1</v>
      </c>
      <c r="F9736" s="23">
        <v>60</v>
      </c>
      <c r="G9736" s="23">
        <v>5</v>
      </c>
      <c r="H9736" s="25">
        <v>0</v>
      </c>
    </row>
    <row r="9737" spans="1:8">
      <c r="A9737" s="23">
        <v>9734</v>
      </c>
      <c r="B9737" s="23">
        <v>2000</v>
      </c>
      <c r="C9737" s="23">
        <v>1</v>
      </c>
      <c r="D9737" s="23">
        <v>10</v>
      </c>
      <c r="E9737" s="23">
        <v>1</v>
      </c>
      <c r="F9737" s="23">
        <v>60</v>
      </c>
      <c r="G9737" s="23">
        <v>10</v>
      </c>
      <c r="H9737" s="25">
        <v>0</v>
      </c>
    </row>
    <row r="9738" spans="1:8">
      <c r="A9738" s="23">
        <v>9735</v>
      </c>
      <c r="B9738" s="23">
        <v>2000</v>
      </c>
      <c r="C9738" s="23">
        <v>1</v>
      </c>
      <c r="D9738" s="23">
        <v>10</v>
      </c>
      <c r="E9738" s="23">
        <v>1</v>
      </c>
      <c r="F9738" s="23">
        <v>60</v>
      </c>
      <c r="G9738" s="23">
        <v>40</v>
      </c>
      <c r="H9738" s="25">
        <v>0</v>
      </c>
    </row>
    <row r="9739" spans="1:8">
      <c r="A9739" s="23">
        <v>9736</v>
      </c>
      <c r="B9739" s="23">
        <v>2000</v>
      </c>
      <c r="C9739" s="23">
        <v>1</v>
      </c>
      <c r="D9739" s="23">
        <v>10</v>
      </c>
      <c r="E9739" s="23">
        <v>1</v>
      </c>
      <c r="F9739" s="23">
        <v>60</v>
      </c>
      <c r="G9739" s="23">
        <v>70</v>
      </c>
      <c r="H9739" s="25">
        <v>0</v>
      </c>
    </row>
    <row r="9740" spans="1:8">
      <c r="A9740" s="23">
        <v>9737</v>
      </c>
      <c r="B9740" s="23">
        <v>2000</v>
      </c>
      <c r="C9740" s="23">
        <v>1</v>
      </c>
      <c r="D9740" s="23">
        <v>10</v>
      </c>
      <c r="E9740" s="23">
        <v>1</v>
      </c>
      <c r="F9740" s="23">
        <v>60</v>
      </c>
      <c r="G9740" s="23">
        <v>100</v>
      </c>
      <c r="H9740" s="25">
        <v>0</v>
      </c>
    </row>
    <row r="9741" spans="1:8">
      <c r="A9741" s="23">
        <v>9738</v>
      </c>
      <c r="B9741" s="23">
        <v>2000</v>
      </c>
      <c r="C9741" s="23">
        <v>1</v>
      </c>
      <c r="D9741" s="23">
        <v>10</v>
      </c>
      <c r="E9741" s="23">
        <v>5</v>
      </c>
      <c r="F9741" s="23">
        <v>0</v>
      </c>
      <c r="G9741" s="23">
        <v>0</v>
      </c>
      <c r="H9741" s="25">
        <v>5.5542063710000003</v>
      </c>
    </row>
    <row r="9742" spans="1:8">
      <c r="A9742" s="23">
        <v>9739</v>
      </c>
      <c r="B9742" s="23">
        <v>2000</v>
      </c>
      <c r="C9742" s="23">
        <v>1</v>
      </c>
      <c r="D9742" s="23">
        <v>10</v>
      </c>
      <c r="E9742" s="23">
        <v>5</v>
      </c>
      <c r="F9742" s="23">
        <v>0</v>
      </c>
      <c r="G9742" s="23">
        <v>5</v>
      </c>
      <c r="H9742" s="25">
        <v>5.1898879999999998</v>
      </c>
    </row>
    <row r="9743" spans="1:8">
      <c r="A9743" s="23">
        <v>9740</v>
      </c>
      <c r="B9743" s="23">
        <v>2000</v>
      </c>
      <c r="C9743" s="23">
        <v>1</v>
      </c>
      <c r="D9743" s="23">
        <v>10</v>
      </c>
      <c r="E9743" s="23">
        <v>5</v>
      </c>
      <c r="F9743" s="23">
        <v>0</v>
      </c>
      <c r="G9743" s="23">
        <v>10</v>
      </c>
      <c r="H9743" s="25">
        <v>5.171353817</v>
      </c>
    </row>
    <row r="9744" spans="1:8">
      <c r="A9744" s="23">
        <v>9741</v>
      </c>
      <c r="B9744" s="23">
        <v>2000</v>
      </c>
      <c r="C9744" s="23">
        <v>1</v>
      </c>
      <c r="D9744" s="23">
        <v>10</v>
      </c>
      <c r="E9744" s="23">
        <v>5</v>
      </c>
      <c r="F9744" s="23">
        <v>0</v>
      </c>
      <c r="G9744" s="23">
        <v>40</v>
      </c>
      <c r="H9744" s="25">
        <v>5.1292810439999998</v>
      </c>
    </row>
    <row r="9745" spans="1:8">
      <c r="A9745" s="23">
        <v>9742</v>
      </c>
      <c r="B9745" s="23">
        <v>2000</v>
      </c>
      <c r="C9745" s="23">
        <v>1</v>
      </c>
      <c r="D9745" s="23">
        <v>10</v>
      </c>
      <c r="E9745" s="23">
        <v>5</v>
      </c>
      <c r="F9745" s="23">
        <v>0</v>
      </c>
      <c r="G9745" s="23">
        <v>70</v>
      </c>
      <c r="H9745" s="25">
        <v>5.0998950000000001</v>
      </c>
    </row>
    <row r="9746" spans="1:8">
      <c r="A9746" s="23">
        <v>9743</v>
      </c>
      <c r="B9746" s="23">
        <v>2000</v>
      </c>
      <c r="C9746" s="23">
        <v>1</v>
      </c>
      <c r="D9746" s="23">
        <v>10</v>
      </c>
      <c r="E9746" s="23">
        <v>5</v>
      </c>
      <c r="F9746" s="23">
        <v>0</v>
      </c>
      <c r="G9746" s="23">
        <v>100</v>
      </c>
      <c r="H9746" s="25">
        <v>5.0721707340000002</v>
      </c>
    </row>
    <row r="9747" spans="1:8">
      <c r="A9747" s="23">
        <v>9744</v>
      </c>
      <c r="B9747" s="23">
        <v>2000</v>
      </c>
      <c r="C9747" s="23">
        <v>1</v>
      </c>
      <c r="D9747" s="23">
        <v>10</v>
      </c>
      <c r="E9747" s="23">
        <v>5</v>
      </c>
      <c r="F9747" s="23">
        <v>30</v>
      </c>
      <c r="G9747" s="23">
        <v>0</v>
      </c>
      <c r="H9747" s="25">
        <v>5.5403800009999999</v>
      </c>
    </row>
    <row r="9748" spans="1:8">
      <c r="A9748" s="23">
        <v>9745</v>
      </c>
      <c r="B9748" s="23">
        <v>2000</v>
      </c>
      <c r="C9748" s="23">
        <v>1</v>
      </c>
      <c r="D9748" s="23">
        <v>10</v>
      </c>
      <c r="E9748" s="23">
        <v>5</v>
      </c>
      <c r="F9748" s="23">
        <v>30</v>
      </c>
      <c r="G9748" s="23">
        <v>5</v>
      </c>
      <c r="H9748" s="25">
        <v>5.1670079229999999</v>
      </c>
    </row>
    <row r="9749" spans="1:8">
      <c r="A9749" s="23">
        <v>9746</v>
      </c>
      <c r="B9749" s="23">
        <v>2000</v>
      </c>
      <c r="C9749" s="23">
        <v>1</v>
      </c>
      <c r="D9749" s="23">
        <v>10</v>
      </c>
      <c r="E9749" s="23">
        <v>5</v>
      </c>
      <c r="F9749" s="23">
        <v>30</v>
      </c>
      <c r="G9749" s="23">
        <v>10</v>
      </c>
      <c r="H9749" s="25">
        <v>5.1410908700000002</v>
      </c>
    </row>
    <row r="9750" spans="1:8">
      <c r="A9750" s="23">
        <v>9747</v>
      </c>
      <c r="B9750" s="23">
        <v>2000</v>
      </c>
      <c r="C9750" s="23">
        <v>1</v>
      </c>
      <c r="D9750" s="23">
        <v>10</v>
      </c>
      <c r="E9750" s="23">
        <v>5</v>
      </c>
      <c r="F9750" s="23">
        <v>30</v>
      </c>
      <c r="G9750" s="23">
        <v>40</v>
      </c>
      <c r="H9750" s="25">
        <v>5.0921120640000002</v>
      </c>
    </row>
    <row r="9751" spans="1:8">
      <c r="A9751" s="23">
        <v>9748</v>
      </c>
      <c r="B9751" s="23">
        <v>2000</v>
      </c>
      <c r="C9751" s="23">
        <v>1</v>
      </c>
      <c r="D9751" s="23">
        <v>10</v>
      </c>
      <c r="E9751" s="23">
        <v>5</v>
      </c>
      <c r="F9751" s="23">
        <v>30</v>
      </c>
      <c r="G9751" s="23">
        <v>70</v>
      </c>
      <c r="H9751" s="25">
        <v>5.0585613250000003</v>
      </c>
    </row>
    <row r="9752" spans="1:8">
      <c r="A9752" s="23">
        <v>9749</v>
      </c>
      <c r="B9752" s="23">
        <v>2000</v>
      </c>
      <c r="C9752" s="23">
        <v>1</v>
      </c>
      <c r="D9752" s="23">
        <v>10</v>
      </c>
      <c r="E9752" s="23">
        <v>5</v>
      </c>
      <c r="F9752" s="23">
        <v>30</v>
      </c>
      <c r="G9752" s="23">
        <v>100</v>
      </c>
      <c r="H9752" s="25">
        <v>5.0274105069999999</v>
      </c>
    </row>
    <row r="9753" spans="1:8">
      <c r="A9753" s="23">
        <v>9750</v>
      </c>
      <c r="B9753" s="23">
        <v>2000</v>
      </c>
      <c r="C9753" s="23">
        <v>1</v>
      </c>
      <c r="D9753" s="23">
        <v>10</v>
      </c>
      <c r="E9753" s="23">
        <v>5</v>
      </c>
      <c r="F9753" s="23">
        <v>60</v>
      </c>
      <c r="G9753" s="23">
        <v>0</v>
      </c>
      <c r="H9753" s="25">
        <v>5.4650564189999997</v>
      </c>
    </row>
    <row r="9754" spans="1:8">
      <c r="A9754" s="23">
        <v>9751</v>
      </c>
      <c r="B9754" s="23">
        <v>2000</v>
      </c>
      <c r="C9754" s="23">
        <v>1</v>
      </c>
      <c r="D9754" s="23">
        <v>10</v>
      </c>
      <c r="E9754" s="23">
        <v>5</v>
      </c>
      <c r="F9754" s="23">
        <v>60</v>
      </c>
      <c r="G9754" s="23">
        <v>5</v>
      </c>
      <c r="H9754" s="25">
        <v>5.0252208710000001</v>
      </c>
    </row>
    <row r="9755" spans="1:8">
      <c r="A9755" s="23">
        <v>9752</v>
      </c>
      <c r="B9755" s="23">
        <v>2000</v>
      </c>
      <c r="C9755" s="23">
        <v>1</v>
      </c>
      <c r="D9755" s="23">
        <v>10</v>
      </c>
      <c r="E9755" s="23">
        <v>5</v>
      </c>
      <c r="F9755" s="23">
        <v>60</v>
      </c>
      <c r="G9755" s="23">
        <v>10</v>
      </c>
      <c r="H9755" s="25">
        <v>4.9851846689999997</v>
      </c>
    </row>
    <row r="9756" spans="1:8">
      <c r="A9756" s="23">
        <v>9753</v>
      </c>
      <c r="B9756" s="23">
        <v>2000</v>
      </c>
      <c r="C9756" s="23">
        <v>1</v>
      </c>
      <c r="D9756" s="23">
        <v>10</v>
      </c>
      <c r="E9756" s="23">
        <v>5</v>
      </c>
      <c r="F9756" s="23">
        <v>60</v>
      </c>
      <c r="G9756" s="23">
        <v>40</v>
      </c>
      <c r="H9756" s="25">
        <v>4.9086670879999996</v>
      </c>
    </row>
    <row r="9757" spans="1:8">
      <c r="A9757" s="23">
        <v>9754</v>
      </c>
      <c r="B9757" s="23">
        <v>2000</v>
      </c>
      <c r="C9757" s="23">
        <v>1</v>
      </c>
      <c r="D9757" s="23">
        <v>10</v>
      </c>
      <c r="E9757" s="23">
        <v>5</v>
      </c>
      <c r="F9757" s="23">
        <v>60</v>
      </c>
      <c r="G9757" s="23">
        <v>70</v>
      </c>
      <c r="H9757" s="25">
        <v>4.8571271899999999</v>
      </c>
    </row>
    <row r="9758" spans="1:8">
      <c r="A9758" s="23">
        <v>9755</v>
      </c>
      <c r="B9758" s="23">
        <v>2000</v>
      </c>
      <c r="C9758" s="23">
        <v>1</v>
      </c>
      <c r="D9758" s="23">
        <v>10</v>
      </c>
      <c r="E9758" s="23">
        <v>5</v>
      </c>
      <c r="F9758" s="23">
        <v>60</v>
      </c>
      <c r="G9758" s="23">
        <v>100</v>
      </c>
      <c r="H9758" s="25">
        <v>4.8060007100000002</v>
      </c>
    </row>
    <row r="9759" spans="1:8">
      <c r="A9759" s="23">
        <v>9756</v>
      </c>
      <c r="B9759" s="23">
        <v>2000</v>
      </c>
      <c r="C9759" s="23">
        <v>1</v>
      </c>
      <c r="D9759" s="23">
        <v>10</v>
      </c>
      <c r="E9759" s="23">
        <v>10</v>
      </c>
      <c r="F9759" s="23">
        <v>0</v>
      </c>
      <c r="G9759" s="23">
        <v>0</v>
      </c>
      <c r="H9759" s="25">
        <v>10.57121849</v>
      </c>
    </row>
    <row r="9760" spans="1:8">
      <c r="A9760" s="23">
        <v>9757</v>
      </c>
      <c r="B9760" s="23">
        <v>2000</v>
      </c>
      <c r="C9760" s="23">
        <v>1</v>
      </c>
      <c r="D9760" s="23">
        <v>10</v>
      </c>
      <c r="E9760" s="23">
        <v>10</v>
      </c>
      <c r="F9760" s="23">
        <v>0</v>
      </c>
      <c r="G9760" s="23">
        <v>5</v>
      </c>
      <c r="H9760" s="25">
        <v>10.15970802</v>
      </c>
    </row>
    <row r="9761" spans="1:8">
      <c r="A9761" s="23">
        <v>9758</v>
      </c>
      <c r="B9761" s="23">
        <v>2000</v>
      </c>
      <c r="C9761" s="23">
        <v>1</v>
      </c>
      <c r="D9761" s="23">
        <v>10</v>
      </c>
      <c r="E9761" s="23">
        <v>10</v>
      </c>
      <c r="F9761" s="23">
        <v>0</v>
      </c>
      <c r="G9761" s="23">
        <v>10</v>
      </c>
      <c r="H9761" s="25">
        <v>10.031352999999999</v>
      </c>
    </row>
    <row r="9762" spans="1:8">
      <c r="A9762" s="23">
        <v>9759</v>
      </c>
      <c r="B9762" s="23">
        <v>2000</v>
      </c>
      <c r="C9762" s="23">
        <v>1</v>
      </c>
      <c r="D9762" s="23">
        <v>10</v>
      </c>
      <c r="E9762" s="23">
        <v>10</v>
      </c>
      <c r="F9762" s="23">
        <v>0</v>
      </c>
      <c r="G9762" s="23">
        <v>40</v>
      </c>
      <c r="H9762" s="25">
        <v>9.7843818660000004</v>
      </c>
    </row>
    <row r="9763" spans="1:8">
      <c r="A9763" s="23">
        <v>9760</v>
      </c>
      <c r="B9763" s="23">
        <v>2000</v>
      </c>
      <c r="C9763" s="23">
        <v>1</v>
      </c>
      <c r="D9763" s="23">
        <v>10</v>
      </c>
      <c r="E9763" s="23">
        <v>10</v>
      </c>
      <c r="F9763" s="23">
        <v>0</v>
      </c>
      <c r="G9763" s="23">
        <v>70</v>
      </c>
      <c r="H9763" s="25">
        <v>9.6133222580000002</v>
      </c>
    </row>
    <row r="9764" spans="1:8">
      <c r="A9764" s="23">
        <v>9761</v>
      </c>
      <c r="B9764" s="23">
        <v>2000</v>
      </c>
      <c r="C9764" s="23">
        <v>1</v>
      </c>
      <c r="D9764" s="23">
        <v>10</v>
      </c>
      <c r="E9764" s="23">
        <v>10</v>
      </c>
      <c r="F9764" s="23">
        <v>0</v>
      </c>
      <c r="G9764" s="23">
        <v>100</v>
      </c>
      <c r="H9764" s="25">
        <v>9.4508399959999991</v>
      </c>
    </row>
    <row r="9765" spans="1:8">
      <c r="A9765" s="23">
        <v>9762</v>
      </c>
      <c r="B9765" s="23">
        <v>2000</v>
      </c>
      <c r="C9765" s="23">
        <v>1</v>
      </c>
      <c r="D9765" s="23">
        <v>10</v>
      </c>
      <c r="E9765" s="23">
        <v>10</v>
      </c>
      <c r="F9765" s="23">
        <v>30</v>
      </c>
      <c r="G9765" s="23">
        <v>0</v>
      </c>
      <c r="H9765" s="25">
        <v>10.477513310000001</v>
      </c>
    </row>
    <row r="9766" spans="1:8">
      <c r="A9766" s="23">
        <v>9763</v>
      </c>
      <c r="B9766" s="23">
        <v>2000</v>
      </c>
      <c r="C9766" s="23">
        <v>1</v>
      </c>
      <c r="D9766" s="23">
        <v>10</v>
      </c>
      <c r="E9766" s="23">
        <v>10</v>
      </c>
      <c r="F9766" s="23">
        <v>30</v>
      </c>
      <c r="G9766" s="23">
        <v>5</v>
      </c>
      <c r="H9766" s="25">
        <v>10.013711929999999</v>
      </c>
    </row>
    <row r="9767" spans="1:8">
      <c r="A9767" s="23">
        <v>9764</v>
      </c>
      <c r="B9767" s="23">
        <v>2000</v>
      </c>
      <c r="C9767" s="23">
        <v>1</v>
      </c>
      <c r="D9767" s="23">
        <v>10</v>
      </c>
      <c r="E9767" s="23">
        <v>10</v>
      </c>
      <c r="F9767" s="23">
        <v>30</v>
      </c>
      <c r="G9767" s="23">
        <v>10</v>
      </c>
      <c r="H9767" s="25">
        <v>9.8786497119999996</v>
      </c>
    </row>
    <row r="9768" spans="1:8">
      <c r="A9768" s="23">
        <v>9765</v>
      </c>
      <c r="B9768" s="23">
        <v>2000</v>
      </c>
      <c r="C9768" s="23">
        <v>1</v>
      </c>
      <c r="D9768" s="23">
        <v>10</v>
      </c>
      <c r="E9768" s="23">
        <v>10</v>
      </c>
      <c r="F9768" s="23">
        <v>30</v>
      </c>
      <c r="G9768" s="23">
        <v>40</v>
      </c>
      <c r="H9768" s="25">
        <v>9.6115894320000006</v>
      </c>
    </row>
    <row r="9769" spans="1:8">
      <c r="A9769" s="23">
        <v>9766</v>
      </c>
      <c r="B9769" s="23">
        <v>2000</v>
      </c>
      <c r="C9769" s="23">
        <v>1</v>
      </c>
      <c r="D9769" s="23">
        <v>10</v>
      </c>
      <c r="E9769" s="23">
        <v>10</v>
      </c>
      <c r="F9769" s="23">
        <v>30</v>
      </c>
      <c r="G9769" s="23">
        <v>70</v>
      </c>
      <c r="H9769" s="25">
        <v>9.4202423100000008</v>
      </c>
    </row>
    <row r="9770" spans="1:8">
      <c r="A9770" s="23">
        <v>9767</v>
      </c>
      <c r="B9770" s="23">
        <v>2000</v>
      </c>
      <c r="C9770" s="23">
        <v>1</v>
      </c>
      <c r="D9770" s="23">
        <v>10</v>
      </c>
      <c r="E9770" s="23">
        <v>10</v>
      </c>
      <c r="F9770" s="23">
        <v>30</v>
      </c>
      <c r="G9770" s="23">
        <v>100</v>
      </c>
      <c r="H9770" s="25">
        <v>9.2526540760000007</v>
      </c>
    </row>
    <row r="9771" spans="1:8">
      <c r="A9771" s="23">
        <v>9768</v>
      </c>
      <c r="B9771" s="23">
        <v>2000</v>
      </c>
      <c r="C9771" s="23">
        <v>1</v>
      </c>
      <c r="D9771" s="23">
        <v>10</v>
      </c>
      <c r="E9771" s="23">
        <v>10</v>
      </c>
      <c r="F9771" s="23">
        <v>60</v>
      </c>
      <c r="G9771" s="23">
        <v>0</v>
      </c>
      <c r="H9771" s="25">
        <v>10.00408268</v>
      </c>
    </row>
    <row r="9772" spans="1:8">
      <c r="A9772" s="23">
        <v>9769</v>
      </c>
      <c r="B9772" s="23">
        <v>2000</v>
      </c>
      <c r="C9772" s="23">
        <v>1</v>
      </c>
      <c r="D9772" s="23">
        <v>10</v>
      </c>
      <c r="E9772" s="23">
        <v>10</v>
      </c>
      <c r="F9772" s="23">
        <v>60</v>
      </c>
      <c r="G9772" s="23">
        <v>5</v>
      </c>
      <c r="H9772" s="25">
        <v>9.3427963260000002</v>
      </c>
    </row>
    <row r="9773" spans="1:8">
      <c r="A9773" s="23">
        <v>9770</v>
      </c>
      <c r="B9773" s="23">
        <v>2000</v>
      </c>
      <c r="C9773" s="23">
        <v>1</v>
      </c>
      <c r="D9773" s="23">
        <v>10</v>
      </c>
      <c r="E9773" s="23">
        <v>10</v>
      </c>
      <c r="F9773" s="23">
        <v>60</v>
      </c>
      <c r="G9773" s="23">
        <v>10</v>
      </c>
      <c r="H9773" s="25">
        <v>9.1697883610000002</v>
      </c>
    </row>
    <row r="9774" spans="1:8">
      <c r="A9774" s="23">
        <v>9771</v>
      </c>
      <c r="B9774" s="23">
        <v>2000</v>
      </c>
      <c r="C9774" s="23">
        <v>1</v>
      </c>
      <c r="D9774" s="23">
        <v>10</v>
      </c>
      <c r="E9774" s="23">
        <v>10</v>
      </c>
      <c r="F9774" s="23">
        <v>60</v>
      </c>
      <c r="G9774" s="23">
        <v>40</v>
      </c>
      <c r="H9774" s="25">
        <v>8.8292493820000004</v>
      </c>
    </row>
    <row r="9775" spans="1:8">
      <c r="A9775" s="23">
        <v>9772</v>
      </c>
      <c r="B9775" s="23">
        <v>2000</v>
      </c>
      <c r="C9775" s="23">
        <v>1</v>
      </c>
      <c r="D9775" s="23">
        <v>10</v>
      </c>
      <c r="E9775" s="23">
        <v>10</v>
      </c>
      <c r="F9775" s="23">
        <v>60</v>
      </c>
      <c r="G9775" s="23">
        <v>70</v>
      </c>
      <c r="H9775" s="25">
        <v>8.6006965639999997</v>
      </c>
    </row>
    <row r="9776" spans="1:8">
      <c r="A9776" s="23">
        <v>9773</v>
      </c>
      <c r="B9776" s="23">
        <v>2000</v>
      </c>
      <c r="C9776" s="23">
        <v>1</v>
      </c>
      <c r="D9776" s="23">
        <v>10</v>
      </c>
      <c r="E9776" s="23">
        <v>10</v>
      </c>
      <c r="F9776" s="23">
        <v>60</v>
      </c>
      <c r="G9776" s="23">
        <v>100</v>
      </c>
      <c r="H9776" s="25">
        <v>8.4055061339999995</v>
      </c>
    </row>
    <row r="9777" spans="1:8">
      <c r="A9777" s="23">
        <v>9774</v>
      </c>
      <c r="B9777" s="23">
        <v>2000</v>
      </c>
      <c r="C9777" s="23">
        <v>1</v>
      </c>
      <c r="D9777" s="23">
        <v>10</v>
      </c>
      <c r="E9777" s="23">
        <v>20</v>
      </c>
      <c r="F9777" s="23">
        <v>0</v>
      </c>
      <c r="G9777" s="23">
        <v>0</v>
      </c>
      <c r="H9777" s="25">
        <v>18.184829709999999</v>
      </c>
    </row>
    <row r="9778" spans="1:8">
      <c r="A9778" s="23">
        <v>9775</v>
      </c>
      <c r="B9778" s="23">
        <v>2000</v>
      </c>
      <c r="C9778" s="23">
        <v>1</v>
      </c>
      <c r="D9778" s="23">
        <v>10</v>
      </c>
      <c r="E9778" s="23">
        <v>20</v>
      </c>
      <c r="F9778" s="23">
        <v>0</v>
      </c>
      <c r="G9778" s="23">
        <v>5</v>
      </c>
      <c r="H9778" s="25">
        <v>17.368621829999999</v>
      </c>
    </row>
    <row r="9779" spans="1:8">
      <c r="A9779" s="23">
        <v>9776</v>
      </c>
      <c r="B9779" s="23">
        <v>2000</v>
      </c>
      <c r="C9779" s="23">
        <v>1</v>
      </c>
      <c r="D9779" s="23">
        <v>10</v>
      </c>
      <c r="E9779" s="23">
        <v>20</v>
      </c>
      <c r="F9779" s="23">
        <v>0</v>
      </c>
      <c r="G9779" s="23">
        <v>10</v>
      </c>
      <c r="H9779" s="25">
        <v>16.96502113</v>
      </c>
    </row>
    <row r="9780" spans="1:8">
      <c r="A9780" s="23">
        <v>9777</v>
      </c>
      <c r="B9780" s="23">
        <v>2000</v>
      </c>
      <c r="C9780" s="23">
        <v>1</v>
      </c>
      <c r="D9780" s="23">
        <v>10</v>
      </c>
      <c r="E9780" s="23">
        <v>20</v>
      </c>
      <c r="F9780" s="23">
        <v>0</v>
      </c>
      <c r="G9780" s="23">
        <v>40</v>
      </c>
      <c r="H9780" s="25">
        <v>16.05477905</v>
      </c>
    </row>
    <row r="9781" spans="1:8">
      <c r="A9781" s="23">
        <v>9778</v>
      </c>
      <c r="B9781" s="23">
        <v>2000</v>
      </c>
      <c r="C9781" s="23">
        <v>1</v>
      </c>
      <c r="D9781" s="23">
        <v>10</v>
      </c>
      <c r="E9781" s="23">
        <v>20</v>
      </c>
      <c r="F9781" s="23">
        <v>0</v>
      </c>
      <c r="G9781" s="23">
        <v>70</v>
      </c>
      <c r="H9781" s="25">
        <v>15.462282180000001</v>
      </c>
    </row>
    <row r="9782" spans="1:8">
      <c r="A9782" s="23">
        <v>9779</v>
      </c>
      <c r="B9782" s="23">
        <v>2000</v>
      </c>
      <c r="C9782" s="23">
        <v>1</v>
      </c>
      <c r="D9782" s="23">
        <v>10</v>
      </c>
      <c r="E9782" s="23">
        <v>20</v>
      </c>
      <c r="F9782" s="23">
        <v>0</v>
      </c>
      <c r="G9782" s="23">
        <v>100</v>
      </c>
      <c r="H9782" s="25">
        <v>14.926555629999999</v>
      </c>
    </row>
    <row r="9783" spans="1:8">
      <c r="A9783" s="23">
        <v>9780</v>
      </c>
      <c r="B9783" s="23">
        <v>2000</v>
      </c>
      <c r="C9783" s="23">
        <v>1</v>
      </c>
      <c r="D9783" s="23">
        <v>10</v>
      </c>
      <c r="E9783" s="23">
        <v>20</v>
      </c>
      <c r="F9783" s="23">
        <v>30</v>
      </c>
      <c r="G9783" s="23">
        <v>0</v>
      </c>
      <c r="H9783" s="25">
        <v>17.754148480000001</v>
      </c>
    </row>
    <row r="9784" spans="1:8">
      <c r="A9784" s="23">
        <v>9781</v>
      </c>
      <c r="B9784" s="23">
        <v>2000</v>
      </c>
      <c r="C9784" s="23">
        <v>1</v>
      </c>
      <c r="D9784" s="23">
        <v>10</v>
      </c>
      <c r="E9784" s="23">
        <v>20</v>
      </c>
      <c r="F9784" s="23">
        <v>30</v>
      </c>
      <c r="G9784" s="23">
        <v>5</v>
      </c>
      <c r="H9784" s="25">
        <v>16.90576553</v>
      </c>
    </row>
    <row r="9785" spans="1:8">
      <c r="A9785" s="23">
        <v>9782</v>
      </c>
      <c r="B9785" s="23">
        <v>2000</v>
      </c>
      <c r="C9785" s="23">
        <v>1</v>
      </c>
      <c r="D9785" s="23">
        <v>10</v>
      </c>
      <c r="E9785" s="23">
        <v>20</v>
      </c>
      <c r="F9785" s="23">
        <v>30</v>
      </c>
      <c r="G9785" s="23">
        <v>10</v>
      </c>
      <c r="H9785" s="25">
        <v>16.466037750000002</v>
      </c>
    </row>
    <row r="9786" spans="1:8">
      <c r="A9786" s="23">
        <v>9783</v>
      </c>
      <c r="B9786" s="23">
        <v>2000</v>
      </c>
      <c r="C9786" s="23">
        <v>1</v>
      </c>
      <c r="D9786" s="23">
        <v>10</v>
      </c>
      <c r="E9786" s="23">
        <v>20</v>
      </c>
      <c r="F9786" s="23">
        <v>30</v>
      </c>
      <c r="G9786" s="23">
        <v>40</v>
      </c>
      <c r="H9786" s="25">
        <v>15.52984715</v>
      </c>
    </row>
    <row r="9787" spans="1:8">
      <c r="A9787" s="23">
        <v>9784</v>
      </c>
      <c r="B9787" s="23">
        <v>2000</v>
      </c>
      <c r="C9787" s="23">
        <v>1</v>
      </c>
      <c r="D9787" s="23">
        <v>10</v>
      </c>
      <c r="E9787" s="23">
        <v>20</v>
      </c>
      <c r="F9787" s="23">
        <v>30</v>
      </c>
      <c r="G9787" s="23">
        <v>70</v>
      </c>
      <c r="H9787" s="25">
        <v>14.90114784</v>
      </c>
    </row>
    <row r="9788" spans="1:8">
      <c r="A9788" s="23">
        <v>9785</v>
      </c>
      <c r="B9788" s="23">
        <v>2000</v>
      </c>
      <c r="C9788" s="23">
        <v>1</v>
      </c>
      <c r="D9788" s="23">
        <v>10</v>
      </c>
      <c r="E9788" s="23">
        <v>20</v>
      </c>
      <c r="F9788" s="23">
        <v>30</v>
      </c>
      <c r="G9788" s="23">
        <v>100</v>
      </c>
      <c r="H9788" s="25">
        <v>14.36519337</v>
      </c>
    </row>
    <row r="9789" spans="1:8">
      <c r="A9789" s="23">
        <v>9786</v>
      </c>
      <c r="B9789" s="23">
        <v>2000</v>
      </c>
      <c r="C9789" s="23">
        <v>1</v>
      </c>
      <c r="D9789" s="23">
        <v>10</v>
      </c>
      <c r="E9789" s="23">
        <v>20</v>
      </c>
      <c r="F9789" s="23">
        <v>60</v>
      </c>
      <c r="G9789" s="23">
        <v>0</v>
      </c>
      <c r="H9789" s="25">
        <v>15.94623947</v>
      </c>
    </row>
    <row r="9790" spans="1:8">
      <c r="A9790" s="23">
        <v>9787</v>
      </c>
      <c r="B9790" s="23">
        <v>2000</v>
      </c>
      <c r="C9790" s="23">
        <v>1</v>
      </c>
      <c r="D9790" s="23">
        <v>10</v>
      </c>
      <c r="E9790" s="23">
        <v>20</v>
      </c>
      <c r="F9790" s="23">
        <v>60</v>
      </c>
      <c r="G9790" s="23">
        <v>5</v>
      </c>
      <c r="H9790" s="25">
        <v>14.79884434</v>
      </c>
    </row>
    <row r="9791" spans="1:8">
      <c r="A9791" s="23">
        <v>9788</v>
      </c>
      <c r="B9791" s="23">
        <v>2000</v>
      </c>
      <c r="C9791" s="23">
        <v>1</v>
      </c>
      <c r="D9791" s="23">
        <v>10</v>
      </c>
      <c r="E9791" s="23">
        <v>20</v>
      </c>
      <c r="F9791" s="23">
        <v>60</v>
      </c>
      <c r="G9791" s="23">
        <v>10</v>
      </c>
      <c r="H9791" s="25">
        <v>14.315509799999999</v>
      </c>
    </row>
    <row r="9792" spans="1:8">
      <c r="A9792" s="23">
        <v>9789</v>
      </c>
      <c r="B9792" s="23">
        <v>2000</v>
      </c>
      <c r="C9792" s="23">
        <v>1</v>
      </c>
      <c r="D9792" s="23">
        <v>10</v>
      </c>
      <c r="E9792" s="23">
        <v>20</v>
      </c>
      <c r="F9792" s="23">
        <v>60</v>
      </c>
      <c r="G9792" s="23">
        <v>40</v>
      </c>
      <c r="H9792" s="25">
        <v>13.313128470000001</v>
      </c>
    </row>
    <row r="9793" spans="1:8">
      <c r="A9793" s="23">
        <v>9790</v>
      </c>
      <c r="B9793" s="23">
        <v>2000</v>
      </c>
      <c r="C9793" s="23">
        <v>1</v>
      </c>
      <c r="D9793" s="23">
        <v>10</v>
      </c>
      <c r="E9793" s="23">
        <v>20</v>
      </c>
      <c r="F9793" s="23">
        <v>60</v>
      </c>
      <c r="G9793" s="23">
        <v>70</v>
      </c>
      <c r="H9793" s="25">
        <v>12.67479324</v>
      </c>
    </row>
    <row r="9794" spans="1:8">
      <c r="A9794" s="23">
        <v>9791</v>
      </c>
      <c r="B9794" s="23">
        <v>2000</v>
      </c>
      <c r="C9794" s="23">
        <v>1</v>
      </c>
      <c r="D9794" s="23">
        <v>10</v>
      </c>
      <c r="E9794" s="23">
        <v>20</v>
      </c>
      <c r="F9794" s="23">
        <v>60</v>
      </c>
      <c r="G9794" s="23">
        <v>100</v>
      </c>
      <c r="H9794" s="25">
        <v>12.136818890000001</v>
      </c>
    </row>
    <row r="9795" spans="1:8">
      <c r="A9795" s="23">
        <v>9792</v>
      </c>
      <c r="B9795" s="23">
        <v>2000</v>
      </c>
      <c r="C9795" s="23">
        <v>1</v>
      </c>
      <c r="D9795" s="23">
        <v>10</v>
      </c>
      <c r="E9795" s="23">
        <v>50</v>
      </c>
      <c r="F9795" s="23">
        <v>0</v>
      </c>
      <c r="G9795" s="23">
        <v>0</v>
      </c>
      <c r="H9795" s="25">
        <v>28.566560750000001</v>
      </c>
    </row>
    <row r="9796" spans="1:8">
      <c r="A9796" s="23">
        <v>9793</v>
      </c>
      <c r="B9796" s="23">
        <v>2000</v>
      </c>
      <c r="C9796" s="23">
        <v>1</v>
      </c>
      <c r="D9796" s="23">
        <v>10</v>
      </c>
      <c r="E9796" s="23">
        <v>50</v>
      </c>
      <c r="F9796" s="23">
        <v>0</v>
      </c>
      <c r="G9796" s="23">
        <v>5</v>
      </c>
      <c r="H9796" s="25">
        <v>26.73382187</v>
      </c>
    </row>
    <row r="9797" spans="1:8">
      <c r="A9797" s="23">
        <v>9794</v>
      </c>
      <c r="B9797" s="23">
        <v>2000</v>
      </c>
      <c r="C9797" s="23">
        <v>1</v>
      </c>
      <c r="D9797" s="23">
        <v>10</v>
      </c>
      <c r="E9797" s="23">
        <v>50</v>
      </c>
      <c r="F9797" s="23">
        <v>0</v>
      </c>
      <c r="G9797" s="23">
        <v>10</v>
      </c>
      <c r="H9797" s="25">
        <v>25.694421770000002</v>
      </c>
    </row>
    <row r="9798" spans="1:8">
      <c r="A9798" s="23">
        <v>9795</v>
      </c>
      <c r="B9798" s="23">
        <v>2000</v>
      </c>
      <c r="C9798" s="23">
        <v>1</v>
      </c>
      <c r="D9798" s="23">
        <v>10</v>
      </c>
      <c r="E9798" s="23">
        <v>50</v>
      </c>
      <c r="F9798" s="23">
        <v>0</v>
      </c>
      <c r="G9798" s="23">
        <v>40</v>
      </c>
      <c r="H9798" s="25">
        <v>23.360527040000001</v>
      </c>
    </row>
    <row r="9799" spans="1:8">
      <c r="A9799" s="23">
        <v>9796</v>
      </c>
      <c r="B9799" s="23">
        <v>2000</v>
      </c>
      <c r="C9799" s="23">
        <v>1</v>
      </c>
      <c r="D9799" s="23">
        <v>10</v>
      </c>
      <c r="E9799" s="23">
        <v>50</v>
      </c>
      <c r="F9799" s="23">
        <v>0</v>
      </c>
      <c r="G9799" s="23">
        <v>70</v>
      </c>
      <c r="H9799" s="25">
        <v>21.93887711</v>
      </c>
    </row>
    <row r="9800" spans="1:8">
      <c r="A9800" s="23">
        <v>9797</v>
      </c>
      <c r="B9800" s="23">
        <v>2000</v>
      </c>
      <c r="C9800" s="23">
        <v>1</v>
      </c>
      <c r="D9800" s="23">
        <v>10</v>
      </c>
      <c r="E9800" s="23">
        <v>50</v>
      </c>
      <c r="F9800" s="23">
        <v>0</v>
      </c>
      <c r="G9800" s="23">
        <v>100</v>
      </c>
      <c r="H9800" s="25">
        <v>20.731367110000001</v>
      </c>
    </row>
    <row r="9801" spans="1:8">
      <c r="A9801" s="23">
        <v>9798</v>
      </c>
      <c r="B9801" s="23">
        <v>2000</v>
      </c>
      <c r="C9801" s="23">
        <v>1</v>
      </c>
      <c r="D9801" s="23">
        <v>10</v>
      </c>
      <c r="E9801" s="23">
        <v>50</v>
      </c>
      <c r="F9801" s="23">
        <v>30</v>
      </c>
      <c r="G9801" s="23">
        <v>0</v>
      </c>
      <c r="H9801" s="25">
        <v>27.274444580000001</v>
      </c>
    </row>
    <row r="9802" spans="1:8">
      <c r="A9802" s="23">
        <v>9799</v>
      </c>
      <c r="B9802" s="23">
        <v>2000</v>
      </c>
      <c r="C9802" s="23">
        <v>1</v>
      </c>
      <c r="D9802" s="23">
        <v>10</v>
      </c>
      <c r="E9802" s="23">
        <v>50</v>
      </c>
      <c r="F9802" s="23">
        <v>30</v>
      </c>
      <c r="G9802" s="23">
        <v>5</v>
      </c>
      <c r="H9802" s="25">
        <v>25.422616959999999</v>
      </c>
    </row>
    <row r="9803" spans="1:8">
      <c r="A9803" s="23">
        <v>9800</v>
      </c>
      <c r="B9803" s="23">
        <v>2000</v>
      </c>
      <c r="C9803" s="23">
        <v>1</v>
      </c>
      <c r="D9803" s="23">
        <v>10</v>
      </c>
      <c r="E9803" s="23">
        <v>50</v>
      </c>
      <c r="F9803" s="23">
        <v>30</v>
      </c>
      <c r="G9803" s="23">
        <v>10</v>
      </c>
      <c r="H9803" s="25">
        <v>24.403665539999999</v>
      </c>
    </row>
    <row r="9804" spans="1:8">
      <c r="A9804" s="23">
        <v>9801</v>
      </c>
      <c r="B9804" s="23">
        <v>2000</v>
      </c>
      <c r="C9804" s="23">
        <v>1</v>
      </c>
      <c r="D9804" s="23">
        <v>10</v>
      </c>
      <c r="E9804" s="23">
        <v>50</v>
      </c>
      <c r="F9804" s="23">
        <v>30</v>
      </c>
      <c r="G9804" s="23">
        <v>40</v>
      </c>
      <c r="H9804" s="25">
        <v>22.137355800000002</v>
      </c>
    </row>
    <row r="9805" spans="1:8">
      <c r="A9805" s="23">
        <v>9802</v>
      </c>
      <c r="B9805" s="23">
        <v>2000</v>
      </c>
      <c r="C9805" s="23">
        <v>1</v>
      </c>
      <c r="D9805" s="23">
        <v>10</v>
      </c>
      <c r="E9805" s="23">
        <v>50</v>
      </c>
      <c r="F9805" s="23">
        <v>30</v>
      </c>
      <c r="G9805" s="23">
        <v>70</v>
      </c>
      <c r="H9805" s="25">
        <v>20.742774959999998</v>
      </c>
    </row>
    <row r="9806" spans="1:8">
      <c r="A9806" s="23">
        <v>9803</v>
      </c>
      <c r="B9806" s="23">
        <v>2000</v>
      </c>
      <c r="C9806" s="23">
        <v>1</v>
      </c>
      <c r="D9806" s="23">
        <v>10</v>
      </c>
      <c r="E9806" s="23">
        <v>50</v>
      </c>
      <c r="F9806" s="23">
        <v>30</v>
      </c>
      <c r="G9806" s="23">
        <v>100</v>
      </c>
      <c r="H9806" s="25">
        <v>19.58664894</v>
      </c>
    </row>
    <row r="9807" spans="1:8">
      <c r="A9807" s="23">
        <v>9804</v>
      </c>
      <c r="B9807" s="23">
        <v>2000</v>
      </c>
      <c r="C9807" s="23">
        <v>1</v>
      </c>
      <c r="D9807" s="23">
        <v>10</v>
      </c>
      <c r="E9807" s="23">
        <v>50</v>
      </c>
      <c r="F9807" s="23">
        <v>60</v>
      </c>
      <c r="G9807" s="23">
        <v>0</v>
      </c>
      <c r="H9807" s="25">
        <v>22.61776352</v>
      </c>
    </row>
    <row r="9808" spans="1:8">
      <c r="A9808" s="23">
        <v>9805</v>
      </c>
      <c r="B9808" s="23">
        <v>2000</v>
      </c>
      <c r="C9808" s="23">
        <v>1</v>
      </c>
      <c r="D9808" s="23">
        <v>10</v>
      </c>
      <c r="E9808" s="23">
        <v>50</v>
      </c>
      <c r="F9808" s="23">
        <v>60</v>
      </c>
      <c r="G9808" s="23">
        <v>5</v>
      </c>
      <c r="H9808" s="25">
        <v>20.577102660000001</v>
      </c>
    </row>
    <row r="9809" spans="1:8">
      <c r="A9809" s="23">
        <v>9806</v>
      </c>
      <c r="B9809" s="23">
        <v>2000</v>
      </c>
      <c r="C9809" s="23">
        <v>1</v>
      </c>
      <c r="D9809" s="23">
        <v>10</v>
      </c>
      <c r="E9809" s="23">
        <v>50</v>
      </c>
      <c r="F9809" s="23">
        <v>60</v>
      </c>
      <c r="G9809" s="23">
        <v>10</v>
      </c>
      <c r="H9809" s="25">
        <v>19.67315292</v>
      </c>
    </row>
    <row r="9810" spans="1:8">
      <c r="A9810" s="23">
        <v>9807</v>
      </c>
      <c r="B9810" s="23">
        <v>2000</v>
      </c>
      <c r="C9810" s="23">
        <v>1</v>
      </c>
      <c r="D9810" s="23">
        <v>10</v>
      </c>
      <c r="E9810" s="23">
        <v>50</v>
      </c>
      <c r="F9810" s="23">
        <v>60</v>
      </c>
      <c r="G9810" s="23">
        <v>40</v>
      </c>
      <c r="H9810" s="25">
        <v>17.677696229999999</v>
      </c>
    </row>
    <row r="9811" spans="1:8">
      <c r="A9811" s="23">
        <v>9808</v>
      </c>
      <c r="B9811" s="23">
        <v>2000</v>
      </c>
      <c r="C9811" s="23">
        <v>1</v>
      </c>
      <c r="D9811" s="23">
        <v>10</v>
      </c>
      <c r="E9811" s="23">
        <v>50</v>
      </c>
      <c r="F9811" s="23">
        <v>60</v>
      </c>
      <c r="G9811" s="23">
        <v>70</v>
      </c>
      <c r="H9811" s="25">
        <v>16.49331093</v>
      </c>
    </row>
    <row r="9812" spans="1:8">
      <c r="A9812" s="23">
        <v>9809</v>
      </c>
      <c r="B9812" s="23">
        <v>2000</v>
      </c>
      <c r="C9812" s="23">
        <v>1</v>
      </c>
      <c r="D9812" s="23">
        <v>10</v>
      </c>
      <c r="E9812" s="23">
        <v>50</v>
      </c>
      <c r="F9812" s="23">
        <v>60</v>
      </c>
      <c r="G9812" s="23">
        <v>100</v>
      </c>
      <c r="H9812" s="25">
        <v>15.50627708</v>
      </c>
    </row>
    <row r="9813" spans="1:8">
      <c r="A9813" s="23">
        <v>9810</v>
      </c>
      <c r="B9813" s="23">
        <v>2000</v>
      </c>
      <c r="C9813" s="23">
        <v>1</v>
      </c>
      <c r="D9813" s="23">
        <v>50</v>
      </c>
      <c r="E9813" s="23">
        <v>1</v>
      </c>
      <c r="F9813" s="23">
        <v>0</v>
      </c>
      <c r="G9813" s="23">
        <v>0</v>
      </c>
      <c r="H9813" s="25">
        <v>4.5767583849999998</v>
      </c>
    </row>
    <row r="9814" spans="1:8">
      <c r="A9814" s="23">
        <v>9811</v>
      </c>
      <c r="B9814" s="23">
        <v>2000</v>
      </c>
      <c r="C9814" s="23">
        <v>1</v>
      </c>
      <c r="D9814" s="23">
        <v>50</v>
      </c>
      <c r="E9814" s="23">
        <v>1</v>
      </c>
      <c r="F9814" s="23">
        <v>0</v>
      </c>
      <c r="G9814" s="23">
        <v>5</v>
      </c>
      <c r="H9814" s="25">
        <v>4.2425718310000002</v>
      </c>
    </row>
    <row r="9815" spans="1:8">
      <c r="A9815" s="23">
        <v>9812</v>
      </c>
      <c r="B9815" s="23">
        <v>2000</v>
      </c>
      <c r="C9815" s="23">
        <v>1</v>
      </c>
      <c r="D9815" s="23">
        <v>50</v>
      </c>
      <c r="E9815" s="23">
        <v>1</v>
      </c>
      <c r="F9815" s="23">
        <v>0</v>
      </c>
      <c r="G9815" s="23">
        <v>10</v>
      </c>
      <c r="H9815" s="25">
        <v>4.2317361829999998</v>
      </c>
    </row>
    <row r="9816" spans="1:8">
      <c r="A9816" s="23">
        <v>9813</v>
      </c>
      <c r="B9816" s="23">
        <v>2000</v>
      </c>
      <c r="C9816" s="23">
        <v>1</v>
      </c>
      <c r="D9816" s="23">
        <v>50</v>
      </c>
      <c r="E9816" s="23">
        <v>1</v>
      </c>
      <c r="F9816" s="23">
        <v>0</v>
      </c>
      <c r="G9816" s="23">
        <v>40</v>
      </c>
      <c r="H9816" s="25">
        <v>4.2132992739999997</v>
      </c>
    </row>
    <row r="9817" spans="1:8">
      <c r="A9817" s="23">
        <v>9814</v>
      </c>
      <c r="B9817" s="23">
        <v>2000</v>
      </c>
      <c r="C9817" s="23">
        <v>1</v>
      </c>
      <c r="D9817" s="23">
        <v>50</v>
      </c>
      <c r="E9817" s="23">
        <v>1</v>
      </c>
      <c r="F9817" s="23">
        <v>0</v>
      </c>
      <c r="G9817" s="23">
        <v>70</v>
      </c>
      <c r="H9817" s="25">
        <v>4.2013249400000001</v>
      </c>
    </row>
    <row r="9818" spans="1:8">
      <c r="A9818" s="23">
        <v>9815</v>
      </c>
      <c r="B9818" s="23">
        <v>2000</v>
      </c>
      <c r="C9818" s="23">
        <v>1</v>
      </c>
      <c r="D9818" s="23">
        <v>50</v>
      </c>
      <c r="E9818" s="23">
        <v>1</v>
      </c>
      <c r="F9818" s="23">
        <v>0</v>
      </c>
      <c r="G9818" s="23">
        <v>100</v>
      </c>
      <c r="H9818" s="25">
        <v>4.1900367740000002</v>
      </c>
    </row>
    <row r="9819" spans="1:8">
      <c r="A9819" s="23">
        <v>9816</v>
      </c>
      <c r="B9819" s="23">
        <v>2000</v>
      </c>
      <c r="C9819" s="23">
        <v>1</v>
      </c>
      <c r="D9819" s="23">
        <v>50</v>
      </c>
      <c r="E9819" s="23">
        <v>1</v>
      </c>
      <c r="F9819" s="23">
        <v>30</v>
      </c>
      <c r="G9819" s="23">
        <v>0</v>
      </c>
      <c r="H9819" s="25">
        <v>4.5692038540000004</v>
      </c>
    </row>
    <row r="9820" spans="1:8">
      <c r="A9820" s="23">
        <v>9817</v>
      </c>
      <c r="B9820" s="23">
        <v>2000</v>
      </c>
      <c r="C9820" s="23">
        <v>1</v>
      </c>
      <c r="D9820" s="23">
        <v>50</v>
      </c>
      <c r="E9820" s="23">
        <v>1</v>
      </c>
      <c r="F9820" s="23">
        <v>30</v>
      </c>
      <c r="G9820" s="23">
        <v>5</v>
      </c>
      <c r="H9820" s="25">
        <v>4.2274265289999997</v>
      </c>
    </row>
    <row r="9821" spans="1:8">
      <c r="A9821" s="23">
        <v>9818</v>
      </c>
      <c r="B9821" s="23">
        <v>2000</v>
      </c>
      <c r="C9821" s="23">
        <v>1</v>
      </c>
      <c r="D9821" s="23">
        <v>50</v>
      </c>
      <c r="E9821" s="23">
        <v>1</v>
      </c>
      <c r="F9821" s="23">
        <v>30</v>
      </c>
      <c r="G9821" s="23">
        <v>10</v>
      </c>
      <c r="H9821" s="25">
        <v>4.2150263790000002</v>
      </c>
    </row>
    <row r="9822" spans="1:8">
      <c r="A9822" s="23">
        <v>9819</v>
      </c>
      <c r="B9822" s="23">
        <v>2000</v>
      </c>
      <c r="C9822" s="23">
        <v>1</v>
      </c>
      <c r="D9822" s="23">
        <v>50</v>
      </c>
      <c r="E9822" s="23">
        <v>1</v>
      </c>
      <c r="F9822" s="23">
        <v>30</v>
      </c>
      <c r="G9822" s="23">
        <v>40</v>
      </c>
      <c r="H9822" s="25">
        <v>4.1930651660000002</v>
      </c>
    </row>
    <row r="9823" spans="1:8">
      <c r="A9823" s="23">
        <v>9820</v>
      </c>
      <c r="B9823" s="23">
        <v>2000</v>
      </c>
      <c r="C9823" s="23">
        <v>1</v>
      </c>
      <c r="D9823" s="23">
        <v>50</v>
      </c>
      <c r="E9823" s="23">
        <v>1</v>
      </c>
      <c r="F9823" s="23">
        <v>30</v>
      </c>
      <c r="G9823" s="23">
        <v>70</v>
      </c>
      <c r="H9823" s="25">
        <v>4.1777896879999998</v>
      </c>
    </row>
    <row r="9824" spans="1:8">
      <c r="A9824" s="23">
        <v>9821</v>
      </c>
      <c r="B9824" s="23">
        <v>2000</v>
      </c>
      <c r="C9824" s="23">
        <v>1</v>
      </c>
      <c r="D9824" s="23">
        <v>50</v>
      </c>
      <c r="E9824" s="23">
        <v>1</v>
      </c>
      <c r="F9824" s="23">
        <v>30</v>
      </c>
      <c r="G9824" s="23">
        <v>100</v>
      </c>
      <c r="H9824" s="25">
        <v>4.1611270899999999</v>
      </c>
    </row>
    <row r="9825" spans="1:8">
      <c r="A9825" s="23">
        <v>9822</v>
      </c>
      <c r="B9825" s="23">
        <v>2000</v>
      </c>
      <c r="C9825" s="23">
        <v>1</v>
      </c>
      <c r="D9825" s="23">
        <v>50</v>
      </c>
      <c r="E9825" s="23">
        <v>1</v>
      </c>
      <c r="F9825" s="23">
        <v>60</v>
      </c>
      <c r="G9825" s="23">
        <v>0</v>
      </c>
      <c r="H9825" s="25">
        <v>4.5305190089999998</v>
      </c>
    </row>
    <row r="9826" spans="1:8">
      <c r="A9826" s="23">
        <v>9823</v>
      </c>
      <c r="B9826" s="23">
        <v>2000</v>
      </c>
      <c r="C9826" s="23">
        <v>1</v>
      </c>
      <c r="D9826" s="23">
        <v>50</v>
      </c>
      <c r="E9826" s="23">
        <v>1</v>
      </c>
      <c r="F9826" s="23">
        <v>60</v>
      </c>
      <c r="G9826" s="23">
        <v>5</v>
      </c>
      <c r="H9826" s="25">
        <v>4.146713257</v>
      </c>
    </row>
    <row r="9827" spans="1:8">
      <c r="A9827" s="23">
        <v>9824</v>
      </c>
      <c r="B9827" s="23">
        <v>2000</v>
      </c>
      <c r="C9827" s="23">
        <v>1</v>
      </c>
      <c r="D9827" s="23">
        <v>50</v>
      </c>
      <c r="E9827" s="23">
        <v>1</v>
      </c>
      <c r="F9827" s="23">
        <v>60</v>
      </c>
      <c r="G9827" s="23">
        <v>10</v>
      </c>
      <c r="H9827" s="25">
        <v>4.1219992640000003</v>
      </c>
    </row>
    <row r="9828" spans="1:8">
      <c r="A9828" s="23">
        <v>9825</v>
      </c>
      <c r="B9828" s="23">
        <v>2000</v>
      </c>
      <c r="C9828" s="23">
        <v>1</v>
      </c>
      <c r="D9828" s="23">
        <v>50</v>
      </c>
      <c r="E9828" s="23">
        <v>1</v>
      </c>
      <c r="F9828" s="23">
        <v>60</v>
      </c>
      <c r="G9828" s="23">
        <v>40</v>
      </c>
      <c r="H9828" s="25">
        <v>4.07462883</v>
      </c>
    </row>
    <row r="9829" spans="1:8">
      <c r="A9829" s="23">
        <v>9826</v>
      </c>
      <c r="B9829" s="23">
        <v>2000</v>
      </c>
      <c r="C9829" s="23">
        <v>1</v>
      </c>
      <c r="D9829" s="23">
        <v>50</v>
      </c>
      <c r="E9829" s="23">
        <v>1</v>
      </c>
      <c r="F9829" s="23">
        <v>60</v>
      </c>
      <c r="G9829" s="23">
        <v>70</v>
      </c>
      <c r="H9829" s="25">
        <v>4.0428371429999999</v>
      </c>
    </row>
    <row r="9830" spans="1:8">
      <c r="A9830" s="23">
        <v>9827</v>
      </c>
      <c r="B9830" s="23">
        <v>2000</v>
      </c>
      <c r="C9830" s="23">
        <v>1</v>
      </c>
      <c r="D9830" s="23">
        <v>50</v>
      </c>
      <c r="E9830" s="23">
        <v>1</v>
      </c>
      <c r="F9830" s="23">
        <v>60</v>
      </c>
      <c r="G9830" s="23">
        <v>100</v>
      </c>
      <c r="H9830" s="25">
        <v>4.0147285459999997</v>
      </c>
    </row>
    <row r="9831" spans="1:8">
      <c r="A9831" s="23">
        <v>9828</v>
      </c>
      <c r="B9831" s="23">
        <v>2000</v>
      </c>
      <c r="C9831" s="23">
        <v>1</v>
      </c>
      <c r="D9831" s="23">
        <v>50</v>
      </c>
      <c r="E9831" s="23">
        <v>5</v>
      </c>
      <c r="F9831" s="23">
        <v>0</v>
      </c>
      <c r="G9831" s="23">
        <v>0</v>
      </c>
      <c r="H9831" s="25">
        <v>18.833873749999999</v>
      </c>
    </row>
    <row r="9832" spans="1:8">
      <c r="A9832" s="23">
        <v>9829</v>
      </c>
      <c r="B9832" s="23">
        <v>2000</v>
      </c>
      <c r="C9832" s="23">
        <v>1</v>
      </c>
      <c r="D9832" s="23">
        <v>50</v>
      </c>
      <c r="E9832" s="23">
        <v>5</v>
      </c>
      <c r="F9832" s="23">
        <v>0</v>
      </c>
      <c r="G9832" s="23">
        <v>5</v>
      </c>
      <c r="H9832" s="25">
        <v>18.044982910000002</v>
      </c>
    </row>
    <row r="9833" spans="1:8">
      <c r="A9833" s="23">
        <v>9830</v>
      </c>
      <c r="B9833" s="23">
        <v>2000</v>
      </c>
      <c r="C9833" s="23">
        <v>1</v>
      </c>
      <c r="D9833" s="23">
        <v>50</v>
      </c>
      <c r="E9833" s="23">
        <v>5</v>
      </c>
      <c r="F9833" s="23">
        <v>0</v>
      </c>
      <c r="G9833" s="23">
        <v>10</v>
      </c>
      <c r="H9833" s="25">
        <v>17.62731934</v>
      </c>
    </row>
    <row r="9834" spans="1:8">
      <c r="A9834" s="23">
        <v>9831</v>
      </c>
      <c r="B9834" s="23">
        <v>2000</v>
      </c>
      <c r="C9834" s="23">
        <v>1</v>
      </c>
      <c r="D9834" s="23">
        <v>50</v>
      </c>
      <c r="E9834" s="23">
        <v>5</v>
      </c>
      <c r="F9834" s="23">
        <v>0</v>
      </c>
      <c r="G9834" s="23">
        <v>40</v>
      </c>
      <c r="H9834" s="25">
        <v>16.70503235</v>
      </c>
    </row>
    <row r="9835" spans="1:8">
      <c r="A9835" s="23">
        <v>9832</v>
      </c>
      <c r="B9835" s="23">
        <v>2000</v>
      </c>
      <c r="C9835" s="23">
        <v>1</v>
      </c>
      <c r="D9835" s="23">
        <v>50</v>
      </c>
      <c r="E9835" s="23">
        <v>5</v>
      </c>
      <c r="F9835" s="23">
        <v>0</v>
      </c>
      <c r="G9835" s="23">
        <v>70</v>
      </c>
      <c r="H9835" s="25">
        <v>16.084363939999999</v>
      </c>
    </row>
    <row r="9836" spans="1:8">
      <c r="A9836" s="23">
        <v>9833</v>
      </c>
      <c r="B9836" s="23">
        <v>2000</v>
      </c>
      <c r="C9836" s="23">
        <v>1</v>
      </c>
      <c r="D9836" s="23">
        <v>50</v>
      </c>
      <c r="E9836" s="23">
        <v>5</v>
      </c>
      <c r="F9836" s="23">
        <v>0</v>
      </c>
      <c r="G9836" s="23">
        <v>100</v>
      </c>
      <c r="H9836" s="25">
        <v>15.539160730000001</v>
      </c>
    </row>
    <row r="9837" spans="1:8">
      <c r="A9837" s="23">
        <v>9834</v>
      </c>
      <c r="B9837" s="23">
        <v>2000</v>
      </c>
      <c r="C9837" s="23">
        <v>1</v>
      </c>
      <c r="D9837" s="23">
        <v>50</v>
      </c>
      <c r="E9837" s="23">
        <v>5</v>
      </c>
      <c r="F9837" s="23">
        <v>30</v>
      </c>
      <c r="G9837" s="23">
        <v>0</v>
      </c>
      <c r="H9837" s="25">
        <v>18.413272859999999</v>
      </c>
    </row>
    <row r="9838" spans="1:8">
      <c r="A9838" s="23">
        <v>9835</v>
      </c>
      <c r="B9838" s="23">
        <v>2000</v>
      </c>
      <c r="C9838" s="23">
        <v>1</v>
      </c>
      <c r="D9838" s="23">
        <v>50</v>
      </c>
      <c r="E9838" s="23">
        <v>5</v>
      </c>
      <c r="F9838" s="23">
        <v>30</v>
      </c>
      <c r="G9838" s="23">
        <v>5</v>
      </c>
      <c r="H9838" s="25">
        <v>17.562759400000001</v>
      </c>
    </row>
    <row r="9839" spans="1:8">
      <c r="A9839" s="23">
        <v>9836</v>
      </c>
      <c r="B9839" s="23">
        <v>2000</v>
      </c>
      <c r="C9839" s="23">
        <v>1</v>
      </c>
      <c r="D9839" s="23">
        <v>50</v>
      </c>
      <c r="E9839" s="23">
        <v>5</v>
      </c>
      <c r="F9839" s="23">
        <v>30</v>
      </c>
      <c r="G9839" s="23">
        <v>10</v>
      </c>
      <c r="H9839" s="25">
        <v>17.129880910000001</v>
      </c>
    </row>
    <row r="9840" spans="1:8">
      <c r="A9840" s="23">
        <v>9837</v>
      </c>
      <c r="B9840" s="23">
        <v>2000</v>
      </c>
      <c r="C9840" s="23">
        <v>1</v>
      </c>
      <c r="D9840" s="23">
        <v>50</v>
      </c>
      <c r="E9840" s="23">
        <v>5</v>
      </c>
      <c r="F9840" s="23">
        <v>30</v>
      </c>
      <c r="G9840" s="23">
        <v>40</v>
      </c>
      <c r="H9840" s="25">
        <v>16.15523529</v>
      </c>
    </row>
    <row r="9841" spans="1:8">
      <c r="A9841" s="23">
        <v>9838</v>
      </c>
      <c r="B9841" s="23">
        <v>2000</v>
      </c>
      <c r="C9841" s="23">
        <v>1</v>
      </c>
      <c r="D9841" s="23">
        <v>50</v>
      </c>
      <c r="E9841" s="23">
        <v>5</v>
      </c>
      <c r="F9841" s="23">
        <v>30</v>
      </c>
      <c r="G9841" s="23">
        <v>70</v>
      </c>
      <c r="H9841" s="25">
        <v>15.51664066</v>
      </c>
    </row>
    <row r="9842" spans="1:8">
      <c r="A9842" s="23">
        <v>9839</v>
      </c>
      <c r="B9842" s="23">
        <v>2000</v>
      </c>
      <c r="C9842" s="23">
        <v>1</v>
      </c>
      <c r="D9842" s="23">
        <v>50</v>
      </c>
      <c r="E9842" s="23">
        <v>5</v>
      </c>
      <c r="F9842" s="23">
        <v>30</v>
      </c>
      <c r="G9842" s="23">
        <v>100</v>
      </c>
      <c r="H9842" s="25">
        <v>14.946609499999999</v>
      </c>
    </row>
    <row r="9843" spans="1:8">
      <c r="A9843" s="23">
        <v>9840</v>
      </c>
      <c r="B9843" s="23">
        <v>2000</v>
      </c>
      <c r="C9843" s="23">
        <v>1</v>
      </c>
      <c r="D9843" s="23">
        <v>50</v>
      </c>
      <c r="E9843" s="23">
        <v>5</v>
      </c>
      <c r="F9843" s="23">
        <v>60</v>
      </c>
      <c r="G9843" s="23">
        <v>0</v>
      </c>
      <c r="H9843" s="25">
        <v>16.55957222</v>
      </c>
    </row>
    <row r="9844" spans="1:8">
      <c r="A9844" s="23">
        <v>9841</v>
      </c>
      <c r="B9844" s="23">
        <v>2000</v>
      </c>
      <c r="C9844" s="23">
        <v>1</v>
      </c>
      <c r="D9844" s="23">
        <v>50</v>
      </c>
      <c r="E9844" s="23">
        <v>5</v>
      </c>
      <c r="F9844" s="23">
        <v>60</v>
      </c>
      <c r="G9844" s="23">
        <v>5</v>
      </c>
      <c r="H9844" s="25">
        <v>15.41324711</v>
      </c>
    </row>
    <row r="9845" spans="1:8">
      <c r="A9845" s="23">
        <v>9842</v>
      </c>
      <c r="B9845" s="23">
        <v>2000</v>
      </c>
      <c r="C9845" s="23">
        <v>1</v>
      </c>
      <c r="D9845" s="23">
        <v>50</v>
      </c>
      <c r="E9845" s="23">
        <v>5</v>
      </c>
      <c r="F9845" s="23">
        <v>60</v>
      </c>
      <c r="G9845" s="23">
        <v>10</v>
      </c>
      <c r="H9845" s="25">
        <v>14.908271790000001</v>
      </c>
    </row>
    <row r="9846" spans="1:8">
      <c r="A9846" s="23">
        <v>9843</v>
      </c>
      <c r="B9846" s="23">
        <v>2000</v>
      </c>
      <c r="C9846" s="23">
        <v>1</v>
      </c>
      <c r="D9846" s="23">
        <v>50</v>
      </c>
      <c r="E9846" s="23">
        <v>5</v>
      </c>
      <c r="F9846" s="23">
        <v>60</v>
      </c>
      <c r="G9846" s="23">
        <v>40</v>
      </c>
      <c r="H9846" s="25">
        <v>13.864025120000001</v>
      </c>
    </row>
    <row r="9847" spans="1:8">
      <c r="A9847" s="23">
        <v>9844</v>
      </c>
      <c r="B9847" s="23">
        <v>2000</v>
      </c>
      <c r="C9847" s="23">
        <v>1</v>
      </c>
      <c r="D9847" s="23">
        <v>50</v>
      </c>
      <c r="E9847" s="23">
        <v>5</v>
      </c>
      <c r="F9847" s="23">
        <v>60</v>
      </c>
      <c r="G9847" s="23">
        <v>70</v>
      </c>
      <c r="H9847" s="25">
        <v>13.19561863</v>
      </c>
    </row>
    <row r="9848" spans="1:8">
      <c r="A9848" s="23">
        <v>9845</v>
      </c>
      <c r="B9848" s="23">
        <v>2000</v>
      </c>
      <c r="C9848" s="23">
        <v>1</v>
      </c>
      <c r="D9848" s="23">
        <v>50</v>
      </c>
      <c r="E9848" s="23">
        <v>5</v>
      </c>
      <c r="F9848" s="23">
        <v>60</v>
      </c>
      <c r="G9848" s="23">
        <v>100</v>
      </c>
      <c r="H9848" s="25">
        <v>12.623188020000001</v>
      </c>
    </row>
    <row r="9849" spans="1:8">
      <c r="A9849" s="23">
        <v>9846</v>
      </c>
      <c r="B9849" s="23">
        <v>2000</v>
      </c>
      <c r="C9849" s="23">
        <v>1</v>
      </c>
      <c r="D9849" s="23">
        <v>50</v>
      </c>
      <c r="E9849" s="23">
        <v>10</v>
      </c>
      <c r="F9849" s="23">
        <v>0</v>
      </c>
      <c r="G9849" s="23">
        <v>0</v>
      </c>
      <c r="H9849" s="25">
        <v>27.299583439999999</v>
      </c>
    </row>
    <row r="9850" spans="1:8">
      <c r="A9850" s="23">
        <v>9847</v>
      </c>
      <c r="B9850" s="23">
        <v>2000</v>
      </c>
      <c r="C9850" s="23">
        <v>1</v>
      </c>
      <c r="D9850" s="23">
        <v>50</v>
      </c>
      <c r="E9850" s="23">
        <v>10</v>
      </c>
      <c r="F9850" s="23">
        <v>0</v>
      </c>
      <c r="G9850" s="23">
        <v>5</v>
      </c>
      <c r="H9850" s="25">
        <v>25.67717743</v>
      </c>
    </row>
    <row r="9851" spans="1:8">
      <c r="A9851" s="23">
        <v>9848</v>
      </c>
      <c r="B9851" s="23">
        <v>2000</v>
      </c>
      <c r="C9851" s="23">
        <v>1</v>
      </c>
      <c r="D9851" s="23">
        <v>50</v>
      </c>
      <c r="E9851" s="23">
        <v>10</v>
      </c>
      <c r="F9851" s="23">
        <v>0</v>
      </c>
      <c r="G9851" s="23">
        <v>10</v>
      </c>
      <c r="H9851" s="25">
        <v>24.740798949999999</v>
      </c>
    </row>
    <row r="9852" spans="1:8">
      <c r="A9852" s="23">
        <v>9849</v>
      </c>
      <c r="B9852" s="23">
        <v>2000</v>
      </c>
      <c r="C9852" s="23">
        <v>1</v>
      </c>
      <c r="D9852" s="23">
        <v>50</v>
      </c>
      <c r="E9852" s="23">
        <v>10</v>
      </c>
      <c r="F9852" s="23">
        <v>0</v>
      </c>
      <c r="G9852" s="23">
        <v>40</v>
      </c>
      <c r="H9852" s="25">
        <v>22.655160899999998</v>
      </c>
    </row>
    <row r="9853" spans="1:8">
      <c r="A9853" s="23">
        <v>9850</v>
      </c>
      <c r="B9853" s="23">
        <v>2000</v>
      </c>
      <c r="C9853" s="23">
        <v>1</v>
      </c>
      <c r="D9853" s="23">
        <v>50</v>
      </c>
      <c r="E9853" s="23">
        <v>10</v>
      </c>
      <c r="F9853" s="23">
        <v>0</v>
      </c>
      <c r="G9853" s="23">
        <v>70</v>
      </c>
      <c r="H9853" s="25">
        <v>21.36379814</v>
      </c>
    </row>
    <row r="9854" spans="1:8">
      <c r="A9854" s="23">
        <v>9851</v>
      </c>
      <c r="B9854" s="23">
        <v>2000</v>
      </c>
      <c r="C9854" s="23">
        <v>1</v>
      </c>
      <c r="D9854" s="23">
        <v>50</v>
      </c>
      <c r="E9854" s="23">
        <v>10</v>
      </c>
      <c r="F9854" s="23">
        <v>0</v>
      </c>
      <c r="G9854" s="23">
        <v>100</v>
      </c>
      <c r="H9854" s="25">
        <v>20.251516339999998</v>
      </c>
    </row>
    <row r="9855" spans="1:8">
      <c r="A9855" s="23">
        <v>9852</v>
      </c>
      <c r="B9855" s="23">
        <v>2000</v>
      </c>
      <c r="C9855" s="23">
        <v>1</v>
      </c>
      <c r="D9855" s="23">
        <v>50</v>
      </c>
      <c r="E9855" s="23">
        <v>10</v>
      </c>
      <c r="F9855" s="23">
        <v>30</v>
      </c>
      <c r="G9855" s="23">
        <v>0</v>
      </c>
      <c r="H9855" s="25">
        <v>26.19315529</v>
      </c>
    </row>
    <row r="9856" spans="1:8">
      <c r="A9856" s="23">
        <v>9853</v>
      </c>
      <c r="B9856" s="23">
        <v>2000</v>
      </c>
      <c r="C9856" s="23">
        <v>1</v>
      </c>
      <c r="D9856" s="23">
        <v>50</v>
      </c>
      <c r="E9856" s="23">
        <v>10</v>
      </c>
      <c r="F9856" s="23">
        <v>30</v>
      </c>
      <c r="G9856" s="23">
        <v>5</v>
      </c>
      <c r="H9856" s="25">
        <v>24.512023930000002</v>
      </c>
    </row>
    <row r="9857" spans="1:8">
      <c r="A9857" s="23">
        <v>9854</v>
      </c>
      <c r="B9857" s="23">
        <v>2000</v>
      </c>
      <c r="C9857" s="23">
        <v>1</v>
      </c>
      <c r="D9857" s="23">
        <v>50</v>
      </c>
      <c r="E9857" s="23">
        <v>10</v>
      </c>
      <c r="F9857" s="23">
        <v>30</v>
      </c>
      <c r="G9857" s="23">
        <v>10</v>
      </c>
      <c r="H9857" s="25">
        <v>23.60839081</v>
      </c>
    </row>
    <row r="9858" spans="1:8">
      <c r="A9858" s="23">
        <v>9855</v>
      </c>
      <c r="B9858" s="23">
        <v>2000</v>
      </c>
      <c r="C9858" s="23">
        <v>1</v>
      </c>
      <c r="D9858" s="23">
        <v>50</v>
      </c>
      <c r="E9858" s="23">
        <v>10</v>
      </c>
      <c r="F9858" s="23">
        <v>30</v>
      </c>
      <c r="G9858" s="23">
        <v>40</v>
      </c>
      <c r="H9858" s="25">
        <v>21.538669590000001</v>
      </c>
    </row>
    <row r="9859" spans="1:8">
      <c r="A9859" s="23">
        <v>9856</v>
      </c>
      <c r="B9859" s="23">
        <v>2000</v>
      </c>
      <c r="C9859" s="23">
        <v>1</v>
      </c>
      <c r="D9859" s="23">
        <v>50</v>
      </c>
      <c r="E9859" s="23">
        <v>10</v>
      </c>
      <c r="F9859" s="23">
        <v>30</v>
      </c>
      <c r="G9859" s="23">
        <v>70</v>
      </c>
      <c r="H9859" s="25">
        <v>20.258209229999999</v>
      </c>
    </row>
    <row r="9860" spans="1:8">
      <c r="A9860" s="23">
        <v>9857</v>
      </c>
      <c r="B9860" s="23">
        <v>2000</v>
      </c>
      <c r="C9860" s="23">
        <v>1</v>
      </c>
      <c r="D9860" s="23">
        <v>50</v>
      </c>
      <c r="E9860" s="23">
        <v>10</v>
      </c>
      <c r="F9860" s="23">
        <v>30</v>
      </c>
      <c r="G9860" s="23">
        <v>100</v>
      </c>
      <c r="H9860" s="25">
        <v>19.17135429</v>
      </c>
    </row>
    <row r="9861" spans="1:8">
      <c r="A9861" s="23">
        <v>9858</v>
      </c>
      <c r="B9861" s="23">
        <v>2000</v>
      </c>
      <c r="C9861" s="23">
        <v>1</v>
      </c>
      <c r="D9861" s="23">
        <v>50</v>
      </c>
      <c r="E9861" s="23">
        <v>10</v>
      </c>
      <c r="F9861" s="23">
        <v>60</v>
      </c>
      <c r="G9861" s="23">
        <v>0</v>
      </c>
      <c r="H9861" s="25">
        <v>21.996992110000001</v>
      </c>
    </row>
    <row r="9862" spans="1:8">
      <c r="A9862" s="23">
        <v>9859</v>
      </c>
      <c r="B9862" s="23">
        <v>2000</v>
      </c>
      <c r="C9862" s="23">
        <v>1</v>
      </c>
      <c r="D9862" s="23">
        <v>50</v>
      </c>
      <c r="E9862" s="23">
        <v>10</v>
      </c>
      <c r="F9862" s="23">
        <v>60</v>
      </c>
      <c r="G9862" s="23">
        <v>5</v>
      </c>
      <c r="H9862" s="25">
        <v>20.1005249</v>
      </c>
    </row>
    <row r="9863" spans="1:8">
      <c r="A9863" s="23">
        <v>9860</v>
      </c>
      <c r="B9863" s="23">
        <v>2000</v>
      </c>
      <c r="C9863" s="23">
        <v>1</v>
      </c>
      <c r="D9863" s="23">
        <v>50</v>
      </c>
      <c r="E9863" s="23">
        <v>10</v>
      </c>
      <c r="F9863" s="23">
        <v>60</v>
      </c>
      <c r="G9863" s="23">
        <v>10</v>
      </c>
      <c r="H9863" s="25">
        <v>19.24250031</v>
      </c>
    </row>
    <row r="9864" spans="1:8">
      <c r="A9864" s="23">
        <v>9861</v>
      </c>
      <c r="B9864" s="23">
        <v>2000</v>
      </c>
      <c r="C9864" s="23">
        <v>1</v>
      </c>
      <c r="D9864" s="23">
        <v>50</v>
      </c>
      <c r="E9864" s="23">
        <v>10</v>
      </c>
      <c r="F9864" s="23">
        <v>60</v>
      </c>
      <c r="G9864" s="23">
        <v>40</v>
      </c>
      <c r="H9864" s="25">
        <v>17.375581740000001</v>
      </c>
    </row>
    <row r="9865" spans="1:8">
      <c r="A9865" s="23">
        <v>9862</v>
      </c>
      <c r="B9865" s="23">
        <v>2000</v>
      </c>
      <c r="C9865" s="23">
        <v>1</v>
      </c>
      <c r="D9865" s="23">
        <v>50</v>
      </c>
      <c r="E9865" s="23">
        <v>10</v>
      </c>
      <c r="F9865" s="23">
        <v>60</v>
      </c>
      <c r="G9865" s="23">
        <v>70</v>
      </c>
      <c r="H9865" s="25">
        <v>16.243675230000001</v>
      </c>
    </row>
    <row r="9866" spans="1:8">
      <c r="A9866" s="23">
        <v>9863</v>
      </c>
      <c r="B9866" s="23">
        <v>2000</v>
      </c>
      <c r="C9866" s="23">
        <v>1</v>
      </c>
      <c r="D9866" s="23">
        <v>50</v>
      </c>
      <c r="E9866" s="23">
        <v>10</v>
      </c>
      <c r="F9866" s="23">
        <v>60</v>
      </c>
      <c r="G9866" s="23">
        <v>100</v>
      </c>
      <c r="H9866" s="25">
        <v>15.309036259999999</v>
      </c>
    </row>
    <row r="9867" spans="1:8">
      <c r="A9867" s="23">
        <v>9864</v>
      </c>
      <c r="B9867" s="23">
        <v>2000</v>
      </c>
      <c r="C9867" s="23">
        <v>1</v>
      </c>
      <c r="D9867" s="23">
        <v>50</v>
      </c>
      <c r="E9867" s="23">
        <v>20</v>
      </c>
      <c r="F9867" s="23">
        <v>0</v>
      </c>
      <c r="G9867" s="23">
        <v>0</v>
      </c>
      <c r="H9867" s="25">
        <v>33.324748990000003</v>
      </c>
    </row>
    <row r="9868" spans="1:8">
      <c r="A9868" s="23">
        <v>9865</v>
      </c>
      <c r="B9868" s="23">
        <v>2000</v>
      </c>
      <c r="C9868" s="23">
        <v>1</v>
      </c>
      <c r="D9868" s="23">
        <v>50</v>
      </c>
      <c r="E9868" s="23">
        <v>20</v>
      </c>
      <c r="F9868" s="23">
        <v>0</v>
      </c>
      <c r="G9868" s="23">
        <v>5</v>
      </c>
      <c r="H9868" s="25">
        <v>30.966808319999998</v>
      </c>
    </row>
    <row r="9869" spans="1:8">
      <c r="A9869" s="23">
        <v>9866</v>
      </c>
      <c r="B9869" s="23">
        <v>2000</v>
      </c>
      <c r="C9869" s="23">
        <v>1</v>
      </c>
      <c r="D9869" s="23">
        <v>50</v>
      </c>
      <c r="E9869" s="23">
        <v>20</v>
      </c>
      <c r="F9869" s="23">
        <v>0</v>
      </c>
      <c r="G9869" s="23">
        <v>10</v>
      </c>
      <c r="H9869" s="25">
        <v>29.575904850000001</v>
      </c>
    </row>
    <row r="9870" spans="1:8">
      <c r="A9870" s="23">
        <v>9867</v>
      </c>
      <c r="B9870" s="23">
        <v>2000</v>
      </c>
      <c r="C9870" s="23">
        <v>1</v>
      </c>
      <c r="D9870" s="23">
        <v>50</v>
      </c>
      <c r="E9870" s="23">
        <v>20</v>
      </c>
      <c r="F9870" s="23">
        <v>0</v>
      </c>
      <c r="G9870" s="23">
        <v>40</v>
      </c>
      <c r="H9870" s="25">
        <v>26.487188339999999</v>
      </c>
    </row>
    <row r="9871" spans="1:8">
      <c r="A9871" s="23">
        <v>9868</v>
      </c>
      <c r="B9871" s="23">
        <v>2000</v>
      </c>
      <c r="C9871" s="23">
        <v>1</v>
      </c>
      <c r="D9871" s="23">
        <v>50</v>
      </c>
      <c r="E9871" s="23">
        <v>20</v>
      </c>
      <c r="F9871" s="23">
        <v>0</v>
      </c>
      <c r="G9871" s="23">
        <v>70</v>
      </c>
      <c r="H9871" s="25">
        <v>24.62344551</v>
      </c>
    </row>
    <row r="9872" spans="1:8">
      <c r="A9872" s="23">
        <v>9869</v>
      </c>
      <c r="B9872" s="23">
        <v>2000</v>
      </c>
      <c r="C9872" s="23">
        <v>1</v>
      </c>
      <c r="D9872" s="23">
        <v>50</v>
      </c>
      <c r="E9872" s="23">
        <v>20</v>
      </c>
      <c r="F9872" s="23">
        <v>0</v>
      </c>
      <c r="G9872" s="23">
        <v>100</v>
      </c>
      <c r="H9872" s="25">
        <v>23.080764769999998</v>
      </c>
    </row>
    <row r="9873" spans="1:8">
      <c r="A9873" s="23">
        <v>9870</v>
      </c>
      <c r="B9873" s="23">
        <v>2000</v>
      </c>
      <c r="C9873" s="23">
        <v>1</v>
      </c>
      <c r="D9873" s="23">
        <v>50</v>
      </c>
      <c r="E9873" s="23">
        <v>20</v>
      </c>
      <c r="F9873" s="23">
        <v>30</v>
      </c>
      <c r="G9873" s="23">
        <v>0</v>
      </c>
      <c r="H9873" s="25">
        <v>31.554079059999999</v>
      </c>
    </row>
    <row r="9874" spans="1:8">
      <c r="A9874" s="23">
        <v>9871</v>
      </c>
      <c r="B9874" s="23">
        <v>2000</v>
      </c>
      <c r="C9874" s="23">
        <v>1</v>
      </c>
      <c r="D9874" s="23">
        <v>50</v>
      </c>
      <c r="E9874" s="23">
        <v>20</v>
      </c>
      <c r="F9874" s="23">
        <v>30</v>
      </c>
      <c r="G9874" s="23">
        <v>5</v>
      </c>
      <c r="H9874" s="25">
        <v>29.159673690000002</v>
      </c>
    </row>
    <row r="9875" spans="1:8">
      <c r="A9875" s="23">
        <v>9872</v>
      </c>
      <c r="B9875" s="23">
        <v>2000</v>
      </c>
      <c r="C9875" s="23">
        <v>1</v>
      </c>
      <c r="D9875" s="23">
        <v>50</v>
      </c>
      <c r="E9875" s="23">
        <v>20</v>
      </c>
      <c r="F9875" s="23">
        <v>30</v>
      </c>
      <c r="G9875" s="23">
        <v>10</v>
      </c>
      <c r="H9875" s="25">
        <v>27.85717773</v>
      </c>
    </row>
    <row r="9876" spans="1:8">
      <c r="A9876" s="23">
        <v>9873</v>
      </c>
      <c r="B9876" s="23">
        <v>2000</v>
      </c>
      <c r="C9876" s="23">
        <v>1</v>
      </c>
      <c r="D9876" s="23">
        <v>50</v>
      </c>
      <c r="E9876" s="23">
        <v>20</v>
      </c>
      <c r="F9876" s="23">
        <v>30</v>
      </c>
      <c r="G9876" s="23">
        <v>40</v>
      </c>
      <c r="H9876" s="25">
        <v>24.896213530000001</v>
      </c>
    </row>
    <row r="9877" spans="1:8">
      <c r="A9877" s="23">
        <v>9874</v>
      </c>
      <c r="B9877" s="23">
        <v>2000</v>
      </c>
      <c r="C9877" s="23">
        <v>1</v>
      </c>
      <c r="D9877" s="23">
        <v>50</v>
      </c>
      <c r="E9877" s="23">
        <v>20</v>
      </c>
      <c r="F9877" s="23">
        <v>30</v>
      </c>
      <c r="G9877" s="23">
        <v>70</v>
      </c>
      <c r="H9877" s="25">
        <v>23.117578510000001</v>
      </c>
    </row>
    <row r="9878" spans="1:8">
      <c r="A9878" s="23">
        <v>9875</v>
      </c>
      <c r="B9878" s="23">
        <v>2000</v>
      </c>
      <c r="C9878" s="23">
        <v>1</v>
      </c>
      <c r="D9878" s="23">
        <v>50</v>
      </c>
      <c r="E9878" s="23">
        <v>20</v>
      </c>
      <c r="F9878" s="23">
        <v>30</v>
      </c>
      <c r="G9878" s="23">
        <v>100</v>
      </c>
      <c r="H9878" s="25">
        <v>21.66506004</v>
      </c>
    </row>
    <row r="9879" spans="1:8">
      <c r="A9879" s="23">
        <v>9876</v>
      </c>
      <c r="B9879" s="23">
        <v>2000</v>
      </c>
      <c r="C9879" s="23">
        <v>1</v>
      </c>
      <c r="D9879" s="23">
        <v>50</v>
      </c>
      <c r="E9879" s="23">
        <v>20</v>
      </c>
      <c r="F9879" s="23">
        <v>60</v>
      </c>
      <c r="G9879" s="23">
        <v>0</v>
      </c>
      <c r="H9879" s="25">
        <v>25.3717556</v>
      </c>
    </row>
    <row r="9880" spans="1:8">
      <c r="A9880" s="23">
        <v>9877</v>
      </c>
      <c r="B9880" s="23">
        <v>2000</v>
      </c>
      <c r="C9880" s="23">
        <v>1</v>
      </c>
      <c r="D9880" s="23">
        <v>50</v>
      </c>
      <c r="E9880" s="23">
        <v>20</v>
      </c>
      <c r="F9880" s="23">
        <v>60</v>
      </c>
      <c r="G9880" s="23">
        <v>5</v>
      </c>
      <c r="H9880" s="25">
        <v>22.919483190000001</v>
      </c>
    </row>
    <row r="9881" spans="1:8">
      <c r="A9881" s="23">
        <v>9878</v>
      </c>
      <c r="B9881" s="23">
        <v>2000</v>
      </c>
      <c r="C9881" s="23">
        <v>1</v>
      </c>
      <c r="D9881" s="23">
        <v>50</v>
      </c>
      <c r="E9881" s="23">
        <v>20</v>
      </c>
      <c r="F9881" s="23">
        <v>60</v>
      </c>
      <c r="G9881" s="23">
        <v>10</v>
      </c>
      <c r="H9881" s="25">
        <v>21.83403397</v>
      </c>
    </row>
    <row r="9882" spans="1:8">
      <c r="A9882" s="23">
        <v>9879</v>
      </c>
      <c r="B9882" s="23">
        <v>2000</v>
      </c>
      <c r="C9882" s="23">
        <v>1</v>
      </c>
      <c r="D9882" s="23">
        <v>50</v>
      </c>
      <c r="E9882" s="23">
        <v>20</v>
      </c>
      <c r="F9882" s="23">
        <v>60</v>
      </c>
      <c r="G9882" s="23">
        <v>40</v>
      </c>
      <c r="H9882" s="25">
        <v>19.38353729</v>
      </c>
    </row>
    <row r="9883" spans="1:8">
      <c r="A9883" s="23">
        <v>9880</v>
      </c>
      <c r="B9883" s="23">
        <v>2000</v>
      </c>
      <c r="C9883" s="23">
        <v>1</v>
      </c>
      <c r="D9883" s="23">
        <v>50</v>
      </c>
      <c r="E9883" s="23">
        <v>20</v>
      </c>
      <c r="F9883" s="23">
        <v>60</v>
      </c>
      <c r="G9883" s="23">
        <v>70</v>
      </c>
      <c r="H9883" s="25">
        <v>17.937076569999999</v>
      </c>
    </row>
    <row r="9884" spans="1:8">
      <c r="A9884" s="23">
        <v>9881</v>
      </c>
      <c r="B9884" s="23">
        <v>2000</v>
      </c>
      <c r="C9884" s="23">
        <v>1</v>
      </c>
      <c r="D9884" s="23">
        <v>50</v>
      </c>
      <c r="E9884" s="23">
        <v>20</v>
      </c>
      <c r="F9884" s="23">
        <v>60</v>
      </c>
      <c r="G9884" s="23">
        <v>100</v>
      </c>
      <c r="H9884" s="25">
        <v>16.778736120000001</v>
      </c>
    </row>
    <row r="9885" spans="1:8">
      <c r="A9885" s="23">
        <v>9882</v>
      </c>
      <c r="B9885" s="23">
        <v>2000</v>
      </c>
      <c r="C9885" s="23">
        <v>1</v>
      </c>
      <c r="D9885" s="23">
        <v>50</v>
      </c>
      <c r="E9885" s="23">
        <v>50</v>
      </c>
      <c r="F9885" s="23">
        <v>0</v>
      </c>
      <c r="G9885" s="23">
        <v>0</v>
      </c>
      <c r="H9885" s="25">
        <v>37.376174929999998</v>
      </c>
    </row>
    <row r="9886" spans="1:8">
      <c r="A9886" s="23">
        <v>9883</v>
      </c>
      <c r="B9886" s="23">
        <v>2000</v>
      </c>
      <c r="C9886" s="23">
        <v>1</v>
      </c>
      <c r="D9886" s="23">
        <v>50</v>
      </c>
      <c r="E9886" s="23">
        <v>50</v>
      </c>
      <c r="F9886" s="23">
        <v>0</v>
      </c>
      <c r="G9886" s="23">
        <v>5</v>
      </c>
      <c r="H9886" s="25">
        <v>34.459075929999997</v>
      </c>
    </row>
    <row r="9887" spans="1:8">
      <c r="A9887" s="23">
        <v>9884</v>
      </c>
      <c r="B9887" s="23">
        <v>2000</v>
      </c>
      <c r="C9887" s="23">
        <v>1</v>
      </c>
      <c r="D9887" s="23">
        <v>50</v>
      </c>
      <c r="E9887" s="23">
        <v>50</v>
      </c>
      <c r="F9887" s="23">
        <v>0</v>
      </c>
      <c r="G9887" s="23">
        <v>10</v>
      </c>
      <c r="H9887" s="25">
        <v>32.782760619999998</v>
      </c>
    </row>
    <row r="9888" spans="1:8">
      <c r="A9888" s="23">
        <v>9885</v>
      </c>
      <c r="B9888" s="23">
        <v>2000</v>
      </c>
      <c r="C9888" s="23">
        <v>1</v>
      </c>
      <c r="D9888" s="23">
        <v>50</v>
      </c>
      <c r="E9888" s="23">
        <v>50</v>
      </c>
      <c r="F9888" s="23">
        <v>0</v>
      </c>
      <c r="G9888" s="23">
        <v>40</v>
      </c>
      <c r="H9888" s="25">
        <v>28.93547058</v>
      </c>
    </row>
    <row r="9889" spans="1:8">
      <c r="A9889" s="23">
        <v>9886</v>
      </c>
      <c r="B9889" s="23">
        <v>2000</v>
      </c>
      <c r="C9889" s="23">
        <v>1</v>
      </c>
      <c r="D9889" s="23">
        <v>50</v>
      </c>
      <c r="E9889" s="23">
        <v>50</v>
      </c>
      <c r="F9889" s="23">
        <v>0</v>
      </c>
      <c r="G9889" s="23">
        <v>70</v>
      </c>
      <c r="H9889" s="25">
        <v>26.694412230000001</v>
      </c>
    </row>
    <row r="9890" spans="1:8">
      <c r="A9890" s="23">
        <v>9887</v>
      </c>
      <c r="B9890" s="23">
        <v>2000</v>
      </c>
      <c r="C9890" s="23">
        <v>1</v>
      </c>
      <c r="D9890" s="23">
        <v>50</v>
      </c>
      <c r="E9890" s="23">
        <v>50</v>
      </c>
      <c r="F9890" s="23">
        <v>0</v>
      </c>
      <c r="G9890" s="23">
        <v>100</v>
      </c>
      <c r="H9890" s="25">
        <v>24.877323149999999</v>
      </c>
    </row>
    <row r="9891" spans="1:8">
      <c r="A9891" s="23">
        <v>9888</v>
      </c>
      <c r="B9891" s="23">
        <v>2000</v>
      </c>
      <c r="C9891" s="23">
        <v>1</v>
      </c>
      <c r="D9891" s="23">
        <v>50</v>
      </c>
      <c r="E9891" s="23">
        <v>50</v>
      </c>
      <c r="F9891" s="23">
        <v>30</v>
      </c>
      <c r="G9891" s="23">
        <v>0</v>
      </c>
      <c r="H9891" s="25">
        <v>35.079940800000003</v>
      </c>
    </row>
    <row r="9892" spans="1:8">
      <c r="A9892" s="23">
        <v>9889</v>
      </c>
      <c r="B9892" s="23">
        <v>2000</v>
      </c>
      <c r="C9892" s="23">
        <v>1</v>
      </c>
      <c r="D9892" s="23">
        <v>50</v>
      </c>
      <c r="E9892" s="23">
        <v>50</v>
      </c>
      <c r="F9892" s="23">
        <v>30</v>
      </c>
      <c r="G9892" s="23">
        <v>5</v>
      </c>
      <c r="H9892" s="25">
        <v>32.227390290000002</v>
      </c>
    </row>
    <row r="9893" spans="1:8">
      <c r="A9893" s="23">
        <v>9890</v>
      </c>
      <c r="B9893" s="23">
        <v>2000</v>
      </c>
      <c r="C9893" s="23">
        <v>1</v>
      </c>
      <c r="D9893" s="23">
        <v>50</v>
      </c>
      <c r="E9893" s="23">
        <v>50</v>
      </c>
      <c r="F9893" s="23">
        <v>30</v>
      </c>
      <c r="G9893" s="23">
        <v>10</v>
      </c>
      <c r="H9893" s="25">
        <v>30.64109612</v>
      </c>
    </row>
    <row r="9894" spans="1:8">
      <c r="A9894" s="23">
        <v>9891</v>
      </c>
      <c r="B9894" s="23">
        <v>2000</v>
      </c>
      <c r="C9894" s="23">
        <v>1</v>
      </c>
      <c r="D9894" s="23">
        <v>50</v>
      </c>
      <c r="E9894" s="23">
        <v>50</v>
      </c>
      <c r="F9894" s="23">
        <v>30</v>
      </c>
      <c r="G9894" s="23">
        <v>40</v>
      </c>
      <c r="H9894" s="25">
        <v>27.033222200000001</v>
      </c>
    </row>
    <row r="9895" spans="1:8">
      <c r="A9895" s="23">
        <v>9892</v>
      </c>
      <c r="B9895" s="23">
        <v>2000</v>
      </c>
      <c r="C9895" s="23">
        <v>1</v>
      </c>
      <c r="D9895" s="23">
        <v>50</v>
      </c>
      <c r="E9895" s="23">
        <v>50</v>
      </c>
      <c r="F9895" s="23">
        <v>30</v>
      </c>
      <c r="G9895" s="23">
        <v>70</v>
      </c>
      <c r="H9895" s="25">
        <v>24.937294009999999</v>
      </c>
    </row>
    <row r="9896" spans="1:8">
      <c r="A9896" s="23">
        <v>9893</v>
      </c>
      <c r="B9896" s="23">
        <v>2000</v>
      </c>
      <c r="C9896" s="23">
        <v>1</v>
      </c>
      <c r="D9896" s="23">
        <v>50</v>
      </c>
      <c r="E9896" s="23">
        <v>50</v>
      </c>
      <c r="F9896" s="23">
        <v>30</v>
      </c>
      <c r="G9896" s="23">
        <v>100</v>
      </c>
      <c r="H9896" s="25">
        <v>23.218013760000002</v>
      </c>
    </row>
    <row r="9897" spans="1:8">
      <c r="A9897" s="23">
        <v>9894</v>
      </c>
      <c r="B9897" s="23">
        <v>2000</v>
      </c>
      <c r="C9897" s="23">
        <v>1</v>
      </c>
      <c r="D9897" s="23">
        <v>50</v>
      </c>
      <c r="E9897" s="23">
        <v>50</v>
      </c>
      <c r="F9897" s="23">
        <v>60</v>
      </c>
      <c r="G9897" s="23">
        <v>0</v>
      </c>
      <c r="H9897" s="25">
        <v>27.487455369999999</v>
      </c>
    </row>
    <row r="9898" spans="1:8">
      <c r="A9898" s="23">
        <v>9895</v>
      </c>
      <c r="B9898" s="23">
        <v>2000</v>
      </c>
      <c r="C9898" s="23">
        <v>1</v>
      </c>
      <c r="D9898" s="23">
        <v>50</v>
      </c>
      <c r="E9898" s="23">
        <v>50</v>
      </c>
      <c r="F9898" s="23">
        <v>60</v>
      </c>
      <c r="G9898" s="23">
        <v>5</v>
      </c>
      <c r="H9898" s="25">
        <v>24.710725780000001</v>
      </c>
    </row>
    <row r="9899" spans="1:8">
      <c r="A9899" s="23">
        <v>9896</v>
      </c>
      <c r="B9899" s="23">
        <v>2000</v>
      </c>
      <c r="C9899" s="23">
        <v>1</v>
      </c>
      <c r="D9899" s="23">
        <v>50</v>
      </c>
      <c r="E9899" s="23">
        <v>50</v>
      </c>
      <c r="F9899" s="23">
        <v>60</v>
      </c>
      <c r="G9899" s="23">
        <v>10</v>
      </c>
      <c r="H9899" s="25">
        <v>23.471376419999999</v>
      </c>
    </row>
    <row r="9900" spans="1:8">
      <c r="A9900" s="23">
        <v>9897</v>
      </c>
      <c r="B9900" s="23">
        <v>2000</v>
      </c>
      <c r="C9900" s="23">
        <v>1</v>
      </c>
      <c r="D9900" s="23">
        <v>50</v>
      </c>
      <c r="E9900" s="23">
        <v>50</v>
      </c>
      <c r="F9900" s="23">
        <v>60</v>
      </c>
      <c r="G9900" s="23">
        <v>40</v>
      </c>
      <c r="H9900" s="25">
        <v>20.605216980000002</v>
      </c>
    </row>
    <row r="9901" spans="1:8">
      <c r="A9901" s="23">
        <v>9898</v>
      </c>
      <c r="B9901" s="23">
        <v>2000</v>
      </c>
      <c r="C9901" s="23">
        <v>1</v>
      </c>
      <c r="D9901" s="23">
        <v>50</v>
      </c>
      <c r="E9901" s="23">
        <v>50</v>
      </c>
      <c r="F9901" s="23">
        <v>60</v>
      </c>
      <c r="G9901" s="23">
        <v>70</v>
      </c>
      <c r="H9901" s="25">
        <v>18.960126880000001</v>
      </c>
    </row>
    <row r="9902" spans="1:8">
      <c r="A9902" s="23">
        <v>9899</v>
      </c>
      <c r="B9902" s="23">
        <v>2000</v>
      </c>
      <c r="C9902" s="23">
        <v>1</v>
      </c>
      <c r="D9902" s="23">
        <v>50</v>
      </c>
      <c r="E9902" s="23">
        <v>50</v>
      </c>
      <c r="F9902" s="23">
        <v>60</v>
      </c>
      <c r="G9902" s="23">
        <v>100</v>
      </c>
      <c r="H9902" s="25">
        <v>17.653409960000001</v>
      </c>
    </row>
    <row r="9903" spans="1:8">
      <c r="A9903" s="23">
        <v>9900</v>
      </c>
      <c r="B9903" s="23">
        <v>2000</v>
      </c>
      <c r="C9903" s="23">
        <v>1</v>
      </c>
      <c r="D9903" s="23">
        <v>100</v>
      </c>
      <c r="E9903" s="23">
        <v>1</v>
      </c>
      <c r="F9903" s="23">
        <v>0</v>
      </c>
      <c r="G9903" s="23">
        <v>0</v>
      </c>
      <c r="H9903" s="25">
        <v>7.8630037310000001</v>
      </c>
    </row>
    <row r="9904" spans="1:8">
      <c r="A9904" s="23">
        <v>9901</v>
      </c>
      <c r="B9904" s="23">
        <v>2000</v>
      </c>
      <c r="C9904" s="23">
        <v>1</v>
      </c>
      <c r="D9904" s="23">
        <v>100</v>
      </c>
      <c r="E9904" s="23">
        <v>1</v>
      </c>
      <c r="F9904" s="23">
        <v>0</v>
      </c>
      <c r="G9904" s="23">
        <v>5</v>
      </c>
      <c r="H9904" s="25">
        <v>7.5206747060000003</v>
      </c>
    </row>
    <row r="9905" spans="1:8">
      <c r="A9905" s="23">
        <v>9902</v>
      </c>
      <c r="B9905" s="23">
        <v>2000</v>
      </c>
      <c r="C9905" s="23">
        <v>1</v>
      </c>
      <c r="D9905" s="23">
        <v>100</v>
      </c>
      <c r="E9905" s="23">
        <v>1</v>
      </c>
      <c r="F9905" s="23">
        <v>0</v>
      </c>
      <c r="G9905" s="23">
        <v>10</v>
      </c>
      <c r="H9905" s="25">
        <v>7.4758548740000004</v>
      </c>
    </row>
    <row r="9906" spans="1:8">
      <c r="A9906" s="23">
        <v>9903</v>
      </c>
      <c r="B9906" s="23">
        <v>2000</v>
      </c>
      <c r="C9906" s="23">
        <v>1</v>
      </c>
      <c r="D9906" s="23">
        <v>100</v>
      </c>
      <c r="E9906" s="23">
        <v>1</v>
      </c>
      <c r="F9906" s="23">
        <v>0</v>
      </c>
      <c r="G9906" s="23">
        <v>40</v>
      </c>
      <c r="H9906" s="25">
        <v>7.3906369209999996</v>
      </c>
    </row>
    <row r="9907" spans="1:8">
      <c r="A9907" s="23">
        <v>9904</v>
      </c>
      <c r="B9907" s="23">
        <v>2000</v>
      </c>
      <c r="C9907" s="23">
        <v>1</v>
      </c>
      <c r="D9907" s="23">
        <v>100</v>
      </c>
      <c r="E9907" s="23">
        <v>1</v>
      </c>
      <c r="F9907" s="23">
        <v>0</v>
      </c>
      <c r="G9907" s="23">
        <v>70</v>
      </c>
      <c r="H9907" s="25">
        <v>7.3328504560000001</v>
      </c>
    </row>
    <row r="9908" spans="1:8">
      <c r="A9908" s="23">
        <v>9905</v>
      </c>
      <c r="B9908" s="23">
        <v>2000</v>
      </c>
      <c r="C9908" s="23">
        <v>1</v>
      </c>
      <c r="D9908" s="23">
        <v>100</v>
      </c>
      <c r="E9908" s="23">
        <v>1</v>
      </c>
      <c r="F9908" s="23">
        <v>0</v>
      </c>
      <c r="G9908" s="23">
        <v>100</v>
      </c>
      <c r="H9908" s="25">
        <v>7.2791376110000003</v>
      </c>
    </row>
    <row r="9909" spans="1:8">
      <c r="A9909" s="23">
        <v>9906</v>
      </c>
      <c r="B9909" s="23">
        <v>2000</v>
      </c>
      <c r="C9909" s="23">
        <v>1</v>
      </c>
      <c r="D9909" s="23">
        <v>100</v>
      </c>
      <c r="E9909" s="23">
        <v>1</v>
      </c>
      <c r="F9909" s="23">
        <v>30</v>
      </c>
      <c r="G9909" s="23">
        <v>0</v>
      </c>
      <c r="H9909" s="25">
        <v>7.8316478729999996</v>
      </c>
    </row>
    <row r="9910" spans="1:8">
      <c r="A9910" s="23">
        <v>9907</v>
      </c>
      <c r="B9910" s="23">
        <v>2000</v>
      </c>
      <c r="C9910" s="23">
        <v>1</v>
      </c>
      <c r="D9910" s="23">
        <v>100</v>
      </c>
      <c r="E9910" s="23">
        <v>1</v>
      </c>
      <c r="F9910" s="23">
        <v>30</v>
      </c>
      <c r="G9910" s="23">
        <v>5</v>
      </c>
      <c r="H9910" s="25">
        <v>7.4683461189999996</v>
      </c>
    </row>
    <row r="9911" spans="1:8">
      <c r="A9911" s="23">
        <v>9908</v>
      </c>
      <c r="B9911" s="23">
        <v>2000</v>
      </c>
      <c r="C9911" s="23">
        <v>1</v>
      </c>
      <c r="D9911" s="23">
        <v>100</v>
      </c>
      <c r="E9911" s="23">
        <v>1</v>
      </c>
      <c r="F9911" s="23">
        <v>30</v>
      </c>
      <c r="G9911" s="23">
        <v>10</v>
      </c>
      <c r="H9911" s="25">
        <v>7.4196891779999996</v>
      </c>
    </row>
    <row r="9912" spans="1:8">
      <c r="A9912" s="23">
        <v>9909</v>
      </c>
      <c r="B9912" s="23">
        <v>2000</v>
      </c>
      <c r="C9912" s="23">
        <v>1</v>
      </c>
      <c r="D9912" s="23">
        <v>100</v>
      </c>
      <c r="E9912" s="23">
        <v>1</v>
      </c>
      <c r="F9912" s="23">
        <v>30</v>
      </c>
      <c r="G9912" s="23">
        <v>40</v>
      </c>
      <c r="H9912" s="25">
        <v>7.3272657389999996</v>
      </c>
    </row>
    <row r="9913" spans="1:8">
      <c r="A9913" s="23">
        <v>9910</v>
      </c>
      <c r="B9913" s="23">
        <v>2000</v>
      </c>
      <c r="C9913" s="23">
        <v>1</v>
      </c>
      <c r="D9913" s="23">
        <v>100</v>
      </c>
      <c r="E9913" s="23">
        <v>1</v>
      </c>
      <c r="F9913" s="23">
        <v>30</v>
      </c>
      <c r="G9913" s="23">
        <v>70</v>
      </c>
      <c r="H9913" s="25">
        <v>7.2613949780000002</v>
      </c>
    </row>
    <row r="9914" spans="1:8">
      <c r="A9914" s="23">
        <v>9911</v>
      </c>
      <c r="B9914" s="23">
        <v>2000</v>
      </c>
      <c r="C9914" s="23">
        <v>1</v>
      </c>
      <c r="D9914" s="23">
        <v>100</v>
      </c>
      <c r="E9914" s="23">
        <v>1</v>
      </c>
      <c r="F9914" s="23">
        <v>30</v>
      </c>
      <c r="G9914" s="23">
        <v>100</v>
      </c>
      <c r="H9914" s="25">
        <v>7.19266367</v>
      </c>
    </row>
    <row r="9915" spans="1:8">
      <c r="A9915" s="23">
        <v>9912</v>
      </c>
      <c r="B9915" s="23">
        <v>2000</v>
      </c>
      <c r="C9915" s="23">
        <v>1</v>
      </c>
      <c r="D9915" s="23">
        <v>100</v>
      </c>
      <c r="E9915" s="23">
        <v>1</v>
      </c>
      <c r="F9915" s="23">
        <v>60</v>
      </c>
      <c r="G9915" s="23">
        <v>0</v>
      </c>
      <c r="H9915" s="25">
        <v>7.662690639</v>
      </c>
    </row>
    <row r="9916" spans="1:8">
      <c r="A9916" s="23">
        <v>9913</v>
      </c>
      <c r="B9916" s="23">
        <v>2000</v>
      </c>
      <c r="C9916" s="23">
        <v>1</v>
      </c>
      <c r="D9916" s="23">
        <v>100</v>
      </c>
      <c r="E9916" s="23">
        <v>1</v>
      </c>
      <c r="F9916" s="23">
        <v>60</v>
      </c>
      <c r="G9916" s="23">
        <v>5</v>
      </c>
      <c r="H9916" s="25">
        <v>7.2201952929999997</v>
      </c>
    </row>
    <row r="9917" spans="1:8">
      <c r="A9917" s="23">
        <v>9914</v>
      </c>
      <c r="B9917" s="23">
        <v>2000</v>
      </c>
      <c r="C9917" s="23">
        <v>1</v>
      </c>
      <c r="D9917" s="23">
        <v>100</v>
      </c>
      <c r="E9917" s="23">
        <v>1</v>
      </c>
      <c r="F9917" s="23">
        <v>60</v>
      </c>
      <c r="G9917" s="23">
        <v>10</v>
      </c>
      <c r="H9917" s="25">
        <v>7.144820213</v>
      </c>
    </row>
    <row r="9918" spans="1:8">
      <c r="A9918" s="23">
        <v>9915</v>
      </c>
      <c r="B9918" s="23">
        <v>2000</v>
      </c>
      <c r="C9918" s="23">
        <v>1</v>
      </c>
      <c r="D9918" s="23">
        <v>100</v>
      </c>
      <c r="E9918" s="23">
        <v>1</v>
      </c>
      <c r="F9918" s="23">
        <v>60</v>
      </c>
      <c r="G9918" s="23">
        <v>40</v>
      </c>
      <c r="H9918" s="25">
        <v>6.9974861150000001</v>
      </c>
    </row>
    <row r="9919" spans="1:8">
      <c r="A9919" s="23">
        <v>9916</v>
      </c>
      <c r="B9919" s="23">
        <v>2000</v>
      </c>
      <c r="C9919" s="23">
        <v>1</v>
      </c>
      <c r="D9919" s="23">
        <v>100</v>
      </c>
      <c r="E9919" s="23">
        <v>1</v>
      </c>
      <c r="F9919" s="23">
        <v>60</v>
      </c>
      <c r="G9919" s="23">
        <v>70</v>
      </c>
      <c r="H9919" s="25">
        <v>6.8954339029999998</v>
      </c>
    </row>
    <row r="9920" spans="1:8">
      <c r="A9920" s="23">
        <v>9917</v>
      </c>
      <c r="B9920" s="23">
        <v>2000</v>
      </c>
      <c r="C9920" s="23">
        <v>1</v>
      </c>
      <c r="D9920" s="23">
        <v>100</v>
      </c>
      <c r="E9920" s="23">
        <v>1</v>
      </c>
      <c r="F9920" s="23">
        <v>60</v>
      </c>
      <c r="G9920" s="23">
        <v>100</v>
      </c>
      <c r="H9920" s="25">
        <v>6.8026123050000002</v>
      </c>
    </row>
    <row r="9921" spans="1:8">
      <c r="A9921" s="23">
        <v>9918</v>
      </c>
      <c r="B9921" s="23">
        <v>2000</v>
      </c>
      <c r="C9921" s="23">
        <v>1</v>
      </c>
      <c r="D9921" s="23">
        <v>100</v>
      </c>
      <c r="E9921" s="23">
        <v>5</v>
      </c>
      <c r="F9921" s="23">
        <v>0</v>
      </c>
      <c r="G9921" s="23">
        <v>0</v>
      </c>
      <c r="H9921" s="25">
        <v>26.177719119999999</v>
      </c>
    </row>
    <row r="9922" spans="1:8">
      <c r="A9922" s="23">
        <v>9919</v>
      </c>
      <c r="B9922" s="23">
        <v>2000</v>
      </c>
      <c r="C9922" s="23">
        <v>1</v>
      </c>
      <c r="D9922" s="23">
        <v>100</v>
      </c>
      <c r="E9922" s="23">
        <v>5</v>
      </c>
      <c r="F9922" s="23">
        <v>0</v>
      </c>
      <c r="G9922" s="23">
        <v>5</v>
      </c>
      <c r="H9922" s="25">
        <v>24.72419167</v>
      </c>
    </row>
    <row r="9923" spans="1:8">
      <c r="A9923" s="23">
        <v>9920</v>
      </c>
      <c r="B9923" s="23">
        <v>2000</v>
      </c>
      <c r="C9923" s="23">
        <v>1</v>
      </c>
      <c r="D9923" s="23">
        <v>100</v>
      </c>
      <c r="E9923" s="23">
        <v>5</v>
      </c>
      <c r="F9923" s="23">
        <v>0</v>
      </c>
      <c r="G9923" s="23">
        <v>10</v>
      </c>
      <c r="H9923" s="25">
        <v>23.881950379999999</v>
      </c>
    </row>
    <row r="9924" spans="1:8">
      <c r="A9924" s="23">
        <v>9921</v>
      </c>
      <c r="B9924" s="23">
        <v>2000</v>
      </c>
      <c r="C9924" s="23">
        <v>1</v>
      </c>
      <c r="D9924" s="23">
        <v>100</v>
      </c>
      <c r="E9924" s="23">
        <v>5</v>
      </c>
      <c r="F9924" s="23">
        <v>0</v>
      </c>
      <c r="G9924" s="23">
        <v>40</v>
      </c>
      <c r="H9924" s="25">
        <v>22.001760480000002</v>
      </c>
    </row>
    <row r="9925" spans="1:8">
      <c r="A9925" s="23">
        <v>9922</v>
      </c>
      <c r="B9925" s="23">
        <v>2000</v>
      </c>
      <c r="C9925" s="23">
        <v>1</v>
      </c>
      <c r="D9925" s="23">
        <v>100</v>
      </c>
      <c r="E9925" s="23">
        <v>5</v>
      </c>
      <c r="F9925" s="23">
        <v>0</v>
      </c>
      <c r="G9925" s="23">
        <v>70</v>
      </c>
      <c r="H9925" s="25">
        <v>20.8206749</v>
      </c>
    </row>
    <row r="9926" spans="1:8">
      <c r="A9926" s="23">
        <v>9923</v>
      </c>
      <c r="B9926" s="23">
        <v>2000</v>
      </c>
      <c r="C9926" s="23">
        <v>1</v>
      </c>
      <c r="D9926" s="23">
        <v>100</v>
      </c>
      <c r="E9926" s="23">
        <v>5</v>
      </c>
      <c r="F9926" s="23">
        <v>0</v>
      </c>
      <c r="G9926" s="23">
        <v>100</v>
      </c>
      <c r="H9926" s="25">
        <v>19.791282649999999</v>
      </c>
    </row>
    <row r="9927" spans="1:8">
      <c r="A9927" s="23">
        <v>9924</v>
      </c>
      <c r="B9927" s="23">
        <v>2000</v>
      </c>
      <c r="C9927" s="23">
        <v>1</v>
      </c>
      <c r="D9927" s="23">
        <v>100</v>
      </c>
      <c r="E9927" s="23">
        <v>5</v>
      </c>
      <c r="F9927" s="23">
        <v>30</v>
      </c>
      <c r="G9927" s="23">
        <v>0</v>
      </c>
      <c r="H9927" s="25">
        <v>25.206298830000001</v>
      </c>
    </row>
    <row r="9928" spans="1:8">
      <c r="A9928" s="23">
        <v>9925</v>
      </c>
      <c r="B9928" s="23">
        <v>2000</v>
      </c>
      <c r="C9928" s="23">
        <v>1</v>
      </c>
      <c r="D9928" s="23">
        <v>100</v>
      </c>
      <c r="E9928" s="23">
        <v>5</v>
      </c>
      <c r="F9928" s="23">
        <v>30</v>
      </c>
      <c r="G9928" s="23">
        <v>5</v>
      </c>
      <c r="H9928" s="25">
        <v>23.684867860000001</v>
      </c>
    </row>
    <row r="9929" spans="1:8">
      <c r="A9929" s="23">
        <v>9926</v>
      </c>
      <c r="B9929" s="23">
        <v>2000</v>
      </c>
      <c r="C9929" s="23">
        <v>1</v>
      </c>
      <c r="D9929" s="23">
        <v>100</v>
      </c>
      <c r="E9929" s="23">
        <v>5</v>
      </c>
      <c r="F9929" s="23">
        <v>30</v>
      </c>
      <c r="G9929" s="23">
        <v>10</v>
      </c>
      <c r="H9929" s="25">
        <v>22.865140920000002</v>
      </c>
    </row>
    <row r="9930" spans="1:8">
      <c r="A9930" s="23">
        <v>9927</v>
      </c>
      <c r="B9930" s="23">
        <v>2000</v>
      </c>
      <c r="C9930" s="23">
        <v>1</v>
      </c>
      <c r="D9930" s="23">
        <v>100</v>
      </c>
      <c r="E9930" s="23">
        <v>5</v>
      </c>
      <c r="F9930" s="23">
        <v>30</v>
      </c>
      <c r="G9930" s="23">
        <v>40</v>
      </c>
      <c r="H9930" s="25">
        <v>20.978387829999999</v>
      </c>
    </row>
    <row r="9931" spans="1:8">
      <c r="A9931" s="23">
        <v>9928</v>
      </c>
      <c r="B9931" s="23">
        <v>2000</v>
      </c>
      <c r="C9931" s="23">
        <v>1</v>
      </c>
      <c r="D9931" s="23">
        <v>100</v>
      </c>
      <c r="E9931" s="23">
        <v>5</v>
      </c>
      <c r="F9931" s="23">
        <v>30</v>
      </c>
      <c r="G9931" s="23">
        <v>70</v>
      </c>
      <c r="H9931" s="25">
        <v>19.794050219999999</v>
      </c>
    </row>
    <row r="9932" spans="1:8">
      <c r="A9932" s="23">
        <v>9929</v>
      </c>
      <c r="B9932" s="23">
        <v>2000</v>
      </c>
      <c r="C9932" s="23">
        <v>1</v>
      </c>
      <c r="D9932" s="23">
        <v>100</v>
      </c>
      <c r="E9932" s="23">
        <v>5</v>
      </c>
      <c r="F9932" s="23">
        <v>30</v>
      </c>
      <c r="G9932" s="23">
        <v>100</v>
      </c>
      <c r="H9932" s="25">
        <v>18.783451079999999</v>
      </c>
    </row>
    <row r="9933" spans="1:8">
      <c r="A9933" s="23">
        <v>9930</v>
      </c>
      <c r="B9933" s="23">
        <v>2000</v>
      </c>
      <c r="C9933" s="23">
        <v>1</v>
      </c>
      <c r="D9933" s="23">
        <v>100</v>
      </c>
      <c r="E9933" s="23">
        <v>5</v>
      </c>
      <c r="F9933" s="23">
        <v>60</v>
      </c>
      <c r="G9933" s="23">
        <v>0</v>
      </c>
      <c r="H9933" s="25">
        <v>21.423250199999998</v>
      </c>
    </row>
    <row r="9934" spans="1:8">
      <c r="A9934" s="23">
        <v>9931</v>
      </c>
      <c r="B9934" s="23">
        <v>2000</v>
      </c>
      <c r="C9934" s="23">
        <v>1</v>
      </c>
      <c r="D9934" s="23">
        <v>100</v>
      </c>
      <c r="E9934" s="23">
        <v>5</v>
      </c>
      <c r="F9934" s="23">
        <v>60</v>
      </c>
      <c r="G9934" s="23">
        <v>5</v>
      </c>
      <c r="H9934" s="25">
        <v>19.645259859999999</v>
      </c>
    </row>
    <row r="9935" spans="1:8">
      <c r="A9935" s="23">
        <v>9932</v>
      </c>
      <c r="B9935" s="23">
        <v>2000</v>
      </c>
      <c r="C9935" s="23">
        <v>1</v>
      </c>
      <c r="D9935" s="23">
        <v>100</v>
      </c>
      <c r="E9935" s="23">
        <v>5</v>
      </c>
      <c r="F9935" s="23">
        <v>60</v>
      </c>
      <c r="G9935" s="23">
        <v>10</v>
      </c>
      <c r="H9935" s="25">
        <v>18.840064999999999</v>
      </c>
    </row>
    <row r="9936" spans="1:8">
      <c r="A9936" s="23">
        <v>9933</v>
      </c>
      <c r="B9936" s="23">
        <v>2000</v>
      </c>
      <c r="C9936" s="23">
        <v>1</v>
      </c>
      <c r="D9936" s="23">
        <v>100</v>
      </c>
      <c r="E9936" s="23">
        <v>5</v>
      </c>
      <c r="F9936" s="23">
        <v>60</v>
      </c>
      <c r="G9936" s="23">
        <v>40</v>
      </c>
      <c r="H9936" s="25">
        <v>17.08012772</v>
      </c>
    </row>
    <row r="9937" spans="1:8">
      <c r="A9937" s="23">
        <v>9934</v>
      </c>
      <c r="B9937" s="23">
        <v>2000</v>
      </c>
      <c r="C9937" s="23">
        <v>1</v>
      </c>
      <c r="D9937" s="23">
        <v>100</v>
      </c>
      <c r="E9937" s="23">
        <v>5</v>
      </c>
      <c r="F9937" s="23">
        <v>60</v>
      </c>
      <c r="G9937" s="23">
        <v>70</v>
      </c>
      <c r="H9937" s="25">
        <v>16.010393140000001</v>
      </c>
    </row>
    <row r="9938" spans="1:8">
      <c r="A9938" s="23">
        <v>9935</v>
      </c>
      <c r="B9938" s="23">
        <v>2000</v>
      </c>
      <c r="C9938" s="23">
        <v>1</v>
      </c>
      <c r="D9938" s="23">
        <v>100</v>
      </c>
      <c r="E9938" s="23">
        <v>5</v>
      </c>
      <c r="F9938" s="23">
        <v>60</v>
      </c>
      <c r="G9938" s="23">
        <v>100</v>
      </c>
      <c r="H9938" s="25">
        <v>15.105578420000001</v>
      </c>
    </row>
    <row r="9939" spans="1:8">
      <c r="A9939" s="23">
        <v>9936</v>
      </c>
      <c r="B9939" s="23">
        <v>2000</v>
      </c>
      <c r="C9939" s="23">
        <v>1</v>
      </c>
      <c r="D9939" s="23">
        <v>100</v>
      </c>
      <c r="E9939" s="23">
        <v>10</v>
      </c>
      <c r="F9939" s="23">
        <v>0</v>
      </c>
      <c r="G9939" s="23">
        <v>0</v>
      </c>
      <c r="H9939" s="25">
        <v>32.848361969999999</v>
      </c>
    </row>
    <row r="9940" spans="1:8">
      <c r="A9940" s="23">
        <v>9937</v>
      </c>
      <c r="B9940" s="23">
        <v>2000</v>
      </c>
      <c r="C9940" s="23">
        <v>1</v>
      </c>
      <c r="D9940" s="23">
        <v>100</v>
      </c>
      <c r="E9940" s="23">
        <v>10</v>
      </c>
      <c r="F9940" s="23">
        <v>0</v>
      </c>
      <c r="G9940" s="23">
        <v>5</v>
      </c>
      <c r="H9940" s="25">
        <v>30.561573030000002</v>
      </c>
    </row>
    <row r="9941" spans="1:8">
      <c r="A9941" s="23">
        <v>9938</v>
      </c>
      <c r="B9941" s="23">
        <v>2000</v>
      </c>
      <c r="C9941" s="23">
        <v>1</v>
      </c>
      <c r="D9941" s="23">
        <v>100</v>
      </c>
      <c r="E9941" s="23">
        <v>10</v>
      </c>
      <c r="F9941" s="23">
        <v>0</v>
      </c>
      <c r="G9941" s="23">
        <v>10</v>
      </c>
      <c r="H9941" s="25">
        <v>29.229291920000001</v>
      </c>
    </row>
    <row r="9942" spans="1:8">
      <c r="A9942" s="23">
        <v>9939</v>
      </c>
      <c r="B9942" s="23">
        <v>2000</v>
      </c>
      <c r="C9942" s="23">
        <v>1</v>
      </c>
      <c r="D9942" s="23">
        <v>100</v>
      </c>
      <c r="E9942" s="23">
        <v>10</v>
      </c>
      <c r="F9942" s="23">
        <v>0</v>
      </c>
      <c r="G9942" s="23">
        <v>40</v>
      </c>
      <c r="H9942" s="25">
        <v>26.228837970000001</v>
      </c>
    </row>
    <row r="9943" spans="1:8">
      <c r="A9943" s="23">
        <v>9940</v>
      </c>
      <c r="B9943" s="23">
        <v>2000</v>
      </c>
      <c r="C9943" s="23">
        <v>1</v>
      </c>
      <c r="D9943" s="23">
        <v>100</v>
      </c>
      <c r="E9943" s="23">
        <v>10</v>
      </c>
      <c r="F9943" s="23">
        <v>0</v>
      </c>
      <c r="G9943" s="23">
        <v>70</v>
      </c>
      <c r="H9943" s="25">
        <v>24.430259710000001</v>
      </c>
    </row>
    <row r="9944" spans="1:8">
      <c r="A9944" s="23">
        <v>9941</v>
      </c>
      <c r="B9944" s="23">
        <v>2000</v>
      </c>
      <c r="C9944" s="23">
        <v>1</v>
      </c>
      <c r="D9944" s="23">
        <v>100</v>
      </c>
      <c r="E9944" s="23">
        <v>10</v>
      </c>
      <c r="F9944" s="23">
        <v>0</v>
      </c>
      <c r="G9944" s="23">
        <v>100</v>
      </c>
      <c r="H9944" s="25">
        <v>22.944135670000001</v>
      </c>
    </row>
    <row r="9945" spans="1:8">
      <c r="A9945" s="23">
        <v>9942</v>
      </c>
      <c r="B9945" s="23">
        <v>2000</v>
      </c>
      <c r="C9945" s="23">
        <v>1</v>
      </c>
      <c r="D9945" s="23">
        <v>100</v>
      </c>
      <c r="E9945" s="23">
        <v>10</v>
      </c>
      <c r="F9945" s="23">
        <v>30</v>
      </c>
      <c r="G9945" s="23">
        <v>0</v>
      </c>
      <c r="H9945" s="25">
        <v>31.13884354</v>
      </c>
    </row>
    <row r="9946" spans="1:8">
      <c r="A9946" s="23">
        <v>9943</v>
      </c>
      <c r="B9946" s="23">
        <v>2000</v>
      </c>
      <c r="C9946" s="23">
        <v>1</v>
      </c>
      <c r="D9946" s="23">
        <v>100</v>
      </c>
      <c r="E9946" s="23">
        <v>10</v>
      </c>
      <c r="F9946" s="23">
        <v>30</v>
      </c>
      <c r="G9946" s="23">
        <v>5</v>
      </c>
      <c r="H9946" s="25">
        <v>28.83555222</v>
      </c>
    </row>
    <row r="9947" spans="1:8">
      <c r="A9947" s="23">
        <v>9944</v>
      </c>
      <c r="B9947" s="23">
        <v>2000</v>
      </c>
      <c r="C9947" s="23">
        <v>1</v>
      </c>
      <c r="D9947" s="23">
        <v>100</v>
      </c>
      <c r="E9947" s="23">
        <v>10</v>
      </c>
      <c r="F9947" s="23">
        <v>30</v>
      </c>
      <c r="G9947" s="23">
        <v>10</v>
      </c>
      <c r="H9947" s="25">
        <v>27.582939150000001</v>
      </c>
    </row>
    <row r="9948" spans="1:8">
      <c r="A9948" s="23">
        <v>9945</v>
      </c>
      <c r="B9948" s="23">
        <v>2000</v>
      </c>
      <c r="C9948" s="23">
        <v>1</v>
      </c>
      <c r="D9948" s="23">
        <v>100</v>
      </c>
      <c r="E9948" s="23">
        <v>10</v>
      </c>
      <c r="F9948" s="23">
        <v>30</v>
      </c>
      <c r="G9948" s="23">
        <v>40</v>
      </c>
      <c r="H9948" s="25">
        <v>24.690795900000001</v>
      </c>
    </row>
    <row r="9949" spans="1:8">
      <c r="A9949" s="23">
        <v>9946</v>
      </c>
      <c r="B9949" s="23">
        <v>2000</v>
      </c>
      <c r="C9949" s="23">
        <v>1</v>
      </c>
      <c r="D9949" s="23">
        <v>100</v>
      </c>
      <c r="E9949" s="23">
        <v>10</v>
      </c>
      <c r="F9949" s="23">
        <v>30</v>
      </c>
      <c r="G9949" s="23">
        <v>70</v>
      </c>
      <c r="H9949" s="25">
        <v>22.978040700000001</v>
      </c>
    </row>
    <row r="9950" spans="1:8">
      <c r="A9950" s="23">
        <v>9947</v>
      </c>
      <c r="B9950" s="23">
        <v>2000</v>
      </c>
      <c r="C9950" s="23">
        <v>1</v>
      </c>
      <c r="D9950" s="23">
        <v>100</v>
      </c>
      <c r="E9950" s="23">
        <v>10</v>
      </c>
      <c r="F9950" s="23">
        <v>30</v>
      </c>
      <c r="G9950" s="23">
        <v>100</v>
      </c>
      <c r="H9950" s="25">
        <v>21.523551940000001</v>
      </c>
    </row>
    <row r="9951" spans="1:8">
      <c r="A9951" s="23">
        <v>9948</v>
      </c>
      <c r="B9951" s="23">
        <v>2000</v>
      </c>
      <c r="C9951" s="23">
        <v>1</v>
      </c>
      <c r="D9951" s="23">
        <v>100</v>
      </c>
      <c r="E9951" s="23">
        <v>10</v>
      </c>
      <c r="F9951" s="23">
        <v>60</v>
      </c>
      <c r="G9951" s="23">
        <v>0</v>
      </c>
      <c r="H9951" s="25">
        <v>25.156768799999998</v>
      </c>
    </row>
    <row r="9952" spans="1:8">
      <c r="A9952" s="23">
        <v>9949</v>
      </c>
      <c r="B9952" s="23">
        <v>2000</v>
      </c>
      <c r="C9952" s="23">
        <v>1</v>
      </c>
      <c r="D9952" s="23">
        <v>100</v>
      </c>
      <c r="E9952" s="23">
        <v>10</v>
      </c>
      <c r="F9952" s="23">
        <v>60</v>
      </c>
      <c r="G9952" s="23">
        <v>5</v>
      </c>
      <c r="H9952" s="25">
        <v>22.787868499999998</v>
      </c>
    </row>
    <row r="9953" spans="1:8">
      <c r="A9953" s="23">
        <v>9950</v>
      </c>
      <c r="B9953" s="23">
        <v>2000</v>
      </c>
      <c r="C9953" s="23">
        <v>1</v>
      </c>
      <c r="D9953" s="23">
        <v>100</v>
      </c>
      <c r="E9953" s="23">
        <v>10</v>
      </c>
      <c r="F9953" s="23">
        <v>60</v>
      </c>
      <c r="G9953" s="23">
        <v>10</v>
      </c>
      <c r="H9953" s="25">
        <v>21.690172199999999</v>
      </c>
    </row>
    <row r="9954" spans="1:8">
      <c r="A9954" s="23">
        <v>9951</v>
      </c>
      <c r="B9954" s="23">
        <v>2000</v>
      </c>
      <c r="C9954" s="23">
        <v>1</v>
      </c>
      <c r="D9954" s="23">
        <v>100</v>
      </c>
      <c r="E9954" s="23">
        <v>10</v>
      </c>
      <c r="F9954" s="23">
        <v>60</v>
      </c>
      <c r="G9954" s="23">
        <v>40</v>
      </c>
      <c r="H9954" s="25">
        <v>19.299003599999999</v>
      </c>
    </row>
    <row r="9955" spans="1:8">
      <c r="A9955" s="23">
        <v>9952</v>
      </c>
      <c r="B9955" s="23">
        <v>2000</v>
      </c>
      <c r="C9955" s="23">
        <v>1</v>
      </c>
      <c r="D9955" s="23">
        <v>100</v>
      </c>
      <c r="E9955" s="23">
        <v>10</v>
      </c>
      <c r="F9955" s="23">
        <v>60</v>
      </c>
      <c r="G9955" s="23">
        <v>70</v>
      </c>
      <c r="H9955" s="25">
        <v>17.887439730000001</v>
      </c>
    </row>
    <row r="9956" spans="1:8">
      <c r="A9956" s="23">
        <v>9953</v>
      </c>
      <c r="B9956" s="23">
        <v>2000</v>
      </c>
      <c r="C9956" s="23">
        <v>1</v>
      </c>
      <c r="D9956" s="23">
        <v>100</v>
      </c>
      <c r="E9956" s="23">
        <v>10</v>
      </c>
      <c r="F9956" s="23">
        <v>60</v>
      </c>
      <c r="G9956" s="23">
        <v>100</v>
      </c>
      <c r="H9956" s="25">
        <v>16.709058760000001</v>
      </c>
    </row>
    <row r="9957" spans="1:8">
      <c r="A9957" s="23">
        <v>9954</v>
      </c>
      <c r="B9957" s="23">
        <v>2000</v>
      </c>
      <c r="C9957" s="23">
        <v>1</v>
      </c>
      <c r="D9957" s="23">
        <v>100</v>
      </c>
      <c r="E9957" s="23">
        <v>20</v>
      </c>
      <c r="F9957" s="23">
        <v>0</v>
      </c>
      <c r="G9957" s="23">
        <v>0</v>
      </c>
      <c r="H9957" s="25">
        <v>36.527450559999998</v>
      </c>
    </row>
    <row r="9958" spans="1:8">
      <c r="A9958" s="23">
        <v>9955</v>
      </c>
      <c r="B9958" s="23">
        <v>2000</v>
      </c>
      <c r="C9958" s="23">
        <v>1</v>
      </c>
      <c r="D9958" s="23">
        <v>100</v>
      </c>
      <c r="E9958" s="23">
        <v>20</v>
      </c>
      <c r="F9958" s="23">
        <v>0</v>
      </c>
      <c r="G9958" s="23">
        <v>5</v>
      </c>
      <c r="H9958" s="25">
        <v>33.742973329999998</v>
      </c>
    </row>
    <row r="9959" spans="1:8">
      <c r="A9959" s="23">
        <v>9956</v>
      </c>
      <c r="B9959" s="23">
        <v>2000</v>
      </c>
      <c r="C9959" s="23">
        <v>1</v>
      </c>
      <c r="D9959" s="23">
        <v>100</v>
      </c>
      <c r="E9959" s="23">
        <v>20</v>
      </c>
      <c r="F9959" s="23">
        <v>0</v>
      </c>
      <c r="G9959" s="23">
        <v>10</v>
      </c>
      <c r="H9959" s="25">
        <v>32.141704560000001</v>
      </c>
    </row>
    <row r="9960" spans="1:8">
      <c r="A9960" s="23">
        <v>9957</v>
      </c>
      <c r="B9960" s="23">
        <v>2000</v>
      </c>
      <c r="C9960" s="23">
        <v>1</v>
      </c>
      <c r="D9960" s="23">
        <v>100</v>
      </c>
      <c r="E9960" s="23">
        <v>20</v>
      </c>
      <c r="F9960" s="23">
        <v>0</v>
      </c>
      <c r="G9960" s="23">
        <v>40</v>
      </c>
      <c r="H9960" s="25">
        <v>28.439210889999998</v>
      </c>
    </row>
    <row r="9961" spans="1:8">
      <c r="A9961" s="23">
        <v>9958</v>
      </c>
      <c r="B9961" s="23">
        <v>2000</v>
      </c>
      <c r="C9961" s="23">
        <v>1</v>
      </c>
      <c r="D9961" s="23">
        <v>100</v>
      </c>
      <c r="E9961" s="23">
        <v>20</v>
      </c>
      <c r="F9961" s="23">
        <v>0</v>
      </c>
      <c r="G9961" s="23">
        <v>70</v>
      </c>
      <c r="H9961" s="25">
        <v>26.286373139999998</v>
      </c>
    </row>
    <row r="9962" spans="1:8">
      <c r="A9962" s="23">
        <v>9959</v>
      </c>
      <c r="B9962" s="23">
        <v>2000</v>
      </c>
      <c r="C9962" s="23">
        <v>1</v>
      </c>
      <c r="D9962" s="23">
        <v>100</v>
      </c>
      <c r="E9962" s="23">
        <v>20</v>
      </c>
      <c r="F9962" s="23">
        <v>0</v>
      </c>
      <c r="G9962" s="23">
        <v>100</v>
      </c>
      <c r="H9962" s="25">
        <v>24.536094670000001</v>
      </c>
    </row>
    <row r="9963" spans="1:8">
      <c r="A9963" s="23">
        <v>9960</v>
      </c>
      <c r="B9963" s="23">
        <v>2000</v>
      </c>
      <c r="C9963" s="23">
        <v>1</v>
      </c>
      <c r="D9963" s="23">
        <v>100</v>
      </c>
      <c r="E9963" s="23">
        <v>20</v>
      </c>
      <c r="F9963" s="23">
        <v>30</v>
      </c>
      <c r="G9963" s="23">
        <v>0</v>
      </c>
      <c r="H9963" s="25">
        <v>34.352249149999999</v>
      </c>
    </row>
    <row r="9964" spans="1:8">
      <c r="A9964" s="23">
        <v>9961</v>
      </c>
      <c r="B9964" s="23">
        <v>2000</v>
      </c>
      <c r="C9964" s="23">
        <v>1</v>
      </c>
      <c r="D9964" s="23">
        <v>100</v>
      </c>
      <c r="E9964" s="23">
        <v>20</v>
      </c>
      <c r="F9964" s="23">
        <v>30</v>
      </c>
      <c r="G9964" s="23">
        <v>5</v>
      </c>
      <c r="H9964" s="25">
        <v>31.619989400000001</v>
      </c>
    </row>
    <row r="9965" spans="1:8">
      <c r="A9965" s="23">
        <v>9962</v>
      </c>
      <c r="B9965" s="23">
        <v>2000</v>
      </c>
      <c r="C9965" s="23">
        <v>1</v>
      </c>
      <c r="D9965" s="23">
        <v>100</v>
      </c>
      <c r="E9965" s="23">
        <v>20</v>
      </c>
      <c r="F9965" s="23">
        <v>30</v>
      </c>
      <c r="G9965" s="23">
        <v>10</v>
      </c>
      <c r="H9965" s="25">
        <v>30.073659899999999</v>
      </c>
    </row>
    <row r="9966" spans="1:8">
      <c r="A9966" s="23">
        <v>9963</v>
      </c>
      <c r="B9966" s="23">
        <v>2000</v>
      </c>
      <c r="C9966" s="23">
        <v>1</v>
      </c>
      <c r="D9966" s="23">
        <v>100</v>
      </c>
      <c r="E9966" s="23">
        <v>20</v>
      </c>
      <c r="F9966" s="23">
        <v>30</v>
      </c>
      <c r="G9966" s="23">
        <v>40</v>
      </c>
      <c r="H9966" s="25">
        <v>26.609813689999999</v>
      </c>
    </row>
    <row r="9967" spans="1:8">
      <c r="A9967" s="23">
        <v>9964</v>
      </c>
      <c r="B9967" s="23">
        <v>2000</v>
      </c>
      <c r="C9967" s="23">
        <v>1</v>
      </c>
      <c r="D9967" s="23">
        <v>100</v>
      </c>
      <c r="E9967" s="23">
        <v>20</v>
      </c>
      <c r="F9967" s="23">
        <v>30</v>
      </c>
      <c r="G9967" s="23">
        <v>70</v>
      </c>
      <c r="H9967" s="25">
        <v>24.590747830000002</v>
      </c>
    </row>
    <row r="9968" spans="1:8">
      <c r="A9968" s="23">
        <v>9965</v>
      </c>
      <c r="B9968" s="23">
        <v>2000</v>
      </c>
      <c r="C9968" s="23">
        <v>1</v>
      </c>
      <c r="D9968" s="23">
        <v>100</v>
      </c>
      <c r="E9968" s="23">
        <v>20</v>
      </c>
      <c r="F9968" s="23">
        <v>30</v>
      </c>
      <c r="G9968" s="23">
        <v>100</v>
      </c>
      <c r="H9968" s="25">
        <v>22.908679960000001</v>
      </c>
    </row>
    <row r="9969" spans="1:8">
      <c r="A9969" s="23">
        <v>9966</v>
      </c>
      <c r="B9969" s="23">
        <v>2000</v>
      </c>
      <c r="C9969" s="23">
        <v>1</v>
      </c>
      <c r="D9969" s="23">
        <v>100</v>
      </c>
      <c r="E9969" s="23">
        <v>20</v>
      </c>
      <c r="F9969" s="23">
        <v>60</v>
      </c>
      <c r="G9969" s="23">
        <v>0</v>
      </c>
      <c r="H9969" s="25">
        <v>27.065687180000001</v>
      </c>
    </row>
    <row r="9970" spans="1:8">
      <c r="A9970" s="23">
        <v>9967</v>
      </c>
      <c r="B9970" s="23">
        <v>2000</v>
      </c>
      <c r="C9970" s="23">
        <v>1</v>
      </c>
      <c r="D9970" s="23">
        <v>100</v>
      </c>
      <c r="E9970" s="23">
        <v>20</v>
      </c>
      <c r="F9970" s="23">
        <v>60</v>
      </c>
      <c r="G9970" s="23">
        <v>5</v>
      </c>
      <c r="H9970" s="25">
        <v>24.372760769999999</v>
      </c>
    </row>
    <row r="9971" spans="1:8">
      <c r="A9971" s="23">
        <v>9968</v>
      </c>
      <c r="B9971" s="23">
        <v>2000</v>
      </c>
      <c r="C9971" s="23">
        <v>1</v>
      </c>
      <c r="D9971" s="23">
        <v>100</v>
      </c>
      <c r="E9971" s="23">
        <v>20</v>
      </c>
      <c r="F9971" s="23">
        <v>60</v>
      </c>
      <c r="G9971" s="23">
        <v>10</v>
      </c>
      <c r="H9971" s="25">
        <v>23.146055220000001</v>
      </c>
    </row>
    <row r="9972" spans="1:8">
      <c r="A9972" s="23">
        <v>9969</v>
      </c>
      <c r="B9972" s="23">
        <v>2000</v>
      </c>
      <c r="C9972" s="23">
        <v>1</v>
      </c>
      <c r="D9972" s="23">
        <v>100</v>
      </c>
      <c r="E9972" s="23">
        <v>20</v>
      </c>
      <c r="F9972" s="23">
        <v>60</v>
      </c>
      <c r="G9972" s="23">
        <v>40</v>
      </c>
      <c r="H9972" s="25">
        <v>20.363862990000001</v>
      </c>
    </row>
    <row r="9973" spans="1:8">
      <c r="A9973" s="23">
        <v>9970</v>
      </c>
      <c r="B9973" s="23">
        <v>2000</v>
      </c>
      <c r="C9973" s="23">
        <v>1</v>
      </c>
      <c r="D9973" s="23">
        <v>100</v>
      </c>
      <c r="E9973" s="23">
        <v>20</v>
      </c>
      <c r="F9973" s="23">
        <v>60</v>
      </c>
      <c r="G9973" s="23">
        <v>70</v>
      </c>
      <c r="H9973" s="25">
        <v>18.76208115</v>
      </c>
    </row>
    <row r="9974" spans="1:8">
      <c r="A9974" s="23">
        <v>9971</v>
      </c>
      <c r="B9974" s="23">
        <v>2000</v>
      </c>
      <c r="C9974" s="23">
        <v>1</v>
      </c>
      <c r="D9974" s="23">
        <v>100</v>
      </c>
      <c r="E9974" s="23">
        <v>20</v>
      </c>
      <c r="F9974" s="23">
        <v>60</v>
      </c>
      <c r="G9974" s="23">
        <v>100</v>
      </c>
      <c r="H9974" s="25">
        <v>17.48800468</v>
      </c>
    </row>
    <row r="9975" spans="1:8">
      <c r="A9975" s="23">
        <v>9972</v>
      </c>
      <c r="B9975" s="23">
        <v>2000</v>
      </c>
      <c r="C9975" s="23">
        <v>1</v>
      </c>
      <c r="D9975" s="23">
        <v>100</v>
      </c>
      <c r="E9975" s="23">
        <v>50</v>
      </c>
      <c r="F9975" s="23">
        <v>0</v>
      </c>
      <c r="G9975" s="23">
        <v>0</v>
      </c>
      <c r="H9975" s="25">
        <v>38.739639279999999</v>
      </c>
    </row>
    <row r="9976" spans="1:8">
      <c r="A9976" s="23">
        <v>9973</v>
      </c>
      <c r="B9976" s="23">
        <v>2000</v>
      </c>
      <c r="C9976" s="23">
        <v>1</v>
      </c>
      <c r="D9976" s="23">
        <v>100</v>
      </c>
      <c r="E9976" s="23">
        <v>50</v>
      </c>
      <c r="F9976" s="23">
        <v>0</v>
      </c>
      <c r="G9976" s="23">
        <v>5</v>
      </c>
      <c r="H9976" s="25">
        <v>35.626445769999997</v>
      </c>
    </row>
    <row r="9977" spans="1:8">
      <c r="A9977" s="23">
        <v>9974</v>
      </c>
      <c r="B9977" s="23">
        <v>2000</v>
      </c>
      <c r="C9977" s="23">
        <v>1</v>
      </c>
      <c r="D9977" s="23">
        <v>100</v>
      </c>
      <c r="E9977" s="23">
        <v>50</v>
      </c>
      <c r="F9977" s="23">
        <v>0</v>
      </c>
      <c r="G9977" s="23">
        <v>10</v>
      </c>
      <c r="H9977" s="25">
        <v>33.838233950000003</v>
      </c>
    </row>
    <row r="9978" spans="1:8">
      <c r="A9978" s="23">
        <v>9975</v>
      </c>
      <c r="B9978" s="23">
        <v>2000</v>
      </c>
      <c r="C9978" s="23">
        <v>1</v>
      </c>
      <c r="D9978" s="23">
        <v>100</v>
      </c>
      <c r="E9978" s="23">
        <v>50</v>
      </c>
      <c r="F9978" s="23">
        <v>0</v>
      </c>
      <c r="G9978" s="23">
        <v>40</v>
      </c>
      <c r="H9978" s="25">
        <v>29.764635089999999</v>
      </c>
    </row>
    <row r="9979" spans="1:8">
      <c r="A9979" s="23">
        <v>9976</v>
      </c>
      <c r="B9979" s="23">
        <v>2000</v>
      </c>
      <c r="C9979" s="23">
        <v>1</v>
      </c>
      <c r="D9979" s="23">
        <v>100</v>
      </c>
      <c r="E9979" s="23">
        <v>50</v>
      </c>
      <c r="F9979" s="23">
        <v>0</v>
      </c>
      <c r="G9979" s="23">
        <v>70</v>
      </c>
      <c r="H9979" s="25">
        <v>27.38344193</v>
      </c>
    </row>
    <row r="9980" spans="1:8">
      <c r="A9980" s="23">
        <v>9977</v>
      </c>
      <c r="B9980" s="23">
        <v>2000</v>
      </c>
      <c r="C9980" s="23">
        <v>1</v>
      </c>
      <c r="D9980" s="23">
        <v>100</v>
      </c>
      <c r="E9980" s="23">
        <v>50</v>
      </c>
      <c r="F9980" s="23">
        <v>0</v>
      </c>
      <c r="G9980" s="23">
        <v>100</v>
      </c>
      <c r="H9980" s="25">
        <v>25.459808349999999</v>
      </c>
    </row>
    <row r="9981" spans="1:8">
      <c r="A9981" s="23">
        <v>9978</v>
      </c>
      <c r="B9981" s="23">
        <v>2000</v>
      </c>
      <c r="C9981" s="23">
        <v>1</v>
      </c>
      <c r="D9981" s="23">
        <v>100</v>
      </c>
      <c r="E9981" s="23">
        <v>50</v>
      </c>
      <c r="F9981" s="23">
        <v>30</v>
      </c>
      <c r="G9981" s="23">
        <v>0</v>
      </c>
      <c r="H9981" s="25">
        <v>36.260456089999998</v>
      </c>
    </row>
    <row r="9982" spans="1:8">
      <c r="A9982" s="23">
        <v>9979</v>
      </c>
      <c r="B9982" s="23">
        <v>2000</v>
      </c>
      <c r="C9982" s="23">
        <v>1</v>
      </c>
      <c r="D9982" s="23">
        <v>100</v>
      </c>
      <c r="E9982" s="23">
        <v>50</v>
      </c>
      <c r="F9982" s="23">
        <v>30</v>
      </c>
      <c r="G9982" s="23">
        <v>5</v>
      </c>
      <c r="H9982" s="25">
        <v>33.226078029999996</v>
      </c>
    </row>
    <row r="9983" spans="1:8">
      <c r="A9983" s="23">
        <v>9980</v>
      </c>
      <c r="B9983" s="23">
        <v>2000</v>
      </c>
      <c r="C9983" s="23">
        <v>1</v>
      </c>
      <c r="D9983" s="23">
        <v>100</v>
      </c>
      <c r="E9983" s="23">
        <v>50</v>
      </c>
      <c r="F9983" s="23">
        <v>30</v>
      </c>
      <c r="G9983" s="23">
        <v>10</v>
      </c>
      <c r="H9983" s="25">
        <v>31.583036419999999</v>
      </c>
    </row>
    <row r="9984" spans="1:8">
      <c r="A9984" s="23">
        <v>9981</v>
      </c>
      <c r="B9984" s="23">
        <v>2000</v>
      </c>
      <c r="C9984" s="23">
        <v>1</v>
      </c>
      <c r="D9984" s="23">
        <v>100</v>
      </c>
      <c r="E9984" s="23">
        <v>50</v>
      </c>
      <c r="F9984" s="23">
        <v>30</v>
      </c>
      <c r="G9984" s="23">
        <v>40</v>
      </c>
      <c r="H9984" s="25">
        <v>27.747142790000002</v>
      </c>
    </row>
    <row r="9985" spans="1:8">
      <c r="A9985" s="23">
        <v>9982</v>
      </c>
      <c r="B9985" s="23">
        <v>2000</v>
      </c>
      <c r="C9985" s="23">
        <v>1</v>
      </c>
      <c r="D9985" s="23">
        <v>100</v>
      </c>
      <c r="E9985" s="23">
        <v>50</v>
      </c>
      <c r="F9985" s="23">
        <v>30</v>
      </c>
      <c r="G9985" s="23">
        <v>70</v>
      </c>
      <c r="H9985" s="25">
        <v>25.528865809999999</v>
      </c>
    </row>
    <row r="9986" spans="1:8">
      <c r="A9986" s="23">
        <v>9983</v>
      </c>
      <c r="B9986" s="23">
        <v>2000</v>
      </c>
      <c r="C9986" s="23">
        <v>1</v>
      </c>
      <c r="D9986" s="23">
        <v>100</v>
      </c>
      <c r="E9986" s="23">
        <v>50</v>
      </c>
      <c r="F9986" s="23">
        <v>30</v>
      </c>
      <c r="G9986" s="23">
        <v>100</v>
      </c>
      <c r="H9986" s="25">
        <v>23.750967030000002</v>
      </c>
    </row>
    <row r="9987" spans="1:8">
      <c r="A9987" s="23">
        <v>9984</v>
      </c>
      <c r="B9987" s="23">
        <v>2000</v>
      </c>
      <c r="C9987" s="23">
        <v>1</v>
      </c>
      <c r="D9987" s="23">
        <v>100</v>
      </c>
      <c r="E9987" s="23">
        <v>50</v>
      </c>
      <c r="F9987" s="23">
        <v>60</v>
      </c>
      <c r="G9987" s="23">
        <v>0</v>
      </c>
      <c r="H9987" s="25">
        <v>28.195442199999999</v>
      </c>
    </row>
    <row r="9988" spans="1:8">
      <c r="A9988" s="23">
        <v>9985</v>
      </c>
      <c r="B9988" s="23">
        <v>2000</v>
      </c>
      <c r="C9988" s="23">
        <v>1</v>
      </c>
      <c r="D9988" s="23">
        <v>100</v>
      </c>
      <c r="E9988" s="23">
        <v>50</v>
      </c>
      <c r="F9988" s="23">
        <v>60</v>
      </c>
      <c r="G9988" s="23">
        <v>5</v>
      </c>
      <c r="H9988" s="25">
        <v>25.288461689999998</v>
      </c>
    </row>
    <row r="9989" spans="1:8">
      <c r="A9989" s="23">
        <v>9986</v>
      </c>
      <c r="B9989" s="23">
        <v>2000</v>
      </c>
      <c r="C9989" s="23">
        <v>1</v>
      </c>
      <c r="D9989" s="23">
        <v>100</v>
      </c>
      <c r="E9989" s="23">
        <v>50</v>
      </c>
      <c r="F9989" s="23">
        <v>60</v>
      </c>
      <c r="G9989" s="23">
        <v>10</v>
      </c>
      <c r="H9989" s="25">
        <v>24.01626778</v>
      </c>
    </row>
    <row r="9990" spans="1:8">
      <c r="A9990" s="23">
        <v>9987</v>
      </c>
      <c r="B9990" s="23">
        <v>2000</v>
      </c>
      <c r="C9990" s="23">
        <v>1</v>
      </c>
      <c r="D9990" s="23">
        <v>100</v>
      </c>
      <c r="E9990" s="23">
        <v>50</v>
      </c>
      <c r="F9990" s="23">
        <v>60</v>
      </c>
      <c r="G9990" s="23">
        <v>40</v>
      </c>
      <c r="H9990" s="25">
        <v>21.02560806</v>
      </c>
    </row>
    <row r="9991" spans="1:8">
      <c r="A9991" s="23">
        <v>9988</v>
      </c>
      <c r="B9991" s="23">
        <v>2000</v>
      </c>
      <c r="C9991" s="23">
        <v>1</v>
      </c>
      <c r="D9991" s="23">
        <v>100</v>
      </c>
      <c r="E9991" s="23">
        <v>50</v>
      </c>
      <c r="F9991" s="23">
        <v>60</v>
      </c>
      <c r="G9991" s="23">
        <v>70</v>
      </c>
      <c r="H9991" s="25">
        <v>19.308031079999999</v>
      </c>
    </row>
    <row r="9992" spans="1:8">
      <c r="A9992" s="23">
        <v>9989</v>
      </c>
      <c r="B9992" s="23">
        <v>2000</v>
      </c>
      <c r="C9992" s="23">
        <v>1</v>
      </c>
      <c r="D9992" s="23">
        <v>100</v>
      </c>
      <c r="E9992" s="23">
        <v>50</v>
      </c>
      <c r="F9992" s="23">
        <v>60</v>
      </c>
      <c r="G9992" s="23">
        <v>100</v>
      </c>
      <c r="H9992" s="25">
        <v>17.946401600000002</v>
      </c>
    </row>
    <row r="9993" spans="1:8">
      <c r="A9993" s="23">
        <v>9990</v>
      </c>
      <c r="B9993" s="23">
        <v>2000</v>
      </c>
      <c r="C9993" s="23">
        <v>1</v>
      </c>
      <c r="D9993" s="23">
        <v>500</v>
      </c>
      <c r="E9993" s="23">
        <v>1</v>
      </c>
      <c r="F9993" s="23">
        <v>0</v>
      </c>
      <c r="G9993" s="23">
        <v>0</v>
      </c>
      <c r="H9993" s="25">
        <v>21.495763780000001</v>
      </c>
    </row>
    <row r="9994" spans="1:8">
      <c r="A9994" s="23">
        <v>9991</v>
      </c>
      <c r="B9994" s="23">
        <v>2000</v>
      </c>
      <c r="C9994" s="23">
        <v>1</v>
      </c>
      <c r="D9994" s="23">
        <v>500</v>
      </c>
      <c r="E9994" s="23">
        <v>1</v>
      </c>
      <c r="F9994" s="23">
        <v>0</v>
      </c>
      <c r="G9994" s="23">
        <v>5</v>
      </c>
      <c r="H9994" s="25">
        <v>20.610952380000001</v>
      </c>
    </row>
    <row r="9995" spans="1:8">
      <c r="A9995" s="23">
        <v>9992</v>
      </c>
      <c r="B9995" s="23">
        <v>2000</v>
      </c>
      <c r="C9995" s="23">
        <v>1</v>
      </c>
      <c r="D9995" s="23">
        <v>500</v>
      </c>
      <c r="E9995" s="23">
        <v>1</v>
      </c>
      <c r="F9995" s="23">
        <v>0</v>
      </c>
      <c r="G9995" s="23">
        <v>10</v>
      </c>
      <c r="H9995" s="25">
        <v>20.109226230000001</v>
      </c>
    </row>
    <row r="9996" spans="1:8">
      <c r="A9996" s="23">
        <v>9993</v>
      </c>
      <c r="B9996" s="23">
        <v>2000</v>
      </c>
      <c r="C9996" s="23">
        <v>1</v>
      </c>
      <c r="D9996" s="23">
        <v>500</v>
      </c>
      <c r="E9996" s="23">
        <v>1</v>
      </c>
      <c r="F9996" s="23">
        <v>0</v>
      </c>
      <c r="G9996" s="23">
        <v>40</v>
      </c>
      <c r="H9996" s="25">
        <v>18.975603100000001</v>
      </c>
    </row>
    <row r="9997" spans="1:8">
      <c r="A9997" s="23">
        <v>9994</v>
      </c>
      <c r="B9997" s="23">
        <v>2000</v>
      </c>
      <c r="C9997" s="23">
        <v>1</v>
      </c>
      <c r="D9997" s="23">
        <v>500</v>
      </c>
      <c r="E9997" s="23">
        <v>1</v>
      </c>
      <c r="F9997" s="23">
        <v>0</v>
      </c>
      <c r="G9997" s="23">
        <v>70</v>
      </c>
      <c r="H9997" s="25">
        <v>18.218408589999999</v>
      </c>
    </row>
    <row r="9998" spans="1:8">
      <c r="A9998" s="23">
        <v>9995</v>
      </c>
      <c r="B9998" s="23">
        <v>2000</v>
      </c>
      <c r="C9998" s="23">
        <v>1</v>
      </c>
      <c r="D9998" s="23">
        <v>500</v>
      </c>
      <c r="E9998" s="23">
        <v>1</v>
      </c>
      <c r="F9998" s="23">
        <v>0</v>
      </c>
      <c r="G9998" s="23">
        <v>100</v>
      </c>
      <c r="H9998" s="25">
        <v>17.536598210000001</v>
      </c>
    </row>
    <row r="9999" spans="1:8">
      <c r="A9999" s="23">
        <v>9996</v>
      </c>
      <c r="B9999" s="23">
        <v>2000</v>
      </c>
      <c r="C9999" s="23">
        <v>1</v>
      </c>
      <c r="D9999" s="23">
        <v>500</v>
      </c>
      <c r="E9999" s="23">
        <v>1</v>
      </c>
      <c r="F9999" s="23">
        <v>30</v>
      </c>
      <c r="G9999" s="23">
        <v>0</v>
      </c>
      <c r="H9999" s="25">
        <v>20.978340150000001</v>
      </c>
    </row>
    <row r="10000" spans="1:8">
      <c r="A10000" s="23">
        <v>9997</v>
      </c>
      <c r="B10000" s="23">
        <v>2000</v>
      </c>
      <c r="C10000" s="23">
        <v>1</v>
      </c>
      <c r="D10000" s="23">
        <v>500</v>
      </c>
      <c r="E10000" s="23">
        <v>1</v>
      </c>
      <c r="F10000" s="23">
        <v>30</v>
      </c>
      <c r="G10000" s="23">
        <v>5</v>
      </c>
      <c r="H10000" s="25">
        <v>20.016363139999999</v>
      </c>
    </row>
    <row r="10001" spans="1:8">
      <c r="A10001" s="23">
        <v>9998</v>
      </c>
      <c r="B10001" s="23">
        <v>2000</v>
      </c>
      <c r="C10001" s="23">
        <v>1</v>
      </c>
      <c r="D10001" s="23">
        <v>500</v>
      </c>
      <c r="E10001" s="23">
        <v>1</v>
      </c>
      <c r="F10001" s="23">
        <v>30</v>
      </c>
      <c r="G10001" s="23">
        <v>10</v>
      </c>
      <c r="H10001" s="25">
        <v>19.506582259999998</v>
      </c>
    </row>
    <row r="10002" spans="1:8">
      <c r="A10002" s="23">
        <v>9999</v>
      </c>
      <c r="B10002" s="23">
        <v>2000</v>
      </c>
      <c r="C10002" s="23">
        <v>1</v>
      </c>
      <c r="D10002" s="23">
        <v>500</v>
      </c>
      <c r="E10002" s="23">
        <v>1</v>
      </c>
      <c r="F10002" s="23">
        <v>30</v>
      </c>
      <c r="G10002" s="23">
        <v>40</v>
      </c>
      <c r="H10002" s="25">
        <v>18.31293106</v>
      </c>
    </row>
    <row r="10003" spans="1:8">
      <c r="A10003" s="23">
        <v>10000</v>
      </c>
      <c r="B10003" s="23">
        <v>2000</v>
      </c>
      <c r="C10003" s="23">
        <v>1</v>
      </c>
      <c r="D10003" s="23">
        <v>500</v>
      </c>
      <c r="E10003" s="23">
        <v>1</v>
      </c>
      <c r="F10003" s="23">
        <v>30</v>
      </c>
      <c r="G10003" s="23">
        <v>70</v>
      </c>
      <c r="H10003" s="25">
        <v>17.524908069999999</v>
      </c>
    </row>
    <row r="10004" spans="1:8">
      <c r="A10004" s="23">
        <v>10001</v>
      </c>
      <c r="B10004" s="23">
        <v>2000</v>
      </c>
      <c r="C10004" s="23">
        <v>1</v>
      </c>
      <c r="D10004" s="23">
        <v>500</v>
      </c>
      <c r="E10004" s="23">
        <v>1</v>
      </c>
      <c r="F10004" s="23">
        <v>30</v>
      </c>
      <c r="G10004" s="23">
        <v>100</v>
      </c>
      <c r="H10004" s="25">
        <v>16.826473239999999</v>
      </c>
    </row>
    <row r="10005" spans="1:8">
      <c r="A10005" s="23">
        <v>10002</v>
      </c>
      <c r="B10005" s="23">
        <v>2000</v>
      </c>
      <c r="C10005" s="23">
        <v>1</v>
      </c>
      <c r="D10005" s="23">
        <v>500</v>
      </c>
      <c r="E10005" s="23">
        <v>1</v>
      </c>
      <c r="F10005" s="23">
        <v>60</v>
      </c>
      <c r="G10005" s="23">
        <v>0</v>
      </c>
      <c r="H10005" s="25">
        <v>18.695623399999999</v>
      </c>
    </row>
    <row r="10006" spans="1:8">
      <c r="A10006" s="23">
        <v>10003</v>
      </c>
      <c r="B10006" s="23">
        <v>2000</v>
      </c>
      <c r="C10006" s="23">
        <v>1</v>
      </c>
      <c r="D10006" s="23">
        <v>500</v>
      </c>
      <c r="E10006" s="23">
        <v>1</v>
      </c>
      <c r="F10006" s="23">
        <v>60</v>
      </c>
      <c r="G10006" s="23">
        <v>5</v>
      </c>
      <c r="H10006" s="25">
        <v>17.412609100000001</v>
      </c>
    </row>
    <row r="10007" spans="1:8">
      <c r="A10007" s="23">
        <v>10004</v>
      </c>
      <c r="B10007" s="23">
        <v>2000</v>
      </c>
      <c r="C10007" s="23">
        <v>1</v>
      </c>
      <c r="D10007" s="23">
        <v>500</v>
      </c>
      <c r="E10007" s="23">
        <v>1</v>
      </c>
      <c r="F10007" s="23">
        <v>60</v>
      </c>
      <c r="G10007" s="23">
        <v>10</v>
      </c>
      <c r="H10007" s="25">
        <v>16.827079770000001</v>
      </c>
    </row>
    <row r="10008" spans="1:8">
      <c r="A10008" s="23">
        <v>10005</v>
      </c>
      <c r="B10008" s="23">
        <v>2000</v>
      </c>
      <c r="C10008" s="23">
        <v>1</v>
      </c>
      <c r="D10008" s="23">
        <v>500</v>
      </c>
      <c r="E10008" s="23">
        <v>1</v>
      </c>
      <c r="F10008" s="23">
        <v>60</v>
      </c>
      <c r="G10008" s="23">
        <v>40</v>
      </c>
      <c r="H10008" s="25">
        <v>15.55035019</v>
      </c>
    </row>
    <row r="10009" spans="1:8">
      <c r="A10009" s="23">
        <v>10006</v>
      </c>
      <c r="B10009" s="23">
        <v>2000</v>
      </c>
      <c r="C10009" s="23">
        <v>1</v>
      </c>
      <c r="D10009" s="23">
        <v>500</v>
      </c>
      <c r="E10009" s="23">
        <v>1</v>
      </c>
      <c r="F10009" s="23">
        <v>60</v>
      </c>
      <c r="G10009" s="23">
        <v>70</v>
      </c>
      <c r="H10009" s="25">
        <v>14.73453617</v>
      </c>
    </row>
    <row r="10010" spans="1:8">
      <c r="A10010" s="23">
        <v>10007</v>
      </c>
      <c r="B10010" s="23">
        <v>2000</v>
      </c>
      <c r="C10010" s="23">
        <v>1</v>
      </c>
      <c r="D10010" s="23">
        <v>500</v>
      </c>
      <c r="E10010" s="23">
        <v>1</v>
      </c>
      <c r="F10010" s="23">
        <v>60</v>
      </c>
      <c r="G10010" s="23">
        <v>100</v>
      </c>
      <c r="H10010" s="25">
        <v>14.033920289999999</v>
      </c>
    </row>
    <row r="10011" spans="1:8">
      <c r="A10011" s="23">
        <v>10008</v>
      </c>
      <c r="B10011" s="23">
        <v>2000</v>
      </c>
      <c r="C10011" s="23">
        <v>1</v>
      </c>
      <c r="D10011" s="23">
        <v>500</v>
      </c>
      <c r="E10011" s="23">
        <v>5</v>
      </c>
      <c r="F10011" s="23">
        <v>0</v>
      </c>
      <c r="G10011" s="23">
        <v>0</v>
      </c>
      <c r="H10011" s="25">
        <v>36.66966248</v>
      </c>
    </row>
    <row r="10012" spans="1:8">
      <c r="A10012" s="23">
        <v>10009</v>
      </c>
      <c r="B10012" s="23">
        <v>2000</v>
      </c>
      <c r="C10012" s="23">
        <v>1</v>
      </c>
      <c r="D10012" s="23">
        <v>500</v>
      </c>
      <c r="E10012" s="23">
        <v>5</v>
      </c>
      <c r="F10012" s="23">
        <v>0</v>
      </c>
      <c r="G10012" s="23">
        <v>5</v>
      </c>
      <c r="H10012" s="25">
        <v>33.873031619999999</v>
      </c>
    </row>
    <row r="10013" spans="1:8">
      <c r="A10013" s="23">
        <v>10010</v>
      </c>
      <c r="B10013" s="23">
        <v>2000</v>
      </c>
      <c r="C10013" s="23">
        <v>1</v>
      </c>
      <c r="D10013" s="23">
        <v>500</v>
      </c>
      <c r="E10013" s="23">
        <v>5</v>
      </c>
      <c r="F10013" s="23">
        <v>0</v>
      </c>
      <c r="G10013" s="23">
        <v>10</v>
      </c>
      <c r="H10013" s="25">
        <v>32.262016299999999</v>
      </c>
    </row>
    <row r="10014" spans="1:8">
      <c r="A10014" s="23">
        <v>10011</v>
      </c>
      <c r="B10014" s="23">
        <v>2000</v>
      </c>
      <c r="C10014" s="23">
        <v>1</v>
      </c>
      <c r="D10014" s="23">
        <v>500</v>
      </c>
      <c r="E10014" s="23">
        <v>5</v>
      </c>
      <c r="F10014" s="23">
        <v>0</v>
      </c>
      <c r="G10014" s="23">
        <v>40</v>
      </c>
      <c r="H10014" s="25">
        <v>28.59482384</v>
      </c>
    </row>
    <row r="10015" spans="1:8">
      <c r="A10015" s="23">
        <v>10012</v>
      </c>
      <c r="B10015" s="23">
        <v>2000</v>
      </c>
      <c r="C10015" s="23">
        <v>1</v>
      </c>
      <c r="D10015" s="23">
        <v>500</v>
      </c>
      <c r="E10015" s="23">
        <v>5</v>
      </c>
      <c r="F10015" s="23">
        <v>0</v>
      </c>
      <c r="G10015" s="23">
        <v>70</v>
      </c>
      <c r="H10015" s="25">
        <v>26.41836357</v>
      </c>
    </row>
    <row r="10016" spans="1:8">
      <c r="A10016" s="23">
        <v>10013</v>
      </c>
      <c r="B10016" s="23">
        <v>2000</v>
      </c>
      <c r="C10016" s="23">
        <v>1</v>
      </c>
      <c r="D10016" s="23">
        <v>500</v>
      </c>
      <c r="E10016" s="23">
        <v>5</v>
      </c>
      <c r="F10016" s="23">
        <v>0</v>
      </c>
      <c r="G10016" s="23">
        <v>100</v>
      </c>
      <c r="H10016" s="25">
        <v>24.641620639999999</v>
      </c>
    </row>
    <row r="10017" spans="1:8">
      <c r="A10017" s="23">
        <v>10014</v>
      </c>
      <c r="B10017" s="23">
        <v>2000</v>
      </c>
      <c r="C10017" s="23">
        <v>1</v>
      </c>
      <c r="D10017" s="23">
        <v>500</v>
      </c>
      <c r="E10017" s="23">
        <v>5</v>
      </c>
      <c r="F10017" s="23">
        <v>30</v>
      </c>
      <c r="G10017" s="23">
        <v>0</v>
      </c>
      <c r="H10017" s="25">
        <v>34.482524869999999</v>
      </c>
    </row>
    <row r="10018" spans="1:8">
      <c r="A10018" s="23">
        <v>10015</v>
      </c>
      <c r="B10018" s="23">
        <v>2000</v>
      </c>
      <c r="C10018" s="23">
        <v>1</v>
      </c>
      <c r="D10018" s="23">
        <v>500</v>
      </c>
      <c r="E10018" s="23">
        <v>5</v>
      </c>
      <c r="F10018" s="23">
        <v>30</v>
      </c>
      <c r="G10018" s="23">
        <v>5</v>
      </c>
      <c r="H10018" s="25">
        <v>31.734165189999999</v>
      </c>
    </row>
    <row r="10019" spans="1:8">
      <c r="A10019" s="23">
        <v>10016</v>
      </c>
      <c r="B10019" s="23">
        <v>2000</v>
      </c>
      <c r="C10019" s="23">
        <v>1</v>
      </c>
      <c r="D10019" s="23">
        <v>500</v>
      </c>
      <c r="E10019" s="23">
        <v>5</v>
      </c>
      <c r="F10019" s="23">
        <v>30</v>
      </c>
      <c r="G10019" s="23">
        <v>10</v>
      </c>
      <c r="H10019" s="25">
        <v>30.242570879999999</v>
      </c>
    </row>
    <row r="10020" spans="1:8">
      <c r="A10020" s="23">
        <v>10017</v>
      </c>
      <c r="B10020" s="23">
        <v>2000</v>
      </c>
      <c r="C10020" s="23">
        <v>1</v>
      </c>
      <c r="D10020" s="23">
        <v>500</v>
      </c>
      <c r="E10020" s="23">
        <v>5</v>
      </c>
      <c r="F10020" s="23">
        <v>30</v>
      </c>
      <c r="G10020" s="23">
        <v>40</v>
      </c>
      <c r="H10020" s="25">
        <v>26.74423599</v>
      </c>
    </row>
    <row r="10021" spans="1:8">
      <c r="A10021" s="23">
        <v>10018</v>
      </c>
      <c r="B10021" s="23">
        <v>2000</v>
      </c>
      <c r="C10021" s="23">
        <v>1</v>
      </c>
      <c r="D10021" s="23">
        <v>500</v>
      </c>
      <c r="E10021" s="23">
        <v>5</v>
      </c>
      <c r="F10021" s="23">
        <v>30</v>
      </c>
      <c r="G10021" s="23">
        <v>70</v>
      </c>
      <c r="H10021" s="25">
        <v>24.698947910000001</v>
      </c>
    </row>
    <row r="10022" spans="1:8">
      <c r="A10022" s="23">
        <v>10019</v>
      </c>
      <c r="B10022" s="23">
        <v>2000</v>
      </c>
      <c r="C10022" s="23">
        <v>1</v>
      </c>
      <c r="D10022" s="23">
        <v>500</v>
      </c>
      <c r="E10022" s="23">
        <v>5</v>
      </c>
      <c r="F10022" s="23">
        <v>30</v>
      </c>
      <c r="G10022" s="23">
        <v>100</v>
      </c>
      <c r="H10022" s="25">
        <v>23.04528809</v>
      </c>
    </row>
    <row r="10023" spans="1:8">
      <c r="A10023" s="23">
        <v>10020</v>
      </c>
      <c r="B10023" s="23">
        <v>2000</v>
      </c>
      <c r="C10023" s="23">
        <v>1</v>
      </c>
      <c r="D10023" s="23">
        <v>500</v>
      </c>
      <c r="E10023" s="23">
        <v>5</v>
      </c>
      <c r="F10023" s="23">
        <v>60</v>
      </c>
      <c r="G10023" s="23">
        <v>0</v>
      </c>
      <c r="H10023" s="25">
        <v>27.201719279999999</v>
      </c>
    </row>
    <row r="10024" spans="1:8">
      <c r="A10024" s="23">
        <v>10021</v>
      </c>
      <c r="B10024" s="23">
        <v>2000</v>
      </c>
      <c r="C10024" s="23">
        <v>1</v>
      </c>
      <c r="D10024" s="23">
        <v>500</v>
      </c>
      <c r="E10024" s="23">
        <v>5</v>
      </c>
      <c r="F10024" s="23">
        <v>60</v>
      </c>
      <c r="G10024" s="23">
        <v>5</v>
      </c>
      <c r="H10024" s="25">
        <v>24.47281838</v>
      </c>
    </row>
    <row r="10025" spans="1:8">
      <c r="A10025" s="23">
        <v>10022</v>
      </c>
      <c r="B10025" s="23">
        <v>2000</v>
      </c>
      <c r="C10025" s="23">
        <v>1</v>
      </c>
      <c r="D10025" s="23">
        <v>500</v>
      </c>
      <c r="E10025" s="23">
        <v>5</v>
      </c>
      <c r="F10025" s="23">
        <v>60</v>
      </c>
      <c r="G10025" s="23">
        <v>10</v>
      </c>
      <c r="H10025" s="25">
        <v>23.27322006</v>
      </c>
    </row>
    <row r="10026" spans="1:8">
      <c r="A10026" s="23">
        <v>10023</v>
      </c>
      <c r="B10026" s="23">
        <v>2000</v>
      </c>
      <c r="C10026" s="23">
        <v>1</v>
      </c>
      <c r="D10026" s="23">
        <v>500</v>
      </c>
      <c r="E10026" s="23">
        <v>5</v>
      </c>
      <c r="F10026" s="23">
        <v>60</v>
      </c>
      <c r="G10026" s="23">
        <v>40</v>
      </c>
      <c r="H10026" s="25">
        <v>20.48746491</v>
      </c>
    </row>
    <row r="10027" spans="1:8">
      <c r="A10027" s="23">
        <v>10024</v>
      </c>
      <c r="B10027" s="23">
        <v>2000</v>
      </c>
      <c r="C10027" s="23">
        <v>1</v>
      </c>
      <c r="D10027" s="23">
        <v>500</v>
      </c>
      <c r="E10027" s="23">
        <v>5</v>
      </c>
      <c r="F10027" s="23">
        <v>60</v>
      </c>
      <c r="G10027" s="23">
        <v>70</v>
      </c>
      <c r="H10027" s="25">
        <v>18.85691834</v>
      </c>
    </row>
    <row r="10028" spans="1:8">
      <c r="A10028" s="23">
        <v>10025</v>
      </c>
      <c r="B10028" s="23">
        <v>2000</v>
      </c>
      <c r="C10028" s="23">
        <v>1</v>
      </c>
      <c r="D10028" s="23">
        <v>500</v>
      </c>
      <c r="E10028" s="23">
        <v>5</v>
      </c>
      <c r="F10028" s="23">
        <v>60</v>
      </c>
      <c r="G10028" s="23">
        <v>100</v>
      </c>
      <c r="H10028" s="25">
        <v>17.557386399999999</v>
      </c>
    </row>
    <row r="10029" spans="1:8">
      <c r="A10029" s="23">
        <v>10026</v>
      </c>
      <c r="B10029" s="23">
        <v>2000</v>
      </c>
      <c r="C10029" s="23">
        <v>1</v>
      </c>
      <c r="D10029" s="23">
        <v>500</v>
      </c>
      <c r="E10029" s="23">
        <v>10</v>
      </c>
      <c r="F10029" s="23">
        <v>0</v>
      </c>
      <c r="G10029" s="23">
        <v>0</v>
      </c>
      <c r="H10029" s="25">
        <v>38.56604385</v>
      </c>
    </row>
    <row r="10030" spans="1:8">
      <c r="A10030" s="23">
        <v>10027</v>
      </c>
      <c r="B10030" s="23">
        <v>2000</v>
      </c>
      <c r="C10030" s="23">
        <v>1</v>
      </c>
      <c r="D10030" s="23">
        <v>500</v>
      </c>
      <c r="E10030" s="23">
        <v>10</v>
      </c>
      <c r="F10030" s="23">
        <v>0</v>
      </c>
      <c r="G10030" s="23">
        <v>5</v>
      </c>
      <c r="H10030" s="25">
        <v>35.488182070000001</v>
      </c>
    </row>
    <row r="10031" spans="1:8">
      <c r="A10031" s="23">
        <v>10028</v>
      </c>
      <c r="B10031" s="23">
        <v>2000</v>
      </c>
      <c r="C10031" s="23">
        <v>1</v>
      </c>
      <c r="D10031" s="23">
        <v>500</v>
      </c>
      <c r="E10031" s="23">
        <v>10</v>
      </c>
      <c r="F10031" s="23">
        <v>0</v>
      </c>
      <c r="G10031" s="23">
        <v>10</v>
      </c>
      <c r="H10031" s="25">
        <v>33.719440460000001</v>
      </c>
    </row>
    <row r="10032" spans="1:8">
      <c r="A10032" s="23">
        <v>10029</v>
      </c>
      <c r="B10032" s="23">
        <v>2000</v>
      </c>
      <c r="C10032" s="23">
        <v>1</v>
      </c>
      <c r="D10032" s="23">
        <v>500</v>
      </c>
      <c r="E10032" s="23">
        <v>10</v>
      </c>
      <c r="F10032" s="23">
        <v>0</v>
      </c>
      <c r="G10032" s="23">
        <v>40</v>
      </c>
      <c r="H10032" s="25">
        <v>29.68200684</v>
      </c>
    </row>
    <row r="10033" spans="1:8">
      <c r="A10033" s="23">
        <v>10030</v>
      </c>
      <c r="B10033" s="23">
        <v>2000</v>
      </c>
      <c r="C10033" s="23">
        <v>1</v>
      </c>
      <c r="D10033" s="23">
        <v>500</v>
      </c>
      <c r="E10033" s="23">
        <v>10</v>
      </c>
      <c r="F10033" s="23">
        <v>0</v>
      </c>
      <c r="G10033" s="23">
        <v>70</v>
      </c>
      <c r="H10033" s="25">
        <v>27.319688800000002</v>
      </c>
    </row>
    <row r="10034" spans="1:8">
      <c r="A10034" s="23">
        <v>10031</v>
      </c>
      <c r="B10034" s="23">
        <v>2000</v>
      </c>
      <c r="C10034" s="23">
        <v>1</v>
      </c>
      <c r="D10034" s="23">
        <v>500</v>
      </c>
      <c r="E10034" s="23">
        <v>10</v>
      </c>
      <c r="F10034" s="23">
        <v>0</v>
      </c>
      <c r="G10034" s="23">
        <v>100</v>
      </c>
      <c r="H10034" s="25">
        <v>25.40983963</v>
      </c>
    </row>
    <row r="10035" spans="1:8">
      <c r="A10035" s="23">
        <v>10032</v>
      </c>
      <c r="B10035" s="23">
        <v>2000</v>
      </c>
      <c r="C10035" s="23">
        <v>1</v>
      </c>
      <c r="D10035" s="23">
        <v>500</v>
      </c>
      <c r="E10035" s="23">
        <v>10</v>
      </c>
      <c r="F10035" s="23">
        <v>30</v>
      </c>
      <c r="G10035" s="23">
        <v>0</v>
      </c>
      <c r="H10035" s="25">
        <v>36.118442539999997</v>
      </c>
    </row>
    <row r="10036" spans="1:8">
      <c r="A10036" s="23">
        <v>10033</v>
      </c>
      <c r="B10036" s="23">
        <v>2000</v>
      </c>
      <c r="C10036" s="23">
        <v>1</v>
      </c>
      <c r="D10036" s="23">
        <v>500</v>
      </c>
      <c r="E10036" s="23">
        <v>10</v>
      </c>
      <c r="F10036" s="23">
        <v>30</v>
      </c>
      <c r="G10036" s="23">
        <v>5</v>
      </c>
      <c r="H10036" s="25">
        <v>33.115898129999998</v>
      </c>
    </row>
    <row r="10037" spans="1:8">
      <c r="A10037" s="23">
        <v>10034</v>
      </c>
      <c r="B10037" s="23">
        <v>2000</v>
      </c>
      <c r="C10037" s="23">
        <v>1</v>
      </c>
      <c r="D10037" s="23">
        <v>500</v>
      </c>
      <c r="E10037" s="23">
        <v>10</v>
      </c>
      <c r="F10037" s="23">
        <v>30</v>
      </c>
      <c r="G10037" s="23">
        <v>10</v>
      </c>
      <c r="H10037" s="25">
        <v>31.484735489999998</v>
      </c>
    </row>
    <row r="10038" spans="1:8">
      <c r="A10038" s="23">
        <v>10035</v>
      </c>
      <c r="B10038" s="23">
        <v>2000</v>
      </c>
      <c r="C10038" s="23">
        <v>1</v>
      </c>
      <c r="D10038" s="23">
        <v>500</v>
      </c>
      <c r="E10038" s="23">
        <v>10</v>
      </c>
      <c r="F10038" s="23">
        <v>30</v>
      </c>
      <c r="G10038" s="23">
        <v>40</v>
      </c>
      <c r="H10038" s="25">
        <v>27.68024063</v>
      </c>
    </row>
    <row r="10039" spans="1:8">
      <c r="A10039" s="23">
        <v>10036</v>
      </c>
      <c r="B10039" s="23">
        <v>2000</v>
      </c>
      <c r="C10039" s="23">
        <v>1</v>
      </c>
      <c r="D10039" s="23">
        <v>500</v>
      </c>
      <c r="E10039" s="23">
        <v>10</v>
      </c>
      <c r="F10039" s="23">
        <v>30</v>
      </c>
      <c r="G10039" s="23">
        <v>70</v>
      </c>
      <c r="H10039" s="25">
        <v>25.477956769999999</v>
      </c>
    </row>
    <row r="10040" spans="1:8">
      <c r="A10040" s="23">
        <v>10037</v>
      </c>
      <c r="B10040" s="23">
        <v>2000</v>
      </c>
      <c r="C10040" s="23">
        <v>1</v>
      </c>
      <c r="D10040" s="23">
        <v>500</v>
      </c>
      <c r="E10040" s="23">
        <v>10</v>
      </c>
      <c r="F10040" s="23">
        <v>30</v>
      </c>
      <c r="G10040" s="23">
        <v>100</v>
      </c>
      <c r="H10040" s="25">
        <v>23.708827970000002</v>
      </c>
    </row>
    <row r="10041" spans="1:8">
      <c r="A10041" s="23">
        <v>10038</v>
      </c>
      <c r="B10041" s="23">
        <v>2000</v>
      </c>
      <c r="C10041" s="23">
        <v>1</v>
      </c>
      <c r="D10041" s="23">
        <v>500</v>
      </c>
      <c r="E10041" s="23">
        <v>10</v>
      </c>
      <c r="F10041" s="23">
        <v>60</v>
      </c>
      <c r="G10041" s="23">
        <v>0</v>
      </c>
      <c r="H10041" s="25">
        <v>28.12817574</v>
      </c>
    </row>
    <row r="10042" spans="1:8">
      <c r="A10042" s="23">
        <v>10039</v>
      </c>
      <c r="B10042" s="23">
        <v>2000</v>
      </c>
      <c r="C10042" s="23">
        <v>1</v>
      </c>
      <c r="D10042" s="23">
        <v>500</v>
      </c>
      <c r="E10042" s="23">
        <v>10</v>
      </c>
      <c r="F10042" s="23">
        <v>60</v>
      </c>
      <c r="G10042" s="23">
        <v>5</v>
      </c>
      <c r="H10042" s="25">
        <v>25.239273069999999</v>
      </c>
    </row>
    <row r="10043" spans="1:8">
      <c r="A10043" s="23">
        <v>10040</v>
      </c>
      <c r="B10043" s="23">
        <v>2000</v>
      </c>
      <c r="C10043" s="23">
        <v>1</v>
      </c>
      <c r="D10043" s="23">
        <v>500</v>
      </c>
      <c r="E10043" s="23">
        <v>10</v>
      </c>
      <c r="F10043" s="23">
        <v>60</v>
      </c>
      <c r="G10043" s="23">
        <v>10</v>
      </c>
      <c r="H10043" s="25">
        <v>23.974323269999999</v>
      </c>
    </row>
    <row r="10044" spans="1:8">
      <c r="A10044" s="23">
        <v>10041</v>
      </c>
      <c r="B10044" s="23">
        <v>2000</v>
      </c>
      <c r="C10044" s="23">
        <v>1</v>
      </c>
      <c r="D10044" s="23">
        <v>500</v>
      </c>
      <c r="E10044" s="23">
        <v>10</v>
      </c>
      <c r="F10044" s="23">
        <v>60</v>
      </c>
      <c r="G10044" s="23">
        <v>40</v>
      </c>
      <c r="H10044" s="25">
        <v>20.99520493</v>
      </c>
    </row>
    <row r="10045" spans="1:8">
      <c r="A10045" s="23">
        <v>10042</v>
      </c>
      <c r="B10045" s="23">
        <v>2000</v>
      </c>
      <c r="C10045" s="23">
        <v>1</v>
      </c>
      <c r="D10045" s="23">
        <v>500</v>
      </c>
      <c r="E10045" s="23">
        <v>10</v>
      </c>
      <c r="F10045" s="23">
        <v>60</v>
      </c>
      <c r="G10045" s="23">
        <v>70</v>
      </c>
      <c r="H10045" s="25">
        <v>19.28469849</v>
      </c>
    </row>
    <row r="10046" spans="1:8">
      <c r="A10046" s="23">
        <v>10043</v>
      </c>
      <c r="B10046" s="23">
        <v>2000</v>
      </c>
      <c r="C10046" s="23">
        <v>1</v>
      </c>
      <c r="D10046" s="23">
        <v>500</v>
      </c>
      <c r="E10046" s="23">
        <v>10</v>
      </c>
      <c r="F10046" s="23">
        <v>60</v>
      </c>
      <c r="G10046" s="23">
        <v>100</v>
      </c>
      <c r="H10046" s="25">
        <v>17.92818832</v>
      </c>
    </row>
    <row r="10047" spans="1:8">
      <c r="A10047" s="23">
        <v>10044</v>
      </c>
      <c r="B10047" s="23">
        <v>2000</v>
      </c>
      <c r="C10047" s="23">
        <v>1</v>
      </c>
      <c r="D10047" s="23">
        <v>500</v>
      </c>
      <c r="E10047" s="23">
        <v>20</v>
      </c>
      <c r="F10047" s="23">
        <v>0</v>
      </c>
      <c r="G10047" s="23">
        <v>0</v>
      </c>
      <c r="H10047" s="25">
        <v>39.411556240000003</v>
      </c>
    </row>
    <row r="10048" spans="1:8">
      <c r="A10048" s="23">
        <v>10045</v>
      </c>
      <c r="B10048" s="23">
        <v>2000</v>
      </c>
      <c r="C10048" s="23">
        <v>1</v>
      </c>
      <c r="D10048" s="23">
        <v>500</v>
      </c>
      <c r="E10048" s="23">
        <v>20</v>
      </c>
      <c r="F10048" s="23">
        <v>0</v>
      </c>
      <c r="G10048" s="23">
        <v>5</v>
      </c>
      <c r="H10048" s="25">
        <v>36.20264435</v>
      </c>
    </row>
    <row r="10049" spans="1:8">
      <c r="A10049" s="23">
        <v>10046</v>
      </c>
      <c r="B10049" s="23">
        <v>2000</v>
      </c>
      <c r="C10049" s="23">
        <v>1</v>
      </c>
      <c r="D10049" s="23">
        <v>500</v>
      </c>
      <c r="E10049" s="23">
        <v>20</v>
      </c>
      <c r="F10049" s="23">
        <v>0</v>
      </c>
      <c r="G10049" s="23">
        <v>10</v>
      </c>
      <c r="H10049" s="25">
        <v>34.3597641</v>
      </c>
    </row>
    <row r="10050" spans="1:8">
      <c r="A10050" s="23">
        <v>10047</v>
      </c>
      <c r="B10050" s="23">
        <v>2000</v>
      </c>
      <c r="C10050" s="23">
        <v>1</v>
      </c>
      <c r="D10050" s="23">
        <v>500</v>
      </c>
      <c r="E10050" s="23">
        <v>20</v>
      </c>
      <c r="F10050" s="23">
        <v>0</v>
      </c>
      <c r="G10050" s="23">
        <v>40</v>
      </c>
      <c r="H10050" s="25">
        <v>30.174762730000001</v>
      </c>
    </row>
    <row r="10051" spans="1:8">
      <c r="A10051" s="23">
        <v>10048</v>
      </c>
      <c r="B10051" s="23">
        <v>2000</v>
      </c>
      <c r="C10051" s="23">
        <v>1</v>
      </c>
      <c r="D10051" s="23">
        <v>500</v>
      </c>
      <c r="E10051" s="23">
        <v>20</v>
      </c>
      <c r="F10051" s="23">
        <v>0</v>
      </c>
      <c r="G10051" s="23">
        <v>70</v>
      </c>
      <c r="H10051" s="25">
        <v>27.724205019999999</v>
      </c>
    </row>
    <row r="10052" spans="1:8">
      <c r="A10052" s="23">
        <v>10049</v>
      </c>
      <c r="B10052" s="23">
        <v>2000</v>
      </c>
      <c r="C10052" s="23">
        <v>1</v>
      </c>
      <c r="D10052" s="23">
        <v>500</v>
      </c>
      <c r="E10052" s="23">
        <v>20</v>
      </c>
      <c r="F10052" s="23">
        <v>0</v>
      </c>
      <c r="G10052" s="23">
        <v>100</v>
      </c>
      <c r="H10052" s="25">
        <v>25.747959139999999</v>
      </c>
    </row>
    <row r="10053" spans="1:8">
      <c r="A10053" s="23">
        <v>10050</v>
      </c>
      <c r="B10053" s="23">
        <v>2000</v>
      </c>
      <c r="C10053" s="23">
        <v>1</v>
      </c>
      <c r="D10053" s="23">
        <v>500</v>
      </c>
      <c r="E10053" s="23">
        <v>20</v>
      </c>
      <c r="F10053" s="23">
        <v>30</v>
      </c>
      <c r="G10053" s="23">
        <v>0</v>
      </c>
      <c r="H10053" s="25">
        <v>36.842224119999997</v>
      </c>
    </row>
    <row r="10054" spans="1:8">
      <c r="A10054" s="23">
        <v>10051</v>
      </c>
      <c r="B10054" s="23">
        <v>2000</v>
      </c>
      <c r="C10054" s="23">
        <v>1</v>
      </c>
      <c r="D10054" s="23">
        <v>500</v>
      </c>
      <c r="E10054" s="23">
        <v>20</v>
      </c>
      <c r="F10054" s="23">
        <v>30</v>
      </c>
      <c r="G10054" s="23">
        <v>5</v>
      </c>
      <c r="H10054" s="25">
        <v>33.719291689999999</v>
      </c>
    </row>
    <row r="10055" spans="1:8">
      <c r="A10055" s="23">
        <v>10052</v>
      </c>
      <c r="B10055" s="23">
        <v>2000</v>
      </c>
      <c r="C10055" s="23">
        <v>1</v>
      </c>
      <c r="D10055" s="23">
        <v>500</v>
      </c>
      <c r="E10055" s="23">
        <v>20</v>
      </c>
      <c r="F10055" s="23">
        <v>30</v>
      </c>
      <c r="G10055" s="23">
        <v>10</v>
      </c>
      <c r="H10055" s="25">
        <v>32.033966059999997</v>
      </c>
    </row>
    <row r="10056" spans="1:8">
      <c r="A10056" s="23">
        <v>10053</v>
      </c>
      <c r="B10056" s="23">
        <v>2000</v>
      </c>
      <c r="C10056" s="23">
        <v>1</v>
      </c>
      <c r="D10056" s="23">
        <v>500</v>
      </c>
      <c r="E10056" s="23">
        <v>20</v>
      </c>
      <c r="F10056" s="23">
        <v>30</v>
      </c>
      <c r="G10056" s="23">
        <v>40</v>
      </c>
      <c r="H10056" s="25">
        <v>28.100296019999998</v>
      </c>
    </row>
    <row r="10057" spans="1:8">
      <c r="A10057" s="23">
        <v>10054</v>
      </c>
      <c r="B10057" s="23">
        <v>2000</v>
      </c>
      <c r="C10057" s="23">
        <v>1</v>
      </c>
      <c r="D10057" s="23">
        <v>500</v>
      </c>
      <c r="E10057" s="23">
        <v>20</v>
      </c>
      <c r="F10057" s="23">
        <v>30</v>
      </c>
      <c r="G10057" s="23">
        <v>70</v>
      </c>
      <c r="H10057" s="25">
        <v>25.821605680000001</v>
      </c>
    </row>
    <row r="10058" spans="1:8">
      <c r="A10058" s="23">
        <v>10055</v>
      </c>
      <c r="B10058" s="23">
        <v>2000</v>
      </c>
      <c r="C10058" s="23">
        <v>1</v>
      </c>
      <c r="D10058" s="23">
        <v>500</v>
      </c>
      <c r="E10058" s="23">
        <v>20</v>
      </c>
      <c r="F10058" s="23">
        <v>30</v>
      </c>
      <c r="G10058" s="23">
        <v>100</v>
      </c>
      <c r="H10058" s="25">
        <v>24.000694280000001</v>
      </c>
    </row>
    <row r="10059" spans="1:8">
      <c r="A10059" s="23">
        <v>10056</v>
      </c>
      <c r="B10059" s="23">
        <v>2000</v>
      </c>
      <c r="C10059" s="23">
        <v>1</v>
      </c>
      <c r="D10059" s="23">
        <v>500</v>
      </c>
      <c r="E10059" s="23">
        <v>20</v>
      </c>
      <c r="F10059" s="23">
        <v>60</v>
      </c>
      <c r="G10059" s="23">
        <v>0</v>
      </c>
      <c r="H10059" s="25">
        <v>28.54502106</v>
      </c>
    </row>
    <row r="10060" spans="1:8">
      <c r="A10060" s="23">
        <v>10057</v>
      </c>
      <c r="B10060" s="23">
        <v>2000</v>
      </c>
      <c r="C10060" s="23">
        <v>1</v>
      </c>
      <c r="D10060" s="23">
        <v>500</v>
      </c>
      <c r="E10060" s="23">
        <v>20</v>
      </c>
      <c r="F10060" s="23">
        <v>60</v>
      </c>
      <c r="G10060" s="23">
        <v>5</v>
      </c>
      <c r="H10060" s="25">
        <v>25.574361799999998</v>
      </c>
    </row>
    <row r="10061" spans="1:8">
      <c r="A10061" s="23">
        <v>10058</v>
      </c>
      <c r="B10061" s="23">
        <v>2000</v>
      </c>
      <c r="C10061" s="23">
        <v>1</v>
      </c>
      <c r="D10061" s="23">
        <v>500</v>
      </c>
      <c r="E10061" s="23">
        <v>20</v>
      </c>
      <c r="F10061" s="23">
        <v>60</v>
      </c>
      <c r="G10061" s="23">
        <v>10</v>
      </c>
      <c r="H10061" s="25">
        <v>24.275980000000001</v>
      </c>
    </row>
    <row r="10062" spans="1:8">
      <c r="A10062" s="23">
        <v>10059</v>
      </c>
      <c r="B10062" s="23">
        <v>2000</v>
      </c>
      <c r="C10062" s="23">
        <v>1</v>
      </c>
      <c r="D10062" s="23">
        <v>500</v>
      </c>
      <c r="E10062" s="23">
        <v>20</v>
      </c>
      <c r="F10062" s="23">
        <v>60</v>
      </c>
      <c r="G10062" s="23">
        <v>40</v>
      </c>
      <c r="H10062" s="25">
        <v>21.234050750000002</v>
      </c>
    </row>
    <row r="10063" spans="1:8">
      <c r="A10063" s="23">
        <v>10060</v>
      </c>
      <c r="B10063" s="23">
        <v>2000</v>
      </c>
      <c r="C10063" s="23">
        <v>1</v>
      </c>
      <c r="D10063" s="23">
        <v>500</v>
      </c>
      <c r="E10063" s="23">
        <v>20</v>
      </c>
      <c r="F10063" s="23">
        <v>60</v>
      </c>
      <c r="G10063" s="23">
        <v>70</v>
      </c>
      <c r="H10063" s="25">
        <v>19.48051834</v>
      </c>
    </row>
    <row r="10064" spans="1:8">
      <c r="A10064" s="23">
        <v>10061</v>
      </c>
      <c r="B10064" s="23">
        <v>2000</v>
      </c>
      <c r="C10064" s="23">
        <v>1</v>
      </c>
      <c r="D10064" s="23">
        <v>500</v>
      </c>
      <c r="E10064" s="23">
        <v>20</v>
      </c>
      <c r="F10064" s="23">
        <v>60</v>
      </c>
      <c r="G10064" s="23">
        <v>100</v>
      </c>
      <c r="H10064" s="25">
        <v>18.09168434</v>
      </c>
    </row>
    <row r="10065" spans="1:8">
      <c r="A10065" s="23">
        <v>10062</v>
      </c>
      <c r="B10065" s="23">
        <v>2000</v>
      </c>
      <c r="C10065" s="23">
        <v>1</v>
      </c>
      <c r="D10065" s="23">
        <v>500</v>
      </c>
      <c r="E10065" s="23">
        <v>50</v>
      </c>
      <c r="F10065" s="23">
        <v>0</v>
      </c>
      <c r="G10065" s="23">
        <v>0</v>
      </c>
      <c r="H10065" s="25">
        <v>39.86383438</v>
      </c>
    </row>
    <row r="10066" spans="1:8">
      <c r="A10066" s="23">
        <v>10063</v>
      </c>
      <c r="B10066" s="23">
        <v>2000</v>
      </c>
      <c r="C10066" s="23">
        <v>1</v>
      </c>
      <c r="D10066" s="23">
        <v>500</v>
      </c>
      <c r="E10066" s="23">
        <v>50</v>
      </c>
      <c r="F10066" s="23">
        <v>0</v>
      </c>
      <c r="G10066" s="23">
        <v>5</v>
      </c>
      <c r="H10066" s="25">
        <v>36.5945015</v>
      </c>
    </row>
    <row r="10067" spans="1:8">
      <c r="A10067" s="23">
        <v>10064</v>
      </c>
      <c r="B10067" s="23">
        <v>2000</v>
      </c>
      <c r="C10067" s="23">
        <v>1</v>
      </c>
      <c r="D10067" s="23">
        <v>500</v>
      </c>
      <c r="E10067" s="23">
        <v>50</v>
      </c>
      <c r="F10067" s="23">
        <v>0</v>
      </c>
      <c r="G10067" s="23">
        <v>10</v>
      </c>
      <c r="H10067" s="25">
        <v>34.712371830000002</v>
      </c>
    </row>
    <row r="10068" spans="1:8">
      <c r="A10068" s="23">
        <v>10065</v>
      </c>
      <c r="B10068" s="23">
        <v>2000</v>
      </c>
      <c r="C10068" s="23">
        <v>1</v>
      </c>
      <c r="D10068" s="23">
        <v>500</v>
      </c>
      <c r="E10068" s="23">
        <v>50</v>
      </c>
      <c r="F10068" s="23">
        <v>0</v>
      </c>
      <c r="G10068" s="23">
        <v>40</v>
      </c>
      <c r="H10068" s="25">
        <v>30.448192599999999</v>
      </c>
    </row>
    <row r="10069" spans="1:8">
      <c r="A10069" s="23">
        <v>10066</v>
      </c>
      <c r="B10069" s="23">
        <v>2000</v>
      </c>
      <c r="C10069" s="23">
        <v>1</v>
      </c>
      <c r="D10069" s="23">
        <v>500</v>
      </c>
      <c r="E10069" s="23">
        <v>50</v>
      </c>
      <c r="F10069" s="23">
        <v>0</v>
      </c>
      <c r="G10069" s="23">
        <v>70</v>
      </c>
      <c r="H10069" s="25">
        <v>27.94964409</v>
      </c>
    </row>
    <row r="10070" spans="1:8">
      <c r="A10070" s="23">
        <v>10067</v>
      </c>
      <c r="B10070" s="23">
        <v>2000</v>
      </c>
      <c r="C10070" s="23">
        <v>1</v>
      </c>
      <c r="D10070" s="23">
        <v>500</v>
      </c>
      <c r="E10070" s="23">
        <v>50</v>
      </c>
      <c r="F10070" s="23">
        <v>0</v>
      </c>
      <c r="G10070" s="23">
        <v>100</v>
      </c>
      <c r="H10070" s="25">
        <v>25.937240599999999</v>
      </c>
    </row>
    <row r="10071" spans="1:8">
      <c r="A10071" s="23">
        <v>10068</v>
      </c>
      <c r="B10071" s="23">
        <v>2000</v>
      </c>
      <c r="C10071" s="23">
        <v>1</v>
      </c>
      <c r="D10071" s="23">
        <v>500</v>
      </c>
      <c r="E10071" s="23">
        <v>50</v>
      </c>
      <c r="F10071" s="23">
        <v>30</v>
      </c>
      <c r="G10071" s="23">
        <v>0</v>
      </c>
      <c r="H10071" s="25">
        <v>37.238365170000002</v>
      </c>
    </row>
    <row r="10072" spans="1:8">
      <c r="A10072" s="23">
        <v>10069</v>
      </c>
      <c r="B10072" s="23">
        <v>2000</v>
      </c>
      <c r="C10072" s="23">
        <v>1</v>
      </c>
      <c r="D10072" s="23">
        <v>500</v>
      </c>
      <c r="E10072" s="23">
        <v>50</v>
      </c>
      <c r="F10072" s="23">
        <v>30</v>
      </c>
      <c r="G10072" s="23">
        <v>5</v>
      </c>
      <c r="H10072" s="25">
        <v>34.051853180000002</v>
      </c>
    </row>
    <row r="10073" spans="1:8">
      <c r="A10073" s="23">
        <v>10070</v>
      </c>
      <c r="B10073" s="23">
        <v>2000</v>
      </c>
      <c r="C10073" s="23">
        <v>1</v>
      </c>
      <c r="D10073" s="23">
        <v>500</v>
      </c>
      <c r="E10073" s="23">
        <v>50</v>
      </c>
      <c r="F10073" s="23">
        <v>30</v>
      </c>
      <c r="G10073" s="23">
        <v>10</v>
      </c>
      <c r="H10073" s="25">
        <v>32.333805079999998</v>
      </c>
    </row>
    <row r="10074" spans="1:8">
      <c r="A10074" s="23">
        <v>10071</v>
      </c>
      <c r="B10074" s="23">
        <v>2000</v>
      </c>
      <c r="C10074" s="23">
        <v>1</v>
      </c>
      <c r="D10074" s="23">
        <v>500</v>
      </c>
      <c r="E10074" s="23">
        <v>50</v>
      </c>
      <c r="F10074" s="23">
        <v>30</v>
      </c>
      <c r="G10074" s="23">
        <v>40</v>
      </c>
      <c r="H10074" s="25">
        <v>28.334251399999999</v>
      </c>
    </row>
    <row r="10075" spans="1:8">
      <c r="A10075" s="23">
        <v>10072</v>
      </c>
      <c r="B10075" s="23">
        <v>2000</v>
      </c>
      <c r="C10075" s="23">
        <v>1</v>
      </c>
      <c r="D10075" s="23">
        <v>500</v>
      </c>
      <c r="E10075" s="23">
        <v>50</v>
      </c>
      <c r="F10075" s="23">
        <v>30</v>
      </c>
      <c r="G10075" s="23">
        <v>70</v>
      </c>
      <c r="H10075" s="25">
        <v>26.013990400000001</v>
      </c>
    </row>
    <row r="10076" spans="1:8">
      <c r="A10076" s="23">
        <v>10073</v>
      </c>
      <c r="B10076" s="23">
        <v>2000</v>
      </c>
      <c r="C10076" s="23">
        <v>1</v>
      </c>
      <c r="D10076" s="23">
        <v>500</v>
      </c>
      <c r="E10076" s="23">
        <v>50</v>
      </c>
      <c r="F10076" s="23">
        <v>30</v>
      </c>
      <c r="G10076" s="23">
        <v>100</v>
      </c>
      <c r="H10076" s="25">
        <v>24.161907200000002</v>
      </c>
    </row>
    <row r="10077" spans="1:8">
      <c r="A10077" s="23">
        <v>10074</v>
      </c>
      <c r="B10077" s="23">
        <v>2000</v>
      </c>
      <c r="C10077" s="23">
        <v>1</v>
      </c>
      <c r="D10077" s="23">
        <v>500</v>
      </c>
      <c r="E10077" s="23">
        <v>50</v>
      </c>
      <c r="F10077" s="23">
        <v>60</v>
      </c>
      <c r="G10077" s="23">
        <v>0</v>
      </c>
      <c r="H10077" s="25">
        <v>28.776720050000002</v>
      </c>
    </row>
    <row r="10078" spans="1:8">
      <c r="A10078" s="23">
        <v>10075</v>
      </c>
      <c r="B10078" s="23">
        <v>2000</v>
      </c>
      <c r="C10078" s="23">
        <v>1</v>
      </c>
      <c r="D10078" s="23">
        <v>500</v>
      </c>
      <c r="E10078" s="23">
        <v>50</v>
      </c>
      <c r="F10078" s="23">
        <v>60</v>
      </c>
      <c r="G10078" s="23">
        <v>5</v>
      </c>
      <c r="H10078" s="25">
        <v>25.76207161</v>
      </c>
    </row>
    <row r="10079" spans="1:8">
      <c r="A10079" s="23">
        <v>10076</v>
      </c>
      <c r="B10079" s="23">
        <v>2000</v>
      </c>
      <c r="C10079" s="23">
        <v>1</v>
      </c>
      <c r="D10079" s="23">
        <v>500</v>
      </c>
      <c r="E10079" s="23">
        <v>50</v>
      </c>
      <c r="F10079" s="23">
        <v>60</v>
      </c>
      <c r="G10079" s="23">
        <v>10</v>
      </c>
      <c r="H10079" s="25">
        <v>24.445678709999999</v>
      </c>
    </row>
    <row r="10080" spans="1:8">
      <c r="A10080" s="23">
        <v>10077</v>
      </c>
      <c r="B10080" s="23">
        <v>2000</v>
      </c>
      <c r="C10080" s="23">
        <v>1</v>
      </c>
      <c r="D10080" s="23">
        <v>500</v>
      </c>
      <c r="E10080" s="23">
        <v>50</v>
      </c>
      <c r="F10080" s="23">
        <v>60</v>
      </c>
      <c r="G10080" s="23">
        <v>40</v>
      </c>
      <c r="H10080" s="25">
        <v>21.36909103</v>
      </c>
    </row>
    <row r="10081" spans="1:8">
      <c r="A10081" s="23">
        <v>10078</v>
      </c>
      <c r="B10081" s="23">
        <v>2000</v>
      </c>
      <c r="C10081" s="23">
        <v>1</v>
      </c>
      <c r="D10081" s="23">
        <v>500</v>
      </c>
      <c r="E10081" s="23">
        <v>50</v>
      </c>
      <c r="F10081" s="23">
        <v>60</v>
      </c>
      <c r="G10081" s="23">
        <v>70</v>
      </c>
      <c r="H10081" s="25">
        <v>19.59160996</v>
      </c>
    </row>
    <row r="10082" spans="1:8">
      <c r="A10082" s="23">
        <v>10079</v>
      </c>
      <c r="B10082" s="23">
        <v>2000</v>
      </c>
      <c r="C10082" s="23">
        <v>1</v>
      </c>
      <c r="D10082" s="23">
        <v>500</v>
      </c>
      <c r="E10082" s="23">
        <v>50</v>
      </c>
      <c r="F10082" s="23">
        <v>60</v>
      </c>
      <c r="G10082" s="23">
        <v>100</v>
      </c>
      <c r="H10082" s="25">
        <v>18.184757229999999</v>
      </c>
    </row>
    <row r="10083" spans="1:8">
      <c r="A10083" s="23">
        <v>10080</v>
      </c>
      <c r="B10083" s="23">
        <v>2000</v>
      </c>
      <c r="C10083" s="23">
        <v>1</v>
      </c>
      <c r="D10083" s="23">
        <v>1000</v>
      </c>
      <c r="E10083" s="23">
        <v>1</v>
      </c>
      <c r="F10083" s="23">
        <v>0</v>
      </c>
      <c r="G10083" s="23">
        <v>0</v>
      </c>
      <c r="H10083" s="25">
        <v>28.220928189999999</v>
      </c>
    </row>
    <row r="10084" spans="1:8">
      <c r="A10084" s="23">
        <v>10081</v>
      </c>
      <c r="B10084" s="23">
        <v>2000</v>
      </c>
      <c r="C10084" s="23">
        <v>1</v>
      </c>
      <c r="D10084" s="23">
        <v>1000</v>
      </c>
      <c r="E10084" s="23">
        <v>1</v>
      </c>
      <c r="F10084" s="23">
        <v>0</v>
      </c>
      <c r="G10084" s="23">
        <v>5</v>
      </c>
      <c r="H10084" s="25">
        <v>26.672559740000001</v>
      </c>
    </row>
    <row r="10085" spans="1:8">
      <c r="A10085" s="23">
        <v>10082</v>
      </c>
      <c r="B10085" s="23">
        <v>2000</v>
      </c>
      <c r="C10085" s="23">
        <v>1</v>
      </c>
      <c r="D10085" s="23">
        <v>1000</v>
      </c>
      <c r="E10085" s="23">
        <v>1</v>
      </c>
      <c r="F10085" s="23">
        <v>0</v>
      </c>
      <c r="G10085" s="23">
        <v>10</v>
      </c>
      <c r="H10085" s="25">
        <v>25.750522610000001</v>
      </c>
    </row>
    <row r="10086" spans="1:8">
      <c r="A10086" s="23">
        <v>10083</v>
      </c>
      <c r="B10086" s="23">
        <v>2000</v>
      </c>
      <c r="C10086" s="23">
        <v>1</v>
      </c>
      <c r="D10086" s="23">
        <v>1000</v>
      </c>
      <c r="E10086" s="23">
        <v>1</v>
      </c>
      <c r="F10086" s="23">
        <v>0</v>
      </c>
      <c r="G10086" s="23">
        <v>40</v>
      </c>
      <c r="H10086" s="25">
        <v>23.655105590000002</v>
      </c>
    </row>
    <row r="10087" spans="1:8">
      <c r="A10087" s="23">
        <v>10084</v>
      </c>
      <c r="B10087" s="23">
        <v>2000</v>
      </c>
      <c r="C10087" s="23">
        <v>1</v>
      </c>
      <c r="D10087" s="23">
        <v>1000</v>
      </c>
      <c r="E10087" s="23">
        <v>1</v>
      </c>
      <c r="F10087" s="23">
        <v>0</v>
      </c>
      <c r="G10087" s="23">
        <v>70</v>
      </c>
      <c r="H10087" s="25">
        <v>22.32595062</v>
      </c>
    </row>
    <row r="10088" spans="1:8">
      <c r="A10088" s="23">
        <v>10085</v>
      </c>
      <c r="B10088" s="23">
        <v>2000</v>
      </c>
      <c r="C10088" s="23">
        <v>1</v>
      </c>
      <c r="D10088" s="23">
        <v>1000</v>
      </c>
      <c r="E10088" s="23">
        <v>1</v>
      </c>
      <c r="F10088" s="23">
        <v>0</v>
      </c>
      <c r="G10088" s="23">
        <v>100</v>
      </c>
      <c r="H10088" s="25">
        <v>21.17928886</v>
      </c>
    </row>
    <row r="10089" spans="1:8">
      <c r="A10089" s="23">
        <v>10086</v>
      </c>
      <c r="B10089" s="23">
        <v>2000</v>
      </c>
      <c r="C10089" s="23">
        <v>1</v>
      </c>
      <c r="D10089" s="23">
        <v>1000</v>
      </c>
      <c r="E10089" s="23">
        <v>1</v>
      </c>
      <c r="F10089" s="23">
        <v>30</v>
      </c>
      <c r="G10089" s="23">
        <v>0</v>
      </c>
      <c r="H10089" s="25">
        <v>27.134071349999999</v>
      </c>
    </row>
    <row r="10090" spans="1:8">
      <c r="A10090" s="23">
        <v>10087</v>
      </c>
      <c r="B10090" s="23">
        <v>2000</v>
      </c>
      <c r="C10090" s="23">
        <v>1</v>
      </c>
      <c r="D10090" s="23">
        <v>1000</v>
      </c>
      <c r="E10090" s="23">
        <v>1</v>
      </c>
      <c r="F10090" s="23">
        <v>30</v>
      </c>
      <c r="G10090" s="23">
        <v>5</v>
      </c>
      <c r="H10090" s="25">
        <v>25.510665889999999</v>
      </c>
    </row>
    <row r="10091" spans="1:8">
      <c r="A10091" s="23">
        <v>10088</v>
      </c>
      <c r="B10091" s="23">
        <v>2000</v>
      </c>
      <c r="C10091" s="23">
        <v>1</v>
      </c>
      <c r="D10091" s="23">
        <v>1000</v>
      </c>
      <c r="E10091" s="23">
        <v>1</v>
      </c>
      <c r="F10091" s="23">
        <v>30</v>
      </c>
      <c r="G10091" s="23">
        <v>10</v>
      </c>
      <c r="H10091" s="25">
        <v>24.60959244</v>
      </c>
    </row>
    <row r="10092" spans="1:8">
      <c r="A10092" s="23">
        <v>10089</v>
      </c>
      <c r="B10092" s="23">
        <v>2000</v>
      </c>
      <c r="C10092" s="23">
        <v>1</v>
      </c>
      <c r="D10092" s="23">
        <v>1000</v>
      </c>
      <c r="E10092" s="23">
        <v>1</v>
      </c>
      <c r="F10092" s="23">
        <v>30</v>
      </c>
      <c r="G10092" s="23">
        <v>40</v>
      </c>
      <c r="H10092" s="25">
        <v>22.51130676</v>
      </c>
    </row>
    <row r="10093" spans="1:8">
      <c r="A10093" s="23">
        <v>10090</v>
      </c>
      <c r="B10093" s="23">
        <v>2000</v>
      </c>
      <c r="C10093" s="23">
        <v>1</v>
      </c>
      <c r="D10093" s="23">
        <v>1000</v>
      </c>
      <c r="E10093" s="23">
        <v>1</v>
      </c>
      <c r="F10093" s="23">
        <v>30</v>
      </c>
      <c r="G10093" s="23">
        <v>70</v>
      </c>
      <c r="H10093" s="25">
        <v>21.193571089999999</v>
      </c>
    </row>
    <row r="10094" spans="1:8">
      <c r="A10094" s="23">
        <v>10091</v>
      </c>
      <c r="B10094" s="23">
        <v>2000</v>
      </c>
      <c r="C10094" s="23">
        <v>1</v>
      </c>
      <c r="D10094" s="23">
        <v>1000</v>
      </c>
      <c r="E10094" s="23">
        <v>1</v>
      </c>
      <c r="F10094" s="23">
        <v>30</v>
      </c>
      <c r="G10094" s="23">
        <v>100</v>
      </c>
      <c r="H10094" s="25">
        <v>20.058748250000001</v>
      </c>
    </row>
    <row r="10095" spans="1:8">
      <c r="A10095" s="23">
        <v>10092</v>
      </c>
      <c r="B10095" s="23">
        <v>2000</v>
      </c>
      <c r="C10095" s="23">
        <v>1</v>
      </c>
      <c r="D10095" s="23">
        <v>1000</v>
      </c>
      <c r="E10095" s="23">
        <v>1</v>
      </c>
      <c r="F10095" s="23">
        <v>60</v>
      </c>
      <c r="G10095" s="23">
        <v>0</v>
      </c>
      <c r="H10095" s="25">
        <v>22.940574649999999</v>
      </c>
    </row>
    <row r="10096" spans="1:8">
      <c r="A10096" s="23">
        <v>10093</v>
      </c>
      <c r="B10096" s="23">
        <v>2000</v>
      </c>
      <c r="C10096" s="23">
        <v>1</v>
      </c>
      <c r="D10096" s="23">
        <v>1000</v>
      </c>
      <c r="E10096" s="23">
        <v>1</v>
      </c>
      <c r="F10096" s="23">
        <v>60</v>
      </c>
      <c r="G10096" s="23">
        <v>5</v>
      </c>
      <c r="H10096" s="25">
        <v>21.034328460000001</v>
      </c>
    </row>
    <row r="10097" spans="1:8">
      <c r="A10097" s="23">
        <v>10094</v>
      </c>
      <c r="B10097" s="23">
        <v>2000</v>
      </c>
      <c r="C10097" s="23">
        <v>1</v>
      </c>
      <c r="D10097" s="23">
        <v>1000</v>
      </c>
      <c r="E10097" s="23">
        <v>1</v>
      </c>
      <c r="F10097" s="23">
        <v>60</v>
      </c>
      <c r="G10097" s="23">
        <v>10</v>
      </c>
      <c r="H10097" s="25">
        <v>20.155735020000002</v>
      </c>
    </row>
    <row r="10098" spans="1:8">
      <c r="A10098" s="23">
        <v>10095</v>
      </c>
      <c r="B10098" s="23">
        <v>2000</v>
      </c>
      <c r="C10098" s="23">
        <v>1</v>
      </c>
      <c r="D10098" s="23">
        <v>1000</v>
      </c>
      <c r="E10098" s="23">
        <v>1</v>
      </c>
      <c r="F10098" s="23">
        <v>60</v>
      </c>
      <c r="G10098" s="23">
        <v>40</v>
      </c>
      <c r="H10098" s="25">
        <v>18.198627470000002</v>
      </c>
    </row>
    <row r="10099" spans="1:8">
      <c r="A10099" s="23">
        <v>10096</v>
      </c>
      <c r="B10099" s="23">
        <v>2000</v>
      </c>
      <c r="C10099" s="23">
        <v>1</v>
      </c>
      <c r="D10099" s="23">
        <v>1000</v>
      </c>
      <c r="E10099" s="23">
        <v>1</v>
      </c>
      <c r="F10099" s="23">
        <v>60</v>
      </c>
      <c r="G10099" s="23">
        <v>70</v>
      </c>
      <c r="H10099" s="25">
        <v>17.00942993</v>
      </c>
    </row>
    <row r="10100" spans="1:8">
      <c r="A10100" s="23">
        <v>10097</v>
      </c>
      <c r="B10100" s="23">
        <v>2000</v>
      </c>
      <c r="C10100" s="23">
        <v>1</v>
      </c>
      <c r="D10100" s="23">
        <v>1000</v>
      </c>
      <c r="E10100" s="23">
        <v>1</v>
      </c>
      <c r="F10100" s="23">
        <v>60</v>
      </c>
      <c r="G10100" s="23">
        <v>100</v>
      </c>
      <c r="H10100" s="25">
        <v>16.003423690000002</v>
      </c>
    </row>
    <row r="10101" spans="1:8">
      <c r="A10101" s="23">
        <v>10098</v>
      </c>
      <c r="B10101" s="23">
        <v>2000</v>
      </c>
      <c r="C10101" s="23">
        <v>1</v>
      </c>
      <c r="D10101" s="23">
        <v>1000</v>
      </c>
      <c r="E10101" s="23">
        <v>5</v>
      </c>
      <c r="F10101" s="23">
        <v>0</v>
      </c>
      <c r="G10101" s="23">
        <v>0</v>
      </c>
      <c r="H10101" s="25">
        <v>38.390785219999998</v>
      </c>
    </row>
    <row r="10102" spans="1:8">
      <c r="A10102" s="23">
        <v>10099</v>
      </c>
      <c r="B10102" s="23">
        <v>2000</v>
      </c>
      <c r="C10102" s="23">
        <v>1</v>
      </c>
      <c r="D10102" s="23">
        <v>1000</v>
      </c>
      <c r="E10102" s="23">
        <v>5</v>
      </c>
      <c r="F10102" s="23">
        <v>0</v>
      </c>
      <c r="G10102" s="23">
        <v>5</v>
      </c>
      <c r="H10102" s="25">
        <v>35.348518370000001</v>
      </c>
    </row>
    <row r="10103" spans="1:8">
      <c r="A10103" s="23">
        <v>10100</v>
      </c>
      <c r="B10103" s="23">
        <v>2000</v>
      </c>
      <c r="C10103" s="23">
        <v>1</v>
      </c>
      <c r="D10103" s="23">
        <v>1000</v>
      </c>
      <c r="E10103" s="23">
        <v>5</v>
      </c>
      <c r="F10103" s="23">
        <v>0</v>
      </c>
      <c r="G10103" s="23">
        <v>10</v>
      </c>
      <c r="H10103" s="25">
        <v>33.599399570000003</v>
      </c>
    </row>
    <row r="10104" spans="1:8">
      <c r="A10104" s="23">
        <v>10101</v>
      </c>
      <c r="B10104" s="23">
        <v>2000</v>
      </c>
      <c r="C10104" s="23">
        <v>1</v>
      </c>
      <c r="D10104" s="23">
        <v>1000</v>
      </c>
      <c r="E10104" s="23">
        <v>5</v>
      </c>
      <c r="F10104" s="23">
        <v>0</v>
      </c>
      <c r="G10104" s="23">
        <v>40</v>
      </c>
      <c r="H10104" s="25">
        <v>29.59818649</v>
      </c>
    </row>
    <row r="10105" spans="1:8">
      <c r="A10105" s="23">
        <v>10102</v>
      </c>
      <c r="B10105" s="23">
        <v>2000</v>
      </c>
      <c r="C10105" s="23">
        <v>1</v>
      </c>
      <c r="D10105" s="23">
        <v>1000</v>
      </c>
      <c r="E10105" s="23">
        <v>5</v>
      </c>
      <c r="F10105" s="23">
        <v>0</v>
      </c>
      <c r="G10105" s="23">
        <v>70</v>
      </c>
      <c r="H10105" s="25">
        <v>27.25496674</v>
      </c>
    </row>
    <row r="10106" spans="1:8">
      <c r="A10106" s="23">
        <v>10103</v>
      </c>
      <c r="B10106" s="23">
        <v>2000</v>
      </c>
      <c r="C10106" s="23">
        <v>1</v>
      </c>
      <c r="D10106" s="23">
        <v>1000</v>
      </c>
      <c r="E10106" s="23">
        <v>5</v>
      </c>
      <c r="F10106" s="23">
        <v>0</v>
      </c>
      <c r="G10106" s="23">
        <v>100</v>
      </c>
      <c r="H10106" s="25">
        <v>25.359092709999999</v>
      </c>
    </row>
    <row r="10107" spans="1:8">
      <c r="A10107" s="23">
        <v>10104</v>
      </c>
      <c r="B10107" s="23">
        <v>2000</v>
      </c>
      <c r="C10107" s="23">
        <v>1</v>
      </c>
      <c r="D10107" s="23">
        <v>1000</v>
      </c>
      <c r="E10107" s="23">
        <v>5</v>
      </c>
      <c r="F10107" s="23">
        <v>30</v>
      </c>
      <c r="G10107" s="23">
        <v>0</v>
      </c>
      <c r="H10107" s="25">
        <v>35.974945069999997</v>
      </c>
    </row>
    <row r="10108" spans="1:8">
      <c r="A10108" s="23">
        <v>10105</v>
      </c>
      <c r="B10108" s="23">
        <v>2000</v>
      </c>
      <c r="C10108" s="23">
        <v>1</v>
      </c>
      <c r="D10108" s="23">
        <v>1000</v>
      </c>
      <c r="E10108" s="23">
        <v>5</v>
      </c>
      <c r="F10108" s="23">
        <v>30</v>
      </c>
      <c r="G10108" s="23">
        <v>5</v>
      </c>
      <c r="H10108" s="25">
        <v>33.004520419999999</v>
      </c>
    </row>
    <row r="10109" spans="1:8">
      <c r="A10109" s="23">
        <v>10106</v>
      </c>
      <c r="B10109" s="23">
        <v>2000</v>
      </c>
      <c r="C10109" s="23">
        <v>1</v>
      </c>
      <c r="D10109" s="23">
        <v>1000</v>
      </c>
      <c r="E10109" s="23">
        <v>5</v>
      </c>
      <c r="F10109" s="23">
        <v>30</v>
      </c>
      <c r="G10109" s="23">
        <v>10</v>
      </c>
      <c r="H10109" s="25">
        <v>31.385066989999999</v>
      </c>
    </row>
    <row r="10110" spans="1:8">
      <c r="A10110" s="23">
        <v>10107</v>
      </c>
      <c r="B10110" s="23">
        <v>2000</v>
      </c>
      <c r="C10110" s="23">
        <v>1</v>
      </c>
      <c r="D10110" s="23">
        <v>1000</v>
      </c>
      <c r="E10110" s="23">
        <v>5</v>
      </c>
      <c r="F10110" s="23">
        <v>30</v>
      </c>
      <c r="G10110" s="23">
        <v>40</v>
      </c>
      <c r="H10110" s="25">
        <v>27.61233902</v>
      </c>
    </row>
    <row r="10111" spans="1:8">
      <c r="A10111" s="23">
        <v>10108</v>
      </c>
      <c r="B10111" s="23">
        <v>2000</v>
      </c>
      <c r="C10111" s="23">
        <v>1</v>
      </c>
      <c r="D10111" s="23">
        <v>1000</v>
      </c>
      <c r="E10111" s="23">
        <v>5</v>
      </c>
      <c r="F10111" s="23">
        <v>30</v>
      </c>
      <c r="G10111" s="23">
        <v>70</v>
      </c>
      <c r="H10111" s="25">
        <v>25.426256179999999</v>
      </c>
    </row>
    <row r="10112" spans="1:8">
      <c r="A10112" s="23">
        <v>10109</v>
      </c>
      <c r="B10112" s="23">
        <v>2000</v>
      </c>
      <c r="C10112" s="23">
        <v>1</v>
      </c>
      <c r="D10112" s="23">
        <v>1000</v>
      </c>
      <c r="E10112" s="23">
        <v>5</v>
      </c>
      <c r="F10112" s="23">
        <v>30</v>
      </c>
      <c r="G10112" s="23">
        <v>100</v>
      </c>
      <c r="H10112" s="25">
        <v>23.66592979</v>
      </c>
    </row>
    <row r="10113" spans="1:8">
      <c r="A10113" s="23">
        <v>10110</v>
      </c>
      <c r="B10113" s="23">
        <v>2000</v>
      </c>
      <c r="C10113" s="23">
        <v>1</v>
      </c>
      <c r="D10113" s="23">
        <v>1000</v>
      </c>
      <c r="E10113" s="23">
        <v>5</v>
      </c>
      <c r="F10113" s="23">
        <v>60</v>
      </c>
      <c r="G10113" s="23">
        <v>0</v>
      </c>
      <c r="H10113" s="25">
        <v>28.05988121</v>
      </c>
    </row>
    <row r="10114" spans="1:8">
      <c r="A10114" s="23">
        <v>10111</v>
      </c>
      <c r="B10114" s="23">
        <v>2000</v>
      </c>
      <c r="C10114" s="23">
        <v>1</v>
      </c>
      <c r="D10114" s="23">
        <v>1000</v>
      </c>
      <c r="E10114" s="23">
        <v>5</v>
      </c>
      <c r="F10114" s="23">
        <v>60</v>
      </c>
      <c r="G10114" s="23">
        <v>5</v>
      </c>
      <c r="H10114" s="25">
        <v>25.189315799999999</v>
      </c>
    </row>
    <row r="10115" spans="1:8">
      <c r="A10115" s="23">
        <v>10112</v>
      </c>
      <c r="B10115" s="23">
        <v>2000</v>
      </c>
      <c r="C10115" s="23">
        <v>1</v>
      </c>
      <c r="D10115" s="23">
        <v>1000</v>
      </c>
      <c r="E10115" s="23">
        <v>5</v>
      </c>
      <c r="F10115" s="23">
        <v>60</v>
      </c>
      <c r="G10115" s="23">
        <v>10</v>
      </c>
      <c r="H10115" s="25">
        <v>23.93171692</v>
      </c>
    </row>
    <row r="10116" spans="1:8">
      <c r="A10116" s="23">
        <v>10113</v>
      </c>
      <c r="B10116" s="23">
        <v>2000</v>
      </c>
      <c r="C10116" s="23">
        <v>1</v>
      </c>
      <c r="D10116" s="23">
        <v>1000</v>
      </c>
      <c r="E10116" s="23">
        <v>5</v>
      </c>
      <c r="F10116" s="23">
        <v>60</v>
      </c>
      <c r="G10116" s="23">
        <v>40</v>
      </c>
      <c r="H10116" s="25">
        <v>20.964239119999998</v>
      </c>
    </row>
    <row r="10117" spans="1:8">
      <c r="A10117" s="23">
        <v>10114</v>
      </c>
      <c r="B10117" s="23">
        <v>2000</v>
      </c>
      <c r="C10117" s="23">
        <v>1</v>
      </c>
      <c r="D10117" s="23">
        <v>1000</v>
      </c>
      <c r="E10117" s="23">
        <v>5</v>
      </c>
      <c r="F10117" s="23">
        <v>60</v>
      </c>
      <c r="G10117" s="23">
        <v>70</v>
      </c>
      <c r="H10117" s="25">
        <v>19.260929109999999</v>
      </c>
    </row>
    <row r="10118" spans="1:8">
      <c r="A10118" s="23">
        <v>10115</v>
      </c>
      <c r="B10118" s="23">
        <v>2000</v>
      </c>
      <c r="C10118" s="23">
        <v>1</v>
      </c>
      <c r="D10118" s="23">
        <v>1000</v>
      </c>
      <c r="E10118" s="23">
        <v>5</v>
      </c>
      <c r="F10118" s="23">
        <v>60</v>
      </c>
      <c r="G10118" s="23">
        <v>100</v>
      </c>
      <c r="H10118" s="25">
        <v>17.90962601</v>
      </c>
    </row>
    <row r="10119" spans="1:8">
      <c r="A10119" s="23">
        <v>10116</v>
      </c>
      <c r="B10119" s="23">
        <v>2000</v>
      </c>
      <c r="C10119" s="23">
        <v>1</v>
      </c>
      <c r="D10119" s="23">
        <v>1000</v>
      </c>
      <c r="E10119" s="23">
        <v>10</v>
      </c>
      <c r="F10119" s="23">
        <v>0</v>
      </c>
      <c r="G10119" s="23">
        <v>0</v>
      </c>
      <c r="H10119" s="25">
        <v>39.365322110000001</v>
      </c>
    </row>
    <row r="10120" spans="1:8">
      <c r="A10120" s="23">
        <v>10117</v>
      </c>
      <c r="B10120" s="23">
        <v>2000</v>
      </c>
      <c r="C10120" s="23">
        <v>1</v>
      </c>
      <c r="D10120" s="23">
        <v>1000</v>
      </c>
      <c r="E10120" s="23">
        <v>10</v>
      </c>
      <c r="F10120" s="23">
        <v>0</v>
      </c>
      <c r="G10120" s="23">
        <v>5</v>
      </c>
      <c r="H10120" s="25">
        <v>36.165832520000002</v>
      </c>
    </row>
    <row r="10121" spans="1:8">
      <c r="A10121" s="23">
        <v>10118</v>
      </c>
      <c r="B10121" s="23">
        <v>2000</v>
      </c>
      <c r="C10121" s="23">
        <v>1</v>
      </c>
      <c r="D10121" s="23">
        <v>1000</v>
      </c>
      <c r="E10121" s="23">
        <v>10</v>
      </c>
      <c r="F10121" s="23">
        <v>0</v>
      </c>
      <c r="G10121" s="23">
        <v>10</v>
      </c>
      <c r="H10121" s="25">
        <v>34.328140259999998</v>
      </c>
    </row>
    <row r="10122" spans="1:8">
      <c r="A10122" s="23">
        <v>10119</v>
      </c>
      <c r="B10122" s="23">
        <v>2000</v>
      </c>
      <c r="C10122" s="23">
        <v>1</v>
      </c>
      <c r="D10122" s="23">
        <v>1000</v>
      </c>
      <c r="E10122" s="23">
        <v>10</v>
      </c>
      <c r="F10122" s="23">
        <v>0</v>
      </c>
      <c r="G10122" s="23">
        <v>40</v>
      </c>
      <c r="H10122" s="25">
        <v>30.15295029</v>
      </c>
    </row>
    <row r="10123" spans="1:8">
      <c r="A10123" s="23">
        <v>10120</v>
      </c>
      <c r="B10123" s="23">
        <v>2000</v>
      </c>
      <c r="C10123" s="23">
        <v>1</v>
      </c>
      <c r="D10123" s="23">
        <v>1000</v>
      </c>
      <c r="E10123" s="23">
        <v>10</v>
      </c>
      <c r="F10123" s="23">
        <v>0</v>
      </c>
      <c r="G10123" s="23">
        <v>70</v>
      </c>
      <c r="H10123" s="25">
        <v>27.707401279999999</v>
      </c>
    </row>
    <row r="10124" spans="1:8">
      <c r="A10124" s="23">
        <v>10121</v>
      </c>
      <c r="B10124" s="23">
        <v>2000</v>
      </c>
      <c r="C10124" s="23">
        <v>1</v>
      </c>
      <c r="D10124" s="23">
        <v>1000</v>
      </c>
      <c r="E10124" s="23">
        <v>10</v>
      </c>
      <c r="F10124" s="23">
        <v>0</v>
      </c>
      <c r="G10124" s="23">
        <v>100</v>
      </c>
      <c r="H10124" s="25">
        <v>25.734802250000001</v>
      </c>
    </row>
    <row r="10125" spans="1:8">
      <c r="A10125" s="23">
        <v>10122</v>
      </c>
      <c r="B10125" s="23">
        <v>2000</v>
      </c>
      <c r="C10125" s="23">
        <v>1</v>
      </c>
      <c r="D10125" s="23">
        <v>1000</v>
      </c>
      <c r="E10125" s="23">
        <v>10</v>
      </c>
      <c r="F10125" s="23">
        <v>30</v>
      </c>
      <c r="G10125" s="23">
        <v>0</v>
      </c>
      <c r="H10125" s="25">
        <v>36.804462430000001</v>
      </c>
    </row>
    <row r="10126" spans="1:8">
      <c r="A10126" s="23">
        <v>10123</v>
      </c>
      <c r="B10126" s="23">
        <v>2000</v>
      </c>
      <c r="C10126" s="23">
        <v>1</v>
      </c>
      <c r="D10126" s="23">
        <v>1000</v>
      </c>
      <c r="E10126" s="23">
        <v>10</v>
      </c>
      <c r="F10126" s="23">
        <v>30</v>
      </c>
      <c r="G10126" s="23">
        <v>5</v>
      </c>
      <c r="H10126" s="25">
        <v>33.689987180000003</v>
      </c>
    </row>
    <row r="10127" spans="1:8">
      <c r="A10127" s="23">
        <v>10124</v>
      </c>
      <c r="B10127" s="23">
        <v>2000</v>
      </c>
      <c r="C10127" s="23">
        <v>1</v>
      </c>
      <c r="D10127" s="23">
        <v>1000</v>
      </c>
      <c r="E10127" s="23">
        <v>10</v>
      </c>
      <c r="F10127" s="23">
        <v>30</v>
      </c>
      <c r="G10127" s="23">
        <v>10</v>
      </c>
      <c r="H10127" s="25">
        <v>32.008911130000001</v>
      </c>
    </row>
    <row r="10128" spans="1:8">
      <c r="A10128" s="23">
        <v>10125</v>
      </c>
      <c r="B10128" s="23">
        <v>2000</v>
      </c>
      <c r="C10128" s="23">
        <v>1</v>
      </c>
      <c r="D10128" s="23">
        <v>1000</v>
      </c>
      <c r="E10128" s="23">
        <v>10</v>
      </c>
      <c r="F10128" s="23">
        <v>30</v>
      </c>
      <c r="G10128" s="23">
        <v>40</v>
      </c>
      <c r="H10128" s="25">
        <v>28.082654949999998</v>
      </c>
    </row>
    <row r="10129" spans="1:8">
      <c r="A10129" s="23">
        <v>10126</v>
      </c>
      <c r="B10129" s="23">
        <v>2000</v>
      </c>
      <c r="C10129" s="23">
        <v>1</v>
      </c>
      <c r="D10129" s="23">
        <v>1000</v>
      </c>
      <c r="E10129" s="23">
        <v>10</v>
      </c>
      <c r="F10129" s="23">
        <v>30</v>
      </c>
      <c r="G10129" s="23">
        <v>70</v>
      </c>
      <c r="H10129" s="25">
        <v>25.808193209999999</v>
      </c>
    </row>
    <row r="10130" spans="1:8">
      <c r="A10130" s="23">
        <v>10127</v>
      </c>
      <c r="B10130" s="23">
        <v>2000</v>
      </c>
      <c r="C10130" s="23">
        <v>1</v>
      </c>
      <c r="D10130" s="23">
        <v>1000</v>
      </c>
      <c r="E10130" s="23">
        <v>10</v>
      </c>
      <c r="F10130" s="23">
        <v>30</v>
      </c>
      <c r="G10130" s="23">
        <v>100</v>
      </c>
      <c r="H10130" s="25">
        <v>23.99033356</v>
      </c>
    </row>
    <row r="10131" spans="1:8">
      <c r="A10131" s="23">
        <v>10128</v>
      </c>
      <c r="B10131" s="23">
        <v>2000</v>
      </c>
      <c r="C10131" s="23">
        <v>1</v>
      </c>
      <c r="D10131" s="23">
        <v>1000</v>
      </c>
      <c r="E10131" s="23">
        <v>10</v>
      </c>
      <c r="F10131" s="23">
        <v>60</v>
      </c>
      <c r="G10131" s="23">
        <v>0</v>
      </c>
      <c r="H10131" s="25">
        <v>28.527313230000001</v>
      </c>
    </row>
    <row r="10132" spans="1:8">
      <c r="A10132" s="23">
        <v>10129</v>
      </c>
      <c r="B10132" s="23">
        <v>2000</v>
      </c>
      <c r="C10132" s="23">
        <v>1</v>
      </c>
      <c r="D10132" s="23">
        <v>1000</v>
      </c>
      <c r="E10132" s="23">
        <v>10</v>
      </c>
      <c r="F10132" s="23">
        <v>60</v>
      </c>
      <c r="G10132" s="23">
        <v>5</v>
      </c>
      <c r="H10132" s="25">
        <v>25.561409000000001</v>
      </c>
    </row>
    <row r="10133" spans="1:8">
      <c r="A10133" s="23">
        <v>10130</v>
      </c>
      <c r="B10133" s="23">
        <v>2000</v>
      </c>
      <c r="C10133" s="23">
        <v>1</v>
      </c>
      <c r="D10133" s="23">
        <v>1000</v>
      </c>
      <c r="E10133" s="23">
        <v>10</v>
      </c>
      <c r="F10133" s="23">
        <v>60</v>
      </c>
      <c r="G10133" s="23">
        <v>10</v>
      </c>
      <c r="H10133" s="25">
        <v>24.264925000000002</v>
      </c>
    </row>
    <row r="10134" spans="1:8">
      <c r="A10134" s="23">
        <v>10131</v>
      </c>
      <c r="B10134" s="23">
        <v>2000</v>
      </c>
      <c r="C10134" s="23">
        <v>1</v>
      </c>
      <c r="D10134" s="23">
        <v>1000</v>
      </c>
      <c r="E10134" s="23">
        <v>10</v>
      </c>
      <c r="F10134" s="23">
        <v>60</v>
      </c>
      <c r="G10134" s="23">
        <v>40</v>
      </c>
      <c r="H10134" s="25">
        <v>21.22610092</v>
      </c>
    </row>
    <row r="10135" spans="1:8">
      <c r="A10135" s="23">
        <v>10132</v>
      </c>
      <c r="B10135" s="23">
        <v>2000</v>
      </c>
      <c r="C10135" s="23">
        <v>1</v>
      </c>
      <c r="D10135" s="23">
        <v>1000</v>
      </c>
      <c r="E10135" s="23">
        <v>10</v>
      </c>
      <c r="F10135" s="23">
        <v>60</v>
      </c>
      <c r="G10135" s="23">
        <v>70</v>
      </c>
      <c r="H10135" s="25">
        <v>19.47442436</v>
      </c>
    </row>
    <row r="10136" spans="1:8">
      <c r="A10136" s="23">
        <v>10133</v>
      </c>
      <c r="B10136" s="23">
        <v>2000</v>
      </c>
      <c r="C10136" s="23">
        <v>1</v>
      </c>
      <c r="D10136" s="23">
        <v>1000</v>
      </c>
      <c r="E10136" s="23">
        <v>10</v>
      </c>
      <c r="F10136" s="23">
        <v>60</v>
      </c>
      <c r="G10136" s="23">
        <v>100</v>
      </c>
      <c r="H10136" s="25">
        <v>18.086933139999999</v>
      </c>
    </row>
    <row r="10137" spans="1:8">
      <c r="A10137" s="23">
        <v>10134</v>
      </c>
      <c r="B10137" s="23">
        <v>2000</v>
      </c>
      <c r="C10137" s="23">
        <v>1</v>
      </c>
      <c r="D10137" s="23">
        <v>1000</v>
      </c>
      <c r="E10137" s="23">
        <v>20</v>
      </c>
      <c r="F10137" s="23">
        <v>0</v>
      </c>
      <c r="G10137" s="23">
        <v>0</v>
      </c>
      <c r="H10137" s="25">
        <v>39.780078889999999</v>
      </c>
    </row>
    <row r="10138" spans="1:8">
      <c r="A10138" s="23">
        <v>10135</v>
      </c>
      <c r="B10138" s="23">
        <v>2000</v>
      </c>
      <c r="C10138" s="23">
        <v>1</v>
      </c>
      <c r="D10138" s="23">
        <v>1000</v>
      </c>
      <c r="E10138" s="23">
        <v>20</v>
      </c>
      <c r="F10138" s="23">
        <v>0</v>
      </c>
      <c r="G10138" s="23">
        <v>5</v>
      </c>
      <c r="H10138" s="25">
        <v>36.521835330000002</v>
      </c>
    </row>
    <row r="10139" spans="1:8">
      <c r="A10139" s="23">
        <v>10136</v>
      </c>
      <c r="B10139" s="23">
        <v>2000</v>
      </c>
      <c r="C10139" s="23">
        <v>1</v>
      </c>
      <c r="D10139" s="23">
        <v>1000</v>
      </c>
      <c r="E10139" s="23">
        <v>20</v>
      </c>
      <c r="F10139" s="23">
        <v>0</v>
      </c>
      <c r="G10139" s="23">
        <v>10</v>
      </c>
      <c r="H10139" s="25">
        <v>34.64727783</v>
      </c>
    </row>
    <row r="10140" spans="1:8">
      <c r="A10140" s="23">
        <v>10137</v>
      </c>
      <c r="B10140" s="23">
        <v>2000</v>
      </c>
      <c r="C10140" s="23">
        <v>1</v>
      </c>
      <c r="D10140" s="23">
        <v>1000</v>
      </c>
      <c r="E10140" s="23">
        <v>20</v>
      </c>
      <c r="F10140" s="23">
        <v>0</v>
      </c>
      <c r="G10140" s="23">
        <v>40</v>
      </c>
      <c r="H10140" s="25">
        <v>30.398290630000002</v>
      </c>
    </row>
    <row r="10141" spans="1:8">
      <c r="A10141" s="23">
        <v>10138</v>
      </c>
      <c r="B10141" s="23">
        <v>2000</v>
      </c>
      <c r="C10141" s="23">
        <v>1</v>
      </c>
      <c r="D10141" s="23">
        <v>1000</v>
      </c>
      <c r="E10141" s="23">
        <v>20</v>
      </c>
      <c r="F10141" s="23">
        <v>0</v>
      </c>
      <c r="G10141" s="23">
        <v>70</v>
      </c>
      <c r="H10141" s="25">
        <v>27.908748630000002</v>
      </c>
    </row>
    <row r="10142" spans="1:8">
      <c r="A10142" s="23">
        <v>10139</v>
      </c>
      <c r="B10142" s="23">
        <v>2000</v>
      </c>
      <c r="C10142" s="23">
        <v>1</v>
      </c>
      <c r="D10142" s="23">
        <v>1000</v>
      </c>
      <c r="E10142" s="23">
        <v>20</v>
      </c>
      <c r="F10142" s="23">
        <v>0</v>
      </c>
      <c r="G10142" s="23">
        <v>100</v>
      </c>
      <c r="H10142" s="25">
        <v>25.903102879999999</v>
      </c>
    </row>
    <row r="10143" spans="1:8">
      <c r="A10143" s="23">
        <v>10140</v>
      </c>
      <c r="B10143" s="23">
        <v>2000</v>
      </c>
      <c r="C10143" s="23">
        <v>1</v>
      </c>
      <c r="D10143" s="23">
        <v>1000</v>
      </c>
      <c r="E10143" s="23">
        <v>20</v>
      </c>
      <c r="F10143" s="23">
        <v>30</v>
      </c>
      <c r="G10143" s="23">
        <v>0</v>
      </c>
      <c r="H10143" s="25">
        <v>37.164814</v>
      </c>
    </row>
    <row r="10144" spans="1:8">
      <c r="A10144" s="23">
        <v>10141</v>
      </c>
      <c r="B10144" s="23">
        <v>2000</v>
      </c>
      <c r="C10144" s="23">
        <v>1</v>
      </c>
      <c r="D10144" s="23">
        <v>1000</v>
      </c>
      <c r="E10144" s="23">
        <v>20</v>
      </c>
      <c r="F10144" s="23">
        <v>30</v>
      </c>
      <c r="G10144" s="23">
        <v>5</v>
      </c>
      <c r="H10144" s="25">
        <v>33.990581509999998</v>
      </c>
    </row>
    <row r="10145" spans="1:8">
      <c r="A10145" s="23">
        <v>10142</v>
      </c>
      <c r="B10145" s="23">
        <v>2000</v>
      </c>
      <c r="C10145" s="23">
        <v>1</v>
      </c>
      <c r="D10145" s="23">
        <v>1000</v>
      </c>
      <c r="E10145" s="23">
        <v>20</v>
      </c>
      <c r="F10145" s="23">
        <v>30</v>
      </c>
      <c r="G10145" s="23">
        <v>10</v>
      </c>
      <c r="H10145" s="25">
        <v>32.278831480000001</v>
      </c>
    </row>
    <row r="10146" spans="1:8">
      <c r="A10146" s="23">
        <v>10143</v>
      </c>
      <c r="B10146" s="23">
        <v>2000</v>
      </c>
      <c r="C10146" s="23">
        <v>1</v>
      </c>
      <c r="D10146" s="23">
        <v>1000</v>
      </c>
      <c r="E10146" s="23">
        <v>20</v>
      </c>
      <c r="F10146" s="23">
        <v>30</v>
      </c>
      <c r="G10146" s="23">
        <v>40</v>
      </c>
      <c r="H10146" s="25">
        <v>28.291770939999999</v>
      </c>
    </row>
    <row r="10147" spans="1:8">
      <c r="A10147" s="23">
        <v>10144</v>
      </c>
      <c r="B10147" s="23">
        <v>2000</v>
      </c>
      <c r="C10147" s="23">
        <v>1</v>
      </c>
      <c r="D10147" s="23">
        <v>1000</v>
      </c>
      <c r="E10147" s="23">
        <v>20</v>
      </c>
      <c r="F10147" s="23">
        <v>30</v>
      </c>
      <c r="G10147" s="23">
        <v>70</v>
      </c>
      <c r="H10147" s="25">
        <v>25.979284289999999</v>
      </c>
    </row>
    <row r="10148" spans="1:8">
      <c r="A10148" s="23">
        <v>10145</v>
      </c>
      <c r="B10148" s="23">
        <v>2000</v>
      </c>
      <c r="C10148" s="23">
        <v>1</v>
      </c>
      <c r="D10148" s="23">
        <v>1000</v>
      </c>
      <c r="E10148" s="23">
        <v>20</v>
      </c>
      <c r="F10148" s="23">
        <v>30</v>
      </c>
      <c r="G10148" s="23">
        <v>100</v>
      </c>
      <c r="H10148" s="25">
        <v>24.133001329999999</v>
      </c>
    </row>
    <row r="10149" spans="1:8">
      <c r="A10149" s="23">
        <v>10146</v>
      </c>
      <c r="B10149" s="23">
        <v>2000</v>
      </c>
      <c r="C10149" s="23">
        <v>1</v>
      </c>
      <c r="D10149" s="23">
        <v>1000</v>
      </c>
      <c r="E10149" s="23">
        <v>20</v>
      </c>
      <c r="F10149" s="23">
        <v>60</v>
      </c>
      <c r="G10149" s="23">
        <v>0</v>
      </c>
      <c r="H10149" s="25">
        <v>28.734611510000001</v>
      </c>
    </row>
    <row r="10150" spans="1:8">
      <c r="A10150" s="23">
        <v>10147</v>
      </c>
      <c r="B10150" s="23">
        <v>2000</v>
      </c>
      <c r="C10150" s="23">
        <v>1</v>
      </c>
      <c r="D10150" s="23">
        <v>1000</v>
      </c>
      <c r="E10150" s="23">
        <v>20</v>
      </c>
      <c r="F10150" s="23">
        <v>60</v>
      </c>
      <c r="G10150" s="23">
        <v>5</v>
      </c>
      <c r="H10150" s="25">
        <v>25.728231430000001</v>
      </c>
    </row>
    <row r="10151" spans="1:8">
      <c r="A10151" s="23">
        <v>10148</v>
      </c>
      <c r="B10151" s="23">
        <v>2000</v>
      </c>
      <c r="C10151" s="23">
        <v>1</v>
      </c>
      <c r="D10151" s="23">
        <v>1000</v>
      </c>
      <c r="E10151" s="23">
        <v>20</v>
      </c>
      <c r="F10151" s="23">
        <v>60</v>
      </c>
      <c r="G10151" s="23">
        <v>10</v>
      </c>
      <c r="H10151" s="25">
        <v>24.415214540000001</v>
      </c>
    </row>
    <row r="10152" spans="1:8">
      <c r="A10152" s="23">
        <v>10149</v>
      </c>
      <c r="B10152" s="23">
        <v>2000</v>
      </c>
      <c r="C10152" s="23">
        <v>1</v>
      </c>
      <c r="D10152" s="23">
        <v>1000</v>
      </c>
      <c r="E10152" s="23">
        <v>20</v>
      </c>
      <c r="F10152" s="23">
        <v>60</v>
      </c>
      <c r="G10152" s="23">
        <v>40</v>
      </c>
      <c r="H10152" s="25">
        <v>21.345026019999999</v>
      </c>
    </row>
    <row r="10153" spans="1:8">
      <c r="A10153" s="23">
        <v>10150</v>
      </c>
      <c r="B10153" s="23">
        <v>2000</v>
      </c>
      <c r="C10153" s="23">
        <v>1</v>
      </c>
      <c r="D10153" s="23">
        <v>1000</v>
      </c>
      <c r="E10153" s="23">
        <v>20</v>
      </c>
      <c r="F10153" s="23">
        <v>60</v>
      </c>
      <c r="G10153" s="23">
        <v>70</v>
      </c>
      <c r="H10153" s="25">
        <v>19.571905139999998</v>
      </c>
    </row>
    <row r="10154" spans="1:8">
      <c r="A10154" s="23">
        <v>10151</v>
      </c>
      <c r="B10154" s="23">
        <v>2000</v>
      </c>
      <c r="C10154" s="23">
        <v>1</v>
      </c>
      <c r="D10154" s="23">
        <v>1000</v>
      </c>
      <c r="E10154" s="23">
        <v>20</v>
      </c>
      <c r="F10154" s="23">
        <v>60</v>
      </c>
      <c r="G10154" s="23">
        <v>100</v>
      </c>
      <c r="H10154" s="25">
        <v>18.168319700000001</v>
      </c>
    </row>
    <row r="10155" spans="1:8">
      <c r="A10155" s="23">
        <v>10152</v>
      </c>
      <c r="B10155" s="23">
        <v>2000</v>
      </c>
      <c r="C10155" s="23">
        <v>1</v>
      </c>
      <c r="D10155" s="23">
        <v>1000</v>
      </c>
      <c r="E10155" s="23">
        <v>50</v>
      </c>
      <c r="F10155" s="23">
        <v>0</v>
      </c>
      <c r="G10155" s="23">
        <v>0</v>
      </c>
      <c r="H10155" s="25">
        <v>40.003250119999997</v>
      </c>
    </row>
    <row r="10156" spans="1:8">
      <c r="A10156" s="23">
        <v>10153</v>
      </c>
      <c r="B10156" s="23">
        <v>2000</v>
      </c>
      <c r="C10156" s="23">
        <v>1</v>
      </c>
      <c r="D10156" s="23">
        <v>1000</v>
      </c>
      <c r="E10156" s="23">
        <v>50</v>
      </c>
      <c r="F10156" s="23">
        <v>0</v>
      </c>
      <c r="G10156" s="23">
        <v>5</v>
      </c>
      <c r="H10156" s="25">
        <v>36.716915129999997</v>
      </c>
    </row>
    <row r="10157" spans="1:8">
      <c r="A10157" s="23">
        <v>10154</v>
      </c>
      <c r="B10157" s="23">
        <v>2000</v>
      </c>
      <c r="C10157" s="23">
        <v>1</v>
      </c>
      <c r="D10157" s="23">
        <v>1000</v>
      </c>
      <c r="E10157" s="23">
        <v>50</v>
      </c>
      <c r="F10157" s="23">
        <v>0</v>
      </c>
      <c r="G10157" s="23">
        <v>10</v>
      </c>
      <c r="H10157" s="25">
        <v>34.822864529999997</v>
      </c>
    </row>
    <row r="10158" spans="1:8">
      <c r="A10158" s="23">
        <v>10155</v>
      </c>
      <c r="B10158" s="23">
        <v>2000</v>
      </c>
      <c r="C10158" s="23">
        <v>1</v>
      </c>
      <c r="D10158" s="23">
        <v>1000</v>
      </c>
      <c r="E10158" s="23">
        <v>50</v>
      </c>
      <c r="F10158" s="23">
        <v>0</v>
      </c>
      <c r="G10158" s="23">
        <v>40</v>
      </c>
      <c r="H10158" s="25">
        <v>30.53447723</v>
      </c>
    </row>
    <row r="10159" spans="1:8">
      <c r="A10159" s="23">
        <v>10156</v>
      </c>
      <c r="B10159" s="23">
        <v>2000</v>
      </c>
      <c r="C10159" s="23">
        <v>1</v>
      </c>
      <c r="D10159" s="23">
        <v>1000</v>
      </c>
      <c r="E10159" s="23">
        <v>50</v>
      </c>
      <c r="F10159" s="23">
        <v>0</v>
      </c>
      <c r="G10159" s="23">
        <v>70</v>
      </c>
      <c r="H10159" s="25">
        <v>28.021022800000001</v>
      </c>
    </row>
    <row r="10160" spans="1:8">
      <c r="A10160" s="23">
        <v>10157</v>
      </c>
      <c r="B10160" s="23">
        <v>2000</v>
      </c>
      <c r="C10160" s="23">
        <v>1</v>
      </c>
      <c r="D10160" s="23">
        <v>1000</v>
      </c>
      <c r="E10160" s="23">
        <v>50</v>
      </c>
      <c r="F10160" s="23">
        <v>0</v>
      </c>
      <c r="G10160" s="23">
        <v>100</v>
      </c>
      <c r="H10160" s="25">
        <v>25.99737167</v>
      </c>
    </row>
    <row r="10161" spans="1:8">
      <c r="A10161" s="23">
        <v>10158</v>
      </c>
      <c r="B10161" s="23">
        <v>2000</v>
      </c>
      <c r="C10161" s="23">
        <v>1</v>
      </c>
      <c r="D10161" s="23">
        <v>1000</v>
      </c>
      <c r="E10161" s="23">
        <v>50</v>
      </c>
      <c r="F10161" s="23">
        <v>30</v>
      </c>
      <c r="G10161" s="23">
        <v>0</v>
      </c>
      <c r="H10161" s="25">
        <v>37.361949920000001</v>
      </c>
    </row>
    <row r="10162" spans="1:8">
      <c r="A10162" s="23">
        <v>10159</v>
      </c>
      <c r="B10162" s="23">
        <v>2000</v>
      </c>
      <c r="C10162" s="23">
        <v>1</v>
      </c>
      <c r="D10162" s="23">
        <v>1000</v>
      </c>
      <c r="E10162" s="23">
        <v>50</v>
      </c>
      <c r="F10162" s="23">
        <v>30</v>
      </c>
      <c r="G10162" s="23">
        <v>5</v>
      </c>
      <c r="H10162" s="25">
        <v>34.156154630000003</v>
      </c>
    </row>
    <row r="10163" spans="1:8">
      <c r="A10163" s="23">
        <v>10160</v>
      </c>
      <c r="B10163" s="23">
        <v>2000</v>
      </c>
      <c r="C10163" s="23">
        <v>1</v>
      </c>
      <c r="D10163" s="23">
        <v>1000</v>
      </c>
      <c r="E10163" s="23">
        <v>50</v>
      </c>
      <c r="F10163" s="23">
        <v>30</v>
      </c>
      <c r="G10163" s="23">
        <v>10</v>
      </c>
      <c r="H10163" s="25">
        <v>32.428169250000003</v>
      </c>
    </row>
    <row r="10164" spans="1:8">
      <c r="A10164" s="23">
        <v>10161</v>
      </c>
      <c r="B10164" s="23">
        <v>2000</v>
      </c>
      <c r="C10164" s="23">
        <v>1</v>
      </c>
      <c r="D10164" s="23">
        <v>1000</v>
      </c>
      <c r="E10164" s="23">
        <v>50</v>
      </c>
      <c r="F10164" s="23">
        <v>30</v>
      </c>
      <c r="G10164" s="23">
        <v>40</v>
      </c>
      <c r="H10164" s="25">
        <v>28.408294680000001</v>
      </c>
    </row>
    <row r="10165" spans="1:8">
      <c r="A10165" s="23">
        <v>10162</v>
      </c>
      <c r="B10165" s="23">
        <v>2000</v>
      </c>
      <c r="C10165" s="23">
        <v>1</v>
      </c>
      <c r="D10165" s="23">
        <v>1000</v>
      </c>
      <c r="E10165" s="23">
        <v>50</v>
      </c>
      <c r="F10165" s="23">
        <v>30</v>
      </c>
      <c r="G10165" s="23">
        <v>70</v>
      </c>
      <c r="H10165" s="25">
        <v>26.075103760000001</v>
      </c>
    </row>
    <row r="10166" spans="1:8">
      <c r="A10166" s="23">
        <v>10163</v>
      </c>
      <c r="B10166" s="23">
        <v>2000</v>
      </c>
      <c r="C10166" s="23">
        <v>1</v>
      </c>
      <c r="D10166" s="23">
        <v>1000</v>
      </c>
      <c r="E10166" s="23">
        <v>50</v>
      </c>
      <c r="F10166" s="23">
        <v>30</v>
      </c>
      <c r="G10166" s="23">
        <v>100</v>
      </c>
      <c r="H10166" s="25">
        <v>24.21330833</v>
      </c>
    </row>
    <row r="10167" spans="1:8">
      <c r="A10167" s="23">
        <v>10164</v>
      </c>
      <c r="B10167" s="23">
        <v>2000</v>
      </c>
      <c r="C10167" s="23">
        <v>1</v>
      </c>
      <c r="D10167" s="23">
        <v>1000</v>
      </c>
      <c r="E10167" s="23">
        <v>50</v>
      </c>
      <c r="F10167" s="23">
        <v>60</v>
      </c>
      <c r="G10167" s="23">
        <v>0</v>
      </c>
      <c r="H10167" s="25">
        <v>28.849960329999998</v>
      </c>
    </row>
    <row r="10168" spans="1:8">
      <c r="A10168" s="23">
        <v>10165</v>
      </c>
      <c r="B10168" s="23">
        <v>2000</v>
      </c>
      <c r="C10168" s="23">
        <v>1</v>
      </c>
      <c r="D10168" s="23">
        <v>1000</v>
      </c>
      <c r="E10168" s="23">
        <v>50</v>
      </c>
      <c r="F10168" s="23">
        <v>60</v>
      </c>
      <c r="G10168" s="23">
        <v>5</v>
      </c>
      <c r="H10168" s="25">
        <v>25.82172203</v>
      </c>
    </row>
    <row r="10169" spans="1:8">
      <c r="A10169" s="23">
        <v>10166</v>
      </c>
      <c r="B10169" s="23">
        <v>2000</v>
      </c>
      <c r="C10169" s="23">
        <v>1</v>
      </c>
      <c r="D10169" s="23">
        <v>1000</v>
      </c>
      <c r="E10169" s="23">
        <v>50</v>
      </c>
      <c r="F10169" s="23">
        <v>60</v>
      </c>
      <c r="G10169" s="23">
        <v>10</v>
      </c>
      <c r="H10169" s="25">
        <v>24.49975967</v>
      </c>
    </row>
    <row r="10170" spans="1:8">
      <c r="A10170" s="23">
        <v>10167</v>
      </c>
      <c r="B10170" s="23">
        <v>2000</v>
      </c>
      <c r="C10170" s="23">
        <v>1</v>
      </c>
      <c r="D10170" s="23">
        <v>1000</v>
      </c>
      <c r="E10170" s="23">
        <v>50</v>
      </c>
      <c r="F10170" s="23">
        <v>60</v>
      </c>
      <c r="G10170" s="23">
        <v>40</v>
      </c>
      <c r="H10170" s="25">
        <v>21.412319180000001</v>
      </c>
    </row>
    <row r="10171" spans="1:8">
      <c r="A10171" s="23">
        <v>10168</v>
      </c>
      <c r="B10171" s="23">
        <v>2000</v>
      </c>
      <c r="C10171" s="23">
        <v>1</v>
      </c>
      <c r="D10171" s="23">
        <v>1000</v>
      </c>
      <c r="E10171" s="23">
        <v>50</v>
      </c>
      <c r="F10171" s="23">
        <v>60</v>
      </c>
      <c r="G10171" s="23">
        <v>70</v>
      </c>
      <c r="H10171" s="25">
        <v>19.627264019999998</v>
      </c>
    </row>
    <row r="10172" spans="1:8">
      <c r="A10172" s="23">
        <v>10169</v>
      </c>
      <c r="B10172" s="23">
        <v>2000</v>
      </c>
      <c r="C10172" s="23">
        <v>1</v>
      </c>
      <c r="D10172" s="23">
        <v>1000</v>
      </c>
      <c r="E10172" s="23">
        <v>50</v>
      </c>
      <c r="F10172" s="23">
        <v>60</v>
      </c>
      <c r="G10172" s="23">
        <v>100</v>
      </c>
      <c r="H10172" s="25">
        <v>18.214704510000001</v>
      </c>
    </row>
    <row r="10173" spans="1:8">
      <c r="A10173" s="23">
        <v>10170</v>
      </c>
      <c r="B10173" s="23">
        <v>2000</v>
      </c>
      <c r="C10173" s="23">
        <v>1</v>
      </c>
      <c r="D10173" s="23">
        <v>3000</v>
      </c>
      <c r="E10173" s="23">
        <v>1</v>
      </c>
      <c r="F10173" s="23">
        <v>0</v>
      </c>
      <c r="G10173" s="23">
        <v>0</v>
      </c>
      <c r="H10173" s="25">
        <v>35.554000850000001</v>
      </c>
    </row>
    <row r="10174" spans="1:8">
      <c r="A10174" s="23">
        <v>10171</v>
      </c>
      <c r="B10174" s="23">
        <v>2000</v>
      </c>
      <c r="C10174" s="23">
        <v>1</v>
      </c>
      <c r="D10174" s="23">
        <v>3000</v>
      </c>
      <c r="E10174" s="23">
        <v>1</v>
      </c>
      <c r="F10174" s="23">
        <v>0</v>
      </c>
      <c r="G10174" s="23">
        <v>5</v>
      </c>
      <c r="H10174" s="25">
        <v>33.001411439999998</v>
      </c>
    </row>
    <row r="10175" spans="1:8">
      <c r="A10175" s="23">
        <v>10172</v>
      </c>
      <c r="B10175" s="23">
        <v>2000</v>
      </c>
      <c r="C10175" s="23">
        <v>1</v>
      </c>
      <c r="D10175" s="23">
        <v>3000</v>
      </c>
      <c r="E10175" s="23">
        <v>1</v>
      </c>
      <c r="F10175" s="23">
        <v>0</v>
      </c>
      <c r="G10175" s="23">
        <v>10</v>
      </c>
      <c r="H10175" s="25">
        <v>31.511625290000001</v>
      </c>
    </row>
    <row r="10176" spans="1:8">
      <c r="A10176" s="23">
        <v>10173</v>
      </c>
      <c r="B10176" s="23">
        <v>2000</v>
      </c>
      <c r="C10176" s="23">
        <v>1</v>
      </c>
      <c r="D10176" s="23">
        <v>3000</v>
      </c>
      <c r="E10176" s="23">
        <v>1</v>
      </c>
      <c r="F10176" s="23">
        <v>0</v>
      </c>
      <c r="G10176" s="23">
        <v>40</v>
      </c>
      <c r="H10176" s="25">
        <v>28.090721129999999</v>
      </c>
    </row>
    <row r="10177" spans="1:8">
      <c r="A10177" s="23">
        <v>10174</v>
      </c>
      <c r="B10177" s="23">
        <v>2000</v>
      </c>
      <c r="C10177" s="23">
        <v>1</v>
      </c>
      <c r="D10177" s="23">
        <v>3000</v>
      </c>
      <c r="E10177" s="23">
        <v>1</v>
      </c>
      <c r="F10177" s="23">
        <v>0</v>
      </c>
      <c r="G10177" s="23">
        <v>70</v>
      </c>
      <c r="H10177" s="25">
        <v>26.060724260000001</v>
      </c>
    </row>
    <row r="10178" spans="1:8">
      <c r="A10178" s="23">
        <v>10175</v>
      </c>
      <c r="B10178" s="23">
        <v>2000</v>
      </c>
      <c r="C10178" s="23">
        <v>1</v>
      </c>
      <c r="D10178" s="23">
        <v>3000</v>
      </c>
      <c r="E10178" s="23">
        <v>1</v>
      </c>
      <c r="F10178" s="23">
        <v>0</v>
      </c>
      <c r="G10178" s="23">
        <v>100</v>
      </c>
      <c r="H10178" s="25">
        <v>24.36930847</v>
      </c>
    </row>
    <row r="10179" spans="1:8">
      <c r="A10179" s="23">
        <v>10176</v>
      </c>
      <c r="B10179" s="23">
        <v>2000</v>
      </c>
      <c r="C10179" s="23">
        <v>1</v>
      </c>
      <c r="D10179" s="23">
        <v>3000</v>
      </c>
      <c r="E10179" s="23">
        <v>1</v>
      </c>
      <c r="F10179" s="23">
        <v>30</v>
      </c>
      <c r="G10179" s="23">
        <v>0</v>
      </c>
      <c r="H10179" s="25">
        <v>33.581726070000002</v>
      </c>
    </row>
    <row r="10180" spans="1:8">
      <c r="A10180" s="23">
        <v>10177</v>
      </c>
      <c r="B10180" s="23">
        <v>2000</v>
      </c>
      <c r="C10180" s="23">
        <v>1</v>
      </c>
      <c r="D10180" s="23">
        <v>3000</v>
      </c>
      <c r="E10180" s="23">
        <v>1</v>
      </c>
      <c r="F10180" s="23">
        <v>30</v>
      </c>
      <c r="G10180" s="23">
        <v>5</v>
      </c>
      <c r="H10180" s="25">
        <v>31.035366060000001</v>
      </c>
    </row>
    <row r="10181" spans="1:8">
      <c r="A10181" s="23">
        <v>10178</v>
      </c>
      <c r="B10181" s="23">
        <v>2000</v>
      </c>
      <c r="C10181" s="23">
        <v>1</v>
      </c>
      <c r="D10181" s="23">
        <v>3000</v>
      </c>
      <c r="E10181" s="23">
        <v>1</v>
      </c>
      <c r="F10181" s="23">
        <v>30</v>
      </c>
      <c r="G10181" s="23">
        <v>10</v>
      </c>
      <c r="H10181" s="25">
        <v>29.629348759999999</v>
      </c>
    </row>
    <row r="10182" spans="1:8">
      <c r="A10182" s="23">
        <v>10179</v>
      </c>
      <c r="B10182" s="23">
        <v>2000</v>
      </c>
      <c r="C10182" s="23">
        <v>1</v>
      </c>
      <c r="D10182" s="23">
        <v>3000</v>
      </c>
      <c r="E10182" s="23">
        <v>1</v>
      </c>
      <c r="F10182" s="23">
        <v>30</v>
      </c>
      <c r="G10182" s="23">
        <v>40</v>
      </c>
      <c r="H10182" s="25">
        <v>26.364185330000002</v>
      </c>
    </row>
    <row r="10183" spans="1:8">
      <c r="A10183" s="23">
        <v>10180</v>
      </c>
      <c r="B10183" s="23">
        <v>2000</v>
      </c>
      <c r="C10183" s="23">
        <v>1</v>
      </c>
      <c r="D10183" s="23">
        <v>3000</v>
      </c>
      <c r="E10183" s="23">
        <v>1</v>
      </c>
      <c r="F10183" s="23">
        <v>30</v>
      </c>
      <c r="G10183" s="23">
        <v>70</v>
      </c>
      <c r="H10183" s="25">
        <v>24.42159462</v>
      </c>
    </row>
    <row r="10184" spans="1:8">
      <c r="A10184" s="23">
        <v>10181</v>
      </c>
      <c r="B10184" s="23">
        <v>2000</v>
      </c>
      <c r="C10184" s="23">
        <v>1</v>
      </c>
      <c r="D10184" s="23">
        <v>3000</v>
      </c>
      <c r="E10184" s="23">
        <v>1</v>
      </c>
      <c r="F10184" s="23">
        <v>30</v>
      </c>
      <c r="G10184" s="23">
        <v>100</v>
      </c>
      <c r="H10184" s="25">
        <v>22.79410172</v>
      </c>
    </row>
    <row r="10185" spans="1:8">
      <c r="A10185" s="23">
        <v>10182</v>
      </c>
      <c r="B10185" s="23">
        <v>2000</v>
      </c>
      <c r="C10185" s="23">
        <v>1</v>
      </c>
      <c r="D10185" s="23">
        <v>3000</v>
      </c>
      <c r="E10185" s="23">
        <v>1</v>
      </c>
      <c r="F10185" s="23">
        <v>60</v>
      </c>
      <c r="G10185" s="23">
        <v>0</v>
      </c>
      <c r="H10185" s="25">
        <v>26.809570310000002</v>
      </c>
    </row>
    <row r="10186" spans="1:8">
      <c r="A10186" s="23">
        <v>10183</v>
      </c>
      <c r="B10186" s="23">
        <v>2000</v>
      </c>
      <c r="C10186" s="23">
        <v>1</v>
      </c>
      <c r="D10186" s="23">
        <v>3000</v>
      </c>
      <c r="E10186" s="23">
        <v>1</v>
      </c>
      <c r="F10186" s="23">
        <v>60</v>
      </c>
      <c r="G10186" s="23">
        <v>5</v>
      </c>
      <c r="H10186" s="25">
        <v>24.205484389999999</v>
      </c>
    </row>
    <row r="10187" spans="1:8">
      <c r="A10187" s="23">
        <v>10184</v>
      </c>
      <c r="B10187" s="23">
        <v>2000</v>
      </c>
      <c r="C10187" s="23">
        <v>1</v>
      </c>
      <c r="D10187" s="23">
        <v>3000</v>
      </c>
      <c r="E10187" s="23">
        <v>1</v>
      </c>
      <c r="F10187" s="23">
        <v>60</v>
      </c>
      <c r="G10187" s="23">
        <v>10</v>
      </c>
      <c r="H10187" s="25">
        <v>23.01385689</v>
      </c>
    </row>
    <row r="10188" spans="1:8">
      <c r="A10188" s="23">
        <v>10185</v>
      </c>
      <c r="B10188" s="23">
        <v>2000</v>
      </c>
      <c r="C10188" s="23">
        <v>1</v>
      </c>
      <c r="D10188" s="23">
        <v>3000</v>
      </c>
      <c r="E10188" s="23">
        <v>1</v>
      </c>
      <c r="F10188" s="23">
        <v>60</v>
      </c>
      <c r="G10188" s="23">
        <v>40</v>
      </c>
      <c r="H10188" s="25">
        <v>20.38141632</v>
      </c>
    </row>
    <row r="10189" spans="1:8">
      <c r="A10189" s="23">
        <v>10186</v>
      </c>
      <c r="B10189" s="23">
        <v>2000</v>
      </c>
      <c r="C10189" s="23">
        <v>1</v>
      </c>
      <c r="D10189" s="23">
        <v>3000</v>
      </c>
      <c r="E10189" s="23">
        <v>1</v>
      </c>
      <c r="F10189" s="23">
        <v>60</v>
      </c>
      <c r="G10189" s="23">
        <v>70</v>
      </c>
      <c r="H10189" s="25">
        <v>18.792400359999998</v>
      </c>
    </row>
    <row r="10190" spans="1:8">
      <c r="A10190" s="23">
        <v>10187</v>
      </c>
      <c r="B10190" s="23">
        <v>2000</v>
      </c>
      <c r="C10190" s="23">
        <v>1</v>
      </c>
      <c r="D10190" s="23">
        <v>3000</v>
      </c>
      <c r="E10190" s="23">
        <v>1</v>
      </c>
      <c r="F10190" s="23">
        <v>60</v>
      </c>
      <c r="G10190" s="23">
        <v>100</v>
      </c>
      <c r="H10190" s="25">
        <v>17.507253649999999</v>
      </c>
    </row>
    <row r="10191" spans="1:8">
      <c r="A10191" s="23">
        <v>10188</v>
      </c>
      <c r="B10191" s="23">
        <v>2000</v>
      </c>
      <c r="C10191" s="23">
        <v>1</v>
      </c>
      <c r="D10191" s="23">
        <v>3000</v>
      </c>
      <c r="E10191" s="23">
        <v>5</v>
      </c>
      <c r="F10191" s="23">
        <v>0</v>
      </c>
      <c r="G10191" s="23">
        <v>0</v>
      </c>
      <c r="H10191" s="25">
        <v>39.58184052</v>
      </c>
    </row>
    <row r="10192" spans="1:8">
      <c r="A10192" s="23">
        <v>10189</v>
      </c>
      <c r="B10192" s="23">
        <v>2000</v>
      </c>
      <c r="C10192" s="23">
        <v>1</v>
      </c>
      <c r="D10192" s="23">
        <v>3000</v>
      </c>
      <c r="E10192" s="23">
        <v>5</v>
      </c>
      <c r="F10192" s="23">
        <v>0</v>
      </c>
      <c r="G10192" s="23">
        <v>5</v>
      </c>
      <c r="H10192" s="25">
        <v>36.352638249999998</v>
      </c>
    </row>
    <row r="10193" spans="1:8">
      <c r="A10193" s="23">
        <v>10190</v>
      </c>
      <c r="B10193" s="23">
        <v>2000</v>
      </c>
      <c r="C10193" s="23">
        <v>1</v>
      </c>
      <c r="D10193" s="23">
        <v>3000</v>
      </c>
      <c r="E10193" s="23">
        <v>5</v>
      </c>
      <c r="F10193" s="23">
        <v>0</v>
      </c>
      <c r="G10193" s="23">
        <v>10</v>
      </c>
      <c r="H10193" s="25">
        <v>34.497474670000003</v>
      </c>
    </row>
    <row r="10194" spans="1:8">
      <c r="A10194" s="23">
        <v>10191</v>
      </c>
      <c r="B10194" s="23">
        <v>2000</v>
      </c>
      <c r="C10194" s="23">
        <v>1</v>
      </c>
      <c r="D10194" s="23">
        <v>3000</v>
      </c>
      <c r="E10194" s="23">
        <v>5</v>
      </c>
      <c r="F10194" s="23">
        <v>0</v>
      </c>
      <c r="G10194" s="23">
        <v>40</v>
      </c>
      <c r="H10194" s="25">
        <v>30.28663826</v>
      </c>
    </row>
    <row r="10195" spans="1:8">
      <c r="A10195" s="23">
        <v>10192</v>
      </c>
      <c r="B10195" s="23">
        <v>2000</v>
      </c>
      <c r="C10195" s="23">
        <v>1</v>
      </c>
      <c r="D10195" s="23">
        <v>3000</v>
      </c>
      <c r="E10195" s="23">
        <v>5</v>
      </c>
      <c r="F10195" s="23">
        <v>0</v>
      </c>
      <c r="G10195" s="23">
        <v>70</v>
      </c>
      <c r="H10195" s="25">
        <v>27.81864929</v>
      </c>
    </row>
    <row r="10196" spans="1:8">
      <c r="A10196" s="23">
        <v>10193</v>
      </c>
      <c r="B10196" s="23">
        <v>2000</v>
      </c>
      <c r="C10196" s="23">
        <v>1</v>
      </c>
      <c r="D10196" s="23">
        <v>3000</v>
      </c>
      <c r="E10196" s="23">
        <v>5</v>
      </c>
      <c r="F10196" s="23">
        <v>0</v>
      </c>
      <c r="G10196" s="23">
        <v>100</v>
      </c>
      <c r="H10196" s="25">
        <v>25.829021449999999</v>
      </c>
    </row>
    <row r="10197" spans="1:8">
      <c r="A10197" s="23">
        <v>10194</v>
      </c>
      <c r="B10197" s="23">
        <v>2000</v>
      </c>
      <c r="C10197" s="23">
        <v>1</v>
      </c>
      <c r="D10197" s="23">
        <v>3000</v>
      </c>
      <c r="E10197" s="23">
        <v>5</v>
      </c>
      <c r="F10197" s="23">
        <v>30</v>
      </c>
      <c r="G10197" s="23">
        <v>0</v>
      </c>
      <c r="H10197" s="25">
        <v>36.992908479999997</v>
      </c>
    </row>
    <row r="10198" spans="1:8">
      <c r="A10198" s="23">
        <v>10195</v>
      </c>
      <c r="B10198" s="23">
        <v>2000</v>
      </c>
      <c r="C10198" s="23">
        <v>1</v>
      </c>
      <c r="D10198" s="23">
        <v>3000</v>
      </c>
      <c r="E10198" s="23">
        <v>5</v>
      </c>
      <c r="F10198" s="23">
        <v>30</v>
      </c>
      <c r="G10198" s="23">
        <v>5</v>
      </c>
      <c r="H10198" s="25">
        <v>33.85016632</v>
      </c>
    </row>
    <row r="10199" spans="1:8">
      <c r="A10199" s="23">
        <v>10196</v>
      </c>
      <c r="B10199" s="23">
        <v>2000</v>
      </c>
      <c r="C10199" s="23">
        <v>1</v>
      </c>
      <c r="D10199" s="23">
        <v>3000</v>
      </c>
      <c r="E10199" s="23">
        <v>5</v>
      </c>
      <c r="F10199" s="23">
        <v>30</v>
      </c>
      <c r="G10199" s="23">
        <v>10</v>
      </c>
      <c r="H10199" s="25">
        <v>32.15444565</v>
      </c>
    </row>
    <row r="10200" spans="1:8">
      <c r="A10200" s="23">
        <v>10197</v>
      </c>
      <c r="B10200" s="23">
        <v>2000</v>
      </c>
      <c r="C10200" s="23">
        <v>1</v>
      </c>
      <c r="D10200" s="23">
        <v>3000</v>
      </c>
      <c r="E10200" s="23">
        <v>5</v>
      </c>
      <c r="F10200" s="23">
        <v>30</v>
      </c>
      <c r="G10200" s="23">
        <v>40</v>
      </c>
      <c r="H10200" s="25">
        <v>28.197925569999999</v>
      </c>
    </row>
    <row r="10201" spans="1:8">
      <c r="A10201" s="23">
        <v>10198</v>
      </c>
      <c r="B10201" s="23">
        <v>2000</v>
      </c>
      <c r="C10201" s="23">
        <v>1</v>
      </c>
      <c r="D10201" s="23">
        <v>3000</v>
      </c>
      <c r="E10201" s="23">
        <v>5</v>
      </c>
      <c r="F10201" s="23">
        <v>30</v>
      </c>
      <c r="G10201" s="23">
        <v>70</v>
      </c>
      <c r="H10201" s="25">
        <v>25.903923039999999</v>
      </c>
    </row>
    <row r="10202" spans="1:8">
      <c r="A10202" s="23">
        <v>10199</v>
      </c>
      <c r="B10202" s="23">
        <v>2000</v>
      </c>
      <c r="C10202" s="23">
        <v>1</v>
      </c>
      <c r="D10202" s="23">
        <v>3000</v>
      </c>
      <c r="E10202" s="23">
        <v>5</v>
      </c>
      <c r="F10202" s="23">
        <v>30</v>
      </c>
      <c r="G10202" s="23">
        <v>100</v>
      </c>
      <c r="H10202" s="25">
        <v>24.071289060000002</v>
      </c>
    </row>
    <row r="10203" spans="1:8">
      <c r="A10203" s="23">
        <v>10200</v>
      </c>
      <c r="B10203" s="23">
        <v>2000</v>
      </c>
      <c r="C10203" s="23">
        <v>1</v>
      </c>
      <c r="D10203" s="23">
        <v>3000</v>
      </c>
      <c r="E10203" s="23">
        <v>5</v>
      </c>
      <c r="F10203" s="23">
        <v>60</v>
      </c>
      <c r="G10203" s="23">
        <v>0</v>
      </c>
      <c r="H10203" s="25">
        <v>28.64130402</v>
      </c>
    </row>
    <row r="10204" spans="1:8">
      <c r="A10204" s="23">
        <v>10201</v>
      </c>
      <c r="B10204" s="23">
        <v>2000</v>
      </c>
      <c r="C10204" s="23">
        <v>1</v>
      </c>
      <c r="D10204" s="23">
        <v>3000</v>
      </c>
      <c r="E10204" s="23">
        <v>5</v>
      </c>
      <c r="F10204" s="23">
        <v>60</v>
      </c>
      <c r="G10204" s="23">
        <v>5</v>
      </c>
      <c r="H10204" s="25">
        <v>25.654914860000002</v>
      </c>
    </row>
    <row r="10205" spans="1:8">
      <c r="A10205" s="23">
        <v>10202</v>
      </c>
      <c r="B10205" s="23">
        <v>2000</v>
      </c>
      <c r="C10205" s="23">
        <v>1</v>
      </c>
      <c r="D10205" s="23">
        <v>3000</v>
      </c>
      <c r="E10205" s="23">
        <v>5</v>
      </c>
      <c r="F10205" s="23">
        <v>60</v>
      </c>
      <c r="G10205" s="23">
        <v>10</v>
      </c>
      <c r="H10205" s="25">
        <v>24.350004200000001</v>
      </c>
    </row>
    <row r="10206" spans="1:8">
      <c r="A10206" s="23">
        <v>10203</v>
      </c>
      <c r="B10206" s="23">
        <v>2000</v>
      </c>
      <c r="C10206" s="23">
        <v>1</v>
      </c>
      <c r="D10206" s="23">
        <v>3000</v>
      </c>
      <c r="E10206" s="23">
        <v>5</v>
      </c>
      <c r="F10206" s="23">
        <v>60</v>
      </c>
      <c r="G10206" s="23">
        <v>40</v>
      </c>
      <c r="H10206" s="25">
        <v>21.29455566</v>
      </c>
    </row>
    <row r="10207" spans="1:8">
      <c r="A10207" s="23">
        <v>10204</v>
      </c>
      <c r="B10207" s="23">
        <v>2000</v>
      </c>
      <c r="C10207" s="23">
        <v>1</v>
      </c>
      <c r="D10207" s="23">
        <v>3000</v>
      </c>
      <c r="E10207" s="23">
        <v>5</v>
      </c>
      <c r="F10207" s="23">
        <v>60</v>
      </c>
      <c r="G10207" s="23">
        <v>70</v>
      </c>
      <c r="H10207" s="25">
        <v>19.531114580000001</v>
      </c>
    </row>
    <row r="10208" spans="1:8">
      <c r="A10208" s="23">
        <v>10205</v>
      </c>
      <c r="B10208" s="23">
        <v>2000</v>
      </c>
      <c r="C10208" s="23">
        <v>1</v>
      </c>
      <c r="D10208" s="23">
        <v>3000</v>
      </c>
      <c r="E10208" s="23">
        <v>5</v>
      </c>
      <c r="F10208" s="23">
        <v>60</v>
      </c>
      <c r="G10208" s="23">
        <v>100</v>
      </c>
      <c r="H10208" s="25">
        <v>18.134723659999999</v>
      </c>
    </row>
    <row r="10209" spans="1:8">
      <c r="A10209" s="23">
        <v>10206</v>
      </c>
      <c r="B10209" s="23">
        <v>2000</v>
      </c>
      <c r="C10209" s="23">
        <v>1</v>
      </c>
      <c r="D10209" s="23">
        <v>3000</v>
      </c>
      <c r="E10209" s="23">
        <v>10</v>
      </c>
      <c r="F10209" s="23">
        <v>0</v>
      </c>
      <c r="G10209" s="23">
        <v>0</v>
      </c>
      <c r="H10209" s="25">
        <v>39.889198299999997</v>
      </c>
    </row>
    <row r="10210" spans="1:8">
      <c r="A10210" s="23">
        <v>10207</v>
      </c>
      <c r="B10210" s="23">
        <v>2000</v>
      </c>
      <c r="C10210" s="23">
        <v>1</v>
      </c>
      <c r="D10210" s="23">
        <v>3000</v>
      </c>
      <c r="E10210" s="23">
        <v>10</v>
      </c>
      <c r="F10210" s="23">
        <v>0</v>
      </c>
      <c r="G10210" s="23">
        <v>5</v>
      </c>
      <c r="H10210" s="25">
        <v>36.618087770000002</v>
      </c>
    </row>
    <row r="10211" spans="1:8">
      <c r="A10211" s="23">
        <v>10208</v>
      </c>
      <c r="B10211" s="23">
        <v>2000</v>
      </c>
      <c r="C10211" s="23">
        <v>1</v>
      </c>
      <c r="D10211" s="23">
        <v>3000</v>
      </c>
      <c r="E10211" s="23">
        <v>10</v>
      </c>
      <c r="F10211" s="23">
        <v>0</v>
      </c>
      <c r="G10211" s="23">
        <v>10</v>
      </c>
      <c r="H10211" s="25">
        <v>34.734405520000003</v>
      </c>
    </row>
    <row r="10212" spans="1:8">
      <c r="A10212" s="23">
        <v>10209</v>
      </c>
      <c r="B10212" s="23">
        <v>2000</v>
      </c>
      <c r="C10212" s="23">
        <v>1</v>
      </c>
      <c r="D10212" s="23">
        <v>3000</v>
      </c>
      <c r="E10212" s="23">
        <v>10</v>
      </c>
      <c r="F10212" s="23">
        <v>0</v>
      </c>
      <c r="G10212" s="23">
        <v>40</v>
      </c>
      <c r="H10212" s="25">
        <v>30.46681023</v>
      </c>
    </row>
    <row r="10213" spans="1:8">
      <c r="A10213" s="23">
        <v>10210</v>
      </c>
      <c r="B10213" s="23">
        <v>2000</v>
      </c>
      <c r="C10213" s="23">
        <v>1</v>
      </c>
      <c r="D10213" s="23">
        <v>3000</v>
      </c>
      <c r="E10213" s="23">
        <v>10</v>
      </c>
      <c r="F10213" s="23">
        <v>0</v>
      </c>
      <c r="G10213" s="23">
        <v>70</v>
      </c>
      <c r="H10213" s="25">
        <v>27.965633390000001</v>
      </c>
    </row>
    <row r="10214" spans="1:8">
      <c r="A10214" s="23">
        <v>10211</v>
      </c>
      <c r="B10214" s="23">
        <v>2000</v>
      </c>
      <c r="C10214" s="23">
        <v>1</v>
      </c>
      <c r="D10214" s="23">
        <v>3000</v>
      </c>
      <c r="E10214" s="23">
        <v>10</v>
      </c>
      <c r="F10214" s="23">
        <v>0</v>
      </c>
      <c r="G10214" s="23">
        <v>100</v>
      </c>
      <c r="H10214" s="25">
        <v>25.951179499999999</v>
      </c>
    </row>
    <row r="10215" spans="1:8">
      <c r="A10215" s="23">
        <v>10212</v>
      </c>
      <c r="B10215" s="23">
        <v>2000</v>
      </c>
      <c r="C10215" s="23">
        <v>1</v>
      </c>
      <c r="D10215" s="23">
        <v>3000</v>
      </c>
      <c r="E10215" s="23">
        <v>10</v>
      </c>
      <c r="F10215" s="23">
        <v>30</v>
      </c>
      <c r="G10215" s="23">
        <v>0</v>
      </c>
      <c r="H10215" s="25">
        <v>37.261909490000001</v>
      </c>
    </row>
    <row r="10216" spans="1:8">
      <c r="A10216" s="23">
        <v>10213</v>
      </c>
      <c r="B10216" s="23">
        <v>2000</v>
      </c>
      <c r="C10216" s="23">
        <v>1</v>
      </c>
      <c r="D10216" s="23">
        <v>3000</v>
      </c>
      <c r="E10216" s="23">
        <v>10</v>
      </c>
      <c r="F10216" s="23">
        <v>30</v>
      </c>
      <c r="G10216" s="23">
        <v>5</v>
      </c>
      <c r="H10216" s="25">
        <v>34.072925570000002</v>
      </c>
    </row>
    <row r="10217" spans="1:8">
      <c r="A10217" s="23">
        <v>10214</v>
      </c>
      <c r="B10217" s="23">
        <v>2000</v>
      </c>
      <c r="C10217" s="23">
        <v>1</v>
      </c>
      <c r="D10217" s="23">
        <v>3000</v>
      </c>
      <c r="E10217" s="23">
        <v>10</v>
      </c>
      <c r="F10217" s="23">
        <v>30</v>
      </c>
      <c r="G10217" s="23">
        <v>10</v>
      </c>
      <c r="H10217" s="25">
        <v>32.353549960000002</v>
      </c>
    </row>
    <row r="10218" spans="1:8">
      <c r="A10218" s="23">
        <v>10215</v>
      </c>
      <c r="B10218" s="23">
        <v>2000</v>
      </c>
      <c r="C10218" s="23">
        <v>1</v>
      </c>
      <c r="D10218" s="23">
        <v>3000</v>
      </c>
      <c r="E10218" s="23">
        <v>10</v>
      </c>
      <c r="F10218" s="23">
        <v>30</v>
      </c>
      <c r="G10218" s="23">
        <v>40</v>
      </c>
      <c r="H10218" s="25">
        <v>28.350738530000001</v>
      </c>
    </row>
    <row r="10219" spans="1:8">
      <c r="A10219" s="23">
        <v>10216</v>
      </c>
      <c r="B10219" s="23">
        <v>2000</v>
      </c>
      <c r="C10219" s="23">
        <v>1</v>
      </c>
      <c r="D10219" s="23">
        <v>3000</v>
      </c>
      <c r="E10219" s="23">
        <v>10</v>
      </c>
      <c r="F10219" s="23">
        <v>30</v>
      </c>
      <c r="G10219" s="23">
        <v>70</v>
      </c>
      <c r="H10219" s="25">
        <v>26.028139110000001</v>
      </c>
    </row>
    <row r="10220" spans="1:8">
      <c r="A10220" s="23">
        <v>10217</v>
      </c>
      <c r="B10220" s="23">
        <v>2000</v>
      </c>
      <c r="C10220" s="23">
        <v>1</v>
      </c>
      <c r="D10220" s="23">
        <v>3000</v>
      </c>
      <c r="E10220" s="23">
        <v>10</v>
      </c>
      <c r="F10220" s="23">
        <v>30</v>
      </c>
      <c r="G10220" s="23">
        <v>100</v>
      </c>
      <c r="H10220" s="25">
        <v>24.1742363</v>
      </c>
    </row>
    <row r="10221" spans="1:8">
      <c r="A10221" s="23">
        <v>10218</v>
      </c>
      <c r="B10221" s="23">
        <v>2000</v>
      </c>
      <c r="C10221" s="23">
        <v>1</v>
      </c>
      <c r="D10221" s="23">
        <v>3000</v>
      </c>
      <c r="E10221" s="23">
        <v>10</v>
      </c>
      <c r="F10221" s="23">
        <v>60</v>
      </c>
      <c r="G10221" s="23">
        <v>0</v>
      </c>
      <c r="H10221" s="25">
        <v>28.79291534</v>
      </c>
    </row>
    <row r="10222" spans="1:8">
      <c r="A10222" s="23">
        <v>10219</v>
      </c>
      <c r="B10222" s="23">
        <v>2000</v>
      </c>
      <c r="C10222" s="23">
        <v>1</v>
      </c>
      <c r="D10222" s="23">
        <v>3000</v>
      </c>
      <c r="E10222" s="23">
        <v>10</v>
      </c>
      <c r="F10222" s="23">
        <v>60</v>
      </c>
      <c r="G10222" s="23">
        <v>5</v>
      </c>
      <c r="H10222" s="25">
        <v>25.775943760000001</v>
      </c>
    </row>
    <row r="10223" spans="1:8">
      <c r="A10223" s="23">
        <v>10220</v>
      </c>
      <c r="B10223" s="23">
        <v>2000</v>
      </c>
      <c r="C10223" s="23">
        <v>1</v>
      </c>
      <c r="D10223" s="23">
        <v>3000</v>
      </c>
      <c r="E10223" s="23">
        <v>10</v>
      </c>
      <c r="F10223" s="23">
        <v>60</v>
      </c>
      <c r="G10223" s="23">
        <v>10</v>
      </c>
      <c r="H10223" s="25">
        <v>24.458574299999999</v>
      </c>
    </row>
    <row r="10224" spans="1:8">
      <c r="A10224" s="23">
        <v>10221</v>
      </c>
      <c r="B10224" s="23">
        <v>2000</v>
      </c>
      <c r="C10224" s="23">
        <v>1</v>
      </c>
      <c r="D10224" s="23">
        <v>3000</v>
      </c>
      <c r="E10224" s="23">
        <v>10</v>
      </c>
      <c r="F10224" s="23">
        <v>60</v>
      </c>
      <c r="G10224" s="23">
        <v>40</v>
      </c>
      <c r="H10224" s="25">
        <v>21.379829409999999</v>
      </c>
    </row>
    <row r="10225" spans="1:8">
      <c r="A10225" s="23">
        <v>10222</v>
      </c>
      <c r="B10225" s="23">
        <v>2000</v>
      </c>
      <c r="C10225" s="23">
        <v>1</v>
      </c>
      <c r="D10225" s="23">
        <v>3000</v>
      </c>
      <c r="E10225" s="23">
        <v>10</v>
      </c>
      <c r="F10225" s="23">
        <v>60</v>
      </c>
      <c r="G10225" s="23">
        <v>70</v>
      </c>
      <c r="H10225" s="25">
        <v>19.60068321</v>
      </c>
    </row>
    <row r="10226" spans="1:8">
      <c r="A10226" s="23">
        <v>10223</v>
      </c>
      <c r="B10226" s="23">
        <v>2000</v>
      </c>
      <c r="C10226" s="23">
        <v>1</v>
      </c>
      <c r="D10226" s="23">
        <v>3000</v>
      </c>
      <c r="E10226" s="23">
        <v>10</v>
      </c>
      <c r="F10226" s="23">
        <v>60</v>
      </c>
      <c r="G10226" s="23">
        <v>100</v>
      </c>
      <c r="H10226" s="25">
        <v>18.192550659999998</v>
      </c>
    </row>
    <row r="10227" spans="1:8">
      <c r="A10227" s="23">
        <v>10224</v>
      </c>
      <c r="B10227" s="23">
        <v>2000</v>
      </c>
      <c r="C10227" s="23">
        <v>1</v>
      </c>
      <c r="D10227" s="23">
        <v>3000</v>
      </c>
      <c r="E10227" s="23">
        <v>20</v>
      </c>
      <c r="F10227" s="23">
        <v>0</v>
      </c>
      <c r="G10227" s="23">
        <v>0</v>
      </c>
      <c r="H10227" s="25">
        <v>40.022651670000002</v>
      </c>
    </row>
    <row r="10228" spans="1:8">
      <c r="A10228" s="23">
        <v>10225</v>
      </c>
      <c r="B10228" s="23">
        <v>2000</v>
      </c>
      <c r="C10228" s="23">
        <v>1</v>
      </c>
      <c r="D10228" s="23">
        <v>3000</v>
      </c>
      <c r="E10228" s="23">
        <v>20</v>
      </c>
      <c r="F10228" s="23">
        <v>0</v>
      </c>
      <c r="G10228" s="23">
        <v>5</v>
      </c>
      <c r="H10228" s="25">
        <v>36.734191899999999</v>
      </c>
    </row>
    <row r="10229" spans="1:8">
      <c r="A10229" s="23">
        <v>10226</v>
      </c>
      <c r="B10229" s="23">
        <v>2000</v>
      </c>
      <c r="C10229" s="23">
        <v>1</v>
      </c>
      <c r="D10229" s="23">
        <v>3000</v>
      </c>
      <c r="E10229" s="23">
        <v>20</v>
      </c>
      <c r="F10229" s="23">
        <v>0</v>
      </c>
      <c r="G10229" s="23">
        <v>10</v>
      </c>
      <c r="H10229" s="25">
        <v>34.83859253</v>
      </c>
    </row>
    <row r="10230" spans="1:8">
      <c r="A10230" s="23">
        <v>10227</v>
      </c>
      <c r="B10230" s="23">
        <v>2000</v>
      </c>
      <c r="C10230" s="23">
        <v>1</v>
      </c>
      <c r="D10230" s="23">
        <v>3000</v>
      </c>
      <c r="E10230" s="23">
        <v>20</v>
      </c>
      <c r="F10230" s="23">
        <v>0</v>
      </c>
      <c r="G10230" s="23">
        <v>40</v>
      </c>
      <c r="H10230" s="25">
        <v>30.547023769999999</v>
      </c>
    </row>
    <row r="10231" spans="1:8">
      <c r="A10231" s="23">
        <v>10228</v>
      </c>
      <c r="B10231" s="23">
        <v>2000</v>
      </c>
      <c r="C10231" s="23">
        <v>1</v>
      </c>
      <c r="D10231" s="23">
        <v>3000</v>
      </c>
      <c r="E10231" s="23">
        <v>20</v>
      </c>
      <c r="F10231" s="23">
        <v>0</v>
      </c>
      <c r="G10231" s="23">
        <v>70</v>
      </c>
      <c r="H10231" s="25">
        <v>28.031501769999998</v>
      </c>
    </row>
    <row r="10232" spans="1:8">
      <c r="A10232" s="23">
        <v>10229</v>
      </c>
      <c r="B10232" s="23">
        <v>2000</v>
      </c>
      <c r="C10232" s="23">
        <v>1</v>
      </c>
      <c r="D10232" s="23">
        <v>3000</v>
      </c>
      <c r="E10232" s="23">
        <v>20</v>
      </c>
      <c r="F10232" s="23">
        <v>0</v>
      </c>
      <c r="G10232" s="23">
        <v>100</v>
      </c>
      <c r="H10232" s="25">
        <v>26.006284709999999</v>
      </c>
    </row>
    <row r="10233" spans="1:8">
      <c r="A10233" s="23">
        <v>10230</v>
      </c>
      <c r="B10233" s="23">
        <v>2000</v>
      </c>
      <c r="C10233" s="23">
        <v>1</v>
      </c>
      <c r="D10233" s="23">
        <v>3000</v>
      </c>
      <c r="E10233" s="23">
        <v>20</v>
      </c>
      <c r="F10233" s="23">
        <v>30</v>
      </c>
      <c r="G10233" s="23">
        <v>0</v>
      </c>
      <c r="H10233" s="25">
        <v>37.379344940000003</v>
      </c>
    </row>
    <row r="10234" spans="1:8">
      <c r="A10234" s="23">
        <v>10231</v>
      </c>
      <c r="B10234" s="23">
        <v>2000</v>
      </c>
      <c r="C10234" s="23">
        <v>1</v>
      </c>
      <c r="D10234" s="23">
        <v>3000</v>
      </c>
      <c r="E10234" s="23">
        <v>20</v>
      </c>
      <c r="F10234" s="23">
        <v>30</v>
      </c>
      <c r="G10234" s="23">
        <v>5</v>
      </c>
      <c r="H10234" s="25">
        <v>34.171054839999996</v>
      </c>
    </row>
    <row r="10235" spans="1:8">
      <c r="A10235" s="23">
        <v>10232</v>
      </c>
      <c r="B10235" s="23">
        <v>2000</v>
      </c>
      <c r="C10235" s="23">
        <v>1</v>
      </c>
      <c r="D10235" s="23">
        <v>3000</v>
      </c>
      <c r="E10235" s="23">
        <v>20</v>
      </c>
      <c r="F10235" s="23">
        <v>30</v>
      </c>
      <c r="G10235" s="23">
        <v>10</v>
      </c>
      <c r="H10235" s="25">
        <v>32.441772460000003</v>
      </c>
    </row>
    <row r="10236" spans="1:8">
      <c r="A10236" s="23">
        <v>10233</v>
      </c>
      <c r="B10236" s="23">
        <v>2000</v>
      </c>
      <c r="C10236" s="23">
        <v>1</v>
      </c>
      <c r="D10236" s="23">
        <v>3000</v>
      </c>
      <c r="E10236" s="23">
        <v>20</v>
      </c>
      <c r="F10236" s="23">
        <v>30</v>
      </c>
      <c r="G10236" s="23">
        <v>40</v>
      </c>
      <c r="H10236" s="25">
        <v>28.41914749</v>
      </c>
    </row>
    <row r="10237" spans="1:8">
      <c r="A10237" s="23">
        <v>10234</v>
      </c>
      <c r="B10237" s="23">
        <v>2000</v>
      </c>
      <c r="C10237" s="23">
        <v>1</v>
      </c>
      <c r="D10237" s="23">
        <v>3000</v>
      </c>
      <c r="E10237" s="23">
        <v>20</v>
      </c>
      <c r="F10237" s="23">
        <v>30</v>
      </c>
      <c r="G10237" s="23">
        <v>70</v>
      </c>
      <c r="H10237" s="25">
        <v>26.084159849999999</v>
      </c>
    </row>
    <row r="10238" spans="1:8">
      <c r="A10238" s="23">
        <v>10235</v>
      </c>
      <c r="B10238" s="23">
        <v>2000</v>
      </c>
      <c r="C10238" s="23">
        <v>1</v>
      </c>
      <c r="D10238" s="23">
        <v>3000</v>
      </c>
      <c r="E10238" s="23">
        <v>20</v>
      </c>
      <c r="F10238" s="23">
        <v>30</v>
      </c>
      <c r="G10238" s="23">
        <v>100</v>
      </c>
      <c r="H10238" s="25">
        <v>24.22100258</v>
      </c>
    </row>
    <row r="10239" spans="1:8">
      <c r="A10239" s="23">
        <v>10236</v>
      </c>
      <c r="B10239" s="23">
        <v>2000</v>
      </c>
      <c r="C10239" s="23">
        <v>1</v>
      </c>
      <c r="D10239" s="23">
        <v>3000</v>
      </c>
      <c r="E10239" s="23">
        <v>20</v>
      </c>
      <c r="F10239" s="23">
        <v>60</v>
      </c>
      <c r="G10239" s="23">
        <v>0</v>
      </c>
      <c r="H10239" s="25">
        <v>28.86067581</v>
      </c>
    </row>
    <row r="10240" spans="1:8">
      <c r="A10240" s="23">
        <v>10237</v>
      </c>
      <c r="B10240" s="23">
        <v>2000</v>
      </c>
      <c r="C10240" s="23">
        <v>1</v>
      </c>
      <c r="D10240" s="23">
        <v>3000</v>
      </c>
      <c r="E10240" s="23">
        <v>20</v>
      </c>
      <c r="F10240" s="23">
        <v>60</v>
      </c>
      <c r="G10240" s="23">
        <v>5</v>
      </c>
      <c r="H10240" s="25">
        <v>25.830575939999999</v>
      </c>
    </row>
    <row r="10241" spans="1:8">
      <c r="A10241" s="23">
        <v>10238</v>
      </c>
      <c r="B10241" s="23">
        <v>2000</v>
      </c>
      <c r="C10241" s="23">
        <v>1</v>
      </c>
      <c r="D10241" s="23">
        <v>3000</v>
      </c>
      <c r="E10241" s="23">
        <v>20</v>
      </c>
      <c r="F10241" s="23">
        <v>60</v>
      </c>
      <c r="G10241" s="23">
        <v>10</v>
      </c>
      <c r="H10241" s="25">
        <v>24.507846829999998</v>
      </c>
    </row>
    <row r="10242" spans="1:8">
      <c r="A10242" s="23">
        <v>10239</v>
      </c>
      <c r="B10242" s="23">
        <v>2000</v>
      </c>
      <c r="C10242" s="23">
        <v>1</v>
      </c>
      <c r="D10242" s="23">
        <v>3000</v>
      </c>
      <c r="E10242" s="23">
        <v>20</v>
      </c>
      <c r="F10242" s="23">
        <v>60</v>
      </c>
      <c r="G10242" s="23">
        <v>40</v>
      </c>
      <c r="H10242" s="25">
        <v>21.418859479999998</v>
      </c>
    </row>
    <row r="10243" spans="1:8">
      <c r="A10243" s="23">
        <v>10240</v>
      </c>
      <c r="B10243" s="23">
        <v>2000</v>
      </c>
      <c r="C10243" s="23">
        <v>1</v>
      </c>
      <c r="D10243" s="23">
        <v>3000</v>
      </c>
      <c r="E10243" s="23">
        <v>20</v>
      </c>
      <c r="F10243" s="23">
        <v>60</v>
      </c>
      <c r="G10243" s="23">
        <v>70</v>
      </c>
      <c r="H10243" s="25">
        <v>19.632698059999999</v>
      </c>
    </row>
    <row r="10244" spans="1:8">
      <c r="A10244" s="23">
        <v>10241</v>
      </c>
      <c r="B10244" s="23">
        <v>2000</v>
      </c>
      <c r="C10244" s="23">
        <v>1</v>
      </c>
      <c r="D10244" s="23">
        <v>3000</v>
      </c>
      <c r="E10244" s="23">
        <v>20</v>
      </c>
      <c r="F10244" s="23">
        <v>60</v>
      </c>
      <c r="G10244" s="23">
        <v>100</v>
      </c>
      <c r="H10244" s="25">
        <v>18.219297409999999</v>
      </c>
    </row>
    <row r="10245" spans="1:8">
      <c r="A10245" s="23">
        <v>10242</v>
      </c>
      <c r="B10245" s="23">
        <v>2000</v>
      </c>
      <c r="C10245" s="23">
        <v>1</v>
      </c>
      <c r="D10245" s="23">
        <v>3000</v>
      </c>
      <c r="E10245" s="23">
        <v>50</v>
      </c>
      <c r="F10245" s="23">
        <v>0</v>
      </c>
      <c r="G10245" s="23">
        <v>0</v>
      </c>
      <c r="H10245" s="25">
        <v>40.096008300000001</v>
      </c>
    </row>
    <row r="10246" spans="1:8">
      <c r="A10246" s="23">
        <v>10243</v>
      </c>
      <c r="B10246" s="23">
        <v>2000</v>
      </c>
      <c r="C10246" s="23">
        <v>1</v>
      </c>
      <c r="D10246" s="23">
        <v>3000</v>
      </c>
      <c r="E10246" s="23">
        <v>50</v>
      </c>
      <c r="F10246" s="23">
        <v>0</v>
      </c>
      <c r="G10246" s="23">
        <v>5</v>
      </c>
      <c r="H10246" s="25">
        <v>36.798377989999999</v>
      </c>
    </row>
    <row r="10247" spans="1:8">
      <c r="A10247" s="23">
        <v>10244</v>
      </c>
      <c r="B10247" s="23">
        <v>2000</v>
      </c>
      <c r="C10247" s="23">
        <v>1</v>
      </c>
      <c r="D10247" s="23">
        <v>3000</v>
      </c>
      <c r="E10247" s="23">
        <v>50</v>
      </c>
      <c r="F10247" s="23">
        <v>0</v>
      </c>
      <c r="G10247" s="23">
        <v>10</v>
      </c>
      <c r="H10247" s="25">
        <v>34.896396639999999</v>
      </c>
    </row>
    <row r="10248" spans="1:8">
      <c r="A10248" s="23">
        <v>10245</v>
      </c>
      <c r="B10248" s="23">
        <v>2000</v>
      </c>
      <c r="C10248" s="23">
        <v>1</v>
      </c>
      <c r="D10248" s="23">
        <v>3000</v>
      </c>
      <c r="E10248" s="23">
        <v>50</v>
      </c>
      <c r="F10248" s="23">
        <v>0</v>
      </c>
      <c r="G10248" s="23">
        <v>40</v>
      </c>
      <c r="H10248" s="25">
        <v>30.59191895</v>
      </c>
    </row>
    <row r="10249" spans="1:8">
      <c r="A10249" s="23">
        <v>10246</v>
      </c>
      <c r="B10249" s="23">
        <v>2000</v>
      </c>
      <c r="C10249" s="23">
        <v>1</v>
      </c>
      <c r="D10249" s="23">
        <v>3000</v>
      </c>
      <c r="E10249" s="23">
        <v>50</v>
      </c>
      <c r="F10249" s="23">
        <v>0</v>
      </c>
      <c r="G10249" s="23">
        <v>70</v>
      </c>
      <c r="H10249" s="25">
        <v>28.068538669999999</v>
      </c>
    </row>
    <row r="10250" spans="1:8">
      <c r="A10250" s="23">
        <v>10247</v>
      </c>
      <c r="B10250" s="23">
        <v>2000</v>
      </c>
      <c r="C10250" s="23">
        <v>1</v>
      </c>
      <c r="D10250" s="23">
        <v>3000</v>
      </c>
      <c r="E10250" s="23">
        <v>50</v>
      </c>
      <c r="F10250" s="23">
        <v>0</v>
      </c>
      <c r="G10250" s="23">
        <v>100</v>
      </c>
      <c r="H10250" s="25">
        <v>26.03739929</v>
      </c>
    </row>
    <row r="10251" spans="1:8">
      <c r="A10251" s="23">
        <v>10248</v>
      </c>
      <c r="B10251" s="23">
        <v>2000</v>
      </c>
      <c r="C10251" s="23">
        <v>1</v>
      </c>
      <c r="D10251" s="23">
        <v>3000</v>
      </c>
      <c r="E10251" s="23">
        <v>50</v>
      </c>
      <c r="F10251" s="23">
        <v>30</v>
      </c>
      <c r="G10251" s="23">
        <v>0</v>
      </c>
      <c r="H10251" s="25">
        <v>37.444183350000003</v>
      </c>
    </row>
    <row r="10252" spans="1:8">
      <c r="A10252" s="23">
        <v>10249</v>
      </c>
      <c r="B10252" s="23">
        <v>2000</v>
      </c>
      <c r="C10252" s="23">
        <v>1</v>
      </c>
      <c r="D10252" s="23">
        <v>3000</v>
      </c>
      <c r="E10252" s="23">
        <v>50</v>
      </c>
      <c r="F10252" s="23">
        <v>30</v>
      </c>
      <c r="G10252" s="23">
        <v>5</v>
      </c>
      <c r="H10252" s="25">
        <v>34.225566860000001</v>
      </c>
    </row>
    <row r="10253" spans="1:8">
      <c r="A10253" s="23">
        <v>10250</v>
      </c>
      <c r="B10253" s="23">
        <v>2000</v>
      </c>
      <c r="C10253" s="23">
        <v>1</v>
      </c>
      <c r="D10253" s="23">
        <v>3000</v>
      </c>
      <c r="E10253" s="23">
        <v>50</v>
      </c>
      <c r="F10253" s="23">
        <v>30</v>
      </c>
      <c r="G10253" s="23">
        <v>10</v>
      </c>
      <c r="H10253" s="25">
        <v>32.490974430000001</v>
      </c>
    </row>
    <row r="10254" spans="1:8">
      <c r="A10254" s="23">
        <v>10251</v>
      </c>
      <c r="B10254" s="23">
        <v>2000</v>
      </c>
      <c r="C10254" s="23">
        <v>1</v>
      </c>
      <c r="D10254" s="23">
        <v>3000</v>
      </c>
      <c r="E10254" s="23">
        <v>50</v>
      </c>
      <c r="F10254" s="23">
        <v>30</v>
      </c>
      <c r="G10254" s="23">
        <v>40</v>
      </c>
      <c r="H10254" s="25">
        <v>28.457580570000001</v>
      </c>
    </row>
    <row r="10255" spans="1:8">
      <c r="A10255" s="23">
        <v>10252</v>
      </c>
      <c r="B10255" s="23">
        <v>2000</v>
      </c>
      <c r="C10255" s="23">
        <v>1</v>
      </c>
      <c r="D10255" s="23">
        <v>3000</v>
      </c>
      <c r="E10255" s="23">
        <v>50</v>
      </c>
      <c r="F10255" s="23">
        <v>30</v>
      </c>
      <c r="G10255" s="23">
        <v>70</v>
      </c>
      <c r="H10255" s="25">
        <v>26.115787510000001</v>
      </c>
    </row>
    <row r="10256" spans="1:8">
      <c r="A10256" s="23">
        <v>10253</v>
      </c>
      <c r="B10256" s="23">
        <v>2000</v>
      </c>
      <c r="C10256" s="23">
        <v>1</v>
      </c>
      <c r="D10256" s="23">
        <v>3000</v>
      </c>
      <c r="E10256" s="23">
        <v>50</v>
      </c>
      <c r="F10256" s="23">
        <v>30</v>
      </c>
      <c r="G10256" s="23">
        <v>100</v>
      </c>
      <c r="H10256" s="25">
        <v>24.247529979999999</v>
      </c>
    </row>
    <row r="10257" spans="1:8">
      <c r="A10257" s="23">
        <v>10254</v>
      </c>
      <c r="B10257" s="23">
        <v>2000</v>
      </c>
      <c r="C10257" s="23">
        <v>1</v>
      </c>
      <c r="D10257" s="23">
        <v>3000</v>
      </c>
      <c r="E10257" s="23">
        <v>50</v>
      </c>
      <c r="F10257" s="23">
        <v>60</v>
      </c>
      <c r="G10257" s="23">
        <v>0</v>
      </c>
      <c r="H10257" s="25">
        <v>28.89870453</v>
      </c>
    </row>
    <row r="10258" spans="1:8">
      <c r="A10258" s="23">
        <v>10255</v>
      </c>
      <c r="B10258" s="23">
        <v>2000</v>
      </c>
      <c r="C10258" s="23">
        <v>1</v>
      </c>
      <c r="D10258" s="23">
        <v>3000</v>
      </c>
      <c r="E10258" s="23">
        <v>50</v>
      </c>
      <c r="F10258" s="23">
        <v>60</v>
      </c>
      <c r="G10258" s="23">
        <v>5</v>
      </c>
      <c r="H10258" s="25">
        <v>25.861438750000001</v>
      </c>
    </row>
    <row r="10259" spans="1:8">
      <c r="A10259" s="23">
        <v>10256</v>
      </c>
      <c r="B10259" s="23">
        <v>2000</v>
      </c>
      <c r="C10259" s="23">
        <v>1</v>
      </c>
      <c r="D10259" s="23">
        <v>3000</v>
      </c>
      <c r="E10259" s="23">
        <v>50</v>
      </c>
      <c r="F10259" s="23">
        <v>60</v>
      </c>
      <c r="G10259" s="23">
        <v>10</v>
      </c>
      <c r="H10259" s="25">
        <v>24.53577232</v>
      </c>
    </row>
    <row r="10260" spans="1:8">
      <c r="A10260" s="23">
        <v>10257</v>
      </c>
      <c r="B10260" s="23">
        <v>2000</v>
      </c>
      <c r="C10260" s="23">
        <v>1</v>
      </c>
      <c r="D10260" s="23">
        <v>3000</v>
      </c>
      <c r="E10260" s="23">
        <v>50</v>
      </c>
      <c r="F10260" s="23">
        <v>60</v>
      </c>
      <c r="G10260" s="23">
        <v>40</v>
      </c>
      <c r="H10260" s="25">
        <v>21.4411068</v>
      </c>
    </row>
    <row r="10261" spans="1:8">
      <c r="A10261" s="23">
        <v>10258</v>
      </c>
      <c r="B10261" s="23">
        <v>2000</v>
      </c>
      <c r="C10261" s="23">
        <v>1</v>
      </c>
      <c r="D10261" s="23">
        <v>3000</v>
      </c>
      <c r="E10261" s="23">
        <v>50</v>
      </c>
      <c r="F10261" s="23">
        <v>60</v>
      </c>
      <c r="G10261" s="23">
        <v>70</v>
      </c>
      <c r="H10261" s="25">
        <v>19.651008610000002</v>
      </c>
    </row>
    <row r="10262" spans="1:8">
      <c r="A10262" s="23">
        <v>10259</v>
      </c>
      <c r="B10262" s="23">
        <v>2000</v>
      </c>
      <c r="C10262" s="23">
        <v>1</v>
      </c>
      <c r="D10262" s="23">
        <v>3000</v>
      </c>
      <c r="E10262" s="23">
        <v>50</v>
      </c>
      <c r="F10262" s="23">
        <v>60</v>
      </c>
      <c r="G10262" s="23">
        <v>100</v>
      </c>
      <c r="H10262" s="25">
        <v>18.234645839999999</v>
      </c>
    </row>
    <row r="10263" spans="1:8">
      <c r="A10263" s="23">
        <v>10260</v>
      </c>
      <c r="B10263" s="23">
        <v>2000</v>
      </c>
      <c r="C10263" s="23">
        <v>0.9</v>
      </c>
      <c r="D10263" s="23">
        <v>10</v>
      </c>
      <c r="E10263" s="23">
        <v>1</v>
      </c>
      <c r="F10263" s="23">
        <v>0</v>
      </c>
      <c r="G10263" s="23">
        <v>0</v>
      </c>
      <c r="H10263" s="25">
        <v>0.9315871</v>
      </c>
    </row>
    <row r="10264" spans="1:8">
      <c r="A10264" s="23">
        <v>10261</v>
      </c>
      <c r="B10264" s="23">
        <v>2000</v>
      </c>
      <c r="C10264" s="23">
        <v>0.9</v>
      </c>
      <c r="D10264" s="23">
        <v>10</v>
      </c>
      <c r="E10264" s="23">
        <v>1</v>
      </c>
      <c r="F10264" s="23">
        <v>0</v>
      </c>
      <c r="G10264" s="23">
        <v>5</v>
      </c>
      <c r="H10264" s="25">
        <v>0</v>
      </c>
    </row>
    <row r="10265" spans="1:8">
      <c r="A10265" s="23">
        <v>10262</v>
      </c>
      <c r="B10265" s="23">
        <v>2000</v>
      </c>
      <c r="C10265" s="23">
        <v>0.9</v>
      </c>
      <c r="D10265" s="23">
        <v>10</v>
      </c>
      <c r="E10265" s="23">
        <v>1</v>
      </c>
      <c r="F10265" s="23">
        <v>0</v>
      </c>
      <c r="G10265" s="23">
        <v>10</v>
      </c>
      <c r="H10265" s="25">
        <v>0</v>
      </c>
    </row>
    <row r="10266" spans="1:8">
      <c r="A10266" s="23">
        <v>10263</v>
      </c>
      <c r="B10266" s="23">
        <v>2000</v>
      </c>
      <c r="C10266" s="23">
        <v>0.9</v>
      </c>
      <c r="D10266" s="23">
        <v>10</v>
      </c>
      <c r="E10266" s="23">
        <v>1</v>
      </c>
      <c r="F10266" s="23">
        <v>0</v>
      </c>
      <c r="G10266" s="23">
        <v>40</v>
      </c>
      <c r="H10266" s="25">
        <v>0</v>
      </c>
    </row>
    <row r="10267" spans="1:8">
      <c r="A10267" s="23">
        <v>10264</v>
      </c>
      <c r="B10267" s="23">
        <v>2000</v>
      </c>
      <c r="C10267" s="23">
        <v>0.9</v>
      </c>
      <c r="D10267" s="23">
        <v>10</v>
      </c>
      <c r="E10267" s="23">
        <v>1</v>
      </c>
      <c r="F10267" s="23">
        <v>0</v>
      </c>
      <c r="G10267" s="23">
        <v>70</v>
      </c>
      <c r="H10267" s="25">
        <v>0</v>
      </c>
    </row>
    <row r="10268" spans="1:8">
      <c r="A10268" s="23">
        <v>10265</v>
      </c>
      <c r="B10268" s="23">
        <v>2000</v>
      </c>
      <c r="C10268" s="23">
        <v>0.9</v>
      </c>
      <c r="D10268" s="23">
        <v>10</v>
      </c>
      <c r="E10268" s="23">
        <v>1</v>
      </c>
      <c r="F10268" s="23">
        <v>0</v>
      </c>
      <c r="G10268" s="23">
        <v>100</v>
      </c>
      <c r="H10268" s="25">
        <v>0</v>
      </c>
    </row>
    <row r="10269" spans="1:8">
      <c r="A10269" s="23">
        <v>10266</v>
      </c>
      <c r="B10269" s="23">
        <v>2000</v>
      </c>
      <c r="C10269" s="23">
        <v>0.9</v>
      </c>
      <c r="D10269" s="23">
        <v>10</v>
      </c>
      <c r="E10269" s="23">
        <v>1</v>
      </c>
      <c r="F10269" s="23">
        <v>30</v>
      </c>
      <c r="G10269" s="23">
        <v>0</v>
      </c>
      <c r="H10269" s="25">
        <v>0.93148362600000001</v>
      </c>
    </row>
    <row r="10270" spans="1:8">
      <c r="A10270" s="23">
        <v>10267</v>
      </c>
      <c r="B10270" s="23">
        <v>2000</v>
      </c>
      <c r="C10270" s="23">
        <v>0.9</v>
      </c>
      <c r="D10270" s="23">
        <v>10</v>
      </c>
      <c r="E10270" s="23">
        <v>1</v>
      </c>
      <c r="F10270" s="23">
        <v>30</v>
      </c>
      <c r="G10270" s="23">
        <v>5</v>
      </c>
      <c r="H10270" s="25">
        <v>0</v>
      </c>
    </row>
    <row r="10271" spans="1:8">
      <c r="A10271" s="23">
        <v>10268</v>
      </c>
      <c r="B10271" s="23">
        <v>2000</v>
      </c>
      <c r="C10271" s="23">
        <v>0.9</v>
      </c>
      <c r="D10271" s="23">
        <v>10</v>
      </c>
      <c r="E10271" s="23">
        <v>1</v>
      </c>
      <c r="F10271" s="23">
        <v>30</v>
      </c>
      <c r="G10271" s="23">
        <v>10</v>
      </c>
      <c r="H10271" s="25">
        <v>0</v>
      </c>
    </row>
    <row r="10272" spans="1:8">
      <c r="A10272" s="23">
        <v>10269</v>
      </c>
      <c r="B10272" s="23">
        <v>2000</v>
      </c>
      <c r="C10272" s="23">
        <v>0.9</v>
      </c>
      <c r="D10272" s="23">
        <v>10</v>
      </c>
      <c r="E10272" s="23">
        <v>1</v>
      </c>
      <c r="F10272" s="23">
        <v>30</v>
      </c>
      <c r="G10272" s="23">
        <v>40</v>
      </c>
      <c r="H10272" s="25">
        <v>0</v>
      </c>
    </row>
    <row r="10273" spans="1:8">
      <c r="A10273" s="23">
        <v>10270</v>
      </c>
      <c r="B10273" s="23">
        <v>2000</v>
      </c>
      <c r="C10273" s="23">
        <v>0.9</v>
      </c>
      <c r="D10273" s="23">
        <v>10</v>
      </c>
      <c r="E10273" s="23">
        <v>1</v>
      </c>
      <c r="F10273" s="23">
        <v>30</v>
      </c>
      <c r="G10273" s="23">
        <v>70</v>
      </c>
      <c r="H10273" s="25">
        <v>0</v>
      </c>
    </row>
    <row r="10274" spans="1:8">
      <c r="A10274" s="23">
        <v>10271</v>
      </c>
      <c r="B10274" s="23">
        <v>2000</v>
      </c>
      <c r="C10274" s="23">
        <v>0.9</v>
      </c>
      <c r="D10274" s="23">
        <v>10</v>
      </c>
      <c r="E10274" s="23">
        <v>1</v>
      </c>
      <c r="F10274" s="23">
        <v>30</v>
      </c>
      <c r="G10274" s="23">
        <v>100</v>
      </c>
      <c r="H10274" s="25">
        <v>0</v>
      </c>
    </row>
    <row r="10275" spans="1:8">
      <c r="A10275" s="23">
        <v>10272</v>
      </c>
      <c r="B10275" s="23">
        <v>2000</v>
      </c>
      <c r="C10275" s="23">
        <v>0.9</v>
      </c>
      <c r="D10275" s="23">
        <v>10</v>
      </c>
      <c r="E10275" s="23">
        <v>1</v>
      </c>
      <c r="F10275" s="23">
        <v>60</v>
      </c>
      <c r="G10275" s="23">
        <v>0</v>
      </c>
      <c r="H10275" s="25">
        <v>0.93096089400000004</v>
      </c>
    </row>
    <row r="10276" spans="1:8">
      <c r="A10276" s="23">
        <v>10273</v>
      </c>
      <c r="B10276" s="23">
        <v>2000</v>
      </c>
      <c r="C10276" s="23">
        <v>0.9</v>
      </c>
      <c r="D10276" s="23">
        <v>10</v>
      </c>
      <c r="E10276" s="23">
        <v>1</v>
      </c>
      <c r="F10276" s="23">
        <v>60</v>
      </c>
      <c r="G10276" s="23">
        <v>5</v>
      </c>
      <c r="H10276" s="25">
        <v>0</v>
      </c>
    </row>
    <row r="10277" spans="1:8">
      <c r="A10277" s="23">
        <v>10274</v>
      </c>
      <c r="B10277" s="23">
        <v>2000</v>
      </c>
      <c r="C10277" s="23">
        <v>0.9</v>
      </c>
      <c r="D10277" s="23">
        <v>10</v>
      </c>
      <c r="E10277" s="23">
        <v>1</v>
      </c>
      <c r="F10277" s="23">
        <v>60</v>
      </c>
      <c r="G10277" s="23">
        <v>10</v>
      </c>
      <c r="H10277" s="25">
        <v>0</v>
      </c>
    </row>
    <row r="10278" spans="1:8">
      <c r="A10278" s="23">
        <v>10275</v>
      </c>
      <c r="B10278" s="23">
        <v>2000</v>
      </c>
      <c r="C10278" s="23">
        <v>0.9</v>
      </c>
      <c r="D10278" s="23">
        <v>10</v>
      </c>
      <c r="E10278" s="23">
        <v>1</v>
      </c>
      <c r="F10278" s="23">
        <v>60</v>
      </c>
      <c r="G10278" s="23">
        <v>40</v>
      </c>
      <c r="H10278" s="25">
        <v>0</v>
      </c>
    </row>
    <row r="10279" spans="1:8">
      <c r="A10279" s="23">
        <v>10276</v>
      </c>
      <c r="B10279" s="23">
        <v>2000</v>
      </c>
      <c r="C10279" s="23">
        <v>0.9</v>
      </c>
      <c r="D10279" s="23">
        <v>10</v>
      </c>
      <c r="E10279" s="23">
        <v>1</v>
      </c>
      <c r="F10279" s="23">
        <v>60</v>
      </c>
      <c r="G10279" s="23">
        <v>70</v>
      </c>
      <c r="H10279" s="25">
        <v>0</v>
      </c>
    </row>
    <row r="10280" spans="1:8">
      <c r="A10280" s="23">
        <v>10277</v>
      </c>
      <c r="B10280" s="23">
        <v>2000</v>
      </c>
      <c r="C10280" s="23">
        <v>0.9</v>
      </c>
      <c r="D10280" s="23">
        <v>10</v>
      </c>
      <c r="E10280" s="23">
        <v>1</v>
      </c>
      <c r="F10280" s="23">
        <v>60</v>
      </c>
      <c r="G10280" s="23">
        <v>100</v>
      </c>
      <c r="H10280" s="25">
        <v>0</v>
      </c>
    </row>
    <row r="10281" spans="1:8">
      <c r="A10281" s="23">
        <v>10278</v>
      </c>
      <c r="B10281" s="23">
        <v>2000</v>
      </c>
      <c r="C10281" s="23">
        <v>0.9</v>
      </c>
      <c r="D10281" s="23">
        <v>10</v>
      </c>
      <c r="E10281" s="23">
        <v>5</v>
      </c>
      <c r="F10281" s="23">
        <v>0</v>
      </c>
      <c r="G10281" s="23">
        <v>0</v>
      </c>
      <c r="H10281" s="25">
        <v>4.5941219330000003</v>
      </c>
    </row>
    <row r="10282" spans="1:8">
      <c r="A10282" s="23">
        <v>10279</v>
      </c>
      <c r="B10282" s="23">
        <v>2000</v>
      </c>
      <c r="C10282" s="23">
        <v>0.9</v>
      </c>
      <c r="D10282" s="23">
        <v>10</v>
      </c>
      <c r="E10282" s="23">
        <v>5</v>
      </c>
      <c r="F10282" s="23">
        <v>0</v>
      </c>
      <c r="G10282" s="23">
        <v>5</v>
      </c>
      <c r="H10282" s="25">
        <v>4.0748257639999999</v>
      </c>
    </row>
    <row r="10283" spans="1:8">
      <c r="A10283" s="23">
        <v>10280</v>
      </c>
      <c r="B10283" s="23">
        <v>2000</v>
      </c>
      <c r="C10283" s="23">
        <v>0.9</v>
      </c>
      <c r="D10283" s="23">
        <v>10</v>
      </c>
      <c r="E10283" s="23">
        <v>5</v>
      </c>
      <c r="F10283" s="23">
        <v>0</v>
      </c>
      <c r="G10283" s="23">
        <v>10</v>
      </c>
      <c r="H10283" s="25">
        <v>4.0567712780000003</v>
      </c>
    </row>
    <row r="10284" spans="1:8">
      <c r="A10284" s="23">
        <v>10281</v>
      </c>
      <c r="B10284" s="23">
        <v>2000</v>
      </c>
      <c r="C10284" s="23">
        <v>0.9</v>
      </c>
      <c r="D10284" s="23">
        <v>10</v>
      </c>
      <c r="E10284" s="23">
        <v>5</v>
      </c>
      <c r="F10284" s="23">
        <v>0</v>
      </c>
      <c r="G10284" s="23">
        <v>40</v>
      </c>
      <c r="H10284" s="25">
        <v>4.026445389</v>
      </c>
    </row>
    <row r="10285" spans="1:8">
      <c r="A10285" s="23">
        <v>10282</v>
      </c>
      <c r="B10285" s="23">
        <v>2000</v>
      </c>
      <c r="C10285" s="23">
        <v>0.9</v>
      </c>
      <c r="D10285" s="23">
        <v>10</v>
      </c>
      <c r="E10285" s="23">
        <v>5</v>
      </c>
      <c r="F10285" s="23">
        <v>0</v>
      </c>
      <c r="G10285" s="23">
        <v>70</v>
      </c>
      <c r="H10285" s="25">
        <v>4.0074863430000001</v>
      </c>
    </row>
    <row r="10286" spans="1:8">
      <c r="A10286" s="23">
        <v>10283</v>
      </c>
      <c r="B10286" s="23">
        <v>2000</v>
      </c>
      <c r="C10286" s="23">
        <v>0.9</v>
      </c>
      <c r="D10286" s="23">
        <v>10</v>
      </c>
      <c r="E10286" s="23">
        <v>5</v>
      </c>
      <c r="F10286" s="23">
        <v>0</v>
      </c>
      <c r="G10286" s="23">
        <v>100</v>
      </c>
      <c r="H10286" s="25">
        <v>3.989821434</v>
      </c>
    </row>
    <row r="10287" spans="1:8">
      <c r="A10287" s="23">
        <v>10284</v>
      </c>
      <c r="B10287" s="23">
        <v>2000</v>
      </c>
      <c r="C10287" s="23">
        <v>0.9</v>
      </c>
      <c r="D10287" s="23">
        <v>10</v>
      </c>
      <c r="E10287" s="23">
        <v>5</v>
      </c>
      <c r="F10287" s="23">
        <v>30</v>
      </c>
      <c r="G10287" s="23">
        <v>0</v>
      </c>
      <c r="H10287" s="25">
        <v>4.5821204189999998</v>
      </c>
    </row>
    <row r="10288" spans="1:8">
      <c r="A10288" s="23">
        <v>10285</v>
      </c>
      <c r="B10288" s="23">
        <v>2000</v>
      </c>
      <c r="C10288" s="23">
        <v>0.9</v>
      </c>
      <c r="D10288" s="23">
        <v>10</v>
      </c>
      <c r="E10288" s="23">
        <v>5</v>
      </c>
      <c r="F10288" s="23">
        <v>30</v>
      </c>
      <c r="G10288" s="23">
        <v>5</v>
      </c>
      <c r="H10288" s="25">
        <v>4.0488548279999996</v>
      </c>
    </row>
    <row r="10289" spans="1:8">
      <c r="A10289" s="23">
        <v>10286</v>
      </c>
      <c r="B10289" s="23">
        <v>2000</v>
      </c>
      <c r="C10289" s="23">
        <v>0.9</v>
      </c>
      <c r="D10289" s="23">
        <v>10</v>
      </c>
      <c r="E10289" s="23">
        <v>5</v>
      </c>
      <c r="F10289" s="23">
        <v>30</v>
      </c>
      <c r="G10289" s="23">
        <v>10</v>
      </c>
      <c r="H10289" s="25">
        <v>4.0279402729999996</v>
      </c>
    </row>
    <row r="10290" spans="1:8">
      <c r="A10290" s="23">
        <v>10287</v>
      </c>
      <c r="B10290" s="23">
        <v>2000</v>
      </c>
      <c r="C10290" s="23">
        <v>0.9</v>
      </c>
      <c r="D10290" s="23">
        <v>10</v>
      </c>
      <c r="E10290" s="23">
        <v>5</v>
      </c>
      <c r="F10290" s="23">
        <v>30</v>
      </c>
      <c r="G10290" s="23">
        <v>40</v>
      </c>
      <c r="H10290" s="25">
        <v>3.9917335509999998</v>
      </c>
    </row>
    <row r="10291" spans="1:8">
      <c r="A10291" s="23">
        <v>10288</v>
      </c>
      <c r="B10291" s="23">
        <v>2000</v>
      </c>
      <c r="C10291" s="23">
        <v>0.9</v>
      </c>
      <c r="D10291" s="23">
        <v>10</v>
      </c>
      <c r="E10291" s="23">
        <v>5</v>
      </c>
      <c r="F10291" s="23">
        <v>30</v>
      </c>
      <c r="G10291" s="23">
        <v>70</v>
      </c>
      <c r="H10291" s="25">
        <v>3.9686617850000001</v>
      </c>
    </row>
    <row r="10292" spans="1:8">
      <c r="A10292" s="23">
        <v>10289</v>
      </c>
      <c r="B10292" s="23">
        <v>2000</v>
      </c>
      <c r="C10292" s="23">
        <v>0.9</v>
      </c>
      <c r="D10292" s="23">
        <v>10</v>
      </c>
      <c r="E10292" s="23">
        <v>5</v>
      </c>
      <c r="F10292" s="23">
        <v>30</v>
      </c>
      <c r="G10292" s="23">
        <v>100</v>
      </c>
      <c r="H10292" s="25">
        <v>3.9477457999999999</v>
      </c>
    </row>
    <row r="10293" spans="1:8">
      <c r="A10293" s="23">
        <v>10290</v>
      </c>
      <c r="B10293" s="23">
        <v>2000</v>
      </c>
      <c r="C10293" s="23">
        <v>0.9</v>
      </c>
      <c r="D10293" s="23">
        <v>10</v>
      </c>
      <c r="E10293" s="23">
        <v>5</v>
      </c>
      <c r="F10293" s="23">
        <v>60</v>
      </c>
      <c r="G10293" s="23">
        <v>0</v>
      </c>
      <c r="H10293" s="25">
        <v>4.5212802889999999</v>
      </c>
    </row>
    <row r="10294" spans="1:8">
      <c r="A10294" s="23">
        <v>10291</v>
      </c>
      <c r="B10294" s="23">
        <v>2000</v>
      </c>
      <c r="C10294" s="23">
        <v>0.9</v>
      </c>
      <c r="D10294" s="23">
        <v>10</v>
      </c>
      <c r="E10294" s="23">
        <v>5</v>
      </c>
      <c r="F10294" s="23">
        <v>60</v>
      </c>
      <c r="G10294" s="23">
        <v>5</v>
      </c>
      <c r="H10294" s="25">
        <v>3.9240171909999999</v>
      </c>
    </row>
    <row r="10295" spans="1:8">
      <c r="A10295" s="23">
        <v>10292</v>
      </c>
      <c r="B10295" s="23">
        <v>2000</v>
      </c>
      <c r="C10295" s="23">
        <v>0.9</v>
      </c>
      <c r="D10295" s="23">
        <v>10</v>
      </c>
      <c r="E10295" s="23">
        <v>5</v>
      </c>
      <c r="F10295" s="23">
        <v>60</v>
      </c>
      <c r="G10295" s="23">
        <v>10</v>
      </c>
      <c r="H10295" s="25">
        <v>3.891239643</v>
      </c>
    </row>
    <row r="10296" spans="1:8">
      <c r="A10296" s="23">
        <v>10293</v>
      </c>
      <c r="B10296" s="23">
        <v>2000</v>
      </c>
      <c r="C10296" s="23">
        <v>0.9</v>
      </c>
      <c r="D10296" s="23">
        <v>10</v>
      </c>
      <c r="E10296" s="23">
        <v>5</v>
      </c>
      <c r="F10296" s="23">
        <v>60</v>
      </c>
      <c r="G10296" s="23">
        <v>40</v>
      </c>
      <c r="H10296" s="25">
        <v>3.8290052409999999</v>
      </c>
    </row>
    <row r="10297" spans="1:8">
      <c r="A10297" s="23">
        <v>10294</v>
      </c>
      <c r="B10297" s="23">
        <v>2000</v>
      </c>
      <c r="C10297" s="23">
        <v>0.9</v>
      </c>
      <c r="D10297" s="23">
        <v>10</v>
      </c>
      <c r="E10297" s="23">
        <v>5</v>
      </c>
      <c r="F10297" s="23">
        <v>60</v>
      </c>
      <c r="G10297" s="23">
        <v>70</v>
      </c>
      <c r="H10297" s="25">
        <v>3.7853894229999998</v>
      </c>
    </row>
    <row r="10298" spans="1:8">
      <c r="A10298" s="23">
        <v>10295</v>
      </c>
      <c r="B10298" s="23">
        <v>2000</v>
      </c>
      <c r="C10298" s="23">
        <v>0.9</v>
      </c>
      <c r="D10298" s="23">
        <v>10</v>
      </c>
      <c r="E10298" s="23">
        <v>5</v>
      </c>
      <c r="F10298" s="23">
        <v>60</v>
      </c>
      <c r="G10298" s="23">
        <v>100</v>
      </c>
      <c r="H10298" s="25">
        <v>3.7433614730000002</v>
      </c>
    </row>
    <row r="10299" spans="1:8">
      <c r="A10299" s="23">
        <v>10296</v>
      </c>
      <c r="B10299" s="23">
        <v>2000</v>
      </c>
      <c r="C10299" s="23">
        <v>0.9</v>
      </c>
      <c r="D10299" s="23">
        <v>10</v>
      </c>
      <c r="E10299" s="23">
        <v>10</v>
      </c>
      <c r="F10299" s="23">
        <v>0</v>
      </c>
      <c r="G10299" s="23">
        <v>0</v>
      </c>
      <c r="H10299" s="25">
        <v>8.7963886260000006</v>
      </c>
    </row>
    <row r="10300" spans="1:8">
      <c r="A10300" s="23">
        <v>10297</v>
      </c>
      <c r="B10300" s="23">
        <v>2000</v>
      </c>
      <c r="C10300" s="23">
        <v>0.9</v>
      </c>
      <c r="D10300" s="23">
        <v>10</v>
      </c>
      <c r="E10300" s="23">
        <v>10</v>
      </c>
      <c r="F10300" s="23">
        <v>0</v>
      </c>
      <c r="G10300" s="23">
        <v>5</v>
      </c>
      <c r="H10300" s="25">
        <v>8.2566928859999997</v>
      </c>
    </row>
    <row r="10301" spans="1:8">
      <c r="A10301" s="23">
        <v>10298</v>
      </c>
      <c r="B10301" s="23">
        <v>2000</v>
      </c>
      <c r="C10301" s="23">
        <v>0.9</v>
      </c>
      <c r="D10301" s="23">
        <v>10</v>
      </c>
      <c r="E10301" s="23">
        <v>10</v>
      </c>
      <c r="F10301" s="23">
        <v>0</v>
      </c>
      <c r="G10301" s="23">
        <v>10</v>
      </c>
      <c r="H10301" s="25">
        <v>8.169228554</v>
      </c>
    </row>
    <row r="10302" spans="1:8">
      <c r="A10302" s="23">
        <v>10299</v>
      </c>
      <c r="B10302" s="23">
        <v>2000</v>
      </c>
      <c r="C10302" s="23">
        <v>0.9</v>
      </c>
      <c r="D10302" s="23">
        <v>10</v>
      </c>
      <c r="E10302" s="23">
        <v>10</v>
      </c>
      <c r="F10302" s="23">
        <v>0</v>
      </c>
      <c r="G10302" s="23">
        <v>40</v>
      </c>
      <c r="H10302" s="25">
        <v>7.9858264920000002</v>
      </c>
    </row>
    <row r="10303" spans="1:8">
      <c r="A10303" s="23">
        <v>10300</v>
      </c>
      <c r="B10303" s="23">
        <v>2000</v>
      </c>
      <c r="C10303" s="23">
        <v>0.9</v>
      </c>
      <c r="D10303" s="23">
        <v>10</v>
      </c>
      <c r="E10303" s="23">
        <v>10</v>
      </c>
      <c r="F10303" s="23">
        <v>0</v>
      </c>
      <c r="G10303" s="23">
        <v>70</v>
      </c>
      <c r="H10303" s="25">
        <v>7.8633794779999997</v>
      </c>
    </row>
    <row r="10304" spans="1:8">
      <c r="A10304" s="23">
        <v>10301</v>
      </c>
      <c r="B10304" s="23">
        <v>2000</v>
      </c>
      <c r="C10304" s="23">
        <v>0.9</v>
      </c>
      <c r="D10304" s="23">
        <v>10</v>
      </c>
      <c r="E10304" s="23">
        <v>10</v>
      </c>
      <c r="F10304" s="23">
        <v>0</v>
      </c>
      <c r="G10304" s="23">
        <v>100</v>
      </c>
      <c r="H10304" s="25">
        <v>7.7535605429999999</v>
      </c>
    </row>
    <row r="10305" spans="1:8">
      <c r="A10305" s="23">
        <v>10302</v>
      </c>
      <c r="B10305" s="23">
        <v>2000</v>
      </c>
      <c r="C10305" s="23">
        <v>0.9</v>
      </c>
      <c r="D10305" s="23">
        <v>10</v>
      </c>
      <c r="E10305" s="23">
        <v>10</v>
      </c>
      <c r="F10305" s="23">
        <v>30</v>
      </c>
      <c r="G10305" s="23">
        <v>0</v>
      </c>
      <c r="H10305" s="25">
        <v>8.7292251590000003</v>
      </c>
    </row>
    <row r="10306" spans="1:8">
      <c r="A10306" s="23">
        <v>10303</v>
      </c>
      <c r="B10306" s="23">
        <v>2000</v>
      </c>
      <c r="C10306" s="23">
        <v>0.9</v>
      </c>
      <c r="D10306" s="23">
        <v>10</v>
      </c>
      <c r="E10306" s="23">
        <v>10</v>
      </c>
      <c r="F10306" s="23">
        <v>30</v>
      </c>
      <c r="G10306" s="23">
        <v>5</v>
      </c>
      <c r="H10306" s="25">
        <v>8.1552619929999999</v>
      </c>
    </row>
    <row r="10307" spans="1:8">
      <c r="A10307" s="23">
        <v>10304</v>
      </c>
      <c r="B10307" s="23">
        <v>2000</v>
      </c>
      <c r="C10307" s="23">
        <v>0.9</v>
      </c>
      <c r="D10307" s="23">
        <v>10</v>
      </c>
      <c r="E10307" s="23">
        <v>10</v>
      </c>
      <c r="F10307" s="23">
        <v>30</v>
      </c>
      <c r="G10307" s="23">
        <v>10</v>
      </c>
      <c r="H10307" s="25">
        <v>8.0506772990000002</v>
      </c>
    </row>
    <row r="10308" spans="1:8">
      <c r="A10308" s="23">
        <v>10305</v>
      </c>
      <c r="B10308" s="23">
        <v>2000</v>
      </c>
      <c r="C10308" s="23">
        <v>0.9</v>
      </c>
      <c r="D10308" s="23">
        <v>10</v>
      </c>
      <c r="E10308" s="23">
        <v>10</v>
      </c>
      <c r="F10308" s="23">
        <v>30</v>
      </c>
      <c r="G10308" s="23">
        <v>40</v>
      </c>
      <c r="H10308" s="25">
        <v>7.8540630340000002</v>
      </c>
    </row>
    <row r="10309" spans="1:8">
      <c r="A10309" s="23">
        <v>10306</v>
      </c>
      <c r="B10309" s="23">
        <v>2000</v>
      </c>
      <c r="C10309" s="23">
        <v>0.9</v>
      </c>
      <c r="D10309" s="23">
        <v>10</v>
      </c>
      <c r="E10309" s="23">
        <v>10</v>
      </c>
      <c r="F10309" s="23">
        <v>30</v>
      </c>
      <c r="G10309" s="23">
        <v>70</v>
      </c>
      <c r="H10309" s="25">
        <v>7.7255420680000002</v>
      </c>
    </row>
    <row r="10310" spans="1:8">
      <c r="A10310" s="23">
        <v>10307</v>
      </c>
      <c r="B10310" s="23">
        <v>2000</v>
      </c>
      <c r="C10310" s="23">
        <v>0.9</v>
      </c>
      <c r="D10310" s="23">
        <v>10</v>
      </c>
      <c r="E10310" s="23">
        <v>10</v>
      </c>
      <c r="F10310" s="23">
        <v>30</v>
      </c>
      <c r="G10310" s="23">
        <v>100</v>
      </c>
      <c r="H10310" s="25">
        <v>7.6113624570000002</v>
      </c>
    </row>
    <row r="10311" spans="1:8">
      <c r="A10311" s="23">
        <v>10308</v>
      </c>
      <c r="B10311" s="23">
        <v>2000</v>
      </c>
      <c r="C10311" s="23">
        <v>0.9</v>
      </c>
      <c r="D10311" s="23">
        <v>10</v>
      </c>
      <c r="E10311" s="23">
        <v>10</v>
      </c>
      <c r="F10311" s="23">
        <v>60</v>
      </c>
      <c r="G10311" s="23">
        <v>0</v>
      </c>
      <c r="H10311" s="25">
        <v>8.3713941569999992</v>
      </c>
    </row>
    <row r="10312" spans="1:8">
      <c r="A10312" s="23">
        <v>10309</v>
      </c>
      <c r="B10312" s="23">
        <v>2000</v>
      </c>
      <c r="C10312" s="23">
        <v>0.9</v>
      </c>
      <c r="D10312" s="23">
        <v>10</v>
      </c>
      <c r="E10312" s="23">
        <v>10</v>
      </c>
      <c r="F10312" s="23">
        <v>60</v>
      </c>
      <c r="G10312" s="23">
        <v>5</v>
      </c>
      <c r="H10312" s="25">
        <v>7.6593379969999997</v>
      </c>
    </row>
    <row r="10313" spans="1:8">
      <c r="A10313" s="23">
        <v>10310</v>
      </c>
      <c r="B10313" s="23">
        <v>2000</v>
      </c>
      <c r="C10313" s="23">
        <v>0.9</v>
      </c>
      <c r="D10313" s="23">
        <v>10</v>
      </c>
      <c r="E10313" s="23">
        <v>10</v>
      </c>
      <c r="F10313" s="23">
        <v>60</v>
      </c>
      <c r="G10313" s="23">
        <v>10</v>
      </c>
      <c r="H10313" s="25">
        <v>7.5308198930000003</v>
      </c>
    </row>
    <row r="10314" spans="1:8">
      <c r="A10314" s="23">
        <v>10311</v>
      </c>
      <c r="B10314" s="23">
        <v>2000</v>
      </c>
      <c r="C10314" s="23">
        <v>0.9</v>
      </c>
      <c r="D10314" s="23">
        <v>10</v>
      </c>
      <c r="E10314" s="23">
        <v>10</v>
      </c>
      <c r="F10314" s="23">
        <v>60</v>
      </c>
      <c r="G10314" s="23">
        <v>40</v>
      </c>
      <c r="H10314" s="25">
        <v>7.2791566850000002</v>
      </c>
    </row>
    <row r="10315" spans="1:8">
      <c r="A10315" s="23">
        <v>10312</v>
      </c>
      <c r="B10315" s="23">
        <v>2000</v>
      </c>
      <c r="C10315" s="23">
        <v>0.9</v>
      </c>
      <c r="D10315" s="23">
        <v>10</v>
      </c>
      <c r="E10315" s="23">
        <v>10</v>
      </c>
      <c r="F10315" s="23">
        <v>60</v>
      </c>
      <c r="G10315" s="23">
        <v>70</v>
      </c>
      <c r="H10315" s="25">
        <v>7.1101031299999997</v>
      </c>
    </row>
    <row r="10316" spans="1:8">
      <c r="A10316" s="23">
        <v>10313</v>
      </c>
      <c r="B10316" s="23">
        <v>2000</v>
      </c>
      <c r="C10316" s="23">
        <v>0.9</v>
      </c>
      <c r="D10316" s="23">
        <v>10</v>
      </c>
      <c r="E10316" s="23">
        <v>10</v>
      </c>
      <c r="F10316" s="23">
        <v>60</v>
      </c>
      <c r="G10316" s="23">
        <v>100</v>
      </c>
      <c r="H10316" s="25">
        <v>6.9563035959999997</v>
      </c>
    </row>
    <row r="10317" spans="1:8">
      <c r="A10317" s="23">
        <v>10314</v>
      </c>
      <c r="B10317" s="23">
        <v>2000</v>
      </c>
      <c r="C10317" s="23">
        <v>0.9</v>
      </c>
      <c r="D10317" s="23">
        <v>10</v>
      </c>
      <c r="E10317" s="23">
        <v>20</v>
      </c>
      <c r="F10317" s="23">
        <v>0</v>
      </c>
      <c r="G10317" s="23">
        <v>0</v>
      </c>
      <c r="H10317" s="25">
        <v>15.367070200000001</v>
      </c>
    </row>
    <row r="10318" spans="1:8">
      <c r="A10318" s="23">
        <v>10315</v>
      </c>
      <c r="B10318" s="23">
        <v>2000</v>
      </c>
      <c r="C10318" s="23">
        <v>0.9</v>
      </c>
      <c r="D10318" s="23">
        <v>10</v>
      </c>
      <c r="E10318" s="23">
        <v>20</v>
      </c>
      <c r="F10318" s="23">
        <v>0</v>
      </c>
      <c r="G10318" s="23">
        <v>5</v>
      </c>
      <c r="H10318" s="25">
        <v>14.62546539</v>
      </c>
    </row>
    <row r="10319" spans="1:8">
      <c r="A10319" s="23">
        <v>10316</v>
      </c>
      <c r="B10319" s="23">
        <v>2000</v>
      </c>
      <c r="C10319" s="23">
        <v>0.9</v>
      </c>
      <c r="D10319" s="23">
        <v>10</v>
      </c>
      <c r="E10319" s="23">
        <v>20</v>
      </c>
      <c r="F10319" s="23">
        <v>0</v>
      </c>
      <c r="G10319" s="23">
        <v>10</v>
      </c>
      <c r="H10319" s="25">
        <v>14.29049206</v>
      </c>
    </row>
    <row r="10320" spans="1:8">
      <c r="A10320" s="23">
        <v>10317</v>
      </c>
      <c r="B10320" s="23">
        <v>2000</v>
      </c>
      <c r="C10320" s="23">
        <v>0.9</v>
      </c>
      <c r="D10320" s="23">
        <v>10</v>
      </c>
      <c r="E10320" s="23">
        <v>20</v>
      </c>
      <c r="F10320" s="23">
        <v>0</v>
      </c>
      <c r="G10320" s="23">
        <v>40</v>
      </c>
      <c r="H10320" s="25">
        <v>13.556575779999999</v>
      </c>
    </row>
    <row r="10321" spans="1:8">
      <c r="A10321" s="23">
        <v>10318</v>
      </c>
      <c r="B10321" s="23">
        <v>2000</v>
      </c>
      <c r="C10321" s="23">
        <v>0.9</v>
      </c>
      <c r="D10321" s="23">
        <v>10</v>
      </c>
      <c r="E10321" s="23">
        <v>20</v>
      </c>
      <c r="F10321" s="23">
        <v>0</v>
      </c>
      <c r="G10321" s="23">
        <v>70</v>
      </c>
      <c r="H10321" s="25">
        <v>13.0804863</v>
      </c>
    </row>
    <row r="10322" spans="1:8">
      <c r="A10322" s="23">
        <v>10319</v>
      </c>
      <c r="B10322" s="23">
        <v>2000</v>
      </c>
      <c r="C10322" s="23">
        <v>0.9</v>
      </c>
      <c r="D10322" s="23">
        <v>10</v>
      </c>
      <c r="E10322" s="23">
        <v>20</v>
      </c>
      <c r="F10322" s="23">
        <v>0</v>
      </c>
      <c r="G10322" s="23">
        <v>100</v>
      </c>
      <c r="H10322" s="25">
        <v>12.65209198</v>
      </c>
    </row>
    <row r="10323" spans="1:8">
      <c r="A10323" s="23">
        <v>10320</v>
      </c>
      <c r="B10323" s="23">
        <v>2000</v>
      </c>
      <c r="C10323" s="23">
        <v>0.9</v>
      </c>
      <c r="D10323" s="23">
        <v>10</v>
      </c>
      <c r="E10323" s="23">
        <v>20</v>
      </c>
      <c r="F10323" s="23">
        <v>30</v>
      </c>
      <c r="G10323" s="23">
        <v>0</v>
      </c>
      <c r="H10323" s="25">
        <v>15.03649521</v>
      </c>
    </row>
    <row r="10324" spans="1:8">
      <c r="A10324" s="23">
        <v>10321</v>
      </c>
      <c r="B10324" s="23">
        <v>2000</v>
      </c>
      <c r="C10324" s="23">
        <v>0.9</v>
      </c>
      <c r="D10324" s="23">
        <v>10</v>
      </c>
      <c r="E10324" s="23">
        <v>20</v>
      </c>
      <c r="F10324" s="23">
        <v>30</v>
      </c>
      <c r="G10324" s="23">
        <v>5</v>
      </c>
      <c r="H10324" s="25">
        <v>14.24949646</v>
      </c>
    </row>
    <row r="10325" spans="1:8">
      <c r="A10325" s="23">
        <v>10322</v>
      </c>
      <c r="B10325" s="23">
        <v>2000</v>
      </c>
      <c r="C10325" s="23">
        <v>0.9</v>
      </c>
      <c r="D10325" s="23">
        <v>10</v>
      </c>
      <c r="E10325" s="23">
        <v>20</v>
      </c>
      <c r="F10325" s="23">
        <v>30</v>
      </c>
      <c r="G10325" s="23">
        <v>10</v>
      </c>
      <c r="H10325" s="25">
        <v>13.88163471</v>
      </c>
    </row>
    <row r="10326" spans="1:8">
      <c r="A10326" s="23">
        <v>10323</v>
      </c>
      <c r="B10326" s="23">
        <v>2000</v>
      </c>
      <c r="C10326" s="23">
        <v>0.9</v>
      </c>
      <c r="D10326" s="23">
        <v>10</v>
      </c>
      <c r="E10326" s="23">
        <v>20</v>
      </c>
      <c r="F10326" s="23">
        <v>30</v>
      </c>
      <c r="G10326" s="23">
        <v>40</v>
      </c>
      <c r="H10326" s="25">
        <v>13.122193340000001</v>
      </c>
    </row>
    <row r="10327" spans="1:8">
      <c r="A10327" s="23">
        <v>10324</v>
      </c>
      <c r="B10327" s="23">
        <v>2000</v>
      </c>
      <c r="C10327" s="23">
        <v>0.9</v>
      </c>
      <c r="D10327" s="23">
        <v>10</v>
      </c>
      <c r="E10327" s="23">
        <v>20</v>
      </c>
      <c r="F10327" s="23">
        <v>30</v>
      </c>
      <c r="G10327" s="23">
        <v>70</v>
      </c>
      <c r="H10327" s="25">
        <v>12.61506844</v>
      </c>
    </row>
    <row r="10328" spans="1:8">
      <c r="A10328" s="23">
        <v>10325</v>
      </c>
      <c r="B10328" s="23">
        <v>2000</v>
      </c>
      <c r="C10328" s="23">
        <v>0.9</v>
      </c>
      <c r="D10328" s="23">
        <v>10</v>
      </c>
      <c r="E10328" s="23">
        <v>20</v>
      </c>
      <c r="F10328" s="23">
        <v>30</v>
      </c>
      <c r="G10328" s="23">
        <v>100</v>
      </c>
      <c r="H10328" s="25">
        <v>12.18473434</v>
      </c>
    </row>
    <row r="10329" spans="1:8">
      <c r="A10329" s="23">
        <v>10326</v>
      </c>
      <c r="B10329" s="23">
        <v>2000</v>
      </c>
      <c r="C10329" s="23">
        <v>0.9</v>
      </c>
      <c r="D10329" s="23">
        <v>10</v>
      </c>
      <c r="E10329" s="23">
        <v>20</v>
      </c>
      <c r="F10329" s="23">
        <v>60</v>
      </c>
      <c r="G10329" s="23">
        <v>0</v>
      </c>
      <c r="H10329" s="25">
        <v>13.602215770000001</v>
      </c>
    </row>
    <row r="10330" spans="1:8">
      <c r="A10330" s="23">
        <v>10327</v>
      </c>
      <c r="B10330" s="23">
        <v>2000</v>
      </c>
      <c r="C10330" s="23">
        <v>0.9</v>
      </c>
      <c r="D10330" s="23">
        <v>10</v>
      </c>
      <c r="E10330" s="23">
        <v>20</v>
      </c>
      <c r="F10330" s="23">
        <v>60</v>
      </c>
      <c r="G10330" s="23">
        <v>5</v>
      </c>
      <c r="H10330" s="25">
        <v>12.50674057</v>
      </c>
    </row>
    <row r="10331" spans="1:8">
      <c r="A10331" s="23">
        <v>10328</v>
      </c>
      <c r="B10331" s="23">
        <v>2000</v>
      </c>
      <c r="C10331" s="23">
        <v>0.9</v>
      </c>
      <c r="D10331" s="23">
        <v>10</v>
      </c>
      <c r="E10331" s="23">
        <v>20</v>
      </c>
      <c r="F10331" s="23">
        <v>60</v>
      </c>
      <c r="G10331" s="23">
        <v>10</v>
      </c>
      <c r="H10331" s="25">
        <v>12.092830660000001</v>
      </c>
    </row>
    <row r="10332" spans="1:8">
      <c r="A10332" s="23">
        <v>10329</v>
      </c>
      <c r="B10332" s="23">
        <v>2000</v>
      </c>
      <c r="C10332" s="23">
        <v>0.9</v>
      </c>
      <c r="D10332" s="23">
        <v>10</v>
      </c>
      <c r="E10332" s="23">
        <v>20</v>
      </c>
      <c r="F10332" s="23">
        <v>60</v>
      </c>
      <c r="G10332" s="23">
        <v>40</v>
      </c>
      <c r="H10332" s="25">
        <v>11.27565384</v>
      </c>
    </row>
    <row r="10333" spans="1:8">
      <c r="A10333" s="23">
        <v>10330</v>
      </c>
      <c r="B10333" s="23">
        <v>2000</v>
      </c>
      <c r="C10333" s="23">
        <v>0.9</v>
      </c>
      <c r="D10333" s="23">
        <v>10</v>
      </c>
      <c r="E10333" s="23">
        <v>20</v>
      </c>
      <c r="F10333" s="23">
        <v>60</v>
      </c>
      <c r="G10333" s="23">
        <v>70</v>
      </c>
      <c r="H10333" s="25">
        <v>10.762569429999999</v>
      </c>
    </row>
    <row r="10334" spans="1:8">
      <c r="A10334" s="23">
        <v>10331</v>
      </c>
      <c r="B10334" s="23">
        <v>2000</v>
      </c>
      <c r="C10334" s="23">
        <v>0.9</v>
      </c>
      <c r="D10334" s="23">
        <v>10</v>
      </c>
      <c r="E10334" s="23">
        <v>20</v>
      </c>
      <c r="F10334" s="23">
        <v>60</v>
      </c>
      <c r="G10334" s="23">
        <v>100</v>
      </c>
      <c r="H10334" s="25">
        <v>10.32871246</v>
      </c>
    </row>
    <row r="10335" spans="1:8">
      <c r="A10335" s="23">
        <v>10332</v>
      </c>
      <c r="B10335" s="23">
        <v>2000</v>
      </c>
      <c r="C10335" s="23">
        <v>0.9</v>
      </c>
      <c r="D10335" s="23">
        <v>10</v>
      </c>
      <c r="E10335" s="23">
        <v>50</v>
      </c>
      <c r="F10335" s="23">
        <v>0</v>
      </c>
      <c r="G10335" s="23">
        <v>0</v>
      </c>
      <c r="H10335" s="25">
        <v>24.794300079999999</v>
      </c>
    </row>
    <row r="10336" spans="1:8">
      <c r="A10336" s="23">
        <v>10333</v>
      </c>
      <c r="B10336" s="23">
        <v>2000</v>
      </c>
      <c r="C10336" s="23">
        <v>0.9</v>
      </c>
      <c r="D10336" s="23">
        <v>10</v>
      </c>
      <c r="E10336" s="23">
        <v>50</v>
      </c>
      <c r="F10336" s="23">
        <v>0</v>
      </c>
      <c r="G10336" s="23">
        <v>5</v>
      </c>
      <c r="H10336" s="25">
        <v>23.129484179999999</v>
      </c>
    </row>
    <row r="10337" spans="1:8">
      <c r="A10337" s="23">
        <v>10334</v>
      </c>
      <c r="B10337" s="23">
        <v>2000</v>
      </c>
      <c r="C10337" s="23">
        <v>0.9</v>
      </c>
      <c r="D10337" s="23">
        <v>10</v>
      </c>
      <c r="E10337" s="23">
        <v>50</v>
      </c>
      <c r="F10337" s="23">
        <v>0</v>
      </c>
      <c r="G10337" s="23">
        <v>10</v>
      </c>
      <c r="H10337" s="25">
        <v>22.224521639999999</v>
      </c>
    </row>
    <row r="10338" spans="1:8">
      <c r="A10338" s="23">
        <v>10335</v>
      </c>
      <c r="B10338" s="23">
        <v>2000</v>
      </c>
      <c r="C10338" s="23">
        <v>0.9</v>
      </c>
      <c r="D10338" s="23">
        <v>10</v>
      </c>
      <c r="E10338" s="23">
        <v>50</v>
      </c>
      <c r="F10338" s="23">
        <v>0</v>
      </c>
      <c r="G10338" s="23">
        <v>40</v>
      </c>
      <c r="H10338" s="25">
        <v>20.256732939999999</v>
      </c>
    </row>
    <row r="10339" spans="1:8">
      <c r="A10339" s="23">
        <v>10336</v>
      </c>
      <c r="B10339" s="23">
        <v>2000</v>
      </c>
      <c r="C10339" s="23">
        <v>0.9</v>
      </c>
      <c r="D10339" s="23">
        <v>10</v>
      </c>
      <c r="E10339" s="23">
        <v>50</v>
      </c>
      <c r="F10339" s="23">
        <v>0</v>
      </c>
      <c r="G10339" s="23">
        <v>70</v>
      </c>
      <c r="H10339" s="25">
        <v>19.067464829999999</v>
      </c>
    </row>
    <row r="10340" spans="1:8">
      <c r="A10340" s="23">
        <v>10337</v>
      </c>
      <c r="B10340" s="23">
        <v>2000</v>
      </c>
      <c r="C10340" s="23">
        <v>0.9</v>
      </c>
      <c r="D10340" s="23">
        <v>10</v>
      </c>
      <c r="E10340" s="23">
        <v>50</v>
      </c>
      <c r="F10340" s="23">
        <v>0</v>
      </c>
      <c r="G10340" s="23">
        <v>100</v>
      </c>
      <c r="H10340" s="25">
        <v>18.0401001</v>
      </c>
    </row>
    <row r="10341" spans="1:8">
      <c r="A10341" s="23">
        <v>10338</v>
      </c>
      <c r="B10341" s="23">
        <v>2000</v>
      </c>
      <c r="C10341" s="23">
        <v>0.9</v>
      </c>
      <c r="D10341" s="23">
        <v>10</v>
      </c>
      <c r="E10341" s="23">
        <v>50</v>
      </c>
      <c r="F10341" s="23">
        <v>30</v>
      </c>
      <c r="G10341" s="23">
        <v>0</v>
      </c>
      <c r="H10341" s="25">
        <v>23.710010530000002</v>
      </c>
    </row>
    <row r="10342" spans="1:8">
      <c r="A10342" s="23">
        <v>10339</v>
      </c>
      <c r="B10342" s="23">
        <v>2000</v>
      </c>
      <c r="C10342" s="23">
        <v>0.9</v>
      </c>
      <c r="D10342" s="23">
        <v>10</v>
      </c>
      <c r="E10342" s="23">
        <v>50</v>
      </c>
      <c r="F10342" s="23">
        <v>30</v>
      </c>
      <c r="G10342" s="23">
        <v>5</v>
      </c>
      <c r="H10342" s="25">
        <v>22.034484859999999</v>
      </c>
    </row>
    <row r="10343" spans="1:8">
      <c r="A10343" s="23">
        <v>10340</v>
      </c>
      <c r="B10343" s="23">
        <v>2000</v>
      </c>
      <c r="C10343" s="23">
        <v>0.9</v>
      </c>
      <c r="D10343" s="23">
        <v>10</v>
      </c>
      <c r="E10343" s="23">
        <v>50</v>
      </c>
      <c r="F10343" s="23">
        <v>30</v>
      </c>
      <c r="G10343" s="23">
        <v>10</v>
      </c>
      <c r="H10343" s="25">
        <v>21.140254970000001</v>
      </c>
    </row>
    <row r="10344" spans="1:8">
      <c r="A10344" s="23">
        <v>10341</v>
      </c>
      <c r="B10344" s="23">
        <v>2000</v>
      </c>
      <c r="C10344" s="23">
        <v>0.9</v>
      </c>
      <c r="D10344" s="23">
        <v>10</v>
      </c>
      <c r="E10344" s="23">
        <v>50</v>
      </c>
      <c r="F10344" s="23">
        <v>30</v>
      </c>
      <c r="G10344" s="23">
        <v>40</v>
      </c>
      <c r="H10344" s="25">
        <v>19.2172184</v>
      </c>
    </row>
    <row r="10345" spans="1:8">
      <c r="A10345" s="23">
        <v>10342</v>
      </c>
      <c r="B10345" s="23">
        <v>2000</v>
      </c>
      <c r="C10345" s="23">
        <v>0.9</v>
      </c>
      <c r="D10345" s="23">
        <v>10</v>
      </c>
      <c r="E10345" s="23">
        <v>50</v>
      </c>
      <c r="F10345" s="23">
        <v>30</v>
      </c>
      <c r="G10345" s="23">
        <v>70</v>
      </c>
      <c r="H10345" s="25">
        <v>18.028123860000001</v>
      </c>
    </row>
    <row r="10346" spans="1:8">
      <c r="A10346" s="23">
        <v>10343</v>
      </c>
      <c r="B10346" s="23">
        <v>2000</v>
      </c>
      <c r="C10346" s="23">
        <v>0.9</v>
      </c>
      <c r="D10346" s="23">
        <v>10</v>
      </c>
      <c r="E10346" s="23">
        <v>50</v>
      </c>
      <c r="F10346" s="23">
        <v>30</v>
      </c>
      <c r="G10346" s="23">
        <v>100</v>
      </c>
      <c r="H10346" s="25">
        <v>17.042881009999999</v>
      </c>
    </row>
    <row r="10347" spans="1:8">
      <c r="A10347" s="23">
        <v>10344</v>
      </c>
      <c r="B10347" s="23">
        <v>2000</v>
      </c>
      <c r="C10347" s="23">
        <v>0.9</v>
      </c>
      <c r="D10347" s="23">
        <v>10</v>
      </c>
      <c r="E10347" s="23">
        <v>50</v>
      </c>
      <c r="F10347" s="23">
        <v>60</v>
      </c>
      <c r="G10347" s="23">
        <v>0</v>
      </c>
      <c r="H10347" s="25">
        <v>19.750135419999999</v>
      </c>
    </row>
    <row r="10348" spans="1:8">
      <c r="A10348" s="23">
        <v>10345</v>
      </c>
      <c r="B10348" s="23">
        <v>2000</v>
      </c>
      <c r="C10348" s="23">
        <v>0.9</v>
      </c>
      <c r="D10348" s="23">
        <v>10</v>
      </c>
      <c r="E10348" s="23">
        <v>50</v>
      </c>
      <c r="F10348" s="23">
        <v>60</v>
      </c>
      <c r="G10348" s="23">
        <v>5</v>
      </c>
      <c r="H10348" s="25">
        <v>17.87044144</v>
      </c>
    </row>
    <row r="10349" spans="1:8">
      <c r="A10349" s="23">
        <v>10346</v>
      </c>
      <c r="B10349" s="23">
        <v>2000</v>
      </c>
      <c r="C10349" s="23">
        <v>0.9</v>
      </c>
      <c r="D10349" s="23">
        <v>10</v>
      </c>
      <c r="E10349" s="23">
        <v>50</v>
      </c>
      <c r="F10349" s="23">
        <v>60</v>
      </c>
      <c r="G10349" s="23">
        <v>10</v>
      </c>
      <c r="H10349" s="25">
        <v>17.050624849999998</v>
      </c>
    </row>
    <row r="10350" spans="1:8">
      <c r="A10350" s="23">
        <v>10347</v>
      </c>
      <c r="B10350" s="23">
        <v>2000</v>
      </c>
      <c r="C10350" s="23">
        <v>0.9</v>
      </c>
      <c r="D10350" s="23">
        <v>10</v>
      </c>
      <c r="E10350" s="23">
        <v>50</v>
      </c>
      <c r="F10350" s="23">
        <v>60</v>
      </c>
      <c r="G10350" s="23">
        <v>40</v>
      </c>
      <c r="H10350" s="25">
        <v>15.349166869999999</v>
      </c>
    </row>
    <row r="10351" spans="1:8">
      <c r="A10351" s="23">
        <v>10348</v>
      </c>
      <c r="B10351" s="23">
        <v>2000</v>
      </c>
      <c r="C10351" s="23">
        <v>0.9</v>
      </c>
      <c r="D10351" s="23">
        <v>10</v>
      </c>
      <c r="E10351" s="23">
        <v>50</v>
      </c>
      <c r="F10351" s="23">
        <v>60</v>
      </c>
      <c r="G10351" s="23">
        <v>70</v>
      </c>
      <c r="H10351" s="25">
        <v>14.328081129999999</v>
      </c>
    </row>
    <row r="10352" spans="1:8">
      <c r="A10352" s="23">
        <v>10349</v>
      </c>
      <c r="B10352" s="23">
        <v>2000</v>
      </c>
      <c r="C10352" s="23">
        <v>0.9</v>
      </c>
      <c r="D10352" s="23">
        <v>10</v>
      </c>
      <c r="E10352" s="23">
        <v>50</v>
      </c>
      <c r="F10352" s="23">
        <v>60</v>
      </c>
      <c r="G10352" s="23">
        <v>100</v>
      </c>
      <c r="H10352" s="25">
        <v>13.509555819999999</v>
      </c>
    </row>
    <row r="10353" spans="1:8">
      <c r="A10353" s="23">
        <v>10350</v>
      </c>
      <c r="B10353" s="23">
        <v>2000</v>
      </c>
      <c r="C10353" s="23">
        <v>0.9</v>
      </c>
      <c r="D10353" s="23">
        <v>50</v>
      </c>
      <c r="E10353" s="23">
        <v>1</v>
      </c>
      <c r="F10353" s="23">
        <v>0</v>
      </c>
      <c r="G10353" s="23">
        <v>0</v>
      </c>
      <c r="H10353" s="25">
        <v>3.8588497639999999</v>
      </c>
    </row>
    <row r="10354" spans="1:8">
      <c r="A10354" s="23">
        <v>10351</v>
      </c>
      <c r="B10354" s="23">
        <v>2000</v>
      </c>
      <c r="C10354" s="23">
        <v>0.9</v>
      </c>
      <c r="D10354" s="23">
        <v>50</v>
      </c>
      <c r="E10354" s="23">
        <v>1</v>
      </c>
      <c r="F10354" s="23">
        <v>0</v>
      </c>
      <c r="G10354" s="23">
        <v>5</v>
      </c>
      <c r="H10354" s="25">
        <v>3.3304646020000002</v>
      </c>
    </row>
    <row r="10355" spans="1:8">
      <c r="A10355" s="23">
        <v>10352</v>
      </c>
      <c r="B10355" s="23">
        <v>2000</v>
      </c>
      <c r="C10355" s="23">
        <v>0.9</v>
      </c>
      <c r="D10355" s="23">
        <v>50</v>
      </c>
      <c r="E10355" s="23">
        <v>1</v>
      </c>
      <c r="F10355" s="23">
        <v>0</v>
      </c>
      <c r="G10355" s="23">
        <v>10</v>
      </c>
      <c r="H10355" s="25">
        <v>3.3195848460000001</v>
      </c>
    </row>
    <row r="10356" spans="1:8">
      <c r="A10356" s="23">
        <v>10353</v>
      </c>
      <c r="B10356" s="23">
        <v>2000</v>
      </c>
      <c r="C10356" s="23">
        <v>0.9</v>
      </c>
      <c r="D10356" s="23">
        <v>50</v>
      </c>
      <c r="E10356" s="23">
        <v>1</v>
      </c>
      <c r="F10356" s="23">
        <v>0</v>
      </c>
      <c r="G10356" s="23">
        <v>40</v>
      </c>
      <c r="H10356" s="25">
        <v>3.3041322229999999</v>
      </c>
    </row>
    <row r="10357" spans="1:8">
      <c r="A10357" s="23">
        <v>10354</v>
      </c>
      <c r="B10357" s="23">
        <v>2000</v>
      </c>
      <c r="C10357" s="23">
        <v>0.9</v>
      </c>
      <c r="D10357" s="23">
        <v>50</v>
      </c>
      <c r="E10357" s="23">
        <v>1</v>
      </c>
      <c r="F10357" s="23">
        <v>0</v>
      </c>
      <c r="G10357" s="23">
        <v>70</v>
      </c>
      <c r="H10357" s="25">
        <v>3.2958669660000002</v>
      </c>
    </row>
    <row r="10358" spans="1:8">
      <c r="A10358" s="23">
        <v>10355</v>
      </c>
      <c r="B10358" s="23">
        <v>2000</v>
      </c>
      <c r="C10358" s="23">
        <v>0.9</v>
      </c>
      <c r="D10358" s="23">
        <v>50</v>
      </c>
      <c r="E10358" s="23">
        <v>1</v>
      </c>
      <c r="F10358" s="23">
        <v>0</v>
      </c>
      <c r="G10358" s="23">
        <v>100</v>
      </c>
      <c r="H10358" s="25">
        <v>3.2884759899999998</v>
      </c>
    </row>
    <row r="10359" spans="1:8">
      <c r="A10359" s="23">
        <v>10356</v>
      </c>
      <c r="B10359" s="23">
        <v>2000</v>
      </c>
      <c r="C10359" s="23">
        <v>0.9</v>
      </c>
      <c r="D10359" s="23">
        <v>50</v>
      </c>
      <c r="E10359" s="23">
        <v>1</v>
      </c>
      <c r="F10359" s="23">
        <v>30</v>
      </c>
      <c r="G10359" s="23">
        <v>0</v>
      </c>
      <c r="H10359" s="25">
        <v>3.853530884</v>
      </c>
    </row>
    <row r="10360" spans="1:8">
      <c r="A10360" s="23">
        <v>10357</v>
      </c>
      <c r="B10360" s="23">
        <v>2000</v>
      </c>
      <c r="C10360" s="23">
        <v>0.9</v>
      </c>
      <c r="D10360" s="23">
        <v>50</v>
      </c>
      <c r="E10360" s="23">
        <v>1</v>
      </c>
      <c r="F10360" s="23">
        <v>30</v>
      </c>
      <c r="G10360" s="23">
        <v>5</v>
      </c>
      <c r="H10360" s="25">
        <v>3.312161922</v>
      </c>
    </row>
    <row r="10361" spans="1:8">
      <c r="A10361" s="23">
        <v>10358</v>
      </c>
      <c r="B10361" s="23">
        <v>2000</v>
      </c>
      <c r="C10361" s="23">
        <v>0.9</v>
      </c>
      <c r="D10361" s="23">
        <v>50</v>
      </c>
      <c r="E10361" s="23">
        <v>1</v>
      </c>
      <c r="F10361" s="23">
        <v>30</v>
      </c>
      <c r="G10361" s="23">
        <v>10</v>
      </c>
      <c r="H10361" s="25">
        <v>3.2995324130000001</v>
      </c>
    </row>
    <row r="10362" spans="1:8">
      <c r="A10362" s="23">
        <v>10359</v>
      </c>
      <c r="B10362" s="23">
        <v>2000</v>
      </c>
      <c r="C10362" s="23">
        <v>0.9</v>
      </c>
      <c r="D10362" s="23">
        <v>50</v>
      </c>
      <c r="E10362" s="23">
        <v>1</v>
      </c>
      <c r="F10362" s="23">
        <v>30</v>
      </c>
      <c r="G10362" s="23">
        <v>40</v>
      </c>
      <c r="H10362" s="25">
        <v>3.2797112460000002</v>
      </c>
    </row>
    <row r="10363" spans="1:8">
      <c r="A10363" s="23">
        <v>10360</v>
      </c>
      <c r="B10363" s="23">
        <v>2000</v>
      </c>
      <c r="C10363" s="23">
        <v>0.9</v>
      </c>
      <c r="D10363" s="23">
        <v>50</v>
      </c>
      <c r="E10363" s="23">
        <v>1</v>
      </c>
      <c r="F10363" s="23">
        <v>30</v>
      </c>
      <c r="G10363" s="23">
        <v>70</v>
      </c>
      <c r="H10363" s="25">
        <v>3.2683653829999999</v>
      </c>
    </row>
    <row r="10364" spans="1:8">
      <c r="A10364" s="23">
        <v>10361</v>
      </c>
      <c r="B10364" s="23">
        <v>2000</v>
      </c>
      <c r="C10364" s="23">
        <v>0.9</v>
      </c>
      <c r="D10364" s="23">
        <v>50</v>
      </c>
      <c r="E10364" s="23">
        <v>1</v>
      </c>
      <c r="F10364" s="23">
        <v>30</v>
      </c>
      <c r="G10364" s="23">
        <v>100</v>
      </c>
      <c r="H10364" s="25">
        <v>3.25842762</v>
      </c>
    </row>
    <row r="10365" spans="1:8">
      <c r="A10365" s="23">
        <v>10362</v>
      </c>
      <c r="B10365" s="23">
        <v>2000</v>
      </c>
      <c r="C10365" s="23">
        <v>0.9</v>
      </c>
      <c r="D10365" s="23">
        <v>50</v>
      </c>
      <c r="E10365" s="23">
        <v>1</v>
      </c>
      <c r="F10365" s="23">
        <v>60</v>
      </c>
      <c r="G10365" s="23">
        <v>0</v>
      </c>
      <c r="H10365" s="25">
        <v>3.8261077399999999</v>
      </c>
    </row>
    <row r="10366" spans="1:8">
      <c r="A10366" s="23">
        <v>10363</v>
      </c>
      <c r="B10366" s="23">
        <v>2000</v>
      </c>
      <c r="C10366" s="23">
        <v>0.9</v>
      </c>
      <c r="D10366" s="23">
        <v>50</v>
      </c>
      <c r="E10366" s="23">
        <v>1</v>
      </c>
      <c r="F10366" s="23">
        <v>60</v>
      </c>
      <c r="G10366" s="23">
        <v>5</v>
      </c>
      <c r="H10366" s="25">
        <v>3.228999376</v>
      </c>
    </row>
    <row r="10367" spans="1:8">
      <c r="A10367" s="23">
        <v>10364</v>
      </c>
      <c r="B10367" s="23">
        <v>2000</v>
      </c>
      <c r="C10367" s="23">
        <v>0.9</v>
      </c>
      <c r="D10367" s="23">
        <v>50</v>
      </c>
      <c r="E10367" s="23">
        <v>1</v>
      </c>
      <c r="F10367" s="23">
        <v>60</v>
      </c>
      <c r="G10367" s="23">
        <v>10</v>
      </c>
      <c r="H10367" s="25">
        <v>3.208709002</v>
      </c>
    </row>
    <row r="10368" spans="1:8">
      <c r="A10368" s="23">
        <v>10365</v>
      </c>
      <c r="B10368" s="23">
        <v>2000</v>
      </c>
      <c r="C10368" s="23">
        <v>0.9</v>
      </c>
      <c r="D10368" s="23">
        <v>50</v>
      </c>
      <c r="E10368" s="23">
        <v>1</v>
      </c>
      <c r="F10368" s="23">
        <v>60</v>
      </c>
      <c r="G10368" s="23">
        <v>40</v>
      </c>
      <c r="H10368" s="25">
        <v>3.170937538</v>
      </c>
    </row>
    <row r="10369" spans="1:8">
      <c r="A10369" s="23">
        <v>10366</v>
      </c>
      <c r="B10369" s="23">
        <v>2000</v>
      </c>
      <c r="C10369" s="23">
        <v>0.9</v>
      </c>
      <c r="D10369" s="23">
        <v>50</v>
      </c>
      <c r="E10369" s="23">
        <v>1</v>
      </c>
      <c r="F10369" s="23">
        <v>60</v>
      </c>
      <c r="G10369" s="23">
        <v>70</v>
      </c>
      <c r="H10369" s="25">
        <v>3.1469087600000001</v>
      </c>
    </row>
    <row r="10370" spans="1:8">
      <c r="A10370" s="23">
        <v>10367</v>
      </c>
      <c r="B10370" s="23">
        <v>2000</v>
      </c>
      <c r="C10370" s="23">
        <v>0.9</v>
      </c>
      <c r="D10370" s="23">
        <v>50</v>
      </c>
      <c r="E10370" s="23">
        <v>1</v>
      </c>
      <c r="F10370" s="23">
        <v>60</v>
      </c>
      <c r="G10370" s="23">
        <v>100</v>
      </c>
      <c r="H10370" s="25">
        <v>3.1239883900000001</v>
      </c>
    </row>
    <row r="10371" spans="1:8">
      <c r="A10371" s="23">
        <v>10368</v>
      </c>
      <c r="B10371" s="23">
        <v>2000</v>
      </c>
      <c r="C10371" s="23">
        <v>0.9</v>
      </c>
      <c r="D10371" s="23">
        <v>50</v>
      </c>
      <c r="E10371" s="23">
        <v>5</v>
      </c>
      <c r="F10371" s="23">
        <v>0</v>
      </c>
      <c r="G10371" s="23">
        <v>0</v>
      </c>
      <c r="H10371" s="25">
        <v>16.119472500000001</v>
      </c>
    </row>
    <row r="10372" spans="1:8">
      <c r="A10372" s="23">
        <v>10369</v>
      </c>
      <c r="B10372" s="23">
        <v>2000</v>
      </c>
      <c r="C10372" s="23">
        <v>0.9</v>
      </c>
      <c r="D10372" s="23">
        <v>50</v>
      </c>
      <c r="E10372" s="23">
        <v>5</v>
      </c>
      <c r="F10372" s="23">
        <v>0</v>
      </c>
      <c r="G10372" s="23">
        <v>5</v>
      </c>
      <c r="H10372" s="25">
        <v>15.38710594</v>
      </c>
    </row>
    <row r="10373" spans="1:8">
      <c r="A10373" s="23">
        <v>10370</v>
      </c>
      <c r="B10373" s="23">
        <v>2000</v>
      </c>
      <c r="C10373" s="23">
        <v>0.9</v>
      </c>
      <c r="D10373" s="23">
        <v>50</v>
      </c>
      <c r="E10373" s="23">
        <v>5</v>
      </c>
      <c r="F10373" s="23">
        <v>0</v>
      </c>
      <c r="G10373" s="23">
        <v>10</v>
      </c>
      <c r="H10373" s="25">
        <v>15.032936100000001</v>
      </c>
    </row>
    <row r="10374" spans="1:8">
      <c r="A10374" s="23">
        <v>10371</v>
      </c>
      <c r="B10374" s="23">
        <v>2000</v>
      </c>
      <c r="C10374" s="23">
        <v>0.9</v>
      </c>
      <c r="D10374" s="23">
        <v>50</v>
      </c>
      <c r="E10374" s="23">
        <v>5</v>
      </c>
      <c r="F10374" s="23">
        <v>0</v>
      </c>
      <c r="G10374" s="23">
        <v>40</v>
      </c>
      <c r="H10374" s="25">
        <v>14.26791191</v>
      </c>
    </row>
    <row r="10375" spans="1:8">
      <c r="A10375" s="23">
        <v>10372</v>
      </c>
      <c r="B10375" s="23">
        <v>2000</v>
      </c>
      <c r="C10375" s="23">
        <v>0.9</v>
      </c>
      <c r="D10375" s="23">
        <v>50</v>
      </c>
      <c r="E10375" s="23">
        <v>5</v>
      </c>
      <c r="F10375" s="23">
        <v>0</v>
      </c>
      <c r="G10375" s="23">
        <v>70</v>
      </c>
      <c r="H10375" s="25">
        <v>13.754924770000001</v>
      </c>
    </row>
    <row r="10376" spans="1:8">
      <c r="A10376" s="23">
        <v>10373</v>
      </c>
      <c r="B10376" s="23">
        <v>2000</v>
      </c>
      <c r="C10376" s="23">
        <v>0.9</v>
      </c>
      <c r="D10376" s="23">
        <v>50</v>
      </c>
      <c r="E10376" s="23">
        <v>5</v>
      </c>
      <c r="F10376" s="23">
        <v>0</v>
      </c>
      <c r="G10376" s="23">
        <v>100</v>
      </c>
      <c r="H10376" s="25">
        <v>13.30824947</v>
      </c>
    </row>
    <row r="10377" spans="1:8">
      <c r="A10377" s="23">
        <v>10374</v>
      </c>
      <c r="B10377" s="23">
        <v>2000</v>
      </c>
      <c r="C10377" s="23">
        <v>0.9</v>
      </c>
      <c r="D10377" s="23">
        <v>50</v>
      </c>
      <c r="E10377" s="23">
        <v>5</v>
      </c>
      <c r="F10377" s="23">
        <v>30</v>
      </c>
      <c r="G10377" s="23">
        <v>0</v>
      </c>
      <c r="H10377" s="25">
        <v>15.78063393</v>
      </c>
    </row>
    <row r="10378" spans="1:8">
      <c r="A10378" s="23">
        <v>10375</v>
      </c>
      <c r="B10378" s="23">
        <v>2000</v>
      </c>
      <c r="C10378" s="23">
        <v>0.9</v>
      </c>
      <c r="D10378" s="23">
        <v>50</v>
      </c>
      <c r="E10378" s="23">
        <v>5</v>
      </c>
      <c r="F10378" s="23">
        <v>30</v>
      </c>
      <c r="G10378" s="23">
        <v>5</v>
      </c>
      <c r="H10378" s="25">
        <v>14.987321850000001</v>
      </c>
    </row>
    <row r="10379" spans="1:8">
      <c r="A10379" s="23">
        <v>10376</v>
      </c>
      <c r="B10379" s="23">
        <v>2000</v>
      </c>
      <c r="C10379" s="23">
        <v>0.9</v>
      </c>
      <c r="D10379" s="23">
        <v>50</v>
      </c>
      <c r="E10379" s="23">
        <v>5</v>
      </c>
      <c r="F10379" s="23">
        <v>30</v>
      </c>
      <c r="G10379" s="23">
        <v>10</v>
      </c>
      <c r="H10379" s="25">
        <v>14.616853710000001</v>
      </c>
    </row>
    <row r="10380" spans="1:8">
      <c r="A10380" s="23">
        <v>10377</v>
      </c>
      <c r="B10380" s="23">
        <v>2000</v>
      </c>
      <c r="C10380" s="23">
        <v>0.9</v>
      </c>
      <c r="D10380" s="23">
        <v>50</v>
      </c>
      <c r="E10380" s="23">
        <v>5</v>
      </c>
      <c r="F10380" s="23">
        <v>30</v>
      </c>
      <c r="G10380" s="23">
        <v>40</v>
      </c>
      <c r="H10380" s="25">
        <v>13.804019930000001</v>
      </c>
    </row>
    <row r="10381" spans="1:8">
      <c r="A10381" s="23">
        <v>10378</v>
      </c>
      <c r="B10381" s="23">
        <v>2000</v>
      </c>
      <c r="C10381" s="23">
        <v>0.9</v>
      </c>
      <c r="D10381" s="23">
        <v>50</v>
      </c>
      <c r="E10381" s="23">
        <v>5</v>
      </c>
      <c r="F10381" s="23">
        <v>30</v>
      </c>
      <c r="G10381" s="23">
        <v>70</v>
      </c>
      <c r="H10381" s="25">
        <v>13.273983960000001</v>
      </c>
    </row>
    <row r="10382" spans="1:8">
      <c r="A10382" s="23">
        <v>10379</v>
      </c>
      <c r="B10382" s="23">
        <v>2000</v>
      </c>
      <c r="C10382" s="23">
        <v>0.9</v>
      </c>
      <c r="D10382" s="23">
        <v>50</v>
      </c>
      <c r="E10382" s="23">
        <v>5</v>
      </c>
      <c r="F10382" s="23">
        <v>30</v>
      </c>
      <c r="G10382" s="23">
        <v>100</v>
      </c>
      <c r="H10382" s="25">
        <v>12.806200029999999</v>
      </c>
    </row>
    <row r="10383" spans="1:8">
      <c r="A10383" s="23">
        <v>10380</v>
      </c>
      <c r="B10383" s="23">
        <v>2000</v>
      </c>
      <c r="C10383" s="23">
        <v>0.9</v>
      </c>
      <c r="D10383" s="23">
        <v>50</v>
      </c>
      <c r="E10383" s="23">
        <v>5</v>
      </c>
      <c r="F10383" s="23">
        <v>60</v>
      </c>
      <c r="G10383" s="23">
        <v>0</v>
      </c>
      <c r="H10383" s="25">
        <v>14.26666451</v>
      </c>
    </row>
    <row r="10384" spans="1:8">
      <c r="A10384" s="23">
        <v>10381</v>
      </c>
      <c r="B10384" s="23">
        <v>2000</v>
      </c>
      <c r="C10384" s="23">
        <v>0.9</v>
      </c>
      <c r="D10384" s="23">
        <v>50</v>
      </c>
      <c r="E10384" s="23">
        <v>5</v>
      </c>
      <c r="F10384" s="23">
        <v>60</v>
      </c>
      <c r="G10384" s="23">
        <v>5</v>
      </c>
      <c r="H10384" s="25">
        <v>13.1670208</v>
      </c>
    </row>
    <row r="10385" spans="1:8">
      <c r="A10385" s="23">
        <v>10382</v>
      </c>
      <c r="B10385" s="23">
        <v>2000</v>
      </c>
      <c r="C10385" s="23">
        <v>0.9</v>
      </c>
      <c r="D10385" s="23">
        <v>50</v>
      </c>
      <c r="E10385" s="23">
        <v>5</v>
      </c>
      <c r="F10385" s="23">
        <v>60</v>
      </c>
      <c r="G10385" s="23">
        <v>10</v>
      </c>
      <c r="H10385" s="25">
        <v>12.72488785</v>
      </c>
    </row>
    <row r="10386" spans="1:8">
      <c r="A10386" s="23">
        <v>10383</v>
      </c>
      <c r="B10386" s="23">
        <v>2000</v>
      </c>
      <c r="C10386" s="23">
        <v>0.9</v>
      </c>
      <c r="D10386" s="23">
        <v>50</v>
      </c>
      <c r="E10386" s="23">
        <v>5</v>
      </c>
      <c r="F10386" s="23">
        <v>60</v>
      </c>
      <c r="G10386" s="23">
        <v>40</v>
      </c>
      <c r="H10386" s="25">
        <v>11.853242870000001</v>
      </c>
    </row>
    <row r="10387" spans="1:8">
      <c r="A10387" s="23">
        <v>10384</v>
      </c>
      <c r="B10387" s="23">
        <v>2000</v>
      </c>
      <c r="C10387" s="23">
        <v>0.9</v>
      </c>
      <c r="D10387" s="23">
        <v>50</v>
      </c>
      <c r="E10387" s="23">
        <v>5</v>
      </c>
      <c r="F10387" s="23">
        <v>60</v>
      </c>
      <c r="G10387" s="23">
        <v>70</v>
      </c>
      <c r="H10387" s="25">
        <v>11.3005333</v>
      </c>
    </row>
    <row r="10388" spans="1:8">
      <c r="A10388" s="23">
        <v>10385</v>
      </c>
      <c r="B10388" s="23">
        <v>2000</v>
      </c>
      <c r="C10388" s="23">
        <v>0.9</v>
      </c>
      <c r="D10388" s="23">
        <v>50</v>
      </c>
      <c r="E10388" s="23">
        <v>5</v>
      </c>
      <c r="F10388" s="23">
        <v>60</v>
      </c>
      <c r="G10388" s="23">
        <v>100</v>
      </c>
      <c r="H10388" s="25">
        <v>10.830877299999999</v>
      </c>
    </row>
    <row r="10389" spans="1:8">
      <c r="A10389" s="23">
        <v>10386</v>
      </c>
      <c r="B10389" s="23">
        <v>2000</v>
      </c>
      <c r="C10389" s="23">
        <v>0.9</v>
      </c>
      <c r="D10389" s="23">
        <v>50</v>
      </c>
      <c r="E10389" s="23">
        <v>10</v>
      </c>
      <c r="F10389" s="23">
        <v>0</v>
      </c>
      <c r="G10389" s="23">
        <v>0</v>
      </c>
      <c r="H10389" s="25">
        <v>23.72323227</v>
      </c>
    </row>
    <row r="10390" spans="1:8">
      <c r="A10390" s="23">
        <v>10387</v>
      </c>
      <c r="B10390" s="23">
        <v>2000</v>
      </c>
      <c r="C10390" s="23">
        <v>0.9</v>
      </c>
      <c r="D10390" s="23">
        <v>50</v>
      </c>
      <c r="E10390" s="23">
        <v>10</v>
      </c>
      <c r="F10390" s="23">
        <v>0</v>
      </c>
      <c r="G10390" s="23">
        <v>5</v>
      </c>
      <c r="H10390" s="25">
        <v>22.248052600000001</v>
      </c>
    </row>
    <row r="10391" spans="1:8">
      <c r="A10391" s="23">
        <v>10388</v>
      </c>
      <c r="B10391" s="23">
        <v>2000</v>
      </c>
      <c r="C10391" s="23">
        <v>0.9</v>
      </c>
      <c r="D10391" s="23">
        <v>50</v>
      </c>
      <c r="E10391" s="23">
        <v>10</v>
      </c>
      <c r="F10391" s="23">
        <v>0</v>
      </c>
      <c r="G10391" s="23">
        <v>10</v>
      </c>
      <c r="H10391" s="25">
        <v>21.427970890000001</v>
      </c>
    </row>
    <row r="10392" spans="1:8">
      <c r="A10392" s="23">
        <v>10389</v>
      </c>
      <c r="B10392" s="23">
        <v>2000</v>
      </c>
      <c r="C10392" s="23">
        <v>0.9</v>
      </c>
      <c r="D10392" s="23">
        <v>50</v>
      </c>
      <c r="E10392" s="23">
        <v>10</v>
      </c>
      <c r="F10392" s="23">
        <v>0</v>
      </c>
      <c r="G10392" s="23">
        <v>40</v>
      </c>
      <c r="H10392" s="25">
        <v>19.66532707</v>
      </c>
    </row>
    <row r="10393" spans="1:8">
      <c r="A10393" s="23">
        <v>10390</v>
      </c>
      <c r="B10393" s="23">
        <v>2000</v>
      </c>
      <c r="C10393" s="23">
        <v>0.9</v>
      </c>
      <c r="D10393" s="23">
        <v>50</v>
      </c>
      <c r="E10393" s="23">
        <v>10</v>
      </c>
      <c r="F10393" s="23">
        <v>0</v>
      </c>
      <c r="G10393" s="23">
        <v>70</v>
      </c>
      <c r="H10393" s="25">
        <v>18.566381450000002</v>
      </c>
    </row>
    <row r="10394" spans="1:8">
      <c r="A10394" s="23">
        <v>10391</v>
      </c>
      <c r="B10394" s="23">
        <v>2000</v>
      </c>
      <c r="C10394" s="23">
        <v>0.9</v>
      </c>
      <c r="D10394" s="23">
        <v>50</v>
      </c>
      <c r="E10394" s="23">
        <v>10</v>
      </c>
      <c r="F10394" s="23">
        <v>0</v>
      </c>
      <c r="G10394" s="23">
        <v>100</v>
      </c>
      <c r="H10394" s="25">
        <v>17.632728579999998</v>
      </c>
    </row>
    <row r="10395" spans="1:8">
      <c r="A10395" s="23">
        <v>10392</v>
      </c>
      <c r="B10395" s="23">
        <v>2000</v>
      </c>
      <c r="C10395" s="23">
        <v>0.9</v>
      </c>
      <c r="D10395" s="23">
        <v>50</v>
      </c>
      <c r="E10395" s="23">
        <v>10</v>
      </c>
      <c r="F10395" s="23">
        <v>30</v>
      </c>
      <c r="G10395" s="23">
        <v>0</v>
      </c>
      <c r="H10395" s="25">
        <v>22.787034989999999</v>
      </c>
    </row>
    <row r="10396" spans="1:8">
      <c r="A10396" s="23">
        <v>10393</v>
      </c>
      <c r="B10396" s="23">
        <v>2000</v>
      </c>
      <c r="C10396" s="23">
        <v>0.9</v>
      </c>
      <c r="D10396" s="23">
        <v>50</v>
      </c>
      <c r="E10396" s="23">
        <v>10</v>
      </c>
      <c r="F10396" s="23">
        <v>30</v>
      </c>
      <c r="G10396" s="23">
        <v>5</v>
      </c>
      <c r="H10396" s="25">
        <v>21.264194490000001</v>
      </c>
    </row>
    <row r="10397" spans="1:8">
      <c r="A10397" s="23">
        <v>10394</v>
      </c>
      <c r="B10397" s="23">
        <v>2000</v>
      </c>
      <c r="C10397" s="23">
        <v>0.9</v>
      </c>
      <c r="D10397" s="23">
        <v>50</v>
      </c>
      <c r="E10397" s="23">
        <v>10</v>
      </c>
      <c r="F10397" s="23">
        <v>30</v>
      </c>
      <c r="G10397" s="23">
        <v>10</v>
      </c>
      <c r="H10397" s="25">
        <v>20.463705059999999</v>
      </c>
    </row>
    <row r="10398" spans="1:8">
      <c r="A10398" s="23">
        <v>10395</v>
      </c>
      <c r="B10398" s="23">
        <v>2000</v>
      </c>
      <c r="C10398" s="23">
        <v>0.9</v>
      </c>
      <c r="D10398" s="23">
        <v>50</v>
      </c>
      <c r="E10398" s="23">
        <v>10</v>
      </c>
      <c r="F10398" s="23">
        <v>30</v>
      </c>
      <c r="G10398" s="23">
        <v>40</v>
      </c>
      <c r="H10398" s="25">
        <v>18.702945710000002</v>
      </c>
    </row>
    <row r="10399" spans="1:8">
      <c r="A10399" s="23">
        <v>10396</v>
      </c>
      <c r="B10399" s="23">
        <v>2000</v>
      </c>
      <c r="C10399" s="23">
        <v>0.9</v>
      </c>
      <c r="D10399" s="23">
        <v>50</v>
      </c>
      <c r="E10399" s="23">
        <v>10</v>
      </c>
      <c r="F10399" s="23">
        <v>30</v>
      </c>
      <c r="G10399" s="23">
        <v>70</v>
      </c>
      <c r="H10399" s="25">
        <v>17.617847439999998</v>
      </c>
    </row>
    <row r="10400" spans="1:8">
      <c r="A10400" s="23">
        <v>10397</v>
      </c>
      <c r="B10400" s="23">
        <v>2000</v>
      </c>
      <c r="C10400" s="23">
        <v>0.9</v>
      </c>
      <c r="D10400" s="23">
        <v>50</v>
      </c>
      <c r="E10400" s="23">
        <v>10</v>
      </c>
      <c r="F10400" s="23">
        <v>30</v>
      </c>
      <c r="G10400" s="23">
        <v>100</v>
      </c>
      <c r="H10400" s="25">
        <v>16.692163470000001</v>
      </c>
    </row>
    <row r="10401" spans="1:8">
      <c r="A10401" s="23">
        <v>10398</v>
      </c>
      <c r="B10401" s="23">
        <v>2000</v>
      </c>
      <c r="C10401" s="23">
        <v>0.9</v>
      </c>
      <c r="D10401" s="23">
        <v>50</v>
      </c>
      <c r="E10401" s="23">
        <v>10</v>
      </c>
      <c r="F10401" s="23">
        <v>60</v>
      </c>
      <c r="G10401" s="23">
        <v>0</v>
      </c>
      <c r="H10401" s="25">
        <v>19.225009920000002</v>
      </c>
    </row>
    <row r="10402" spans="1:8">
      <c r="A10402" s="23">
        <v>10399</v>
      </c>
      <c r="B10402" s="23">
        <v>2000</v>
      </c>
      <c r="C10402" s="23">
        <v>0.9</v>
      </c>
      <c r="D10402" s="23">
        <v>50</v>
      </c>
      <c r="E10402" s="23">
        <v>10</v>
      </c>
      <c r="F10402" s="23">
        <v>60</v>
      </c>
      <c r="G10402" s="23">
        <v>5</v>
      </c>
      <c r="H10402" s="25">
        <v>17.467227940000001</v>
      </c>
    </row>
    <row r="10403" spans="1:8">
      <c r="A10403" s="23">
        <v>10400</v>
      </c>
      <c r="B10403" s="23">
        <v>2000</v>
      </c>
      <c r="C10403" s="23">
        <v>0.9</v>
      </c>
      <c r="D10403" s="23">
        <v>50</v>
      </c>
      <c r="E10403" s="23">
        <v>10</v>
      </c>
      <c r="F10403" s="23">
        <v>60</v>
      </c>
      <c r="G10403" s="23">
        <v>10</v>
      </c>
      <c r="H10403" s="25">
        <v>16.689300540000001</v>
      </c>
    </row>
    <row r="10404" spans="1:8">
      <c r="A10404" s="23">
        <v>10401</v>
      </c>
      <c r="B10404" s="23">
        <v>2000</v>
      </c>
      <c r="C10404" s="23">
        <v>0.9</v>
      </c>
      <c r="D10404" s="23">
        <v>50</v>
      </c>
      <c r="E10404" s="23">
        <v>10</v>
      </c>
      <c r="F10404" s="23">
        <v>60</v>
      </c>
      <c r="G10404" s="23">
        <v>40</v>
      </c>
      <c r="H10404" s="25">
        <v>15.09234524</v>
      </c>
    </row>
    <row r="10405" spans="1:8">
      <c r="A10405" s="23">
        <v>10402</v>
      </c>
      <c r="B10405" s="23">
        <v>2000</v>
      </c>
      <c r="C10405" s="23">
        <v>0.9</v>
      </c>
      <c r="D10405" s="23">
        <v>50</v>
      </c>
      <c r="E10405" s="23">
        <v>10</v>
      </c>
      <c r="F10405" s="23">
        <v>60</v>
      </c>
      <c r="G10405" s="23">
        <v>70</v>
      </c>
      <c r="H10405" s="25">
        <v>14.118214610000001</v>
      </c>
    </row>
    <row r="10406" spans="1:8">
      <c r="A10406" s="23">
        <v>10403</v>
      </c>
      <c r="B10406" s="23">
        <v>2000</v>
      </c>
      <c r="C10406" s="23">
        <v>0.9</v>
      </c>
      <c r="D10406" s="23">
        <v>50</v>
      </c>
      <c r="E10406" s="23">
        <v>10</v>
      </c>
      <c r="F10406" s="23">
        <v>60</v>
      </c>
      <c r="G10406" s="23">
        <v>100</v>
      </c>
      <c r="H10406" s="25">
        <v>13.3335247</v>
      </c>
    </row>
    <row r="10407" spans="1:8">
      <c r="A10407" s="23">
        <v>10404</v>
      </c>
      <c r="B10407" s="23">
        <v>2000</v>
      </c>
      <c r="C10407" s="23">
        <v>0.9</v>
      </c>
      <c r="D10407" s="23">
        <v>50</v>
      </c>
      <c r="E10407" s="23">
        <v>20</v>
      </c>
      <c r="F10407" s="23">
        <v>0</v>
      </c>
      <c r="G10407" s="23">
        <v>0</v>
      </c>
      <c r="H10407" s="25">
        <v>29.30794144</v>
      </c>
    </row>
    <row r="10408" spans="1:8">
      <c r="A10408" s="23">
        <v>10405</v>
      </c>
      <c r="B10408" s="23">
        <v>2000</v>
      </c>
      <c r="C10408" s="23">
        <v>0.9</v>
      </c>
      <c r="D10408" s="23">
        <v>50</v>
      </c>
      <c r="E10408" s="23">
        <v>20</v>
      </c>
      <c r="F10408" s="23">
        <v>0</v>
      </c>
      <c r="G10408" s="23">
        <v>5</v>
      </c>
      <c r="H10408" s="25">
        <v>27.148008350000001</v>
      </c>
    </row>
    <row r="10409" spans="1:8">
      <c r="A10409" s="23">
        <v>10406</v>
      </c>
      <c r="B10409" s="23">
        <v>2000</v>
      </c>
      <c r="C10409" s="23">
        <v>0.9</v>
      </c>
      <c r="D10409" s="23">
        <v>50</v>
      </c>
      <c r="E10409" s="23">
        <v>20</v>
      </c>
      <c r="F10409" s="23">
        <v>0</v>
      </c>
      <c r="G10409" s="23">
        <v>10</v>
      </c>
      <c r="H10409" s="25">
        <v>25.906078340000001</v>
      </c>
    </row>
    <row r="10410" spans="1:8">
      <c r="A10410" s="23">
        <v>10407</v>
      </c>
      <c r="B10410" s="23">
        <v>2000</v>
      </c>
      <c r="C10410" s="23">
        <v>0.9</v>
      </c>
      <c r="D10410" s="23">
        <v>50</v>
      </c>
      <c r="E10410" s="23">
        <v>20</v>
      </c>
      <c r="F10410" s="23">
        <v>0</v>
      </c>
      <c r="G10410" s="23">
        <v>40</v>
      </c>
      <c r="H10410" s="25">
        <v>23.225933080000001</v>
      </c>
    </row>
    <row r="10411" spans="1:8">
      <c r="A10411" s="23">
        <v>10408</v>
      </c>
      <c r="B10411" s="23">
        <v>2000</v>
      </c>
      <c r="C10411" s="23">
        <v>0.9</v>
      </c>
      <c r="D10411" s="23">
        <v>50</v>
      </c>
      <c r="E10411" s="23">
        <v>20</v>
      </c>
      <c r="F10411" s="23">
        <v>0</v>
      </c>
      <c r="G10411" s="23">
        <v>70</v>
      </c>
      <c r="H10411" s="25">
        <v>21.626520159999998</v>
      </c>
    </row>
    <row r="10412" spans="1:8">
      <c r="A10412" s="23">
        <v>10409</v>
      </c>
      <c r="B10412" s="23">
        <v>2000</v>
      </c>
      <c r="C10412" s="23">
        <v>0.9</v>
      </c>
      <c r="D10412" s="23">
        <v>50</v>
      </c>
      <c r="E10412" s="23">
        <v>20</v>
      </c>
      <c r="F10412" s="23">
        <v>0</v>
      </c>
      <c r="G10412" s="23">
        <v>100</v>
      </c>
      <c r="H10412" s="25">
        <v>20.288721089999999</v>
      </c>
    </row>
    <row r="10413" spans="1:8">
      <c r="A10413" s="23">
        <v>10410</v>
      </c>
      <c r="B10413" s="23">
        <v>2000</v>
      </c>
      <c r="C10413" s="23">
        <v>0.9</v>
      </c>
      <c r="D10413" s="23">
        <v>50</v>
      </c>
      <c r="E10413" s="23">
        <v>20</v>
      </c>
      <c r="F10413" s="23">
        <v>30</v>
      </c>
      <c r="G10413" s="23">
        <v>0</v>
      </c>
      <c r="H10413" s="25">
        <v>27.768148419999999</v>
      </c>
    </row>
    <row r="10414" spans="1:8">
      <c r="A10414" s="23">
        <v>10411</v>
      </c>
      <c r="B10414" s="23">
        <v>2000</v>
      </c>
      <c r="C10414" s="23">
        <v>0.9</v>
      </c>
      <c r="D10414" s="23">
        <v>50</v>
      </c>
      <c r="E10414" s="23">
        <v>20</v>
      </c>
      <c r="F10414" s="23">
        <v>30</v>
      </c>
      <c r="G10414" s="23">
        <v>5</v>
      </c>
      <c r="H10414" s="25">
        <v>25.58654022</v>
      </c>
    </row>
    <row r="10415" spans="1:8">
      <c r="A10415" s="23">
        <v>10412</v>
      </c>
      <c r="B10415" s="23">
        <v>2000</v>
      </c>
      <c r="C10415" s="23">
        <v>0.9</v>
      </c>
      <c r="D10415" s="23">
        <v>50</v>
      </c>
      <c r="E10415" s="23">
        <v>20</v>
      </c>
      <c r="F10415" s="23">
        <v>30</v>
      </c>
      <c r="G10415" s="23">
        <v>10</v>
      </c>
      <c r="H10415" s="25">
        <v>24.412464140000001</v>
      </c>
    </row>
    <row r="10416" spans="1:8">
      <c r="A10416" s="23">
        <v>10413</v>
      </c>
      <c r="B10416" s="23">
        <v>2000</v>
      </c>
      <c r="C10416" s="23">
        <v>0.9</v>
      </c>
      <c r="D10416" s="23">
        <v>50</v>
      </c>
      <c r="E10416" s="23">
        <v>20</v>
      </c>
      <c r="F10416" s="23">
        <v>30</v>
      </c>
      <c r="G10416" s="23">
        <v>40</v>
      </c>
      <c r="H10416" s="25">
        <v>21.847423549999998</v>
      </c>
    </row>
    <row r="10417" spans="1:8">
      <c r="A10417" s="23">
        <v>10414</v>
      </c>
      <c r="B10417" s="23">
        <v>2000</v>
      </c>
      <c r="C10417" s="23">
        <v>0.9</v>
      </c>
      <c r="D10417" s="23">
        <v>50</v>
      </c>
      <c r="E10417" s="23">
        <v>20</v>
      </c>
      <c r="F10417" s="23">
        <v>30</v>
      </c>
      <c r="G10417" s="23">
        <v>70</v>
      </c>
      <c r="H10417" s="25">
        <v>20.297576899999999</v>
      </c>
    </row>
    <row r="10418" spans="1:8">
      <c r="A10418" s="23">
        <v>10415</v>
      </c>
      <c r="B10418" s="23">
        <v>2000</v>
      </c>
      <c r="C10418" s="23">
        <v>0.9</v>
      </c>
      <c r="D10418" s="23">
        <v>50</v>
      </c>
      <c r="E10418" s="23">
        <v>20</v>
      </c>
      <c r="F10418" s="23">
        <v>30</v>
      </c>
      <c r="G10418" s="23">
        <v>100</v>
      </c>
      <c r="H10418" s="25">
        <v>19.037809370000002</v>
      </c>
    </row>
    <row r="10419" spans="1:8">
      <c r="A10419" s="23">
        <v>10416</v>
      </c>
      <c r="B10419" s="23">
        <v>2000</v>
      </c>
      <c r="C10419" s="23">
        <v>0.9</v>
      </c>
      <c r="D10419" s="23">
        <v>50</v>
      </c>
      <c r="E10419" s="23">
        <v>20</v>
      </c>
      <c r="F10419" s="23">
        <v>60</v>
      </c>
      <c r="G10419" s="23">
        <v>0</v>
      </c>
      <c r="H10419" s="25">
        <v>22.400075910000002</v>
      </c>
    </row>
    <row r="10420" spans="1:8">
      <c r="A10420" s="23">
        <v>10417</v>
      </c>
      <c r="B10420" s="23">
        <v>2000</v>
      </c>
      <c r="C10420" s="23">
        <v>0.9</v>
      </c>
      <c r="D10420" s="23">
        <v>50</v>
      </c>
      <c r="E10420" s="23">
        <v>20</v>
      </c>
      <c r="F10420" s="23">
        <v>60</v>
      </c>
      <c r="G10420" s="23">
        <v>5</v>
      </c>
      <c r="H10420" s="25">
        <v>20.1124382</v>
      </c>
    </row>
    <row r="10421" spans="1:8">
      <c r="A10421" s="23">
        <v>10418</v>
      </c>
      <c r="B10421" s="23">
        <v>2000</v>
      </c>
      <c r="C10421" s="23">
        <v>0.9</v>
      </c>
      <c r="D10421" s="23">
        <v>50</v>
      </c>
      <c r="E10421" s="23">
        <v>20</v>
      </c>
      <c r="F10421" s="23">
        <v>60</v>
      </c>
      <c r="G10421" s="23">
        <v>10</v>
      </c>
      <c r="H10421" s="25">
        <v>19.116012569999999</v>
      </c>
    </row>
    <row r="10422" spans="1:8">
      <c r="A10422" s="23">
        <v>10419</v>
      </c>
      <c r="B10422" s="23">
        <v>2000</v>
      </c>
      <c r="C10422" s="23">
        <v>0.9</v>
      </c>
      <c r="D10422" s="23">
        <v>50</v>
      </c>
      <c r="E10422" s="23">
        <v>20</v>
      </c>
      <c r="F10422" s="23">
        <v>60</v>
      </c>
      <c r="G10422" s="23">
        <v>40</v>
      </c>
      <c r="H10422" s="25">
        <v>16.986206060000001</v>
      </c>
    </row>
    <row r="10423" spans="1:8">
      <c r="A10423" s="23">
        <v>10420</v>
      </c>
      <c r="B10423" s="23">
        <v>2000</v>
      </c>
      <c r="C10423" s="23">
        <v>0.9</v>
      </c>
      <c r="D10423" s="23">
        <v>50</v>
      </c>
      <c r="E10423" s="23">
        <v>20</v>
      </c>
      <c r="F10423" s="23">
        <v>60</v>
      </c>
      <c r="G10423" s="23">
        <v>70</v>
      </c>
      <c r="H10423" s="25">
        <v>15.719758990000001</v>
      </c>
    </row>
    <row r="10424" spans="1:8">
      <c r="A10424" s="23">
        <v>10421</v>
      </c>
      <c r="B10424" s="23">
        <v>2000</v>
      </c>
      <c r="C10424" s="23">
        <v>0.9</v>
      </c>
      <c r="D10424" s="23">
        <v>50</v>
      </c>
      <c r="E10424" s="23">
        <v>20</v>
      </c>
      <c r="F10424" s="23">
        <v>60</v>
      </c>
      <c r="G10424" s="23">
        <v>100</v>
      </c>
      <c r="H10424" s="25">
        <v>14.71855736</v>
      </c>
    </row>
    <row r="10425" spans="1:8">
      <c r="A10425" s="23">
        <v>10422</v>
      </c>
      <c r="B10425" s="23">
        <v>2000</v>
      </c>
      <c r="C10425" s="23">
        <v>0.9</v>
      </c>
      <c r="D10425" s="23">
        <v>50</v>
      </c>
      <c r="E10425" s="23">
        <v>50</v>
      </c>
      <c r="F10425" s="23">
        <v>0</v>
      </c>
      <c r="G10425" s="23">
        <v>0</v>
      </c>
      <c r="H10425" s="25">
        <v>33.152667999999998</v>
      </c>
    </row>
    <row r="10426" spans="1:8">
      <c r="A10426" s="23">
        <v>10423</v>
      </c>
      <c r="B10426" s="23">
        <v>2000</v>
      </c>
      <c r="C10426" s="23">
        <v>0.9</v>
      </c>
      <c r="D10426" s="23">
        <v>50</v>
      </c>
      <c r="E10426" s="23">
        <v>50</v>
      </c>
      <c r="F10426" s="23">
        <v>0</v>
      </c>
      <c r="G10426" s="23">
        <v>5</v>
      </c>
      <c r="H10426" s="25">
        <v>30.463233949999999</v>
      </c>
    </row>
    <row r="10427" spans="1:8">
      <c r="A10427" s="23">
        <v>10424</v>
      </c>
      <c r="B10427" s="23">
        <v>2000</v>
      </c>
      <c r="C10427" s="23">
        <v>0.9</v>
      </c>
      <c r="D10427" s="23">
        <v>50</v>
      </c>
      <c r="E10427" s="23">
        <v>50</v>
      </c>
      <c r="F10427" s="23">
        <v>0</v>
      </c>
      <c r="G10427" s="23">
        <v>10</v>
      </c>
      <c r="H10427" s="25">
        <v>28.910877230000001</v>
      </c>
    </row>
    <row r="10428" spans="1:8">
      <c r="A10428" s="23">
        <v>10425</v>
      </c>
      <c r="B10428" s="23">
        <v>2000</v>
      </c>
      <c r="C10428" s="23">
        <v>0.9</v>
      </c>
      <c r="D10428" s="23">
        <v>50</v>
      </c>
      <c r="E10428" s="23">
        <v>50</v>
      </c>
      <c r="F10428" s="23">
        <v>0</v>
      </c>
      <c r="G10428" s="23">
        <v>40</v>
      </c>
      <c r="H10428" s="25">
        <v>25.554679870000001</v>
      </c>
    </row>
    <row r="10429" spans="1:8">
      <c r="A10429" s="23">
        <v>10426</v>
      </c>
      <c r="B10429" s="23">
        <v>2000</v>
      </c>
      <c r="C10429" s="23">
        <v>0.9</v>
      </c>
      <c r="D10429" s="23">
        <v>50</v>
      </c>
      <c r="E10429" s="23">
        <v>50</v>
      </c>
      <c r="F10429" s="23">
        <v>0</v>
      </c>
      <c r="G10429" s="23">
        <v>70</v>
      </c>
      <c r="H10429" s="25">
        <v>23.621955870000001</v>
      </c>
    </row>
    <row r="10430" spans="1:8">
      <c r="A10430" s="23">
        <v>10427</v>
      </c>
      <c r="B10430" s="23">
        <v>2000</v>
      </c>
      <c r="C10430" s="23">
        <v>0.9</v>
      </c>
      <c r="D10430" s="23">
        <v>50</v>
      </c>
      <c r="E10430" s="23">
        <v>50</v>
      </c>
      <c r="F10430" s="23">
        <v>0</v>
      </c>
      <c r="G10430" s="23">
        <v>100</v>
      </c>
      <c r="H10430" s="25">
        <v>21.971752169999998</v>
      </c>
    </row>
    <row r="10431" spans="1:8">
      <c r="A10431" s="23">
        <v>10428</v>
      </c>
      <c r="B10431" s="23">
        <v>2000</v>
      </c>
      <c r="C10431" s="23">
        <v>0.9</v>
      </c>
      <c r="D10431" s="23">
        <v>50</v>
      </c>
      <c r="E10431" s="23">
        <v>50</v>
      </c>
      <c r="F10431" s="23">
        <v>30</v>
      </c>
      <c r="G10431" s="23">
        <v>0</v>
      </c>
      <c r="H10431" s="25">
        <v>31.143526080000001</v>
      </c>
    </row>
    <row r="10432" spans="1:8">
      <c r="A10432" s="23">
        <v>10429</v>
      </c>
      <c r="B10432" s="23">
        <v>2000</v>
      </c>
      <c r="C10432" s="23">
        <v>0.9</v>
      </c>
      <c r="D10432" s="23">
        <v>50</v>
      </c>
      <c r="E10432" s="23">
        <v>50</v>
      </c>
      <c r="F10432" s="23">
        <v>30</v>
      </c>
      <c r="G10432" s="23">
        <v>5</v>
      </c>
      <c r="H10432" s="25">
        <v>28.459037779999999</v>
      </c>
    </row>
    <row r="10433" spans="1:8">
      <c r="A10433" s="23">
        <v>10430</v>
      </c>
      <c r="B10433" s="23">
        <v>2000</v>
      </c>
      <c r="C10433" s="23">
        <v>0.9</v>
      </c>
      <c r="D10433" s="23">
        <v>50</v>
      </c>
      <c r="E10433" s="23">
        <v>50</v>
      </c>
      <c r="F10433" s="23">
        <v>30</v>
      </c>
      <c r="G10433" s="23">
        <v>10</v>
      </c>
      <c r="H10433" s="25">
        <v>27.0271759</v>
      </c>
    </row>
    <row r="10434" spans="1:8">
      <c r="A10434" s="23">
        <v>10431</v>
      </c>
      <c r="B10434" s="23">
        <v>2000</v>
      </c>
      <c r="C10434" s="23">
        <v>0.9</v>
      </c>
      <c r="D10434" s="23">
        <v>50</v>
      </c>
      <c r="E10434" s="23">
        <v>50</v>
      </c>
      <c r="F10434" s="23">
        <v>30</v>
      </c>
      <c r="G10434" s="23">
        <v>40</v>
      </c>
      <c r="H10434" s="25">
        <v>23.903614040000001</v>
      </c>
    </row>
    <row r="10435" spans="1:8">
      <c r="A10435" s="23">
        <v>10432</v>
      </c>
      <c r="B10435" s="23">
        <v>2000</v>
      </c>
      <c r="C10435" s="23">
        <v>0.9</v>
      </c>
      <c r="D10435" s="23">
        <v>50</v>
      </c>
      <c r="E10435" s="23">
        <v>50</v>
      </c>
      <c r="F10435" s="23">
        <v>30</v>
      </c>
      <c r="G10435" s="23">
        <v>70</v>
      </c>
      <c r="H10435" s="25">
        <v>22.000953670000001</v>
      </c>
    </row>
    <row r="10436" spans="1:8">
      <c r="A10436" s="23">
        <v>10433</v>
      </c>
      <c r="B10436" s="23">
        <v>2000</v>
      </c>
      <c r="C10436" s="23">
        <v>0.9</v>
      </c>
      <c r="D10436" s="23">
        <v>50</v>
      </c>
      <c r="E10436" s="23">
        <v>50</v>
      </c>
      <c r="F10436" s="23">
        <v>30</v>
      </c>
      <c r="G10436" s="23">
        <v>100</v>
      </c>
      <c r="H10436" s="25">
        <v>20.469690320000002</v>
      </c>
    </row>
    <row r="10437" spans="1:8">
      <c r="A10437" s="23">
        <v>10434</v>
      </c>
      <c r="B10437" s="23">
        <v>2000</v>
      </c>
      <c r="C10437" s="23">
        <v>0.9</v>
      </c>
      <c r="D10437" s="23">
        <v>50</v>
      </c>
      <c r="E10437" s="23">
        <v>50</v>
      </c>
      <c r="F10437" s="23">
        <v>60</v>
      </c>
      <c r="G10437" s="23">
        <v>0</v>
      </c>
      <c r="H10437" s="25">
        <v>24.434213639999999</v>
      </c>
    </row>
    <row r="10438" spans="1:8">
      <c r="A10438" s="23">
        <v>10435</v>
      </c>
      <c r="B10438" s="23">
        <v>2000</v>
      </c>
      <c r="C10438" s="23">
        <v>0.9</v>
      </c>
      <c r="D10438" s="23">
        <v>50</v>
      </c>
      <c r="E10438" s="23">
        <v>50</v>
      </c>
      <c r="F10438" s="23">
        <v>60</v>
      </c>
      <c r="G10438" s="23">
        <v>5</v>
      </c>
      <c r="H10438" s="25">
        <v>21.784383770000002</v>
      </c>
    </row>
    <row r="10439" spans="1:8">
      <c r="A10439" s="23">
        <v>10436</v>
      </c>
      <c r="B10439" s="23">
        <v>2000</v>
      </c>
      <c r="C10439" s="23">
        <v>0.9</v>
      </c>
      <c r="D10439" s="23">
        <v>50</v>
      </c>
      <c r="E10439" s="23">
        <v>50</v>
      </c>
      <c r="F10439" s="23">
        <v>60</v>
      </c>
      <c r="G10439" s="23">
        <v>10</v>
      </c>
      <c r="H10439" s="25">
        <v>20.61475372</v>
      </c>
    </row>
    <row r="10440" spans="1:8">
      <c r="A10440" s="23">
        <v>10437</v>
      </c>
      <c r="B10440" s="23">
        <v>2000</v>
      </c>
      <c r="C10440" s="23">
        <v>0.9</v>
      </c>
      <c r="D10440" s="23">
        <v>50</v>
      </c>
      <c r="E10440" s="23">
        <v>50</v>
      </c>
      <c r="F10440" s="23">
        <v>60</v>
      </c>
      <c r="G10440" s="23">
        <v>40</v>
      </c>
      <c r="H10440" s="25">
        <v>18.151371000000001</v>
      </c>
    </row>
    <row r="10441" spans="1:8">
      <c r="A10441" s="23">
        <v>10438</v>
      </c>
      <c r="B10441" s="23">
        <v>2000</v>
      </c>
      <c r="C10441" s="23">
        <v>0.9</v>
      </c>
      <c r="D10441" s="23">
        <v>50</v>
      </c>
      <c r="E10441" s="23">
        <v>50</v>
      </c>
      <c r="F10441" s="23">
        <v>60</v>
      </c>
      <c r="G10441" s="23">
        <v>70</v>
      </c>
      <c r="H10441" s="25">
        <v>16.74411774</v>
      </c>
    </row>
    <row r="10442" spans="1:8">
      <c r="A10442" s="23">
        <v>10439</v>
      </c>
      <c r="B10442" s="23">
        <v>2000</v>
      </c>
      <c r="C10442" s="23">
        <v>0.9</v>
      </c>
      <c r="D10442" s="23">
        <v>50</v>
      </c>
      <c r="E10442" s="23">
        <v>50</v>
      </c>
      <c r="F10442" s="23">
        <v>60</v>
      </c>
      <c r="G10442" s="23">
        <v>100</v>
      </c>
      <c r="H10442" s="25">
        <v>15.597738270000001</v>
      </c>
    </row>
    <row r="10443" spans="1:8">
      <c r="A10443" s="23">
        <v>10440</v>
      </c>
      <c r="B10443" s="23">
        <v>2000</v>
      </c>
      <c r="C10443" s="23">
        <v>0.9</v>
      </c>
      <c r="D10443" s="23">
        <v>100</v>
      </c>
      <c r="E10443" s="23">
        <v>1</v>
      </c>
      <c r="F10443" s="23">
        <v>0</v>
      </c>
      <c r="G10443" s="23">
        <v>0</v>
      </c>
      <c r="H10443" s="25">
        <v>6.7099056240000001</v>
      </c>
    </row>
    <row r="10444" spans="1:8">
      <c r="A10444" s="23">
        <v>10441</v>
      </c>
      <c r="B10444" s="23">
        <v>2000</v>
      </c>
      <c r="C10444" s="23">
        <v>0.9</v>
      </c>
      <c r="D10444" s="23">
        <v>100</v>
      </c>
      <c r="E10444" s="23">
        <v>1</v>
      </c>
      <c r="F10444" s="23">
        <v>0</v>
      </c>
      <c r="G10444" s="23">
        <v>5</v>
      </c>
      <c r="H10444" s="25">
        <v>6.2931799890000004</v>
      </c>
    </row>
    <row r="10445" spans="1:8">
      <c r="A10445" s="23">
        <v>10442</v>
      </c>
      <c r="B10445" s="23">
        <v>2000</v>
      </c>
      <c r="C10445" s="23">
        <v>0.9</v>
      </c>
      <c r="D10445" s="23">
        <v>100</v>
      </c>
      <c r="E10445" s="23">
        <v>1</v>
      </c>
      <c r="F10445" s="23">
        <v>0</v>
      </c>
      <c r="G10445" s="23">
        <v>10</v>
      </c>
      <c r="H10445" s="25">
        <v>6.2571001050000001</v>
      </c>
    </row>
    <row r="10446" spans="1:8">
      <c r="A10446" s="23">
        <v>10443</v>
      </c>
      <c r="B10446" s="23">
        <v>2000</v>
      </c>
      <c r="C10446" s="23">
        <v>0.9</v>
      </c>
      <c r="D10446" s="23">
        <v>100</v>
      </c>
      <c r="E10446" s="23">
        <v>1</v>
      </c>
      <c r="F10446" s="23">
        <v>0</v>
      </c>
      <c r="G10446" s="23">
        <v>40</v>
      </c>
      <c r="H10446" s="25">
        <v>6.1872267719999998</v>
      </c>
    </row>
    <row r="10447" spans="1:8">
      <c r="A10447" s="23">
        <v>10444</v>
      </c>
      <c r="B10447" s="23">
        <v>2000</v>
      </c>
      <c r="C10447" s="23">
        <v>0.9</v>
      </c>
      <c r="D10447" s="23">
        <v>100</v>
      </c>
      <c r="E10447" s="23">
        <v>1</v>
      </c>
      <c r="F10447" s="23">
        <v>0</v>
      </c>
      <c r="G10447" s="23">
        <v>70</v>
      </c>
      <c r="H10447" s="25">
        <v>6.1386289600000001</v>
      </c>
    </row>
    <row r="10448" spans="1:8">
      <c r="A10448" s="23">
        <v>10445</v>
      </c>
      <c r="B10448" s="23">
        <v>2000</v>
      </c>
      <c r="C10448" s="23">
        <v>0.9</v>
      </c>
      <c r="D10448" s="23">
        <v>100</v>
      </c>
      <c r="E10448" s="23">
        <v>1</v>
      </c>
      <c r="F10448" s="23">
        <v>0</v>
      </c>
      <c r="G10448" s="23">
        <v>100</v>
      </c>
      <c r="H10448" s="25">
        <v>6.0929102899999998</v>
      </c>
    </row>
    <row r="10449" spans="1:8">
      <c r="A10449" s="23">
        <v>10446</v>
      </c>
      <c r="B10449" s="23">
        <v>2000</v>
      </c>
      <c r="C10449" s="23">
        <v>0.9</v>
      </c>
      <c r="D10449" s="23">
        <v>100</v>
      </c>
      <c r="E10449" s="23">
        <v>1</v>
      </c>
      <c r="F10449" s="23">
        <v>30</v>
      </c>
      <c r="G10449" s="23">
        <v>0</v>
      </c>
      <c r="H10449" s="25">
        <v>6.6861715320000004</v>
      </c>
    </row>
    <row r="10450" spans="1:8">
      <c r="A10450" s="23">
        <v>10447</v>
      </c>
      <c r="B10450" s="23">
        <v>2000</v>
      </c>
      <c r="C10450" s="23">
        <v>0.9</v>
      </c>
      <c r="D10450" s="23">
        <v>100</v>
      </c>
      <c r="E10450" s="23">
        <v>1</v>
      </c>
      <c r="F10450" s="23">
        <v>30</v>
      </c>
      <c r="G10450" s="23">
        <v>5</v>
      </c>
      <c r="H10450" s="25">
        <v>6.2511835099999997</v>
      </c>
    </row>
    <row r="10451" spans="1:8">
      <c r="A10451" s="23">
        <v>10448</v>
      </c>
      <c r="B10451" s="23">
        <v>2000</v>
      </c>
      <c r="C10451" s="23">
        <v>0.9</v>
      </c>
      <c r="D10451" s="23">
        <v>100</v>
      </c>
      <c r="E10451" s="23">
        <v>1</v>
      </c>
      <c r="F10451" s="23">
        <v>30</v>
      </c>
      <c r="G10451" s="23">
        <v>10</v>
      </c>
      <c r="H10451" s="25">
        <v>6.2108955379999999</v>
      </c>
    </row>
    <row r="10452" spans="1:8">
      <c r="A10452" s="23">
        <v>10449</v>
      </c>
      <c r="B10452" s="23">
        <v>2000</v>
      </c>
      <c r="C10452" s="23">
        <v>0.9</v>
      </c>
      <c r="D10452" s="23">
        <v>100</v>
      </c>
      <c r="E10452" s="23">
        <v>1</v>
      </c>
      <c r="F10452" s="23">
        <v>30</v>
      </c>
      <c r="G10452" s="23">
        <v>40</v>
      </c>
      <c r="H10452" s="25">
        <v>6.1326169970000004</v>
      </c>
    </row>
    <row r="10453" spans="1:8">
      <c r="A10453" s="23">
        <v>10450</v>
      </c>
      <c r="B10453" s="23">
        <v>2000</v>
      </c>
      <c r="C10453" s="23">
        <v>0.9</v>
      </c>
      <c r="D10453" s="23">
        <v>100</v>
      </c>
      <c r="E10453" s="23">
        <v>1</v>
      </c>
      <c r="F10453" s="23">
        <v>30</v>
      </c>
      <c r="G10453" s="23">
        <v>70</v>
      </c>
      <c r="H10453" s="25">
        <v>6.0782480239999996</v>
      </c>
    </row>
    <row r="10454" spans="1:8">
      <c r="A10454" s="23">
        <v>10451</v>
      </c>
      <c r="B10454" s="23">
        <v>2000</v>
      </c>
      <c r="C10454" s="23">
        <v>0.9</v>
      </c>
      <c r="D10454" s="23">
        <v>100</v>
      </c>
      <c r="E10454" s="23">
        <v>1</v>
      </c>
      <c r="F10454" s="23">
        <v>30</v>
      </c>
      <c r="G10454" s="23">
        <v>100</v>
      </c>
      <c r="H10454" s="25">
        <v>6.0277805329999996</v>
      </c>
    </row>
    <row r="10455" spans="1:8">
      <c r="A10455" s="23">
        <v>10452</v>
      </c>
      <c r="B10455" s="23">
        <v>2000</v>
      </c>
      <c r="C10455" s="23">
        <v>0.9</v>
      </c>
      <c r="D10455" s="23">
        <v>100</v>
      </c>
      <c r="E10455" s="23">
        <v>1</v>
      </c>
      <c r="F10455" s="23">
        <v>60</v>
      </c>
      <c r="G10455" s="23">
        <v>0</v>
      </c>
      <c r="H10455" s="25">
        <v>6.536521435</v>
      </c>
    </row>
    <row r="10456" spans="1:8">
      <c r="A10456" s="23">
        <v>10453</v>
      </c>
      <c r="B10456" s="23">
        <v>2000</v>
      </c>
      <c r="C10456" s="23">
        <v>0.9</v>
      </c>
      <c r="D10456" s="23">
        <v>100</v>
      </c>
      <c r="E10456" s="23">
        <v>1</v>
      </c>
      <c r="F10456" s="23">
        <v>60</v>
      </c>
      <c r="G10456" s="23">
        <v>5</v>
      </c>
      <c r="H10456" s="25">
        <v>6.0434441569999997</v>
      </c>
    </row>
    <row r="10457" spans="1:8">
      <c r="A10457" s="23">
        <v>10454</v>
      </c>
      <c r="B10457" s="23">
        <v>2000</v>
      </c>
      <c r="C10457" s="23">
        <v>0.9</v>
      </c>
      <c r="D10457" s="23">
        <v>100</v>
      </c>
      <c r="E10457" s="23">
        <v>1</v>
      </c>
      <c r="F10457" s="23">
        <v>60</v>
      </c>
      <c r="G10457" s="23">
        <v>10</v>
      </c>
      <c r="H10457" s="25">
        <v>5.9847121239999996</v>
      </c>
    </row>
    <row r="10458" spans="1:8">
      <c r="A10458" s="23">
        <v>10455</v>
      </c>
      <c r="B10458" s="23">
        <v>2000</v>
      </c>
      <c r="C10458" s="23">
        <v>0.9</v>
      </c>
      <c r="D10458" s="23">
        <v>100</v>
      </c>
      <c r="E10458" s="23">
        <v>1</v>
      </c>
      <c r="F10458" s="23">
        <v>60</v>
      </c>
      <c r="G10458" s="23">
        <v>40</v>
      </c>
      <c r="H10458" s="25">
        <v>5.8658938410000001</v>
      </c>
    </row>
    <row r="10459" spans="1:8">
      <c r="A10459" s="23">
        <v>10456</v>
      </c>
      <c r="B10459" s="23">
        <v>2000</v>
      </c>
      <c r="C10459" s="23">
        <v>0.9</v>
      </c>
      <c r="D10459" s="23">
        <v>100</v>
      </c>
      <c r="E10459" s="23">
        <v>1</v>
      </c>
      <c r="F10459" s="23">
        <v>60</v>
      </c>
      <c r="G10459" s="23">
        <v>70</v>
      </c>
      <c r="H10459" s="25">
        <v>5.7741947170000003</v>
      </c>
    </row>
    <row r="10460" spans="1:8">
      <c r="A10460" s="23">
        <v>10457</v>
      </c>
      <c r="B10460" s="23">
        <v>2000</v>
      </c>
      <c r="C10460" s="23">
        <v>0.9</v>
      </c>
      <c r="D10460" s="23">
        <v>100</v>
      </c>
      <c r="E10460" s="23">
        <v>1</v>
      </c>
      <c r="F10460" s="23">
        <v>60</v>
      </c>
      <c r="G10460" s="23">
        <v>100</v>
      </c>
      <c r="H10460" s="25">
        <v>5.6928787229999998</v>
      </c>
    </row>
    <row r="10461" spans="1:8">
      <c r="A10461" s="23">
        <v>10458</v>
      </c>
      <c r="B10461" s="23">
        <v>2000</v>
      </c>
      <c r="C10461" s="23">
        <v>0.9</v>
      </c>
      <c r="D10461" s="23">
        <v>100</v>
      </c>
      <c r="E10461" s="23">
        <v>5</v>
      </c>
      <c r="F10461" s="23">
        <v>0</v>
      </c>
      <c r="G10461" s="23">
        <v>0</v>
      </c>
      <c r="H10461" s="25">
        <v>22.77399445</v>
      </c>
    </row>
    <row r="10462" spans="1:8">
      <c r="A10462" s="23">
        <v>10459</v>
      </c>
      <c r="B10462" s="23">
        <v>2000</v>
      </c>
      <c r="C10462" s="23">
        <v>0.9</v>
      </c>
      <c r="D10462" s="23">
        <v>100</v>
      </c>
      <c r="E10462" s="23">
        <v>5</v>
      </c>
      <c r="F10462" s="23">
        <v>0</v>
      </c>
      <c r="G10462" s="23">
        <v>5</v>
      </c>
      <c r="H10462" s="25">
        <v>21.442899700000002</v>
      </c>
    </row>
    <row r="10463" spans="1:8">
      <c r="A10463" s="23">
        <v>10460</v>
      </c>
      <c r="B10463" s="23">
        <v>2000</v>
      </c>
      <c r="C10463" s="23">
        <v>0.9</v>
      </c>
      <c r="D10463" s="23">
        <v>100</v>
      </c>
      <c r="E10463" s="23">
        <v>5</v>
      </c>
      <c r="F10463" s="23">
        <v>0</v>
      </c>
      <c r="G10463" s="23">
        <v>10</v>
      </c>
      <c r="H10463" s="25">
        <v>20.705703740000001</v>
      </c>
    </row>
    <row r="10464" spans="1:8">
      <c r="A10464" s="23">
        <v>10461</v>
      </c>
      <c r="B10464" s="23">
        <v>2000</v>
      </c>
      <c r="C10464" s="23">
        <v>0.9</v>
      </c>
      <c r="D10464" s="23">
        <v>100</v>
      </c>
      <c r="E10464" s="23">
        <v>5</v>
      </c>
      <c r="F10464" s="23">
        <v>0</v>
      </c>
      <c r="G10464" s="23">
        <v>40</v>
      </c>
      <c r="H10464" s="25">
        <v>19.10988236</v>
      </c>
    </row>
    <row r="10465" spans="1:8">
      <c r="A10465" s="23">
        <v>10462</v>
      </c>
      <c r="B10465" s="23">
        <v>2000</v>
      </c>
      <c r="C10465" s="23">
        <v>0.9</v>
      </c>
      <c r="D10465" s="23">
        <v>100</v>
      </c>
      <c r="E10465" s="23">
        <v>5</v>
      </c>
      <c r="F10465" s="23">
        <v>0</v>
      </c>
      <c r="G10465" s="23">
        <v>70</v>
      </c>
      <c r="H10465" s="25">
        <v>18.104513170000001</v>
      </c>
    </row>
    <row r="10466" spans="1:8">
      <c r="A10466" s="23">
        <v>10463</v>
      </c>
      <c r="B10466" s="23">
        <v>2000</v>
      </c>
      <c r="C10466" s="23">
        <v>0.9</v>
      </c>
      <c r="D10466" s="23">
        <v>100</v>
      </c>
      <c r="E10466" s="23">
        <v>5</v>
      </c>
      <c r="F10466" s="23">
        <v>0</v>
      </c>
      <c r="G10466" s="23">
        <v>100</v>
      </c>
      <c r="H10466" s="25">
        <v>17.23597908</v>
      </c>
    </row>
    <row r="10467" spans="1:8">
      <c r="A10467" s="23">
        <v>10464</v>
      </c>
      <c r="B10467" s="23">
        <v>2000</v>
      </c>
      <c r="C10467" s="23">
        <v>0.9</v>
      </c>
      <c r="D10467" s="23">
        <v>100</v>
      </c>
      <c r="E10467" s="23">
        <v>5</v>
      </c>
      <c r="F10467" s="23">
        <v>30</v>
      </c>
      <c r="G10467" s="23">
        <v>0</v>
      </c>
      <c r="H10467" s="25">
        <v>21.951704029999998</v>
      </c>
    </row>
    <row r="10468" spans="1:8">
      <c r="A10468" s="23">
        <v>10465</v>
      </c>
      <c r="B10468" s="23">
        <v>2000</v>
      </c>
      <c r="C10468" s="23">
        <v>0.9</v>
      </c>
      <c r="D10468" s="23">
        <v>100</v>
      </c>
      <c r="E10468" s="23">
        <v>5</v>
      </c>
      <c r="F10468" s="23">
        <v>30</v>
      </c>
      <c r="G10468" s="23">
        <v>5</v>
      </c>
      <c r="H10468" s="25">
        <v>20.56517792</v>
      </c>
    </row>
    <row r="10469" spans="1:8">
      <c r="A10469" s="23">
        <v>10466</v>
      </c>
      <c r="B10469" s="23">
        <v>2000</v>
      </c>
      <c r="C10469" s="23">
        <v>0.9</v>
      </c>
      <c r="D10469" s="23">
        <v>100</v>
      </c>
      <c r="E10469" s="23">
        <v>5</v>
      </c>
      <c r="F10469" s="23">
        <v>30</v>
      </c>
      <c r="G10469" s="23">
        <v>10</v>
      </c>
      <c r="H10469" s="25">
        <v>19.838043209999999</v>
      </c>
    </row>
    <row r="10470" spans="1:8">
      <c r="A10470" s="23">
        <v>10467</v>
      </c>
      <c r="B10470" s="23">
        <v>2000</v>
      </c>
      <c r="C10470" s="23">
        <v>0.9</v>
      </c>
      <c r="D10470" s="23">
        <v>100</v>
      </c>
      <c r="E10470" s="23">
        <v>5</v>
      </c>
      <c r="F10470" s="23">
        <v>30</v>
      </c>
      <c r="G10470" s="23">
        <v>40</v>
      </c>
      <c r="H10470" s="25">
        <v>18.227962489999999</v>
      </c>
    </row>
    <row r="10471" spans="1:8">
      <c r="A10471" s="23">
        <v>10468</v>
      </c>
      <c r="B10471" s="23">
        <v>2000</v>
      </c>
      <c r="C10471" s="23">
        <v>0.9</v>
      </c>
      <c r="D10471" s="23">
        <v>100</v>
      </c>
      <c r="E10471" s="23">
        <v>5</v>
      </c>
      <c r="F10471" s="23">
        <v>30</v>
      </c>
      <c r="G10471" s="23">
        <v>70</v>
      </c>
      <c r="H10471" s="25">
        <v>17.218706130000001</v>
      </c>
    </row>
    <row r="10472" spans="1:8">
      <c r="A10472" s="23">
        <v>10469</v>
      </c>
      <c r="B10472" s="23">
        <v>2000</v>
      </c>
      <c r="C10472" s="23">
        <v>0.9</v>
      </c>
      <c r="D10472" s="23">
        <v>100</v>
      </c>
      <c r="E10472" s="23">
        <v>5</v>
      </c>
      <c r="F10472" s="23">
        <v>30</v>
      </c>
      <c r="G10472" s="23">
        <v>100</v>
      </c>
      <c r="H10472" s="25">
        <v>16.359504699999999</v>
      </c>
    </row>
    <row r="10473" spans="1:8">
      <c r="A10473" s="23">
        <v>10470</v>
      </c>
      <c r="B10473" s="23">
        <v>2000</v>
      </c>
      <c r="C10473" s="23">
        <v>0.9</v>
      </c>
      <c r="D10473" s="23">
        <v>100</v>
      </c>
      <c r="E10473" s="23">
        <v>5</v>
      </c>
      <c r="F10473" s="23">
        <v>60</v>
      </c>
      <c r="G10473" s="23">
        <v>0</v>
      </c>
      <c r="H10473" s="25">
        <v>18.73275185</v>
      </c>
    </row>
    <row r="10474" spans="1:8">
      <c r="A10474" s="23">
        <v>10471</v>
      </c>
      <c r="B10474" s="23">
        <v>2000</v>
      </c>
      <c r="C10474" s="23">
        <v>0.9</v>
      </c>
      <c r="D10474" s="23">
        <v>100</v>
      </c>
      <c r="E10474" s="23">
        <v>5</v>
      </c>
      <c r="F10474" s="23">
        <v>60</v>
      </c>
      <c r="G10474" s="23">
        <v>5</v>
      </c>
      <c r="H10474" s="25">
        <v>17.07635307</v>
      </c>
    </row>
    <row r="10475" spans="1:8">
      <c r="A10475" s="23">
        <v>10472</v>
      </c>
      <c r="B10475" s="23">
        <v>2000</v>
      </c>
      <c r="C10475" s="23">
        <v>0.9</v>
      </c>
      <c r="D10475" s="23">
        <v>100</v>
      </c>
      <c r="E10475" s="23">
        <v>5</v>
      </c>
      <c r="F10475" s="23">
        <v>60</v>
      </c>
      <c r="G10475" s="23">
        <v>10</v>
      </c>
      <c r="H10475" s="25">
        <v>16.347318649999998</v>
      </c>
    </row>
    <row r="10476" spans="1:8">
      <c r="A10476" s="23">
        <v>10473</v>
      </c>
      <c r="B10476" s="23">
        <v>2000</v>
      </c>
      <c r="C10476" s="23">
        <v>0.9</v>
      </c>
      <c r="D10476" s="23">
        <v>100</v>
      </c>
      <c r="E10476" s="23">
        <v>5</v>
      </c>
      <c r="F10476" s="23">
        <v>60</v>
      </c>
      <c r="G10476" s="23">
        <v>40</v>
      </c>
      <c r="H10476" s="25">
        <v>14.83765507</v>
      </c>
    </row>
    <row r="10477" spans="1:8">
      <c r="A10477" s="23">
        <v>10474</v>
      </c>
      <c r="B10477" s="23">
        <v>2000</v>
      </c>
      <c r="C10477" s="23">
        <v>0.9</v>
      </c>
      <c r="D10477" s="23">
        <v>100</v>
      </c>
      <c r="E10477" s="23">
        <v>5</v>
      </c>
      <c r="F10477" s="23">
        <v>60</v>
      </c>
      <c r="G10477" s="23">
        <v>70</v>
      </c>
      <c r="H10477" s="25">
        <v>13.919777870000001</v>
      </c>
    </row>
    <row r="10478" spans="1:8">
      <c r="A10478" s="23">
        <v>10475</v>
      </c>
      <c r="B10478" s="23">
        <v>2000</v>
      </c>
      <c r="C10478" s="23">
        <v>0.9</v>
      </c>
      <c r="D10478" s="23">
        <v>100</v>
      </c>
      <c r="E10478" s="23">
        <v>5</v>
      </c>
      <c r="F10478" s="23">
        <v>60</v>
      </c>
      <c r="G10478" s="23">
        <v>100</v>
      </c>
      <c r="H10478" s="25">
        <v>13.15318871</v>
      </c>
    </row>
    <row r="10479" spans="1:8">
      <c r="A10479" s="23">
        <v>10476</v>
      </c>
      <c r="B10479" s="23">
        <v>2000</v>
      </c>
      <c r="C10479" s="23">
        <v>0.9</v>
      </c>
      <c r="D10479" s="23">
        <v>100</v>
      </c>
      <c r="E10479" s="23">
        <v>10</v>
      </c>
      <c r="F10479" s="23">
        <v>0</v>
      </c>
      <c r="G10479" s="23">
        <v>0</v>
      </c>
      <c r="H10479" s="25">
        <v>28.891923899999998</v>
      </c>
    </row>
    <row r="10480" spans="1:8">
      <c r="A10480" s="23">
        <v>10477</v>
      </c>
      <c r="B10480" s="23">
        <v>2000</v>
      </c>
      <c r="C10480" s="23">
        <v>0.9</v>
      </c>
      <c r="D10480" s="23">
        <v>100</v>
      </c>
      <c r="E10480" s="23">
        <v>10</v>
      </c>
      <c r="F10480" s="23">
        <v>0</v>
      </c>
      <c r="G10480" s="23">
        <v>5</v>
      </c>
      <c r="H10480" s="25">
        <v>26.79706955</v>
      </c>
    </row>
    <row r="10481" spans="1:8">
      <c r="A10481" s="23">
        <v>10478</v>
      </c>
      <c r="B10481" s="23">
        <v>2000</v>
      </c>
      <c r="C10481" s="23">
        <v>0.9</v>
      </c>
      <c r="D10481" s="23">
        <v>100</v>
      </c>
      <c r="E10481" s="23">
        <v>10</v>
      </c>
      <c r="F10481" s="23">
        <v>0</v>
      </c>
      <c r="G10481" s="23">
        <v>10</v>
      </c>
      <c r="H10481" s="25">
        <v>25.60262299</v>
      </c>
    </row>
    <row r="10482" spans="1:8">
      <c r="A10482" s="23">
        <v>10479</v>
      </c>
      <c r="B10482" s="23">
        <v>2000</v>
      </c>
      <c r="C10482" s="23">
        <v>0.9</v>
      </c>
      <c r="D10482" s="23">
        <v>100</v>
      </c>
      <c r="E10482" s="23">
        <v>10</v>
      </c>
      <c r="F10482" s="23">
        <v>0</v>
      </c>
      <c r="G10482" s="23">
        <v>40</v>
      </c>
      <c r="H10482" s="25">
        <v>23.012359620000002</v>
      </c>
    </row>
    <row r="10483" spans="1:8">
      <c r="A10483" s="23">
        <v>10480</v>
      </c>
      <c r="B10483" s="23">
        <v>2000</v>
      </c>
      <c r="C10483" s="23">
        <v>0.9</v>
      </c>
      <c r="D10483" s="23">
        <v>100</v>
      </c>
      <c r="E10483" s="23">
        <v>10</v>
      </c>
      <c r="F10483" s="23">
        <v>0</v>
      </c>
      <c r="G10483" s="23">
        <v>70</v>
      </c>
      <c r="H10483" s="25">
        <v>21.450290679999998</v>
      </c>
    </row>
    <row r="10484" spans="1:8">
      <c r="A10484" s="23">
        <v>10481</v>
      </c>
      <c r="B10484" s="23">
        <v>2000</v>
      </c>
      <c r="C10484" s="23">
        <v>0.9</v>
      </c>
      <c r="D10484" s="23">
        <v>100</v>
      </c>
      <c r="E10484" s="23">
        <v>10</v>
      </c>
      <c r="F10484" s="23">
        <v>0</v>
      </c>
      <c r="G10484" s="23">
        <v>100</v>
      </c>
      <c r="H10484" s="25">
        <v>20.167400359999998</v>
      </c>
    </row>
    <row r="10485" spans="1:8">
      <c r="A10485" s="23">
        <v>10482</v>
      </c>
      <c r="B10485" s="23">
        <v>2000</v>
      </c>
      <c r="C10485" s="23">
        <v>0.9</v>
      </c>
      <c r="D10485" s="23">
        <v>100</v>
      </c>
      <c r="E10485" s="23">
        <v>10</v>
      </c>
      <c r="F10485" s="23">
        <v>30</v>
      </c>
      <c r="G10485" s="23">
        <v>0</v>
      </c>
      <c r="H10485" s="25">
        <v>27.42180252</v>
      </c>
    </row>
    <row r="10486" spans="1:8">
      <c r="A10486" s="23">
        <v>10483</v>
      </c>
      <c r="B10486" s="23">
        <v>2000</v>
      </c>
      <c r="C10486" s="23">
        <v>0.9</v>
      </c>
      <c r="D10486" s="23">
        <v>100</v>
      </c>
      <c r="E10486" s="23">
        <v>10</v>
      </c>
      <c r="F10486" s="23">
        <v>30</v>
      </c>
      <c r="G10486" s="23">
        <v>5</v>
      </c>
      <c r="H10486" s="25">
        <v>25.300960539999998</v>
      </c>
    </row>
    <row r="10487" spans="1:8">
      <c r="A10487" s="23">
        <v>10484</v>
      </c>
      <c r="B10487" s="23">
        <v>2000</v>
      </c>
      <c r="C10487" s="23">
        <v>0.9</v>
      </c>
      <c r="D10487" s="23">
        <v>100</v>
      </c>
      <c r="E10487" s="23">
        <v>10</v>
      </c>
      <c r="F10487" s="23">
        <v>30</v>
      </c>
      <c r="G10487" s="23">
        <v>10</v>
      </c>
      <c r="H10487" s="25">
        <v>24.174415589999999</v>
      </c>
    </row>
    <row r="10488" spans="1:8">
      <c r="A10488" s="23">
        <v>10485</v>
      </c>
      <c r="B10488" s="23">
        <v>2000</v>
      </c>
      <c r="C10488" s="23">
        <v>0.9</v>
      </c>
      <c r="D10488" s="23">
        <v>100</v>
      </c>
      <c r="E10488" s="23">
        <v>10</v>
      </c>
      <c r="F10488" s="23">
        <v>30</v>
      </c>
      <c r="G10488" s="23">
        <v>40</v>
      </c>
      <c r="H10488" s="25">
        <v>21.660778050000001</v>
      </c>
    </row>
    <row r="10489" spans="1:8">
      <c r="A10489" s="23">
        <v>10486</v>
      </c>
      <c r="B10489" s="23">
        <v>2000</v>
      </c>
      <c r="C10489" s="23">
        <v>0.9</v>
      </c>
      <c r="D10489" s="23">
        <v>100</v>
      </c>
      <c r="E10489" s="23">
        <v>10</v>
      </c>
      <c r="F10489" s="23">
        <v>30</v>
      </c>
      <c r="G10489" s="23">
        <v>70</v>
      </c>
      <c r="H10489" s="25">
        <v>20.174274449999999</v>
      </c>
    </row>
    <row r="10490" spans="1:8">
      <c r="A10490" s="23">
        <v>10487</v>
      </c>
      <c r="B10490" s="23">
        <v>2000</v>
      </c>
      <c r="C10490" s="23">
        <v>0.9</v>
      </c>
      <c r="D10490" s="23">
        <v>100</v>
      </c>
      <c r="E10490" s="23">
        <v>10</v>
      </c>
      <c r="F10490" s="23">
        <v>30</v>
      </c>
      <c r="G10490" s="23">
        <v>100</v>
      </c>
      <c r="H10490" s="25">
        <v>18.923839569999998</v>
      </c>
    </row>
    <row r="10491" spans="1:8">
      <c r="A10491" s="23">
        <v>10488</v>
      </c>
      <c r="B10491" s="23">
        <v>2000</v>
      </c>
      <c r="C10491" s="23">
        <v>0.9</v>
      </c>
      <c r="D10491" s="23">
        <v>100</v>
      </c>
      <c r="E10491" s="23">
        <v>10</v>
      </c>
      <c r="F10491" s="23">
        <v>60</v>
      </c>
      <c r="G10491" s="23">
        <v>0</v>
      </c>
      <c r="H10491" s="25">
        <v>22.20232201</v>
      </c>
    </row>
    <row r="10492" spans="1:8">
      <c r="A10492" s="23">
        <v>10489</v>
      </c>
      <c r="B10492" s="23">
        <v>2000</v>
      </c>
      <c r="C10492" s="23">
        <v>0.9</v>
      </c>
      <c r="D10492" s="23">
        <v>100</v>
      </c>
      <c r="E10492" s="23">
        <v>10</v>
      </c>
      <c r="F10492" s="23">
        <v>60</v>
      </c>
      <c r="G10492" s="23">
        <v>5</v>
      </c>
      <c r="H10492" s="25">
        <v>19.996059420000002</v>
      </c>
    </row>
    <row r="10493" spans="1:8">
      <c r="A10493" s="23">
        <v>10490</v>
      </c>
      <c r="B10493" s="23">
        <v>2000</v>
      </c>
      <c r="C10493" s="23">
        <v>0.9</v>
      </c>
      <c r="D10493" s="23">
        <v>100</v>
      </c>
      <c r="E10493" s="23">
        <v>10</v>
      </c>
      <c r="F10493" s="23">
        <v>60</v>
      </c>
      <c r="G10493" s="23">
        <v>10</v>
      </c>
      <c r="H10493" s="25">
        <v>18.999597550000001</v>
      </c>
    </row>
    <row r="10494" spans="1:8">
      <c r="A10494" s="23">
        <v>10491</v>
      </c>
      <c r="B10494" s="23">
        <v>2000</v>
      </c>
      <c r="C10494" s="23">
        <v>0.9</v>
      </c>
      <c r="D10494" s="23">
        <v>100</v>
      </c>
      <c r="E10494" s="23">
        <v>10</v>
      </c>
      <c r="F10494" s="23">
        <v>60</v>
      </c>
      <c r="G10494" s="23">
        <v>40</v>
      </c>
      <c r="H10494" s="25">
        <v>16.907299040000002</v>
      </c>
    </row>
    <row r="10495" spans="1:8">
      <c r="A10495" s="23">
        <v>10492</v>
      </c>
      <c r="B10495" s="23">
        <v>2000</v>
      </c>
      <c r="C10495" s="23">
        <v>0.9</v>
      </c>
      <c r="D10495" s="23">
        <v>100</v>
      </c>
      <c r="E10495" s="23">
        <v>10</v>
      </c>
      <c r="F10495" s="23">
        <v>60</v>
      </c>
      <c r="G10495" s="23">
        <v>70</v>
      </c>
      <c r="H10495" s="25">
        <v>15.68834019</v>
      </c>
    </row>
    <row r="10496" spans="1:8">
      <c r="A10496" s="23">
        <v>10493</v>
      </c>
      <c r="B10496" s="23">
        <v>2000</v>
      </c>
      <c r="C10496" s="23">
        <v>0.9</v>
      </c>
      <c r="D10496" s="23">
        <v>100</v>
      </c>
      <c r="E10496" s="23">
        <v>10</v>
      </c>
      <c r="F10496" s="23">
        <v>60</v>
      </c>
      <c r="G10496" s="23">
        <v>100</v>
      </c>
      <c r="H10496" s="25">
        <v>14.66407967</v>
      </c>
    </row>
    <row r="10497" spans="1:8">
      <c r="A10497" s="23">
        <v>10494</v>
      </c>
      <c r="B10497" s="23">
        <v>2000</v>
      </c>
      <c r="C10497" s="23">
        <v>0.9</v>
      </c>
      <c r="D10497" s="23">
        <v>100</v>
      </c>
      <c r="E10497" s="23">
        <v>20</v>
      </c>
      <c r="F10497" s="23">
        <v>0</v>
      </c>
      <c r="G10497" s="23">
        <v>0</v>
      </c>
      <c r="H10497" s="25">
        <v>32.367069239999999</v>
      </c>
    </row>
    <row r="10498" spans="1:8">
      <c r="A10498" s="23">
        <v>10495</v>
      </c>
      <c r="B10498" s="23">
        <v>2000</v>
      </c>
      <c r="C10498" s="23">
        <v>0.9</v>
      </c>
      <c r="D10498" s="23">
        <v>100</v>
      </c>
      <c r="E10498" s="23">
        <v>20</v>
      </c>
      <c r="F10498" s="23">
        <v>0</v>
      </c>
      <c r="G10498" s="23">
        <v>5</v>
      </c>
      <c r="H10498" s="25">
        <v>29.774408340000001</v>
      </c>
    </row>
    <row r="10499" spans="1:8">
      <c r="A10499" s="23">
        <v>10496</v>
      </c>
      <c r="B10499" s="23">
        <v>2000</v>
      </c>
      <c r="C10499" s="23">
        <v>0.9</v>
      </c>
      <c r="D10499" s="23">
        <v>100</v>
      </c>
      <c r="E10499" s="23">
        <v>20</v>
      </c>
      <c r="F10499" s="23">
        <v>0</v>
      </c>
      <c r="G10499" s="23">
        <v>10</v>
      </c>
      <c r="H10499" s="25">
        <v>28.294502260000002</v>
      </c>
    </row>
    <row r="10500" spans="1:8">
      <c r="A10500" s="23">
        <v>10497</v>
      </c>
      <c r="B10500" s="23">
        <v>2000</v>
      </c>
      <c r="C10500" s="23">
        <v>0.9</v>
      </c>
      <c r="D10500" s="23">
        <v>100</v>
      </c>
      <c r="E10500" s="23">
        <v>20</v>
      </c>
      <c r="F10500" s="23">
        <v>0</v>
      </c>
      <c r="G10500" s="23">
        <v>40</v>
      </c>
      <c r="H10500" s="25">
        <v>25.095262529999999</v>
      </c>
    </row>
    <row r="10501" spans="1:8">
      <c r="A10501" s="23">
        <v>10498</v>
      </c>
      <c r="B10501" s="23">
        <v>2000</v>
      </c>
      <c r="C10501" s="23">
        <v>0.9</v>
      </c>
      <c r="D10501" s="23">
        <v>100</v>
      </c>
      <c r="E10501" s="23">
        <v>20</v>
      </c>
      <c r="F10501" s="23">
        <v>0</v>
      </c>
      <c r="G10501" s="23">
        <v>70</v>
      </c>
      <c r="H10501" s="25">
        <v>23.222888950000002</v>
      </c>
    </row>
    <row r="10502" spans="1:8">
      <c r="A10502" s="23">
        <v>10499</v>
      </c>
      <c r="B10502" s="23">
        <v>2000</v>
      </c>
      <c r="C10502" s="23">
        <v>0.9</v>
      </c>
      <c r="D10502" s="23">
        <v>100</v>
      </c>
      <c r="E10502" s="23">
        <v>20</v>
      </c>
      <c r="F10502" s="23">
        <v>0</v>
      </c>
      <c r="G10502" s="23">
        <v>100</v>
      </c>
      <c r="H10502" s="25">
        <v>21.63471985</v>
      </c>
    </row>
    <row r="10503" spans="1:8">
      <c r="A10503" s="23">
        <v>10500</v>
      </c>
      <c r="B10503" s="23">
        <v>2000</v>
      </c>
      <c r="C10503" s="23">
        <v>0.9</v>
      </c>
      <c r="D10503" s="23">
        <v>100</v>
      </c>
      <c r="E10503" s="23">
        <v>20</v>
      </c>
      <c r="F10503" s="23">
        <v>30</v>
      </c>
      <c r="G10503" s="23">
        <v>0</v>
      </c>
      <c r="H10503" s="25">
        <v>30.44503212</v>
      </c>
    </row>
    <row r="10504" spans="1:8">
      <c r="A10504" s="23">
        <v>10501</v>
      </c>
      <c r="B10504" s="23">
        <v>2000</v>
      </c>
      <c r="C10504" s="23">
        <v>0.9</v>
      </c>
      <c r="D10504" s="23">
        <v>100</v>
      </c>
      <c r="E10504" s="23">
        <v>20</v>
      </c>
      <c r="F10504" s="23">
        <v>30</v>
      </c>
      <c r="G10504" s="23">
        <v>5</v>
      </c>
      <c r="H10504" s="25">
        <v>27.87282562</v>
      </c>
    </row>
    <row r="10505" spans="1:8">
      <c r="A10505" s="23">
        <v>10502</v>
      </c>
      <c r="B10505" s="23">
        <v>2000</v>
      </c>
      <c r="C10505" s="23">
        <v>0.9</v>
      </c>
      <c r="D10505" s="23">
        <v>100</v>
      </c>
      <c r="E10505" s="23">
        <v>20</v>
      </c>
      <c r="F10505" s="23">
        <v>30</v>
      </c>
      <c r="G10505" s="23">
        <v>10</v>
      </c>
      <c r="H10505" s="25">
        <v>26.501850130000001</v>
      </c>
    </row>
    <row r="10506" spans="1:8">
      <c r="A10506" s="23">
        <v>10503</v>
      </c>
      <c r="B10506" s="23">
        <v>2000</v>
      </c>
      <c r="C10506" s="23">
        <v>0.9</v>
      </c>
      <c r="D10506" s="23">
        <v>100</v>
      </c>
      <c r="E10506" s="23">
        <v>20</v>
      </c>
      <c r="F10506" s="23">
        <v>30</v>
      </c>
      <c r="G10506" s="23">
        <v>40</v>
      </c>
      <c r="H10506" s="25">
        <v>23.498134610000001</v>
      </c>
    </row>
    <row r="10507" spans="1:8">
      <c r="A10507" s="23">
        <v>10504</v>
      </c>
      <c r="B10507" s="23">
        <v>2000</v>
      </c>
      <c r="C10507" s="23">
        <v>0.9</v>
      </c>
      <c r="D10507" s="23">
        <v>100</v>
      </c>
      <c r="E10507" s="23">
        <v>20</v>
      </c>
      <c r="F10507" s="23">
        <v>30</v>
      </c>
      <c r="G10507" s="23">
        <v>70</v>
      </c>
      <c r="H10507" s="25">
        <v>21.659749990000002</v>
      </c>
    </row>
    <row r="10508" spans="1:8">
      <c r="A10508" s="23">
        <v>10505</v>
      </c>
      <c r="B10508" s="23">
        <v>2000</v>
      </c>
      <c r="C10508" s="23">
        <v>0.9</v>
      </c>
      <c r="D10508" s="23">
        <v>100</v>
      </c>
      <c r="E10508" s="23">
        <v>20</v>
      </c>
      <c r="F10508" s="23">
        <v>30</v>
      </c>
      <c r="G10508" s="23">
        <v>100</v>
      </c>
      <c r="H10508" s="25">
        <v>20.18184471</v>
      </c>
    </row>
    <row r="10509" spans="1:8">
      <c r="A10509" s="23">
        <v>10506</v>
      </c>
      <c r="B10509" s="23">
        <v>2000</v>
      </c>
      <c r="C10509" s="23">
        <v>0.9</v>
      </c>
      <c r="D10509" s="23">
        <v>100</v>
      </c>
      <c r="E10509" s="23">
        <v>20</v>
      </c>
      <c r="F10509" s="23">
        <v>60</v>
      </c>
      <c r="G10509" s="23">
        <v>0</v>
      </c>
      <c r="H10509" s="25">
        <v>24.040882109999998</v>
      </c>
    </row>
    <row r="10510" spans="1:8">
      <c r="A10510" s="23">
        <v>10507</v>
      </c>
      <c r="B10510" s="23">
        <v>2000</v>
      </c>
      <c r="C10510" s="23">
        <v>0.9</v>
      </c>
      <c r="D10510" s="23">
        <v>100</v>
      </c>
      <c r="E10510" s="23">
        <v>20</v>
      </c>
      <c r="F10510" s="23">
        <v>60</v>
      </c>
      <c r="G10510" s="23">
        <v>5</v>
      </c>
      <c r="H10510" s="25">
        <v>21.448827739999999</v>
      </c>
    </row>
    <row r="10511" spans="1:8">
      <c r="A10511" s="23">
        <v>10508</v>
      </c>
      <c r="B10511" s="23">
        <v>2000</v>
      </c>
      <c r="C10511" s="23">
        <v>0.9</v>
      </c>
      <c r="D10511" s="23">
        <v>100</v>
      </c>
      <c r="E10511" s="23">
        <v>20</v>
      </c>
      <c r="F10511" s="23">
        <v>60</v>
      </c>
      <c r="G10511" s="23">
        <v>10</v>
      </c>
      <c r="H10511" s="25">
        <v>20.313449859999999</v>
      </c>
    </row>
    <row r="10512" spans="1:8">
      <c r="A10512" s="23">
        <v>10509</v>
      </c>
      <c r="B10512" s="23">
        <v>2000</v>
      </c>
      <c r="C10512" s="23">
        <v>0.9</v>
      </c>
      <c r="D10512" s="23">
        <v>100</v>
      </c>
      <c r="E10512" s="23">
        <v>20</v>
      </c>
      <c r="F10512" s="23">
        <v>60</v>
      </c>
      <c r="G10512" s="23">
        <v>40</v>
      </c>
      <c r="H10512" s="25">
        <v>17.92675972</v>
      </c>
    </row>
    <row r="10513" spans="1:8">
      <c r="A10513" s="23">
        <v>10510</v>
      </c>
      <c r="B10513" s="23">
        <v>2000</v>
      </c>
      <c r="C10513" s="23">
        <v>0.9</v>
      </c>
      <c r="D10513" s="23">
        <v>100</v>
      </c>
      <c r="E10513" s="23">
        <v>20</v>
      </c>
      <c r="F10513" s="23">
        <v>60</v>
      </c>
      <c r="G10513" s="23">
        <v>70</v>
      </c>
      <c r="H10513" s="25">
        <v>16.558990479999999</v>
      </c>
    </row>
    <row r="10514" spans="1:8">
      <c r="A10514" s="23">
        <v>10511</v>
      </c>
      <c r="B10514" s="23">
        <v>2000</v>
      </c>
      <c r="C10514" s="23">
        <v>0.9</v>
      </c>
      <c r="D10514" s="23">
        <v>100</v>
      </c>
      <c r="E10514" s="23">
        <v>20</v>
      </c>
      <c r="F10514" s="23">
        <v>60</v>
      </c>
      <c r="G10514" s="23">
        <v>100</v>
      </c>
      <c r="H10514" s="25">
        <v>15.42390823</v>
      </c>
    </row>
    <row r="10515" spans="1:8">
      <c r="A10515" s="23">
        <v>10512</v>
      </c>
      <c r="B10515" s="23">
        <v>2000</v>
      </c>
      <c r="C10515" s="23">
        <v>0.9</v>
      </c>
      <c r="D10515" s="23">
        <v>100</v>
      </c>
      <c r="E10515" s="23">
        <v>50</v>
      </c>
      <c r="F10515" s="23">
        <v>0</v>
      </c>
      <c r="G10515" s="23">
        <v>0</v>
      </c>
      <c r="H10515" s="25">
        <v>34.441909789999997</v>
      </c>
    </row>
    <row r="10516" spans="1:8">
      <c r="A10516" s="23">
        <v>10513</v>
      </c>
      <c r="B10516" s="23">
        <v>2000</v>
      </c>
      <c r="C10516" s="23">
        <v>0.9</v>
      </c>
      <c r="D10516" s="23">
        <v>100</v>
      </c>
      <c r="E10516" s="23">
        <v>50</v>
      </c>
      <c r="F10516" s="23">
        <v>0</v>
      </c>
      <c r="G10516" s="23">
        <v>5</v>
      </c>
      <c r="H10516" s="25">
        <v>31.611696240000001</v>
      </c>
    </row>
    <row r="10517" spans="1:8">
      <c r="A10517" s="23">
        <v>10514</v>
      </c>
      <c r="B10517" s="23">
        <v>2000</v>
      </c>
      <c r="C10517" s="23">
        <v>0.9</v>
      </c>
      <c r="D10517" s="23">
        <v>100</v>
      </c>
      <c r="E10517" s="23">
        <v>50</v>
      </c>
      <c r="F10517" s="23">
        <v>0</v>
      </c>
      <c r="G10517" s="23">
        <v>10</v>
      </c>
      <c r="H10517" s="25">
        <v>29.94399834</v>
      </c>
    </row>
    <row r="10518" spans="1:8">
      <c r="A10518" s="23">
        <v>10515</v>
      </c>
      <c r="B10518" s="23">
        <v>2000</v>
      </c>
      <c r="C10518" s="23">
        <v>0.9</v>
      </c>
      <c r="D10518" s="23">
        <v>100</v>
      </c>
      <c r="E10518" s="23">
        <v>50</v>
      </c>
      <c r="F10518" s="23">
        <v>0</v>
      </c>
      <c r="G10518" s="23">
        <v>40</v>
      </c>
      <c r="H10518" s="25">
        <v>26.335582729999999</v>
      </c>
    </row>
    <row r="10519" spans="1:8">
      <c r="A10519" s="23">
        <v>10516</v>
      </c>
      <c r="B10519" s="23">
        <v>2000</v>
      </c>
      <c r="C10519" s="23">
        <v>0.9</v>
      </c>
      <c r="D10519" s="23">
        <v>100</v>
      </c>
      <c r="E10519" s="23">
        <v>50</v>
      </c>
      <c r="F10519" s="23">
        <v>0</v>
      </c>
      <c r="G10519" s="23">
        <v>70</v>
      </c>
      <c r="H10519" s="25">
        <v>24.281921390000001</v>
      </c>
    </row>
    <row r="10520" spans="1:8">
      <c r="A10520" s="23">
        <v>10517</v>
      </c>
      <c r="B10520" s="23">
        <v>2000</v>
      </c>
      <c r="C10520" s="23">
        <v>0.9</v>
      </c>
      <c r="D10520" s="23">
        <v>100</v>
      </c>
      <c r="E10520" s="23">
        <v>50</v>
      </c>
      <c r="F10520" s="23">
        <v>0</v>
      </c>
      <c r="G10520" s="23">
        <v>100</v>
      </c>
      <c r="H10520" s="25">
        <v>22.557621000000001</v>
      </c>
    </row>
    <row r="10521" spans="1:8">
      <c r="A10521" s="23">
        <v>10518</v>
      </c>
      <c r="B10521" s="23">
        <v>2000</v>
      </c>
      <c r="C10521" s="23">
        <v>0.9</v>
      </c>
      <c r="D10521" s="23">
        <v>100</v>
      </c>
      <c r="E10521" s="23">
        <v>50</v>
      </c>
      <c r="F10521" s="23">
        <v>30</v>
      </c>
      <c r="G10521" s="23">
        <v>0</v>
      </c>
      <c r="H10521" s="25">
        <v>32.279624939999998</v>
      </c>
    </row>
    <row r="10522" spans="1:8">
      <c r="A10522" s="23">
        <v>10519</v>
      </c>
      <c r="B10522" s="23">
        <v>2000</v>
      </c>
      <c r="C10522" s="23">
        <v>0.9</v>
      </c>
      <c r="D10522" s="23">
        <v>100</v>
      </c>
      <c r="E10522" s="23">
        <v>50</v>
      </c>
      <c r="F10522" s="23">
        <v>30</v>
      </c>
      <c r="G10522" s="23">
        <v>5</v>
      </c>
      <c r="H10522" s="25">
        <v>29.44235802</v>
      </c>
    </row>
    <row r="10523" spans="1:8">
      <c r="A10523" s="23">
        <v>10520</v>
      </c>
      <c r="B10523" s="23">
        <v>2000</v>
      </c>
      <c r="C10523" s="23">
        <v>0.9</v>
      </c>
      <c r="D10523" s="23">
        <v>100</v>
      </c>
      <c r="E10523" s="23">
        <v>50</v>
      </c>
      <c r="F10523" s="23">
        <v>30</v>
      </c>
      <c r="G10523" s="23">
        <v>10</v>
      </c>
      <c r="H10523" s="25">
        <v>27.913909910000001</v>
      </c>
    </row>
    <row r="10524" spans="1:8">
      <c r="A10524" s="23">
        <v>10521</v>
      </c>
      <c r="B10524" s="23">
        <v>2000</v>
      </c>
      <c r="C10524" s="23">
        <v>0.9</v>
      </c>
      <c r="D10524" s="23">
        <v>100</v>
      </c>
      <c r="E10524" s="23">
        <v>50</v>
      </c>
      <c r="F10524" s="23">
        <v>30</v>
      </c>
      <c r="G10524" s="23">
        <v>40</v>
      </c>
      <c r="H10524" s="25">
        <v>24.576065060000001</v>
      </c>
    </row>
    <row r="10525" spans="1:8">
      <c r="A10525" s="23">
        <v>10522</v>
      </c>
      <c r="B10525" s="23">
        <v>2000</v>
      </c>
      <c r="C10525" s="23">
        <v>0.9</v>
      </c>
      <c r="D10525" s="23">
        <v>100</v>
      </c>
      <c r="E10525" s="23">
        <v>50</v>
      </c>
      <c r="F10525" s="23">
        <v>30</v>
      </c>
      <c r="G10525" s="23">
        <v>70</v>
      </c>
      <c r="H10525" s="25">
        <v>22.594203950000001</v>
      </c>
    </row>
    <row r="10526" spans="1:8">
      <c r="A10526" s="23">
        <v>10523</v>
      </c>
      <c r="B10526" s="23">
        <v>2000</v>
      </c>
      <c r="C10526" s="23">
        <v>0.9</v>
      </c>
      <c r="D10526" s="23">
        <v>100</v>
      </c>
      <c r="E10526" s="23">
        <v>50</v>
      </c>
      <c r="F10526" s="23">
        <v>30</v>
      </c>
      <c r="G10526" s="23">
        <v>100</v>
      </c>
      <c r="H10526" s="25">
        <v>20.97184944</v>
      </c>
    </row>
    <row r="10527" spans="1:8">
      <c r="A10527" s="23">
        <v>10524</v>
      </c>
      <c r="B10527" s="23">
        <v>2000</v>
      </c>
      <c r="C10527" s="23">
        <v>0.9</v>
      </c>
      <c r="D10527" s="23">
        <v>100</v>
      </c>
      <c r="E10527" s="23">
        <v>50</v>
      </c>
      <c r="F10527" s="23">
        <v>60</v>
      </c>
      <c r="G10527" s="23">
        <v>0</v>
      </c>
      <c r="H10527" s="25">
        <v>25.10518837</v>
      </c>
    </row>
    <row r="10528" spans="1:8">
      <c r="A10528" s="23">
        <v>10525</v>
      </c>
      <c r="B10528" s="23">
        <v>2000</v>
      </c>
      <c r="C10528" s="23">
        <v>0.9</v>
      </c>
      <c r="D10528" s="23">
        <v>100</v>
      </c>
      <c r="E10528" s="23">
        <v>50</v>
      </c>
      <c r="F10528" s="23">
        <v>60</v>
      </c>
      <c r="G10528" s="23">
        <v>5</v>
      </c>
      <c r="H10528" s="25">
        <v>22.368412020000001</v>
      </c>
    </row>
    <row r="10529" spans="1:8">
      <c r="A10529" s="23">
        <v>10526</v>
      </c>
      <c r="B10529" s="23">
        <v>2000</v>
      </c>
      <c r="C10529" s="23">
        <v>0.9</v>
      </c>
      <c r="D10529" s="23">
        <v>100</v>
      </c>
      <c r="E10529" s="23">
        <v>50</v>
      </c>
      <c r="F10529" s="23">
        <v>60</v>
      </c>
      <c r="G10529" s="23">
        <v>10</v>
      </c>
      <c r="H10529" s="25">
        <v>21.14094734</v>
      </c>
    </row>
    <row r="10530" spans="1:8">
      <c r="A10530" s="23">
        <v>10527</v>
      </c>
      <c r="B10530" s="23">
        <v>2000</v>
      </c>
      <c r="C10530" s="23">
        <v>0.9</v>
      </c>
      <c r="D10530" s="23">
        <v>100</v>
      </c>
      <c r="E10530" s="23">
        <v>50</v>
      </c>
      <c r="F10530" s="23">
        <v>60</v>
      </c>
      <c r="G10530" s="23">
        <v>40</v>
      </c>
      <c r="H10530" s="25">
        <v>18.546627050000001</v>
      </c>
    </row>
    <row r="10531" spans="1:8">
      <c r="A10531" s="23">
        <v>10528</v>
      </c>
      <c r="B10531" s="23">
        <v>2000</v>
      </c>
      <c r="C10531" s="23">
        <v>0.9</v>
      </c>
      <c r="D10531" s="23">
        <v>100</v>
      </c>
      <c r="E10531" s="23">
        <v>50</v>
      </c>
      <c r="F10531" s="23">
        <v>60</v>
      </c>
      <c r="G10531" s="23">
        <v>70</v>
      </c>
      <c r="H10531" s="25">
        <v>17.071765899999999</v>
      </c>
    </row>
    <row r="10532" spans="1:8">
      <c r="A10532" s="23">
        <v>10529</v>
      </c>
      <c r="B10532" s="23">
        <v>2000</v>
      </c>
      <c r="C10532" s="23">
        <v>0.9</v>
      </c>
      <c r="D10532" s="23">
        <v>100</v>
      </c>
      <c r="E10532" s="23">
        <v>50</v>
      </c>
      <c r="F10532" s="23">
        <v>60</v>
      </c>
      <c r="G10532" s="23">
        <v>100</v>
      </c>
      <c r="H10532" s="25">
        <v>15.917740820000001</v>
      </c>
    </row>
    <row r="10533" spans="1:8">
      <c r="A10533" s="23">
        <v>10530</v>
      </c>
      <c r="B10533" s="23">
        <v>2000</v>
      </c>
      <c r="C10533" s="23">
        <v>0.9</v>
      </c>
      <c r="D10533" s="23">
        <v>500</v>
      </c>
      <c r="E10533" s="23">
        <v>1</v>
      </c>
      <c r="F10533" s="23">
        <v>0</v>
      </c>
      <c r="G10533" s="23">
        <v>0</v>
      </c>
      <c r="H10533" s="25">
        <v>18.78674698</v>
      </c>
    </row>
    <row r="10534" spans="1:8">
      <c r="A10534" s="23">
        <v>10531</v>
      </c>
      <c r="B10534" s="23">
        <v>2000</v>
      </c>
      <c r="C10534" s="23">
        <v>0.9</v>
      </c>
      <c r="D10534" s="23">
        <v>500</v>
      </c>
      <c r="E10534" s="23">
        <v>1</v>
      </c>
      <c r="F10534" s="23">
        <v>0</v>
      </c>
      <c r="G10534" s="23">
        <v>5</v>
      </c>
      <c r="H10534" s="25">
        <v>17.947797779999998</v>
      </c>
    </row>
    <row r="10535" spans="1:8">
      <c r="A10535" s="23">
        <v>10532</v>
      </c>
      <c r="B10535" s="23">
        <v>2000</v>
      </c>
      <c r="C10535" s="23">
        <v>0.9</v>
      </c>
      <c r="D10535" s="23">
        <v>500</v>
      </c>
      <c r="E10535" s="23">
        <v>1</v>
      </c>
      <c r="F10535" s="23">
        <v>0</v>
      </c>
      <c r="G10535" s="23">
        <v>10</v>
      </c>
      <c r="H10535" s="25">
        <v>17.510299679999999</v>
      </c>
    </row>
    <row r="10536" spans="1:8">
      <c r="A10536" s="23">
        <v>10533</v>
      </c>
      <c r="B10536" s="23">
        <v>2000</v>
      </c>
      <c r="C10536" s="23">
        <v>0.9</v>
      </c>
      <c r="D10536" s="23">
        <v>500</v>
      </c>
      <c r="E10536" s="23">
        <v>1</v>
      </c>
      <c r="F10536" s="23">
        <v>0</v>
      </c>
      <c r="G10536" s="23">
        <v>40</v>
      </c>
      <c r="H10536" s="25">
        <v>16.52977753</v>
      </c>
    </row>
    <row r="10537" spans="1:8">
      <c r="A10537" s="23">
        <v>10534</v>
      </c>
      <c r="B10537" s="23">
        <v>2000</v>
      </c>
      <c r="C10537" s="23">
        <v>0.9</v>
      </c>
      <c r="D10537" s="23">
        <v>500</v>
      </c>
      <c r="E10537" s="23">
        <v>1</v>
      </c>
      <c r="F10537" s="23">
        <v>0</v>
      </c>
      <c r="G10537" s="23">
        <v>70</v>
      </c>
      <c r="H10537" s="25">
        <v>15.88188267</v>
      </c>
    </row>
    <row r="10538" spans="1:8">
      <c r="A10538" s="23">
        <v>10535</v>
      </c>
      <c r="B10538" s="23">
        <v>2000</v>
      </c>
      <c r="C10538" s="23">
        <v>0.9</v>
      </c>
      <c r="D10538" s="23">
        <v>500</v>
      </c>
      <c r="E10538" s="23">
        <v>1</v>
      </c>
      <c r="F10538" s="23">
        <v>0</v>
      </c>
      <c r="G10538" s="23">
        <v>100</v>
      </c>
      <c r="H10538" s="25">
        <v>15.295337679999999</v>
      </c>
    </row>
    <row r="10539" spans="1:8">
      <c r="A10539" s="23">
        <v>10536</v>
      </c>
      <c r="B10539" s="23">
        <v>2000</v>
      </c>
      <c r="C10539" s="23">
        <v>0.9</v>
      </c>
      <c r="D10539" s="23">
        <v>500</v>
      </c>
      <c r="E10539" s="23">
        <v>1</v>
      </c>
      <c r="F10539" s="23">
        <v>30</v>
      </c>
      <c r="G10539" s="23">
        <v>0</v>
      </c>
      <c r="H10539" s="25">
        <v>18.347082140000001</v>
      </c>
    </row>
    <row r="10540" spans="1:8">
      <c r="A10540" s="23">
        <v>10537</v>
      </c>
      <c r="B10540" s="23">
        <v>2000</v>
      </c>
      <c r="C10540" s="23">
        <v>0.9</v>
      </c>
      <c r="D10540" s="23">
        <v>500</v>
      </c>
      <c r="E10540" s="23">
        <v>1</v>
      </c>
      <c r="F10540" s="23">
        <v>30</v>
      </c>
      <c r="G10540" s="23">
        <v>5</v>
      </c>
      <c r="H10540" s="25">
        <v>17.443437580000001</v>
      </c>
    </row>
    <row r="10541" spans="1:8">
      <c r="A10541" s="23">
        <v>10538</v>
      </c>
      <c r="B10541" s="23">
        <v>2000</v>
      </c>
      <c r="C10541" s="23">
        <v>0.9</v>
      </c>
      <c r="D10541" s="23">
        <v>500</v>
      </c>
      <c r="E10541" s="23">
        <v>1</v>
      </c>
      <c r="F10541" s="23">
        <v>30</v>
      </c>
      <c r="G10541" s="23">
        <v>10</v>
      </c>
      <c r="H10541" s="25">
        <v>16.985179899999999</v>
      </c>
    </row>
    <row r="10542" spans="1:8">
      <c r="A10542" s="23">
        <v>10539</v>
      </c>
      <c r="B10542" s="23">
        <v>2000</v>
      </c>
      <c r="C10542" s="23">
        <v>0.9</v>
      </c>
      <c r="D10542" s="23">
        <v>500</v>
      </c>
      <c r="E10542" s="23">
        <v>1</v>
      </c>
      <c r="F10542" s="23">
        <v>30</v>
      </c>
      <c r="G10542" s="23">
        <v>40</v>
      </c>
      <c r="H10542" s="25">
        <v>15.954945560000001</v>
      </c>
    </row>
    <row r="10543" spans="1:8">
      <c r="A10543" s="23">
        <v>10540</v>
      </c>
      <c r="B10543" s="23">
        <v>2000</v>
      </c>
      <c r="C10543" s="23">
        <v>0.9</v>
      </c>
      <c r="D10543" s="23">
        <v>500</v>
      </c>
      <c r="E10543" s="23">
        <v>1</v>
      </c>
      <c r="F10543" s="23">
        <v>30</v>
      </c>
      <c r="G10543" s="23">
        <v>70</v>
      </c>
      <c r="H10543" s="25">
        <v>15.27002716</v>
      </c>
    </row>
    <row r="10544" spans="1:8">
      <c r="A10544" s="23">
        <v>10541</v>
      </c>
      <c r="B10544" s="23">
        <v>2000</v>
      </c>
      <c r="C10544" s="23">
        <v>0.9</v>
      </c>
      <c r="D10544" s="23">
        <v>500</v>
      </c>
      <c r="E10544" s="23">
        <v>1</v>
      </c>
      <c r="F10544" s="23">
        <v>30</v>
      </c>
      <c r="G10544" s="23">
        <v>100</v>
      </c>
      <c r="H10544" s="25">
        <v>14.677610400000001</v>
      </c>
    </row>
    <row r="10545" spans="1:8">
      <c r="A10545" s="23">
        <v>10542</v>
      </c>
      <c r="B10545" s="23">
        <v>2000</v>
      </c>
      <c r="C10545" s="23">
        <v>0.9</v>
      </c>
      <c r="D10545" s="23">
        <v>500</v>
      </c>
      <c r="E10545" s="23">
        <v>1</v>
      </c>
      <c r="F10545" s="23">
        <v>60</v>
      </c>
      <c r="G10545" s="23">
        <v>0</v>
      </c>
      <c r="H10545" s="25">
        <v>16.38647842</v>
      </c>
    </row>
    <row r="10546" spans="1:8">
      <c r="A10546" s="23">
        <v>10543</v>
      </c>
      <c r="B10546" s="23">
        <v>2000</v>
      </c>
      <c r="C10546" s="23">
        <v>0.9</v>
      </c>
      <c r="D10546" s="23">
        <v>500</v>
      </c>
      <c r="E10546" s="23">
        <v>1</v>
      </c>
      <c r="F10546" s="23">
        <v>60</v>
      </c>
      <c r="G10546" s="23">
        <v>5</v>
      </c>
      <c r="H10546" s="25">
        <v>15.160058019999999</v>
      </c>
    </row>
    <row r="10547" spans="1:8">
      <c r="A10547" s="23">
        <v>10544</v>
      </c>
      <c r="B10547" s="23">
        <v>2000</v>
      </c>
      <c r="C10547" s="23">
        <v>0.9</v>
      </c>
      <c r="D10547" s="23">
        <v>500</v>
      </c>
      <c r="E10547" s="23">
        <v>1</v>
      </c>
      <c r="F10547" s="23">
        <v>60</v>
      </c>
      <c r="G10547" s="23">
        <v>10</v>
      </c>
      <c r="H10547" s="25">
        <v>14.631089210000001</v>
      </c>
    </row>
    <row r="10548" spans="1:8">
      <c r="A10548" s="23">
        <v>10545</v>
      </c>
      <c r="B10548" s="23">
        <v>2000</v>
      </c>
      <c r="C10548" s="23">
        <v>0.9</v>
      </c>
      <c r="D10548" s="23">
        <v>500</v>
      </c>
      <c r="E10548" s="23">
        <v>1</v>
      </c>
      <c r="F10548" s="23">
        <v>60</v>
      </c>
      <c r="G10548" s="23">
        <v>40</v>
      </c>
      <c r="H10548" s="25">
        <v>13.525712009999999</v>
      </c>
    </row>
    <row r="10549" spans="1:8">
      <c r="A10549" s="23">
        <v>10546</v>
      </c>
      <c r="B10549" s="23">
        <v>2000</v>
      </c>
      <c r="C10549" s="23">
        <v>0.9</v>
      </c>
      <c r="D10549" s="23">
        <v>500</v>
      </c>
      <c r="E10549" s="23">
        <v>1</v>
      </c>
      <c r="F10549" s="23">
        <v>60</v>
      </c>
      <c r="G10549" s="23">
        <v>70</v>
      </c>
      <c r="H10549" s="25">
        <v>12.82002258</v>
      </c>
    </row>
    <row r="10550" spans="1:8">
      <c r="A10550" s="23">
        <v>10547</v>
      </c>
      <c r="B10550" s="23">
        <v>2000</v>
      </c>
      <c r="C10550" s="23">
        <v>0.9</v>
      </c>
      <c r="D10550" s="23">
        <v>500</v>
      </c>
      <c r="E10550" s="23">
        <v>1</v>
      </c>
      <c r="F10550" s="23">
        <v>60</v>
      </c>
      <c r="G10550" s="23">
        <v>100</v>
      </c>
      <c r="H10550" s="25">
        <v>12.227655410000001</v>
      </c>
    </row>
    <row r="10551" spans="1:8">
      <c r="A10551" s="23">
        <v>10548</v>
      </c>
      <c r="B10551" s="23">
        <v>2000</v>
      </c>
      <c r="C10551" s="23">
        <v>0.9</v>
      </c>
      <c r="D10551" s="23">
        <v>500</v>
      </c>
      <c r="E10551" s="23">
        <v>5</v>
      </c>
      <c r="F10551" s="23">
        <v>0</v>
      </c>
      <c r="G10551" s="23">
        <v>0</v>
      </c>
      <c r="H10551" s="25">
        <v>32.531013489999999</v>
      </c>
    </row>
    <row r="10552" spans="1:8">
      <c r="A10552" s="23">
        <v>10549</v>
      </c>
      <c r="B10552" s="23">
        <v>2000</v>
      </c>
      <c r="C10552" s="23">
        <v>0.9</v>
      </c>
      <c r="D10552" s="23">
        <v>500</v>
      </c>
      <c r="E10552" s="23">
        <v>5</v>
      </c>
      <c r="F10552" s="23">
        <v>0</v>
      </c>
      <c r="G10552" s="23">
        <v>5</v>
      </c>
      <c r="H10552" s="25">
        <v>29.940971380000001</v>
      </c>
    </row>
    <row r="10553" spans="1:8">
      <c r="A10553" s="23">
        <v>10550</v>
      </c>
      <c r="B10553" s="23">
        <v>2000</v>
      </c>
      <c r="C10553" s="23">
        <v>0.9</v>
      </c>
      <c r="D10553" s="23">
        <v>500</v>
      </c>
      <c r="E10553" s="23">
        <v>5</v>
      </c>
      <c r="F10553" s="23">
        <v>0</v>
      </c>
      <c r="G10553" s="23">
        <v>10</v>
      </c>
      <c r="H10553" s="25">
        <v>28.47782707</v>
      </c>
    </row>
    <row r="10554" spans="1:8">
      <c r="A10554" s="23">
        <v>10551</v>
      </c>
      <c r="B10554" s="23">
        <v>2000</v>
      </c>
      <c r="C10554" s="23">
        <v>0.9</v>
      </c>
      <c r="D10554" s="23">
        <v>500</v>
      </c>
      <c r="E10554" s="23">
        <v>5</v>
      </c>
      <c r="F10554" s="23">
        <v>0</v>
      </c>
      <c r="G10554" s="23">
        <v>40</v>
      </c>
      <c r="H10554" s="25">
        <v>25.252346039999999</v>
      </c>
    </row>
    <row r="10555" spans="1:8">
      <c r="A10555" s="23">
        <v>10552</v>
      </c>
      <c r="B10555" s="23">
        <v>2000</v>
      </c>
      <c r="C10555" s="23">
        <v>0.9</v>
      </c>
      <c r="D10555" s="23">
        <v>500</v>
      </c>
      <c r="E10555" s="23">
        <v>5</v>
      </c>
      <c r="F10555" s="23">
        <v>0</v>
      </c>
      <c r="G10555" s="23">
        <v>70</v>
      </c>
      <c r="H10555" s="25">
        <v>23.343776699999999</v>
      </c>
    </row>
    <row r="10556" spans="1:8">
      <c r="A10556" s="23">
        <v>10553</v>
      </c>
      <c r="B10556" s="23">
        <v>2000</v>
      </c>
      <c r="C10556" s="23">
        <v>0.9</v>
      </c>
      <c r="D10556" s="23">
        <v>500</v>
      </c>
      <c r="E10556" s="23">
        <v>5</v>
      </c>
      <c r="F10556" s="23">
        <v>0</v>
      </c>
      <c r="G10556" s="23">
        <v>100</v>
      </c>
      <c r="H10556" s="25">
        <v>21.794361120000001</v>
      </c>
    </row>
    <row r="10557" spans="1:8">
      <c r="A10557" s="23">
        <v>10554</v>
      </c>
      <c r="B10557" s="23">
        <v>2000</v>
      </c>
      <c r="C10557" s="23">
        <v>0.9</v>
      </c>
      <c r="D10557" s="23">
        <v>500</v>
      </c>
      <c r="E10557" s="23">
        <v>5</v>
      </c>
      <c r="F10557" s="23">
        <v>30</v>
      </c>
      <c r="G10557" s="23">
        <v>0</v>
      </c>
      <c r="H10557" s="25">
        <v>30.5986023</v>
      </c>
    </row>
    <row r="10558" spans="1:8">
      <c r="A10558" s="23">
        <v>10555</v>
      </c>
      <c r="B10558" s="23">
        <v>2000</v>
      </c>
      <c r="C10558" s="23">
        <v>0.9</v>
      </c>
      <c r="D10558" s="23">
        <v>500</v>
      </c>
      <c r="E10558" s="23">
        <v>5</v>
      </c>
      <c r="F10558" s="23">
        <v>30</v>
      </c>
      <c r="G10558" s="23">
        <v>5</v>
      </c>
      <c r="H10558" s="25">
        <v>28.05984879</v>
      </c>
    </row>
    <row r="10559" spans="1:8">
      <c r="A10559" s="23">
        <v>10556</v>
      </c>
      <c r="B10559" s="23">
        <v>2000</v>
      </c>
      <c r="C10559" s="23">
        <v>0.9</v>
      </c>
      <c r="D10559" s="23">
        <v>500</v>
      </c>
      <c r="E10559" s="23">
        <v>5</v>
      </c>
      <c r="F10559" s="23">
        <v>30</v>
      </c>
      <c r="G10559" s="23">
        <v>10</v>
      </c>
      <c r="H10559" s="25">
        <v>26.702579499999999</v>
      </c>
    </row>
    <row r="10560" spans="1:8">
      <c r="A10560" s="23">
        <v>10557</v>
      </c>
      <c r="B10560" s="23">
        <v>2000</v>
      </c>
      <c r="C10560" s="23">
        <v>0.9</v>
      </c>
      <c r="D10560" s="23">
        <v>500</v>
      </c>
      <c r="E10560" s="23">
        <v>5</v>
      </c>
      <c r="F10560" s="23">
        <v>30</v>
      </c>
      <c r="G10560" s="23">
        <v>40</v>
      </c>
      <c r="H10560" s="25">
        <v>23.612831119999999</v>
      </c>
    </row>
    <row r="10561" spans="1:8">
      <c r="A10561" s="23">
        <v>10558</v>
      </c>
      <c r="B10561" s="23">
        <v>2000</v>
      </c>
      <c r="C10561" s="23">
        <v>0.9</v>
      </c>
      <c r="D10561" s="23">
        <v>500</v>
      </c>
      <c r="E10561" s="23">
        <v>5</v>
      </c>
      <c r="F10561" s="23">
        <v>30</v>
      </c>
      <c r="G10561" s="23">
        <v>70</v>
      </c>
      <c r="H10561" s="25">
        <v>21.82029343</v>
      </c>
    </row>
    <row r="10562" spans="1:8">
      <c r="A10562" s="23">
        <v>10559</v>
      </c>
      <c r="B10562" s="23">
        <v>2000</v>
      </c>
      <c r="C10562" s="23">
        <v>0.9</v>
      </c>
      <c r="D10562" s="23">
        <v>500</v>
      </c>
      <c r="E10562" s="23">
        <v>5</v>
      </c>
      <c r="F10562" s="23">
        <v>30</v>
      </c>
      <c r="G10562" s="23">
        <v>100</v>
      </c>
      <c r="H10562" s="25">
        <v>20.376302720000002</v>
      </c>
    </row>
    <row r="10563" spans="1:8">
      <c r="A10563" s="23">
        <v>10560</v>
      </c>
      <c r="B10563" s="23">
        <v>2000</v>
      </c>
      <c r="C10563" s="23">
        <v>0.9</v>
      </c>
      <c r="D10563" s="23">
        <v>500</v>
      </c>
      <c r="E10563" s="23">
        <v>5</v>
      </c>
      <c r="F10563" s="23">
        <v>60</v>
      </c>
      <c r="G10563" s="23">
        <v>0</v>
      </c>
      <c r="H10563" s="25">
        <v>24.157920839999999</v>
      </c>
    </row>
    <row r="10564" spans="1:8">
      <c r="A10564" s="23">
        <v>10561</v>
      </c>
      <c r="B10564" s="23">
        <v>2000</v>
      </c>
      <c r="C10564" s="23">
        <v>0.9</v>
      </c>
      <c r="D10564" s="23">
        <v>500</v>
      </c>
      <c r="E10564" s="23">
        <v>5</v>
      </c>
      <c r="F10564" s="23">
        <v>60</v>
      </c>
      <c r="G10564" s="23">
        <v>5</v>
      </c>
      <c r="H10564" s="25">
        <v>21.615074159999999</v>
      </c>
    </row>
    <row r="10565" spans="1:8">
      <c r="A10565" s="23">
        <v>10562</v>
      </c>
      <c r="B10565" s="23">
        <v>2000</v>
      </c>
      <c r="C10565" s="23">
        <v>0.9</v>
      </c>
      <c r="D10565" s="23">
        <v>500</v>
      </c>
      <c r="E10565" s="23">
        <v>5</v>
      </c>
      <c r="F10565" s="23">
        <v>60</v>
      </c>
      <c r="G10565" s="23">
        <v>10</v>
      </c>
      <c r="H10565" s="25">
        <v>20.508258820000002</v>
      </c>
    </row>
    <row r="10566" spans="1:8">
      <c r="A10566" s="23">
        <v>10563</v>
      </c>
      <c r="B10566" s="23">
        <v>2000</v>
      </c>
      <c r="C10566" s="23">
        <v>0.9</v>
      </c>
      <c r="D10566" s="23">
        <v>500</v>
      </c>
      <c r="E10566" s="23">
        <v>5</v>
      </c>
      <c r="F10566" s="23">
        <v>60</v>
      </c>
      <c r="G10566" s="23">
        <v>40</v>
      </c>
      <c r="H10566" s="25">
        <v>18.042015079999999</v>
      </c>
    </row>
    <row r="10567" spans="1:8">
      <c r="A10567" s="23">
        <v>10564</v>
      </c>
      <c r="B10567" s="23">
        <v>2000</v>
      </c>
      <c r="C10567" s="23">
        <v>0.9</v>
      </c>
      <c r="D10567" s="23">
        <v>500</v>
      </c>
      <c r="E10567" s="23">
        <v>5</v>
      </c>
      <c r="F10567" s="23">
        <v>60</v>
      </c>
      <c r="G10567" s="23">
        <v>70</v>
      </c>
      <c r="H10567" s="25">
        <v>16.60910797</v>
      </c>
    </row>
    <row r="10568" spans="1:8">
      <c r="A10568" s="23">
        <v>10565</v>
      </c>
      <c r="B10568" s="23">
        <v>2000</v>
      </c>
      <c r="C10568" s="23">
        <v>0.9</v>
      </c>
      <c r="D10568" s="23">
        <v>500</v>
      </c>
      <c r="E10568" s="23">
        <v>5</v>
      </c>
      <c r="F10568" s="23">
        <v>60</v>
      </c>
      <c r="G10568" s="23">
        <v>100</v>
      </c>
      <c r="H10568" s="25">
        <v>15.48045349</v>
      </c>
    </row>
    <row r="10569" spans="1:8">
      <c r="A10569" s="23">
        <v>10566</v>
      </c>
      <c r="B10569" s="23">
        <v>2000</v>
      </c>
      <c r="C10569" s="23">
        <v>0.9</v>
      </c>
      <c r="D10569" s="23">
        <v>500</v>
      </c>
      <c r="E10569" s="23">
        <v>10</v>
      </c>
      <c r="F10569" s="23">
        <v>0</v>
      </c>
      <c r="G10569" s="23">
        <v>0</v>
      </c>
      <c r="H10569" s="25">
        <v>34.289066320000003</v>
      </c>
    </row>
    <row r="10570" spans="1:8">
      <c r="A10570" s="23">
        <v>10567</v>
      </c>
      <c r="B10570" s="23">
        <v>2000</v>
      </c>
      <c r="C10570" s="23">
        <v>0.9</v>
      </c>
      <c r="D10570" s="23">
        <v>500</v>
      </c>
      <c r="E10570" s="23">
        <v>10</v>
      </c>
      <c r="F10570" s="23">
        <v>0</v>
      </c>
      <c r="G10570" s="23">
        <v>5</v>
      </c>
      <c r="H10570" s="25">
        <v>31.48751068</v>
      </c>
    </row>
    <row r="10571" spans="1:8">
      <c r="A10571" s="23">
        <v>10568</v>
      </c>
      <c r="B10571" s="23">
        <v>2000</v>
      </c>
      <c r="C10571" s="23">
        <v>0.9</v>
      </c>
      <c r="D10571" s="23">
        <v>500</v>
      </c>
      <c r="E10571" s="23">
        <v>10</v>
      </c>
      <c r="F10571" s="23">
        <v>0</v>
      </c>
      <c r="G10571" s="23">
        <v>10</v>
      </c>
      <c r="H10571" s="25">
        <v>29.83684921</v>
      </c>
    </row>
    <row r="10572" spans="1:8">
      <c r="A10572" s="23">
        <v>10569</v>
      </c>
      <c r="B10572" s="23">
        <v>2000</v>
      </c>
      <c r="C10572" s="23">
        <v>0.9</v>
      </c>
      <c r="D10572" s="23">
        <v>500</v>
      </c>
      <c r="E10572" s="23">
        <v>10</v>
      </c>
      <c r="F10572" s="23">
        <v>0</v>
      </c>
      <c r="G10572" s="23">
        <v>40</v>
      </c>
      <c r="H10572" s="25">
        <v>26.263629909999999</v>
      </c>
    </row>
    <row r="10573" spans="1:8">
      <c r="A10573" s="23">
        <v>10570</v>
      </c>
      <c r="B10573" s="23">
        <v>2000</v>
      </c>
      <c r="C10573" s="23">
        <v>0.9</v>
      </c>
      <c r="D10573" s="23">
        <v>500</v>
      </c>
      <c r="E10573" s="23">
        <v>10</v>
      </c>
      <c r="F10573" s="23">
        <v>0</v>
      </c>
      <c r="G10573" s="23">
        <v>70</v>
      </c>
      <c r="H10573" s="25">
        <v>24.227355960000001</v>
      </c>
    </row>
    <row r="10574" spans="1:8">
      <c r="A10574" s="23">
        <v>10571</v>
      </c>
      <c r="B10574" s="23">
        <v>2000</v>
      </c>
      <c r="C10574" s="23">
        <v>0.9</v>
      </c>
      <c r="D10574" s="23">
        <v>500</v>
      </c>
      <c r="E10574" s="23">
        <v>10</v>
      </c>
      <c r="F10574" s="23">
        <v>0</v>
      </c>
      <c r="G10574" s="23">
        <v>100</v>
      </c>
      <c r="H10574" s="25">
        <v>22.511343</v>
      </c>
    </row>
    <row r="10575" spans="1:8">
      <c r="A10575" s="23">
        <v>10572</v>
      </c>
      <c r="B10575" s="23">
        <v>2000</v>
      </c>
      <c r="C10575" s="23">
        <v>0.9</v>
      </c>
      <c r="D10575" s="23">
        <v>500</v>
      </c>
      <c r="E10575" s="23">
        <v>10</v>
      </c>
      <c r="F10575" s="23">
        <v>30</v>
      </c>
      <c r="G10575" s="23">
        <v>0</v>
      </c>
      <c r="H10575" s="25">
        <v>32.156276699999999</v>
      </c>
    </row>
    <row r="10576" spans="1:8">
      <c r="A10576" s="23">
        <v>10573</v>
      </c>
      <c r="B10576" s="23">
        <v>2000</v>
      </c>
      <c r="C10576" s="23">
        <v>0.9</v>
      </c>
      <c r="D10576" s="23">
        <v>500</v>
      </c>
      <c r="E10576" s="23">
        <v>10</v>
      </c>
      <c r="F10576" s="23">
        <v>30</v>
      </c>
      <c r="G10576" s="23">
        <v>5</v>
      </c>
      <c r="H10576" s="25">
        <v>29.341829300000001</v>
      </c>
    </row>
    <row r="10577" spans="1:8">
      <c r="A10577" s="23">
        <v>10574</v>
      </c>
      <c r="B10577" s="23">
        <v>2000</v>
      </c>
      <c r="C10577" s="23">
        <v>0.9</v>
      </c>
      <c r="D10577" s="23">
        <v>500</v>
      </c>
      <c r="E10577" s="23">
        <v>10</v>
      </c>
      <c r="F10577" s="23">
        <v>30</v>
      </c>
      <c r="G10577" s="23">
        <v>10</v>
      </c>
      <c r="H10577" s="25">
        <v>27.827384949999999</v>
      </c>
    </row>
    <row r="10578" spans="1:8">
      <c r="A10578" s="23">
        <v>10575</v>
      </c>
      <c r="B10578" s="23">
        <v>2000</v>
      </c>
      <c r="C10578" s="23">
        <v>0.9</v>
      </c>
      <c r="D10578" s="23">
        <v>500</v>
      </c>
      <c r="E10578" s="23">
        <v>10</v>
      </c>
      <c r="F10578" s="23">
        <v>30</v>
      </c>
      <c r="G10578" s="23">
        <v>40</v>
      </c>
      <c r="H10578" s="25">
        <v>24.518737789999999</v>
      </c>
    </row>
    <row r="10579" spans="1:8">
      <c r="A10579" s="23">
        <v>10576</v>
      </c>
      <c r="B10579" s="23">
        <v>2000</v>
      </c>
      <c r="C10579" s="23">
        <v>0.9</v>
      </c>
      <c r="D10579" s="23">
        <v>500</v>
      </c>
      <c r="E10579" s="23">
        <v>10</v>
      </c>
      <c r="F10579" s="23">
        <v>30</v>
      </c>
      <c r="G10579" s="23">
        <v>70</v>
      </c>
      <c r="H10579" s="25">
        <v>22.54728317</v>
      </c>
    </row>
    <row r="10580" spans="1:8">
      <c r="A10580" s="23">
        <v>10577</v>
      </c>
      <c r="B10580" s="23">
        <v>2000</v>
      </c>
      <c r="C10580" s="23">
        <v>0.9</v>
      </c>
      <c r="D10580" s="23">
        <v>500</v>
      </c>
      <c r="E10580" s="23">
        <v>10</v>
      </c>
      <c r="F10580" s="23">
        <v>30</v>
      </c>
      <c r="G10580" s="23">
        <v>100</v>
      </c>
      <c r="H10580" s="25">
        <v>20.934352879999999</v>
      </c>
    </row>
    <row r="10581" spans="1:8">
      <c r="A10581" s="23">
        <v>10578</v>
      </c>
      <c r="B10581" s="23">
        <v>2000</v>
      </c>
      <c r="C10581" s="23">
        <v>0.9</v>
      </c>
      <c r="D10581" s="23">
        <v>500</v>
      </c>
      <c r="E10581" s="23">
        <v>10</v>
      </c>
      <c r="F10581" s="23">
        <v>60</v>
      </c>
      <c r="G10581" s="23">
        <v>0</v>
      </c>
      <c r="H10581" s="25">
        <v>25.04659843</v>
      </c>
    </row>
    <row r="10582" spans="1:8">
      <c r="A10582" s="23">
        <v>10579</v>
      </c>
      <c r="B10582" s="23">
        <v>2000</v>
      </c>
      <c r="C10582" s="23">
        <v>0.9</v>
      </c>
      <c r="D10582" s="23">
        <v>500</v>
      </c>
      <c r="E10582" s="23">
        <v>10</v>
      </c>
      <c r="F10582" s="23">
        <v>60</v>
      </c>
      <c r="G10582" s="23">
        <v>5</v>
      </c>
      <c r="H10582" s="25">
        <v>22.322547910000001</v>
      </c>
    </row>
    <row r="10583" spans="1:8">
      <c r="A10583" s="23">
        <v>10580</v>
      </c>
      <c r="B10583" s="23">
        <v>2000</v>
      </c>
      <c r="C10583" s="23">
        <v>0.9</v>
      </c>
      <c r="D10583" s="23">
        <v>500</v>
      </c>
      <c r="E10583" s="23">
        <v>10</v>
      </c>
      <c r="F10583" s="23">
        <v>60</v>
      </c>
      <c r="G10583" s="23">
        <v>10</v>
      </c>
      <c r="H10583" s="25">
        <v>21.101369859999998</v>
      </c>
    </row>
    <row r="10584" spans="1:8">
      <c r="A10584" s="23">
        <v>10581</v>
      </c>
      <c r="B10584" s="23">
        <v>2000</v>
      </c>
      <c r="C10584" s="23">
        <v>0.9</v>
      </c>
      <c r="D10584" s="23">
        <v>500</v>
      </c>
      <c r="E10584" s="23">
        <v>10</v>
      </c>
      <c r="F10584" s="23">
        <v>60</v>
      </c>
      <c r="G10584" s="23">
        <v>40</v>
      </c>
      <c r="H10584" s="25">
        <v>18.520269389999999</v>
      </c>
    </row>
    <row r="10585" spans="1:8">
      <c r="A10585" s="23">
        <v>10582</v>
      </c>
      <c r="B10585" s="23">
        <v>2000</v>
      </c>
      <c r="C10585" s="23">
        <v>0.9</v>
      </c>
      <c r="D10585" s="23">
        <v>500</v>
      </c>
      <c r="E10585" s="23">
        <v>10</v>
      </c>
      <c r="F10585" s="23">
        <v>60</v>
      </c>
      <c r="G10585" s="23">
        <v>70</v>
      </c>
      <c r="H10585" s="25">
        <v>17.05188751</v>
      </c>
    </row>
    <row r="10586" spans="1:8">
      <c r="A10586" s="23">
        <v>10583</v>
      </c>
      <c r="B10586" s="23">
        <v>2000</v>
      </c>
      <c r="C10586" s="23">
        <v>0.9</v>
      </c>
      <c r="D10586" s="23">
        <v>500</v>
      </c>
      <c r="E10586" s="23">
        <v>10</v>
      </c>
      <c r="F10586" s="23">
        <v>60</v>
      </c>
      <c r="G10586" s="23">
        <v>100</v>
      </c>
      <c r="H10586" s="25">
        <v>15.90107822</v>
      </c>
    </row>
    <row r="10587" spans="1:8">
      <c r="A10587" s="23">
        <v>10584</v>
      </c>
      <c r="B10587" s="23">
        <v>2000</v>
      </c>
      <c r="C10587" s="23">
        <v>0.9</v>
      </c>
      <c r="D10587" s="23">
        <v>500</v>
      </c>
      <c r="E10587" s="23">
        <v>20</v>
      </c>
      <c r="F10587" s="23">
        <v>0</v>
      </c>
      <c r="G10587" s="23">
        <v>0</v>
      </c>
      <c r="H10587" s="25">
        <v>35.081008910000001</v>
      </c>
    </row>
    <row r="10588" spans="1:8">
      <c r="A10588" s="23">
        <v>10585</v>
      </c>
      <c r="B10588" s="23">
        <v>2000</v>
      </c>
      <c r="C10588" s="23">
        <v>0.9</v>
      </c>
      <c r="D10588" s="23">
        <v>500</v>
      </c>
      <c r="E10588" s="23">
        <v>20</v>
      </c>
      <c r="F10588" s="23">
        <v>0</v>
      </c>
      <c r="G10588" s="23">
        <v>5</v>
      </c>
      <c r="H10588" s="25">
        <v>32.160903930000003</v>
      </c>
    </row>
    <row r="10589" spans="1:8">
      <c r="A10589" s="23">
        <v>10586</v>
      </c>
      <c r="B10589" s="23">
        <v>2000</v>
      </c>
      <c r="C10589" s="23">
        <v>0.9</v>
      </c>
      <c r="D10589" s="23">
        <v>500</v>
      </c>
      <c r="E10589" s="23">
        <v>20</v>
      </c>
      <c r="F10589" s="23">
        <v>0</v>
      </c>
      <c r="G10589" s="23">
        <v>10</v>
      </c>
      <c r="H10589" s="25">
        <v>30.457750319999999</v>
      </c>
    </row>
    <row r="10590" spans="1:8">
      <c r="A10590" s="23">
        <v>10587</v>
      </c>
      <c r="B10590" s="23">
        <v>2000</v>
      </c>
      <c r="C10590" s="23">
        <v>0.9</v>
      </c>
      <c r="D10590" s="23">
        <v>500</v>
      </c>
      <c r="E10590" s="23">
        <v>20</v>
      </c>
      <c r="F10590" s="23">
        <v>0</v>
      </c>
      <c r="G10590" s="23">
        <v>40</v>
      </c>
      <c r="H10590" s="25">
        <v>26.723705290000002</v>
      </c>
    </row>
    <row r="10591" spans="1:8">
      <c r="A10591" s="23">
        <v>10588</v>
      </c>
      <c r="B10591" s="23">
        <v>2000</v>
      </c>
      <c r="C10591" s="23">
        <v>0.9</v>
      </c>
      <c r="D10591" s="23">
        <v>500</v>
      </c>
      <c r="E10591" s="23">
        <v>20</v>
      </c>
      <c r="F10591" s="23">
        <v>0</v>
      </c>
      <c r="G10591" s="23">
        <v>70</v>
      </c>
      <c r="H10591" s="25">
        <v>24.60498428</v>
      </c>
    </row>
    <row r="10592" spans="1:8">
      <c r="A10592" s="23">
        <v>10589</v>
      </c>
      <c r="B10592" s="23">
        <v>2000</v>
      </c>
      <c r="C10592" s="23">
        <v>0.9</v>
      </c>
      <c r="D10592" s="23">
        <v>500</v>
      </c>
      <c r="E10592" s="23">
        <v>20</v>
      </c>
      <c r="F10592" s="23">
        <v>0</v>
      </c>
      <c r="G10592" s="23">
        <v>100</v>
      </c>
      <c r="H10592" s="25">
        <v>22.849075320000001</v>
      </c>
    </row>
    <row r="10593" spans="1:8">
      <c r="A10593" s="23">
        <v>10590</v>
      </c>
      <c r="B10593" s="23">
        <v>2000</v>
      </c>
      <c r="C10593" s="23">
        <v>0.9</v>
      </c>
      <c r="D10593" s="23">
        <v>500</v>
      </c>
      <c r="E10593" s="23">
        <v>20</v>
      </c>
      <c r="F10593" s="23">
        <v>30</v>
      </c>
      <c r="G10593" s="23">
        <v>0</v>
      </c>
      <c r="H10593" s="25">
        <v>32.833473210000001</v>
      </c>
    </row>
    <row r="10594" spans="1:8">
      <c r="A10594" s="23">
        <v>10591</v>
      </c>
      <c r="B10594" s="23">
        <v>2000</v>
      </c>
      <c r="C10594" s="23">
        <v>0.9</v>
      </c>
      <c r="D10594" s="23">
        <v>500</v>
      </c>
      <c r="E10594" s="23">
        <v>20</v>
      </c>
      <c r="F10594" s="23">
        <v>30</v>
      </c>
      <c r="G10594" s="23">
        <v>5</v>
      </c>
      <c r="H10594" s="25">
        <v>29.930908200000001</v>
      </c>
    </row>
    <row r="10595" spans="1:8">
      <c r="A10595" s="23">
        <v>10592</v>
      </c>
      <c r="B10595" s="23">
        <v>2000</v>
      </c>
      <c r="C10595" s="23">
        <v>0.9</v>
      </c>
      <c r="D10595" s="23">
        <v>500</v>
      </c>
      <c r="E10595" s="23">
        <v>20</v>
      </c>
      <c r="F10595" s="23">
        <v>30</v>
      </c>
      <c r="G10595" s="23">
        <v>10</v>
      </c>
      <c r="H10595" s="25">
        <v>28.354621890000001</v>
      </c>
    </row>
    <row r="10596" spans="1:8">
      <c r="A10596" s="23">
        <v>10593</v>
      </c>
      <c r="B10596" s="23">
        <v>2000</v>
      </c>
      <c r="C10596" s="23">
        <v>0.9</v>
      </c>
      <c r="D10596" s="23">
        <v>500</v>
      </c>
      <c r="E10596" s="23">
        <v>20</v>
      </c>
      <c r="F10596" s="23">
        <v>30</v>
      </c>
      <c r="G10596" s="23">
        <v>40</v>
      </c>
      <c r="H10596" s="25">
        <v>24.910503389999999</v>
      </c>
    </row>
    <row r="10597" spans="1:8">
      <c r="A10597" s="23">
        <v>10594</v>
      </c>
      <c r="B10597" s="23">
        <v>2000</v>
      </c>
      <c r="C10597" s="23">
        <v>0.9</v>
      </c>
      <c r="D10597" s="23">
        <v>500</v>
      </c>
      <c r="E10597" s="23">
        <v>20</v>
      </c>
      <c r="F10597" s="23">
        <v>30</v>
      </c>
      <c r="G10597" s="23">
        <v>70</v>
      </c>
      <c r="H10597" s="25">
        <v>22.88945198</v>
      </c>
    </row>
    <row r="10598" spans="1:8">
      <c r="A10598" s="23">
        <v>10595</v>
      </c>
      <c r="B10598" s="23">
        <v>2000</v>
      </c>
      <c r="C10598" s="23">
        <v>0.9</v>
      </c>
      <c r="D10598" s="23">
        <v>500</v>
      </c>
      <c r="E10598" s="23">
        <v>20</v>
      </c>
      <c r="F10598" s="23">
        <v>30</v>
      </c>
      <c r="G10598" s="23">
        <v>100</v>
      </c>
      <c r="H10598" s="25">
        <v>21.22152329</v>
      </c>
    </row>
    <row r="10599" spans="1:8">
      <c r="A10599" s="23">
        <v>10596</v>
      </c>
      <c r="B10599" s="23">
        <v>2000</v>
      </c>
      <c r="C10599" s="23">
        <v>0.9</v>
      </c>
      <c r="D10599" s="23">
        <v>500</v>
      </c>
      <c r="E10599" s="23">
        <v>20</v>
      </c>
      <c r="F10599" s="23">
        <v>60</v>
      </c>
      <c r="G10599" s="23">
        <v>0</v>
      </c>
      <c r="H10599" s="25">
        <v>25.438083649999999</v>
      </c>
    </row>
    <row r="10600" spans="1:8">
      <c r="A10600" s="23">
        <v>10597</v>
      </c>
      <c r="B10600" s="23">
        <v>2000</v>
      </c>
      <c r="C10600" s="23">
        <v>0.9</v>
      </c>
      <c r="D10600" s="23">
        <v>500</v>
      </c>
      <c r="E10600" s="23">
        <v>20</v>
      </c>
      <c r="F10600" s="23">
        <v>60</v>
      </c>
      <c r="G10600" s="23">
        <v>5</v>
      </c>
      <c r="H10600" s="25">
        <v>22.659101490000001</v>
      </c>
    </row>
    <row r="10601" spans="1:8">
      <c r="A10601" s="23">
        <v>10598</v>
      </c>
      <c r="B10601" s="23">
        <v>2000</v>
      </c>
      <c r="C10601" s="23">
        <v>0.9</v>
      </c>
      <c r="D10601" s="23">
        <v>500</v>
      </c>
      <c r="E10601" s="23">
        <v>20</v>
      </c>
      <c r="F10601" s="23">
        <v>60</v>
      </c>
      <c r="G10601" s="23">
        <v>10</v>
      </c>
      <c r="H10601" s="25">
        <v>21.402885439999999</v>
      </c>
    </row>
    <row r="10602" spans="1:8">
      <c r="A10602" s="23">
        <v>10599</v>
      </c>
      <c r="B10602" s="23">
        <v>2000</v>
      </c>
      <c r="C10602" s="23">
        <v>0.9</v>
      </c>
      <c r="D10602" s="23">
        <v>500</v>
      </c>
      <c r="E10602" s="23">
        <v>20</v>
      </c>
      <c r="F10602" s="23">
        <v>60</v>
      </c>
      <c r="G10602" s="23">
        <v>40</v>
      </c>
      <c r="H10602" s="25">
        <v>18.74329758</v>
      </c>
    </row>
    <row r="10603" spans="1:8">
      <c r="A10603" s="23">
        <v>10600</v>
      </c>
      <c r="B10603" s="23">
        <v>2000</v>
      </c>
      <c r="C10603" s="23">
        <v>0.9</v>
      </c>
      <c r="D10603" s="23">
        <v>500</v>
      </c>
      <c r="E10603" s="23">
        <v>20</v>
      </c>
      <c r="F10603" s="23">
        <v>60</v>
      </c>
      <c r="G10603" s="23">
        <v>70</v>
      </c>
      <c r="H10603" s="25">
        <v>17.234849929999999</v>
      </c>
    </row>
    <row r="10604" spans="1:8">
      <c r="A10604" s="23">
        <v>10601</v>
      </c>
      <c r="B10604" s="23">
        <v>2000</v>
      </c>
      <c r="C10604" s="23">
        <v>0.9</v>
      </c>
      <c r="D10604" s="23">
        <v>500</v>
      </c>
      <c r="E10604" s="23">
        <v>20</v>
      </c>
      <c r="F10604" s="23">
        <v>60</v>
      </c>
      <c r="G10604" s="23">
        <v>100</v>
      </c>
      <c r="H10604" s="25">
        <v>16.055503850000001</v>
      </c>
    </row>
    <row r="10605" spans="1:8">
      <c r="A10605" s="23">
        <v>10602</v>
      </c>
      <c r="B10605" s="23">
        <v>2000</v>
      </c>
      <c r="C10605" s="23">
        <v>0.9</v>
      </c>
      <c r="D10605" s="23">
        <v>500</v>
      </c>
      <c r="E10605" s="23">
        <v>50</v>
      </c>
      <c r="F10605" s="23">
        <v>0</v>
      </c>
      <c r="G10605" s="23">
        <v>0</v>
      </c>
      <c r="H10605" s="25">
        <v>35.516716000000002</v>
      </c>
    </row>
    <row r="10606" spans="1:8">
      <c r="A10606" s="23">
        <v>10603</v>
      </c>
      <c r="B10606" s="23">
        <v>2000</v>
      </c>
      <c r="C10606" s="23">
        <v>0.9</v>
      </c>
      <c r="D10606" s="23">
        <v>500</v>
      </c>
      <c r="E10606" s="23">
        <v>50</v>
      </c>
      <c r="F10606" s="23">
        <v>0</v>
      </c>
      <c r="G10606" s="23">
        <v>5</v>
      </c>
      <c r="H10606" s="25">
        <v>32.529800420000001</v>
      </c>
    </row>
    <row r="10607" spans="1:8">
      <c r="A10607" s="23">
        <v>10604</v>
      </c>
      <c r="B10607" s="23">
        <v>2000</v>
      </c>
      <c r="C10607" s="23">
        <v>0.9</v>
      </c>
      <c r="D10607" s="23">
        <v>500</v>
      </c>
      <c r="E10607" s="23">
        <v>50</v>
      </c>
      <c r="F10607" s="23">
        <v>0</v>
      </c>
      <c r="G10607" s="23">
        <v>10</v>
      </c>
      <c r="H10607" s="25">
        <v>30.802751539999999</v>
      </c>
    </row>
    <row r="10608" spans="1:8">
      <c r="A10608" s="23">
        <v>10605</v>
      </c>
      <c r="B10608" s="23">
        <v>2000</v>
      </c>
      <c r="C10608" s="23">
        <v>0.9</v>
      </c>
      <c r="D10608" s="23">
        <v>500</v>
      </c>
      <c r="E10608" s="23">
        <v>50</v>
      </c>
      <c r="F10608" s="23">
        <v>0</v>
      </c>
      <c r="G10608" s="23">
        <v>40</v>
      </c>
      <c r="H10608" s="25">
        <v>26.98104858</v>
      </c>
    </row>
    <row r="10609" spans="1:8">
      <c r="A10609" s="23">
        <v>10606</v>
      </c>
      <c r="B10609" s="23">
        <v>2000</v>
      </c>
      <c r="C10609" s="23">
        <v>0.9</v>
      </c>
      <c r="D10609" s="23">
        <v>500</v>
      </c>
      <c r="E10609" s="23">
        <v>50</v>
      </c>
      <c r="F10609" s="23">
        <v>0</v>
      </c>
      <c r="G10609" s="23">
        <v>70</v>
      </c>
      <c r="H10609" s="25">
        <v>24.817363740000001</v>
      </c>
    </row>
    <row r="10610" spans="1:8">
      <c r="A10610" s="23">
        <v>10607</v>
      </c>
      <c r="B10610" s="23">
        <v>2000</v>
      </c>
      <c r="C10610" s="23">
        <v>0.9</v>
      </c>
      <c r="D10610" s="23">
        <v>500</v>
      </c>
      <c r="E10610" s="23">
        <v>50</v>
      </c>
      <c r="F10610" s="23">
        <v>0</v>
      </c>
      <c r="G10610" s="23">
        <v>100</v>
      </c>
      <c r="H10610" s="25">
        <v>23.039594650000002</v>
      </c>
    </row>
    <row r="10611" spans="1:8">
      <c r="A10611" s="23">
        <v>10608</v>
      </c>
      <c r="B10611" s="23">
        <v>2000</v>
      </c>
      <c r="C10611" s="23">
        <v>0.9</v>
      </c>
      <c r="D10611" s="23">
        <v>500</v>
      </c>
      <c r="E10611" s="23">
        <v>50</v>
      </c>
      <c r="F10611" s="23">
        <v>30</v>
      </c>
      <c r="G10611" s="23">
        <v>0</v>
      </c>
      <c r="H10611" s="25">
        <v>33.2078743</v>
      </c>
    </row>
    <row r="10612" spans="1:8">
      <c r="A10612" s="23">
        <v>10609</v>
      </c>
      <c r="B10612" s="23">
        <v>2000</v>
      </c>
      <c r="C10612" s="23">
        <v>0.9</v>
      </c>
      <c r="D10612" s="23">
        <v>500</v>
      </c>
      <c r="E10612" s="23">
        <v>50</v>
      </c>
      <c r="F10612" s="23">
        <v>30</v>
      </c>
      <c r="G10612" s="23">
        <v>5</v>
      </c>
      <c r="H10612" s="25">
        <v>30.258317949999999</v>
      </c>
    </row>
    <row r="10613" spans="1:8">
      <c r="A10613" s="23">
        <v>10610</v>
      </c>
      <c r="B10613" s="23">
        <v>2000</v>
      </c>
      <c r="C10613" s="23">
        <v>0.9</v>
      </c>
      <c r="D10613" s="23">
        <v>500</v>
      </c>
      <c r="E10613" s="23">
        <v>50</v>
      </c>
      <c r="F10613" s="23">
        <v>30</v>
      </c>
      <c r="G10613" s="23">
        <v>10</v>
      </c>
      <c r="H10613" s="25">
        <v>28.64854622</v>
      </c>
    </row>
    <row r="10614" spans="1:8">
      <c r="A10614" s="23">
        <v>10611</v>
      </c>
      <c r="B10614" s="23">
        <v>2000</v>
      </c>
      <c r="C10614" s="23">
        <v>0.9</v>
      </c>
      <c r="D10614" s="23">
        <v>500</v>
      </c>
      <c r="E10614" s="23">
        <v>50</v>
      </c>
      <c r="F10614" s="23">
        <v>30</v>
      </c>
      <c r="G10614" s="23">
        <v>40</v>
      </c>
      <c r="H10614" s="25">
        <v>25.130681989999999</v>
      </c>
    </row>
    <row r="10615" spans="1:8">
      <c r="A10615" s="23">
        <v>10612</v>
      </c>
      <c r="B10615" s="23">
        <v>2000</v>
      </c>
      <c r="C10615" s="23">
        <v>0.9</v>
      </c>
      <c r="D10615" s="23">
        <v>500</v>
      </c>
      <c r="E10615" s="23">
        <v>50</v>
      </c>
      <c r="F10615" s="23">
        <v>30</v>
      </c>
      <c r="G10615" s="23">
        <v>70</v>
      </c>
      <c r="H10615" s="25">
        <v>23.082513809999998</v>
      </c>
    </row>
    <row r="10616" spans="1:8">
      <c r="A10616" s="23">
        <v>10613</v>
      </c>
      <c r="B10616" s="23">
        <v>2000</v>
      </c>
      <c r="C10616" s="23">
        <v>0.9</v>
      </c>
      <c r="D10616" s="23">
        <v>500</v>
      </c>
      <c r="E10616" s="23">
        <v>50</v>
      </c>
      <c r="F10616" s="23">
        <v>30</v>
      </c>
      <c r="G10616" s="23">
        <v>100</v>
      </c>
      <c r="H10616" s="25">
        <v>21.383911130000001</v>
      </c>
    </row>
    <row r="10617" spans="1:8">
      <c r="A10617" s="23">
        <v>10614</v>
      </c>
      <c r="B10617" s="23">
        <v>2000</v>
      </c>
      <c r="C10617" s="23">
        <v>0.9</v>
      </c>
      <c r="D10617" s="23">
        <v>500</v>
      </c>
      <c r="E10617" s="23">
        <v>50</v>
      </c>
      <c r="F10617" s="23">
        <v>60</v>
      </c>
      <c r="G10617" s="23">
        <v>0</v>
      </c>
      <c r="H10617" s="25">
        <v>25.65745926</v>
      </c>
    </row>
    <row r="10618" spans="1:8">
      <c r="A10618" s="23">
        <v>10615</v>
      </c>
      <c r="B10618" s="23">
        <v>2000</v>
      </c>
      <c r="C10618" s="23">
        <v>0.9</v>
      </c>
      <c r="D10618" s="23">
        <v>500</v>
      </c>
      <c r="E10618" s="23">
        <v>50</v>
      </c>
      <c r="F10618" s="23">
        <v>60</v>
      </c>
      <c r="G10618" s="23">
        <v>5</v>
      </c>
      <c r="H10618" s="25">
        <v>22.84907913</v>
      </c>
    </row>
    <row r="10619" spans="1:8">
      <c r="A10619" s="23">
        <v>10616</v>
      </c>
      <c r="B10619" s="23">
        <v>2000</v>
      </c>
      <c r="C10619" s="23">
        <v>0.9</v>
      </c>
      <c r="D10619" s="23">
        <v>500</v>
      </c>
      <c r="E10619" s="23">
        <v>50</v>
      </c>
      <c r="F10619" s="23">
        <v>60</v>
      </c>
      <c r="G10619" s="23">
        <v>10</v>
      </c>
      <c r="H10619" s="25">
        <v>21.573459629999999</v>
      </c>
    </row>
    <row r="10620" spans="1:8">
      <c r="A10620" s="23">
        <v>10617</v>
      </c>
      <c r="B10620" s="23">
        <v>2000</v>
      </c>
      <c r="C10620" s="23">
        <v>0.9</v>
      </c>
      <c r="D10620" s="23">
        <v>500</v>
      </c>
      <c r="E10620" s="23">
        <v>50</v>
      </c>
      <c r="F10620" s="23">
        <v>60</v>
      </c>
      <c r="G10620" s="23">
        <v>40</v>
      </c>
      <c r="H10620" s="25">
        <v>18.87014198</v>
      </c>
    </row>
    <row r="10621" spans="1:8">
      <c r="A10621" s="23">
        <v>10618</v>
      </c>
      <c r="B10621" s="23">
        <v>2000</v>
      </c>
      <c r="C10621" s="23">
        <v>0.9</v>
      </c>
      <c r="D10621" s="23">
        <v>500</v>
      </c>
      <c r="E10621" s="23">
        <v>50</v>
      </c>
      <c r="F10621" s="23">
        <v>60</v>
      </c>
      <c r="G10621" s="23">
        <v>70</v>
      </c>
      <c r="H10621" s="25">
        <v>17.339353559999999</v>
      </c>
    </row>
    <row r="10622" spans="1:8">
      <c r="A10622" s="23">
        <v>10619</v>
      </c>
      <c r="B10622" s="23">
        <v>2000</v>
      </c>
      <c r="C10622" s="23">
        <v>0.9</v>
      </c>
      <c r="D10622" s="23">
        <v>500</v>
      </c>
      <c r="E10622" s="23">
        <v>50</v>
      </c>
      <c r="F10622" s="23">
        <v>60</v>
      </c>
      <c r="G10622" s="23">
        <v>100</v>
      </c>
      <c r="H10622" s="25">
        <v>16.14326668</v>
      </c>
    </row>
    <row r="10623" spans="1:8">
      <c r="A10623" s="23">
        <v>10620</v>
      </c>
      <c r="B10623" s="23">
        <v>2000</v>
      </c>
      <c r="C10623" s="23">
        <v>0.9</v>
      </c>
      <c r="D10623" s="23">
        <v>1000</v>
      </c>
      <c r="E10623" s="23">
        <v>1</v>
      </c>
      <c r="F10623" s="23">
        <v>0</v>
      </c>
      <c r="G10623" s="23">
        <v>0</v>
      </c>
      <c r="H10623" s="25">
        <v>24.865364079999999</v>
      </c>
    </row>
    <row r="10624" spans="1:8">
      <c r="A10624" s="23">
        <v>10621</v>
      </c>
      <c r="B10624" s="23">
        <v>2000</v>
      </c>
      <c r="C10624" s="23">
        <v>0.9</v>
      </c>
      <c r="D10624" s="23">
        <v>1000</v>
      </c>
      <c r="E10624" s="23">
        <v>1</v>
      </c>
      <c r="F10624" s="23">
        <v>0</v>
      </c>
      <c r="G10624" s="23">
        <v>5</v>
      </c>
      <c r="H10624" s="25">
        <v>23.427682879999999</v>
      </c>
    </row>
    <row r="10625" spans="1:8">
      <c r="A10625" s="23">
        <v>10622</v>
      </c>
      <c r="B10625" s="23">
        <v>2000</v>
      </c>
      <c r="C10625" s="23">
        <v>0.9</v>
      </c>
      <c r="D10625" s="23">
        <v>1000</v>
      </c>
      <c r="E10625" s="23">
        <v>1</v>
      </c>
      <c r="F10625" s="23">
        <v>0</v>
      </c>
      <c r="G10625" s="23">
        <v>10</v>
      </c>
      <c r="H10625" s="25">
        <v>22.595451359999998</v>
      </c>
    </row>
    <row r="10626" spans="1:8">
      <c r="A10626" s="23">
        <v>10623</v>
      </c>
      <c r="B10626" s="23">
        <v>2000</v>
      </c>
      <c r="C10626" s="23">
        <v>0.9</v>
      </c>
      <c r="D10626" s="23">
        <v>1000</v>
      </c>
      <c r="E10626" s="23">
        <v>1</v>
      </c>
      <c r="F10626" s="23">
        <v>0</v>
      </c>
      <c r="G10626" s="23">
        <v>40</v>
      </c>
      <c r="H10626" s="25">
        <v>20.77262116</v>
      </c>
    </row>
    <row r="10627" spans="1:8">
      <c r="A10627" s="23">
        <v>10624</v>
      </c>
      <c r="B10627" s="23">
        <v>2000</v>
      </c>
      <c r="C10627" s="23">
        <v>0.9</v>
      </c>
      <c r="D10627" s="23">
        <v>1000</v>
      </c>
      <c r="E10627" s="23">
        <v>1</v>
      </c>
      <c r="F10627" s="23">
        <v>0</v>
      </c>
      <c r="G10627" s="23">
        <v>70</v>
      </c>
      <c r="H10627" s="25">
        <v>19.622028350000001</v>
      </c>
    </row>
    <row r="10628" spans="1:8">
      <c r="A10628" s="23">
        <v>10625</v>
      </c>
      <c r="B10628" s="23">
        <v>2000</v>
      </c>
      <c r="C10628" s="23">
        <v>0.9</v>
      </c>
      <c r="D10628" s="23">
        <v>1000</v>
      </c>
      <c r="E10628" s="23">
        <v>1</v>
      </c>
      <c r="F10628" s="23">
        <v>0</v>
      </c>
      <c r="G10628" s="23">
        <v>100</v>
      </c>
      <c r="H10628" s="25">
        <v>18.627620700000001</v>
      </c>
    </row>
    <row r="10629" spans="1:8">
      <c r="A10629" s="23">
        <v>10626</v>
      </c>
      <c r="B10629" s="23">
        <v>2000</v>
      </c>
      <c r="C10629" s="23">
        <v>0.9</v>
      </c>
      <c r="D10629" s="23">
        <v>1000</v>
      </c>
      <c r="E10629" s="23">
        <v>1</v>
      </c>
      <c r="F10629" s="23">
        <v>30</v>
      </c>
      <c r="G10629" s="23">
        <v>0</v>
      </c>
      <c r="H10629" s="25">
        <v>23.92263603</v>
      </c>
    </row>
    <row r="10630" spans="1:8">
      <c r="A10630" s="23">
        <v>10627</v>
      </c>
      <c r="B10630" s="23">
        <v>2000</v>
      </c>
      <c r="C10630" s="23">
        <v>0.9</v>
      </c>
      <c r="D10630" s="23">
        <v>1000</v>
      </c>
      <c r="E10630" s="23">
        <v>1</v>
      </c>
      <c r="F10630" s="23">
        <v>30</v>
      </c>
      <c r="G10630" s="23">
        <v>5</v>
      </c>
      <c r="H10630" s="25">
        <v>22.41536331</v>
      </c>
    </row>
    <row r="10631" spans="1:8">
      <c r="A10631" s="23">
        <v>10628</v>
      </c>
      <c r="B10631" s="23">
        <v>2000</v>
      </c>
      <c r="C10631" s="23">
        <v>0.9</v>
      </c>
      <c r="D10631" s="23">
        <v>1000</v>
      </c>
      <c r="E10631" s="23">
        <v>1</v>
      </c>
      <c r="F10631" s="23">
        <v>30</v>
      </c>
      <c r="G10631" s="23">
        <v>10</v>
      </c>
      <c r="H10631" s="25">
        <v>21.60432243</v>
      </c>
    </row>
    <row r="10632" spans="1:8">
      <c r="A10632" s="23">
        <v>10629</v>
      </c>
      <c r="B10632" s="23">
        <v>2000</v>
      </c>
      <c r="C10632" s="23">
        <v>0.9</v>
      </c>
      <c r="D10632" s="23">
        <v>1000</v>
      </c>
      <c r="E10632" s="23">
        <v>1</v>
      </c>
      <c r="F10632" s="23">
        <v>30</v>
      </c>
      <c r="G10632" s="23">
        <v>40</v>
      </c>
      <c r="H10632" s="25">
        <v>19.770175930000001</v>
      </c>
    </row>
    <row r="10633" spans="1:8">
      <c r="A10633" s="23">
        <v>10630</v>
      </c>
      <c r="B10633" s="23">
        <v>2000</v>
      </c>
      <c r="C10633" s="23">
        <v>0.9</v>
      </c>
      <c r="D10633" s="23">
        <v>1000</v>
      </c>
      <c r="E10633" s="23">
        <v>1</v>
      </c>
      <c r="F10633" s="23">
        <v>30</v>
      </c>
      <c r="G10633" s="23">
        <v>70</v>
      </c>
      <c r="H10633" s="25">
        <v>18.62078095</v>
      </c>
    </row>
    <row r="10634" spans="1:8">
      <c r="A10634" s="23">
        <v>10631</v>
      </c>
      <c r="B10634" s="23">
        <v>2000</v>
      </c>
      <c r="C10634" s="23">
        <v>0.9</v>
      </c>
      <c r="D10634" s="23">
        <v>1000</v>
      </c>
      <c r="E10634" s="23">
        <v>1</v>
      </c>
      <c r="F10634" s="23">
        <v>30</v>
      </c>
      <c r="G10634" s="23">
        <v>100</v>
      </c>
      <c r="H10634" s="25">
        <v>17.639509199999999</v>
      </c>
    </row>
    <row r="10635" spans="1:8">
      <c r="A10635" s="23">
        <v>10632</v>
      </c>
      <c r="B10635" s="23">
        <v>2000</v>
      </c>
      <c r="C10635" s="23">
        <v>0.9</v>
      </c>
      <c r="D10635" s="23">
        <v>1000</v>
      </c>
      <c r="E10635" s="23">
        <v>1</v>
      </c>
      <c r="F10635" s="23">
        <v>60</v>
      </c>
      <c r="G10635" s="23">
        <v>0</v>
      </c>
      <c r="H10635" s="25">
        <v>20.258876799999999</v>
      </c>
    </row>
    <row r="10636" spans="1:8">
      <c r="A10636" s="23">
        <v>10633</v>
      </c>
      <c r="B10636" s="23">
        <v>2000</v>
      </c>
      <c r="C10636" s="23">
        <v>0.9</v>
      </c>
      <c r="D10636" s="23">
        <v>1000</v>
      </c>
      <c r="E10636" s="23">
        <v>1</v>
      </c>
      <c r="F10636" s="23">
        <v>60</v>
      </c>
      <c r="G10636" s="23">
        <v>5</v>
      </c>
      <c r="H10636" s="25">
        <v>18.468647000000001</v>
      </c>
    </row>
    <row r="10637" spans="1:8">
      <c r="A10637" s="23">
        <v>10634</v>
      </c>
      <c r="B10637" s="23">
        <v>2000</v>
      </c>
      <c r="C10637" s="23">
        <v>0.9</v>
      </c>
      <c r="D10637" s="23">
        <v>1000</v>
      </c>
      <c r="E10637" s="23">
        <v>1</v>
      </c>
      <c r="F10637" s="23">
        <v>60</v>
      </c>
      <c r="G10637" s="23">
        <v>10</v>
      </c>
      <c r="H10637" s="25">
        <v>17.664405819999999</v>
      </c>
    </row>
    <row r="10638" spans="1:8">
      <c r="A10638" s="23">
        <v>10635</v>
      </c>
      <c r="B10638" s="23">
        <v>2000</v>
      </c>
      <c r="C10638" s="23">
        <v>0.9</v>
      </c>
      <c r="D10638" s="23">
        <v>1000</v>
      </c>
      <c r="E10638" s="23">
        <v>1</v>
      </c>
      <c r="F10638" s="23">
        <v>60</v>
      </c>
      <c r="G10638" s="23">
        <v>40</v>
      </c>
      <c r="H10638" s="25">
        <v>15.952299119999999</v>
      </c>
    </row>
    <row r="10639" spans="1:8">
      <c r="A10639" s="23">
        <v>10636</v>
      </c>
      <c r="B10639" s="23">
        <v>2000</v>
      </c>
      <c r="C10639" s="23">
        <v>0.9</v>
      </c>
      <c r="D10639" s="23">
        <v>1000</v>
      </c>
      <c r="E10639" s="23">
        <v>1</v>
      </c>
      <c r="F10639" s="23">
        <v>60</v>
      </c>
      <c r="G10639" s="23">
        <v>70</v>
      </c>
      <c r="H10639" s="25">
        <v>14.918228149999999</v>
      </c>
    </row>
    <row r="10640" spans="1:8">
      <c r="A10640" s="23">
        <v>10637</v>
      </c>
      <c r="B10640" s="23">
        <v>2000</v>
      </c>
      <c r="C10640" s="23">
        <v>0.9</v>
      </c>
      <c r="D10640" s="23">
        <v>1000</v>
      </c>
      <c r="E10640" s="23">
        <v>1</v>
      </c>
      <c r="F10640" s="23">
        <v>60</v>
      </c>
      <c r="G10640" s="23">
        <v>100</v>
      </c>
      <c r="H10640" s="25">
        <v>14.04474926</v>
      </c>
    </row>
    <row r="10641" spans="1:8">
      <c r="A10641" s="23">
        <v>10638</v>
      </c>
      <c r="B10641" s="23">
        <v>2000</v>
      </c>
      <c r="C10641" s="23">
        <v>0.9</v>
      </c>
      <c r="D10641" s="23">
        <v>1000</v>
      </c>
      <c r="E10641" s="23">
        <v>5</v>
      </c>
      <c r="F10641" s="23">
        <v>0</v>
      </c>
      <c r="G10641" s="23">
        <v>0</v>
      </c>
      <c r="H10641" s="25">
        <v>34.13502502</v>
      </c>
    </row>
    <row r="10642" spans="1:8">
      <c r="A10642" s="23">
        <v>10639</v>
      </c>
      <c r="B10642" s="23">
        <v>2000</v>
      </c>
      <c r="C10642" s="23">
        <v>0.9</v>
      </c>
      <c r="D10642" s="23">
        <v>1000</v>
      </c>
      <c r="E10642" s="23">
        <v>5</v>
      </c>
      <c r="F10642" s="23">
        <v>0</v>
      </c>
      <c r="G10642" s="23">
        <v>5</v>
      </c>
      <c r="H10642" s="25">
        <v>31.361875529999999</v>
      </c>
    </row>
    <row r="10643" spans="1:8">
      <c r="A10643" s="23">
        <v>10640</v>
      </c>
      <c r="B10643" s="23">
        <v>2000</v>
      </c>
      <c r="C10643" s="23">
        <v>0.9</v>
      </c>
      <c r="D10643" s="23">
        <v>1000</v>
      </c>
      <c r="E10643" s="23">
        <v>5</v>
      </c>
      <c r="F10643" s="23">
        <v>0</v>
      </c>
      <c r="G10643" s="23">
        <v>10</v>
      </c>
      <c r="H10643" s="25">
        <v>29.728399280000001</v>
      </c>
    </row>
    <row r="10644" spans="1:8">
      <c r="A10644" s="23">
        <v>10641</v>
      </c>
      <c r="B10644" s="23">
        <v>2000</v>
      </c>
      <c r="C10644" s="23">
        <v>0.9</v>
      </c>
      <c r="D10644" s="23">
        <v>1000</v>
      </c>
      <c r="E10644" s="23">
        <v>5</v>
      </c>
      <c r="F10644" s="23">
        <v>0</v>
      </c>
      <c r="G10644" s="23">
        <v>40</v>
      </c>
      <c r="H10644" s="25">
        <v>26.190715789999999</v>
      </c>
    </row>
    <row r="10645" spans="1:8">
      <c r="A10645" s="23">
        <v>10642</v>
      </c>
      <c r="B10645" s="23">
        <v>2000</v>
      </c>
      <c r="C10645" s="23">
        <v>0.9</v>
      </c>
      <c r="D10645" s="23">
        <v>1000</v>
      </c>
      <c r="E10645" s="23">
        <v>5</v>
      </c>
      <c r="F10645" s="23">
        <v>0</v>
      </c>
      <c r="G10645" s="23">
        <v>70</v>
      </c>
      <c r="H10645" s="25">
        <v>24.172035220000001</v>
      </c>
    </row>
    <row r="10646" spans="1:8">
      <c r="A10646" s="23">
        <v>10643</v>
      </c>
      <c r="B10646" s="23">
        <v>2000</v>
      </c>
      <c r="C10646" s="23">
        <v>0.9</v>
      </c>
      <c r="D10646" s="23">
        <v>1000</v>
      </c>
      <c r="E10646" s="23">
        <v>5</v>
      </c>
      <c r="F10646" s="23">
        <v>0</v>
      </c>
      <c r="G10646" s="23">
        <v>100</v>
      </c>
      <c r="H10646" s="25">
        <v>22.464281079999999</v>
      </c>
    </row>
    <row r="10647" spans="1:8">
      <c r="A10647" s="23">
        <v>10644</v>
      </c>
      <c r="B10647" s="23">
        <v>2000</v>
      </c>
      <c r="C10647" s="23">
        <v>0.9</v>
      </c>
      <c r="D10647" s="23">
        <v>1000</v>
      </c>
      <c r="E10647" s="23">
        <v>5</v>
      </c>
      <c r="F10647" s="23">
        <v>30</v>
      </c>
      <c r="G10647" s="23">
        <v>0</v>
      </c>
      <c r="H10647" s="25">
        <v>32.031879429999996</v>
      </c>
    </row>
    <row r="10648" spans="1:8">
      <c r="A10648" s="23">
        <v>10645</v>
      </c>
      <c r="B10648" s="23">
        <v>2000</v>
      </c>
      <c r="C10648" s="23">
        <v>0.9</v>
      </c>
      <c r="D10648" s="23">
        <v>1000</v>
      </c>
      <c r="E10648" s="23">
        <v>5</v>
      </c>
      <c r="F10648" s="23">
        <v>30</v>
      </c>
      <c r="G10648" s="23">
        <v>5</v>
      </c>
      <c r="H10648" s="25">
        <v>29.240039830000001</v>
      </c>
    </row>
    <row r="10649" spans="1:8">
      <c r="A10649" s="23">
        <v>10646</v>
      </c>
      <c r="B10649" s="23">
        <v>2000</v>
      </c>
      <c r="C10649" s="23">
        <v>0.9</v>
      </c>
      <c r="D10649" s="23">
        <v>1000</v>
      </c>
      <c r="E10649" s="23">
        <v>5</v>
      </c>
      <c r="F10649" s="23">
        <v>30</v>
      </c>
      <c r="G10649" s="23">
        <v>10</v>
      </c>
      <c r="H10649" s="25">
        <v>27.739747999999999</v>
      </c>
    </row>
    <row r="10650" spans="1:8">
      <c r="A10650" s="23">
        <v>10647</v>
      </c>
      <c r="B10650" s="23">
        <v>2000</v>
      </c>
      <c r="C10650" s="23">
        <v>0.9</v>
      </c>
      <c r="D10650" s="23">
        <v>1000</v>
      </c>
      <c r="E10650" s="23">
        <v>5</v>
      </c>
      <c r="F10650" s="23">
        <v>30</v>
      </c>
      <c r="G10650" s="23">
        <v>40</v>
      </c>
      <c r="H10650" s="25">
        <v>24.46062088</v>
      </c>
    </row>
    <row r="10651" spans="1:8">
      <c r="A10651" s="23">
        <v>10648</v>
      </c>
      <c r="B10651" s="23">
        <v>2000</v>
      </c>
      <c r="C10651" s="23">
        <v>0.9</v>
      </c>
      <c r="D10651" s="23">
        <v>1000</v>
      </c>
      <c r="E10651" s="23">
        <v>5</v>
      </c>
      <c r="F10651" s="23">
        <v>30</v>
      </c>
      <c r="G10651" s="23">
        <v>70</v>
      </c>
      <c r="H10651" s="25">
        <v>22.499563219999999</v>
      </c>
    </row>
    <row r="10652" spans="1:8">
      <c r="A10652" s="23">
        <v>10649</v>
      </c>
      <c r="B10652" s="23">
        <v>2000</v>
      </c>
      <c r="C10652" s="23">
        <v>0.9</v>
      </c>
      <c r="D10652" s="23">
        <v>1000</v>
      </c>
      <c r="E10652" s="23">
        <v>5</v>
      </c>
      <c r="F10652" s="23">
        <v>30</v>
      </c>
      <c r="G10652" s="23">
        <v>100</v>
      </c>
      <c r="H10652" s="25">
        <v>20.896198269999999</v>
      </c>
    </row>
    <row r="10653" spans="1:8">
      <c r="A10653" s="23">
        <v>10650</v>
      </c>
      <c r="B10653" s="23">
        <v>2000</v>
      </c>
      <c r="C10653" s="23">
        <v>0.9</v>
      </c>
      <c r="D10653" s="23">
        <v>1000</v>
      </c>
      <c r="E10653" s="23">
        <v>5</v>
      </c>
      <c r="F10653" s="23">
        <v>60</v>
      </c>
      <c r="G10653" s="23">
        <v>0</v>
      </c>
      <c r="H10653" s="25">
        <v>24.987173080000002</v>
      </c>
    </row>
    <row r="10654" spans="1:8">
      <c r="A10654" s="23">
        <v>10651</v>
      </c>
      <c r="B10654" s="23">
        <v>2000</v>
      </c>
      <c r="C10654" s="23">
        <v>0.9</v>
      </c>
      <c r="D10654" s="23">
        <v>1000</v>
      </c>
      <c r="E10654" s="23">
        <v>5</v>
      </c>
      <c r="F10654" s="23">
        <v>60</v>
      </c>
      <c r="G10654" s="23">
        <v>5</v>
      </c>
      <c r="H10654" s="25">
        <v>22.275905609999999</v>
      </c>
    </row>
    <row r="10655" spans="1:8">
      <c r="A10655" s="23">
        <v>10652</v>
      </c>
      <c r="B10655" s="23">
        <v>2000</v>
      </c>
      <c r="C10655" s="23">
        <v>0.9</v>
      </c>
      <c r="D10655" s="23">
        <v>1000</v>
      </c>
      <c r="E10655" s="23">
        <v>5</v>
      </c>
      <c r="F10655" s="23">
        <v>60</v>
      </c>
      <c r="G10655" s="23">
        <v>10</v>
      </c>
      <c r="H10655" s="25">
        <v>21.061111449999999</v>
      </c>
    </row>
    <row r="10656" spans="1:8">
      <c r="A10656" s="23">
        <v>10653</v>
      </c>
      <c r="B10656" s="23">
        <v>2000</v>
      </c>
      <c r="C10656" s="23">
        <v>0.9</v>
      </c>
      <c r="D10656" s="23">
        <v>1000</v>
      </c>
      <c r="E10656" s="23">
        <v>5</v>
      </c>
      <c r="F10656" s="23">
        <v>60</v>
      </c>
      <c r="G10656" s="23">
        <v>40</v>
      </c>
      <c r="H10656" s="25">
        <v>18.493440629999998</v>
      </c>
    </row>
    <row r="10657" spans="1:8">
      <c r="A10657" s="23">
        <v>10654</v>
      </c>
      <c r="B10657" s="23">
        <v>2000</v>
      </c>
      <c r="C10657" s="23">
        <v>0.9</v>
      </c>
      <c r="D10657" s="23">
        <v>1000</v>
      </c>
      <c r="E10657" s="23">
        <v>5</v>
      </c>
      <c r="F10657" s="23">
        <v>60</v>
      </c>
      <c r="G10657" s="23">
        <v>70</v>
      </c>
      <c r="H10657" s="25">
        <v>17.031650540000001</v>
      </c>
    </row>
    <row r="10658" spans="1:8">
      <c r="A10658" s="23">
        <v>10655</v>
      </c>
      <c r="B10658" s="23">
        <v>2000</v>
      </c>
      <c r="C10658" s="23">
        <v>0.9</v>
      </c>
      <c r="D10658" s="23">
        <v>1000</v>
      </c>
      <c r="E10658" s="23">
        <v>5</v>
      </c>
      <c r="F10658" s="23">
        <v>60</v>
      </c>
      <c r="G10658" s="23">
        <v>100</v>
      </c>
      <c r="H10658" s="25">
        <v>15.88297272</v>
      </c>
    </row>
    <row r="10659" spans="1:8">
      <c r="A10659" s="23">
        <v>10656</v>
      </c>
      <c r="B10659" s="23">
        <v>2000</v>
      </c>
      <c r="C10659" s="23">
        <v>0.9</v>
      </c>
      <c r="D10659" s="23">
        <v>1000</v>
      </c>
      <c r="E10659" s="23">
        <v>10</v>
      </c>
      <c r="F10659" s="23">
        <v>0</v>
      </c>
      <c r="G10659" s="23">
        <v>0</v>
      </c>
      <c r="H10659" s="25">
        <v>35.040046689999997</v>
      </c>
    </row>
    <row r="10660" spans="1:8">
      <c r="A10660" s="23">
        <v>10657</v>
      </c>
      <c r="B10660" s="23">
        <v>2000</v>
      </c>
      <c r="C10660" s="23">
        <v>0.9</v>
      </c>
      <c r="D10660" s="23">
        <v>1000</v>
      </c>
      <c r="E10660" s="23">
        <v>10</v>
      </c>
      <c r="F10660" s="23">
        <v>0</v>
      </c>
      <c r="G10660" s="23">
        <v>5</v>
      </c>
      <c r="H10660" s="25">
        <v>32.129074099999997</v>
      </c>
    </row>
    <row r="10661" spans="1:8">
      <c r="A10661" s="23">
        <v>10658</v>
      </c>
      <c r="B10661" s="23">
        <v>2000</v>
      </c>
      <c r="C10661" s="23">
        <v>0.9</v>
      </c>
      <c r="D10661" s="23">
        <v>1000</v>
      </c>
      <c r="E10661" s="23">
        <v>10</v>
      </c>
      <c r="F10661" s="23">
        <v>0</v>
      </c>
      <c r="G10661" s="23">
        <v>10</v>
      </c>
      <c r="H10661" s="25">
        <v>30.429248810000001</v>
      </c>
    </row>
    <row r="10662" spans="1:8">
      <c r="A10662" s="23">
        <v>10659</v>
      </c>
      <c r="B10662" s="23">
        <v>2000</v>
      </c>
      <c r="C10662" s="23">
        <v>0.9</v>
      </c>
      <c r="D10662" s="23">
        <v>1000</v>
      </c>
      <c r="E10662" s="23">
        <v>10</v>
      </c>
      <c r="F10662" s="23">
        <v>0</v>
      </c>
      <c r="G10662" s="23">
        <v>40</v>
      </c>
      <c r="H10662" s="25">
        <v>26.704608919999998</v>
      </c>
    </row>
    <row r="10663" spans="1:8">
      <c r="A10663" s="23">
        <v>10660</v>
      </c>
      <c r="B10663" s="23">
        <v>2000</v>
      </c>
      <c r="C10663" s="23">
        <v>0.9</v>
      </c>
      <c r="D10663" s="23">
        <v>1000</v>
      </c>
      <c r="E10663" s="23">
        <v>10</v>
      </c>
      <c r="F10663" s="23">
        <v>0</v>
      </c>
      <c r="G10663" s="23">
        <v>70</v>
      </c>
      <c r="H10663" s="25">
        <v>24.590511320000001</v>
      </c>
    </row>
    <row r="10664" spans="1:8">
      <c r="A10664" s="23">
        <v>10661</v>
      </c>
      <c r="B10664" s="23">
        <v>2000</v>
      </c>
      <c r="C10664" s="23">
        <v>0.9</v>
      </c>
      <c r="D10664" s="23">
        <v>1000</v>
      </c>
      <c r="E10664" s="23">
        <v>10</v>
      </c>
      <c r="F10664" s="23">
        <v>0</v>
      </c>
      <c r="G10664" s="23">
        <v>100</v>
      </c>
      <c r="H10664" s="25">
        <v>22.836906429999999</v>
      </c>
    </row>
    <row r="10665" spans="1:8">
      <c r="A10665" s="23">
        <v>10662</v>
      </c>
      <c r="B10665" s="23">
        <v>2000</v>
      </c>
      <c r="C10665" s="23">
        <v>0.9</v>
      </c>
      <c r="D10665" s="23">
        <v>1000</v>
      </c>
      <c r="E10665" s="23">
        <v>10</v>
      </c>
      <c r="F10665" s="23">
        <v>30</v>
      </c>
      <c r="G10665" s="23">
        <v>0</v>
      </c>
      <c r="H10665" s="25">
        <v>32.800434109999998</v>
      </c>
    </row>
    <row r="10666" spans="1:8">
      <c r="A10666" s="23">
        <v>10663</v>
      </c>
      <c r="B10666" s="23">
        <v>2000</v>
      </c>
      <c r="C10666" s="23">
        <v>0.9</v>
      </c>
      <c r="D10666" s="23">
        <v>1000</v>
      </c>
      <c r="E10666" s="23">
        <v>10</v>
      </c>
      <c r="F10666" s="23">
        <v>30</v>
      </c>
      <c r="G10666" s="23">
        <v>5</v>
      </c>
      <c r="H10666" s="25">
        <v>29.90419769</v>
      </c>
    </row>
    <row r="10667" spans="1:8">
      <c r="A10667" s="23">
        <v>10664</v>
      </c>
      <c r="B10667" s="23">
        <v>2000</v>
      </c>
      <c r="C10667" s="23">
        <v>0.9</v>
      </c>
      <c r="D10667" s="23">
        <v>1000</v>
      </c>
      <c r="E10667" s="23">
        <v>10</v>
      </c>
      <c r="F10667" s="23">
        <v>30</v>
      </c>
      <c r="G10667" s="23">
        <v>10</v>
      </c>
      <c r="H10667" s="25">
        <v>28.331640239999999</v>
      </c>
    </row>
    <row r="10668" spans="1:8">
      <c r="A10668" s="23">
        <v>10665</v>
      </c>
      <c r="B10668" s="23">
        <v>2000</v>
      </c>
      <c r="C10668" s="23">
        <v>0.9</v>
      </c>
      <c r="D10668" s="23">
        <v>1000</v>
      </c>
      <c r="E10668" s="23">
        <v>10</v>
      </c>
      <c r="F10668" s="23">
        <v>30</v>
      </c>
      <c r="G10668" s="23">
        <v>40</v>
      </c>
      <c r="H10668" s="25">
        <v>24.89529228</v>
      </c>
    </row>
    <row r="10669" spans="1:8">
      <c r="A10669" s="23">
        <v>10666</v>
      </c>
      <c r="B10669" s="23">
        <v>2000</v>
      </c>
      <c r="C10669" s="23">
        <v>0.9</v>
      </c>
      <c r="D10669" s="23">
        <v>1000</v>
      </c>
      <c r="E10669" s="23">
        <v>10</v>
      </c>
      <c r="F10669" s="23">
        <v>30</v>
      </c>
      <c r="G10669" s="23">
        <v>70</v>
      </c>
      <c r="H10669" s="25">
        <v>22.877109529999998</v>
      </c>
    </row>
    <row r="10670" spans="1:8">
      <c r="A10670" s="23">
        <v>10667</v>
      </c>
      <c r="B10670" s="23">
        <v>2000</v>
      </c>
      <c r="C10670" s="23">
        <v>0.9</v>
      </c>
      <c r="D10670" s="23">
        <v>1000</v>
      </c>
      <c r="E10670" s="23">
        <v>10</v>
      </c>
      <c r="F10670" s="23">
        <v>30</v>
      </c>
      <c r="G10670" s="23">
        <v>100</v>
      </c>
      <c r="H10670" s="25">
        <v>21.211675639999999</v>
      </c>
    </row>
    <row r="10671" spans="1:8">
      <c r="A10671" s="23">
        <v>10668</v>
      </c>
      <c r="B10671" s="23">
        <v>2000</v>
      </c>
      <c r="C10671" s="23">
        <v>0.9</v>
      </c>
      <c r="D10671" s="23">
        <v>1000</v>
      </c>
      <c r="E10671" s="23">
        <v>10</v>
      </c>
      <c r="F10671" s="23">
        <v>60</v>
      </c>
      <c r="G10671" s="23">
        <v>0</v>
      </c>
      <c r="H10671" s="25">
        <v>25.42257309</v>
      </c>
    </row>
    <row r="10672" spans="1:8">
      <c r="A10672" s="23">
        <v>10669</v>
      </c>
      <c r="B10672" s="23">
        <v>2000</v>
      </c>
      <c r="C10672" s="23">
        <v>0.9</v>
      </c>
      <c r="D10672" s="23">
        <v>1000</v>
      </c>
      <c r="E10672" s="23">
        <v>10</v>
      </c>
      <c r="F10672" s="23">
        <v>60</v>
      </c>
      <c r="G10672" s="23">
        <v>5</v>
      </c>
      <c r="H10672" s="25">
        <v>22.647037510000001</v>
      </c>
    </row>
    <row r="10673" spans="1:8">
      <c r="A10673" s="23">
        <v>10670</v>
      </c>
      <c r="B10673" s="23">
        <v>2000</v>
      </c>
      <c r="C10673" s="23">
        <v>0.9</v>
      </c>
      <c r="D10673" s="23">
        <v>1000</v>
      </c>
      <c r="E10673" s="23">
        <v>10</v>
      </c>
      <c r="F10673" s="23">
        <v>60</v>
      </c>
      <c r="G10673" s="23">
        <v>10</v>
      </c>
      <c r="H10673" s="25">
        <v>21.392480849999998</v>
      </c>
    </row>
    <row r="10674" spans="1:8">
      <c r="A10674" s="23">
        <v>10671</v>
      </c>
      <c r="B10674" s="23">
        <v>2000</v>
      </c>
      <c r="C10674" s="23">
        <v>0.9</v>
      </c>
      <c r="D10674" s="23">
        <v>1000</v>
      </c>
      <c r="E10674" s="23">
        <v>10</v>
      </c>
      <c r="F10674" s="23">
        <v>60</v>
      </c>
      <c r="G10674" s="23">
        <v>40</v>
      </c>
      <c r="H10674" s="25">
        <v>18.736381529999999</v>
      </c>
    </row>
    <row r="10675" spans="1:8">
      <c r="A10675" s="23">
        <v>10672</v>
      </c>
      <c r="B10675" s="23">
        <v>2000</v>
      </c>
      <c r="C10675" s="23">
        <v>0.9</v>
      </c>
      <c r="D10675" s="23">
        <v>1000</v>
      </c>
      <c r="E10675" s="23">
        <v>10</v>
      </c>
      <c r="F10675" s="23">
        <v>60</v>
      </c>
      <c r="G10675" s="23">
        <v>70</v>
      </c>
      <c r="H10675" s="25">
        <v>17.229637149999999</v>
      </c>
    </row>
    <row r="10676" spans="1:8">
      <c r="A10676" s="23">
        <v>10673</v>
      </c>
      <c r="B10676" s="23">
        <v>2000</v>
      </c>
      <c r="C10676" s="23">
        <v>0.9</v>
      </c>
      <c r="D10676" s="23">
        <v>1000</v>
      </c>
      <c r="E10676" s="23">
        <v>10</v>
      </c>
      <c r="F10676" s="23">
        <v>60</v>
      </c>
      <c r="G10676" s="23">
        <v>100</v>
      </c>
      <c r="H10676" s="25">
        <v>16.05150604</v>
      </c>
    </row>
    <row r="10677" spans="1:8">
      <c r="A10677" s="23">
        <v>10674</v>
      </c>
      <c r="B10677" s="23">
        <v>2000</v>
      </c>
      <c r="C10677" s="23">
        <v>0.9</v>
      </c>
      <c r="D10677" s="23">
        <v>1000</v>
      </c>
      <c r="E10677" s="23">
        <v>20</v>
      </c>
      <c r="F10677" s="23">
        <v>0</v>
      </c>
      <c r="G10677" s="23">
        <v>0</v>
      </c>
      <c r="H10677" s="25">
        <v>35.435829159999997</v>
      </c>
    </row>
    <row r="10678" spans="1:8">
      <c r="A10678" s="23">
        <v>10675</v>
      </c>
      <c r="B10678" s="23">
        <v>2000</v>
      </c>
      <c r="C10678" s="23">
        <v>0.9</v>
      </c>
      <c r="D10678" s="23">
        <v>1000</v>
      </c>
      <c r="E10678" s="23">
        <v>20</v>
      </c>
      <c r="F10678" s="23">
        <v>0</v>
      </c>
      <c r="G10678" s="23">
        <v>5</v>
      </c>
      <c r="H10678" s="25">
        <v>32.461868289999998</v>
      </c>
    </row>
    <row r="10679" spans="1:8">
      <c r="A10679" s="23">
        <v>10676</v>
      </c>
      <c r="B10679" s="23">
        <v>2000</v>
      </c>
      <c r="C10679" s="23">
        <v>0.9</v>
      </c>
      <c r="D10679" s="23">
        <v>1000</v>
      </c>
      <c r="E10679" s="23">
        <v>20</v>
      </c>
      <c r="F10679" s="23">
        <v>0</v>
      </c>
      <c r="G10679" s="23">
        <v>10</v>
      </c>
      <c r="H10679" s="25">
        <v>30.739507679999999</v>
      </c>
    </row>
    <row r="10680" spans="1:8">
      <c r="A10680" s="23">
        <v>10677</v>
      </c>
      <c r="B10680" s="23">
        <v>2000</v>
      </c>
      <c r="C10680" s="23">
        <v>0.9</v>
      </c>
      <c r="D10680" s="23">
        <v>1000</v>
      </c>
      <c r="E10680" s="23">
        <v>20</v>
      </c>
      <c r="F10680" s="23">
        <v>0</v>
      </c>
      <c r="G10680" s="23">
        <v>40</v>
      </c>
      <c r="H10680" s="25">
        <v>26.934333800000001</v>
      </c>
    </row>
    <row r="10681" spans="1:8">
      <c r="A10681" s="23">
        <v>10678</v>
      </c>
      <c r="B10681" s="23">
        <v>2000</v>
      </c>
      <c r="C10681" s="23">
        <v>0.9</v>
      </c>
      <c r="D10681" s="23">
        <v>1000</v>
      </c>
      <c r="E10681" s="23">
        <v>20</v>
      </c>
      <c r="F10681" s="23">
        <v>0</v>
      </c>
      <c r="G10681" s="23">
        <v>70</v>
      </c>
      <c r="H10681" s="25">
        <v>24.779077529999999</v>
      </c>
    </row>
    <row r="10682" spans="1:8">
      <c r="A10682" s="23">
        <v>10679</v>
      </c>
      <c r="B10682" s="23">
        <v>2000</v>
      </c>
      <c r="C10682" s="23">
        <v>0.9</v>
      </c>
      <c r="D10682" s="23">
        <v>1000</v>
      </c>
      <c r="E10682" s="23">
        <v>20</v>
      </c>
      <c r="F10682" s="23">
        <v>0</v>
      </c>
      <c r="G10682" s="23">
        <v>100</v>
      </c>
      <c r="H10682" s="25">
        <v>23.005426409999998</v>
      </c>
    </row>
    <row r="10683" spans="1:8">
      <c r="A10683" s="23">
        <v>10680</v>
      </c>
      <c r="B10683" s="23">
        <v>2000</v>
      </c>
      <c r="C10683" s="23">
        <v>0.9</v>
      </c>
      <c r="D10683" s="23">
        <v>1000</v>
      </c>
      <c r="E10683" s="23">
        <v>20</v>
      </c>
      <c r="F10683" s="23">
        <v>30</v>
      </c>
      <c r="G10683" s="23">
        <v>0</v>
      </c>
      <c r="H10683" s="25">
        <v>33.138813020000001</v>
      </c>
    </row>
    <row r="10684" spans="1:8">
      <c r="A10684" s="23">
        <v>10681</v>
      </c>
      <c r="B10684" s="23">
        <v>2000</v>
      </c>
      <c r="C10684" s="23">
        <v>0.9</v>
      </c>
      <c r="D10684" s="23">
        <v>1000</v>
      </c>
      <c r="E10684" s="23">
        <v>20</v>
      </c>
      <c r="F10684" s="23">
        <v>30</v>
      </c>
      <c r="G10684" s="23">
        <v>5</v>
      </c>
      <c r="H10684" s="25">
        <v>30.198383329999999</v>
      </c>
    </row>
    <row r="10685" spans="1:8">
      <c r="A10685" s="23">
        <v>10682</v>
      </c>
      <c r="B10685" s="23">
        <v>2000</v>
      </c>
      <c r="C10685" s="23">
        <v>0.9</v>
      </c>
      <c r="D10685" s="23">
        <v>1000</v>
      </c>
      <c r="E10685" s="23">
        <v>20</v>
      </c>
      <c r="F10685" s="23">
        <v>30</v>
      </c>
      <c r="G10685" s="23">
        <v>10</v>
      </c>
      <c r="H10685" s="25">
        <v>28.59494591</v>
      </c>
    </row>
    <row r="10686" spans="1:8">
      <c r="A10686" s="23">
        <v>10683</v>
      </c>
      <c r="B10686" s="23">
        <v>2000</v>
      </c>
      <c r="C10686" s="23">
        <v>0.9</v>
      </c>
      <c r="D10686" s="23">
        <v>1000</v>
      </c>
      <c r="E10686" s="23">
        <v>20</v>
      </c>
      <c r="F10686" s="23">
        <v>30</v>
      </c>
      <c r="G10686" s="23">
        <v>40</v>
      </c>
      <c r="H10686" s="25">
        <v>25.090942380000001</v>
      </c>
    </row>
    <row r="10687" spans="1:8">
      <c r="A10687" s="23">
        <v>10684</v>
      </c>
      <c r="B10687" s="23">
        <v>2000</v>
      </c>
      <c r="C10687" s="23">
        <v>0.9</v>
      </c>
      <c r="D10687" s="23">
        <v>1000</v>
      </c>
      <c r="E10687" s="23">
        <v>20</v>
      </c>
      <c r="F10687" s="23">
        <v>30</v>
      </c>
      <c r="G10687" s="23">
        <v>70</v>
      </c>
      <c r="H10687" s="25">
        <v>23.047885900000001</v>
      </c>
    </row>
    <row r="10688" spans="1:8">
      <c r="A10688" s="23">
        <v>10685</v>
      </c>
      <c r="B10688" s="23">
        <v>2000</v>
      </c>
      <c r="C10688" s="23">
        <v>0.9</v>
      </c>
      <c r="D10688" s="23">
        <v>1000</v>
      </c>
      <c r="E10688" s="23">
        <v>20</v>
      </c>
      <c r="F10688" s="23">
        <v>30</v>
      </c>
      <c r="G10688" s="23">
        <v>100</v>
      </c>
      <c r="H10688" s="25">
        <v>21.35489845</v>
      </c>
    </row>
    <row r="10689" spans="1:8">
      <c r="A10689" s="23">
        <v>10686</v>
      </c>
      <c r="B10689" s="23">
        <v>2000</v>
      </c>
      <c r="C10689" s="23">
        <v>0.9</v>
      </c>
      <c r="D10689" s="23">
        <v>1000</v>
      </c>
      <c r="E10689" s="23">
        <v>20</v>
      </c>
      <c r="F10689" s="23">
        <v>60</v>
      </c>
      <c r="G10689" s="23">
        <v>0</v>
      </c>
      <c r="H10689" s="25">
        <v>25.61781311</v>
      </c>
    </row>
    <row r="10690" spans="1:8">
      <c r="A10690" s="23">
        <v>10687</v>
      </c>
      <c r="B10690" s="23">
        <v>2000</v>
      </c>
      <c r="C10690" s="23">
        <v>0.9</v>
      </c>
      <c r="D10690" s="23">
        <v>1000</v>
      </c>
      <c r="E10690" s="23">
        <v>20</v>
      </c>
      <c r="F10690" s="23">
        <v>60</v>
      </c>
      <c r="G10690" s="23">
        <v>5</v>
      </c>
      <c r="H10690" s="25">
        <v>22.81501579</v>
      </c>
    </row>
    <row r="10691" spans="1:8">
      <c r="A10691" s="23">
        <v>10688</v>
      </c>
      <c r="B10691" s="23">
        <v>2000</v>
      </c>
      <c r="C10691" s="23">
        <v>0.9</v>
      </c>
      <c r="D10691" s="23">
        <v>1000</v>
      </c>
      <c r="E10691" s="23">
        <v>20</v>
      </c>
      <c r="F10691" s="23">
        <v>60</v>
      </c>
      <c r="G10691" s="23">
        <v>10</v>
      </c>
      <c r="H10691" s="25">
        <v>21.542961120000001</v>
      </c>
    </row>
    <row r="10692" spans="1:8">
      <c r="A10692" s="23">
        <v>10689</v>
      </c>
      <c r="B10692" s="23">
        <v>2000</v>
      </c>
      <c r="C10692" s="23">
        <v>0.9</v>
      </c>
      <c r="D10692" s="23">
        <v>1000</v>
      </c>
      <c r="E10692" s="23">
        <v>20</v>
      </c>
      <c r="F10692" s="23">
        <v>60</v>
      </c>
      <c r="G10692" s="23">
        <v>40</v>
      </c>
      <c r="H10692" s="25">
        <v>18.84763336</v>
      </c>
    </row>
    <row r="10693" spans="1:8">
      <c r="A10693" s="23">
        <v>10690</v>
      </c>
      <c r="B10693" s="23">
        <v>2000</v>
      </c>
      <c r="C10693" s="23">
        <v>0.9</v>
      </c>
      <c r="D10693" s="23">
        <v>1000</v>
      </c>
      <c r="E10693" s="23">
        <v>20</v>
      </c>
      <c r="F10693" s="23">
        <v>60</v>
      </c>
      <c r="G10693" s="23">
        <v>70</v>
      </c>
      <c r="H10693" s="25">
        <v>17.32090569</v>
      </c>
    </row>
    <row r="10694" spans="1:8">
      <c r="A10694" s="23">
        <v>10691</v>
      </c>
      <c r="B10694" s="23">
        <v>2000</v>
      </c>
      <c r="C10694" s="23">
        <v>0.9</v>
      </c>
      <c r="D10694" s="23">
        <v>1000</v>
      </c>
      <c r="E10694" s="23">
        <v>20</v>
      </c>
      <c r="F10694" s="23">
        <v>60</v>
      </c>
      <c r="G10694" s="23">
        <v>100</v>
      </c>
      <c r="H10694" s="25">
        <v>16.127849579999999</v>
      </c>
    </row>
    <row r="10695" spans="1:8">
      <c r="A10695" s="23">
        <v>10692</v>
      </c>
      <c r="B10695" s="23">
        <v>2000</v>
      </c>
      <c r="C10695" s="23">
        <v>0.9</v>
      </c>
      <c r="D10695" s="23">
        <v>1000</v>
      </c>
      <c r="E10695" s="23">
        <v>50</v>
      </c>
      <c r="F10695" s="23">
        <v>0</v>
      </c>
      <c r="G10695" s="23">
        <v>0</v>
      </c>
      <c r="H10695" s="25">
        <v>35.652957919999999</v>
      </c>
    </row>
    <row r="10696" spans="1:8">
      <c r="A10696" s="23">
        <v>10693</v>
      </c>
      <c r="B10696" s="23">
        <v>2000</v>
      </c>
      <c r="C10696" s="23">
        <v>0.9</v>
      </c>
      <c r="D10696" s="23">
        <v>1000</v>
      </c>
      <c r="E10696" s="23">
        <v>50</v>
      </c>
      <c r="F10696" s="23">
        <v>0</v>
      </c>
      <c r="G10696" s="23">
        <v>5</v>
      </c>
      <c r="H10696" s="25">
        <v>32.645812990000003</v>
      </c>
    </row>
    <row r="10697" spans="1:8">
      <c r="A10697" s="23">
        <v>10694</v>
      </c>
      <c r="B10697" s="23">
        <v>2000</v>
      </c>
      <c r="C10697" s="23">
        <v>0.9</v>
      </c>
      <c r="D10697" s="23">
        <v>1000</v>
      </c>
      <c r="E10697" s="23">
        <v>50</v>
      </c>
      <c r="F10697" s="23">
        <v>0</v>
      </c>
      <c r="G10697" s="23">
        <v>10</v>
      </c>
      <c r="H10697" s="25">
        <v>30.91156578</v>
      </c>
    </row>
    <row r="10698" spans="1:8">
      <c r="A10698" s="23">
        <v>10695</v>
      </c>
      <c r="B10698" s="23">
        <v>2000</v>
      </c>
      <c r="C10698" s="23">
        <v>0.9</v>
      </c>
      <c r="D10698" s="23">
        <v>1000</v>
      </c>
      <c r="E10698" s="23">
        <v>50</v>
      </c>
      <c r="F10698" s="23">
        <v>0</v>
      </c>
      <c r="G10698" s="23">
        <v>40</v>
      </c>
      <c r="H10698" s="25">
        <v>27.06264114</v>
      </c>
    </row>
    <row r="10699" spans="1:8">
      <c r="A10699" s="23">
        <v>10696</v>
      </c>
      <c r="B10699" s="23">
        <v>2000</v>
      </c>
      <c r="C10699" s="23">
        <v>0.9</v>
      </c>
      <c r="D10699" s="23">
        <v>1000</v>
      </c>
      <c r="E10699" s="23">
        <v>50</v>
      </c>
      <c r="F10699" s="23">
        <v>0</v>
      </c>
      <c r="G10699" s="23">
        <v>70</v>
      </c>
      <c r="H10699" s="25">
        <v>24.884971620000002</v>
      </c>
    </row>
    <row r="10700" spans="1:8">
      <c r="A10700" s="23">
        <v>10697</v>
      </c>
      <c r="B10700" s="23">
        <v>2000</v>
      </c>
      <c r="C10700" s="23">
        <v>0.9</v>
      </c>
      <c r="D10700" s="23">
        <v>1000</v>
      </c>
      <c r="E10700" s="23">
        <v>50</v>
      </c>
      <c r="F10700" s="23">
        <v>0</v>
      </c>
      <c r="G10700" s="23">
        <v>100</v>
      </c>
      <c r="H10700" s="25">
        <v>23.10043907</v>
      </c>
    </row>
    <row r="10701" spans="1:8">
      <c r="A10701" s="23">
        <v>10698</v>
      </c>
      <c r="B10701" s="23">
        <v>2000</v>
      </c>
      <c r="C10701" s="23">
        <v>0.9</v>
      </c>
      <c r="D10701" s="23">
        <v>1000</v>
      </c>
      <c r="E10701" s="23">
        <v>50</v>
      </c>
      <c r="F10701" s="23">
        <v>30</v>
      </c>
      <c r="G10701" s="23">
        <v>0</v>
      </c>
      <c r="H10701" s="25">
        <v>33.325405119999999</v>
      </c>
    </row>
    <row r="10702" spans="1:8">
      <c r="A10702" s="23">
        <v>10699</v>
      </c>
      <c r="B10702" s="23">
        <v>2000</v>
      </c>
      <c r="C10702" s="23">
        <v>0.9</v>
      </c>
      <c r="D10702" s="23">
        <v>1000</v>
      </c>
      <c r="E10702" s="23">
        <v>50</v>
      </c>
      <c r="F10702" s="23">
        <v>30</v>
      </c>
      <c r="G10702" s="23">
        <v>5</v>
      </c>
      <c r="H10702" s="25">
        <v>30.36162758</v>
      </c>
    </row>
    <row r="10703" spans="1:8">
      <c r="A10703" s="23">
        <v>10700</v>
      </c>
      <c r="B10703" s="23">
        <v>2000</v>
      </c>
      <c r="C10703" s="23">
        <v>0.9</v>
      </c>
      <c r="D10703" s="23">
        <v>1000</v>
      </c>
      <c r="E10703" s="23">
        <v>50</v>
      </c>
      <c r="F10703" s="23">
        <v>30</v>
      </c>
      <c r="G10703" s="23">
        <v>10</v>
      </c>
      <c r="H10703" s="25">
        <v>28.741502759999999</v>
      </c>
    </row>
    <row r="10704" spans="1:8">
      <c r="A10704" s="23">
        <v>10701</v>
      </c>
      <c r="B10704" s="23">
        <v>2000</v>
      </c>
      <c r="C10704" s="23">
        <v>0.9</v>
      </c>
      <c r="D10704" s="23">
        <v>1000</v>
      </c>
      <c r="E10704" s="23">
        <v>50</v>
      </c>
      <c r="F10704" s="23">
        <v>30</v>
      </c>
      <c r="G10704" s="23">
        <v>40</v>
      </c>
      <c r="H10704" s="25">
        <v>25.200733190000001</v>
      </c>
    </row>
    <row r="10705" spans="1:8">
      <c r="A10705" s="23">
        <v>10702</v>
      </c>
      <c r="B10705" s="23">
        <v>2000</v>
      </c>
      <c r="C10705" s="23">
        <v>0.9</v>
      </c>
      <c r="D10705" s="23">
        <v>1000</v>
      </c>
      <c r="E10705" s="23">
        <v>50</v>
      </c>
      <c r="F10705" s="23">
        <v>30</v>
      </c>
      <c r="G10705" s="23">
        <v>70</v>
      </c>
      <c r="H10705" s="25">
        <v>23.14417267</v>
      </c>
    </row>
    <row r="10706" spans="1:8">
      <c r="A10706" s="23">
        <v>10703</v>
      </c>
      <c r="B10706" s="23">
        <v>2000</v>
      </c>
      <c r="C10706" s="23">
        <v>0.9</v>
      </c>
      <c r="D10706" s="23">
        <v>1000</v>
      </c>
      <c r="E10706" s="23">
        <v>50</v>
      </c>
      <c r="F10706" s="23">
        <v>30</v>
      </c>
      <c r="G10706" s="23">
        <v>100</v>
      </c>
      <c r="H10706" s="25">
        <v>21.435871120000002</v>
      </c>
    </row>
    <row r="10707" spans="1:8">
      <c r="A10707" s="23">
        <v>10704</v>
      </c>
      <c r="B10707" s="23">
        <v>2000</v>
      </c>
      <c r="C10707" s="23">
        <v>0.9</v>
      </c>
      <c r="D10707" s="23">
        <v>1000</v>
      </c>
      <c r="E10707" s="23">
        <v>50</v>
      </c>
      <c r="F10707" s="23">
        <v>60</v>
      </c>
      <c r="G10707" s="23">
        <v>0</v>
      </c>
      <c r="H10707" s="25">
        <v>25.72713852</v>
      </c>
    </row>
    <row r="10708" spans="1:8">
      <c r="A10708" s="23">
        <v>10705</v>
      </c>
      <c r="B10708" s="23">
        <v>2000</v>
      </c>
      <c r="C10708" s="23">
        <v>0.9</v>
      </c>
      <c r="D10708" s="23">
        <v>1000</v>
      </c>
      <c r="E10708" s="23">
        <v>50</v>
      </c>
      <c r="F10708" s="23">
        <v>60</v>
      </c>
      <c r="G10708" s="23">
        <v>5</v>
      </c>
      <c r="H10708" s="25">
        <v>22.90977097</v>
      </c>
    </row>
    <row r="10709" spans="1:8">
      <c r="A10709" s="23">
        <v>10706</v>
      </c>
      <c r="B10709" s="23">
        <v>2000</v>
      </c>
      <c r="C10709" s="23">
        <v>0.9</v>
      </c>
      <c r="D10709" s="23">
        <v>1000</v>
      </c>
      <c r="E10709" s="23">
        <v>50</v>
      </c>
      <c r="F10709" s="23">
        <v>60</v>
      </c>
      <c r="G10709" s="23">
        <v>10</v>
      </c>
      <c r="H10709" s="25">
        <v>21.628040309999999</v>
      </c>
    </row>
    <row r="10710" spans="1:8">
      <c r="A10710" s="23">
        <v>10707</v>
      </c>
      <c r="B10710" s="23">
        <v>2000</v>
      </c>
      <c r="C10710" s="23">
        <v>0.9</v>
      </c>
      <c r="D10710" s="23">
        <v>1000</v>
      </c>
      <c r="E10710" s="23">
        <v>50</v>
      </c>
      <c r="F10710" s="23">
        <v>60</v>
      </c>
      <c r="G10710" s="23">
        <v>40</v>
      </c>
      <c r="H10710" s="25">
        <v>18.910900120000001</v>
      </c>
    </row>
    <row r="10711" spans="1:8">
      <c r="A10711" s="23">
        <v>10708</v>
      </c>
      <c r="B10711" s="23">
        <v>2000</v>
      </c>
      <c r="C10711" s="23">
        <v>0.9</v>
      </c>
      <c r="D10711" s="23">
        <v>1000</v>
      </c>
      <c r="E10711" s="23">
        <v>50</v>
      </c>
      <c r="F10711" s="23">
        <v>60</v>
      </c>
      <c r="G10711" s="23">
        <v>70</v>
      </c>
      <c r="H10711" s="25">
        <v>17.37303734</v>
      </c>
    </row>
    <row r="10712" spans="1:8">
      <c r="A10712" s="23">
        <v>10709</v>
      </c>
      <c r="B10712" s="23">
        <v>2000</v>
      </c>
      <c r="C10712" s="23">
        <v>0.9</v>
      </c>
      <c r="D10712" s="23">
        <v>1000</v>
      </c>
      <c r="E10712" s="23">
        <v>50</v>
      </c>
      <c r="F10712" s="23">
        <v>60</v>
      </c>
      <c r="G10712" s="23">
        <v>100</v>
      </c>
      <c r="H10712" s="25">
        <v>16.171638489999999</v>
      </c>
    </row>
    <row r="10713" spans="1:8">
      <c r="A10713" s="23">
        <v>10710</v>
      </c>
      <c r="B10713" s="23">
        <v>2000</v>
      </c>
      <c r="C10713" s="23">
        <v>0.9</v>
      </c>
      <c r="D10713" s="23">
        <v>3000</v>
      </c>
      <c r="E10713" s="23">
        <v>1</v>
      </c>
      <c r="F10713" s="23">
        <v>0</v>
      </c>
      <c r="G10713" s="23">
        <v>0</v>
      </c>
      <c r="H10713" s="25">
        <v>31.57043839</v>
      </c>
    </row>
    <row r="10714" spans="1:8">
      <c r="A10714" s="23">
        <v>10711</v>
      </c>
      <c r="B10714" s="23">
        <v>2000</v>
      </c>
      <c r="C10714" s="23">
        <v>0.9</v>
      </c>
      <c r="D10714" s="23">
        <v>3000</v>
      </c>
      <c r="E10714" s="23">
        <v>1</v>
      </c>
      <c r="F10714" s="23">
        <v>0</v>
      </c>
      <c r="G10714" s="23">
        <v>5</v>
      </c>
      <c r="H10714" s="25">
        <v>29.199661259999999</v>
      </c>
    </row>
    <row r="10715" spans="1:8">
      <c r="A10715" s="23">
        <v>10712</v>
      </c>
      <c r="B10715" s="23">
        <v>2000</v>
      </c>
      <c r="C10715" s="23">
        <v>0.9</v>
      </c>
      <c r="D10715" s="23">
        <v>3000</v>
      </c>
      <c r="E10715" s="23">
        <v>1</v>
      </c>
      <c r="F10715" s="23">
        <v>0</v>
      </c>
      <c r="G10715" s="23">
        <v>10</v>
      </c>
      <c r="H10715" s="25">
        <v>27.8470993</v>
      </c>
    </row>
    <row r="10716" spans="1:8">
      <c r="A10716" s="23">
        <v>10713</v>
      </c>
      <c r="B10716" s="23">
        <v>2000</v>
      </c>
      <c r="C10716" s="23">
        <v>0.9</v>
      </c>
      <c r="D10716" s="23">
        <v>3000</v>
      </c>
      <c r="E10716" s="23">
        <v>1</v>
      </c>
      <c r="F10716" s="23">
        <v>0</v>
      </c>
      <c r="G10716" s="23">
        <v>40</v>
      </c>
      <c r="H10716" s="25">
        <v>24.829723359999999</v>
      </c>
    </row>
    <row r="10717" spans="1:8">
      <c r="A10717" s="23">
        <v>10714</v>
      </c>
      <c r="B10717" s="23">
        <v>2000</v>
      </c>
      <c r="C10717" s="23">
        <v>0.9</v>
      </c>
      <c r="D10717" s="23">
        <v>3000</v>
      </c>
      <c r="E10717" s="23">
        <v>1</v>
      </c>
      <c r="F10717" s="23">
        <v>0</v>
      </c>
      <c r="G10717" s="23">
        <v>70</v>
      </c>
      <c r="H10717" s="25">
        <v>23.05470085</v>
      </c>
    </row>
    <row r="10718" spans="1:8">
      <c r="A10718" s="23">
        <v>10715</v>
      </c>
      <c r="B10718" s="23">
        <v>2000</v>
      </c>
      <c r="C10718" s="23">
        <v>0.9</v>
      </c>
      <c r="D10718" s="23">
        <v>3000</v>
      </c>
      <c r="E10718" s="23">
        <v>1</v>
      </c>
      <c r="F10718" s="23">
        <v>0</v>
      </c>
      <c r="G10718" s="23">
        <v>100</v>
      </c>
      <c r="H10718" s="25">
        <v>21.571220400000001</v>
      </c>
    </row>
    <row r="10719" spans="1:8">
      <c r="A10719" s="23">
        <v>10716</v>
      </c>
      <c r="B10719" s="23">
        <v>2000</v>
      </c>
      <c r="C10719" s="23">
        <v>0.9</v>
      </c>
      <c r="D10719" s="23">
        <v>3000</v>
      </c>
      <c r="E10719" s="23">
        <v>1</v>
      </c>
      <c r="F10719" s="23">
        <v>30</v>
      </c>
      <c r="G10719" s="23">
        <v>0</v>
      </c>
      <c r="H10719" s="25">
        <v>29.826719279999999</v>
      </c>
    </row>
    <row r="10720" spans="1:8">
      <c r="A10720" s="23">
        <v>10717</v>
      </c>
      <c r="B10720" s="23">
        <v>2000</v>
      </c>
      <c r="C10720" s="23">
        <v>0.9</v>
      </c>
      <c r="D10720" s="23">
        <v>3000</v>
      </c>
      <c r="E10720" s="23">
        <v>1</v>
      </c>
      <c r="F10720" s="23">
        <v>30</v>
      </c>
      <c r="G10720" s="23">
        <v>5</v>
      </c>
      <c r="H10720" s="25">
        <v>27.470718380000001</v>
      </c>
    </row>
    <row r="10721" spans="1:8">
      <c r="A10721" s="23">
        <v>10718</v>
      </c>
      <c r="B10721" s="23">
        <v>2000</v>
      </c>
      <c r="C10721" s="23">
        <v>0.9</v>
      </c>
      <c r="D10721" s="23">
        <v>3000</v>
      </c>
      <c r="E10721" s="23">
        <v>1</v>
      </c>
      <c r="F10721" s="23">
        <v>30</v>
      </c>
      <c r="G10721" s="23">
        <v>10</v>
      </c>
      <c r="H10721" s="25">
        <v>26.1852932</v>
      </c>
    </row>
    <row r="10722" spans="1:8">
      <c r="A10722" s="23">
        <v>10719</v>
      </c>
      <c r="B10722" s="23">
        <v>2000</v>
      </c>
      <c r="C10722" s="23">
        <v>0.9</v>
      </c>
      <c r="D10722" s="23">
        <v>3000</v>
      </c>
      <c r="E10722" s="23">
        <v>1</v>
      </c>
      <c r="F10722" s="23">
        <v>30</v>
      </c>
      <c r="G10722" s="23">
        <v>40</v>
      </c>
      <c r="H10722" s="25">
        <v>23.303150179999999</v>
      </c>
    </row>
    <row r="10723" spans="1:8">
      <c r="A10723" s="23">
        <v>10720</v>
      </c>
      <c r="B10723" s="23">
        <v>2000</v>
      </c>
      <c r="C10723" s="23">
        <v>0.9</v>
      </c>
      <c r="D10723" s="23">
        <v>3000</v>
      </c>
      <c r="E10723" s="23">
        <v>1</v>
      </c>
      <c r="F10723" s="23">
        <v>30</v>
      </c>
      <c r="G10723" s="23">
        <v>70</v>
      </c>
      <c r="H10723" s="25">
        <v>21.59366417</v>
      </c>
    </row>
    <row r="10724" spans="1:8">
      <c r="A10724" s="23">
        <v>10721</v>
      </c>
      <c r="B10724" s="23">
        <v>2000</v>
      </c>
      <c r="C10724" s="23">
        <v>0.9</v>
      </c>
      <c r="D10724" s="23">
        <v>3000</v>
      </c>
      <c r="E10724" s="23">
        <v>1</v>
      </c>
      <c r="F10724" s="23">
        <v>30</v>
      </c>
      <c r="G10724" s="23">
        <v>100</v>
      </c>
      <c r="H10724" s="25">
        <v>20.16830444</v>
      </c>
    </row>
    <row r="10725" spans="1:8">
      <c r="A10725" s="23">
        <v>10722</v>
      </c>
      <c r="B10725" s="23">
        <v>2000</v>
      </c>
      <c r="C10725" s="23">
        <v>0.9</v>
      </c>
      <c r="D10725" s="23">
        <v>3000</v>
      </c>
      <c r="E10725" s="23">
        <v>1</v>
      </c>
      <c r="F10725" s="23">
        <v>60</v>
      </c>
      <c r="G10725" s="23">
        <v>0</v>
      </c>
      <c r="H10725" s="25">
        <v>23.825601580000001</v>
      </c>
    </row>
    <row r="10726" spans="1:8">
      <c r="A10726" s="23">
        <v>10723</v>
      </c>
      <c r="B10726" s="23">
        <v>2000</v>
      </c>
      <c r="C10726" s="23">
        <v>0.9</v>
      </c>
      <c r="D10726" s="23">
        <v>3000</v>
      </c>
      <c r="E10726" s="23">
        <v>1</v>
      </c>
      <c r="F10726" s="23">
        <v>60</v>
      </c>
      <c r="G10726" s="23">
        <v>5</v>
      </c>
      <c r="H10726" s="25">
        <v>21.392656330000001</v>
      </c>
    </row>
    <row r="10727" spans="1:8">
      <c r="A10727" s="23">
        <v>10724</v>
      </c>
      <c r="B10727" s="23">
        <v>2000</v>
      </c>
      <c r="C10727" s="23">
        <v>0.9</v>
      </c>
      <c r="D10727" s="23">
        <v>3000</v>
      </c>
      <c r="E10727" s="23">
        <v>1</v>
      </c>
      <c r="F10727" s="23">
        <v>60</v>
      </c>
      <c r="G10727" s="23">
        <v>10</v>
      </c>
      <c r="H10727" s="25">
        <v>20.2929554</v>
      </c>
    </row>
    <row r="10728" spans="1:8">
      <c r="A10728" s="23">
        <v>10725</v>
      </c>
      <c r="B10728" s="23">
        <v>2000</v>
      </c>
      <c r="C10728" s="23">
        <v>0.9</v>
      </c>
      <c r="D10728" s="23">
        <v>3000</v>
      </c>
      <c r="E10728" s="23">
        <v>1</v>
      </c>
      <c r="F10728" s="23">
        <v>60</v>
      </c>
      <c r="G10728" s="23">
        <v>40</v>
      </c>
      <c r="H10728" s="25">
        <v>17.973255160000001</v>
      </c>
    </row>
    <row r="10729" spans="1:8">
      <c r="A10729" s="23">
        <v>10726</v>
      </c>
      <c r="B10729" s="23">
        <v>2000</v>
      </c>
      <c r="C10729" s="23">
        <v>0.9</v>
      </c>
      <c r="D10729" s="23">
        <v>3000</v>
      </c>
      <c r="E10729" s="23">
        <v>1</v>
      </c>
      <c r="F10729" s="23">
        <v>60</v>
      </c>
      <c r="G10729" s="23">
        <v>70</v>
      </c>
      <c r="H10729" s="25">
        <v>16.563690189999999</v>
      </c>
    </row>
    <row r="10730" spans="1:8">
      <c r="A10730" s="23">
        <v>10727</v>
      </c>
      <c r="B10730" s="23">
        <v>2000</v>
      </c>
      <c r="C10730" s="23">
        <v>0.9</v>
      </c>
      <c r="D10730" s="23">
        <v>3000</v>
      </c>
      <c r="E10730" s="23">
        <v>1</v>
      </c>
      <c r="F10730" s="23">
        <v>60</v>
      </c>
      <c r="G10730" s="23">
        <v>100</v>
      </c>
      <c r="H10730" s="25">
        <v>15.44572926</v>
      </c>
    </row>
    <row r="10731" spans="1:8">
      <c r="A10731" s="23">
        <v>10728</v>
      </c>
      <c r="B10731" s="23">
        <v>2000</v>
      </c>
      <c r="C10731" s="23">
        <v>0.9</v>
      </c>
      <c r="D10731" s="23">
        <v>3000</v>
      </c>
      <c r="E10731" s="23">
        <v>5</v>
      </c>
      <c r="F10731" s="23">
        <v>0</v>
      </c>
      <c r="G10731" s="23">
        <v>0</v>
      </c>
      <c r="H10731" s="25">
        <v>35.247474670000003</v>
      </c>
    </row>
    <row r="10732" spans="1:8">
      <c r="A10732" s="23">
        <v>10729</v>
      </c>
      <c r="B10732" s="23">
        <v>2000</v>
      </c>
      <c r="C10732" s="23">
        <v>0.9</v>
      </c>
      <c r="D10732" s="23">
        <v>3000</v>
      </c>
      <c r="E10732" s="23">
        <v>5</v>
      </c>
      <c r="F10732" s="23">
        <v>0</v>
      </c>
      <c r="G10732" s="23">
        <v>5</v>
      </c>
      <c r="H10732" s="25">
        <v>32.307022099999998</v>
      </c>
    </row>
    <row r="10733" spans="1:8">
      <c r="A10733" s="23">
        <v>10730</v>
      </c>
      <c r="B10733" s="23">
        <v>2000</v>
      </c>
      <c r="C10733" s="23">
        <v>0.9</v>
      </c>
      <c r="D10733" s="23">
        <v>3000</v>
      </c>
      <c r="E10733" s="23">
        <v>5</v>
      </c>
      <c r="F10733" s="23">
        <v>0</v>
      </c>
      <c r="G10733" s="23">
        <v>10</v>
      </c>
      <c r="H10733" s="25">
        <v>30.59688568</v>
      </c>
    </row>
    <row r="10734" spans="1:8">
      <c r="A10734" s="23">
        <v>10731</v>
      </c>
      <c r="B10734" s="23">
        <v>2000</v>
      </c>
      <c r="C10734" s="23">
        <v>0.9</v>
      </c>
      <c r="D10734" s="23">
        <v>3000</v>
      </c>
      <c r="E10734" s="23">
        <v>5</v>
      </c>
      <c r="F10734" s="23">
        <v>0</v>
      </c>
      <c r="G10734" s="23">
        <v>40</v>
      </c>
      <c r="H10734" s="25">
        <v>26.831542970000001</v>
      </c>
    </row>
    <row r="10735" spans="1:8">
      <c r="A10735" s="23">
        <v>10732</v>
      </c>
      <c r="B10735" s="23">
        <v>2000</v>
      </c>
      <c r="C10735" s="23">
        <v>0.9</v>
      </c>
      <c r="D10735" s="23">
        <v>3000</v>
      </c>
      <c r="E10735" s="23">
        <v>5</v>
      </c>
      <c r="F10735" s="23">
        <v>0</v>
      </c>
      <c r="G10735" s="23">
        <v>70</v>
      </c>
      <c r="H10735" s="25">
        <v>24.696369170000001</v>
      </c>
    </row>
    <row r="10736" spans="1:8">
      <c r="A10736" s="23">
        <v>10733</v>
      </c>
      <c r="B10736" s="23">
        <v>2000</v>
      </c>
      <c r="C10736" s="23">
        <v>0.9</v>
      </c>
      <c r="D10736" s="23">
        <v>3000</v>
      </c>
      <c r="E10736" s="23">
        <v>5</v>
      </c>
      <c r="F10736" s="23">
        <v>0</v>
      </c>
      <c r="G10736" s="23">
        <v>100</v>
      </c>
      <c r="H10736" s="25">
        <v>22.9326191</v>
      </c>
    </row>
    <row r="10737" spans="1:8">
      <c r="A10737" s="23">
        <v>10734</v>
      </c>
      <c r="B10737" s="23">
        <v>2000</v>
      </c>
      <c r="C10737" s="23">
        <v>0.9</v>
      </c>
      <c r="D10737" s="23">
        <v>3000</v>
      </c>
      <c r="E10737" s="23">
        <v>5</v>
      </c>
      <c r="F10737" s="23">
        <v>30</v>
      </c>
      <c r="G10737" s="23">
        <v>0</v>
      </c>
      <c r="H10737" s="25">
        <v>32.980499270000003</v>
      </c>
    </row>
    <row r="10738" spans="1:8">
      <c r="A10738" s="23">
        <v>10735</v>
      </c>
      <c r="B10738" s="23">
        <v>2000</v>
      </c>
      <c r="C10738" s="23">
        <v>0.9</v>
      </c>
      <c r="D10738" s="23">
        <v>3000</v>
      </c>
      <c r="E10738" s="23">
        <v>5</v>
      </c>
      <c r="F10738" s="23">
        <v>30</v>
      </c>
      <c r="G10738" s="23">
        <v>5</v>
      </c>
      <c r="H10738" s="25">
        <v>30.06360626</v>
      </c>
    </row>
    <row r="10739" spans="1:8">
      <c r="A10739" s="23">
        <v>10736</v>
      </c>
      <c r="B10739" s="23">
        <v>2000</v>
      </c>
      <c r="C10739" s="23">
        <v>0.9</v>
      </c>
      <c r="D10739" s="23">
        <v>3000</v>
      </c>
      <c r="E10739" s="23">
        <v>5</v>
      </c>
      <c r="F10739" s="23">
        <v>30</v>
      </c>
      <c r="G10739" s="23">
        <v>10</v>
      </c>
      <c r="H10739" s="25">
        <v>28.475605009999999</v>
      </c>
    </row>
    <row r="10740" spans="1:8">
      <c r="A10740" s="23">
        <v>10737</v>
      </c>
      <c r="B10740" s="23">
        <v>2000</v>
      </c>
      <c r="C10740" s="23">
        <v>0.9</v>
      </c>
      <c r="D10740" s="23">
        <v>3000</v>
      </c>
      <c r="E10740" s="23">
        <v>5</v>
      </c>
      <c r="F10740" s="23">
        <v>30</v>
      </c>
      <c r="G10740" s="23">
        <v>40</v>
      </c>
      <c r="H10740" s="25">
        <v>25.0048542</v>
      </c>
    </row>
    <row r="10741" spans="1:8">
      <c r="A10741" s="23">
        <v>10738</v>
      </c>
      <c r="B10741" s="23">
        <v>2000</v>
      </c>
      <c r="C10741" s="23">
        <v>0.9</v>
      </c>
      <c r="D10741" s="23">
        <v>3000</v>
      </c>
      <c r="E10741" s="23">
        <v>5</v>
      </c>
      <c r="F10741" s="23">
        <v>30</v>
      </c>
      <c r="G10741" s="23">
        <v>70</v>
      </c>
      <c r="H10741" s="25">
        <v>22.974081040000002</v>
      </c>
    </row>
    <row r="10742" spans="1:8">
      <c r="A10742" s="23">
        <v>10739</v>
      </c>
      <c r="B10742" s="23">
        <v>2000</v>
      </c>
      <c r="C10742" s="23">
        <v>0.9</v>
      </c>
      <c r="D10742" s="23">
        <v>3000</v>
      </c>
      <c r="E10742" s="23">
        <v>5</v>
      </c>
      <c r="F10742" s="23">
        <v>30</v>
      </c>
      <c r="G10742" s="23">
        <v>100</v>
      </c>
      <c r="H10742" s="25">
        <v>21.293706889999999</v>
      </c>
    </row>
    <row r="10743" spans="1:8">
      <c r="A10743" s="23">
        <v>10740</v>
      </c>
      <c r="B10743" s="23">
        <v>2000</v>
      </c>
      <c r="C10743" s="23">
        <v>0.9</v>
      </c>
      <c r="D10743" s="23">
        <v>3000</v>
      </c>
      <c r="E10743" s="23">
        <v>5</v>
      </c>
      <c r="F10743" s="23">
        <v>60</v>
      </c>
      <c r="G10743" s="23">
        <v>0</v>
      </c>
      <c r="H10743" s="25">
        <v>25.531482700000002</v>
      </c>
    </row>
    <row r="10744" spans="1:8">
      <c r="A10744" s="23">
        <v>10741</v>
      </c>
      <c r="B10744" s="23">
        <v>2000</v>
      </c>
      <c r="C10744" s="23">
        <v>0.9</v>
      </c>
      <c r="D10744" s="23">
        <v>3000</v>
      </c>
      <c r="E10744" s="23">
        <v>5</v>
      </c>
      <c r="F10744" s="23">
        <v>60</v>
      </c>
      <c r="G10744" s="23">
        <v>5</v>
      </c>
      <c r="H10744" s="25">
        <v>22.74252319</v>
      </c>
    </row>
    <row r="10745" spans="1:8">
      <c r="A10745" s="23">
        <v>10742</v>
      </c>
      <c r="B10745" s="23">
        <v>2000</v>
      </c>
      <c r="C10745" s="23">
        <v>0.9</v>
      </c>
      <c r="D10745" s="23">
        <v>3000</v>
      </c>
      <c r="E10745" s="23">
        <v>5</v>
      </c>
      <c r="F10745" s="23">
        <v>60</v>
      </c>
      <c r="G10745" s="23">
        <v>10</v>
      </c>
      <c r="H10745" s="25">
        <v>21.478572849999999</v>
      </c>
    </row>
    <row r="10746" spans="1:8">
      <c r="A10746" s="23">
        <v>10743</v>
      </c>
      <c r="B10746" s="23">
        <v>2000</v>
      </c>
      <c r="C10746" s="23">
        <v>0.9</v>
      </c>
      <c r="D10746" s="23">
        <v>3000</v>
      </c>
      <c r="E10746" s="23">
        <v>5</v>
      </c>
      <c r="F10746" s="23">
        <v>60</v>
      </c>
      <c r="G10746" s="23">
        <v>40</v>
      </c>
      <c r="H10746" s="25">
        <v>18.801101689999999</v>
      </c>
    </row>
    <row r="10747" spans="1:8">
      <c r="A10747" s="23">
        <v>10744</v>
      </c>
      <c r="B10747" s="23">
        <v>2000</v>
      </c>
      <c r="C10747" s="23">
        <v>0.9</v>
      </c>
      <c r="D10747" s="23">
        <v>3000</v>
      </c>
      <c r="E10747" s="23">
        <v>5</v>
      </c>
      <c r="F10747" s="23">
        <v>60</v>
      </c>
      <c r="G10747" s="23">
        <v>70</v>
      </c>
      <c r="H10747" s="25">
        <v>17.283365249999999</v>
      </c>
    </row>
    <row r="10748" spans="1:8">
      <c r="A10748" s="23">
        <v>10745</v>
      </c>
      <c r="B10748" s="23">
        <v>2000</v>
      </c>
      <c r="C10748" s="23">
        <v>0.9</v>
      </c>
      <c r="D10748" s="23">
        <v>3000</v>
      </c>
      <c r="E10748" s="23">
        <v>5</v>
      </c>
      <c r="F10748" s="23">
        <v>60</v>
      </c>
      <c r="G10748" s="23">
        <v>100</v>
      </c>
      <c r="H10748" s="25">
        <v>16.096939089999999</v>
      </c>
    </row>
    <row r="10749" spans="1:8">
      <c r="A10749" s="23">
        <v>10746</v>
      </c>
      <c r="B10749" s="23">
        <v>2000</v>
      </c>
      <c r="C10749" s="23">
        <v>0.9</v>
      </c>
      <c r="D10749" s="23">
        <v>3000</v>
      </c>
      <c r="E10749" s="23">
        <v>10</v>
      </c>
      <c r="F10749" s="23">
        <v>0</v>
      </c>
      <c r="G10749" s="23">
        <v>0</v>
      </c>
      <c r="H10749" s="25">
        <v>35.5428772</v>
      </c>
    </row>
    <row r="10750" spans="1:8">
      <c r="A10750" s="23">
        <v>10747</v>
      </c>
      <c r="B10750" s="23">
        <v>2000</v>
      </c>
      <c r="C10750" s="23">
        <v>0.9</v>
      </c>
      <c r="D10750" s="23">
        <v>3000</v>
      </c>
      <c r="E10750" s="23">
        <v>10</v>
      </c>
      <c r="F10750" s="23">
        <v>0</v>
      </c>
      <c r="G10750" s="23">
        <v>5</v>
      </c>
      <c r="H10750" s="25">
        <v>32.553497309999997</v>
      </c>
    </row>
    <row r="10751" spans="1:8">
      <c r="A10751" s="23">
        <v>10748</v>
      </c>
      <c r="B10751" s="23">
        <v>2000</v>
      </c>
      <c r="C10751" s="23">
        <v>0.9</v>
      </c>
      <c r="D10751" s="23">
        <v>3000</v>
      </c>
      <c r="E10751" s="23">
        <v>10</v>
      </c>
      <c r="F10751" s="23">
        <v>0</v>
      </c>
      <c r="G10751" s="23">
        <v>10</v>
      </c>
      <c r="H10751" s="25">
        <v>30.82569122</v>
      </c>
    </row>
    <row r="10752" spans="1:8">
      <c r="A10752" s="23">
        <v>10749</v>
      </c>
      <c r="B10752" s="23">
        <v>2000</v>
      </c>
      <c r="C10752" s="23">
        <v>0.9</v>
      </c>
      <c r="D10752" s="23">
        <v>3000</v>
      </c>
      <c r="E10752" s="23">
        <v>10</v>
      </c>
      <c r="F10752" s="23">
        <v>0</v>
      </c>
      <c r="G10752" s="23">
        <v>40</v>
      </c>
      <c r="H10752" s="25">
        <v>26.999332429999999</v>
      </c>
    </row>
    <row r="10753" spans="1:8">
      <c r="A10753" s="23">
        <v>10750</v>
      </c>
      <c r="B10753" s="23">
        <v>2000</v>
      </c>
      <c r="C10753" s="23">
        <v>0.9</v>
      </c>
      <c r="D10753" s="23">
        <v>3000</v>
      </c>
      <c r="E10753" s="23">
        <v>10</v>
      </c>
      <c r="F10753" s="23">
        <v>0</v>
      </c>
      <c r="G10753" s="23">
        <v>70</v>
      </c>
      <c r="H10753" s="25">
        <v>24.83315086</v>
      </c>
    </row>
    <row r="10754" spans="1:8">
      <c r="A10754" s="23">
        <v>10751</v>
      </c>
      <c r="B10754" s="23">
        <v>2000</v>
      </c>
      <c r="C10754" s="23">
        <v>0.9</v>
      </c>
      <c r="D10754" s="23">
        <v>3000</v>
      </c>
      <c r="E10754" s="23">
        <v>10</v>
      </c>
      <c r="F10754" s="23">
        <v>0</v>
      </c>
      <c r="G10754" s="23">
        <v>100</v>
      </c>
      <c r="H10754" s="25">
        <v>23.054233549999999</v>
      </c>
    </row>
    <row r="10755" spans="1:8">
      <c r="A10755" s="23">
        <v>10752</v>
      </c>
      <c r="B10755" s="23">
        <v>2000</v>
      </c>
      <c r="C10755" s="23">
        <v>0.9</v>
      </c>
      <c r="D10755" s="23">
        <v>3000</v>
      </c>
      <c r="E10755" s="23">
        <v>10</v>
      </c>
      <c r="F10755" s="23">
        <v>30</v>
      </c>
      <c r="G10755" s="23">
        <v>0</v>
      </c>
      <c r="H10755" s="25">
        <v>33.231533050000003</v>
      </c>
    </row>
    <row r="10756" spans="1:8">
      <c r="A10756" s="23">
        <v>10753</v>
      </c>
      <c r="B10756" s="23">
        <v>2000</v>
      </c>
      <c r="C10756" s="23">
        <v>0.9</v>
      </c>
      <c r="D10756" s="23">
        <v>3000</v>
      </c>
      <c r="E10756" s="23">
        <v>10</v>
      </c>
      <c r="F10756" s="23">
        <v>30</v>
      </c>
      <c r="G10756" s="23">
        <v>5</v>
      </c>
      <c r="H10756" s="25">
        <v>30.28027153</v>
      </c>
    </row>
    <row r="10757" spans="1:8">
      <c r="A10757" s="23">
        <v>10754</v>
      </c>
      <c r="B10757" s="23">
        <v>2000</v>
      </c>
      <c r="C10757" s="23">
        <v>0.9</v>
      </c>
      <c r="D10757" s="23">
        <v>3000</v>
      </c>
      <c r="E10757" s="23">
        <v>10</v>
      </c>
      <c r="F10757" s="23">
        <v>30</v>
      </c>
      <c r="G10757" s="23">
        <v>10</v>
      </c>
      <c r="H10757" s="25">
        <v>28.668796539999999</v>
      </c>
    </row>
    <row r="10758" spans="1:8">
      <c r="A10758" s="23">
        <v>10755</v>
      </c>
      <c r="B10758" s="23">
        <v>2000</v>
      </c>
      <c r="C10758" s="23">
        <v>0.9</v>
      </c>
      <c r="D10758" s="23">
        <v>3000</v>
      </c>
      <c r="E10758" s="23">
        <v>10</v>
      </c>
      <c r="F10758" s="23">
        <v>30</v>
      </c>
      <c r="G10758" s="23">
        <v>40</v>
      </c>
      <c r="H10758" s="25">
        <v>25.1469326</v>
      </c>
    </row>
    <row r="10759" spans="1:8">
      <c r="A10759" s="23">
        <v>10756</v>
      </c>
      <c r="B10759" s="23">
        <v>2000</v>
      </c>
      <c r="C10759" s="23">
        <v>0.9</v>
      </c>
      <c r="D10759" s="23">
        <v>3000</v>
      </c>
      <c r="E10759" s="23">
        <v>10</v>
      </c>
      <c r="F10759" s="23">
        <v>30</v>
      </c>
      <c r="G10759" s="23">
        <v>70</v>
      </c>
      <c r="H10759" s="25">
        <v>23.097341539999999</v>
      </c>
    </row>
    <row r="10760" spans="1:8">
      <c r="A10760" s="23">
        <v>10757</v>
      </c>
      <c r="B10760" s="23">
        <v>2000</v>
      </c>
      <c r="C10760" s="23">
        <v>0.9</v>
      </c>
      <c r="D10760" s="23">
        <v>3000</v>
      </c>
      <c r="E10760" s="23">
        <v>10</v>
      </c>
      <c r="F10760" s="23">
        <v>30</v>
      </c>
      <c r="G10760" s="23">
        <v>100</v>
      </c>
      <c r="H10760" s="25">
        <v>21.396671300000001</v>
      </c>
    </row>
    <row r="10761" spans="1:8">
      <c r="A10761" s="23">
        <v>10758</v>
      </c>
      <c r="B10761" s="23">
        <v>2000</v>
      </c>
      <c r="C10761" s="23">
        <v>0.9</v>
      </c>
      <c r="D10761" s="23">
        <v>3000</v>
      </c>
      <c r="E10761" s="23">
        <v>10</v>
      </c>
      <c r="F10761" s="23">
        <v>60</v>
      </c>
      <c r="G10761" s="23">
        <v>0</v>
      </c>
      <c r="H10761" s="25">
        <v>25.67346191</v>
      </c>
    </row>
    <row r="10762" spans="1:8">
      <c r="A10762" s="23">
        <v>10759</v>
      </c>
      <c r="B10762" s="23">
        <v>2000</v>
      </c>
      <c r="C10762" s="23">
        <v>0.9</v>
      </c>
      <c r="D10762" s="23">
        <v>3000</v>
      </c>
      <c r="E10762" s="23">
        <v>10</v>
      </c>
      <c r="F10762" s="23">
        <v>60</v>
      </c>
      <c r="G10762" s="23">
        <v>5</v>
      </c>
      <c r="H10762" s="25">
        <v>22.863710399999999</v>
      </c>
    </row>
    <row r="10763" spans="1:8">
      <c r="A10763" s="23">
        <v>10760</v>
      </c>
      <c r="B10763" s="23">
        <v>2000</v>
      </c>
      <c r="C10763" s="23">
        <v>0.9</v>
      </c>
      <c r="D10763" s="23">
        <v>3000</v>
      </c>
      <c r="E10763" s="23">
        <v>10</v>
      </c>
      <c r="F10763" s="23">
        <v>60</v>
      </c>
      <c r="G10763" s="23">
        <v>10</v>
      </c>
      <c r="H10763" s="25">
        <v>21.58682632</v>
      </c>
    </row>
    <row r="10764" spans="1:8">
      <c r="A10764" s="23">
        <v>10761</v>
      </c>
      <c r="B10764" s="23">
        <v>2000</v>
      </c>
      <c r="C10764" s="23">
        <v>0.9</v>
      </c>
      <c r="D10764" s="23">
        <v>3000</v>
      </c>
      <c r="E10764" s="23">
        <v>10</v>
      </c>
      <c r="F10764" s="23">
        <v>60</v>
      </c>
      <c r="G10764" s="23">
        <v>40</v>
      </c>
      <c r="H10764" s="25">
        <v>18.88052368</v>
      </c>
    </row>
    <row r="10765" spans="1:8">
      <c r="A10765" s="23">
        <v>10762</v>
      </c>
      <c r="B10765" s="23">
        <v>2000</v>
      </c>
      <c r="C10765" s="23">
        <v>0.9</v>
      </c>
      <c r="D10765" s="23">
        <v>3000</v>
      </c>
      <c r="E10765" s="23">
        <v>10</v>
      </c>
      <c r="F10765" s="23">
        <v>60</v>
      </c>
      <c r="G10765" s="23">
        <v>70</v>
      </c>
      <c r="H10765" s="25">
        <v>17.348169330000001</v>
      </c>
    </row>
    <row r="10766" spans="1:8">
      <c r="A10766" s="23">
        <v>10763</v>
      </c>
      <c r="B10766" s="23">
        <v>2000</v>
      </c>
      <c r="C10766" s="23">
        <v>0.9</v>
      </c>
      <c r="D10766" s="23">
        <v>3000</v>
      </c>
      <c r="E10766" s="23">
        <v>10</v>
      </c>
      <c r="F10766" s="23">
        <v>60</v>
      </c>
      <c r="G10766" s="23">
        <v>100</v>
      </c>
      <c r="H10766" s="25">
        <v>16.150873180000001</v>
      </c>
    </row>
    <row r="10767" spans="1:8">
      <c r="A10767" s="23">
        <v>10764</v>
      </c>
      <c r="B10767" s="23">
        <v>2000</v>
      </c>
      <c r="C10767" s="23">
        <v>0.9</v>
      </c>
      <c r="D10767" s="23">
        <v>3000</v>
      </c>
      <c r="E10767" s="23">
        <v>20</v>
      </c>
      <c r="F10767" s="23">
        <v>0</v>
      </c>
      <c r="G10767" s="23">
        <v>0</v>
      </c>
      <c r="H10767" s="25">
        <v>35.672172549999999</v>
      </c>
    </row>
    <row r="10768" spans="1:8">
      <c r="A10768" s="23">
        <v>10765</v>
      </c>
      <c r="B10768" s="23">
        <v>2000</v>
      </c>
      <c r="C10768" s="23">
        <v>0.9</v>
      </c>
      <c r="D10768" s="23">
        <v>3000</v>
      </c>
      <c r="E10768" s="23">
        <v>20</v>
      </c>
      <c r="F10768" s="23">
        <v>0</v>
      </c>
      <c r="G10768" s="23">
        <v>5</v>
      </c>
      <c r="H10768" s="25">
        <v>32.662441250000001</v>
      </c>
    </row>
    <row r="10769" spans="1:8">
      <c r="A10769" s="23">
        <v>10766</v>
      </c>
      <c r="B10769" s="23">
        <v>2000</v>
      </c>
      <c r="C10769" s="23">
        <v>0.9</v>
      </c>
      <c r="D10769" s="23">
        <v>3000</v>
      </c>
      <c r="E10769" s="23">
        <v>20</v>
      </c>
      <c r="F10769" s="23">
        <v>0</v>
      </c>
      <c r="G10769" s="23">
        <v>10</v>
      </c>
      <c r="H10769" s="25">
        <v>30.927295690000001</v>
      </c>
    </row>
    <row r="10770" spans="1:8">
      <c r="A10770" s="23">
        <v>10767</v>
      </c>
      <c r="B10770" s="23">
        <v>2000</v>
      </c>
      <c r="C10770" s="23">
        <v>0.9</v>
      </c>
      <c r="D10770" s="23">
        <v>3000</v>
      </c>
      <c r="E10770" s="23">
        <v>20</v>
      </c>
      <c r="F10770" s="23">
        <v>0</v>
      </c>
      <c r="G10770" s="23">
        <v>40</v>
      </c>
      <c r="H10770" s="25">
        <v>27.074632650000002</v>
      </c>
    </row>
    <row r="10771" spans="1:8">
      <c r="A10771" s="23">
        <v>10768</v>
      </c>
      <c r="B10771" s="23">
        <v>2000</v>
      </c>
      <c r="C10771" s="23">
        <v>0.9</v>
      </c>
      <c r="D10771" s="23">
        <v>3000</v>
      </c>
      <c r="E10771" s="23">
        <v>20</v>
      </c>
      <c r="F10771" s="23">
        <v>0</v>
      </c>
      <c r="G10771" s="23">
        <v>70</v>
      </c>
      <c r="H10771" s="25">
        <v>24.89502525</v>
      </c>
    </row>
    <row r="10772" spans="1:8">
      <c r="A10772" s="23">
        <v>10769</v>
      </c>
      <c r="B10772" s="23">
        <v>2000</v>
      </c>
      <c r="C10772" s="23">
        <v>0.9</v>
      </c>
      <c r="D10772" s="23">
        <v>3000</v>
      </c>
      <c r="E10772" s="23">
        <v>20</v>
      </c>
      <c r="F10772" s="23">
        <v>0</v>
      </c>
      <c r="G10772" s="23">
        <v>100</v>
      </c>
      <c r="H10772" s="25">
        <v>23.109565740000001</v>
      </c>
    </row>
    <row r="10773" spans="1:8">
      <c r="A10773" s="23">
        <v>10770</v>
      </c>
      <c r="B10773" s="23">
        <v>2000</v>
      </c>
      <c r="C10773" s="23">
        <v>0.9</v>
      </c>
      <c r="D10773" s="23">
        <v>3000</v>
      </c>
      <c r="E10773" s="23">
        <v>20</v>
      </c>
      <c r="F10773" s="23">
        <v>30</v>
      </c>
      <c r="G10773" s="23">
        <v>0</v>
      </c>
      <c r="H10773" s="25">
        <v>33.34218216</v>
      </c>
    </row>
    <row r="10774" spans="1:8">
      <c r="A10774" s="23">
        <v>10771</v>
      </c>
      <c r="B10774" s="23">
        <v>2000</v>
      </c>
      <c r="C10774" s="23">
        <v>0.9</v>
      </c>
      <c r="D10774" s="23">
        <v>3000</v>
      </c>
      <c r="E10774" s="23">
        <v>20</v>
      </c>
      <c r="F10774" s="23">
        <v>30</v>
      </c>
      <c r="G10774" s="23">
        <v>5</v>
      </c>
      <c r="H10774" s="25">
        <v>30.376592639999998</v>
      </c>
    </row>
    <row r="10775" spans="1:8">
      <c r="A10775" s="23">
        <v>10772</v>
      </c>
      <c r="B10775" s="23">
        <v>2000</v>
      </c>
      <c r="C10775" s="23">
        <v>0.9</v>
      </c>
      <c r="D10775" s="23">
        <v>3000</v>
      </c>
      <c r="E10775" s="23">
        <v>20</v>
      </c>
      <c r="F10775" s="23">
        <v>30</v>
      </c>
      <c r="G10775" s="23">
        <v>10</v>
      </c>
      <c r="H10775" s="25">
        <v>28.755054470000001</v>
      </c>
    </row>
    <row r="10776" spans="1:8">
      <c r="A10776" s="23">
        <v>10773</v>
      </c>
      <c r="B10776" s="23">
        <v>2000</v>
      </c>
      <c r="C10776" s="23">
        <v>0.9</v>
      </c>
      <c r="D10776" s="23">
        <v>3000</v>
      </c>
      <c r="E10776" s="23">
        <v>20</v>
      </c>
      <c r="F10776" s="23">
        <v>30</v>
      </c>
      <c r="G10776" s="23">
        <v>40</v>
      </c>
      <c r="H10776" s="25">
        <v>25.211128240000001</v>
      </c>
    </row>
    <row r="10777" spans="1:8">
      <c r="A10777" s="23">
        <v>10774</v>
      </c>
      <c r="B10777" s="23">
        <v>2000</v>
      </c>
      <c r="C10777" s="23">
        <v>0.9</v>
      </c>
      <c r="D10777" s="23">
        <v>3000</v>
      </c>
      <c r="E10777" s="23">
        <v>20</v>
      </c>
      <c r="F10777" s="23">
        <v>30</v>
      </c>
      <c r="G10777" s="23">
        <v>70</v>
      </c>
      <c r="H10777" s="25">
        <v>23.153419499999998</v>
      </c>
    </row>
    <row r="10778" spans="1:8">
      <c r="A10778" s="23">
        <v>10775</v>
      </c>
      <c r="B10778" s="23">
        <v>2000</v>
      </c>
      <c r="C10778" s="23">
        <v>0.9</v>
      </c>
      <c r="D10778" s="23">
        <v>3000</v>
      </c>
      <c r="E10778" s="23">
        <v>20</v>
      </c>
      <c r="F10778" s="23">
        <v>30</v>
      </c>
      <c r="G10778" s="23">
        <v>100</v>
      </c>
      <c r="H10778" s="25">
        <v>21.443712229999999</v>
      </c>
    </row>
    <row r="10779" spans="1:8">
      <c r="A10779" s="23">
        <v>10776</v>
      </c>
      <c r="B10779" s="23">
        <v>2000</v>
      </c>
      <c r="C10779" s="23">
        <v>0.9</v>
      </c>
      <c r="D10779" s="23">
        <v>3000</v>
      </c>
      <c r="E10779" s="23">
        <v>20</v>
      </c>
      <c r="F10779" s="23">
        <v>60</v>
      </c>
      <c r="G10779" s="23">
        <v>0</v>
      </c>
      <c r="H10779" s="25">
        <v>25.73744774</v>
      </c>
    </row>
    <row r="10780" spans="1:8">
      <c r="A10780" s="23">
        <v>10777</v>
      </c>
      <c r="B10780" s="23">
        <v>2000</v>
      </c>
      <c r="C10780" s="23">
        <v>0.9</v>
      </c>
      <c r="D10780" s="23">
        <v>3000</v>
      </c>
      <c r="E10780" s="23">
        <v>20</v>
      </c>
      <c r="F10780" s="23">
        <v>60</v>
      </c>
      <c r="G10780" s="23">
        <v>5</v>
      </c>
      <c r="H10780" s="25">
        <v>22.91888046</v>
      </c>
    </row>
    <row r="10781" spans="1:8">
      <c r="A10781" s="23">
        <v>10778</v>
      </c>
      <c r="B10781" s="23">
        <v>2000</v>
      </c>
      <c r="C10781" s="23">
        <v>0.9</v>
      </c>
      <c r="D10781" s="23">
        <v>3000</v>
      </c>
      <c r="E10781" s="23">
        <v>20</v>
      </c>
      <c r="F10781" s="23">
        <v>60</v>
      </c>
      <c r="G10781" s="23">
        <v>10</v>
      </c>
      <c r="H10781" s="25">
        <v>21.63627052</v>
      </c>
    </row>
    <row r="10782" spans="1:8">
      <c r="A10782" s="23">
        <v>10779</v>
      </c>
      <c r="B10782" s="23">
        <v>2000</v>
      </c>
      <c r="C10782" s="23">
        <v>0.9</v>
      </c>
      <c r="D10782" s="23">
        <v>3000</v>
      </c>
      <c r="E10782" s="23">
        <v>20</v>
      </c>
      <c r="F10782" s="23">
        <v>60</v>
      </c>
      <c r="G10782" s="23">
        <v>40</v>
      </c>
      <c r="H10782" s="25">
        <v>18.917114260000002</v>
      </c>
    </row>
    <row r="10783" spans="1:8">
      <c r="A10783" s="23">
        <v>10780</v>
      </c>
      <c r="B10783" s="23">
        <v>2000</v>
      </c>
      <c r="C10783" s="23">
        <v>0.9</v>
      </c>
      <c r="D10783" s="23">
        <v>3000</v>
      </c>
      <c r="E10783" s="23">
        <v>20</v>
      </c>
      <c r="F10783" s="23">
        <v>60</v>
      </c>
      <c r="G10783" s="23">
        <v>70</v>
      </c>
      <c r="H10783" s="25">
        <v>17.378215789999999</v>
      </c>
    </row>
    <row r="10784" spans="1:8">
      <c r="A10784" s="23">
        <v>10781</v>
      </c>
      <c r="B10784" s="23">
        <v>2000</v>
      </c>
      <c r="C10784" s="23">
        <v>0.9</v>
      </c>
      <c r="D10784" s="23">
        <v>3000</v>
      </c>
      <c r="E10784" s="23">
        <v>20</v>
      </c>
      <c r="F10784" s="23">
        <v>60</v>
      </c>
      <c r="G10784" s="23">
        <v>100</v>
      </c>
      <c r="H10784" s="25">
        <v>16.176033019999998</v>
      </c>
    </row>
    <row r="10785" spans="1:8">
      <c r="A10785" s="23">
        <v>10782</v>
      </c>
      <c r="B10785" s="23">
        <v>2000</v>
      </c>
      <c r="C10785" s="23">
        <v>0.9</v>
      </c>
      <c r="D10785" s="23">
        <v>3000</v>
      </c>
      <c r="E10785" s="23">
        <v>50</v>
      </c>
      <c r="F10785" s="23">
        <v>0</v>
      </c>
      <c r="G10785" s="23">
        <v>0</v>
      </c>
      <c r="H10785" s="25">
        <v>35.743652339999997</v>
      </c>
    </row>
    <row r="10786" spans="1:8">
      <c r="A10786" s="23">
        <v>10783</v>
      </c>
      <c r="B10786" s="23">
        <v>2000</v>
      </c>
      <c r="C10786" s="23">
        <v>0.9</v>
      </c>
      <c r="D10786" s="23">
        <v>3000</v>
      </c>
      <c r="E10786" s="23">
        <v>50</v>
      </c>
      <c r="F10786" s="23">
        <v>0</v>
      </c>
      <c r="G10786" s="23">
        <v>5</v>
      </c>
      <c r="H10786" s="25">
        <v>32.723072049999999</v>
      </c>
    </row>
    <row r="10787" spans="1:8">
      <c r="A10787" s="23">
        <v>10784</v>
      </c>
      <c r="B10787" s="23">
        <v>2000</v>
      </c>
      <c r="C10787" s="23">
        <v>0.9</v>
      </c>
      <c r="D10787" s="23">
        <v>3000</v>
      </c>
      <c r="E10787" s="23">
        <v>50</v>
      </c>
      <c r="F10787" s="23">
        <v>0</v>
      </c>
      <c r="G10787" s="23">
        <v>10</v>
      </c>
      <c r="H10787" s="25">
        <v>30.98404884</v>
      </c>
    </row>
    <row r="10788" spans="1:8">
      <c r="A10788" s="23">
        <v>10785</v>
      </c>
      <c r="B10788" s="23">
        <v>2000</v>
      </c>
      <c r="C10788" s="23">
        <v>0.9</v>
      </c>
      <c r="D10788" s="23">
        <v>3000</v>
      </c>
      <c r="E10788" s="23">
        <v>50</v>
      </c>
      <c r="F10788" s="23">
        <v>0</v>
      </c>
      <c r="G10788" s="23">
        <v>40</v>
      </c>
      <c r="H10788" s="25">
        <v>27.116989140000001</v>
      </c>
    </row>
    <row r="10789" spans="1:8">
      <c r="A10789" s="23">
        <v>10786</v>
      </c>
      <c r="B10789" s="23">
        <v>2000</v>
      </c>
      <c r="C10789" s="23">
        <v>0.9</v>
      </c>
      <c r="D10789" s="23">
        <v>3000</v>
      </c>
      <c r="E10789" s="23">
        <v>50</v>
      </c>
      <c r="F10789" s="23">
        <v>0</v>
      </c>
      <c r="G10789" s="23">
        <v>70</v>
      </c>
      <c r="H10789" s="25">
        <v>24.930007939999999</v>
      </c>
    </row>
    <row r="10790" spans="1:8">
      <c r="A10790" s="23">
        <v>10787</v>
      </c>
      <c r="B10790" s="23">
        <v>2000</v>
      </c>
      <c r="C10790" s="23">
        <v>0.9</v>
      </c>
      <c r="D10790" s="23">
        <v>3000</v>
      </c>
      <c r="E10790" s="23">
        <v>50</v>
      </c>
      <c r="F10790" s="23">
        <v>0</v>
      </c>
      <c r="G10790" s="23">
        <v>100</v>
      </c>
      <c r="H10790" s="25">
        <v>23.140975950000001</v>
      </c>
    </row>
    <row r="10791" spans="1:8">
      <c r="A10791" s="23">
        <v>10788</v>
      </c>
      <c r="B10791" s="23">
        <v>2000</v>
      </c>
      <c r="C10791" s="23">
        <v>0.9</v>
      </c>
      <c r="D10791" s="23">
        <v>3000</v>
      </c>
      <c r="E10791" s="23">
        <v>50</v>
      </c>
      <c r="F10791" s="23">
        <v>30</v>
      </c>
      <c r="G10791" s="23">
        <v>0</v>
      </c>
      <c r="H10791" s="25">
        <v>33.403652190000003</v>
      </c>
    </row>
    <row r="10792" spans="1:8">
      <c r="A10792" s="23">
        <v>10789</v>
      </c>
      <c r="B10792" s="23">
        <v>2000</v>
      </c>
      <c r="C10792" s="23">
        <v>0.9</v>
      </c>
      <c r="D10792" s="23">
        <v>3000</v>
      </c>
      <c r="E10792" s="23">
        <v>50</v>
      </c>
      <c r="F10792" s="23">
        <v>30</v>
      </c>
      <c r="G10792" s="23">
        <v>5</v>
      </c>
      <c r="H10792" s="25">
        <v>30.430439</v>
      </c>
    </row>
    <row r="10793" spans="1:8">
      <c r="A10793" s="23">
        <v>10790</v>
      </c>
      <c r="B10793" s="23">
        <v>2000</v>
      </c>
      <c r="C10793" s="23">
        <v>0.9</v>
      </c>
      <c r="D10793" s="23">
        <v>3000</v>
      </c>
      <c r="E10793" s="23">
        <v>50</v>
      </c>
      <c r="F10793" s="23">
        <v>30</v>
      </c>
      <c r="G10793" s="23">
        <v>10</v>
      </c>
      <c r="H10793" s="25">
        <v>28.803417209999999</v>
      </c>
    </row>
    <row r="10794" spans="1:8">
      <c r="A10794" s="23">
        <v>10791</v>
      </c>
      <c r="B10794" s="23">
        <v>2000</v>
      </c>
      <c r="C10794" s="23">
        <v>0.9</v>
      </c>
      <c r="D10794" s="23">
        <v>3000</v>
      </c>
      <c r="E10794" s="23">
        <v>50</v>
      </c>
      <c r="F10794" s="23">
        <v>30</v>
      </c>
      <c r="G10794" s="23">
        <v>40</v>
      </c>
      <c r="H10794" s="25">
        <v>25.24739838</v>
      </c>
    </row>
    <row r="10795" spans="1:8">
      <c r="A10795" s="23">
        <v>10792</v>
      </c>
      <c r="B10795" s="23">
        <v>2000</v>
      </c>
      <c r="C10795" s="23">
        <v>0.9</v>
      </c>
      <c r="D10795" s="23">
        <v>3000</v>
      </c>
      <c r="E10795" s="23">
        <v>50</v>
      </c>
      <c r="F10795" s="23">
        <v>30</v>
      </c>
      <c r="G10795" s="23">
        <v>70</v>
      </c>
      <c r="H10795" s="25">
        <v>23.18525696</v>
      </c>
    </row>
    <row r="10796" spans="1:8">
      <c r="A10796" s="23">
        <v>10793</v>
      </c>
      <c r="B10796" s="23">
        <v>2000</v>
      </c>
      <c r="C10796" s="23">
        <v>0.9</v>
      </c>
      <c r="D10796" s="23">
        <v>3000</v>
      </c>
      <c r="E10796" s="23">
        <v>50</v>
      </c>
      <c r="F10796" s="23">
        <v>30</v>
      </c>
      <c r="G10796" s="23">
        <v>100</v>
      </c>
      <c r="H10796" s="25">
        <v>21.470487599999998</v>
      </c>
    </row>
    <row r="10797" spans="1:8">
      <c r="A10797" s="23">
        <v>10794</v>
      </c>
      <c r="B10797" s="23">
        <v>2000</v>
      </c>
      <c r="C10797" s="23">
        <v>0.9</v>
      </c>
      <c r="D10797" s="23">
        <v>3000</v>
      </c>
      <c r="E10797" s="23">
        <v>50</v>
      </c>
      <c r="F10797" s="23">
        <v>60</v>
      </c>
      <c r="G10797" s="23">
        <v>0</v>
      </c>
      <c r="H10797" s="25">
        <v>25.7735424</v>
      </c>
    </row>
    <row r="10798" spans="1:8">
      <c r="A10798" s="23">
        <v>10795</v>
      </c>
      <c r="B10798" s="23">
        <v>2000</v>
      </c>
      <c r="C10798" s="23">
        <v>0.9</v>
      </c>
      <c r="D10798" s="23">
        <v>3000</v>
      </c>
      <c r="E10798" s="23">
        <v>50</v>
      </c>
      <c r="F10798" s="23">
        <v>60</v>
      </c>
      <c r="G10798" s="23">
        <v>5</v>
      </c>
      <c r="H10798" s="25">
        <v>22.950208660000001</v>
      </c>
    </row>
    <row r="10799" spans="1:8">
      <c r="A10799" s="23">
        <v>10796</v>
      </c>
      <c r="B10799" s="23">
        <v>2000</v>
      </c>
      <c r="C10799" s="23">
        <v>0.9</v>
      </c>
      <c r="D10799" s="23">
        <v>3000</v>
      </c>
      <c r="E10799" s="23">
        <v>50</v>
      </c>
      <c r="F10799" s="23">
        <v>60</v>
      </c>
      <c r="G10799" s="23">
        <v>10</v>
      </c>
      <c r="H10799" s="25">
        <v>21.664409639999999</v>
      </c>
    </row>
    <row r="10800" spans="1:8">
      <c r="A10800" s="23">
        <v>10797</v>
      </c>
      <c r="B10800" s="23">
        <v>2000</v>
      </c>
      <c r="C10800" s="23">
        <v>0.9</v>
      </c>
      <c r="D10800" s="23">
        <v>3000</v>
      </c>
      <c r="E10800" s="23">
        <v>50</v>
      </c>
      <c r="F10800" s="23">
        <v>60</v>
      </c>
      <c r="G10800" s="23">
        <v>40</v>
      </c>
      <c r="H10800" s="25">
        <v>18.93805313</v>
      </c>
    </row>
    <row r="10801" spans="1:8">
      <c r="A10801" s="23">
        <v>10798</v>
      </c>
      <c r="B10801" s="23">
        <v>2000</v>
      </c>
      <c r="C10801" s="23">
        <v>0.9</v>
      </c>
      <c r="D10801" s="23">
        <v>3000</v>
      </c>
      <c r="E10801" s="23">
        <v>50</v>
      </c>
      <c r="F10801" s="23">
        <v>60</v>
      </c>
      <c r="G10801" s="23">
        <v>70</v>
      </c>
      <c r="H10801" s="25">
        <v>17.3954773</v>
      </c>
    </row>
    <row r="10802" spans="1:8">
      <c r="A10802" s="23">
        <v>10799</v>
      </c>
      <c r="B10802" s="23">
        <v>2000</v>
      </c>
      <c r="C10802" s="23">
        <v>0.9</v>
      </c>
      <c r="D10802" s="23">
        <v>3000</v>
      </c>
      <c r="E10802" s="23">
        <v>50</v>
      </c>
      <c r="F10802" s="23">
        <v>60</v>
      </c>
      <c r="G10802" s="23">
        <v>100</v>
      </c>
      <c r="H10802" s="25">
        <v>16.190540309999999</v>
      </c>
    </row>
    <row r="10803" spans="1:8">
      <c r="A10803" s="23">
        <v>10800</v>
      </c>
      <c r="B10803" s="23">
        <v>2000</v>
      </c>
      <c r="C10803" s="23">
        <v>0.8</v>
      </c>
      <c r="D10803" s="23">
        <v>10</v>
      </c>
      <c r="E10803" s="23">
        <v>1</v>
      </c>
      <c r="F10803" s="23">
        <v>0</v>
      </c>
      <c r="G10803" s="23">
        <v>0</v>
      </c>
      <c r="H10803" s="25">
        <v>0</v>
      </c>
    </row>
    <row r="10804" spans="1:8">
      <c r="A10804" s="23">
        <v>10801</v>
      </c>
      <c r="B10804" s="23">
        <v>2000</v>
      </c>
      <c r="C10804" s="23">
        <v>0.8</v>
      </c>
      <c r="D10804" s="23">
        <v>10</v>
      </c>
      <c r="E10804" s="23">
        <v>1</v>
      </c>
      <c r="F10804" s="23">
        <v>0</v>
      </c>
      <c r="G10804" s="23">
        <v>5</v>
      </c>
      <c r="H10804" s="25">
        <v>0</v>
      </c>
    </row>
    <row r="10805" spans="1:8">
      <c r="A10805" s="23">
        <v>10802</v>
      </c>
      <c r="B10805" s="23">
        <v>2000</v>
      </c>
      <c r="C10805" s="23">
        <v>0.8</v>
      </c>
      <c r="D10805" s="23">
        <v>10</v>
      </c>
      <c r="E10805" s="23">
        <v>1</v>
      </c>
      <c r="F10805" s="23">
        <v>0</v>
      </c>
      <c r="G10805" s="23">
        <v>10</v>
      </c>
      <c r="H10805" s="25">
        <v>0</v>
      </c>
    </row>
    <row r="10806" spans="1:8">
      <c r="A10806" s="23">
        <v>10803</v>
      </c>
      <c r="B10806" s="23">
        <v>2000</v>
      </c>
      <c r="C10806" s="23">
        <v>0.8</v>
      </c>
      <c r="D10806" s="23">
        <v>10</v>
      </c>
      <c r="E10806" s="23">
        <v>1</v>
      </c>
      <c r="F10806" s="23">
        <v>0</v>
      </c>
      <c r="G10806" s="23">
        <v>40</v>
      </c>
      <c r="H10806" s="25">
        <v>0</v>
      </c>
    </row>
    <row r="10807" spans="1:8">
      <c r="A10807" s="23">
        <v>10804</v>
      </c>
      <c r="B10807" s="23">
        <v>2000</v>
      </c>
      <c r="C10807" s="23">
        <v>0.8</v>
      </c>
      <c r="D10807" s="23">
        <v>10</v>
      </c>
      <c r="E10807" s="23">
        <v>1</v>
      </c>
      <c r="F10807" s="23">
        <v>0</v>
      </c>
      <c r="G10807" s="23">
        <v>70</v>
      </c>
      <c r="H10807" s="25">
        <v>0</v>
      </c>
    </row>
    <row r="10808" spans="1:8">
      <c r="A10808" s="23">
        <v>10805</v>
      </c>
      <c r="B10808" s="23">
        <v>2000</v>
      </c>
      <c r="C10808" s="23">
        <v>0.8</v>
      </c>
      <c r="D10808" s="23">
        <v>10</v>
      </c>
      <c r="E10808" s="23">
        <v>1</v>
      </c>
      <c r="F10808" s="23">
        <v>0</v>
      </c>
      <c r="G10808" s="23">
        <v>100</v>
      </c>
      <c r="H10808" s="25">
        <v>0</v>
      </c>
    </row>
    <row r="10809" spans="1:8">
      <c r="A10809" s="23">
        <v>10806</v>
      </c>
      <c r="B10809" s="23">
        <v>2000</v>
      </c>
      <c r="C10809" s="23">
        <v>0.8</v>
      </c>
      <c r="D10809" s="23">
        <v>10</v>
      </c>
      <c r="E10809" s="23">
        <v>1</v>
      </c>
      <c r="F10809" s="23">
        <v>30</v>
      </c>
      <c r="G10809" s="23">
        <v>0</v>
      </c>
      <c r="H10809" s="25">
        <v>0</v>
      </c>
    </row>
    <row r="10810" spans="1:8">
      <c r="A10810" s="23">
        <v>10807</v>
      </c>
      <c r="B10810" s="23">
        <v>2000</v>
      </c>
      <c r="C10810" s="23">
        <v>0.8</v>
      </c>
      <c r="D10810" s="23">
        <v>10</v>
      </c>
      <c r="E10810" s="23">
        <v>1</v>
      </c>
      <c r="F10810" s="23">
        <v>30</v>
      </c>
      <c r="G10810" s="23">
        <v>5</v>
      </c>
      <c r="H10810" s="25">
        <v>0</v>
      </c>
    </row>
    <row r="10811" spans="1:8">
      <c r="A10811" s="23">
        <v>10808</v>
      </c>
      <c r="B10811" s="23">
        <v>2000</v>
      </c>
      <c r="C10811" s="23">
        <v>0.8</v>
      </c>
      <c r="D10811" s="23">
        <v>10</v>
      </c>
      <c r="E10811" s="23">
        <v>1</v>
      </c>
      <c r="F10811" s="23">
        <v>30</v>
      </c>
      <c r="G10811" s="23">
        <v>10</v>
      </c>
      <c r="H10811" s="25">
        <v>0</v>
      </c>
    </row>
    <row r="10812" spans="1:8">
      <c r="A10812" s="23">
        <v>10809</v>
      </c>
      <c r="B10812" s="23">
        <v>2000</v>
      </c>
      <c r="C10812" s="23">
        <v>0.8</v>
      </c>
      <c r="D10812" s="23">
        <v>10</v>
      </c>
      <c r="E10812" s="23">
        <v>1</v>
      </c>
      <c r="F10812" s="23">
        <v>30</v>
      </c>
      <c r="G10812" s="23">
        <v>40</v>
      </c>
      <c r="H10812" s="25">
        <v>0</v>
      </c>
    </row>
    <row r="10813" spans="1:8">
      <c r="A10813" s="23">
        <v>10810</v>
      </c>
      <c r="B10813" s="23">
        <v>2000</v>
      </c>
      <c r="C10813" s="23">
        <v>0.8</v>
      </c>
      <c r="D10813" s="23">
        <v>10</v>
      </c>
      <c r="E10813" s="23">
        <v>1</v>
      </c>
      <c r="F10813" s="23">
        <v>30</v>
      </c>
      <c r="G10813" s="23">
        <v>70</v>
      </c>
      <c r="H10813" s="25">
        <v>0</v>
      </c>
    </row>
    <row r="10814" spans="1:8">
      <c r="A10814" s="23">
        <v>10811</v>
      </c>
      <c r="B10814" s="23">
        <v>2000</v>
      </c>
      <c r="C10814" s="23">
        <v>0.8</v>
      </c>
      <c r="D10814" s="23">
        <v>10</v>
      </c>
      <c r="E10814" s="23">
        <v>1</v>
      </c>
      <c r="F10814" s="23">
        <v>30</v>
      </c>
      <c r="G10814" s="23">
        <v>100</v>
      </c>
      <c r="H10814" s="25">
        <v>0</v>
      </c>
    </row>
    <row r="10815" spans="1:8">
      <c r="A10815" s="23">
        <v>10812</v>
      </c>
      <c r="B10815" s="23">
        <v>2000</v>
      </c>
      <c r="C10815" s="23">
        <v>0.8</v>
      </c>
      <c r="D10815" s="23">
        <v>10</v>
      </c>
      <c r="E10815" s="23">
        <v>1</v>
      </c>
      <c r="F10815" s="23">
        <v>60</v>
      </c>
      <c r="G10815" s="23">
        <v>0</v>
      </c>
      <c r="H10815" s="25">
        <v>0</v>
      </c>
    </row>
    <row r="10816" spans="1:8">
      <c r="A10816" s="23">
        <v>10813</v>
      </c>
      <c r="B10816" s="23">
        <v>2000</v>
      </c>
      <c r="C10816" s="23">
        <v>0.8</v>
      </c>
      <c r="D10816" s="23">
        <v>10</v>
      </c>
      <c r="E10816" s="23">
        <v>1</v>
      </c>
      <c r="F10816" s="23">
        <v>60</v>
      </c>
      <c r="G10816" s="23">
        <v>5</v>
      </c>
      <c r="H10816" s="25">
        <v>0</v>
      </c>
    </row>
    <row r="10817" spans="1:8">
      <c r="A10817" s="23">
        <v>10814</v>
      </c>
      <c r="B10817" s="23">
        <v>2000</v>
      </c>
      <c r="C10817" s="23">
        <v>0.8</v>
      </c>
      <c r="D10817" s="23">
        <v>10</v>
      </c>
      <c r="E10817" s="23">
        <v>1</v>
      </c>
      <c r="F10817" s="23">
        <v>60</v>
      </c>
      <c r="G10817" s="23">
        <v>10</v>
      </c>
      <c r="H10817" s="25">
        <v>0</v>
      </c>
    </row>
    <row r="10818" spans="1:8">
      <c r="A10818" s="23">
        <v>10815</v>
      </c>
      <c r="B10818" s="23">
        <v>2000</v>
      </c>
      <c r="C10818" s="23">
        <v>0.8</v>
      </c>
      <c r="D10818" s="23">
        <v>10</v>
      </c>
      <c r="E10818" s="23">
        <v>1</v>
      </c>
      <c r="F10818" s="23">
        <v>60</v>
      </c>
      <c r="G10818" s="23">
        <v>40</v>
      </c>
      <c r="H10818" s="25">
        <v>0</v>
      </c>
    </row>
    <row r="10819" spans="1:8">
      <c r="A10819" s="23">
        <v>10816</v>
      </c>
      <c r="B10819" s="23">
        <v>2000</v>
      </c>
      <c r="C10819" s="23">
        <v>0.8</v>
      </c>
      <c r="D10819" s="23">
        <v>10</v>
      </c>
      <c r="E10819" s="23">
        <v>1</v>
      </c>
      <c r="F10819" s="23">
        <v>60</v>
      </c>
      <c r="G10819" s="23">
        <v>70</v>
      </c>
      <c r="H10819" s="25">
        <v>0</v>
      </c>
    </row>
    <row r="10820" spans="1:8">
      <c r="A10820" s="23">
        <v>10817</v>
      </c>
      <c r="B10820" s="23">
        <v>2000</v>
      </c>
      <c r="C10820" s="23">
        <v>0.8</v>
      </c>
      <c r="D10820" s="23">
        <v>10</v>
      </c>
      <c r="E10820" s="23">
        <v>1</v>
      </c>
      <c r="F10820" s="23">
        <v>60</v>
      </c>
      <c r="G10820" s="23">
        <v>100</v>
      </c>
      <c r="H10820" s="25">
        <v>0</v>
      </c>
    </row>
    <row r="10821" spans="1:8">
      <c r="A10821" s="23">
        <v>10818</v>
      </c>
      <c r="B10821" s="23">
        <v>2000</v>
      </c>
      <c r="C10821" s="23">
        <v>0.8</v>
      </c>
      <c r="D10821" s="23">
        <v>10</v>
      </c>
      <c r="E10821" s="23">
        <v>5</v>
      </c>
      <c r="F10821" s="23">
        <v>0</v>
      </c>
      <c r="G10821" s="23">
        <v>0</v>
      </c>
      <c r="H10821" s="25">
        <v>3.6587986950000002</v>
      </c>
    </row>
    <row r="10822" spans="1:8">
      <c r="A10822" s="23">
        <v>10819</v>
      </c>
      <c r="B10822" s="23">
        <v>2000</v>
      </c>
      <c r="C10822" s="23">
        <v>0.8</v>
      </c>
      <c r="D10822" s="23">
        <v>10</v>
      </c>
      <c r="E10822" s="23">
        <v>5</v>
      </c>
      <c r="F10822" s="23">
        <v>0</v>
      </c>
      <c r="G10822" s="23">
        <v>5</v>
      </c>
      <c r="H10822" s="25">
        <v>2.545970917</v>
      </c>
    </row>
    <row r="10823" spans="1:8">
      <c r="A10823" s="23">
        <v>10820</v>
      </c>
      <c r="B10823" s="23">
        <v>2000</v>
      </c>
      <c r="C10823" s="23">
        <v>0.8</v>
      </c>
      <c r="D10823" s="23">
        <v>10</v>
      </c>
      <c r="E10823" s="23">
        <v>5</v>
      </c>
      <c r="F10823" s="23">
        <v>0</v>
      </c>
      <c r="G10823" s="23">
        <v>10</v>
      </c>
      <c r="H10823" s="25">
        <v>2.5301556590000001</v>
      </c>
    </row>
    <row r="10824" spans="1:8">
      <c r="A10824" s="23">
        <v>10821</v>
      </c>
      <c r="B10824" s="23">
        <v>2000</v>
      </c>
      <c r="C10824" s="23">
        <v>0.8</v>
      </c>
      <c r="D10824" s="23">
        <v>10</v>
      </c>
      <c r="E10824" s="23">
        <v>5</v>
      </c>
      <c r="F10824" s="23">
        <v>0</v>
      </c>
      <c r="G10824" s="23">
        <v>40</v>
      </c>
      <c r="H10824" s="25">
        <v>2.5154132840000001</v>
      </c>
    </row>
    <row r="10825" spans="1:8">
      <c r="A10825" s="23">
        <v>10822</v>
      </c>
      <c r="B10825" s="23">
        <v>2000</v>
      </c>
      <c r="C10825" s="23">
        <v>0.8</v>
      </c>
      <c r="D10825" s="23">
        <v>10</v>
      </c>
      <c r="E10825" s="23">
        <v>5</v>
      </c>
      <c r="F10825" s="23">
        <v>0</v>
      </c>
      <c r="G10825" s="23">
        <v>70</v>
      </c>
      <c r="H10825" s="25">
        <v>2.512444973</v>
      </c>
    </row>
    <row r="10826" spans="1:8">
      <c r="A10826" s="23">
        <v>10823</v>
      </c>
      <c r="B10826" s="23">
        <v>2000</v>
      </c>
      <c r="C10826" s="23">
        <v>0.8</v>
      </c>
      <c r="D10826" s="23">
        <v>10</v>
      </c>
      <c r="E10826" s="23">
        <v>5</v>
      </c>
      <c r="F10826" s="23">
        <v>0</v>
      </c>
      <c r="G10826" s="23">
        <v>100</v>
      </c>
      <c r="H10826" s="25">
        <v>2.5110538010000001</v>
      </c>
    </row>
    <row r="10827" spans="1:8">
      <c r="A10827" s="23">
        <v>10824</v>
      </c>
      <c r="B10827" s="23">
        <v>2000</v>
      </c>
      <c r="C10827" s="23">
        <v>0.8</v>
      </c>
      <c r="D10827" s="23">
        <v>10</v>
      </c>
      <c r="E10827" s="23">
        <v>5</v>
      </c>
      <c r="F10827" s="23">
        <v>30</v>
      </c>
      <c r="G10827" s="23">
        <v>0</v>
      </c>
      <c r="H10827" s="25">
        <v>3.651427269</v>
      </c>
    </row>
    <row r="10828" spans="1:8">
      <c r="A10828" s="23">
        <v>10825</v>
      </c>
      <c r="B10828" s="23">
        <v>2000</v>
      </c>
      <c r="C10828" s="23">
        <v>0.8</v>
      </c>
      <c r="D10828" s="23">
        <v>10</v>
      </c>
      <c r="E10828" s="23">
        <v>5</v>
      </c>
      <c r="F10828" s="23">
        <v>30</v>
      </c>
      <c r="G10828" s="23">
        <v>5</v>
      </c>
      <c r="H10828" s="25">
        <v>2.5128006940000001</v>
      </c>
    </row>
    <row r="10829" spans="1:8">
      <c r="A10829" s="23">
        <v>10826</v>
      </c>
      <c r="B10829" s="23">
        <v>2000</v>
      </c>
      <c r="C10829" s="23">
        <v>0.8</v>
      </c>
      <c r="D10829" s="23">
        <v>10</v>
      </c>
      <c r="E10829" s="23">
        <v>5</v>
      </c>
      <c r="F10829" s="23">
        <v>30</v>
      </c>
      <c r="G10829" s="23">
        <v>10</v>
      </c>
      <c r="H10829" s="25">
        <v>2.4941811559999998</v>
      </c>
    </row>
    <row r="10830" spans="1:8">
      <c r="A10830" s="23">
        <v>10827</v>
      </c>
      <c r="B10830" s="23">
        <v>2000</v>
      </c>
      <c r="C10830" s="23">
        <v>0.8</v>
      </c>
      <c r="D10830" s="23">
        <v>10</v>
      </c>
      <c r="E10830" s="23">
        <v>5</v>
      </c>
      <c r="F10830" s="23">
        <v>30</v>
      </c>
      <c r="G10830" s="23">
        <v>40</v>
      </c>
      <c r="H10830" s="25">
        <v>2.471394777</v>
      </c>
    </row>
    <row r="10831" spans="1:8">
      <c r="A10831" s="23">
        <v>10828</v>
      </c>
      <c r="B10831" s="23">
        <v>2000</v>
      </c>
      <c r="C10831" s="23">
        <v>0.8</v>
      </c>
      <c r="D10831" s="23">
        <v>10</v>
      </c>
      <c r="E10831" s="23">
        <v>5</v>
      </c>
      <c r="F10831" s="23">
        <v>30</v>
      </c>
      <c r="G10831" s="23">
        <v>70</v>
      </c>
      <c r="H10831" s="25">
        <v>2.4625308509999999</v>
      </c>
    </row>
    <row r="10832" spans="1:8">
      <c r="A10832" s="23">
        <v>10829</v>
      </c>
      <c r="B10832" s="23">
        <v>2000</v>
      </c>
      <c r="C10832" s="23">
        <v>0.8</v>
      </c>
      <c r="D10832" s="23">
        <v>10</v>
      </c>
      <c r="E10832" s="23">
        <v>5</v>
      </c>
      <c r="F10832" s="23">
        <v>30</v>
      </c>
      <c r="G10832" s="23">
        <v>100</v>
      </c>
      <c r="H10832" s="25">
        <v>2.4564259050000001</v>
      </c>
    </row>
    <row r="10833" spans="1:8">
      <c r="A10833" s="23">
        <v>10830</v>
      </c>
      <c r="B10833" s="23">
        <v>2000</v>
      </c>
      <c r="C10833" s="23">
        <v>0.8</v>
      </c>
      <c r="D10833" s="23">
        <v>10</v>
      </c>
      <c r="E10833" s="23">
        <v>5</v>
      </c>
      <c r="F10833" s="23">
        <v>60</v>
      </c>
      <c r="G10833" s="23">
        <v>0</v>
      </c>
      <c r="H10833" s="25">
        <v>3.6136512760000001</v>
      </c>
    </row>
    <row r="10834" spans="1:8">
      <c r="A10834" s="23">
        <v>10831</v>
      </c>
      <c r="B10834" s="23">
        <v>2000</v>
      </c>
      <c r="C10834" s="23">
        <v>0.8</v>
      </c>
      <c r="D10834" s="23">
        <v>10</v>
      </c>
      <c r="E10834" s="23">
        <v>5</v>
      </c>
      <c r="F10834" s="23">
        <v>60</v>
      </c>
      <c r="G10834" s="23">
        <v>5</v>
      </c>
      <c r="H10834" s="25">
        <v>2.313425541</v>
      </c>
    </row>
    <row r="10835" spans="1:8">
      <c r="A10835" s="23">
        <v>10832</v>
      </c>
      <c r="B10835" s="23">
        <v>2000</v>
      </c>
      <c r="C10835" s="23">
        <v>0.8</v>
      </c>
      <c r="D10835" s="23">
        <v>10</v>
      </c>
      <c r="E10835" s="23">
        <v>5</v>
      </c>
      <c r="F10835" s="23">
        <v>60</v>
      </c>
      <c r="G10835" s="23">
        <v>10</v>
      </c>
      <c r="H10835" s="25">
        <v>2.2641608720000002</v>
      </c>
    </row>
    <row r="10836" spans="1:8">
      <c r="A10836" s="23">
        <v>10833</v>
      </c>
      <c r="B10836" s="23">
        <v>2000</v>
      </c>
      <c r="C10836" s="23">
        <v>0.8</v>
      </c>
      <c r="D10836" s="23">
        <v>10</v>
      </c>
      <c r="E10836" s="23">
        <v>5</v>
      </c>
      <c r="F10836" s="23">
        <v>60</v>
      </c>
      <c r="G10836" s="23">
        <v>40</v>
      </c>
      <c r="H10836" s="25">
        <v>2.12921381</v>
      </c>
    </row>
    <row r="10837" spans="1:8">
      <c r="A10837" s="23">
        <v>10834</v>
      </c>
      <c r="B10837" s="23">
        <v>2000</v>
      </c>
      <c r="C10837" s="23">
        <v>0.8</v>
      </c>
      <c r="D10837" s="23">
        <v>10</v>
      </c>
      <c r="E10837" s="23">
        <v>5</v>
      </c>
      <c r="F10837" s="23">
        <v>60</v>
      </c>
      <c r="G10837" s="23">
        <v>70</v>
      </c>
      <c r="H10837" s="25">
        <v>2.0416085719999999</v>
      </c>
    </row>
    <row r="10838" spans="1:8">
      <c r="A10838" s="23">
        <v>10835</v>
      </c>
      <c r="B10838" s="23">
        <v>2000</v>
      </c>
      <c r="C10838" s="23">
        <v>0.8</v>
      </c>
      <c r="D10838" s="23">
        <v>10</v>
      </c>
      <c r="E10838" s="23">
        <v>5</v>
      </c>
      <c r="F10838" s="23">
        <v>60</v>
      </c>
      <c r="G10838" s="23">
        <v>100</v>
      </c>
      <c r="H10838" s="25">
        <v>0</v>
      </c>
    </row>
    <row r="10839" spans="1:8">
      <c r="A10839" s="23">
        <v>10836</v>
      </c>
      <c r="B10839" s="23">
        <v>2000</v>
      </c>
      <c r="C10839" s="23">
        <v>0.8</v>
      </c>
      <c r="D10839" s="23">
        <v>10</v>
      </c>
      <c r="E10839" s="23">
        <v>10</v>
      </c>
      <c r="F10839" s="23">
        <v>0</v>
      </c>
      <c r="G10839" s="23">
        <v>0</v>
      </c>
      <c r="H10839" s="25">
        <v>7.0668549540000001</v>
      </c>
    </row>
    <row r="10840" spans="1:8">
      <c r="A10840" s="23">
        <v>10837</v>
      </c>
      <c r="B10840" s="23">
        <v>2000</v>
      </c>
      <c r="C10840" s="23">
        <v>0.8</v>
      </c>
      <c r="D10840" s="23">
        <v>10</v>
      </c>
      <c r="E10840" s="23">
        <v>10</v>
      </c>
      <c r="F10840" s="23">
        <v>0</v>
      </c>
      <c r="G10840" s="23">
        <v>5</v>
      </c>
      <c r="H10840" s="25">
        <v>6.3783869739999997</v>
      </c>
    </row>
    <row r="10841" spans="1:8">
      <c r="A10841" s="23">
        <v>10838</v>
      </c>
      <c r="B10841" s="23">
        <v>2000</v>
      </c>
      <c r="C10841" s="23">
        <v>0.8</v>
      </c>
      <c r="D10841" s="23">
        <v>10</v>
      </c>
      <c r="E10841" s="23">
        <v>10</v>
      </c>
      <c r="F10841" s="23">
        <v>0</v>
      </c>
      <c r="G10841" s="23">
        <v>10</v>
      </c>
      <c r="H10841" s="25">
        <v>6.3228302000000003</v>
      </c>
    </row>
    <row r="10842" spans="1:8">
      <c r="A10842" s="23">
        <v>10839</v>
      </c>
      <c r="B10842" s="23">
        <v>2000</v>
      </c>
      <c r="C10842" s="23">
        <v>0.8</v>
      </c>
      <c r="D10842" s="23">
        <v>10</v>
      </c>
      <c r="E10842" s="23">
        <v>10</v>
      </c>
      <c r="F10842" s="23">
        <v>0</v>
      </c>
      <c r="G10842" s="23">
        <v>40</v>
      </c>
      <c r="H10842" s="25">
        <v>6.2172102929999999</v>
      </c>
    </row>
    <row r="10843" spans="1:8">
      <c r="A10843" s="23">
        <v>10840</v>
      </c>
      <c r="B10843" s="23">
        <v>2000</v>
      </c>
      <c r="C10843" s="23">
        <v>0.8</v>
      </c>
      <c r="D10843" s="23">
        <v>10</v>
      </c>
      <c r="E10843" s="23">
        <v>10</v>
      </c>
      <c r="F10843" s="23">
        <v>0</v>
      </c>
      <c r="G10843" s="23">
        <v>70</v>
      </c>
      <c r="H10843" s="25">
        <v>6.1373367310000004</v>
      </c>
    </row>
    <row r="10844" spans="1:8">
      <c r="A10844" s="23">
        <v>10841</v>
      </c>
      <c r="B10844" s="23">
        <v>2000</v>
      </c>
      <c r="C10844" s="23">
        <v>0.8</v>
      </c>
      <c r="D10844" s="23">
        <v>10</v>
      </c>
      <c r="E10844" s="23">
        <v>10</v>
      </c>
      <c r="F10844" s="23">
        <v>0</v>
      </c>
      <c r="G10844" s="23">
        <v>100</v>
      </c>
      <c r="H10844" s="25">
        <v>6.0633802409999999</v>
      </c>
    </row>
    <row r="10845" spans="1:8">
      <c r="A10845" s="23">
        <v>10842</v>
      </c>
      <c r="B10845" s="23">
        <v>2000</v>
      </c>
      <c r="C10845" s="23">
        <v>0.8</v>
      </c>
      <c r="D10845" s="23">
        <v>10</v>
      </c>
      <c r="E10845" s="23">
        <v>10</v>
      </c>
      <c r="F10845" s="23">
        <v>30</v>
      </c>
      <c r="G10845" s="23">
        <v>0</v>
      </c>
      <c r="H10845" s="25">
        <v>7.0150537489999998</v>
      </c>
    </row>
    <row r="10846" spans="1:8">
      <c r="A10846" s="23">
        <v>10843</v>
      </c>
      <c r="B10846" s="23">
        <v>2000</v>
      </c>
      <c r="C10846" s="23">
        <v>0.8</v>
      </c>
      <c r="D10846" s="23">
        <v>10</v>
      </c>
      <c r="E10846" s="23">
        <v>10</v>
      </c>
      <c r="F10846" s="23">
        <v>30</v>
      </c>
      <c r="G10846" s="23">
        <v>5</v>
      </c>
      <c r="H10846" s="25">
        <v>6.3137955669999997</v>
      </c>
    </row>
    <row r="10847" spans="1:8">
      <c r="A10847" s="23">
        <v>10844</v>
      </c>
      <c r="B10847" s="23">
        <v>2000</v>
      </c>
      <c r="C10847" s="23">
        <v>0.8</v>
      </c>
      <c r="D10847" s="23">
        <v>10</v>
      </c>
      <c r="E10847" s="23">
        <v>10</v>
      </c>
      <c r="F10847" s="23">
        <v>30</v>
      </c>
      <c r="G10847" s="23">
        <v>10</v>
      </c>
      <c r="H10847" s="25">
        <v>6.2531871800000003</v>
      </c>
    </row>
    <row r="10848" spans="1:8">
      <c r="A10848" s="23">
        <v>10845</v>
      </c>
      <c r="B10848" s="23">
        <v>2000</v>
      </c>
      <c r="C10848" s="23">
        <v>0.8</v>
      </c>
      <c r="D10848" s="23">
        <v>10</v>
      </c>
      <c r="E10848" s="23">
        <v>10</v>
      </c>
      <c r="F10848" s="23">
        <v>30</v>
      </c>
      <c r="G10848" s="23">
        <v>40</v>
      </c>
      <c r="H10848" s="25">
        <v>6.1275444029999999</v>
      </c>
    </row>
    <row r="10849" spans="1:8">
      <c r="A10849" s="23">
        <v>10846</v>
      </c>
      <c r="B10849" s="23">
        <v>2000</v>
      </c>
      <c r="C10849" s="23">
        <v>0.8</v>
      </c>
      <c r="D10849" s="23">
        <v>10</v>
      </c>
      <c r="E10849" s="23">
        <v>10</v>
      </c>
      <c r="F10849" s="23">
        <v>30</v>
      </c>
      <c r="G10849" s="23">
        <v>70</v>
      </c>
      <c r="H10849" s="25">
        <v>6.0397291180000003</v>
      </c>
    </row>
    <row r="10850" spans="1:8">
      <c r="A10850" s="23">
        <v>10847</v>
      </c>
      <c r="B10850" s="23">
        <v>2000</v>
      </c>
      <c r="C10850" s="23">
        <v>0.8</v>
      </c>
      <c r="D10850" s="23">
        <v>10</v>
      </c>
      <c r="E10850" s="23">
        <v>10</v>
      </c>
      <c r="F10850" s="23">
        <v>30</v>
      </c>
      <c r="G10850" s="23">
        <v>100</v>
      </c>
      <c r="H10850" s="25">
        <v>5.9596271510000003</v>
      </c>
    </row>
    <row r="10851" spans="1:8">
      <c r="A10851" s="23">
        <v>10848</v>
      </c>
      <c r="B10851" s="23">
        <v>2000</v>
      </c>
      <c r="C10851" s="23">
        <v>0.8</v>
      </c>
      <c r="D10851" s="23">
        <v>10</v>
      </c>
      <c r="E10851" s="23">
        <v>10</v>
      </c>
      <c r="F10851" s="23">
        <v>60</v>
      </c>
      <c r="G10851" s="23">
        <v>0</v>
      </c>
      <c r="H10851" s="25">
        <v>6.7688846590000002</v>
      </c>
    </row>
    <row r="10852" spans="1:8">
      <c r="A10852" s="23">
        <v>10849</v>
      </c>
      <c r="B10852" s="23">
        <v>2000</v>
      </c>
      <c r="C10852" s="23">
        <v>0.8</v>
      </c>
      <c r="D10852" s="23">
        <v>10</v>
      </c>
      <c r="E10852" s="23">
        <v>10</v>
      </c>
      <c r="F10852" s="23">
        <v>60</v>
      </c>
      <c r="G10852" s="23">
        <v>5</v>
      </c>
      <c r="H10852" s="25">
        <v>5.9835677150000004</v>
      </c>
    </row>
    <row r="10853" spans="1:8">
      <c r="A10853" s="23">
        <v>10850</v>
      </c>
      <c r="B10853" s="23">
        <v>2000</v>
      </c>
      <c r="C10853" s="23">
        <v>0.8</v>
      </c>
      <c r="D10853" s="23">
        <v>10</v>
      </c>
      <c r="E10853" s="23">
        <v>10</v>
      </c>
      <c r="F10853" s="23">
        <v>60</v>
      </c>
      <c r="G10853" s="23">
        <v>10</v>
      </c>
      <c r="H10853" s="25">
        <v>5.8907566070000001</v>
      </c>
    </row>
    <row r="10854" spans="1:8">
      <c r="A10854" s="23">
        <v>10851</v>
      </c>
      <c r="B10854" s="23">
        <v>2000</v>
      </c>
      <c r="C10854" s="23">
        <v>0.8</v>
      </c>
      <c r="D10854" s="23">
        <v>10</v>
      </c>
      <c r="E10854" s="23">
        <v>10</v>
      </c>
      <c r="F10854" s="23">
        <v>60</v>
      </c>
      <c r="G10854" s="23">
        <v>40</v>
      </c>
      <c r="H10854" s="25">
        <v>5.7060713769999998</v>
      </c>
    </row>
    <row r="10855" spans="1:8">
      <c r="A10855" s="23">
        <v>10852</v>
      </c>
      <c r="B10855" s="23">
        <v>2000</v>
      </c>
      <c r="C10855" s="23">
        <v>0.8</v>
      </c>
      <c r="D10855" s="23">
        <v>10</v>
      </c>
      <c r="E10855" s="23">
        <v>10</v>
      </c>
      <c r="F10855" s="23">
        <v>60</v>
      </c>
      <c r="G10855" s="23">
        <v>70</v>
      </c>
      <c r="H10855" s="25">
        <v>5.5723857880000001</v>
      </c>
    </row>
    <row r="10856" spans="1:8">
      <c r="A10856" s="23">
        <v>10853</v>
      </c>
      <c r="B10856" s="23">
        <v>2000</v>
      </c>
      <c r="C10856" s="23">
        <v>0.8</v>
      </c>
      <c r="D10856" s="23">
        <v>10</v>
      </c>
      <c r="E10856" s="23">
        <v>10</v>
      </c>
      <c r="F10856" s="23">
        <v>60</v>
      </c>
      <c r="G10856" s="23">
        <v>100</v>
      </c>
      <c r="H10856" s="25">
        <v>5.4569673539999997</v>
      </c>
    </row>
    <row r="10857" spans="1:8">
      <c r="A10857" s="23">
        <v>10854</v>
      </c>
      <c r="B10857" s="23">
        <v>2000</v>
      </c>
      <c r="C10857" s="23">
        <v>0.8</v>
      </c>
      <c r="D10857" s="23">
        <v>10</v>
      </c>
      <c r="E10857" s="23">
        <v>20</v>
      </c>
      <c r="F10857" s="23">
        <v>0</v>
      </c>
      <c r="G10857" s="23">
        <v>0</v>
      </c>
      <c r="H10857" s="25">
        <v>12.5663681</v>
      </c>
    </row>
    <row r="10858" spans="1:8">
      <c r="A10858" s="23">
        <v>10855</v>
      </c>
      <c r="B10858" s="23">
        <v>2000</v>
      </c>
      <c r="C10858" s="23">
        <v>0.8</v>
      </c>
      <c r="D10858" s="23">
        <v>10</v>
      </c>
      <c r="E10858" s="23">
        <v>20</v>
      </c>
      <c r="F10858" s="23">
        <v>0</v>
      </c>
      <c r="G10858" s="23">
        <v>5</v>
      </c>
      <c r="H10858" s="25">
        <v>11.84290695</v>
      </c>
    </row>
    <row r="10859" spans="1:8">
      <c r="A10859" s="23">
        <v>10856</v>
      </c>
      <c r="B10859" s="23">
        <v>2000</v>
      </c>
      <c r="C10859" s="23">
        <v>0.8</v>
      </c>
      <c r="D10859" s="23">
        <v>10</v>
      </c>
      <c r="E10859" s="23">
        <v>20</v>
      </c>
      <c r="F10859" s="23">
        <v>0</v>
      </c>
      <c r="G10859" s="23">
        <v>10</v>
      </c>
      <c r="H10859" s="25">
        <v>11.572049140000001</v>
      </c>
    </row>
    <row r="10860" spans="1:8">
      <c r="A10860" s="23">
        <v>10857</v>
      </c>
      <c r="B10860" s="23">
        <v>2000</v>
      </c>
      <c r="C10860" s="23">
        <v>0.8</v>
      </c>
      <c r="D10860" s="23">
        <v>10</v>
      </c>
      <c r="E10860" s="23">
        <v>20</v>
      </c>
      <c r="F10860" s="23">
        <v>0</v>
      </c>
      <c r="G10860" s="23">
        <v>40</v>
      </c>
      <c r="H10860" s="25">
        <v>10.99609184</v>
      </c>
    </row>
    <row r="10861" spans="1:8">
      <c r="A10861" s="23">
        <v>10858</v>
      </c>
      <c r="B10861" s="23">
        <v>2000</v>
      </c>
      <c r="C10861" s="23">
        <v>0.8</v>
      </c>
      <c r="D10861" s="23">
        <v>10</v>
      </c>
      <c r="E10861" s="23">
        <v>20</v>
      </c>
      <c r="F10861" s="23">
        <v>0</v>
      </c>
      <c r="G10861" s="23">
        <v>70</v>
      </c>
      <c r="H10861" s="25">
        <v>10.63372326</v>
      </c>
    </row>
    <row r="10862" spans="1:8">
      <c r="A10862" s="23">
        <v>10859</v>
      </c>
      <c r="B10862" s="23">
        <v>2000</v>
      </c>
      <c r="C10862" s="23">
        <v>0.8</v>
      </c>
      <c r="D10862" s="23">
        <v>10</v>
      </c>
      <c r="E10862" s="23">
        <v>20</v>
      </c>
      <c r="F10862" s="23">
        <v>0</v>
      </c>
      <c r="G10862" s="23">
        <v>100</v>
      </c>
      <c r="H10862" s="25">
        <v>10.304609299999999</v>
      </c>
    </row>
    <row r="10863" spans="1:8">
      <c r="A10863" s="23">
        <v>10860</v>
      </c>
      <c r="B10863" s="23">
        <v>2000</v>
      </c>
      <c r="C10863" s="23">
        <v>0.8</v>
      </c>
      <c r="D10863" s="23">
        <v>10</v>
      </c>
      <c r="E10863" s="23">
        <v>20</v>
      </c>
      <c r="F10863" s="23">
        <v>30</v>
      </c>
      <c r="G10863" s="23">
        <v>0</v>
      </c>
      <c r="H10863" s="25">
        <v>12.32415009</v>
      </c>
    </row>
    <row r="10864" spans="1:8">
      <c r="A10864" s="23">
        <v>10861</v>
      </c>
      <c r="B10864" s="23">
        <v>2000</v>
      </c>
      <c r="C10864" s="23">
        <v>0.8</v>
      </c>
      <c r="D10864" s="23">
        <v>10</v>
      </c>
      <c r="E10864" s="23">
        <v>20</v>
      </c>
      <c r="F10864" s="23">
        <v>30</v>
      </c>
      <c r="G10864" s="23">
        <v>5</v>
      </c>
      <c r="H10864" s="25">
        <v>11.53945446</v>
      </c>
    </row>
    <row r="10865" spans="1:8">
      <c r="A10865" s="23">
        <v>10862</v>
      </c>
      <c r="B10865" s="23">
        <v>2000</v>
      </c>
      <c r="C10865" s="23">
        <v>0.8</v>
      </c>
      <c r="D10865" s="23">
        <v>10</v>
      </c>
      <c r="E10865" s="23">
        <v>20</v>
      </c>
      <c r="F10865" s="23">
        <v>30</v>
      </c>
      <c r="G10865" s="23">
        <v>10</v>
      </c>
      <c r="H10865" s="25">
        <v>11.23002625</v>
      </c>
    </row>
    <row r="10866" spans="1:8">
      <c r="A10866" s="23">
        <v>10863</v>
      </c>
      <c r="B10866" s="23">
        <v>2000</v>
      </c>
      <c r="C10866" s="23">
        <v>0.8</v>
      </c>
      <c r="D10866" s="23">
        <v>10</v>
      </c>
      <c r="E10866" s="23">
        <v>20</v>
      </c>
      <c r="F10866" s="23">
        <v>30</v>
      </c>
      <c r="G10866" s="23">
        <v>40</v>
      </c>
      <c r="H10866" s="25">
        <v>10.647182470000001</v>
      </c>
    </row>
    <row r="10867" spans="1:8">
      <c r="A10867" s="23">
        <v>10864</v>
      </c>
      <c r="B10867" s="23">
        <v>2000</v>
      </c>
      <c r="C10867" s="23">
        <v>0.8</v>
      </c>
      <c r="D10867" s="23">
        <v>10</v>
      </c>
      <c r="E10867" s="23">
        <v>20</v>
      </c>
      <c r="F10867" s="23">
        <v>30</v>
      </c>
      <c r="G10867" s="23">
        <v>70</v>
      </c>
      <c r="H10867" s="25">
        <v>10.255708690000001</v>
      </c>
    </row>
    <row r="10868" spans="1:8">
      <c r="A10868" s="23">
        <v>10865</v>
      </c>
      <c r="B10868" s="23">
        <v>2000</v>
      </c>
      <c r="C10868" s="23">
        <v>0.8</v>
      </c>
      <c r="D10868" s="23">
        <v>10</v>
      </c>
      <c r="E10868" s="23">
        <v>20</v>
      </c>
      <c r="F10868" s="23">
        <v>30</v>
      </c>
      <c r="G10868" s="23">
        <v>100</v>
      </c>
      <c r="H10868" s="25">
        <v>9.9306249619999996</v>
      </c>
    </row>
    <row r="10869" spans="1:8">
      <c r="A10869" s="23">
        <v>10866</v>
      </c>
      <c r="B10869" s="23">
        <v>2000</v>
      </c>
      <c r="C10869" s="23">
        <v>0.8</v>
      </c>
      <c r="D10869" s="23">
        <v>10</v>
      </c>
      <c r="E10869" s="23">
        <v>20</v>
      </c>
      <c r="F10869" s="23">
        <v>60</v>
      </c>
      <c r="G10869" s="23">
        <v>0</v>
      </c>
      <c r="H10869" s="25">
        <v>11.24972343</v>
      </c>
    </row>
    <row r="10870" spans="1:8">
      <c r="A10870" s="23">
        <v>10867</v>
      </c>
      <c r="B10870" s="23">
        <v>2000</v>
      </c>
      <c r="C10870" s="23">
        <v>0.8</v>
      </c>
      <c r="D10870" s="23">
        <v>10</v>
      </c>
      <c r="E10870" s="23">
        <v>20</v>
      </c>
      <c r="F10870" s="23">
        <v>60</v>
      </c>
      <c r="G10870" s="23">
        <v>5</v>
      </c>
      <c r="H10870" s="25">
        <v>10.12587166</v>
      </c>
    </row>
    <row r="10871" spans="1:8">
      <c r="A10871" s="23">
        <v>10868</v>
      </c>
      <c r="B10871" s="23">
        <v>2000</v>
      </c>
      <c r="C10871" s="23">
        <v>0.8</v>
      </c>
      <c r="D10871" s="23">
        <v>10</v>
      </c>
      <c r="E10871" s="23">
        <v>20</v>
      </c>
      <c r="F10871" s="23">
        <v>60</v>
      </c>
      <c r="G10871" s="23">
        <v>10</v>
      </c>
      <c r="H10871" s="25">
        <v>9.7949695590000001</v>
      </c>
    </row>
    <row r="10872" spans="1:8">
      <c r="A10872" s="23">
        <v>10869</v>
      </c>
      <c r="B10872" s="23">
        <v>2000</v>
      </c>
      <c r="C10872" s="23">
        <v>0.8</v>
      </c>
      <c r="D10872" s="23">
        <v>10</v>
      </c>
      <c r="E10872" s="23">
        <v>20</v>
      </c>
      <c r="F10872" s="23">
        <v>60</v>
      </c>
      <c r="G10872" s="23">
        <v>40</v>
      </c>
      <c r="H10872" s="25">
        <v>9.1674509050000008</v>
      </c>
    </row>
    <row r="10873" spans="1:8">
      <c r="A10873" s="23">
        <v>10870</v>
      </c>
      <c r="B10873" s="23">
        <v>2000</v>
      </c>
      <c r="C10873" s="23">
        <v>0.8</v>
      </c>
      <c r="D10873" s="23">
        <v>10</v>
      </c>
      <c r="E10873" s="23">
        <v>20</v>
      </c>
      <c r="F10873" s="23">
        <v>60</v>
      </c>
      <c r="G10873" s="23">
        <v>70</v>
      </c>
      <c r="H10873" s="25">
        <v>8.7807979580000008</v>
      </c>
    </row>
    <row r="10874" spans="1:8">
      <c r="A10874" s="23">
        <v>10871</v>
      </c>
      <c r="B10874" s="23">
        <v>2000</v>
      </c>
      <c r="C10874" s="23">
        <v>0.8</v>
      </c>
      <c r="D10874" s="23">
        <v>10</v>
      </c>
      <c r="E10874" s="23">
        <v>20</v>
      </c>
      <c r="F10874" s="23">
        <v>60</v>
      </c>
      <c r="G10874" s="23">
        <v>100</v>
      </c>
      <c r="H10874" s="25">
        <v>8.4532251360000004</v>
      </c>
    </row>
    <row r="10875" spans="1:8">
      <c r="A10875" s="23">
        <v>10872</v>
      </c>
      <c r="B10875" s="23">
        <v>2000</v>
      </c>
      <c r="C10875" s="23">
        <v>0.8</v>
      </c>
      <c r="D10875" s="23">
        <v>10</v>
      </c>
      <c r="E10875" s="23">
        <v>50</v>
      </c>
      <c r="F10875" s="23">
        <v>0</v>
      </c>
      <c r="G10875" s="23">
        <v>0</v>
      </c>
      <c r="H10875" s="25">
        <v>20.954391480000002</v>
      </c>
    </row>
    <row r="10876" spans="1:8">
      <c r="A10876" s="23">
        <v>10873</v>
      </c>
      <c r="B10876" s="23">
        <v>2000</v>
      </c>
      <c r="C10876" s="23">
        <v>0.8</v>
      </c>
      <c r="D10876" s="23">
        <v>10</v>
      </c>
      <c r="E10876" s="23">
        <v>50</v>
      </c>
      <c r="F10876" s="23">
        <v>0</v>
      </c>
      <c r="G10876" s="23">
        <v>5</v>
      </c>
      <c r="H10876" s="25">
        <v>19.464124680000001</v>
      </c>
    </row>
    <row r="10877" spans="1:8">
      <c r="A10877" s="23">
        <v>10874</v>
      </c>
      <c r="B10877" s="23">
        <v>2000</v>
      </c>
      <c r="C10877" s="23">
        <v>0.8</v>
      </c>
      <c r="D10877" s="23">
        <v>10</v>
      </c>
      <c r="E10877" s="23">
        <v>50</v>
      </c>
      <c r="F10877" s="23">
        <v>0</v>
      </c>
      <c r="G10877" s="23">
        <v>10</v>
      </c>
      <c r="H10877" s="25">
        <v>18.69709396</v>
      </c>
    </row>
    <row r="10878" spans="1:8">
      <c r="A10878" s="23">
        <v>10875</v>
      </c>
      <c r="B10878" s="23">
        <v>2000</v>
      </c>
      <c r="C10878" s="23">
        <v>0.8</v>
      </c>
      <c r="D10878" s="23">
        <v>10</v>
      </c>
      <c r="E10878" s="23">
        <v>50</v>
      </c>
      <c r="F10878" s="23">
        <v>0</v>
      </c>
      <c r="G10878" s="23">
        <v>40</v>
      </c>
      <c r="H10878" s="25">
        <v>17.090293880000001</v>
      </c>
    </row>
    <row r="10879" spans="1:8">
      <c r="A10879" s="23">
        <v>10876</v>
      </c>
      <c r="B10879" s="23">
        <v>2000</v>
      </c>
      <c r="C10879" s="23">
        <v>0.8</v>
      </c>
      <c r="D10879" s="23">
        <v>10</v>
      </c>
      <c r="E10879" s="23">
        <v>50</v>
      </c>
      <c r="F10879" s="23">
        <v>0</v>
      </c>
      <c r="G10879" s="23">
        <v>70</v>
      </c>
      <c r="H10879" s="25">
        <v>16.10360146</v>
      </c>
    </row>
    <row r="10880" spans="1:8">
      <c r="A10880" s="23">
        <v>10877</v>
      </c>
      <c r="B10880" s="23">
        <v>2000</v>
      </c>
      <c r="C10880" s="23">
        <v>0.8</v>
      </c>
      <c r="D10880" s="23">
        <v>10</v>
      </c>
      <c r="E10880" s="23">
        <v>50</v>
      </c>
      <c r="F10880" s="23">
        <v>0</v>
      </c>
      <c r="G10880" s="23">
        <v>100</v>
      </c>
      <c r="H10880" s="25">
        <v>15.276906970000001</v>
      </c>
    </row>
    <row r="10881" spans="1:8">
      <c r="A10881" s="23">
        <v>10878</v>
      </c>
      <c r="B10881" s="23">
        <v>2000</v>
      </c>
      <c r="C10881" s="23">
        <v>0.8</v>
      </c>
      <c r="D10881" s="23">
        <v>10</v>
      </c>
      <c r="E10881" s="23">
        <v>50</v>
      </c>
      <c r="F10881" s="23">
        <v>30</v>
      </c>
      <c r="G10881" s="23">
        <v>0</v>
      </c>
      <c r="H10881" s="25">
        <v>20.09042358</v>
      </c>
    </row>
    <row r="10882" spans="1:8">
      <c r="A10882" s="23">
        <v>10879</v>
      </c>
      <c r="B10882" s="23">
        <v>2000</v>
      </c>
      <c r="C10882" s="23">
        <v>0.8</v>
      </c>
      <c r="D10882" s="23">
        <v>10</v>
      </c>
      <c r="E10882" s="23">
        <v>50</v>
      </c>
      <c r="F10882" s="23">
        <v>30</v>
      </c>
      <c r="G10882" s="23">
        <v>5</v>
      </c>
      <c r="H10882" s="25">
        <v>18.57154465</v>
      </c>
    </row>
    <row r="10883" spans="1:8">
      <c r="A10883" s="23">
        <v>10880</v>
      </c>
      <c r="B10883" s="23">
        <v>2000</v>
      </c>
      <c r="C10883" s="23">
        <v>0.8</v>
      </c>
      <c r="D10883" s="23">
        <v>10</v>
      </c>
      <c r="E10883" s="23">
        <v>50</v>
      </c>
      <c r="F10883" s="23">
        <v>30</v>
      </c>
      <c r="G10883" s="23">
        <v>10</v>
      </c>
      <c r="H10883" s="25">
        <v>17.814329149999999</v>
      </c>
    </row>
    <row r="10884" spans="1:8">
      <c r="A10884" s="23">
        <v>10881</v>
      </c>
      <c r="B10884" s="23">
        <v>2000</v>
      </c>
      <c r="C10884" s="23">
        <v>0.8</v>
      </c>
      <c r="D10884" s="23">
        <v>10</v>
      </c>
      <c r="E10884" s="23">
        <v>50</v>
      </c>
      <c r="F10884" s="23">
        <v>30</v>
      </c>
      <c r="G10884" s="23">
        <v>40</v>
      </c>
      <c r="H10884" s="25">
        <v>16.214077</v>
      </c>
    </row>
    <row r="10885" spans="1:8">
      <c r="A10885" s="23">
        <v>10882</v>
      </c>
      <c r="B10885" s="23">
        <v>2000</v>
      </c>
      <c r="C10885" s="23">
        <v>0.8</v>
      </c>
      <c r="D10885" s="23">
        <v>10</v>
      </c>
      <c r="E10885" s="23">
        <v>50</v>
      </c>
      <c r="F10885" s="23">
        <v>30</v>
      </c>
      <c r="G10885" s="23">
        <v>70</v>
      </c>
      <c r="H10885" s="25">
        <v>15.24116135</v>
      </c>
    </row>
    <row r="10886" spans="1:8">
      <c r="A10886" s="23">
        <v>10883</v>
      </c>
      <c r="B10886" s="23">
        <v>2000</v>
      </c>
      <c r="C10886" s="23">
        <v>0.8</v>
      </c>
      <c r="D10886" s="23">
        <v>10</v>
      </c>
      <c r="E10886" s="23">
        <v>50</v>
      </c>
      <c r="F10886" s="23">
        <v>30</v>
      </c>
      <c r="G10886" s="23">
        <v>100</v>
      </c>
      <c r="H10886" s="25">
        <v>14.42488575</v>
      </c>
    </row>
    <row r="10887" spans="1:8">
      <c r="A10887" s="23">
        <v>10884</v>
      </c>
      <c r="B10887" s="23">
        <v>2000</v>
      </c>
      <c r="C10887" s="23">
        <v>0.8</v>
      </c>
      <c r="D10887" s="23">
        <v>10</v>
      </c>
      <c r="E10887" s="23">
        <v>50</v>
      </c>
      <c r="F10887" s="23">
        <v>60</v>
      </c>
      <c r="G10887" s="23">
        <v>0</v>
      </c>
      <c r="H10887" s="25">
        <v>16.835391999999999</v>
      </c>
    </row>
    <row r="10888" spans="1:8">
      <c r="A10888" s="23">
        <v>10885</v>
      </c>
      <c r="B10888" s="23">
        <v>2000</v>
      </c>
      <c r="C10888" s="23">
        <v>0.8</v>
      </c>
      <c r="D10888" s="23">
        <v>10</v>
      </c>
      <c r="E10888" s="23">
        <v>50</v>
      </c>
      <c r="F10888" s="23">
        <v>60</v>
      </c>
      <c r="G10888" s="23">
        <v>5</v>
      </c>
      <c r="H10888" s="25">
        <v>15.08548832</v>
      </c>
    </row>
    <row r="10889" spans="1:8">
      <c r="A10889" s="23">
        <v>10886</v>
      </c>
      <c r="B10889" s="23">
        <v>2000</v>
      </c>
      <c r="C10889" s="23">
        <v>0.8</v>
      </c>
      <c r="D10889" s="23">
        <v>10</v>
      </c>
      <c r="E10889" s="23">
        <v>50</v>
      </c>
      <c r="F10889" s="23">
        <v>60</v>
      </c>
      <c r="G10889" s="23">
        <v>10</v>
      </c>
      <c r="H10889" s="25">
        <v>14.35277557</v>
      </c>
    </row>
    <row r="10890" spans="1:8">
      <c r="A10890" s="23">
        <v>10887</v>
      </c>
      <c r="B10890" s="23">
        <v>2000</v>
      </c>
      <c r="C10890" s="23">
        <v>0.8</v>
      </c>
      <c r="D10890" s="23">
        <v>10</v>
      </c>
      <c r="E10890" s="23">
        <v>50</v>
      </c>
      <c r="F10890" s="23">
        <v>60</v>
      </c>
      <c r="G10890" s="23">
        <v>40</v>
      </c>
      <c r="H10890" s="25">
        <v>12.944402699999999</v>
      </c>
    </row>
    <row r="10891" spans="1:8">
      <c r="A10891" s="23">
        <v>10888</v>
      </c>
      <c r="B10891" s="23">
        <v>2000</v>
      </c>
      <c r="C10891" s="23">
        <v>0.8</v>
      </c>
      <c r="D10891" s="23">
        <v>10</v>
      </c>
      <c r="E10891" s="23">
        <v>50</v>
      </c>
      <c r="F10891" s="23">
        <v>60</v>
      </c>
      <c r="G10891" s="23">
        <v>70</v>
      </c>
      <c r="H10891" s="25">
        <v>12.08860016</v>
      </c>
    </row>
    <row r="10892" spans="1:8">
      <c r="A10892" s="23">
        <v>10889</v>
      </c>
      <c r="B10892" s="23">
        <v>2000</v>
      </c>
      <c r="C10892" s="23">
        <v>0.8</v>
      </c>
      <c r="D10892" s="23">
        <v>10</v>
      </c>
      <c r="E10892" s="23">
        <v>50</v>
      </c>
      <c r="F10892" s="23">
        <v>60</v>
      </c>
      <c r="G10892" s="23">
        <v>100</v>
      </c>
      <c r="H10892" s="25">
        <v>11.420654300000001</v>
      </c>
    </row>
    <row r="10893" spans="1:8">
      <c r="A10893" s="23">
        <v>10890</v>
      </c>
      <c r="B10893" s="23">
        <v>2000</v>
      </c>
      <c r="C10893" s="23">
        <v>0.8</v>
      </c>
      <c r="D10893" s="23">
        <v>50</v>
      </c>
      <c r="E10893" s="23">
        <v>1</v>
      </c>
      <c r="F10893" s="23">
        <v>0</v>
      </c>
      <c r="G10893" s="23">
        <v>0</v>
      </c>
      <c r="H10893" s="25">
        <v>3.1483793260000001</v>
      </c>
    </row>
    <row r="10894" spans="1:8">
      <c r="A10894" s="23">
        <v>10891</v>
      </c>
      <c r="B10894" s="23">
        <v>2000</v>
      </c>
      <c r="C10894" s="23">
        <v>0.8</v>
      </c>
      <c r="D10894" s="23">
        <v>50</v>
      </c>
      <c r="E10894" s="23">
        <v>1</v>
      </c>
      <c r="F10894" s="23">
        <v>0</v>
      </c>
      <c r="G10894" s="23">
        <v>5</v>
      </c>
      <c r="H10894" s="25">
        <v>0</v>
      </c>
    </row>
    <row r="10895" spans="1:8">
      <c r="A10895" s="23">
        <v>10892</v>
      </c>
      <c r="B10895" s="23">
        <v>2000</v>
      </c>
      <c r="C10895" s="23">
        <v>0.8</v>
      </c>
      <c r="D10895" s="23">
        <v>50</v>
      </c>
      <c r="E10895" s="23">
        <v>1</v>
      </c>
      <c r="F10895" s="23">
        <v>0</v>
      </c>
      <c r="G10895" s="23">
        <v>10</v>
      </c>
      <c r="H10895" s="25">
        <v>0</v>
      </c>
    </row>
    <row r="10896" spans="1:8">
      <c r="A10896" s="23">
        <v>10893</v>
      </c>
      <c r="B10896" s="23">
        <v>2000</v>
      </c>
      <c r="C10896" s="23">
        <v>0.8</v>
      </c>
      <c r="D10896" s="23">
        <v>50</v>
      </c>
      <c r="E10896" s="23">
        <v>1</v>
      </c>
      <c r="F10896" s="23">
        <v>0</v>
      </c>
      <c r="G10896" s="23">
        <v>40</v>
      </c>
      <c r="H10896" s="25">
        <v>0</v>
      </c>
    </row>
    <row r="10897" spans="1:8">
      <c r="A10897" s="23">
        <v>10894</v>
      </c>
      <c r="B10897" s="23">
        <v>2000</v>
      </c>
      <c r="C10897" s="23">
        <v>0.8</v>
      </c>
      <c r="D10897" s="23">
        <v>50</v>
      </c>
      <c r="E10897" s="23">
        <v>1</v>
      </c>
      <c r="F10897" s="23">
        <v>0</v>
      </c>
      <c r="G10897" s="23">
        <v>70</v>
      </c>
      <c r="H10897" s="25">
        <v>0</v>
      </c>
    </row>
    <row r="10898" spans="1:8">
      <c r="A10898" s="23">
        <v>10895</v>
      </c>
      <c r="B10898" s="23">
        <v>2000</v>
      </c>
      <c r="C10898" s="23">
        <v>0.8</v>
      </c>
      <c r="D10898" s="23">
        <v>50</v>
      </c>
      <c r="E10898" s="23">
        <v>1</v>
      </c>
      <c r="F10898" s="23">
        <v>0</v>
      </c>
      <c r="G10898" s="23">
        <v>100</v>
      </c>
      <c r="H10898" s="25">
        <v>0</v>
      </c>
    </row>
    <row r="10899" spans="1:8">
      <c r="A10899" s="23">
        <v>10896</v>
      </c>
      <c r="B10899" s="23">
        <v>2000</v>
      </c>
      <c r="C10899" s="23">
        <v>0.8</v>
      </c>
      <c r="D10899" s="23">
        <v>50</v>
      </c>
      <c r="E10899" s="23">
        <v>1</v>
      </c>
      <c r="F10899" s="23">
        <v>30</v>
      </c>
      <c r="G10899" s="23">
        <v>0</v>
      </c>
      <c r="H10899" s="25">
        <v>3.1438233850000001</v>
      </c>
    </row>
    <row r="10900" spans="1:8">
      <c r="A10900" s="23">
        <v>10897</v>
      </c>
      <c r="B10900" s="23">
        <v>2000</v>
      </c>
      <c r="C10900" s="23">
        <v>0.8</v>
      </c>
      <c r="D10900" s="23">
        <v>50</v>
      </c>
      <c r="E10900" s="23">
        <v>1</v>
      </c>
      <c r="F10900" s="23">
        <v>30</v>
      </c>
      <c r="G10900" s="23">
        <v>5</v>
      </c>
      <c r="H10900" s="25">
        <v>0</v>
      </c>
    </row>
    <row r="10901" spans="1:8">
      <c r="A10901" s="23">
        <v>10898</v>
      </c>
      <c r="B10901" s="23">
        <v>2000</v>
      </c>
      <c r="C10901" s="23">
        <v>0.8</v>
      </c>
      <c r="D10901" s="23">
        <v>50</v>
      </c>
      <c r="E10901" s="23">
        <v>1</v>
      </c>
      <c r="F10901" s="23">
        <v>30</v>
      </c>
      <c r="G10901" s="23">
        <v>10</v>
      </c>
      <c r="H10901" s="25">
        <v>0</v>
      </c>
    </row>
    <row r="10902" spans="1:8">
      <c r="A10902" s="23">
        <v>10899</v>
      </c>
      <c r="B10902" s="23">
        <v>2000</v>
      </c>
      <c r="C10902" s="23">
        <v>0.8</v>
      </c>
      <c r="D10902" s="23">
        <v>50</v>
      </c>
      <c r="E10902" s="23">
        <v>1</v>
      </c>
      <c r="F10902" s="23">
        <v>30</v>
      </c>
      <c r="G10902" s="23">
        <v>40</v>
      </c>
      <c r="H10902" s="25">
        <v>0</v>
      </c>
    </row>
    <row r="10903" spans="1:8">
      <c r="A10903" s="23">
        <v>10900</v>
      </c>
      <c r="B10903" s="23">
        <v>2000</v>
      </c>
      <c r="C10903" s="23">
        <v>0.8</v>
      </c>
      <c r="D10903" s="23">
        <v>50</v>
      </c>
      <c r="E10903" s="23">
        <v>1</v>
      </c>
      <c r="F10903" s="23">
        <v>30</v>
      </c>
      <c r="G10903" s="23">
        <v>70</v>
      </c>
      <c r="H10903" s="25">
        <v>0</v>
      </c>
    </row>
    <row r="10904" spans="1:8">
      <c r="A10904" s="23">
        <v>10901</v>
      </c>
      <c r="B10904" s="23">
        <v>2000</v>
      </c>
      <c r="C10904" s="23">
        <v>0.8</v>
      </c>
      <c r="D10904" s="23">
        <v>50</v>
      </c>
      <c r="E10904" s="23">
        <v>1</v>
      </c>
      <c r="F10904" s="23">
        <v>30</v>
      </c>
      <c r="G10904" s="23">
        <v>100</v>
      </c>
      <c r="H10904" s="25">
        <v>0</v>
      </c>
    </row>
    <row r="10905" spans="1:8">
      <c r="A10905" s="23">
        <v>10902</v>
      </c>
      <c r="B10905" s="23">
        <v>2000</v>
      </c>
      <c r="C10905" s="23">
        <v>0.8</v>
      </c>
      <c r="D10905" s="23">
        <v>50</v>
      </c>
      <c r="E10905" s="23">
        <v>1</v>
      </c>
      <c r="F10905" s="23">
        <v>60</v>
      </c>
      <c r="G10905" s="23">
        <v>0</v>
      </c>
      <c r="H10905" s="25">
        <v>3.120293856</v>
      </c>
    </row>
    <row r="10906" spans="1:8">
      <c r="A10906" s="23">
        <v>10903</v>
      </c>
      <c r="B10906" s="23">
        <v>2000</v>
      </c>
      <c r="C10906" s="23">
        <v>0.8</v>
      </c>
      <c r="D10906" s="23">
        <v>50</v>
      </c>
      <c r="E10906" s="23">
        <v>1</v>
      </c>
      <c r="F10906" s="23">
        <v>60</v>
      </c>
      <c r="G10906" s="23">
        <v>5</v>
      </c>
      <c r="H10906" s="25">
        <v>0</v>
      </c>
    </row>
    <row r="10907" spans="1:8">
      <c r="A10907" s="23">
        <v>10904</v>
      </c>
      <c r="B10907" s="23">
        <v>2000</v>
      </c>
      <c r="C10907" s="23">
        <v>0.8</v>
      </c>
      <c r="D10907" s="23">
        <v>50</v>
      </c>
      <c r="E10907" s="23">
        <v>1</v>
      </c>
      <c r="F10907" s="23">
        <v>60</v>
      </c>
      <c r="G10907" s="23">
        <v>10</v>
      </c>
      <c r="H10907" s="25">
        <v>0</v>
      </c>
    </row>
    <row r="10908" spans="1:8">
      <c r="A10908" s="23">
        <v>10905</v>
      </c>
      <c r="B10908" s="23">
        <v>2000</v>
      </c>
      <c r="C10908" s="23">
        <v>0.8</v>
      </c>
      <c r="D10908" s="23">
        <v>50</v>
      </c>
      <c r="E10908" s="23">
        <v>1</v>
      </c>
      <c r="F10908" s="23">
        <v>60</v>
      </c>
      <c r="G10908" s="23">
        <v>40</v>
      </c>
      <c r="H10908" s="25">
        <v>0</v>
      </c>
    </row>
    <row r="10909" spans="1:8">
      <c r="A10909" s="23">
        <v>10906</v>
      </c>
      <c r="B10909" s="23">
        <v>2000</v>
      </c>
      <c r="C10909" s="23">
        <v>0.8</v>
      </c>
      <c r="D10909" s="23">
        <v>50</v>
      </c>
      <c r="E10909" s="23">
        <v>1</v>
      </c>
      <c r="F10909" s="23">
        <v>60</v>
      </c>
      <c r="G10909" s="23">
        <v>70</v>
      </c>
      <c r="H10909" s="25">
        <v>0</v>
      </c>
    </row>
    <row r="10910" spans="1:8">
      <c r="A10910" s="23">
        <v>10907</v>
      </c>
      <c r="B10910" s="23">
        <v>2000</v>
      </c>
      <c r="C10910" s="23">
        <v>0.8</v>
      </c>
      <c r="D10910" s="23">
        <v>50</v>
      </c>
      <c r="E10910" s="23">
        <v>1</v>
      </c>
      <c r="F10910" s="23">
        <v>60</v>
      </c>
      <c r="G10910" s="23">
        <v>100</v>
      </c>
      <c r="H10910" s="25">
        <v>0</v>
      </c>
    </row>
    <row r="10911" spans="1:8">
      <c r="A10911" s="23">
        <v>10908</v>
      </c>
      <c r="B10911" s="23">
        <v>2000</v>
      </c>
      <c r="C10911" s="23">
        <v>0.8</v>
      </c>
      <c r="D10911" s="23">
        <v>50</v>
      </c>
      <c r="E10911" s="23">
        <v>5</v>
      </c>
      <c r="F10911" s="23">
        <v>0</v>
      </c>
      <c r="G10911" s="23">
        <v>0</v>
      </c>
      <c r="H10911" s="25">
        <v>13.38914681</v>
      </c>
    </row>
    <row r="10912" spans="1:8">
      <c r="A10912" s="23">
        <v>10909</v>
      </c>
      <c r="B10912" s="23">
        <v>2000</v>
      </c>
      <c r="C10912" s="23">
        <v>0.8</v>
      </c>
      <c r="D10912" s="23">
        <v>50</v>
      </c>
      <c r="E10912" s="23">
        <v>5</v>
      </c>
      <c r="F10912" s="23">
        <v>0</v>
      </c>
      <c r="G10912" s="23">
        <v>5</v>
      </c>
      <c r="H10912" s="25">
        <v>12.67647839</v>
      </c>
    </row>
    <row r="10913" spans="1:8">
      <c r="A10913" s="23">
        <v>10910</v>
      </c>
      <c r="B10913" s="23">
        <v>2000</v>
      </c>
      <c r="C10913" s="23">
        <v>0.8</v>
      </c>
      <c r="D10913" s="23">
        <v>50</v>
      </c>
      <c r="E10913" s="23">
        <v>5</v>
      </c>
      <c r="F10913" s="23">
        <v>0</v>
      </c>
      <c r="G10913" s="23">
        <v>10</v>
      </c>
      <c r="H10913" s="25">
        <v>12.382874490000001</v>
      </c>
    </row>
    <row r="10914" spans="1:8">
      <c r="A10914" s="23">
        <v>10911</v>
      </c>
      <c r="B10914" s="23">
        <v>2000</v>
      </c>
      <c r="C10914" s="23">
        <v>0.8</v>
      </c>
      <c r="D10914" s="23">
        <v>50</v>
      </c>
      <c r="E10914" s="23">
        <v>5</v>
      </c>
      <c r="F10914" s="23">
        <v>0</v>
      </c>
      <c r="G10914" s="23">
        <v>40</v>
      </c>
      <c r="H10914" s="25">
        <v>11.761495589999999</v>
      </c>
    </row>
    <row r="10915" spans="1:8">
      <c r="A10915" s="23">
        <v>10912</v>
      </c>
      <c r="B10915" s="23">
        <v>2000</v>
      </c>
      <c r="C10915" s="23">
        <v>0.8</v>
      </c>
      <c r="D10915" s="23">
        <v>50</v>
      </c>
      <c r="E10915" s="23">
        <v>5</v>
      </c>
      <c r="F10915" s="23">
        <v>0</v>
      </c>
      <c r="G10915" s="23">
        <v>70</v>
      </c>
      <c r="H10915" s="25">
        <v>11.35912323</v>
      </c>
    </row>
    <row r="10916" spans="1:8">
      <c r="A10916" s="23">
        <v>10913</v>
      </c>
      <c r="B10916" s="23">
        <v>2000</v>
      </c>
      <c r="C10916" s="23">
        <v>0.8</v>
      </c>
      <c r="D10916" s="23">
        <v>50</v>
      </c>
      <c r="E10916" s="23">
        <v>5</v>
      </c>
      <c r="F10916" s="23">
        <v>0</v>
      </c>
      <c r="G10916" s="23">
        <v>100</v>
      </c>
      <c r="H10916" s="25">
        <v>11.00024414</v>
      </c>
    </row>
    <row r="10917" spans="1:8">
      <c r="A10917" s="23">
        <v>10914</v>
      </c>
      <c r="B10917" s="23">
        <v>2000</v>
      </c>
      <c r="C10917" s="23">
        <v>0.8</v>
      </c>
      <c r="D10917" s="23">
        <v>50</v>
      </c>
      <c r="E10917" s="23">
        <v>5</v>
      </c>
      <c r="F10917" s="23">
        <v>30</v>
      </c>
      <c r="G10917" s="23">
        <v>0</v>
      </c>
      <c r="H10917" s="25">
        <v>13.130964280000001</v>
      </c>
    </row>
    <row r="10918" spans="1:8">
      <c r="A10918" s="23">
        <v>10915</v>
      </c>
      <c r="B10918" s="23">
        <v>2000</v>
      </c>
      <c r="C10918" s="23">
        <v>0.8</v>
      </c>
      <c r="D10918" s="23">
        <v>50</v>
      </c>
      <c r="E10918" s="23">
        <v>5</v>
      </c>
      <c r="F10918" s="23">
        <v>30</v>
      </c>
      <c r="G10918" s="23">
        <v>5</v>
      </c>
      <c r="H10918" s="25">
        <v>12.34979343</v>
      </c>
    </row>
    <row r="10919" spans="1:8">
      <c r="A10919" s="23">
        <v>10916</v>
      </c>
      <c r="B10919" s="23">
        <v>2000</v>
      </c>
      <c r="C10919" s="23">
        <v>0.8</v>
      </c>
      <c r="D10919" s="23">
        <v>50</v>
      </c>
      <c r="E10919" s="23">
        <v>5</v>
      </c>
      <c r="F10919" s="23">
        <v>30</v>
      </c>
      <c r="G10919" s="23">
        <v>10</v>
      </c>
      <c r="H10919" s="25">
        <v>12.029603</v>
      </c>
    </row>
    <row r="10920" spans="1:8">
      <c r="A10920" s="23">
        <v>10917</v>
      </c>
      <c r="B10920" s="23">
        <v>2000</v>
      </c>
      <c r="C10920" s="23">
        <v>0.8</v>
      </c>
      <c r="D10920" s="23">
        <v>50</v>
      </c>
      <c r="E10920" s="23">
        <v>5</v>
      </c>
      <c r="F10920" s="23">
        <v>30</v>
      </c>
      <c r="G10920" s="23">
        <v>40</v>
      </c>
      <c r="H10920" s="25">
        <v>11.381447789999999</v>
      </c>
    </row>
    <row r="10921" spans="1:8">
      <c r="A10921" s="23">
        <v>10918</v>
      </c>
      <c r="B10921" s="23">
        <v>2000</v>
      </c>
      <c r="C10921" s="23">
        <v>0.8</v>
      </c>
      <c r="D10921" s="23">
        <v>50</v>
      </c>
      <c r="E10921" s="23">
        <v>5</v>
      </c>
      <c r="F10921" s="23">
        <v>30</v>
      </c>
      <c r="G10921" s="23">
        <v>70</v>
      </c>
      <c r="H10921" s="25">
        <v>10.9539814</v>
      </c>
    </row>
    <row r="10922" spans="1:8">
      <c r="A10922" s="23">
        <v>10919</v>
      </c>
      <c r="B10922" s="23">
        <v>2000</v>
      </c>
      <c r="C10922" s="23">
        <v>0.8</v>
      </c>
      <c r="D10922" s="23">
        <v>50</v>
      </c>
      <c r="E10922" s="23">
        <v>5</v>
      </c>
      <c r="F10922" s="23">
        <v>30</v>
      </c>
      <c r="G10922" s="23">
        <v>100</v>
      </c>
      <c r="H10922" s="25">
        <v>10.5889864</v>
      </c>
    </row>
    <row r="10923" spans="1:8">
      <c r="A10923" s="23">
        <v>10920</v>
      </c>
      <c r="B10923" s="23">
        <v>2000</v>
      </c>
      <c r="C10923" s="23">
        <v>0.8</v>
      </c>
      <c r="D10923" s="23">
        <v>50</v>
      </c>
      <c r="E10923" s="23">
        <v>5</v>
      </c>
      <c r="F10923" s="23">
        <v>60</v>
      </c>
      <c r="G10923" s="23">
        <v>0</v>
      </c>
      <c r="H10923" s="25">
        <v>11.946927069999999</v>
      </c>
    </row>
    <row r="10924" spans="1:8">
      <c r="A10924" s="23">
        <v>10921</v>
      </c>
      <c r="B10924" s="23">
        <v>2000</v>
      </c>
      <c r="C10924" s="23">
        <v>0.8</v>
      </c>
      <c r="D10924" s="23">
        <v>50</v>
      </c>
      <c r="E10924" s="23">
        <v>5</v>
      </c>
      <c r="F10924" s="23">
        <v>60</v>
      </c>
      <c r="G10924" s="23">
        <v>5</v>
      </c>
      <c r="H10924" s="25">
        <v>10.82922173</v>
      </c>
    </row>
    <row r="10925" spans="1:8">
      <c r="A10925" s="23">
        <v>10922</v>
      </c>
      <c r="B10925" s="23">
        <v>2000</v>
      </c>
      <c r="C10925" s="23">
        <v>0.8</v>
      </c>
      <c r="D10925" s="23">
        <v>50</v>
      </c>
      <c r="E10925" s="23">
        <v>5</v>
      </c>
      <c r="F10925" s="23">
        <v>60</v>
      </c>
      <c r="G10925" s="23">
        <v>10</v>
      </c>
      <c r="H10925" s="25">
        <v>10.463297839999999</v>
      </c>
    </row>
    <row r="10926" spans="1:8">
      <c r="A10926" s="23">
        <v>10923</v>
      </c>
      <c r="B10926" s="23">
        <v>2000</v>
      </c>
      <c r="C10926" s="23">
        <v>0.8</v>
      </c>
      <c r="D10926" s="23">
        <v>50</v>
      </c>
      <c r="E10926" s="23">
        <v>5</v>
      </c>
      <c r="F10926" s="23">
        <v>60</v>
      </c>
      <c r="G10926" s="23">
        <v>40</v>
      </c>
      <c r="H10926" s="25">
        <v>9.7646427150000008</v>
      </c>
    </row>
    <row r="10927" spans="1:8">
      <c r="A10927" s="23">
        <v>10924</v>
      </c>
      <c r="B10927" s="23">
        <v>2000</v>
      </c>
      <c r="C10927" s="23">
        <v>0.8</v>
      </c>
      <c r="D10927" s="23">
        <v>50</v>
      </c>
      <c r="E10927" s="23">
        <v>5</v>
      </c>
      <c r="F10927" s="23">
        <v>60</v>
      </c>
      <c r="G10927" s="23">
        <v>70</v>
      </c>
      <c r="H10927" s="25">
        <v>9.3340606689999994</v>
      </c>
    </row>
    <row r="10928" spans="1:8">
      <c r="A10928" s="23">
        <v>10925</v>
      </c>
      <c r="B10928" s="23">
        <v>2000</v>
      </c>
      <c r="C10928" s="23">
        <v>0.8</v>
      </c>
      <c r="D10928" s="23">
        <v>50</v>
      </c>
      <c r="E10928" s="23">
        <v>5</v>
      </c>
      <c r="F10928" s="23">
        <v>60</v>
      </c>
      <c r="G10928" s="23">
        <v>100</v>
      </c>
      <c r="H10928" s="25">
        <v>8.9667472840000002</v>
      </c>
    </row>
    <row r="10929" spans="1:8">
      <c r="A10929" s="23">
        <v>10926</v>
      </c>
      <c r="B10929" s="23">
        <v>2000</v>
      </c>
      <c r="C10929" s="23">
        <v>0.8</v>
      </c>
      <c r="D10929" s="23">
        <v>50</v>
      </c>
      <c r="E10929" s="23">
        <v>10</v>
      </c>
      <c r="F10929" s="23">
        <v>0</v>
      </c>
      <c r="G10929" s="23">
        <v>0</v>
      </c>
      <c r="H10929" s="25">
        <v>20.090148930000002</v>
      </c>
    </row>
    <row r="10930" spans="1:8">
      <c r="A10930" s="23">
        <v>10927</v>
      </c>
      <c r="B10930" s="23">
        <v>2000</v>
      </c>
      <c r="C10930" s="23">
        <v>0.8</v>
      </c>
      <c r="D10930" s="23">
        <v>50</v>
      </c>
      <c r="E10930" s="23">
        <v>10</v>
      </c>
      <c r="F10930" s="23">
        <v>0</v>
      </c>
      <c r="G10930" s="23">
        <v>5</v>
      </c>
      <c r="H10930" s="25">
        <v>18.752506260000001</v>
      </c>
    </row>
    <row r="10931" spans="1:8">
      <c r="A10931" s="23">
        <v>10928</v>
      </c>
      <c r="B10931" s="23">
        <v>2000</v>
      </c>
      <c r="C10931" s="23">
        <v>0.8</v>
      </c>
      <c r="D10931" s="23">
        <v>50</v>
      </c>
      <c r="E10931" s="23">
        <v>10</v>
      </c>
      <c r="F10931" s="23">
        <v>0</v>
      </c>
      <c r="G10931" s="23">
        <v>10</v>
      </c>
      <c r="H10931" s="25">
        <v>18.057432179999999</v>
      </c>
    </row>
    <row r="10932" spans="1:8">
      <c r="A10932" s="23">
        <v>10929</v>
      </c>
      <c r="B10932" s="23">
        <v>2000</v>
      </c>
      <c r="C10932" s="23">
        <v>0.8</v>
      </c>
      <c r="D10932" s="23">
        <v>50</v>
      </c>
      <c r="E10932" s="23">
        <v>10</v>
      </c>
      <c r="F10932" s="23">
        <v>0</v>
      </c>
      <c r="G10932" s="23">
        <v>40</v>
      </c>
      <c r="H10932" s="25">
        <v>16.609142299999998</v>
      </c>
    </row>
    <row r="10933" spans="1:8">
      <c r="A10933" s="23">
        <v>10930</v>
      </c>
      <c r="B10933" s="23">
        <v>2000</v>
      </c>
      <c r="C10933" s="23">
        <v>0.8</v>
      </c>
      <c r="D10933" s="23">
        <v>50</v>
      </c>
      <c r="E10933" s="23">
        <v>10</v>
      </c>
      <c r="F10933" s="23">
        <v>0</v>
      </c>
      <c r="G10933" s="23">
        <v>70</v>
      </c>
      <c r="H10933" s="25">
        <v>15.696479800000001</v>
      </c>
    </row>
    <row r="10934" spans="1:8">
      <c r="A10934" s="23">
        <v>10931</v>
      </c>
      <c r="B10934" s="23">
        <v>2000</v>
      </c>
      <c r="C10934" s="23">
        <v>0.8</v>
      </c>
      <c r="D10934" s="23">
        <v>50</v>
      </c>
      <c r="E10934" s="23">
        <v>10</v>
      </c>
      <c r="F10934" s="23">
        <v>0</v>
      </c>
      <c r="G10934" s="23">
        <v>100</v>
      </c>
      <c r="H10934" s="25">
        <v>14.93848038</v>
      </c>
    </row>
    <row r="10935" spans="1:8">
      <c r="A10935" s="23">
        <v>10932</v>
      </c>
      <c r="B10935" s="23">
        <v>2000</v>
      </c>
      <c r="C10935" s="23">
        <v>0.8</v>
      </c>
      <c r="D10935" s="23">
        <v>50</v>
      </c>
      <c r="E10935" s="23">
        <v>10</v>
      </c>
      <c r="F10935" s="23">
        <v>30</v>
      </c>
      <c r="G10935" s="23">
        <v>0</v>
      </c>
      <c r="H10935" s="25">
        <v>19.326255799999998</v>
      </c>
    </row>
    <row r="10936" spans="1:8">
      <c r="A10936" s="23">
        <v>10933</v>
      </c>
      <c r="B10936" s="23">
        <v>2000</v>
      </c>
      <c r="C10936" s="23">
        <v>0.8</v>
      </c>
      <c r="D10936" s="23">
        <v>50</v>
      </c>
      <c r="E10936" s="23">
        <v>10</v>
      </c>
      <c r="F10936" s="23">
        <v>30</v>
      </c>
      <c r="G10936" s="23">
        <v>5</v>
      </c>
      <c r="H10936" s="25">
        <v>17.948463440000001</v>
      </c>
    </row>
    <row r="10937" spans="1:8">
      <c r="A10937" s="23">
        <v>10934</v>
      </c>
      <c r="B10937" s="23">
        <v>2000</v>
      </c>
      <c r="C10937" s="23">
        <v>0.8</v>
      </c>
      <c r="D10937" s="23">
        <v>50</v>
      </c>
      <c r="E10937" s="23">
        <v>10</v>
      </c>
      <c r="F10937" s="23">
        <v>30</v>
      </c>
      <c r="G10937" s="23">
        <v>10</v>
      </c>
      <c r="H10937" s="25">
        <v>17.254442220000001</v>
      </c>
    </row>
    <row r="10938" spans="1:8">
      <c r="A10938" s="23">
        <v>10935</v>
      </c>
      <c r="B10938" s="23">
        <v>2000</v>
      </c>
      <c r="C10938" s="23">
        <v>0.8</v>
      </c>
      <c r="D10938" s="23">
        <v>50</v>
      </c>
      <c r="E10938" s="23">
        <v>10</v>
      </c>
      <c r="F10938" s="23">
        <v>30</v>
      </c>
      <c r="G10938" s="23">
        <v>40</v>
      </c>
      <c r="H10938" s="25">
        <v>15.796533589999999</v>
      </c>
    </row>
    <row r="10939" spans="1:8">
      <c r="A10939" s="23">
        <v>10936</v>
      </c>
      <c r="B10939" s="23">
        <v>2000</v>
      </c>
      <c r="C10939" s="23">
        <v>0.8</v>
      </c>
      <c r="D10939" s="23">
        <v>50</v>
      </c>
      <c r="E10939" s="23">
        <v>10</v>
      </c>
      <c r="F10939" s="23">
        <v>30</v>
      </c>
      <c r="G10939" s="23">
        <v>70</v>
      </c>
      <c r="H10939" s="25">
        <v>14.901474</v>
      </c>
    </row>
    <row r="10940" spans="1:8">
      <c r="A10940" s="23">
        <v>10937</v>
      </c>
      <c r="B10940" s="23">
        <v>2000</v>
      </c>
      <c r="C10940" s="23">
        <v>0.8</v>
      </c>
      <c r="D10940" s="23">
        <v>50</v>
      </c>
      <c r="E10940" s="23">
        <v>10</v>
      </c>
      <c r="F10940" s="23">
        <v>30</v>
      </c>
      <c r="G10940" s="23">
        <v>100</v>
      </c>
      <c r="H10940" s="25">
        <v>14.136281970000001</v>
      </c>
    </row>
    <row r="10941" spans="1:8">
      <c r="A10941" s="23">
        <v>10938</v>
      </c>
      <c r="B10941" s="23">
        <v>2000</v>
      </c>
      <c r="C10941" s="23">
        <v>0.8</v>
      </c>
      <c r="D10941" s="23">
        <v>50</v>
      </c>
      <c r="E10941" s="23">
        <v>10</v>
      </c>
      <c r="F10941" s="23">
        <v>60</v>
      </c>
      <c r="G10941" s="23">
        <v>0</v>
      </c>
      <c r="H10941" s="25">
        <v>16.403551100000001</v>
      </c>
    </row>
    <row r="10942" spans="1:8">
      <c r="A10942" s="23">
        <v>10939</v>
      </c>
      <c r="B10942" s="23">
        <v>2000</v>
      </c>
      <c r="C10942" s="23">
        <v>0.8</v>
      </c>
      <c r="D10942" s="23">
        <v>50</v>
      </c>
      <c r="E10942" s="23">
        <v>10</v>
      </c>
      <c r="F10942" s="23">
        <v>60</v>
      </c>
      <c r="G10942" s="23">
        <v>5</v>
      </c>
      <c r="H10942" s="25">
        <v>14.75228787</v>
      </c>
    </row>
    <row r="10943" spans="1:8">
      <c r="A10943" s="23">
        <v>10940</v>
      </c>
      <c r="B10943" s="23">
        <v>2000</v>
      </c>
      <c r="C10943" s="23">
        <v>0.8</v>
      </c>
      <c r="D10943" s="23">
        <v>50</v>
      </c>
      <c r="E10943" s="23">
        <v>10</v>
      </c>
      <c r="F10943" s="23">
        <v>60</v>
      </c>
      <c r="G10943" s="23">
        <v>10</v>
      </c>
      <c r="H10943" s="25">
        <v>14.05847168</v>
      </c>
    </row>
    <row r="10944" spans="1:8">
      <c r="A10944" s="23">
        <v>10941</v>
      </c>
      <c r="B10944" s="23">
        <v>2000</v>
      </c>
      <c r="C10944" s="23">
        <v>0.8</v>
      </c>
      <c r="D10944" s="23">
        <v>50</v>
      </c>
      <c r="E10944" s="23">
        <v>10</v>
      </c>
      <c r="F10944" s="23">
        <v>60</v>
      </c>
      <c r="G10944" s="23">
        <v>40</v>
      </c>
      <c r="H10944" s="25">
        <v>12.728788379999999</v>
      </c>
    </row>
    <row r="10945" spans="1:8">
      <c r="A10945" s="23">
        <v>10942</v>
      </c>
      <c r="B10945" s="23">
        <v>2000</v>
      </c>
      <c r="C10945" s="23">
        <v>0.8</v>
      </c>
      <c r="D10945" s="23">
        <v>50</v>
      </c>
      <c r="E10945" s="23">
        <v>10</v>
      </c>
      <c r="F10945" s="23">
        <v>60</v>
      </c>
      <c r="G10945" s="23">
        <v>70</v>
      </c>
      <c r="H10945" s="25">
        <v>11.917120929999999</v>
      </c>
    </row>
    <row r="10946" spans="1:8">
      <c r="A10946" s="23">
        <v>10943</v>
      </c>
      <c r="B10946" s="23">
        <v>2000</v>
      </c>
      <c r="C10946" s="23">
        <v>0.8</v>
      </c>
      <c r="D10946" s="23">
        <v>50</v>
      </c>
      <c r="E10946" s="23">
        <v>10</v>
      </c>
      <c r="F10946" s="23">
        <v>60</v>
      </c>
      <c r="G10946" s="23">
        <v>100</v>
      </c>
      <c r="H10946" s="25">
        <v>11.281087879999999</v>
      </c>
    </row>
    <row r="10947" spans="1:8">
      <c r="A10947" s="23">
        <v>10944</v>
      </c>
      <c r="B10947" s="23">
        <v>2000</v>
      </c>
      <c r="C10947" s="23">
        <v>0.8</v>
      </c>
      <c r="D10947" s="23">
        <v>50</v>
      </c>
      <c r="E10947" s="23">
        <v>20</v>
      </c>
      <c r="F10947" s="23">
        <v>0</v>
      </c>
      <c r="G10947" s="23">
        <v>0</v>
      </c>
      <c r="H10947" s="25">
        <v>25.218296049999999</v>
      </c>
    </row>
    <row r="10948" spans="1:8">
      <c r="A10948" s="23">
        <v>10945</v>
      </c>
      <c r="B10948" s="23">
        <v>2000</v>
      </c>
      <c r="C10948" s="23">
        <v>0.8</v>
      </c>
      <c r="D10948" s="23">
        <v>50</v>
      </c>
      <c r="E10948" s="23">
        <v>20</v>
      </c>
      <c r="F10948" s="23">
        <v>0</v>
      </c>
      <c r="G10948" s="23">
        <v>5</v>
      </c>
      <c r="H10948" s="25">
        <v>23.235540390000001</v>
      </c>
    </row>
    <row r="10949" spans="1:8">
      <c r="A10949" s="23">
        <v>10946</v>
      </c>
      <c r="B10949" s="23">
        <v>2000</v>
      </c>
      <c r="C10949" s="23">
        <v>0.8</v>
      </c>
      <c r="D10949" s="23">
        <v>50</v>
      </c>
      <c r="E10949" s="23">
        <v>20</v>
      </c>
      <c r="F10949" s="23">
        <v>0</v>
      </c>
      <c r="G10949" s="23">
        <v>10</v>
      </c>
      <c r="H10949" s="25">
        <v>22.16440201</v>
      </c>
    </row>
    <row r="10950" spans="1:8">
      <c r="A10950" s="23">
        <v>10947</v>
      </c>
      <c r="B10950" s="23">
        <v>2000</v>
      </c>
      <c r="C10950" s="23">
        <v>0.8</v>
      </c>
      <c r="D10950" s="23">
        <v>50</v>
      </c>
      <c r="E10950" s="23">
        <v>20</v>
      </c>
      <c r="F10950" s="23">
        <v>0</v>
      </c>
      <c r="G10950" s="23">
        <v>40</v>
      </c>
      <c r="H10950" s="25">
        <v>19.892271040000001</v>
      </c>
    </row>
    <row r="10951" spans="1:8">
      <c r="A10951" s="23">
        <v>10948</v>
      </c>
      <c r="B10951" s="23">
        <v>2000</v>
      </c>
      <c r="C10951" s="23">
        <v>0.8</v>
      </c>
      <c r="D10951" s="23">
        <v>50</v>
      </c>
      <c r="E10951" s="23">
        <v>20</v>
      </c>
      <c r="F10951" s="23">
        <v>0</v>
      </c>
      <c r="G10951" s="23">
        <v>70</v>
      </c>
      <c r="H10951" s="25">
        <v>18.556955339999998</v>
      </c>
    </row>
    <row r="10952" spans="1:8">
      <c r="A10952" s="23">
        <v>10949</v>
      </c>
      <c r="B10952" s="23">
        <v>2000</v>
      </c>
      <c r="C10952" s="23">
        <v>0.8</v>
      </c>
      <c r="D10952" s="23">
        <v>50</v>
      </c>
      <c r="E10952" s="23">
        <v>20</v>
      </c>
      <c r="F10952" s="23">
        <v>0</v>
      </c>
      <c r="G10952" s="23">
        <v>100</v>
      </c>
      <c r="H10952" s="25">
        <v>17.420953749999999</v>
      </c>
    </row>
    <row r="10953" spans="1:8">
      <c r="A10953" s="23">
        <v>10950</v>
      </c>
      <c r="B10953" s="23">
        <v>2000</v>
      </c>
      <c r="C10953" s="23">
        <v>0.8</v>
      </c>
      <c r="D10953" s="23">
        <v>50</v>
      </c>
      <c r="E10953" s="23">
        <v>20</v>
      </c>
      <c r="F10953" s="23">
        <v>30</v>
      </c>
      <c r="G10953" s="23">
        <v>0</v>
      </c>
      <c r="H10953" s="25">
        <v>23.91261673</v>
      </c>
    </row>
    <row r="10954" spans="1:8">
      <c r="A10954" s="23">
        <v>10951</v>
      </c>
      <c r="B10954" s="23">
        <v>2000</v>
      </c>
      <c r="C10954" s="23">
        <v>0.8</v>
      </c>
      <c r="D10954" s="23">
        <v>50</v>
      </c>
      <c r="E10954" s="23">
        <v>20</v>
      </c>
      <c r="F10954" s="23">
        <v>30</v>
      </c>
      <c r="G10954" s="23">
        <v>5</v>
      </c>
      <c r="H10954" s="25">
        <v>21.936220169999999</v>
      </c>
    </row>
    <row r="10955" spans="1:8">
      <c r="A10955" s="23">
        <v>10952</v>
      </c>
      <c r="B10955" s="23">
        <v>2000</v>
      </c>
      <c r="C10955" s="23">
        <v>0.8</v>
      </c>
      <c r="D10955" s="23">
        <v>50</v>
      </c>
      <c r="E10955" s="23">
        <v>20</v>
      </c>
      <c r="F10955" s="23">
        <v>30</v>
      </c>
      <c r="G10955" s="23">
        <v>10</v>
      </c>
      <c r="H10955" s="25">
        <v>20.89317703</v>
      </c>
    </row>
    <row r="10956" spans="1:8">
      <c r="A10956" s="23">
        <v>10953</v>
      </c>
      <c r="B10956" s="23">
        <v>2000</v>
      </c>
      <c r="C10956" s="23">
        <v>0.8</v>
      </c>
      <c r="D10956" s="23">
        <v>50</v>
      </c>
      <c r="E10956" s="23">
        <v>20</v>
      </c>
      <c r="F10956" s="23">
        <v>30</v>
      </c>
      <c r="G10956" s="23">
        <v>40</v>
      </c>
      <c r="H10956" s="25">
        <v>18.72823906</v>
      </c>
    </row>
    <row r="10957" spans="1:8">
      <c r="A10957" s="23">
        <v>10954</v>
      </c>
      <c r="B10957" s="23">
        <v>2000</v>
      </c>
      <c r="C10957" s="23">
        <v>0.8</v>
      </c>
      <c r="D10957" s="23">
        <v>50</v>
      </c>
      <c r="E10957" s="23">
        <v>20</v>
      </c>
      <c r="F10957" s="23">
        <v>30</v>
      </c>
      <c r="G10957" s="23">
        <v>70</v>
      </c>
      <c r="H10957" s="25">
        <v>17.401519780000001</v>
      </c>
    </row>
    <row r="10958" spans="1:8">
      <c r="A10958" s="23">
        <v>10955</v>
      </c>
      <c r="B10958" s="23">
        <v>2000</v>
      </c>
      <c r="C10958" s="23">
        <v>0.8</v>
      </c>
      <c r="D10958" s="23">
        <v>50</v>
      </c>
      <c r="E10958" s="23">
        <v>20</v>
      </c>
      <c r="F10958" s="23">
        <v>30</v>
      </c>
      <c r="G10958" s="23">
        <v>100</v>
      </c>
      <c r="H10958" s="25">
        <v>16.333679199999999</v>
      </c>
    </row>
    <row r="10959" spans="1:8">
      <c r="A10959" s="23">
        <v>10956</v>
      </c>
      <c r="B10959" s="23">
        <v>2000</v>
      </c>
      <c r="C10959" s="23">
        <v>0.8</v>
      </c>
      <c r="D10959" s="23">
        <v>50</v>
      </c>
      <c r="E10959" s="23">
        <v>20</v>
      </c>
      <c r="F10959" s="23">
        <v>60</v>
      </c>
      <c r="G10959" s="23">
        <v>0</v>
      </c>
      <c r="H10959" s="25">
        <v>19.34930039</v>
      </c>
    </row>
    <row r="10960" spans="1:8">
      <c r="A10960" s="23">
        <v>10957</v>
      </c>
      <c r="B10960" s="23">
        <v>2000</v>
      </c>
      <c r="C10960" s="23">
        <v>0.8</v>
      </c>
      <c r="D10960" s="23">
        <v>50</v>
      </c>
      <c r="E10960" s="23">
        <v>20</v>
      </c>
      <c r="F10960" s="23">
        <v>60</v>
      </c>
      <c r="G10960" s="23">
        <v>5</v>
      </c>
      <c r="H10960" s="25">
        <v>17.222738270000001</v>
      </c>
    </row>
    <row r="10961" spans="1:8">
      <c r="A10961" s="23">
        <v>10958</v>
      </c>
      <c r="B10961" s="23">
        <v>2000</v>
      </c>
      <c r="C10961" s="23">
        <v>0.8</v>
      </c>
      <c r="D10961" s="23">
        <v>50</v>
      </c>
      <c r="E10961" s="23">
        <v>20</v>
      </c>
      <c r="F10961" s="23">
        <v>60</v>
      </c>
      <c r="G10961" s="23">
        <v>10</v>
      </c>
      <c r="H10961" s="25">
        <v>16.318714140000001</v>
      </c>
    </row>
    <row r="10962" spans="1:8">
      <c r="A10962" s="23">
        <v>10959</v>
      </c>
      <c r="B10962" s="23">
        <v>2000</v>
      </c>
      <c r="C10962" s="23">
        <v>0.8</v>
      </c>
      <c r="D10962" s="23">
        <v>50</v>
      </c>
      <c r="E10962" s="23">
        <v>20</v>
      </c>
      <c r="F10962" s="23">
        <v>60</v>
      </c>
      <c r="G10962" s="23">
        <v>40</v>
      </c>
      <c r="H10962" s="25">
        <v>14.515120509999999</v>
      </c>
    </row>
    <row r="10963" spans="1:8">
      <c r="A10963" s="23">
        <v>10960</v>
      </c>
      <c r="B10963" s="23">
        <v>2000</v>
      </c>
      <c r="C10963" s="23">
        <v>0.8</v>
      </c>
      <c r="D10963" s="23">
        <v>50</v>
      </c>
      <c r="E10963" s="23">
        <v>20</v>
      </c>
      <c r="F10963" s="23">
        <v>60</v>
      </c>
      <c r="G10963" s="23">
        <v>70</v>
      </c>
      <c r="H10963" s="25">
        <v>13.42660523</v>
      </c>
    </row>
    <row r="10964" spans="1:8">
      <c r="A10964" s="23">
        <v>10961</v>
      </c>
      <c r="B10964" s="23">
        <v>2000</v>
      </c>
      <c r="C10964" s="23">
        <v>0.8</v>
      </c>
      <c r="D10964" s="23">
        <v>50</v>
      </c>
      <c r="E10964" s="23">
        <v>20</v>
      </c>
      <c r="F10964" s="23">
        <v>60</v>
      </c>
      <c r="G10964" s="23">
        <v>100</v>
      </c>
      <c r="H10964" s="25">
        <v>12.58304596</v>
      </c>
    </row>
    <row r="10965" spans="1:8">
      <c r="A10965" s="23">
        <v>10962</v>
      </c>
      <c r="B10965" s="23">
        <v>2000</v>
      </c>
      <c r="C10965" s="23">
        <v>0.8</v>
      </c>
      <c r="D10965" s="23">
        <v>50</v>
      </c>
      <c r="E10965" s="23">
        <v>50</v>
      </c>
      <c r="F10965" s="23">
        <v>0</v>
      </c>
      <c r="G10965" s="23">
        <v>0</v>
      </c>
      <c r="H10965" s="25">
        <v>28.82186699</v>
      </c>
    </row>
    <row r="10966" spans="1:8">
      <c r="A10966" s="23">
        <v>10963</v>
      </c>
      <c r="B10966" s="23">
        <v>2000</v>
      </c>
      <c r="C10966" s="23">
        <v>0.8</v>
      </c>
      <c r="D10966" s="23">
        <v>50</v>
      </c>
      <c r="E10966" s="23">
        <v>50</v>
      </c>
      <c r="F10966" s="23">
        <v>0</v>
      </c>
      <c r="G10966" s="23">
        <v>5</v>
      </c>
      <c r="H10966" s="25">
        <v>26.346607209999998</v>
      </c>
    </row>
    <row r="10967" spans="1:8">
      <c r="A10967" s="23">
        <v>10964</v>
      </c>
      <c r="B10967" s="23">
        <v>2000</v>
      </c>
      <c r="C10967" s="23">
        <v>0.8</v>
      </c>
      <c r="D10967" s="23">
        <v>50</v>
      </c>
      <c r="E10967" s="23">
        <v>50</v>
      </c>
      <c r="F10967" s="23">
        <v>0</v>
      </c>
      <c r="G10967" s="23">
        <v>10</v>
      </c>
      <c r="H10967" s="25">
        <v>24.99686432</v>
      </c>
    </row>
    <row r="10968" spans="1:8">
      <c r="A10968" s="23">
        <v>10965</v>
      </c>
      <c r="B10968" s="23">
        <v>2000</v>
      </c>
      <c r="C10968" s="23">
        <v>0.8</v>
      </c>
      <c r="D10968" s="23">
        <v>50</v>
      </c>
      <c r="E10968" s="23">
        <v>50</v>
      </c>
      <c r="F10968" s="23">
        <v>0</v>
      </c>
      <c r="G10968" s="23">
        <v>40</v>
      </c>
      <c r="H10968" s="25">
        <v>22.072422029999998</v>
      </c>
    </row>
    <row r="10969" spans="1:8">
      <c r="A10969" s="23">
        <v>10966</v>
      </c>
      <c r="B10969" s="23">
        <v>2000</v>
      </c>
      <c r="C10969" s="23">
        <v>0.8</v>
      </c>
      <c r="D10969" s="23">
        <v>50</v>
      </c>
      <c r="E10969" s="23">
        <v>50</v>
      </c>
      <c r="F10969" s="23">
        <v>0</v>
      </c>
      <c r="G10969" s="23">
        <v>70</v>
      </c>
      <c r="H10969" s="25">
        <v>20.363975530000001</v>
      </c>
    </row>
    <row r="10970" spans="1:8">
      <c r="A10970" s="23">
        <v>10967</v>
      </c>
      <c r="B10970" s="23">
        <v>2000</v>
      </c>
      <c r="C10970" s="23">
        <v>0.8</v>
      </c>
      <c r="D10970" s="23">
        <v>50</v>
      </c>
      <c r="E10970" s="23">
        <v>50</v>
      </c>
      <c r="F10970" s="23">
        <v>0</v>
      </c>
      <c r="G10970" s="23">
        <v>100</v>
      </c>
      <c r="H10970" s="25">
        <v>18.995113369999999</v>
      </c>
    </row>
    <row r="10971" spans="1:8">
      <c r="A10971" s="23">
        <v>10968</v>
      </c>
      <c r="B10971" s="23">
        <v>2000</v>
      </c>
      <c r="C10971" s="23">
        <v>0.8</v>
      </c>
      <c r="D10971" s="23">
        <v>50</v>
      </c>
      <c r="E10971" s="23">
        <v>50</v>
      </c>
      <c r="F10971" s="23">
        <v>30</v>
      </c>
      <c r="G10971" s="23">
        <v>0</v>
      </c>
      <c r="H10971" s="25">
        <v>27.07709122</v>
      </c>
    </row>
    <row r="10972" spans="1:8">
      <c r="A10972" s="23">
        <v>10969</v>
      </c>
      <c r="B10972" s="23">
        <v>2000</v>
      </c>
      <c r="C10972" s="23">
        <v>0.8</v>
      </c>
      <c r="D10972" s="23">
        <v>50</v>
      </c>
      <c r="E10972" s="23">
        <v>50</v>
      </c>
      <c r="F10972" s="23">
        <v>30</v>
      </c>
      <c r="G10972" s="23">
        <v>5</v>
      </c>
      <c r="H10972" s="25">
        <v>24.668037420000001</v>
      </c>
    </row>
    <row r="10973" spans="1:8">
      <c r="A10973" s="23">
        <v>10970</v>
      </c>
      <c r="B10973" s="23">
        <v>2000</v>
      </c>
      <c r="C10973" s="23">
        <v>0.8</v>
      </c>
      <c r="D10973" s="23">
        <v>50</v>
      </c>
      <c r="E10973" s="23">
        <v>50</v>
      </c>
      <c r="F10973" s="23">
        <v>30</v>
      </c>
      <c r="G10973" s="23">
        <v>10</v>
      </c>
      <c r="H10973" s="25">
        <v>23.38932037</v>
      </c>
    </row>
    <row r="10974" spans="1:8">
      <c r="A10974" s="23">
        <v>10971</v>
      </c>
      <c r="B10974" s="23">
        <v>2000</v>
      </c>
      <c r="C10974" s="23">
        <v>0.8</v>
      </c>
      <c r="D10974" s="23">
        <v>50</v>
      </c>
      <c r="E10974" s="23">
        <v>50</v>
      </c>
      <c r="F10974" s="23">
        <v>30</v>
      </c>
      <c r="G10974" s="23">
        <v>40</v>
      </c>
      <c r="H10974" s="25">
        <v>20.58784103</v>
      </c>
    </row>
    <row r="10975" spans="1:8">
      <c r="A10975" s="23">
        <v>10972</v>
      </c>
      <c r="B10975" s="23">
        <v>2000</v>
      </c>
      <c r="C10975" s="23">
        <v>0.8</v>
      </c>
      <c r="D10975" s="23">
        <v>50</v>
      </c>
      <c r="E10975" s="23">
        <v>50</v>
      </c>
      <c r="F10975" s="23">
        <v>30</v>
      </c>
      <c r="G10975" s="23">
        <v>70</v>
      </c>
      <c r="H10975" s="25">
        <v>18.991912840000001</v>
      </c>
    </row>
    <row r="10976" spans="1:8">
      <c r="A10976" s="23">
        <v>10973</v>
      </c>
      <c r="B10976" s="23">
        <v>2000</v>
      </c>
      <c r="C10976" s="23">
        <v>0.8</v>
      </c>
      <c r="D10976" s="23">
        <v>50</v>
      </c>
      <c r="E10976" s="23">
        <v>50</v>
      </c>
      <c r="F10976" s="23">
        <v>30</v>
      </c>
      <c r="G10976" s="23">
        <v>100</v>
      </c>
      <c r="H10976" s="25">
        <v>17.721927640000001</v>
      </c>
    </row>
    <row r="10977" spans="1:8">
      <c r="A10977" s="23">
        <v>10974</v>
      </c>
      <c r="B10977" s="23">
        <v>2000</v>
      </c>
      <c r="C10977" s="23">
        <v>0.8</v>
      </c>
      <c r="D10977" s="23">
        <v>50</v>
      </c>
      <c r="E10977" s="23">
        <v>50</v>
      </c>
      <c r="F10977" s="23">
        <v>60</v>
      </c>
      <c r="G10977" s="23">
        <v>0</v>
      </c>
      <c r="H10977" s="25">
        <v>21.247001650000001</v>
      </c>
    </row>
    <row r="10978" spans="1:8">
      <c r="A10978" s="23">
        <v>10975</v>
      </c>
      <c r="B10978" s="23">
        <v>2000</v>
      </c>
      <c r="C10978" s="23">
        <v>0.8</v>
      </c>
      <c r="D10978" s="23">
        <v>50</v>
      </c>
      <c r="E10978" s="23">
        <v>50</v>
      </c>
      <c r="F10978" s="23">
        <v>60</v>
      </c>
      <c r="G10978" s="23">
        <v>5</v>
      </c>
      <c r="H10978" s="25">
        <v>18.791893009999999</v>
      </c>
    </row>
    <row r="10979" spans="1:8">
      <c r="A10979" s="23">
        <v>10976</v>
      </c>
      <c r="B10979" s="23">
        <v>2000</v>
      </c>
      <c r="C10979" s="23">
        <v>0.8</v>
      </c>
      <c r="D10979" s="23">
        <v>50</v>
      </c>
      <c r="E10979" s="23">
        <v>50</v>
      </c>
      <c r="F10979" s="23">
        <v>60</v>
      </c>
      <c r="G10979" s="23">
        <v>10</v>
      </c>
      <c r="H10979" s="25">
        <v>17.75947189</v>
      </c>
    </row>
    <row r="10980" spans="1:8">
      <c r="A10980" s="23">
        <v>10977</v>
      </c>
      <c r="B10980" s="23">
        <v>2000</v>
      </c>
      <c r="C10980" s="23">
        <v>0.8</v>
      </c>
      <c r="D10980" s="23">
        <v>50</v>
      </c>
      <c r="E10980" s="23">
        <v>50</v>
      </c>
      <c r="F10980" s="23">
        <v>60</v>
      </c>
      <c r="G10980" s="23">
        <v>40</v>
      </c>
      <c r="H10980" s="25">
        <v>15.659615519999999</v>
      </c>
    </row>
    <row r="10981" spans="1:8">
      <c r="A10981" s="23">
        <v>10978</v>
      </c>
      <c r="B10981" s="23">
        <v>2000</v>
      </c>
      <c r="C10981" s="23">
        <v>0.8</v>
      </c>
      <c r="D10981" s="23">
        <v>50</v>
      </c>
      <c r="E10981" s="23">
        <v>50</v>
      </c>
      <c r="F10981" s="23">
        <v>60</v>
      </c>
      <c r="G10981" s="23">
        <v>70</v>
      </c>
      <c r="H10981" s="25">
        <v>14.300292020000001</v>
      </c>
    </row>
    <row r="10982" spans="1:8">
      <c r="A10982" s="23">
        <v>10979</v>
      </c>
      <c r="B10982" s="23">
        <v>2000</v>
      </c>
      <c r="C10982" s="23">
        <v>0.8</v>
      </c>
      <c r="D10982" s="23">
        <v>50</v>
      </c>
      <c r="E10982" s="23">
        <v>50</v>
      </c>
      <c r="F10982" s="23">
        <v>60</v>
      </c>
      <c r="G10982" s="23">
        <v>100</v>
      </c>
      <c r="H10982" s="25">
        <v>13.26312542</v>
      </c>
    </row>
    <row r="10983" spans="1:8">
      <c r="A10983" s="23">
        <v>10980</v>
      </c>
      <c r="B10983" s="23">
        <v>2000</v>
      </c>
      <c r="C10983" s="23">
        <v>0.8</v>
      </c>
      <c r="D10983" s="23">
        <v>100</v>
      </c>
      <c r="E10983" s="23">
        <v>1</v>
      </c>
      <c r="F10983" s="23">
        <v>0</v>
      </c>
      <c r="G10983" s="23">
        <v>0</v>
      </c>
      <c r="H10983" s="25">
        <v>5.5400896069999996</v>
      </c>
    </row>
    <row r="10984" spans="1:8">
      <c r="A10984" s="23">
        <v>10981</v>
      </c>
      <c r="B10984" s="23">
        <v>2000</v>
      </c>
      <c r="C10984" s="23">
        <v>0.8</v>
      </c>
      <c r="D10984" s="23">
        <v>100</v>
      </c>
      <c r="E10984" s="23">
        <v>1</v>
      </c>
      <c r="F10984" s="23">
        <v>0</v>
      </c>
      <c r="G10984" s="23">
        <v>5</v>
      </c>
      <c r="H10984" s="25">
        <v>5.0205535890000004</v>
      </c>
    </row>
    <row r="10985" spans="1:8">
      <c r="A10985" s="23">
        <v>10982</v>
      </c>
      <c r="B10985" s="23">
        <v>2000</v>
      </c>
      <c r="C10985" s="23">
        <v>0.8</v>
      </c>
      <c r="D10985" s="23">
        <v>100</v>
      </c>
      <c r="E10985" s="23">
        <v>1</v>
      </c>
      <c r="F10985" s="23">
        <v>0</v>
      </c>
      <c r="G10985" s="23">
        <v>10</v>
      </c>
      <c r="H10985" s="25">
        <v>4.9942507740000002</v>
      </c>
    </row>
    <row r="10986" spans="1:8">
      <c r="A10986" s="23">
        <v>10983</v>
      </c>
      <c r="B10986" s="23">
        <v>2000</v>
      </c>
      <c r="C10986" s="23">
        <v>0.8</v>
      </c>
      <c r="D10986" s="23">
        <v>100</v>
      </c>
      <c r="E10986" s="23">
        <v>1</v>
      </c>
      <c r="F10986" s="23">
        <v>0</v>
      </c>
      <c r="G10986" s="23">
        <v>40</v>
      </c>
      <c r="H10986" s="25">
        <v>4.9367027280000002</v>
      </c>
    </row>
    <row r="10987" spans="1:8">
      <c r="A10987" s="23">
        <v>10984</v>
      </c>
      <c r="B10987" s="23">
        <v>2000</v>
      </c>
      <c r="C10987" s="23">
        <v>0.8</v>
      </c>
      <c r="D10987" s="23">
        <v>100</v>
      </c>
      <c r="E10987" s="23">
        <v>1</v>
      </c>
      <c r="F10987" s="23">
        <v>0</v>
      </c>
      <c r="G10987" s="23">
        <v>70</v>
      </c>
      <c r="H10987" s="25">
        <v>4.8969311710000003</v>
      </c>
    </row>
    <row r="10988" spans="1:8">
      <c r="A10988" s="23">
        <v>10985</v>
      </c>
      <c r="B10988" s="23">
        <v>2000</v>
      </c>
      <c r="C10988" s="23">
        <v>0.8</v>
      </c>
      <c r="D10988" s="23">
        <v>100</v>
      </c>
      <c r="E10988" s="23">
        <v>1</v>
      </c>
      <c r="F10988" s="23">
        <v>0</v>
      </c>
      <c r="G10988" s="23">
        <v>100</v>
      </c>
      <c r="H10988" s="25">
        <v>4.8599557879999997</v>
      </c>
    </row>
    <row r="10989" spans="1:8">
      <c r="A10989" s="23">
        <v>10986</v>
      </c>
      <c r="B10989" s="23">
        <v>2000</v>
      </c>
      <c r="C10989" s="23">
        <v>0.8</v>
      </c>
      <c r="D10989" s="23">
        <v>100</v>
      </c>
      <c r="E10989" s="23">
        <v>1</v>
      </c>
      <c r="F10989" s="23">
        <v>30</v>
      </c>
      <c r="G10989" s="23">
        <v>0</v>
      </c>
      <c r="H10989" s="25">
        <v>5.5189075470000004</v>
      </c>
    </row>
    <row r="10990" spans="1:8">
      <c r="A10990" s="23">
        <v>10987</v>
      </c>
      <c r="B10990" s="23">
        <v>2000</v>
      </c>
      <c r="C10990" s="23">
        <v>0.8</v>
      </c>
      <c r="D10990" s="23">
        <v>100</v>
      </c>
      <c r="E10990" s="23">
        <v>1</v>
      </c>
      <c r="F10990" s="23">
        <v>30</v>
      </c>
      <c r="G10990" s="23">
        <v>5</v>
      </c>
      <c r="H10990" s="25">
        <v>4.9876551630000003</v>
      </c>
    </row>
    <row r="10991" spans="1:8">
      <c r="A10991" s="23">
        <v>10988</v>
      </c>
      <c r="B10991" s="23">
        <v>2000</v>
      </c>
      <c r="C10991" s="23">
        <v>0.8</v>
      </c>
      <c r="D10991" s="23">
        <v>100</v>
      </c>
      <c r="E10991" s="23">
        <v>1</v>
      </c>
      <c r="F10991" s="23">
        <v>30</v>
      </c>
      <c r="G10991" s="23">
        <v>10</v>
      </c>
      <c r="H10991" s="25">
        <v>4.9512104990000001</v>
      </c>
    </row>
    <row r="10992" spans="1:8">
      <c r="A10992" s="23">
        <v>10989</v>
      </c>
      <c r="B10992" s="23">
        <v>2000</v>
      </c>
      <c r="C10992" s="23">
        <v>0.8</v>
      </c>
      <c r="D10992" s="23">
        <v>100</v>
      </c>
      <c r="E10992" s="23">
        <v>1</v>
      </c>
      <c r="F10992" s="23">
        <v>30</v>
      </c>
      <c r="G10992" s="23">
        <v>40</v>
      </c>
      <c r="H10992" s="25">
        <v>4.8837375639999996</v>
      </c>
    </row>
    <row r="10993" spans="1:8">
      <c r="A10993" s="23">
        <v>10990</v>
      </c>
      <c r="B10993" s="23">
        <v>2000</v>
      </c>
      <c r="C10993" s="23">
        <v>0.8</v>
      </c>
      <c r="D10993" s="23">
        <v>100</v>
      </c>
      <c r="E10993" s="23">
        <v>1</v>
      </c>
      <c r="F10993" s="23">
        <v>30</v>
      </c>
      <c r="G10993" s="23">
        <v>70</v>
      </c>
      <c r="H10993" s="25">
        <v>4.8387842179999998</v>
      </c>
    </row>
    <row r="10994" spans="1:8">
      <c r="A10994" s="23">
        <v>10991</v>
      </c>
      <c r="B10994" s="23">
        <v>2000</v>
      </c>
      <c r="C10994" s="23">
        <v>0.8</v>
      </c>
      <c r="D10994" s="23">
        <v>100</v>
      </c>
      <c r="E10994" s="23">
        <v>1</v>
      </c>
      <c r="F10994" s="23">
        <v>30</v>
      </c>
      <c r="G10994" s="23">
        <v>100</v>
      </c>
      <c r="H10994" s="25">
        <v>4.7976732249999996</v>
      </c>
    </row>
    <row r="10995" spans="1:8">
      <c r="A10995" s="23">
        <v>10992</v>
      </c>
      <c r="B10995" s="23">
        <v>2000</v>
      </c>
      <c r="C10995" s="23">
        <v>0.8</v>
      </c>
      <c r="D10995" s="23">
        <v>100</v>
      </c>
      <c r="E10995" s="23">
        <v>1</v>
      </c>
      <c r="F10995" s="23">
        <v>60</v>
      </c>
      <c r="G10995" s="23">
        <v>0</v>
      </c>
      <c r="H10995" s="25">
        <v>5.4136152270000002</v>
      </c>
    </row>
    <row r="10996" spans="1:8">
      <c r="A10996" s="23">
        <v>10993</v>
      </c>
      <c r="B10996" s="23">
        <v>2000</v>
      </c>
      <c r="C10996" s="23">
        <v>0.8</v>
      </c>
      <c r="D10996" s="23">
        <v>100</v>
      </c>
      <c r="E10996" s="23">
        <v>1</v>
      </c>
      <c r="F10996" s="23">
        <v>60</v>
      </c>
      <c r="G10996" s="23">
        <v>5</v>
      </c>
      <c r="H10996" s="25">
        <v>4.7879962919999999</v>
      </c>
    </row>
    <row r="10997" spans="1:8">
      <c r="A10997" s="23">
        <v>10994</v>
      </c>
      <c r="B10997" s="23">
        <v>2000</v>
      </c>
      <c r="C10997" s="23">
        <v>0.8</v>
      </c>
      <c r="D10997" s="23">
        <v>100</v>
      </c>
      <c r="E10997" s="23">
        <v>1</v>
      </c>
      <c r="F10997" s="23">
        <v>60</v>
      </c>
      <c r="G10997" s="23">
        <v>10</v>
      </c>
      <c r="H10997" s="25">
        <v>4.7342691419999996</v>
      </c>
    </row>
    <row r="10998" spans="1:8">
      <c r="A10998" s="23">
        <v>10995</v>
      </c>
      <c r="B10998" s="23">
        <v>2000</v>
      </c>
      <c r="C10998" s="23">
        <v>0.8</v>
      </c>
      <c r="D10998" s="23">
        <v>100</v>
      </c>
      <c r="E10998" s="23">
        <v>1</v>
      </c>
      <c r="F10998" s="23">
        <v>60</v>
      </c>
      <c r="G10998" s="23">
        <v>40</v>
      </c>
      <c r="H10998" s="25">
        <v>4.6299433710000004</v>
      </c>
    </row>
    <row r="10999" spans="1:8">
      <c r="A10999" s="23">
        <v>10996</v>
      </c>
      <c r="B10999" s="23">
        <v>2000</v>
      </c>
      <c r="C10999" s="23">
        <v>0.8</v>
      </c>
      <c r="D10999" s="23">
        <v>100</v>
      </c>
      <c r="E10999" s="23">
        <v>1</v>
      </c>
      <c r="F10999" s="23">
        <v>60</v>
      </c>
      <c r="G10999" s="23">
        <v>70</v>
      </c>
      <c r="H10999" s="25">
        <v>4.5515308379999997</v>
      </c>
    </row>
    <row r="11000" spans="1:8">
      <c r="A11000" s="23">
        <v>10997</v>
      </c>
      <c r="B11000" s="23">
        <v>2000</v>
      </c>
      <c r="C11000" s="23">
        <v>0.8</v>
      </c>
      <c r="D11000" s="23">
        <v>100</v>
      </c>
      <c r="E11000" s="23">
        <v>1</v>
      </c>
      <c r="F11000" s="23">
        <v>60</v>
      </c>
      <c r="G11000" s="23">
        <v>100</v>
      </c>
      <c r="H11000" s="25">
        <v>4.484043121</v>
      </c>
    </row>
    <row r="11001" spans="1:8">
      <c r="A11001" s="23">
        <v>10998</v>
      </c>
      <c r="B11001" s="23">
        <v>2000</v>
      </c>
      <c r="C11001" s="23">
        <v>0.8</v>
      </c>
      <c r="D11001" s="23">
        <v>100</v>
      </c>
      <c r="E11001" s="23">
        <v>5</v>
      </c>
      <c r="F11001" s="23">
        <v>0</v>
      </c>
      <c r="G11001" s="23">
        <v>0</v>
      </c>
      <c r="H11001" s="25">
        <v>19.31376839</v>
      </c>
    </row>
    <row r="11002" spans="1:8">
      <c r="A11002" s="23">
        <v>10999</v>
      </c>
      <c r="B11002" s="23">
        <v>2000</v>
      </c>
      <c r="C11002" s="23">
        <v>0.8</v>
      </c>
      <c r="D11002" s="23">
        <v>100</v>
      </c>
      <c r="E11002" s="23">
        <v>5</v>
      </c>
      <c r="F11002" s="23">
        <v>0</v>
      </c>
      <c r="G11002" s="23">
        <v>5</v>
      </c>
      <c r="H11002" s="25">
        <v>18.095289229999999</v>
      </c>
    </row>
    <row r="11003" spans="1:8">
      <c r="A11003" s="23">
        <v>11000</v>
      </c>
      <c r="B11003" s="23">
        <v>2000</v>
      </c>
      <c r="C11003" s="23">
        <v>0.8</v>
      </c>
      <c r="D11003" s="23">
        <v>100</v>
      </c>
      <c r="E11003" s="23">
        <v>5</v>
      </c>
      <c r="F11003" s="23">
        <v>0</v>
      </c>
      <c r="G11003" s="23">
        <v>10</v>
      </c>
      <c r="H11003" s="25">
        <v>17.470684049999999</v>
      </c>
    </row>
    <row r="11004" spans="1:8">
      <c r="A11004" s="23">
        <v>11001</v>
      </c>
      <c r="B11004" s="23">
        <v>2000</v>
      </c>
      <c r="C11004" s="23">
        <v>0.8</v>
      </c>
      <c r="D11004" s="23">
        <v>100</v>
      </c>
      <c r="E11004" s="23">
        <v>5</v>
      </c>
      <c r="F11004" s="23">
        <v>0</v>
      </c>
      <c r="G11004" s="23">
        <v>40</v>
      </c>
      <c r="H11004" s="25">
        <v>16.15157318</v>
      </c>
    </row>
    <row r="11005" spans="1:8">
      <c r="A11005" s="23">
        <v>11002</v>
      </c>
      <c r="B11005" s="23">
        <v>2000</v>
      </c>
      <c r="C11005" s="23">
        <v>0.8</v>
      </c>
      <c r="D11005" s="23">
        <v>100</v>
      </c>
      <c r="E11005" s="23">
        <v>5</v>
      </c>
      <c r="F11005" s="23">
        <v>0</v>
      </c>
      <c r="G11005" s="23">
        <v>70</v>
      </c>
      <c r="H11005" s="25">
        <v>15.317078589999999</v>
      </c>
    </row>
    <row r="11006" spans="1:8">
      <c r="A11006" s="23">
        <v>11003</v>
      </c>
      <c r="B11006" s="23">
        <v>2000</v>
      </c>
      <c r="C11006" s="23">
        <v>0.8</v>
      </c>
      <c r="D11006" s="23">
        <v>100</v>
      </c>
      <c r="E11006" s="23">
        <v>5</v>
      </c>
      <c r="F11006" s="23">
        <v>0</v>
      </c>
      <c r="G11006" s="23">
        <v>100</v>
      </c>
      <c r="H11006" s="25">
        <v>14.604621890000001</v>
      </c>
    </row>
    <row r="11007" spans="1:8">
      <c r="A11007" s="23">
        <v>11004</v>
      </c>
      <c r="B11007" s="23">
        <v>2000</v>
      </c>
      <c r="C11007" s="23">
        <v>0.8</v>
      </c>
      <c r="D11007" s="23">
        <v>100</v>
      </c>
      <c r="E11007" s="23">
        <v>5</v>
      </c>
      <c r="F11007" s="23">
        <v>30</v>
      </c>
      <c r="G11007" s="23">
        <v>0</v>
      </c>
      <c r="H11007" s="25">
        <v>18.642955780000001</v>
      </c>
    </row>
    <row r="11008" spans="1:8">
      <c r="A11008" s="23">
        <v>11005</v>
      </c>
      <c r="B11008" s="23">
        <v>2000</v>
      </c>
      <c r="C11008" s="23">
        <v>0.8</v>
      </c>
      <c r="D11008" s="23">
        <v>100</v>
      </c>
      <c r="E11008" s="23">
        <v>5</v>
      </c>
      <c r="F11008" s="23">
        <v>30</v>
      </c>
      <c r="G11008" s="23">
        <v>5</v>
      </c>
      <c r="H11008" s="25">
        <v>17.37648201</v>
      </c>
    </row>
    <row r="11009" spans="1:8">
      <c r="A11009" s="23">
        <v>11006</v>
      </c>
      <c r="B11009" s="23">
        <v>2000</v>
      </c>
      <c r="C11009" s="23">
        <v>0.8</v>
      </c>
      <c r="D11009" s="23">
        <v>100</v>
      </c>
      <c r="E11009" s="23">
        <v>5</v>
      </c>
      <c r="F11009" s="23">
        <v>30</v>
      </c>
      <c r="G11009" s="23">
        <v>10</v>
      </c>
      <c r="H11009" s="25">
        <v>16.746906280000001</v>
      </c>
    </row>
    <row r="11010" spans="1:8">
      <c r="A11010" s="23">
        <v>11007</v>
      </c>
      <c r="B11010" s="23">
        <v>2000</v>
      </c>
      <c r="C11010" s="23">
        <v>0.8</v>
      </c>
      <c r="D11010" s="23">
        <v>100</v>
      </c>
      <c r="E11010" s="23">
        <v>5</v>
      </c>
      <c r="F11010" s="23">
        <v>30</v>
      </c>
      <c r="G11010" s="23">
        <v>40</v>
      </c>
      <c r="H11010" s="25">
        <v>15.40680409</v>
      </c>
    </row>
    <row r="11011" spans="1:8">
      <c r="A11011" s="23">
        <v>11008</v>
      </c>
      <c r="B11011" s="23">
        <v>2000</v>
      </c>
      <c r="C11011" s="23">
        <v>0.8</v>
      </c>
      <c r="D11011" s="23">
        <v>100</v>
      </c>
      <c r="E11011" s="23">
        <v>5</v>
      </c>
      <c r="F11011" s="23">
        <v>30</v>
      </c>
      <c r="G11011" s="23">
        <v>70</v>
      </c>
      <c r="H11011" s="25">
        <v>14.56713104</v>
      </c>
    </row>
    <row r="11012" spans="1:8">
      <c r="A11012" s="23">
        <v>11009</v>
      </c>
      <c r="B11012" s="23">
        <v>2000</v>
      </c>
      <c r="C11012" s="23">
        <v>0.8</v>
      </c>
      <c r="D11012" s="23">
        <v>100</v>
      </c>
      <c r="E11012" s="23">
        <v>5</v>
      </c>
      <c r="F11012" s="23">
        <v>30</v>
      </c>
      <c r="G11012" s="23">
        <v>100</v>
      </c>
      <c r="H11012" s="25">
        <v>13.85969925</v>
      </c>
    </row>
    <row r="11013" spans="1:8">
      <c r="A11013" s="23">
        <v>11010</v>
      </c>
      <c r="B11013" s="23">
        <v>2000</v>
      </c>
      <c r="C11013" s="23">
        <v>0.8</v>
      </c>
      <c r="D11013" s="23">
        <v>100</v>
      </c>
      <c r="E11013" s="23">
        <v>5</v>
      </c>
      <c r="F11013" s="23">
        <v>60</v>
      </c>
      <c r="G11013" s="23">
        <v>0</v>
      </c>
      <c r="H11013" s="25">
        <v>15.992952349999999</v>
      </c>
    </row>
    <row r="11014" spans="1:8">
      <c r="A11014" s="23">
        <v>11011</v>
      </c>
      <c r="B11014" s="23">
        <v>2000</v>
      </c>
      <c r="C11014" s="23">
        <v>0.8</v>
      </c>
      <c r="D11014" s="23">
        <v>100</v>
      </c>
      <c r="E11014" s="23">
        <v>5</v>
      </c>
      <c r="F11014" s="23">
        <v>60</v>
      </c>
      <c r="G11014" s="23">
        <v>5</v>
      </c>
      <c r="H11014" s="25">
        <v>14.42497444</v>
      </c>
    </row>
    <row r="11015" spans="1:8">
      <c r="A11015" s="23">
        <v>11012</v>
      </c>
      <c r="B11015" s="23">
        <v>2000</v>
      </c>
      <c r="C11015" s="23">
        <v>0.8</v>
      </c>
      <c r="D11015" s="23">
        <v>100</v>
      </c>
      <c r="E11015" s="23">
        <v>5</v>
      </c>
      <c r="F11015" s="23">
        <v>60</v>
      </c>
      <c r="G11015" s="23">
        <v>10</v>
      </c>
      <c r="H11015" s="25">
        <v>13.77807331</v>
      </c>
    </row>
    <row r="11016" spans="1:8">
      <c r="A11016" s="23">
        <v>11013</v>
      </c>
      <c r="B11016" s="23">
        <v>2000</v>
      </c>
      <c r="C11016" s="23">
        <v>0.8</v>
      </c>
      <c r="D11016" s="23">
        <v>100</v>
      </c>
      <c r="E11016" s="23">
        <v>5</v>
      </c>
      <c r="F11016" s="23">
        <v>60</v>
      </c>
      <c r="G11016" s="23">
        <v>40</v>
      </c>
      <c r="H11016" s="25">
        <v>12.515544889999999</v>
      </c>
    </row>
    <row r="11017" spans="1:8">
      <c r="A11017" s="23">
        <v>11014</v>
      </c>
      <c r="B11017" s="23">
        <v>2000</v>
      </c>
      <c r="C11017" s="23">
        <v>0.8</v>
      </c>
      <c r="D11017" s="23">
        <v>100</v>
      </c>
      <c r="E11017" s="23">
        <v>5</v>
      </c>
      <c r="F11017" s="23">
        <v>60</v>
      </c>
      <c r="G11017" s="23">
        <v>70</v>
      </c>
      <c r="H11017" s="25">
        <v>11.75506496</v>
      </c>
    </row>
    <row r="11018" spans="1:8">
      <c r="A11018" s="23">
        <v>11015</v>
      </c>
      <c r="B11018" s="23">
        <v>2000</v>
      </c>
      <c r="C11018" s="23">
        <v>0.8</v>
      </c>
      <c r="D11018" s="23">
        <v>100</v>
      </c>
      <c r="E11018" s="23">
        <v>5</v>
      </c>
      <c r="F11018" s="23">
        <v>60</v>
      </c>
      <c r="G11018" s="23">
        <v>100</v>
      </c>
      <c r="H11018" s="25">
        <v>11.12518311</v>
      </c>
    </row>
    <row r="11019" spans="1:8">
      <c r="A11019" s="23">
        <v>11016</v>
      </c>
      <c r="B11019" s="23">
        <v>2000</v>
      </c>
      <c r="C11019" s="23">
        <v>0.8</v>
      </c>
      <c r="D11019" s="23">
        <v>100</v>
      </c>
      <c r="E11019" s="23">
        <v>10</v>
      </c>
      <c r="F11019" s="23">
        <v>0</v>
      </c>
      <c r="G11019" s="23">
        <v>0</v>
      </c>
      <c r="H11019" s="25">
        <v>24.861759190000001</v>
      </c>
    </row>
    <row r="11020" spans="1:8">
      <c r="A11020" s="23">
        <v>11017</v>
      </c>
      <c r="B11020" s="23">
        <v>2000</v>
      </c>
      <c r="C11020" s="23">
        <v>0.8</v>
      </c>
      <c r="D11020" s="23">
        <v>100</v>
      </c>
      <c r="E11020" s="23">
        <v>10</v>
      </c>
      <c r="F11020" s="23">
        <v>0</v>
      </c>
      <c r="G11020" s="23">
        <v>5</v>
      </c>
      <c r="H11020" s="25">
        <v>22.951637269999999</v>
      </c>
    </row>
    <row r="11021" spans="1:8">
      <c r="A11021" s="23">
        <v>11018</v>
      </c>
      <c r="B11021" s="23">
        <v>2000</v>
      </c>
      <c r="C11021" s="23">
        <v>0.8</v>
      </c>
      <c r="D11021" s="23">
        <v>100</v>
      </c>
      <c r="E11021" s="23">
        <v>10</v>
      </c>
      <c r="F11021" s="23">
        <v>0</v>
      </c>
      <c r="G11021" s="23">
        <v>10</v>
      </c>
      <c r="H11021" s="25">
        <v>21.903800960000002</v>
      </c>
    </row>
    <row r="11022" spans="1:8">
      <c r="A11022" s="23">
        <v>11019</v>
      </c>
      <c r="B11022" s="23">
        <v>2000</v>
      </c>
      <c r="C11022" s="23">
        <v>0.8</v>
      </c>
      <c r="D11022" s="23">
        <v>100</v>
      </c>
      <c r="E11022" s="23">
        <v>10</v>
      </c>
      <c r="F11022" s="23">
        <v>0</v>
      </c>
      <c r="G11022" s="23">
        <v>40</v>
      </c>
      <c r="H11022" s="25">
        <v>19.72226715</v>
      </c>
    </row>
    <row r="11023" spans="1:8">
      <c r="A11023" s="23">
        <v>11020</v>
      </c>
      <c r="B11023" s="23">
        <v>2000</v>
      </c>
      <c r="C11023" s="23">
        <v>0.8</v>
      </c>
      <c r="D11023" s="23">
        <v>100</v>
      </c>
      <c r="E11023" s="23">
        <v>10</v>
      </c>
      <c r="F11023" s="23">
        <v>0</v>
      </c>
      <c r="G11023" s="23">
        <v>70</v>
      </c>
      <c r="H11023" s="25">
        <v>18.395894999999999</v>
      </c>
    </row>
    <row r="11024" spans="1:8">
      <c r="A11024" s="23">
        <v>11021</v>
      </c>
      <c r="B11024" s="23">
        <v>2000</v>
      </c>
      <c r="C11024" s="23">
        <v>0.8</v>
      </c>
      <c r="D11024" s="23">
        <v>100</v>
      </c>
      <c r="E11024" s="23">
        <v>10</v>
      </c>
      <c r="F11024" s="23">
        <v>0</v>
      </c>
      <c r="G11024" s="23">
        <v>100</v>
      </c>
      <c r="H11024" s="25">
        <v>17.313838959999998</v>
      </c>
    </row>
    <row r="11025" spans="1:8">
      <c r="A11025" s="23">
        <v>11022</v>
      </c>
      <c r="B11025" s="23">
        <v>2000</v>
      </c>
      <c r="C11025" s="23">
        <v>0.8</v>
      </c>
      <c r="D11025" s="23">
        <v>100</v>
      </c>
      <c r="E11025" s="23">
        <v>10</v>
      </c>
      <c r="F11025" s="23">
        <v>30</v>
      </c>
      <c r="G11025" s="23">
        <v>0</v>
      </c>
      <c r="H11025" s="25">
        <v>23.62210846</v>
      </c>
    </row>
    <row r="11026" spans="1:8">
      <c r="A11026" s="23">
        <v>11023</v>
      </c>
      <c r="B11026" s="23">
        <v>2000</v>
      </c>
      <c r="C11026" s="23">
        <v>0.8</v>
      </c>
      <c r="D11026" s="23">
        <v>100</v>
      </c>
      <c r="E11026" s="23">
        <v>10</v>
      </c>
      <c r="F11026" s="23">
        <v>30</v>
      </c>
      <c r="G11026" s="23">
        <v>5</v>
      </c>
      <c r="H11026" s="25">
        <v>21.689628599999999</v>
      </c>
    </row>
    <row r="11027" spans="1:8">
      <c r="A11027" s="23">
        <v>11024</v>
      </c>
      <c r="B11027" s="23">
        <v>2000</v>
      </c>
      <c r="C11027" s="23">
        <v>0.8</v>
      </c>
      <c r="D11027" s="23">
        <v>100</v>
      </c>
      <c r="E11027" s="23">
        <v>10</v>
      </c>
      <c r="F11027" s="23">
        <v>30</v>
      </c>
      <c r="G11027" s="23">
        <v>10</v>
      </c>
      <c r="H11027" s="25">
        <v>20.691349030000001</v>
      </c>
    </row>
    <row r="11028" spans="1:8">
      <c r="A11028" s="23">
        <v>11025</v>
      </c>
      <c r="B11028" s="23">
        <v>2000</v>
      </c>
      <c r="C11028" s="23">
        <v>0.8</v>
      </c>
      <c r="D11028" s="23">
        <v>100</v>
      </c>
      <c r="E11028" s="23">
        <v>10</v>
      </c>
      <c r="F11028" s="23">
        <v>30</v>
      </c>
      <c r="G11028" s="23">
        <v>40</v>
      </c>
      <c r="H11028" s="25">
        <v>18.558067319999999</v>
      </c>
    </row>
    <row r="11029" spans="1:8">
      <c r="A11029" s="23">
        <v>11026</v>
      </c>
      <c r="B11029" s="23">
        <v>2000</v>
      </c>
      <c r="C11029" s="23">
        <v>0.8</v>
      </c>
      <c r="D11029" s="23">
        <v>100</v>
      </c>
      <c r="E11029" s="23">
        <v>10</v>
      </c>
      <c r="F11029" s="23">
        <v>30</v>
      </c>
      <c r="G11029" s="23">
        <v>70</v>
      </c>
      <c r="H11029" s="25">
        <v>17.2938385</v>
      </c>
    </row>
    <row r="11030" spans="1:8">
      <c r="A11030" s="23">
        <v>11027</v>
      </c>
      <c r="B11030" s="23">
        <v>2000</v>
      </c>
      <c r="C11030" s="23">
        <v>0.8</v>
      </c>
      <c r="D11030" s="23">
        <v>100</v>
      </c>
      <c r="E11030" s="23">
        <v>10</v>
      </c>
      <c r="F11030" s="23">
        <v>30</v>
      </c>
      <c r="G11030" s="23">
        <v>100</v>
      </c>
      <c r="H11030" s="25">
        <v>16.248147960000001</v>
      </c>
    </row>
    <row r="11031" spans="1:8">
      <c r="A11031" s="23">
        <v>11028</v>
      </c>
      <c r="B11031" s="23">
        <v>2000</v>
      </c>
      <c r="C11031" s="23">
        <v>0.8</v>
      </c>
      <c r="D11031" s="23">
        <v>100</v>
      </c>
      <c r="E11031" s="23">
        <v>10</v>
      </c>
      <c r="F11031" s="23">
        <v>60</v>
      </c>
      <c r="G11031" s="23">
        <v>0</v>
      </c>
      <c r="H11031" s="25">
        <v>19.190008160000001</v>
      </c>
    </row>
    <row r="11032" spans="1:8">
      <c r="A11032" s="23">
        <v>11029</v>
      </c>
      <c r="B11032" s="23">
        <v>2000</v>
      </c>
      <c r="C11032" s="23">
        <v>0.8</v>
      </c>
      <c r="D11032" s="23">
        <v>100</v>
      </c>
      <c r="E11032" s="23">
        <v>10</v>
      </c>
      <c r="F11032" s="23">
        <v>60</v>
      </c>
      <c r="G11032" s="23">
        <v>5</v>
      </c>
      <c r="H11032" s="25">
        <v>17.12325096</v>
      </c>
    </row>
    <row r="11033" spans="1:8">
      <c r="A11033" s="23">
        <v>11030</v>
      </c>
      <c r="B11033" s="23">
        <v>2000</v>
      </c>
      <c r="C11033" s="23">
        <v>0.8</v>
      </c>
      <c r="D11033" s="23">
        <v>100</v>
      </c>
      <c r="E11033" s="23">
        <v>10</v>
      </c>
      <c r="F11033" s="23">
        <v>60</v>
      </c>
      <c r="G11033" s="23">
        <v>10</v>
      </c>
      <c r="H11033" s="25">
        <v>16.228935239999998</v>
      </c>
    </row>
    <row r="11034" spans="1:8">
      <c r="A11034" s="23">
        <v>11031</v>
      </c>
      <c r="B11034" s="23">
        <v>2000</v>
      </c>
      <c r="C11034" s="23">
        <v>0.8</v>
      </c>
      <c r="D11034" s="23">
        <v>100</v>
      </c>
      <c r="E11034" s="23">
        <v>10</v>
      </c>
      <c r="F11034" s="23">
        <v>60</v>
      </c>
      <c r="G11034" s="23">
        <v>40</v>
      </c>
      <c r="H11034" s="25">
        <v>14.438205719999999</v>
      </c>
    </row>
    <row r="11035" spans="1:8">
      <c r="A11035" s="23">
        <v>11032</v>
      </c>
      <c r="B11035" s="23">
        <v>2000</v>
      </c>
      <c r="C11035" s="23">
        <v>0.8</v>
      </c>
      <c r="D11035" s="23">
        <v>100</v>
      </c>
      <c r="E11035" s="23">
        <v>10</v>
      </c>
      <c r="F11035" s="23">
        <v>60</v>
      </c>
      <c r="G11035" s="23">
        <v>70</v>
      </c>
      <c r="H11035" s="25">
        <v>13.40898037</v>
      </c>
    </row>
    <row r="11036" spans="1:8">
      <c r="A11036" s="23">
        <v>11033</v>
      </c>
      <c r="B11036" s="23">
        <v>2000</v>
      </c>
      <c r="C11036" s="23">
        <v>0.8</v>
      </c>
      <c r="D11036" s="23">
        <v>100</v>
      </c>
      <c r="E11036" s="23">
        <v>10</v>
      </c>
      <c r="F11036" s="23">
        <v>60</v>
      </c>
      <c r="G11036" s="23">
        <v>100</v>
      </c>
      <c r="H11036" s="25">
        <v>12.54485893</v>
      </c>
    </row>
    <row r="11037" spans="1:8">
      <c r="A11037" s="23">
        <v>11034</v>
      </c>
      <c r="B11037" s="23">
        <v>2000</v>
      </c>
      <c r="C11037" s="23">
        <v>0.8</v>
      </c>
      <c r="D11037" s="23">
        <v>100</v>
      </c>
      <c r="E11037" s="23">
        <v>20</v>
      </c>
      <c r="F11037" s="23">
        <v>0</v>
      </c>
      <c r="G11037" s="23">
        <v>0</v>
      </c>
      <c r="H11037" s="25">
        <v>28.099607469999999</v>
      </c>
    </row>
    <row r="11038" spans="1:8">
      <c r="A11038" s="23">
        <v>11035</v>
      </c>
      <c r="B11038" s="23">
        <v>2000</v>
      </c>
      <c r="C11038" s="23">
        <v>0.8</v>
      </c>
      <c r="D11038" s="23">
        <v>100</v>
      </c>
      <c r="E11038" s="23">
        <v>20</v>
      </c>
      <c r="F11038" s="23">
        <v>0</v>
      </c>
      <c r="G11038" s="23">
        <v>5</v>
      </c>
      <c r="H11038" s="25">
        <v>25.733734129999998</v>
      </c>
    </row>
    <row r="11039" spans="1:8">
      <c r="A11039" s="23">
        <v>11036</v>
      </c>
      <c r="B11039" s="23">
        <v>2000</v>
      </c>
      <c r="C11039" s="23">
        <v>0.8</v>
      </c>
      <c r="D11039" s="23">
        <v>100</v>
      </c>
      <c r="E11039" s="23">
        <v>20</v>
      </c>
      <c r="F11039" s="23">
        <v>0</v>
      </c>
      <c r="G11039" s="23">
        <v>10</v>
      </c>
      <c r="H11039" s="25">
        <v>24.411514279999999</v>
      </c>
    </row>
    <row r="11040" spans="1:8">
      <c r="A11040" s="23">
        <v>11037</v>
      </c>
      <c r="B11040" s="23">
        <v>2000</v>
      </c>
      <c r="C11040" s="23">
        <v>0.8</v>
      </c>
      <c r="D11040" s="23">
        <v>100</v>
      </c>
      <c r="E11040" s="23">
        <v>20</v>
      </c>
      <c r="F11040" s="23">
        <v>0</v>
      </c>
      <c r="G11040" s="23">
        <v>40</v>
      </c>
      <c r="H11040" s="25">
        <v>21.658267980000002</v>
      </c>
    </row>
    <row r="11041" spans="1:8">
      <c r="A11041" s="23">
        <v>11038</v>
      </c>
      <c r="B11041" s="23">
        <v>2000</v>
      </c>
      <c r="C11041" s="23">
        <v>0.8</v>
      </c>
      <c r="D11041" s="23">
        <v>100</v>
      </c>
      <c r="E11041" s="23">
        <v>20</v>
      </c>
      <c r="F11041" s="23">
        <v>0</v>
      </c>
      <c r="G11041" s="23">
        <v>70</v>
      </c>
      <c r="H11041" s="25">
        <v>20.086437230000001</v>
      </c>
    </row>
    <row r="11042" spans="1:8">
      <c r="A11042" s="23">
        <v>11039</v>
      </c>
      <c r="B11042" s="23">
        <v>2000</v>
      </c>
      <c r="C11042" s="23">
        <v>0.8</v>
      </c>
      <c r="D11042" s="23">
        <v>100</v>
      </c>
      <c r="E11042" s="23">
        <v>20</v>
      </c>
      <c r="F11042" s="23">
        <v>0</v>
      </c>
      <c r="G11042" s="23">
        <v>100</v>
      </c>
      <c r="H11042" s="25">
        <v>18.714141850000001</v>
      </c>
    </row>
    <row r="11043" spans="1:8">
      <c r="A11043" s="23">
        <v>11040</v>
      </c>
      <c r="B11043" s="23">
        <v>2000</v>
      </c>
      <c r="C11043" s="23">
        <v>0.8</v>
      </c>
      <c r="D11043" s="23">
        <v>100</v>
      </c>
      <c r="E11043" s="23">
        <v>20</v>
      </c>
      <c r="F11043" s="23">
        <v>30</v>
      </c>
      <c r="G11043" s="23">
        <v>0</v>
      </c>
      <c r="H11043" s="25">
        <v>26.471567149999998</v>
      </c>
    </row>
    <row r="11044" spans="1:8">
      <c r="A11044" s="23">
        <v>11041</v>
      </c>
      <c r="B11044" s="23">
        <v>2000</v>
      </c>
      <c r="C11044" s="23">
        <v>0.8</v>
      </c>
      <c r="D11044" s="23">
        <v>100</v>
      </c>
      <c r="E11044" s="23">
        <v>20</v>
      </c>
      <c r="F11044" s="23">
        <v>30</v>
      </c>
      <c r="G11044" s="23">
        <v>5</v>
      </c>
      <c r="H11044" s="25">
        <v>24.097646709999999</v>
      </c>
    </row>
    <row r="11045" spans="1:8">
      <c r="A11045" s="23">
        <v>11042</v>
      </c>
      <c r="B11045" s="23">
        <v>2000</v>
      </c>
      <c r="C11045" s="23">
        <v>0.8</v>
      </c>
      <c r="D11045" s="23">
        <v>100</v>
      </c>
      <c r="E11045" s="23">
        <v>20</v>
      </c>
      <c r="F11045" s="23">
        <v>30</v>
      </c>
      <c r="G11045" s="23">
        <v>10</v>
      </c>
      <c r="H11045" s="25">
        <v>22.865890499999999</v>
      </c>
    </row>
    <row r="11046" spans="1:8">
      <c r="A11046" s="23">
        <v>11043</v>
      </c>
      <c r="B11046" s="23">
        <v>2000</v>
      </c>
      <c r="C11046" s="23">
        <v>0.8</v>
      </c>
      <c r="D11046" s="23">
        <v>100</v>
      </c>
      <c r="E11046" s="23">
        <v>20</v>
      </c>
      <c r="F11046" s="23">
        <v>30</v>
      </c>
      <c r="G11046" s="23">
        <v>40</v>
      </c>
      <c r="H11046" s="25">
        <v>20.287347789999998</v>
      </c>
    </row>
    <row r="11047" spans="1:8">
      <c r="A11047" s="23">
        <v>11044</v>
      </c>
      <c r="B11047" s="23">
        <v>2000</v>
      </c>
      <c r="C11047" s="23">
        <v>0.8</v>
      </c>
      <c r="D11047" s="23">
        <v>100</v>
      </c>
      <c r="E11047" s="23">
        <v>20</v>
      </c>
      <c r="F11047" s="23">
        <v>30</v>
      </c>
      <c r="G11047" s="23">
        <v>70</v>
      </c>
      <c r="H11047" s="25">
        <v>18.707019809999998</v>
      </c>
    </row>
    <row r="11048" spans="1:8">
      <c r="A11048" s="23">
        <v>11045</v>
      </c>
      <c r="B11048" s="23">
        <v>2000</v>
      </c>
      <c r="C11048" s="23">
        <v>0.8</v>
      </c>
      <c r="D11048" s="23">
        <v>100</v>
      </c>
      <c r="E11048" s="23">
        <v>20</v>
      </c>
      <c r="F11048" s="23">
        <v>30</v>
      </c>
      <c r="G11048" s="23">
        <v>100</v>
      </c>
      <c r="H11048" s="25">
        <v>17.43202591</v>
      </c>
    </row>
    <row r="11049" spans="1:8">
      <c r="A11049" s="23">
        <v>11046</v>
      </c>
      <c r="B11049" s="23">
        <v>2000</v>
      </c>
      <c r="C11049" s="23">
        <v>0.8</v>
      </c>
      <c r="D11049" s="23">
        <v>100</v>
      </c>
      <c r="E11049" s="23">
        <v>20</v>
      </c>
      <c r="F11049" s="23">
        <v>60</v>
      </c>
      <c r="G11049" s="23">
        <v>0</v>
      </c>
      <c r="H11049" s="25">
        <v>20.908897400000001</v>
      </c>
    </row>
    <row r="11050" spans="1:8">
      <c r="A11050" s="23">
        <v>11047</v>
      </c>
      <c r="B11050" s="23">
        <v>2000</v>
      </c>
      <c r="C11050" s="23">
        <v>0.8</v>
      </c>
      <c r="D11050" s="23">
        <v>100</v>
      </c>
      <c r="E11050" s="23">
        <v>20</v>
      </c>
      <c r="F11050" s="23">
        <v>60</v>
      </c>
      <c r="G11050" s="23">
        <v>5</v>
      </c>
      <c r="H11050" s="25">
        <v>18.50297737</v>
      </c>
    </row>
    <row r="11051" spans="1:8">
      <c r="A11051" s="23">
        <v>11048</v>
      </c>
      <c r="B11051" s="23">
        <v>2000</v>
      </c>
      <c r="C11051" s="23">
        <v>0.8</v>
      </c>
      <c r="D11051" s="23">
        <v>100</v>
      </c>
      <c r="E11051" s="23">
        <v>20</v>
      </c>
      <c r="F11051" s="23">
        <v>60</v>
      </c>
      <c r="G11051" s="23">
        <v>10</v>
      </c>
      <c r="H11051" s="25">
        <v>17.46069717</v>
      </c>
    </row>
    <row r="11052" spans="1:8">
      <c r="A11052" s="23">
        <v>11049</v>
      </c>
      <c r="B11052" s="23">
        <v>2000</v>
      </c>
      <c r="C11052" s="23">
        <v>0.8</v>
      </c>
      <c r="D11052" s="23">
        <v>100</v>
      </c>
      <c r="E11052" s="23">
        <v>20</v>
      </c>
      <c r="F11052" s="23">
        <v>60</v>
      </c>
      <c r="G11052" s="23">
        <v>40</v>
      </c>
      <c r="H11052" s="25">
        <v>15.395524979999999</v>
      </c>
    </row>
    <row r="11053" spans="1:8">
      <c r="A11053" s="23">
        <v>11050</v>
      </c>
      <c r="B11053" s="23">
        <v>2000</v>
      </c>
      <c r="C11053" s="23">
        <v>0.8</v>
      </c>
      <c r="D11053" s="23">
        <v>100</v>
      </c>
      <c r="E11053" s="23">
        <v>20</v>
      </c>
      <c r="F11053" s="23">
        <v>60</v>
      </c>
      <c r="G11053" s="23">
        <v>70</v>
      </c>
      <c r="H11053" s="25">
        <v>14.22485447</v>
      </c>
    </row>
    <row r="11054" spans="1:8">
      <c r="A11054" s="23">
        <v>11051</v>
      </c>
      <c r="B11054" s="23">
        <v>2000</v>
      </c>
      <c r="C11054" s="23">
        <v>0.8</v>
      </c>
      <c r="D11054" s="23">
        <v>100</v>
      </c>
      <c r="E11054" s="23">
        <v>20</v>
      </c>
      <c r="F11054" s="23">
        <v>60</v>
      </c>
      <c r="G11054" s="23">
        <v>100</v>
      </c>
      <c r="H11054" s="25">
        <v>13.2979517</v>
      </c>
    </row>
    <row r="11055" spans="1:8">
      <c r="A11055" s="23">
        <v>11052</v>
      </c>
      <c r="B11055" s="23">
        <v>2000</v>
      </c>
      <c r="C11055" s="23">
        <v>0.8</v>
      </c>
      <c r="D11055" s="23">
        <v>100</v>
      </c>
      <c r="E11055" s="23">
        <v>50</v>
      </c>
      <c r="F11055" s="23">
        <v>0</v>
      </c>
      <c r="G11055" s="23">
        <v>0</v>
      </c>
      <c r="H11055" s="25">
        <v>30.083181379999999</v>
      </c>
    </row>
    <row r="11056" spans="1:8">
      <c r="A11056" s="23">
        <v>11053</v>
      </c>
      <c r="B11056" s="23">
        <v>2000</v>
      </c>
      <c r="C11056" s="23">
        <v>0.8</v>
      </c>
      <c r="D11056" s="23">
        <v>100</v>
      </c>
      <c r="E11056" s="23">
        <v>50</v>
      </c>
      <c r="F11056" s="23">
        <v>0</v>
      </c>
      <c r="G11056" s="23">
        <v>5</v>
      </c>
      <c r="H11056" s="25">
        <v>27.421724319999999</v>
      </c>
    </row>
    <row r="11057" spans="1:8">
      <c r="A11057" s="23">
        <v>11054</v>
      </c>
      <c r="B11057" s="23">
        <v>2000</v>
      </c>
      <c r="C11057" s="23">
        <v>0.8</v>
      </c>
      <c r="D11057" s="23">
        <v>100</v>
      </c>
      <c r="E11057" s="23">
        <v>50</v>
      </c>
      <c r="F11057" s="23">
        <v>0</v>
      </c>
      <c r="G11057" s="23">
        <v>10</v>
      </c>
      <c r="H11057" s="25">
        <v>25.962551120000001</v>
      </c>
    </row>
    <row r="11058" spans="1:8">
      <c r="A11058" s="23">
        <v>11055</v>
      </c>
      <c r="B11058" s="23">
        <v>2000</v>
      </c>
      <c r="C11058" s="23">
        <v>0.8</v>
      </c>
      <c r="D11058" s="23">
        <v>100</v>
      </c>
      <c r="E11058" s="23">
        <v>50</v>
      </c>
      <c r="F11058" s="23">
        <v>0</v>
      </c>
      <c r="G11058" s="23">
        <v>40</v>
      </c>
      <c r="H11058" s="25">
        <v>22.849569320000001</v>
      </c>
    </row>
    <row r="11059" spans="1:8">
      <c r="A11059" s="23">
        <v>11056</v>
      </c>
      <c r="B11059" s="23">
        <v>2000</v>
      </c>
      <c r="C11059" s="23">
        <v>0.8</v>
      </c>
      <c r="D11059" s="23">
        <v>100</v>
      </c>
      <c r="E11059" s="23">
        <v>50</v>
      </c>
      <c r="F11059" s="23">
        <v>0</v>
      </c>
      <c r="G11059" s="23">
        <v>70</v>
      </c>
      <c r="H11059" s="25">
        <v>21.010883329999999</v>
      </c>
    </row>
    <row r="11060" spans="1:8">
      <c r="A11060" s="23">
        <v>11057</v>
      </c>
      <c r="B11060" s="23">
        <v>2000</v>
      </c>
      <c r="C11060" s="23">
        <v>0.8</v>
      </c>
      <c r="D11060" s="23">
        <v>100</v>
      </c>
      <c r="E11060" s="23">
        <v>50</v>
      </c>
      <c r="F11060" s="23">
        <v>0</v>
      </c>
      <c r="G11060" s="23">
        <v>100</v>
      </c>
      <c r="H11060" s="25">
        <v>19.544090270000002</v>
      </c>
    </row>
    <row r="11061" spans="1:8">
      <c r="A11061" s="23">
        <v>11058</v>
      </c>
      <c r="B11061" s="23">
        <v>2000</v>
      </c>
      <c r="C11061" s="23">
        <v>0.8</v>
      </c>
      <c r="D11061" s="23">
        <v>100</v>
      </c>
      <c r="E11061" s="23">
        <v>50</v>
      </c>
      <c r="F11061" s="23">
        <v>30</v>
      </c>
      <c r="G11061" s="23">
        <v>0</v>
      </c>
      <c r="H11061" s="25">
        <v>28.16928291</v>
      </c>
    </row>
    <row r="11062" spans="1:8">
      <c r="A11062" s="23">
        <v>11059</v>
      </c>
      <c r="B11062" s="23">
        <v>2000</v>
      </c>
      <c r="C11062" s="23">
        <v>0.8</v>
      </c>
      <c r="D11062" s="23">
        <v>100</v>
      </c>
      <c r="E11062" s="23">
        <v>50</v>
      </c>
      <c r="F11062" s="23">
        <v>30</v>
      </c>
      <c r="G11062" s="23">
        <v>5</v>
      </c>
      <c r="H11062" s="25">
        <v>25.589416499999999</v>
      </c>
    </row>
    <row r="11063" spans="1:8">
      <c r="A11063" s="23">
        <v>11060</v>
      </c>
      <c r="B11063" s="23">
        <v>2000</v>
      </c>
      <c r="C11063" s="23">
        <v>0.8</v>
      </c>
      <c r="D11063" s="23">
        <v>100</v>
      </c>
      <c r="E11063" s="23">
        <v>50</v>
      </c>
      <c r="F11063" s="23">
        <v>30</v>
      </c>
      <c r="G11063" s="23">
        <v>10</v>
      </c>
      <c r="H11063" s="25">
        <v>24.245040889999999</v>
      </c>
    </row>
    <row r="11064" spans="1:8">
      <c r="A11064" s="23">
        <v>11061</v>
      </c>
      <c r="B11064" s="23">
        <v>2000</v>
      </c>
      <c r="C11064" s="23">
        <v>0.8</v>
      </c>
      <c r="D11064" s="23">
        <v>100</v>
      </c>
      <c r="E11064" s="23">
        <v>50</v>
      </c>
      <c r="F11064" s="23">
        <v>30</v>
      </c>
      <c r="G11064" s="23">
        <v>40</v>
      </c>
      <c r="H11064" s="25">
        <v>21.255393980000001</v>
      </c>
    </row>
    <row r="11065" spans="1:8">
      <c r="A11065" s="23">
        <v>11062</v>
      </c>
      <c r="B11065" s="23">
        <v>2000</v>
      </c>
      <c r="C11065" s="23">
        <v>0.8</v>
      </c>
      <c r="D11065" s="23">
        <v>100</v>
      </c>
      <c r="E11065" s="23">
        <v>50</v>
      </c>
      <c r="F11065" s="23">
        <v>30</v>
      </c>
      <c r="G11065" s="23">
        <v>70</v>
      </c>
      <c r="H11065" s="25">
        <v>19.546920780000001</v>
      </c>
    </row>
    <row r="11066" spans="1:8">
      <c r="A11066" s="23">
        <v>11063</v>
      </c>
      <c r="B11066" s="23">
        <v>2000</v>
      </c>
      <c r="C11066" s="23">
        <v>0.8</v>
      </c>
      <c r="D11066" s="23">
        <v>100</v>
      </c>
      <c r="E11066" s="23">
        <v>50</v>
      </c>
      <c r="F11066" s="23">
        <v>30</v>
      </c>
      <c r="G11066" s="23">
        <v>100</v>
      </c>
      <c r="H11066" s="25">
        <v>18.192699430000001</v>
      </c>
    </row>
    <row r="11067" spans="1:8">
      <c r="A11067" s="23">
        <v>11064</v>
      </c>
      <c r="B11067" s="23">
        <v>2000</v>
      </c>
      <c r="C11067" s="23">
        <v>0.8</v>
      </c>
      <c r="D11067" s="23">
        <v>100</v>
      </c>
      <c r="E11067" s="23">
        <v>50</v>
      </c>
      <c r="F11067" s="23">
        <v>60</v>
      </c>
      <c r="G11067" s="23">
        <v>0</v>
      </c>
      <c r="H11067" s="25">
        <v>21.915090559999999</v>
      </c>
    </row>
    <row r="11068" spans="1:8">
      <c r="A11068" s="23">
        <v>11065</v>
      </c>
      <c r="B11068" s="23">
        <v>2000</v>
      </c>
      <c r="C11068" s="23">
        <v>0.8</v>
      </c>
      <c r="D11068" s="23">
        <v>100</v>
      </c>
      <c r="E11068" s="23">
        <v>50</v>
      </c>
      <c r="F11068" s="23">
        <v>60</v>
      </c>
      <c r="G11068" s="23">
        <v>5</v>
      </c>
      <c r="H11068" s="25">
        <v>19.337779999999999</v>
      </c>
    </row>
    <row r="11069" spans="1:8">
      <c r="A11069" s="23">
        <v>11066</v>
      </c>
      <c r="B11069" s="23">
        <v>2000</v>
      </c>
      <c r="C11069" s="23">
        <v>0.8</v>
      </c>
      <c r="D11069" s="23">
        <v>100</v>
      </c>
      <c r="E11069" s="23">
        <v>50</v>
      </c>
      <c r="F11069" s="23">
        <v>60</v>
      </c>
      <c r="G11069" s="23">
        <v>10</v>
      </c>
      <c r="H11069" s="25">
        <v>18.250190740000001</v>
      </c>
    </row>
    <row r="11070" spans="1:8">
      <c r="A11070" s="23">
        <v>11067</v>
      </c>
      <c r="B11070" s="23">
        <v>2000</v>
      </c>
      <c r="C11070" s="23">
        <v>0.8</v>
      </c>
      <c r="D11070" s="23">
        <v>100</v>
      </c>
      <c r="E11070" s="23">
        <v>50</v>
      </c>
      <c r="F11070" s="23">
        <v>60</v>
      </c>
      <c r="G11070" s="23">
        <v>40</v>
      </c>
      <c r="H11070" s="25">
        <v>16.067785260000001</v>
      </c>
    </row>
    <row r="11071" spans="1:8">
      <c r="A11071" s="23">
        <v>11068</v>
      </c>
      <c r="B11071" s="23">
        <v>2000</v>
      </c>
      <c r="C11071" s="23">
        <v>0.8</v>
      </c>
      <c r="D11071" s="23">
        <v>100</v>
      </c>
      <c r="E11071" s="23">
        <v>50</v>
      </c>
      <c r="F11071" s="23">
        <v>60</v>
      </c>
      <c r="G11071" s="23">
        <v>70</v>
      </c>
      <c r="H11071" s="25">
        <v>14.654673580000001</v>
      </c>
    </row>
    <row r="11072" spans="1:8">
      <c r="A11072" s="23">
        <v>11069</v>
      </c>
      <c r="B11072" s="23">
        <v>2000</v>
      </c>
      <c r="C11072" s="23">
        <v>0.8</v>
      </c>
      <c r="D11072" s="23">
        <v>100</v>
      </c>
      <c r="E11072" s="23">
        <v>50</v>
      </c>
      <c r="F11072" s="23">
        <v>60</v>
      </c>
      <c r="G11072" s="23">
        <v>100</v>
      </c>
      <c r="H11072" s="25">
        <v>13.55959988</v>
      </c>
    </row>
    <row r="11073" spans="1:8">
      <c r="A11073" s="23">
        <v>11070</v>
      </c>
      <c r="B11073" s="23">
        <v>2000</v>
      </c>
      <c r="C11073" s="23">
        <v>0.8</v>
      </c>
      <c r="D11073" s="23">
        <v>500</v>
      </c>
      <c r="E11073" s="23">
        <v>1</v>
      </c>
      <c r="F11073" s="23">
        <v>0</v>
      </c>
      <c r="G11073" s="23">
        <v>0</v>
      </c>
      <c r="H11073" s="25">
        <v>16.033287049999998</v>
      </c>
    </row>
    <row r="11074" spans="1:8">
      <c r="A11074" s="23">
        <v>11071</v>
      </c>
      <c r="B11074" s="23">
        <v>2000</v>
      </c>
      <c r="C11074" s="23">
        <v>0.8</v>
      </c>
      <c r="D11074" s="23">
        <v>500</v>
      </c>
      <c r="E11074" s="23">
        <v>1</v>
      </c>
      <c r="F11074" s="23">
        <v>0</v>
      </c>
      <c r="G11074" s="23">
        <v>5</v>
      </c>
      <c r="H11074" s="25">
        <v>15.22855187</v>
      </c>
    </row>
    <row r="11075" spans="1:8">
      <c r="A11075" s="23">
        <v>11072</v>
      </c>
      <c r="B11075" s="23">
        <v>2000</v>
      </c>
      <c r="C11075" s="23">
        <v>0.8</v>
      </c>
      <c r="D11075" s="23">
        <v>500</v>
      </c>
      <c r="E11075" s="23">
        <v>1</v>
      </c>
      <c r="F11075" s="23">
        <v>0</v>
      </c>
      <c r="G11075" s="23">
        <v>10</v>
      </c>
      <c r="H11075" s="25">
        <v>14.85425663</v>
      </c>
    </row>
    <row r="11076" spans="1:8">
      <c r="A11076" s="23">
        <v>11073</v>
      </c>
      <c r="B11076" s="23">
        <v>2000</v>
      </c>
      <c r="C11076" s="23">
        <v>0.8</v>
      </c>
      <c r="D11076" s="23">
        <v>500</v>
      </c>
      <c r="E11076" s="23">
        <v>1</v>
      </c>
      <c r="F11076" s="23">
        <v>0</v>
      </c>
      <c r="G11076" s="23">
        <v>40</v>
      </c>
      <c r="H11076" s="25">
        <v>14.01882172</v>
      </c>
    </row>
    <row r="11077" spans="1:8">
      <c r="A11077" s="23">
        <v>11074</v>
      </c>
      <c r="B11077" s="23">
        <v>2000</v>
      </c>
      <c r="C11077" s="23">
        <v>0.8</v>
      </c>
      <c r="D11077" s="23">
        <v>500</v>
      </c>
      <c r="E11077" s="23">
        <v>1</v>
      </c>
      <c r="F11077" s="23">
        <v>0</v>
      </c>
      <c r="G11077" s="23">
        <v>70</v>
      </c>
      <c r="H11077" s="25">
        <v>13.473506929999999</v>
      </c>
    </row>
    <row r="11078" spans="1:8">
      <c r="A11078" s="23">
        <v>11075</v>
      </c>
      <c r="B11078" s="23">
        <v>2000</v>
      </c>
      <c r="C11078" s="23">
        <v>0.8</v>
      </c>
      <c r="D11078" s="23">
        <v>500</v>
      </c>
      <c r="E11078" s="23">
        <v>1</v>
      </c>
      <c r="F11078" s="23">
        <v>0</v>
      </c>
      <c r="G11078" s="23">
        <v>100</v>
      </c>
      <c r="H11078" s="25">
        <v>12.983723639999999</v>
      </c>
    </row>
    <row r="11079" spans="1:8">
      <c r="A11079" s="23">
        <v>11076</v>
      </c>
      <c r="B11079" s="23">
        <v>2000</v>
      </c>
      <c r="C11079" s="23">
        <v>0.8</v>
      </c>
      <c r="D11079" s="23">
        <v>500</v>
      </c>
      <c r="E11079" s="23">
        <v>1</v>
      </c>
      <c r="F11079" s="23">
        <v>30</v>
      </c>
      <c r="G11079" s="23">
        <v>0</v>
      </c>
      <c r="H11079" s="25">
        <v>15.660720830000001</v>
      </c>
    </row>
    <row r="11080" spans="1:8">
      <c r="A11080" s="23">
        <v>11077</v>
      </c>
      <c r="B11080" s="23">
        <v>2000</v>
      </c>
      <c r="C11080" s="23">
        <v>0.8</v>
      </c>
      <c r="D11080" s="23">
        <v>500</v>
      </c>
      <c r="E11080" s="23">
        <v>1</v>
      </c>
      <c r="F11080" s="23">
        <v>30</v>
      </c>
      <c r="G11080" s="23">
        <v>5</v>
      </c>
      <c r="H11080" s="25">
        <v>14.8069706</v>
      </c>
    </row>
    <row r="11081" spans="1:8">
      <c r="A11081" s="23">
        <v>11078</v>
      </c>
      <c r="B11081" s="23">
        <v>2000</v>
      </c>
      <c r="C11081" s="23">
        <v>0.8</v>
      </c>
      <c r="D11081" s="23">
        <v>500</v>
      </c>
      <c r="E11081" s="23">
        <v>1</v>
      </c>
      <c r="F11081" s="23">
        <v>30</v>
      </c>
      <c r="G11081" s="23">
        <v>10</v>
      </c>
      <c r="H11081" s="25">
        <v>14.3895874</v>
      </c>
    </row>
    <row r="11082" spans="1:8">
      <c r="A11082" s="23">
        <v>11079</v>
      </c>
      <c r="B11082" s="23">
        <v>2000</v>
      </c>
      <c r="C11082" s="23">
        <v>0.8</v>
      </c>
      <c r="D11082" s="23">
        <v>500</v>
      </c>
      <c r="E11082" s="23">
        <v>1</v>
      </c>
      <c r="F11082" s="23">
        <v>30</v>
      </c>
      <c r="G11082" s="23">
        <v>40</v>
      </c>
      <c r="H11082" s="25">
        <v>13.52700615</v>
      </c>
    </row>
    <row r="11083" spans="1:8">
      <c r="A11083" s="23">
        <v>11080</v>
      </c>
      <c r="B11083" s="23">
        <v>2000</v>
      </c>
      <c r="C11083" s="23">
        <v>0.8</v>
      </c>
      <c r="D11083" s="23">
        <v>500</v>
      </c>
      <c r="E11083" s="23">
        <v>1</v>
      </c>
      <c r="F11083" s="23">
        <v>30</v>
      </c>
      <c r="G11083" s="23">
        <v>70</v>
      </c>
      <c r="H11083" s="25">
        <v>12.945041659999999</v>
      </c>
    </row>
    <row r="11084" spans="1:8">
      <c r="A11084" s="23">
        <v>11081</v>
      </c>
      <c r="B11084" s="23">
        <v>2000</v>
      </c>
      <c r="C11084" s="23">
        <v>0.8</v>
      </c>
      <c r="D11084" s="23">
        <v>500</v>
      </c>
      <c r="E11084" s="23">
        <v>1</v>
      </c>
      <c r="F11084" s="23">
        <v>30</v>
      </c>
      <c r="G11084" s="23">
        <v>100</v>
      </c>
      <c r="H11084" s="25">
        <v>12.460086820000001</v>
      </c>
    </row>
    <row r="11085" spans="1:8">
      <c r="A11085" s="23">
        <v>11082</v>
      </c>
      <c r="B11085" s="23">
        <v>2000</v>
      </c>
      <c r="C11085" s="23">
        <v>0.8</v>
      </c>
      <c r="D11085" s="23">
        <v>500</v>
      </c>
      <c r="E11085" s="23">
        <v>1</v>
      </c>
      <c r="F11085" s="23">
        <v>60</v>
      </c>
      <c r="G11085" s="23">
        <v>0</v>
      </c>
      <c r="H11085" s="25">
        <v>14.0348568</v>
      </c>
    </row>
    <row r="11086" spans="1:8">
      <c r="A11086" s="23">
        <v>11083</v>
      </c>
      <c r="B11086" s="23">
        <v>2000</v>
      </c>
      <c r="C11086" s="23">
        <v>0.8</v>
      </c>
      <c r="D11086" s="23">
        <v>500</v>
      </c>
      <c r="E11086" s="23">
        <v>1</v>
      </c>
      <c r="F11086" s="23">
        <v>60</v>
      </c>
      <c r="G11086" s="23">
        <v>5</v>
      </c>
      <c r="H11086" s="25">
        <v>12.828377720000001</v>
      </c>
    </row>
    <row r="11087" spans="1:8">
      <c r="A11087" s="23">
        <v>11084</v>
      </c>
      <c r="B11087" s="23">
        <v>2000</v>
      </c>
      <c r="C11087" s="23">
        <v>0.8</v>
      </c>
      <c r="D11087" s="23">
        <v>500</v>
      </c>
      <c r="E11087" s="23">
        <v>1</v>
      </c>
      <c r="F11087" s="23">
        <v>60</v>
      </c>
      <c r="G11087" s="23">
        <v>10</v>
      </c>
      <c r="H11087" s="25">
        <v>12.358551029999999</v>
      </c>
    </row>
    <row r="11088" spans="1:8">
      <c r="A11088" s="23">
        <v>11085</v>
      </c>
      <c r="B11088" s="23">
        <v>2000</v>
      </c>
      <c r="C11088" s="23">
        <v>0.8</v>
      </c>
      <c r="D11088" s="23">
        <v>500</v>
      </c>
      <c r="E11088" s="23">
        <v>1</v>
      </c>
      <c r="F11088" s="23">
        <v>60</v>
      </c>
      <c r="G11088" s="23">
        <v>40</v>
      </c>
      <c r="H11088" s="25">
        <v>11.428891180000001</v>
      </c>
    </row>
    <row r="11089" spans="1:8">
      <c r="A11089" s="23">
        <v>11086</v>
      </c>
      <c r="B11089" s="23">
        <v>2000</v>
      </c>
      <c r="C11089" s="23">
        <v>0.8</v>
      </c>
      <c r="D11089" s="23">
        <v>500</v>
      </c>
      <c r="E11089" s="23">
        <v>1</v>
      </c>
      <c r="F11089" s="23">
        <v>60</v>
      </c>
      <c r="G11089" s="23">
        <v>70</v>
      </c>
      <c r="H11089" s="25">
        <v>10.833537099999999</v>
      </c>
    </row>
    <row r="11090" spans="1:8">
      <c r="A11090" s="23">
        <v>11087</v>
      </c>
      <c r="B11090" s="23">
        <v>2000</v>
      </c>
      <c r="C11090" s="23">
        <v>0.8</v>
      </c>
      <c r="D11090" s="23">
        <v>500</v>
      </c>
      <c r="E11090" s="23">
        <v>1</v>
      </c>
      <c r="F11090" s="23">
        <v>60</v>
      </c>
      <c r="G11090" s="23">
        <v>100</v>
      </c>
      <c r="H11090" s="25">
        <v>10.35319805</v>
      </c>
    </row>
    <row r="11091" spans="1:8">
      <c r="A11091" s="23">
        <v>11088</v>
      </c>
      <c r="B11091" s="23">
        <v>2000</v>
      </c>
      <c r="C11091" s="23">
        <v>0.8</v>
      </c>
      <c r="D11091" s="23">
        <v>500</v>
      </c>
      <c r="E11091" s="23">
        <v>5</v>
      </c>
      <c r="F11091" s="23">
        <v>0</v>
      </c>
      <c r="G11091" s="23">
        <v>0</v>
      </c>
      <c r="H11091" s="25">
        <v>28.31444359</v>
      </c>
    </row>
    <row r="11092" spans="1:8">
      <c r="A11092" s="23">
        <v>11089</v>
      </c>
      <c r="B11092" s="23">
        <v>2000</v>
      </c>
      <c r="C11092" s="23">
        <v>0.8</v>
      </c>
      <c r="D11092" s="23">
        <v>500</v>
      </c>
      <c r="E11092" s="23">
        <v>5</v>
      </c>
      <c r="F11092" s="23">
        <v>0</v>
      </c>
      <c r="G11092" s="23">
        <v>5</v>
      </c>
      <c r="H11092" s="25">
        <v>25.919487</v>
      </c>
    </row>
    <row r="11093" spans="1:8">
      <c r="A11093" s="23">
        <v>11090</v>
      </c>
      <c r="B11093" s="23">
        <v>2000</v>
      </c>
      <c r="C11093" s="23">
        <v>0.8</v>
      </c>
      <c r="D11093" s="23">
        <v>500</v>
      </c>
      <c r="E11093" s="23">
        <v>5</v>
      </c>
      <c r="F11093" s="23">
        <v>0</v>
      </c>
      <c r="G11093" s="23">
        <v>10</v>
      </c>
      <c r="H11093" s="25">
        <v>24.614257810000002</v>
      </c>
    </row>
    <row r="11094" spans="1:8">
      <c r="A11094" s="23">
        <v>11091</v>
      </c>
      <c r="B11094" s="23">
        <v>2000</v>
      </c>
      <c r="C11094" s="23">
        <v>0.8</v>
      </c>
      <c r="D11094" s="23">
        <v>500</v>
      </c>
      <c r="E11094" s="23">
        <v>5</v>
      </c>
      <c r="F11094" s="23">
        <v>0</v>
      </c>
      <c r="G11094" s="23">
        <v>40</v>
      </c>
      <c r="H11094" s="25">
        <v>21.842920299999999</v>
      </c>
    </row>
    <row r="11095" spans="1:8">
      <c r="A11095" s="23">
        <v>11092</v>
      </c>
      <c r="B11095" s="23">
        <v>2000</v>
      </c>
      <c r="C11095" s="23">
        <v>0.8</v>
      </c>
      <c r="D11095" s="23">
        <v>500</v>
      </c>
      <c r="E11095" s="23">
        <v>5</v>
      </c>
      <c r="F11095" s="23">
        <v>0</v>
      </c>
      <c r="G11095" s="23">
        <v>70</v>
      </c>
      <c r="H11095" s="25">
        <v>20.19732475</v>
      </c>
    </row>
    <row r="11096" spans="1:8">
      <c r="A11096" s="23">
        <v>11093</v>
      </c>
      <c r="B11096" s="23">
        <v>2000</v>
      </c>
      <c r="C11096" s="23">
        <v>0.8</v>
      </c>
      <c r="D11096" s="23">
        <v>500</v>
      </c>
      <c r="E11096" s="23">
        <v>5</v>
      </c>
      <c r="F11096" s="23">
        <v>0</v>
      </c>
      <c r="G11096" s="23">
        <v>100</v>
      </c>
      <c r="H11096" s="25">
        <v>18.87252045</v>
      </c>
    </row>
    <row r="11097" spans="1:8">
      <c r="A11097" s="23">
        <v>11094</v>
      </c>
      <c r="B11097" s="23">
        <v>2000</v>
      </c>
      <c r="C11097" s="23">
        <v>0.8</v>
      </c>
      <c r="D11097" s="23">
        <v>500</v>
      </c>
      <c r="E11097" s="23">
        <v>5</v>
      </c>
      <c r="F11097" s="23">
        <v>30</v>
      </c>
      <c r="G11097" s="23">
        <v>0</v>
      </c>
      <c r="H11097" s="25">
        <v>26.63982391</v>
      </c>
    </row>
    <row r="11098" spans="1:8">
      <c r="A11098" s="23">
        <v>11095</v>
      </c>
      <c r="B11098" s="23">
        <v>2000</v>
      </c>
      <c r="C11098" s="23">
        <v>0.8</v>
      </c>
      <c r="D11098" s="23">
        <v>500</v>
      </c>
      <c r="E11098" s="23">
        <v>5</v>
      </c>
      <c r="F11098" s="23">
        <v>30</v>
      </c>
      <c r="G11098" s="23">
        <v>5</v>
      </c>
      <c r="H11098" s="25">
        <v>24.302169800000001</v>
      </c>
    </row>
    <row r="11099" spans="1:8">
      <c r="A11099" s="23">
        <v>11096</v>
      </c>
      <c r="B11099" s="23">
        <v>2000</v>
      </c>
      <c r="C11099" s="23">
        <v>0.8</v>
      </c>
      <c r="D11099" s="23">
        <v>500</v>
      </c>
      <c r="E11099" s="23">
        <v>5</v>
      </c>
      <c r="F11099" s="23">
        <v>30</v>
      </c>
      <c r="G11099" s="23">
        <v>10</v>
      </c>
      <c r="H11099" s="25">
        <v>23.086320879999999</v>
      </c>
    </row>
    <row r="11100" spans="1:8">
      <c r="A11100" s="23">
        <v>11097</v>
      </c>
      <c r="B11100" s="23">
        <v>2000</v>
      </c>
      <c r="C11100" s="23">
        <v>0.8</v>
      </c>
      <c r="D11100" s="23">
        <v>500</v>
      </c>
      <c r="E11100" s="23">
        <v>5</v>
      </c>
      <c r="F11100" s="23">
        <v>30</v>
      </c>
      <c r="G11100" s="23">
        <v>40</v>
      </c>
      <c r="H11100" s="25">
        <v>20.410715100000001</v>
      </c>
    </row>
    <row r="11101" spans="1:8">
      <c r="A11101" s="23">
        <v>11098</v>
      </c>
      <c r="B11101" s="23">
        <v>2000</v>
      </c>
      <c r="C11101" s="23">
        <v>0.8</v>
      </c>
      <c r="D11101" s="23">
        <v>500</v>
      </c>
      <c r="E11101" s="23">
        <v>5</v>
      </c>
      <c r="F11101" s="23">
        <v>30</v>
      </c>
      <c r="G11101" s="23">
        <v>70</v>
      </c>
      <c r="H11101" s="25">
        <v>18.86719132</v>
      </c>
    </row>
    <row r="11102" spans="1:8">
      <c r="A11102" s="23">
        <v>11099</v>
      </c>
      <c r="B11102" s="23">
        <v>2000</v>
      </c>
      <c r="C11102" s="23">
        <v>0.8</v>
      </c>
      <c r="D11102" s="23">
        <v>500</v>
      </c>
      <c r="E11102" s="23">
        <v>5</v>
      </c>
      <c r="F11102" s="23">
        <v>30</v>
      </c>
      <c r="G11102" s="23">
        <v>100</v>
      </c>
      <c r="H11102" s="25">
        <v>17.63411331</v>
      </c>
    </row>
    <row r="11103" spans="1:8">
      <c r="A11103" s="23">
        <v>11100</v>
      </c>
      <c r="B11103" s="23">
        <v>2000</v>
      </c>
      <c r="C11103" s="23">
        <v>0.8</v>
      </c>
      <c r="D11103" s="23">
        <v>500</v>
      </c>
      <c r="E11103" s="23">
        <v>5</v>
      </c>
      <c r="F11103" s="23">
        <v>60</v>
      </c>
      <c r="G11103" s="23">
        <v>0</v>
      </c>
      <c r="H11103" s="25">
        <v>21.053007130000001</v>
      </c>
    </row>
    <row r="11104" spans="1:8">
      <c r="A11104" s="23">
        <v>11101</v>
      </c>
      <c r="B11104" s="23">
        <v>2000</v>
      </c>
      <c r="C11104" s="23">
        <v>0.8</v>
      </c>
      <c r="D11104" s="23">
        <v>500</v>
      </c>
      <c r="E11104" s="23">
        <v>5</v>
      </c>
      <c r="F11104" s="23">
        <v>60</v>
      </c>
      <c r="G11104" s="23">
        <v>5</v>
      </c>
      <c r="H11104" s="25">
        <v>18.674037930000001</v>
      </c>
    </row>
    <row r="11105" spans="1:8">
      <c r="A11105" s="23">
        <v>11102</v>
      </c>
      <c r="B11105" s="23">
        <v>2000</v>
      </c>
      <c r="C11105" s="23">
        <v>0.8</v>
      </c>
      <c r="D11105" s="23">
        <v>500</v>
      </c>
      <c r="E11105" s="23">
        <v>5</v>
      </c>
      <c r="F11105" s="23">
        <v>60</v>
      </c>
      <c r="G11105" s="23">
        <v>10</v>
      </c>
      <c r="H11105" s="25">
        <v>17.665378570000001</v>
      </c>
    </row>
    <row r="11106" spans="1:8">
      <c r="A11106" s="23">
        <v>11103</v>
      </c>
      <c r="B11106" s="23">
        <v>2000</v>
      </c>
      <c r="C11106" s="23">
        <v>0.8</v>
      </c>
      <c r="D11106" s="23">
        <v>500</v>
      </c>
      <c r="E11106" s="23">
        <v>5</v>
      </c>
      <c r="F11106" s="23">
        <v>60</v>
      </c>
      <c r="G11106" s="23">
        <v>40</v>
      </c>
      <c r="H11106" s="25">
        <v>15.519650459999999</v>
      </c>
    </row>
    <row r="11107" spans="1:8">
      <c r="A11107" s="23">
        <v>11104</v>
      </c>
      <c r="B11107" s="23">
        <v>2000</v>
      </c>
      <c r="C11107" s="23">
        <v>0.8</v>
      </c>
      <c r="D11107" s="23">
        <v>500</v>
      </c>
      <c r="E11107" s="23">
        <v>5</v>
      </c>
      <c r="F11107" s="23">
        <v>60</v>
      </c>
      <c r="G11107" s="23">
        <v>70</v>
      </c>
      <c r="H11107" s="25">
        <v>14.282415390000001</v>
      </c>
    </row>
    <row r="11108" spans="1:8">
      <c r="A11108" s="23">
        <v>11105</v>
      </c>
      <c r="B11108" s="23">
        <v>2000</v>
      </c>
      <c r="C11108" s="23">
        <v>0.8</v>
      </c>
      <c r="D11108" s="23">
        <v>500</v>
      </c>
      <c r="E11108" s="23">
        <v>5</v>
      </c>
      <c r="F11108" s="23">
        <v>60</v>
      </c>
      <c r="G11108" s="23">
        <v>100</v>
      </c>
      <c r="H11108" s="25">
        <v>13.32595062</v>
      </c>
    </row>
    <row r="11109" spans="1:8">
      <c r="A11109" s="23">
        <v>11106</v>
      </c>
      <c r="B11109" s="23">
        <v>2000</v>
      </c>
      <c r="C11109" s="23">
        <v>0.8</v>
      </c>
      <c r="D11109" s="23">
        <v>500</v>
      </c>
      <c r="E11109" s="23">
        <v>10</v>
      </c>
      <c r="F11109" s="23">
        <v>0</v>
      </c>
      <c r="G11109" s="23">
        <v>0</v>
      </c>
      <c r="H11109" s="25">
        <v>29.947246549999999</v>
      </c>
    </row>
    <row r="11110" spans="1:8">
      <c r="A11110" s="23">
        <v>11107</v>
      </c>
      <c r="B11110" s="23">
        <v>2000</v>
      </c>
      <c r="C11110" s="23">
        <v>0.8</v>
      </c>
      <c r="D11110" s="23">
        <v>500</v>
      </c>
      <c r="E11110" s="23">
        <v>10</v>
      </c>
      <c r="F11110" s="23">
        <v>0</v>
      </c>
      <c r="G11110" s="23">
        <v>5</v>
      </c>
      <c r="H11110" s="25">
        <v>27.314792629999999</v>
      </c>
    </row>
    <row r="11111" spans="1:8">
      <c r="A11111" s="23">
        <v>11108</v>
      </c>
      <c r="B11111" s="23">
        <v>2000</v>
      </c>
      <c r="C11111" s="23">
        <v>0.8</v>
      </c>
      <c r="D11111" s="23">
        <v>500</v>
      </c>
      <c r="E11111" s="23">
        <v>10</v>
      </c>
      <c r="F11111" s="23">
        <v>0</v>
      </c>
      <c r="G11111" s="23">
        <v>10</v>
      </c>
      <c r="H11111" s="25">
        <v>25.87167358</v>
      </c>
    </row>
    <row r="11112" spans="1:8">
      <c r="A11112" s="23">
        <v>11109</v>
      </c>
      <c r="B11112" s="23">
        <v>2000</v>
      </c>
      <c r="C11112" s="23">
        <v>0.8</v>
      </c>
      <c r="D11112" s="23">
        <v>500</v>
      </c>
      <c r="E11112" s="23">
        <v>10</v>
      </c>
      <c r="F11112" s="23">
        <v>0</v>
      </c>
      <c r="G11112" s="23">
        <v>40</v>
      </c>
      <c r="H11112" s="25">
        <v>22.785331729999999</v>
      </c>
    </row>
    <row r="11113" spans="1:8">
      <c r="A11113" s="23">
        <v>11110</v>
      </c>
      <c r="B11113" s="23">
        <v>2000</v>
      </c>
      <c r="C11113" s="23">
        <v>0.8</v>
      </c>
      <c r="D11113" s="23">
        <v>500</v>
      </c>
      <c r="E11113" s="23">
        <v>10</v>
      </c>
      <c r="F11113" s="23">
        <v>0</v>
      </c>
      <c r="G11113" s="23">
        <v>70</v>
      </c>
      <c r="H11113" s="25">
        <v>20.960741039999998</v>
      </c>
    </row>
    <row r="11114" spans="1:8">
      <c r="A11114" s="23">
        <v>11111</v>
      </c>
      <c r="B11114" s="23">
        <v>2000</v>
      </c>
      <c r="C11114" s="23">
        <v>0.8</v>
      </c>
      <c r="D11114" s="23">
        <v>500</v>
      </c>
      <c r="E11114" s="23">
        <v>10</v>
      </c>
      <c r="F11114" s="23">
        <v>0</v>
      </c>
      <c r="G11114" s="23">
        <v>100</v>
      </c>
      <c r="H11114" s="25">
        <v>19.50416946</v>
      </c>
    </row>
    <row r="11115" spans="1:8">
      <c r="A11115" s="23">
        <v>11112</v>
      </c>
      <c r="B11115" s="23">
        <v>2000</v>
      </c>
      <c r="C11115" s="23">
        <v>0.8</v>
      </c>
      <c r="D11115" s="23">
        <v>500</v>
      </c>
      <c r="E11115" s="23">
        <v>10</v>
      </c>
      <c r="F11115" s="23">
        <v>30</v>
      </c>
      <c r="G11115" s="23">
        <v>0</v>
      </c>
      <c r="H11115" s="25">
        <v>28.058048249999999</v>
      </c>
    </row>
    <row r="11116" spans="1:8">
      <c r="A11116" s="23">
        <v>11113</v>
      </c>
      <c r="B11116" s="23">
        <v>2000</v>
      </c>
      <c r="C11116" s="23">
        <v>0.8</v>
      </c>
      <c r="D11116" s="23">
        <v>500</v>
      </c>
      <c r="E11116" s="23">
        <v>10</v>
      </c>
      <c r="F11116" s="23">
        <v>30</v>
      </c>
      <c r="G11116" s="23">
        <v>5</v>
      </c>
      <c r="H11116" s="25">
        <v>25.50411987</v>
      </c>
    </row>
    <row r="11117" spans="1:8">
      <c r="A11117" s="23">
        <v>11114</v>
      </c>
      <c r="B11117" s="23">
        <v>2000</v>
      </c>
      <c r="C11117" s="23">
        <v>0.8</v>
      </c>
      <c r="D11117" s="23">
        <v>500</v>
      </c>
      <c r="E11117" s="23">
        <v>10</v>
      </c>
      <c r="F11117" s="23">
        <v>30</v>
      </c>
      <c r="G11117" s="23">
        <v>10</v>
      </c>
      <c r="H11117" s="25">
        <v>24.17297173</v>
      </c>
    </row>
    <row r="11118" spans="1:8">
      <c r="A11118" s="23">
        <v>11115</v>
      </c>
      <c r="B11118" s="23">
        <v>2000</v>
      </c>
      <c r="C11118" s="23">
        <v>0.8</v>
      </c>
      <c r="D11118" s="23">
        <v>500</v>
      </c>
      <c r="E11118" s="23">
        <v>10</v>
      </c>
      <c r="F11118" s="23">
        <v>30</v>
      </c>
      <c r="G11118" s="23">
        <v>40</v>
      </c>
      <c r="H11118" s="25">
        <v>21.203151699999999</v>
      </c>
    </row>
    <row r="11119" spans="1:8">
      <c r="A11119" s="23">
        <v>11116</v>
      </c>
      <c r="B11119" s="23">
        <v>2000</v>
      </c>
      <c r="C11119" s="23">
        <v>0.8</v>
      </c>
      <c r="D11119" s="23">
        <v>500</v>
      </c>
      <c r="E11119" s="23">
        <v>10</v>
      </c>
      <c r="F11119" s="23">
        <v>30</v>
      </c>
      <c r="G11119" s="23">
        <v>70</v>
      </c>
      <c r="H11119" s="25">
        <v>19.506546019999998</v>
      </c>
    </row>
    <row r="11120" spans="1:8">
      <c r="A11120" s="23">
        <v>11117</v>
      </c>
      <c r="B11120" s="23">
        <v>2000</v>
      </c>
      <c r="C11120" s="23">
        <v>0.8</v>
      </c>
      <c r="D11120" s="23">
        <v>500</v>
      </c>
      <c r="E11120" s="23">
        <v>10</v>
      </c>
      <c r="F11120" s="23">
        <v>30</v>
      </c>
      <c r="G11120" s="23">
        <v>100</v>
      </c>
      <c r="H11120" s="25">
        <v>18.160858149999999</v>
      </c>
    </row>
    <row r="11121" spans="1:8">
      <c r="A11121" s="23">
        <v>11118</v>
      </c>
      <c r="B11121" s="23">
        <v>2000</v>
      </c>
      <c r="C11121" s="23">
        <v>0.8</v>
      </c>
      <c r="D11121" s="23">
        <v>500</v>
      </c>
      <c r="E11121" s="23">
        <v>10</v>
      </c>
      <c r="F11121" s="23">
        <v>60</v>
      </c>
      <c r="G11121" s="23">
        <v>0</v>
      </c>
      <c r="H11121" s="25">
        <v>21.86164093</v>
      </c>
    </row>
    <row r="11122" spans="1:8">
      <c r="A11122" s="23">
        <v>11119</v>
      </c>
      <c r="B11122" s="23">
        <v>2000</v>
      </c>
      <c r="C11122" s="23">
        <v>0.8</v>
      </c>
      <c r="D11122" s="23">
        <v>500</v>
      </c>
      <c r="E11122" s="23">
        <v>10</v>
      </c>
      <c r="F11122" s="23">
        <v>60</v>
      </c>
      <c r="G11122" s="23">
        <v>5</v>
      </c>
      <c r="H11122" s="25">
        <v>19.29846573</v>
      </c>
    </row>
    <row r="11123" spans="1:8">
      <c r="A11123" s="23">
        <v>11120</v>
      </c>
      <c r="B11123" s="23">
        <v>2000</v>
      </c>
      <c r="C11123" s="23">
        <v>0.8</v>
      </c>
      <c r="D11123" s="23">
        <v>500</v>
      </c>
      <c r="E11123" s="23">
        <v>10</v>
      </c>
      <c r="F11123" s="23">
        <v>60</v>
      </c>
      <c r="G11123" s="23">
        <v>10</v>
      </c>
      <c r="H11123" s="25">
        <v>18.216856</v>
      </c>
    </row>
    <row r="11124" spans="1:8">
      <c r="A11124" s="23">
        <v>11121</v>
      </c>
      <c r="B11124" s="23">
        <v>2000</v>
      </c>
      <c r="C11124" s="23">
        <v>0.8</v>
      </c>
      <c r="D11124" s="23">
        <v>500</v>
      </c>
      <c r="E11124" s="23">
        <v>10</v>
      </c>
      <c r="F11124" s="23">
        <v>60</v>
      </c>
      <c r="G11124" s="23">
        <v>40</v>
      </c>
      <c r="H11124" s="25">
        <v>16.04639053</v>
      </c>
    </row>
    <row r="11125" spans="1:8">
      <c r="A11125" s="23">
        <v>11122</v>
      </c>
      <c r="B11125" s="23">
        <v>2000</v>
      </c>
      <c r="C11125" s="23">
        <v>0.8</v>
      </c>
      <c r="D11125" s="23">
        <v>500</v>
      </c>
      <c r="E11125" s="23">
        <v>10</v>
      </c>
      <c r="F11125" s="23">
        <v>60</v>
      </c>
      <c r="G11125" s="23">
        <v>70</v>
      </c>
      <c r="H11125" s="25">
        <v>14.635251050000001</v>
      </c>
    </row>
    <row r="11126" spans="1:8">
      <c r="A11126" s="23">
        <v>11123</v>
      </c>
      <c r="B11126" s="23">
        <v>2000</v>
      </c>
      <c r="C11126" s="23">
        <v>0.8</v>
      </c>
      <c r="D11126" s="23">
        <v>500</v>
      </c>
      <c r="E11126" s="23">
        <v>10</v>
      </c>
      <c r="F11126" s="23">
        <v>60</v>
      </c>
      <c r="G11126" s="23">
        <v>100</v>
      </c>
      <c r="H11126" s="25">
        <v>13.54410934</v>
      </c>
    </row>
    <row r="11127" spans="1:8">
      <c r="A11127" s="23">
        <v>11124</v>
      </c>
      <c r="B11127" s="23">
        <v>2000</v>
      </c>
      <c r="C11127" s="23">
        <v>0.8</v>
      </c>
      <c r="D11127" s="23">
        <v>500</v>
      </c>
      <c r="E11127" s="23">
        <v>20</v>
      </c>
      <c r="F11127" s="23">
        <v>0</v>
      </c>
      <c r="G11127" s="23">
        <v>0</v>
      </c>
      <c r="H11127" s="25">
        <v>30.713632579999999</v>
      </c>
    </row>
    <row r="11128" spans="1:8">
      <c r="A11128" s="23">
        <v>11125</v>
      </c>
      <c r="B11128" s="23">
        <v>2000</v>
      </c>
      <c r="C11128" s="23">
        <v>0.8</v>
      </c>
      <c r="D11128" s="23">
        <v>500</v>
      </c>
      <c r="E11128" s="23">
        <v>20</v>
      </c>
      <c r="F11128" s="23">
        <v>0</v>
      </c>
      <c r="G11128" s="23">
        <v>5</v>
      </c>
      <c r="H11128" s="25">
        <v>27.959918980000001</v>
      </c>
    </row>
    <row r="11129" spans="1:8">
      <c r="A11129" s="23">
        <v>11126</v>
      </c>
      <c r="B11129" s="23">
        <v>2000</v>
      </c>
      <c r="C11129" s="23">
        <v>0.8</v>
      </c>
      <c r="D11129" s="23">
        <v>500</v>
      </c>
      <c r="E11129" s="23">
        <v>20</v>
      </c>
      <c r="F11129" s="23">
        <v>0</v>
      </c>
      <c r="G11129" s="23">
        <v>10</v>
      </c>
      <c r="H11129" s="25">
        <v>26.44620514</v>
      </c>
    </row>
    <row r="11130" spans="1:8">
      <c r="A11130" s="23">
        <v>11127</v>
      </c>
      <c r="B11130" s="23">
        <v>2000</v>
      </c>
      <c r="C11130" s="23">
        <v>0.8</v>
      </c>
      <c r="D11130" s="23">
        <v>500</v>
      </c>
      <c r="E11130" s="23">
        <v>20</v>
      </c>
      <c r="F11130" s="23">
        <v>0</v>
      </c>
      <c r="G11130" s="23">
        <v>40</v>
      </c>
      <c r="H11130" s="25">
        <v>23.239021300000001</v>
      </c>
    </row>
    <row r="11131" spans="1:8">
      <c r="A11131" s="23">
        <v>11128</v>
      </c>
      <c r="B11131" s="23">
        <v>2000</v>
      </c>
      <c r="C11131" s="23">
        <v>0.8</v>
      </c>
      <c r="D11131" s="23">
        <v>500</v>
      </c>
      <c r="E11131" s="23">
        <v>20</v>
      </c>
      <c r="F11131" s="23">
        <v>0</v>
      </c>
      <c r="G11131" s="23">
        <v>70</v>
      </c>
      <c r="H11131" s="25">
        <v>21.33450508</v>
      </c>
    </row>
    <row r="11132" spans="1:8">
      <c r="A11132" s="23">
        <v>11129</v>
      </c>
      <c r="B11132" s="23">
        <v>2000</v>
      </c>
      <c r="C11132" s="23">
        <v>0.8</v>
      </c>
      <c r="D11132" s="23">
        <v>500</v>
      </c>
      <c r="E11132" s="23">
        <v>20</v>
      </c>
      <c r="F11132" s="23">
        <v>0</v>
      </c>
      <c r="G11132" s="23">
        <v>100</v>
      </c>
      <c r="H11132" s="25">
        <v>19.818410870000001</v>
      </c>
    </row>
    <row r="11133" spans="1:8">
      <c r="A11133" s="23">
        <v>11130</v>
      </c>
      <c r="B11133" s="23">
        <v>2000</v>
      </c>
      <c r="C11133" s="23">
        <v>0.8</v>
      </c>
      <c r="D11133" s="23">
        <v>500</v>
      </c>
      <c r="E11133" s="23">
        <v>20</v>
      </c>
      <c r="F11133" s="23">
        <v>30</v>
      </c>
      <c r="G11133" s="23">
        <v>0</v>
      </c>
      <c r="H11133" s="25">
        <v>28.71463966</v>
      </c>
    </row>
    <row r="11134" spans="1:8">
      <c r="A11134" s="23">
        <v>11131</v>
      </c>
      <c r="B11134" s="23">
        <v>2000</v>
      </c>
      <c r="C11134" s="23">
        <v>0.8</v>
      </c>
      <c r="D11134" s="23">
        <v>500</v>
      </c>
      <c r="E11134" s="23">
        <v>20</v>
      </c>
      <c r="F11134" s="23">
        <v>30</v>
      </c>
      <c r="G11134" s="23">
        <v>5</v>
      </c>
      <c r="H11134" s="25">
        <v>26.050453189999999</v>
      </c>
    </row>
    <row r="11135" spans="1:8">
      <c r="A11135" s="23">
        <v>11132</v>
      </c>
      <c r="B11135" s="23">
        <v>2000</v>
      </c>
      <c r="C11135" s="23">
        <v>0.8</v>
      </c>
      <c r="D11135" s="23">
        <v>500</v>
      </c>
      <c r="E11135" s="23">
        <v>20</v>
      </c>
      <c r="F11135" s="23">
        <v>30</v>
      </c>
      <c r="G11135" s="23">
        <v>10</v>
      </c>
      <c r="H11135" s="25">
        <v>24.66047287</v>
      </c>
    </row>
    <row r="11136" spans="1:8">
      <c r="A11136" s="23">
        <v>11133</v>
      </c>
      <c r="B11136" s="23">
        <v>2000</v>
      </c>
      <c r="C11136" s="23">
        <v>0.8</v>
      </c>
      <c r="D11136" s="23">
        <v>500</v>
      </c>
      <c r="E11136" s="23">
        <v>20</v>
      </c>
      <c r="F11136" s="23">
        <v>30</v>
      </c>
      <c r="G11136" s="23">
        <v>40</v>
      </c>
      <c r="H11136" s="25">
        <v>21.589511869999999</v>
      </c>
    </row>
    <row r="11137" spans="1:8">
      <c r="A11137" s="23">
        <v>11134</v>
      </c>
      <c r="B11137" s="23">
        <v>2000</v>
      </c>
      <c r="C11137" s="23">
        <v>0.8</v>
      </c>
      <c r="D11137" s="23">
        <v>500</v>
      </c>
      <c r="E11137" s="23">
        <v>20</v>
      </c>
      <c r="F11137" s="23">
        <v>30</v>
      </c>
      <c r="G11137" s="23">
        <v>70</v>
      </c>
      <c r="H11137" s="25">
        <v>19.824394229999999</v>
      </c>
    </row>
    <row r="11138" spans="1:8">
      <c r="A11138" s="23">
        <v>11135</v>
      </c>
      <c r="B11138" s="23">
        <v>2000</v>
      </c>
      <c r="C11138" s="23">
        <v>0.8</v>
      </c>
      <c r="D11138" s="23">
        <v>500</v>
      </c>
      <c r="E11138" s="23">
        <v>20</v>
      </c>
      <c r="F11138" s="23">
        <v>30</v>
      </c>
      <c r="G11138" s="23">
        <v>100</v>
      </c>
      <c r="H11138" s="25">
        <v>18.427913669999999</v>
      </c>
    </row>
    <row r="11139" spans="1:8">
      <c r="A11139" s="23">
        <v>11136</v>
      </c>
      <c r="B11139" s="23">
        <v>2000</v>
      </c>
      <c r="C11139" s="23">
        <v>0.8</v>
      </c>
      <c r="D11139" s="23">
        <v>500</v>
      </c>
      <c r="E11139" s="23">
        <v>20</v>
      </c>
      <c r="F11139" s="23">
        <v>60</v>
      </c>
      <c r="G11139" s="23">
        <v>0</v>
      </c>
      <c r="H11139" s="25">
        <v>22.248550420000001</v>
      </c>
    </row>
    <row r="11140" spans="1:8">
      <c r="A11140" s="23">
        <v>11137</v>
      </c>
      <c r="B11140" s="23">
        <v>2000</v>
      </c>
      <c r="C11140" s="23">
        <v>0.8</v>
      </c>
      <c r="D11140" s="23">
        <v>500</v>
      </c>
      <c r="E11140" s="23">
        <v>20</v>
      </c>
      <c r="F11140" s="23">
        <v>60</v>
      </c>
      <c r="G11140" s="23">
        <v>5</v>
      </c>
      <c r="H11140" s="25">
        <v>19.610759739999999</v>
      </c>
    </row>
    <row r="11141" spans="1:8">
      <c r="A11141" s="23">
        <v>11138</v>
      </c>
      <c r="B11141" s="23">
        <v>2000</v>
      </c>
      <c r="C11141" s="23">
        <v>0.8</v>
      </c>
      <c r="D11141" s="23">
        <v>500</v>
      </c>
      <c r="E11141" s="23">
        <v>20</v>
      </c>
      <c r="F11141" s="23">
        <v>60</v>
      </c>
      <c r="G11141" s="23">
        <v>10</v>
      </c>
      <c r="H11141" s="25">
        <v>18.49573135</v>
      </c>
    </row>
    <row r="11142" spans="1:8">
      <c r="A11142" s="23">
        <v>11139</v>
      </c>
      <c r="B11142" s="23">
        <v>2000</v>
      </c>
      <c r="C11142" s="23">
        <v>0.8</v>
      </c>
      <c r="D11142" s="23">
        <v>500</v>
      </c>
      <c r="E11142" s="23">
        <v>20</v>
      </c>
      <c r="F11142" s="23">
        <v>60</v>
      </c>
      <c r="G11142" s="23">
        <v>40</v>
      </c>
      <c r="H11142" s="25">
        <v>16.25269127</v>
      </c>
    </row>
    <row r="11143" spans="1:8">
      <c r="A11143" s="23">
        <v>11140</v>
      </c>
      <c r="B11143" s="23">
        <v>2000</v>
      </c>
      <c r="C11143" s="23">
        <v>0.8</v>
      </c>
      <c r="D11143" s="23">
        <v>500</v>
      </c>
      <c r="E11143" s="23">
        <v>20</v>
      </c>
      <c r="F11143" s="23">
        <v>60</v>
      </c>
      <c r="G11143" s="23">
        <v>70</v>
      </c>
      <c r="H11143" s="25">
        <v>14.832541470000001</v>
      </c>
    </row>
    <row r="11144" spans="1:8">
      <c r="A11144" s="23">
        <v>11141</v>
      </c>
      <c r="B11144" s="23">
        <v>2000</v>
      </c>
      <c r="C11144" s="23">
        <v>0.8</v>
      </c>
      <c r="D11144" s="23">
        <v>500</v>
      </c>
      <c r="E11144" s="23">
        <v>20</v>
      </c>
      <c r="F11144" s="23">
        <v>60</v>
      </c>
      <c r="G11144" s="23">
        <v>100</v>
      </c>
      <c r="H11144" s="25">
        <v>13.70810318</v>
      </c>
    </row>
    <row r="11145" spans="1:8">
      <c r="A11145" s="23">
        <v>11142</v>
      </c>
      <c r="B11145" s="23">
        <v>2000</v>
      </c>
      <c r="C11145" s="23">
        <v>0.8</v>
      </c>
      <c r="D11145" s="23">
        <v>500</v>
      </c>
      <c r="E11145" s="23">
        <v>50</v>
      </c>
      <c r="F11145" s="23">
        <v>0</v>
      </c>
      <c r="G11145" s="23">
        <v>0</v>
      </c>
      <c r="H11145" s="25">
        <v>31.140028000000001</v>
      </c>
    </row>
    <row r="11146" spans="1:8">
      <c r="A11146" s="23">
        <v>11143</v>
      </c>
      <c r="B11146" s="23">
        <v>2000</v>
      </c>
      <c r="C11146" s="23">
        <v>0.8</v>
      </c>
      <c r="D11146" s="23">
        <v>500</v>
      </c>
      <c r="E11146" s="23">
        <v>50</v>
      </c>
      <c r="F11146" s="23">
        <v>0</v>
      </c>
      <c r="G11146" s="23">
        <v>5</v>
      </c>
      <c r="H11146" s="25">
        <v>28.32095146</v>
      </c>
    </row>
    <row r="11147" spans="1:8">
      <c r="A11147" s="23">
        <v>11144</v>
      </c>
      <c r="B11147" s="23">
        <v>2000</v>
      </c>
      <c r="C11147" s="23">
        <v>0.8</v>
      </c>
      <c r="D11147" s="23">
        <v>500</v>
      </c>
      <c r="E11147" s="23">
        <v>50</v>
      </c>
      <c r="F11147" s="23">
        <v>0</v>
      </c>
      <c r="G11147" s="23">
        <v>10</v>
      </c>
      <c r="H11147" s="25">
        <v>26.768859859999999</v>
      </c>
    </row>
    <row r="11148" spans="1:8">
      <c r="A11148" s="23">
        <v>11145</v>
      </c>
      <c r="B11148" s="23">
        <v>2000</v>
      </c>
      <c r="C11148" s="23">
        <v>0.8</v>
      </c>
      <c r="D11148" s="23">
        <v>500</v>
      </c>
      <c r="E11148" s="23">
        <v>50</v>
      </c>
      <c r="F11148" s="23">
        <v>0</v>
      </c>
      <c r="G11148" s="23">
        <v>40</v>
      </c>
      <c r="H11148" s="25">
        <v>23.495582580000001</v>
      </c>
    </row>
    <row r="11149" spans="1:8">
      <c r="A11149" s="23">
        <v>11146</v>
      </c>
      <c r="B11149" s="23">
        <v>2000</v>
      </c>
      <c r="C11149" s="23">
        <v>0.8</v>
      </c>
      <c r="D11149" s="23">
        <v>500</v>
      </c>
      <c r="E11149" s="23">
        <v>50</v>
      </c>
      <c r="F11149" s="23">
        <v>0</v>
      </c>
      <c r="G11149" s="23">
        <v>70</v>
      </c>
      <c r="H11149" s="25">
        <v>21.546314240000001</v>
      </c>
    </row>
    <row r="11150" spans="1:8">
      <c r="A11150" s="23">
        <v>11147</v>
      </c>
      <c r="B11150" s="23">
        <v>2000</v>
      </c>
      <c r="C11150" s="23">
        <v>0.8</v>
      </c>
      <c r="D11150" s="23">
        <v>500</v>
      </c>
      <c r="E11150" s="23">
        <v>50</v>
      </c>
      <c r="F11150" s="23">
        <v>0</v>
      </c>
      <c r="G11150" s="23">
        <v>100</v>
      </c>
      <c r="H11150" s="25">
        <v>19.996906280000001</v>
      </c>
    </row>
    <row r="11151" spans="1:8">
      <c r="A11151" s="23">
        <v>11148</v>
      </c>
      <c r="B11151" s="23">
        <v>2000</v>
      </c>
      <c r="C11151" s="23">
        <v>0.8</v>
      </c>
      <c r="D11151" s="23">
        <v>500</v>
      </c>
      <c r="E11151" s="23">
        <v>50</v>
      </c>
      <c r="F11151" s="23">
        <v>30</v>
      </c>
      <c r="G11151" s="23">
        <v>0</v>
      </c>
      <c r="H11151" s="25">
        <v>29.080936430000001</v>
      </c>
    </row>
    <row r="11152" spans="1:8">
      <c r="A11152" s="23">
        <v>11149</v>
      </c>
      <c r="B11152" s="23">
        <v>2000</v>
      </c>
      <c r="C11152" s="23">
        <v>0.8</v>
      </c>
      <c r="D11152" s="23">
        <v>500</v>
      </c>
      <c r="E11152" s="23">
        <v>50</v>
      </c>
      <c r="F11152" s="23">
        <v>30</v>
      </c>
      <c r="G11152" s="23">
        <v>5</v>
      </c>
      <c r="H11152" s="25">
        <v>26.35735893</v>
      </c>
    </row>
    <row r="11153" spans="1:8">
      <c r="A11153" s="23">
        <v>11150</v>
      </c>
      <c r="B11153" s="23">
        <v>2000</v>
      </c>
      <c r="C11153" s="23">
        <v>0.8</v>
      </c>
      <c r="D11153" s="23">
        <v>500</v>
      </c>
      <c r="E11153" s="23">
        <v>50</v>
      </c>
      <c r="F11153" s="23">
        <v>30</v>
      </c>
      <c r="G11153" s="23">
        <v>10</v>
      </c>
      <c r="H11153" s="25">
        <v>24.935485839999998</v>
      </c>
    </row>
    <row r="11154" spans="1:8">
      <c r="A11154" s="23">
        <v>11151</v>
      </c>
      <c r="B11154" s="23">
        <v>2000</v>
      </c>
      <c r="C11154" s="23">
        <v>0.8</v>
      </c>
      <c r="D11154" s="23">
        <v>500</v>
      </c>
      <c r="E11154" s="23">
        <v>50</v>
      </c>
      <c r="F11154" s="23">
        <v>30</v>
      </c>
      <c r="G11154" s="23">
        <v>40</v>
      </c>
      <c r="H11154" s="25">
        <v>21.808427810000001</v>
      </c>
    </row>
    <row r="11155" spans="1:8">
      <c r="A11155" s="23">
        <v>11152</v>
      </c>
      <c r="B11155" s="23">
        <v>2000</v>
      </c>
      <c r="C11155" s="23">
        <v>0.8</v>
      </c>
      <c r="D11155" s="23">
        <v>500</v>
      </c>
      <c r="E11155" s="23">
        <v>50</v>
      </c>
      <c r="F11155" s="23">
        <v>30</v>
      </c>
      <c r="G11155" s="23">
        <v>70</v>
      </c>
      <c r="H11155" s="25">
        <v>20.004985810000001</v>
      </c>
    </row>
    <row r="11156" spans="1:8">
      <c r="A11156" s="23">
        <v>11153</v>
      </c>
      <c r="B11156" s="23">
        <v>2000</v>
      </c>
      <c r="C11156" s="23">
        <v>0.8</v>
      </c>
      <c r="D11156" s="23">
        <v>500</v>
      </c>
      <c r="E11156" s="23">
        <v>50</v>
      </c>
      <c r="F11156" s="23">
        <v>30</v>
      </c>
      <c r="G11156" s="23">
        <v>100</v>
      </c>
      <c r="H11156" s="25">
        <v>18.580095289999999</v>
      </c>
    </row>
    <row r="11157" spans="1:8">
      <c r="A11157" s="23">
        <v>11154</v>
      </c>
      <c r="B11157" s="23">
        <v>2000</v>
      </c>
      <c r="C11157" s="23">
        <v>0.8</v>
      </c>
      <c r="D11157" s="23">
        <v>500</v>
      </c>
      <c r="E11157" s="23">
        <v>50</v>
      </c>
      <c r="F11157" s="23">
        <v>60</v>
      </c>
      <c r="G11157" s="23">
        <v>0</v>
      </c>
      <c r="H11157" s="25">
        <v>22.467140199999999</v>
      </c>
    </row>
    <row r="11158" spans="1:8">
      <c r="A11158" s="23">
        <v>11155</v>
      </c>
      <c r="B11158" s="23">
        <v>2000</v>
      </c>
      <c r="C11158" s="23">
        <v>0.8</v>
      </c>
      <c r="D11158" s="23">
        <v>500</v>
      </c>
      <c r="E11158" s="23">
        <v>50</v>
      </c>
      <c r="F11158" s="23">
        <v>60</v>
      </c>
      <c r="G11158" s="23">
        <v>5</v>
      </c>
      <c r="H11158" s="25">
        <v>19.788307190000001</v>
      </c>
    </row>
    <row r="11159" spans="1:8">
      <c r="A11159" s="23">
        <v>11156</v>
      </c>
      <c r="B11159" s="23">
        <v>2000</v>
      </c>
      <c r="C11159" s="23">
        <v>0.8</v>
      </c>
      <c r="D11159" s="23">
        <v>500</v>
      </c>
      <c r="E11159" s="23">
        <v>50</v>
      </c>
      <c r="F11159" s="23">
        <v>60</v>
      </c>
      <c r="G11159" s="23">
        <v>10</v>
      </c>
      <c r="H11159" s="25">
        <v>18.65477181</v>
      </c>
    </row>
    <row r="11160" spans="1:8">
      <c r="A11160" s="23">
        <v>11157</v>
      </c>
      <c r="B11160" s="23">
        <v>2000</v>
      </c>
      <c r="C11160" s="23">
        <v>0.8</v>
      </c>
      <c r="D11160" s="23">
        <v>500</v>
      </c>
      <c r="E11160" s="23">
        <v>50</v>
      </c>
      <c r="F11160" s="23">
        <v>60</v>
      </c>
      <c r="G11160" s="23">
        <v>40</v>
      </c>
      <c r="H11160" s="25">
        <v>16.371168140000002</v>
      </c>
    </row>
    <row r="11161" spans="1:8">
      <c r="A11161" s="23">
        <v>11158</v>
      </c>
      <c r="B11161" s="23">
        <v>2000</v>
      </c>
      <c r="C11161" s="23">
        <v>0.8</v>
      </c>
      <c r="D11161" s="23">
        <v>500</v>
      </c>
      <c r="E11161" s="23">
        <v>50</v>
      </c>
      <c r="F11161" s="23">
        <v>60</v>
      </c>
      <c r="G11161" s="23">
        <v>70</v>
      </c>
      <c r="H11161" s="25">
        <v>14.94622517</v>
      </c>
    </row>
    <row r="11162" spans="1:8">
      <c r="A11162" s="23">
        <v>11159</v>
      </c>
      <c r="B11162" s="23">
        <v>2000</v>
      </c>
      <c r="C11162" s="23">
        <v>0.8</v>
      </c>
      <c r="D11162" s="23">
        <v>500</v>
      </c>
      <c r="E11162" s="23">
        <v>50</v>
      </c>
      <c r="F11162" s="23">
        <v>60</v>
      </c>
      <c r="G11162" s="23">
        <v>100</v>
      </c>
      <c r="H11162" s="25">
        <v>13.80265522</v>
      </c>
    </row>
    <row r="11163" spans="1:8">
      <c r="A11163" s="23">
        <v>11160</v>
      </c>
      <c r="B11163" s="23">
        <v>2000</v>
      </c>
      <c r="C11163" s="23">
        <v>0.8</v>
      </c>
      <c r="D11163" s="23">
        <v>1000</v>
      </c>
      <c r="E11163" s="23">
        <v>1</v>
      </c>
      <c r="F11163" s="23">
        <v>0</v>
      </c>
      <c r="G11163" s="23">
        <v>0</v>
      </c>
      <c r="H11163" s="25">
        <v>21.44499016</v>
      </c>
    </row>
    <row r="11164" spans="1:8">
      <c r="A11164" s="23">
        <v>11161</v>
      </c>
      <c r="B11164" s="23">
        <v>2000</v>
      </c>
      <c r="C11164" s="23">
        <v>0.8</v>
      </c>
      <c r="D11164" s="23">
        <v>1000</v>
      </c>
      <c r="E11164" s="23">
        <v>1</v>
      </c>
      <c r="F11164" s="23">
        <v>0</v>
      </c>
      <c r="G11164" s="23">
        <v>5</v>
      </c>
      <c r="H11164" s="25">
        <v>20.102716449999999</v>
      </c>
    </row>
    <row r="11165" spans="1:8">
      <c r="A11165" s="23">
        <v>11162</v>
      </c>
      <c r="B11165" s="23">
        <v>2000</v>
      </c>
      <c r="C11165" s="23">
        <v>0.8</v>
      </c>
      <c r="D11165" s="23">
        <v>1000</v>
      </c>
      <c r="E11165" s="23">
        <v>1</v>
      </c>
      <c r="F11165" s="23">
        <v>0</v>
      </c>
      <c r="G11165" s="23">
        <v>10</v>
      </c>
      <c r="H11165" s="25">
        <v>19.376922610000001</v>
      </c>
    </row>
    <row r="11166" spans="1:8">
      <c r="A11166" s="23">
        <v>11163</v>
      </c>
      <c r="B11166" s="23">
        <v>2000</v>
      </c>
      <c r="C11166" s="23">
        <v>0.8</v>
      </c>
      <c r="D11166" s="23">
        <v>1000</v>
      </c>
      <c r="E11166" s="23">
        <v>1</v>
      </c>
      <c r="F11166" s="23">
        <v>0</v>
      </c>
      <c r="G11166" s="23">
        <v>40</v>
      </c>
      <c r="H11166" s="25">
        <v>17.82216644</v>
      </c>
    </row>
    <row r="11167" spans="1:8">
      <c r="A11167" s="23">
        <v>11164</v>
      </c>
      <c r="B11167" s="23">
        <v>2000</v>
      </c>
      <c r="C11167" s="23">
        <v>0.8</v>
      </c>
      <c r="D11167" s="23">
        <v>1000</v>
      </c>
      <c r="E11167" s="23">
        <v>1</v>
      </c>
      <c r="F11167" s="23">
        <v>0</v>
      </c>
      <c r="G11167" s="23">
        <v>70</v>
      </c>
      <c r="H11167" s="25">
        <v>16.84736633</v>
      </c>
    </row>
    <row r="11168" spans="1:8">
      <c r="A11168" s="23">
        <v>11165</v>
      </c>
      <c r="B11168" s="23">
        <v>2000</v>
      </c>
      <c r="C11168" s="23">
        <v>0.8</v>
      </c>
      <c r="D11168" s="23">
        <v>1000</v>
      </c>
      <c r="E11168" s="23">
        <v>1</v>
      </c>
      <c r="F11168" s="23">
        <v>0</v>
      </c>
      <c r="G11168" s="23">
        <v>100</v>
      </c>
      <c r="H11168" s="25">
        <v>16.001733779999999</v>
      </c>
    </row>
    <row r="11169" spans="1:8">
      <c r="A11169" s="23">
        <v>11166</v>
      </c>
      <c r="B11169" s="23">
        <v>2000</v>
      </c>
      <c r="C11169" s="23">
        <v>0.8</v>
      </c>
      <c r="D11169" s="23">
        <v>1000</v>
      </c>
      <c r="E11169" s="23">
        <v>1</v>
      </c>
      <c r="F11169" s="23">
        <v>30</v>
      </c>
      <c r="G11169" s="23">
        <v>0</v>
      </c>
      <c r="H11169" s="25">
        <v>20.649784090000001</v>
      </c>
    </row>
    <row r="11170" spans="1:8">
      <c r="A11170" s="23">
        <v>11167</v>
      </c>
      <c r="B11170" s="23">
        <v>2000</v>
      </c>
      <c r="C11170" s="23">
        <v>0.8</v>
      </c>
      <c r="D11170" s="23">
        <v>1000</v>
      </c>
      <c r="E11170" s="23">
        <v>1</v>
      </c>
      <c r="F11170" s="23">
        <v>30</v>
      </c>
      <c r="G11170" s="23">
        <v>5</v>
      </c>
      <c r="H11170" s="25">
        <v>19.25170898</v>
      </c>
    </row>
    <row r="11171" spans="1:8">
      <c r="A11171" s="23">
        <v>11168</v>
      </c>
      <c r="B11171" s="23">
        <v>2000</v>
      </c>
      <c r="C11171" s="23">
        <v>0.8</v>
      </c>
      <c r="D11171" s="23">
        <v>1000</v>
      </c>
      <c r="E11171" s="23">
        <v>1</v>
      </c>
      <c r="F11171" s="23">
        <v>30</v>
      </c>
      <c r="G11171" s="23">
        <v>10</v>
      </c>
      <c r="H11171" s="25">
        <v>18.532451630000001</v>
      </c>
    </row>
    <row r="11172" spans="1:8">
      <c r="A11172" s="23">
        <v>11169</v>
      </c>
      <c r="B11172" s="23">
        <v>2000</v>
      </c>
      <c r="C11172" s="23">
        <v>0.8</v>
      </c>
      <c r="D11172" s="23">
        <v>1000</v>
      </c>
      <c r="E11172" s="23">
        <v>1</v>
      </c>
      <c r="F11172" s="23">
        <v>30</v>
      </c>
      <c r="G11172" s="23">
        <v>40</v>
      </c>
      <c r="H11172" s="25">
        <v>16.960983280000001</v>
      </c>
    </row>
    <row r="11173" spans="1:8">
      <c r="A11173" s="23">
        <v>11170</v>
      </c>
      <c r="B11173" s="23">
        <v>2000</v>
      </c>
      <c r="C11173" s="23">
        <v>0.8</v>
      </c>
      <c r="D11173" s="23">
        <v>1000</v>
      </c>
      <c r="E11173" s="23">
        <v>1</v>
      </c>
      <c r="F11173" s="23">
        <v>30</v>
      </c>
      <c r="G11173" s="23">
        <v>70</v>
      </c>
      <c r="H11173" s="25">
        <v>15.973450659999999</v>
      </c>
    </row>
    <row r="11174" spans="1:8">
      <c r="A11174" s="23">
        <v>11171</v>
      </c>
      <c r="B11174" s="23">
        <v>2000</v>
      </c>
      <c r="C11174" s="23">
        <v>0.8</v>
      </c>
      <c r="D11174" s="23">
        <v>1000</v>
      </c>
      <c r="E11174" s="23">
        <v>1</v>
      </c>
      <c r="F11174" s="23">
        <v>30</v>
      </c>
      <c r="G11174" s="23">
        <v>100</v>
      </c>
      <c r="H11174" s="25">
        <v>15.14817715</v>
      </c>
    </row>
    <row r="11175" spans="1:8">
      <c r="A11175" s="23">
        <v>11172</v>
      </c>
      <c r="B11175" s="23">
        <v>2000</v>
      </c>
      <c r="C11175" s="23">
        <v>0.8</v>
      </c>
      <c r="D11175" s="23">
        <v>1000</v>
      </c>
      <c r="E11175" s="23">
        <v>1</v>
      </c>
      <c r="F11175" s="23">
        <v>60</v>
      </c>
      <c r="G11175" s="23">
        <v>0</v>
      </c>
      <c r="H11175" s="25">
        <v>17.52393532</v>
      </c>
    </row>
    <row r="11176" spans="1:8">
      <c r="A11176" s="23">
        <v>11173</v>
      </c>
      <c r="B11176" s="23">
        <v>2000</v>
      </c>
      <c r="C11176" s="23">
        <v>0.8</v>
      </c>
      <c r="D11176" s="23">
        <v>1000</v>
      </c>
      <c r="E11176" s="23">
        <v>1</v>
      </c>
      <c r="F11176" s="23">
        <v>60</v>
      </c>
      <c r="G11176" s="23">
        <v>5</v>
      </c>
      <c r="H11176" s="25">
        <v>15.825375559999999</v>
      </c>
    </row>
    <row r="11177" spans="1:8">
      <c r="A11177" s="23">
        <v>11174</v>
      </c>
      <c r="B11177" s="23">
        <v>2000</v>
      </c>
      <c r="C11177" s="23">
        <v>0.8</v>
      </c>
      <c r="D11177" s="23">
        <v>1000</v>
      </c>
      <c r="E11177" s="23">
        <v>1</v>
      </c>
      <c r="F11177" s="23">
        <v>60</v>
      </c>
      <c r="G11177" s="23">
        <v>10</v>
      </c>
      <c r="H11177" s="25">
        <v>15.1000824</v>
      </c>
    </row>
    <row r="11178" spans="1:8">
      <c r="A11178" s="23">
        <v>11175</v>
      </c>
      <c r="B11178" s="23">
        <v>2000</v>
      </c>
      <c r="C11178" s="23">
        <v>0.8</v>
      </c>
      <c r="D11178" s="23">
        <v>1000</v>
      </c>
      <c r="E11178" s="23">
        <v>1</v>
      </c>
      <c r="F11178" s="23">
        <v>60</v>
      </c>
      <c r="G11178" s="23">
        <v>40</v>
      </c>
      <c r="H11178" s="25">
        <v>13.631500239999999</v>
      </c>
    </row>
    <row r="11179" spans="1:8">
      <c r="A11179" s="23">
        <v>11176</v>
      </c>
      <c r="B11179" s="23">
        <v>2000</v>
      </c>
      <c r="C11179" s="23">
        <v>0.8</v>
      </c>
      <c r="D11179" s="23">
        <v>1000</v>
      </c>
      <c r="E11179" s="23">
        <v>1</v>
      </c>
      <c r="F11179" s="23">
        <v>60</v>
      </c>
      <c r="G11179" s="23">
        <v>70</v>
      </c>
      <c r="H11179" s="25">
        <v>12.74516964</v>
      </c>
    </row>
    <row r="11180" spans="1:8">
      <c r="A11180" s="23">
        <v>11177</v>
      </c>
      <c r="B11180" s="23">
        <v>2000</v>
      </c>
      <c r="C11180" s="23">
        <v>0.8</v>
      </c>
      <c r="D11180" s="23">
        <v>1000</v>
      </c>
      <c r="E11180" s="23">
        <v>1</v>
      </c>
      <c r="F11180" s="23">
        <v>60</v>
      </c>
      <c r="G11180" s="23">
        <v>100</v>
      </c>
      <c r="H11180" s="25">
        <v>12.01472759</v>
      </c>
    </row>
    <row r="11181" spans="1:8">
      <c r="A11181" s="23">
        <v>11178</v>
      </c>
      <c r="B11181" s="23">
        <v>2000</v>
      </c>
      <c r="C11181" s="23">
        <v>0.8</v>
      </c>
      <c r="D11181" s="23">
        <v>1000</v>
      </c>
      <c r="E11181" s="23">
        <v>5</v>
      </c>
      <c r="F11181" s="23">
        <v>0</v>
      </c>
      <c r="G11181" s="23">
        <v>0</v>
      </c>
      <c r="H11181" s="25">
        <v>29.81000328</v>
      </c>
    </row>
    <row r="11182" spans="1:8">
      <c r="A11182" s="23">
        <v>11179</v>
      </c>
      <c r="B11182" s="23">
        <v>2000</v>
      </c>
      <c r="C11182" s="23">
        <v>0.8</v>
      </c>
      <c r="D11182" s="23">
        <v>1000</v>
      </c>
      <c r="E11182" s="23">
        <v>5</v>
      </c>
      <c r="F11182" s="23">
        <v>0</v>
      </c>
      <c r="G11182" s="23">
        <v>5</v>
      </c>
      <c r="H11182" s="25">
        <v>27.206779480000002</v>
      </c>
    </row>
    <row r="11183" spans="1:8">
      <c r="A11183" s="23">
        <v>11180</v>
      </c>
      <c r="B11183" s="23">
        <v>2000</v>
      </c>
      <c r="C11183" s="23">
        <v>0.8</v>
      </c>
      <c r="D11183" s="23">
        <v>1000</v>
      </c>
      <c r="E11183" s="23">
        <v>5</v>
      </c>
      <c r="F11183" s="23">
        <v>0</v>
      </c>
      <c r="G11183" s="23">
        <v>10</v>
      </c>
      <c r="H11183" s="25">
        <v>25.779846190000001</v>
      </c>
    </row>
    <row r="11184" spans="1:8">
      <c r="A11184" s="23">
        <v>11181</v>
      </c>
      <c r="B11184" s="23">
        <v>2000</v>
      </c>
      <c r="C11184" s="23">
        <v>0.8</v>
      </c>
      <c r="D11184" s="23">
        <v>1000</v>
      </c>
      <c r="E11184" s="23">
        <v>5</v>
      </c>
      <c r="F11184" s="23">
        <v>0</v>
      </c>
      <c r="G11184" s="23">
        <v>40</v>
      </c>
      <c r="H11184" s="25">
        <v>22.720132830000001</v>
      </c>
    </row>
    <row r="11185" spans="1:8">
      <c r="A11185" s="23">
        <v>11182</v>
      </c>
      <c r="B11185" s="23">
        <v>2000</v>
      </c>
      <c r="C11185" s="23">
        <v>0.8</v>
      </c>
      <c r="D11185" s="23">
        <v>1000</v>
      </c>
      <c r="E11185" s="23">
        <v>5</v>
      </c>
      <c r="F11185" s="23">
        <v>0</v>
      </c>
      <c r="G11185" s="23">
        <v>70</v>
      </c>
      <c r="H11185" s="25">
        <v>20.909809110000001</v>
      </c>
    </row>
    <row r="11186" spans="1:8">
      <c r="A11186" s="23">
        <v>11183</v>
      </c>
      <c r="B11186" s="23">
        <v>2000</v>
      </c>
      <c r="C11186" s="23">
        <v>0.8</v>
      </c>
      <c r="D11186" s="23">
        <v>1000</v>
      </c>
      <c r="E11186" s="23">
        <v>5</v>
      </c>
      <c r="F11186" s="23">
        <v>0</v>
      </c>
      <c r="G11186" s="23">
        <v>100</v>
      </c>
      <c r="H11186" s="25">
        <v>19.463596339999999</v>
      </c>
    </row>
    <row r="11187" spans="1:8">
      <c r="A11187" s="23">
        <v>11184</v>
      </c>
      <c r="B11187" s="23">
        <v>2000</v>
      </c>
      <c r="C11187" s="23">
        <v>0.8</v>
      </c>
      <c r="D11187" s="23">
        <v>1000</v>
      </c>
      <c r="E11187" s="23">
        <v>5</v>
      </c>
      <c r="F11187" s="23">
        <v>30</v>
      </c>
      <c r="G11187" s="23">
        <v>0</v>
      </c>
      <c r="H11187" s="25">
        <v>27.94564819</v>
      </c>
    </row>
    <row r="11188" spans="1:8">
      <c r="A11188" s="23">
        <v>11185</v>
      </c>
      <c r="B11188" s="23">
        <v>2000</v>
      </c>
      <c r="C11188" s="23">
        <v>0.8</v>
      </c>
      <c r="D11188" s="23">
        <v>1000</v>
      </c>
      <c r="E11188" s="23">
        <v>5</v>
      </c>
      <c r="F11188" s="23">
        <v>30</v>
      </c>
      <c r="G11188" s="23">
        <v>5</v>
      </c>
      <c r="H11188" s="25">
        <v>25.41790009</v>
      </c>
    </row>
    <row r="11189" spans="1:8">
      <c r="A11189" s="23">
        <v>11186</v>
      </c>
      <c r="B11189" s="23">
        <v>2000</v>
      </c>
      <c r="C11189" s="23">
        <v>0.8</v>
      </c>
      <c r="D11189" s="23">
        <v>1000</v>
      </c>
      <c r="E11189" s="23">
        <v>5</v>
      </c>
      <c r="F11189" s="23">
        <v>30</v>
      </c>
      <c r="G11189" s="23">
        <v>10</v>
      </c>
      <c r="H11189" s="25">
        <v>24.100112920000001</v>
      </c>
    </row>
    <row r="11190" spans="1:8">
      <c r="A11190" s="23">
        <v>11187</v>
      </c>
      <c r="B11190" s="23">
        <v>2000</v>
      </c>
      <c r="C11190" s="23">
        <v>0.8</v>
      </c>
      <c r="D11190" s="23">
        <v>1000</v>
      </c>
      <c r="E11190" s="23">
        <v>5</v>
      </c>
      <c r="F11190" s="23">
        <v>30</v>
      </c>
      <c r="G11190" s="23">
        <v>40</v>
      </c>
      <c r="H11190" s="25">
        <v>21.15009689</v>
      </c>
    </row>
    <row r="11191" spans="1:8">
      <c r="A11191" s="23">
        <v>11188</v>
      </c>
      <c r="B11191" s="23">
        <v>2000</v>
      </c>
      <c r="C11191" s="23">
        <v>0.8</v>
      </c>
      <c r="D11191" s="23">
        <v>1000</v>
      </c>
      <c r="E11191" s="23">
        <v>5</v>
      </c>
      <c r="F11191" s="23">
        <v>30</v>
      </c>
      <c r="G11191" s="23">
        <v>70</v>
      </c>
      <c r="H11191" s="25">
        <v>19.465517040000002</v>
      </c>
    </row>
    <row r="11192" spans="1:8">
      <c r="A11192" s="23">
        <v>11189</v>
      </c>
      <c r="B11192" s="23">
        <v>2000</v>
      </c>
      <c r="C11192" s="23">
        <v>0.8</v>
      </c>
      <c r="D11192" s="23">
        <v>1000</v>
      </c>
      <c r="E11192" s="23">
        <v>5</v>
      </c>
      <c r="F11192" s="23">
        <v>30</v>
      </c>
      <c r="G11192" s="23">
        <v>100</v>
      </c>
      <c r="H11192" s="25">
        <v>18.128482819999999</v>
      </c>
    </row>
    <row r="11193" spans="1:8">
      <c r="A11193" s="23">
        <v>11190</v>
      </c>
      <c r="B11193" s="23">
        <v>2000</v>
      </c>
      <c r="C11193" s="23">
        <v>0.8</v>
      </c>
      <c r="D11193" s="23">
        <v>1000</v>
      </c>
      <c r="E11193" s="23">
        <v>5</v>
      </c>
      <c r="F11193" s="23">
        <v>60</v>
      </c>
      <c r="G11193" s="23">
        <v>0</v>
      </c>
      <c r="H11193" s="25">
        <v>21.807338720000001</v>
      </c>
    </row>
    <row r="11194" spans="1:8">
      <c r="A11194" s="23">
        <v>11191</v>
      </c>
      <c r="B11194" s="23">
        <v>2000</v>
      </c>
      <c r="C11194" s="23">
        <v>0.8</v>
      </c>
      <c r="D11194" s="23">
        <v>1000</v>
      </c>
      <c r="E11194" s="23">
        <v>5</v>
      </c>
      <c r="F11194" s="23">
        <v>60</v>
      </c>
      <c r="G11194" s="23">
        <v>5</v>
      </c>
      <c r="H11194" s="25">
        <v>19.258512499999998</v>
      </c>
    </row>
    <row r="11195" spans="1:8">
      <c r="A11195" s="23">
        <v>11192</v>
      </c>
      <c r="B11195" s="23">
        <v>2000</v>
      </c>
      <c r="C11195" s="23">
        <v>0.8</v>
      </c>
      <c r="D11195" s="23">
        <v>1000</v>
      </c>
      <c r="E11195" s="23">
        <v>5</v>
      </c>
      <c r="F11195" s="23">
        <v>60</v>
      </c>
      <c r="G11195" s="23">
        <v>10</v>
      </c>
      <c r="H11195" s="25">
        <v>18.182973860000001</v>
      </c>
    </row>
    <row r="11196" spans="1:8">
      <c r="A11196" s="23">
        <v>11193</v>
      </c>
      <c r="B11196" s="23">
        <v>2000</v>
      </c>
      <c r="C11196" s="23">
        <v>0.8</v>
      </c>
      <c r="D11196" s="23">
        <v>1000</v>
      </c>
      <c r="E11196" s="23">
        <v>5</v>
      </c>
      <c r="F11196" s="23">
        <v>60</v>
      </c>
      <c r="G11196" s="23">
        <v>40</v>
      </c>
      <c r="H11196" s="25">
        <v>16.024635320000002</v>
      </c>
    </row>
    <row r="11197" spans="1:8">
      <c r="A11197" s="23">
        <v>11194</v>
      </c>
      <c r="B11197" s="23">
        <v>2000</v>
      </c>
      <c r="C11197" s="23">
        <v>0.8</v>
      </c>
      <c r="D11197" s="23">
        <v>1000</v>
      </c>
      <c r="E11197" s="23">
        <v>5</v>
      </c>
      <c r="F11197" s="23">
        <v>60</v>
      </c>
      <c r="G11197" s="23">
        <v>70</v>
      </c>
      <c r="H11197" s="25">
        <v>14.61545181</v>
      </c>
    </row>
    <row r="11198" spans="1:8">
      <c r="A11198" s="23">
        <v>11195</v>
      </c>
      <c r="B11198" s="23">
        <v>2000</v>
      </c>
      <c r="C11198" s="23">
        <v>0.8</v>
      </c>
      <c r="D11198" s="23">
        <v>1000</v>
      </c>
      <c r="E11198" s="23">
        <v>5</v>
      </c>
      <c r="F11198" s="23">
        <v>60</v>
      </c>
      <c r="G11198" s="23">
        <v>100</v>
      </c>
      <c r="H11198" s="25">
        <v>13.52831173</v>
      </c>
    </row>
    <row r="11199" spans="1:8">
      <c r="A11199" s="23">
        <v>11196</v>
      </c>
      <c r="B11199" s="23">
        <v>2000</v>
      </c>
      <c r="C11199" s="23">
        <v>0.8</v>
      </c>
      <c r="D11199" s="23">
        <v>1000</v>
      </c>
      <c r="E11199" s="23">
        <v>10</v>
      </c>
      <c r="F11199" s="23">
        <v>0</v>
      </c>
      <c r="G11199" s="23">
        <v>0</v>
      </c>
      <c r="H11199" s="25">
        <v>30.6771946</v>
      </c>
    </row>
    <row r="11200" spans="1:8">
      <c r="A11200" s="23">
        <v>11197</v>
      </c>
      <c r="B11200" s="23">
        <v>2000</v>
      </c>
      <c r="C11200" s="23">
        <v>0.8</v>
      </c>
      <c r="D11200" s="23">
        <v>1000</v>
      </c>
      <c r="E11200" s="23">
        <v>10</v>
      </c>
      <c r="F11200" s="23">
        <v>0</v>
      </c>
      <c r="G11200" s="23">
        <v>5</v>
      </c>
      <c r="H11200" s="25">
        <v>27.93124199</v>
      </c>
    </row>
    <row r="11201" spans="1:8">
      <c r="A11201" s="23">
        <v>11198</v>
      </c>
      <c r="B11201" s="23">
        <v>2000</v>
      </c>
      <c r="C11201" s="23">
        <v>0.8</v>
      </c>
      <c r="D11201" s="23">
        <v>1000</v>
      </c>
      <c r="E11201" s="23">
        <v>10</v>
      </c>
      <c r="F11201" s="23">
        <v>0</v>
      </c>
      <c r="G11201" s="23">
        <v>10</v>
      </c>
      <c r="H11201" s="25">
        <v>26.421834950000001</v>
      </c>
    </row>
    <row r="11202" spans="1:8">
      <c r="A11202" s="23">
        <v>11199</v>
      </c>
      <c r="B11202" s="23">
        <v>2000</v>
      </c>
      <c r="C11202" s="23">
        <v>0.8</v>
      </c>
      <c r="D11202" s="23">
        <v>1000</v>
      </c>
      <c r="E11202" s="23">
        <v>10</v>
      </c>
      <c r="F11202" s="23">
        <v>0</v>
      </c>
      <c r="G11202" s="23">
        <v>40</v>
      </c>
      <c r="H11202" s="25">
        <v>23.221984859999999</v>
      </c>
    </row>
    <row r="11203" spans="1:8">
      <c r="A11203" s="23">
        <v>11200</v>
      </c>
      <c r="B11203" s="23">
        <v>2000</v>
      </c>
      <c r="C11203" s="23">
        <v>0.8</v>
      </c>
      <c r="D11203" s="23">
        <v>1000</v>
      </c>
      <c r="E11203" s="23">
        <v>10</v>
      </c>
      <c r="F11203" s="23">
        <v>0</v>
      </c>
      <c r="G11203" s="23">
        <v>70</v>
      </c>
      <c r="H11203" s="25">
        <v>21.321239469999998</v>
      </c>
    </row>
    <row r="11204" spans="1:8">
      <c r="A11204" s="23">
        <v>11201</v>
      </c>
      <c r="B11204" s="23">
        <v>2000</v>
      </c>
      <c r="C11204" s="23">
        <v>0.8</v>
      </c>
      <c r="D11204" s="23">
        <v>1000</v>
      </c>
      <c r="E11204" s="23">
        <v>10</v>
      </c>
      <c r="F11204" s="23">
        <v>0</v>
      </c>
      <c r="G11204" s="23">
        <v>100</v>
      </c>
      <c r="H11204" s="25">
        <v>19.80786896</v>
      </c>
    </row>
    <row r="11205" spans="1:8">
      <c r="A11205" s="23">
        <v>11202</v>
      </c>
      <c r="B11205" s="23">
        <v>2000</v>
      </c>
      <c r="C11205" s="23">
        <v>0.8</v>
      </c>
      <c r="D11205" s="23">
        <v>1000</v>
      </c>
      <c r="E11205" s="23">
        <v>10</v>
      </c>
      <c r="F11205" s="23">
        <v>30</v>
      </c>
      <c r="G11205" s="23">
        <v>0</v>
      </c>
      <c r="H11205" s="25">
        <v>28.68487549</v>
      </c>
    </row>
    <row r="11206" spans="1:8">
      <c r="A11206" s="23">
        <v>11203</v>
      </c>
      <c r="B11206" s="23">
        <v>2000</v>
      </c>
      <c r="C11206" s="23">
        <v>0.8</v>
      </c>
      <c r="D11206" s="23">
        <v>1000</v>
      </c>
      <c r="E11206" s="23">
        <v>10</v>
      </c>
      <c r="F11206" s="23">
        <v>30</v>
      </c>
      <c r="G11206" s="23">
        <v>5</v>
      </c>
      <c r="H11206" s="25">
        <v>26.027603150000001</v>
      </c>
    </row>
    <row r="11207" spans="1:8">
      <c r="A11207" s="23">
        <v>11204</v>
      </c>
      <c r="B11207" s="23">
        <v>2000</v>
      </c>
      <c r="C11207" s="23">
        <v>0.8</v>
      </c>
      <c r="D11207" s="23">
        <v>1000</v>
      </c>
      <c r="E11207" s="23">
        <v>10</v>
      </c>
      <c r="F11207" s="23">
        <v>30</v>
      </c>
      <c r="G11207" s="23">
        <v>10</v>
      </c>
      <c r="H11207" s="25">
        <v>24.64115524</v>
      </c>
    </row>
    <row r="11208" spans="1:8">
      <c r="A11208" s="23">
        <v>11205</v>
      </c>
      <c r="B11208" s="23">
        <v>2000</v>
      </c>
      <c r="C11208" s="23">
        <v>0.8</v>
      </c>
      <c r="D11208" s="23">
        <v>1000</v>
      </c>
      <c r="E11208" s="23">
        <v>10</v>
      </c>
      <c r="F11208" s="23">
        <v>30</v>
      </c>
      <c r="G11208" s="23">
        <v>40</v>
      </c>
      <c r="H11208" s="25">
        <v>21.575683590000001</v>
      </c>
    </row>
    <row r="11209" spans="1:8">
      <c r="A11209" s="23">
        <v>11206</v>
      </c>
      <c r="B11209" s="23">
        <v>2000</v>
      </c>
      <c r="C11209" s="23">
        <v>0.8</v>
      </c>
      <c r="D11209" s="23">
        <v>1000</v>
      </c>
      <c r="E11209" s="23">
        <v>10</v>
      </c>
      <c r="F11209" s="23">
        <v>30</v>
      </c>
      <c r="G11209" s="23">
        <v>70</v>
      </c>
      <c r="H11209" s="25">
        <v>19.813722609999999</v>
      </c>
    </row>
    <row r="11210" spans="1:8">
      <c r="A11210" s="23">
        <v>11207</v>
      </c>
      <c r="B11210" s="23">
        <v>2000</v>
      </c>
      <c r="C11210" s="23">
        <v>0.8</v>
      </c>
      <c r="D11210" s="23">
        <v>1000</v>
      </c>
      <c r="E11210" s="23">
        <v>10</v>
      </c>
      <c r="F11210" s="23">
        <v>30</v>
      </c>
      <c r="G11210" s="23">
        <v>100</v>
      </c>
      <c r="H11210" s="25">
        <v>18.419507979999999</v>
      </c>
    </row>
    <row r="11211" spans="1:8">
      <c r="A11211" s="23">
        <v>11208</v>
      </c>
      <c r="B11211" s="23">
        <v>2000</v>
      </c>
      <c r="C11211" s="23">
        <v>0.8</v>
      </c>
      <c r="D11211" s="23">
        <v>1000</v>
      </c>
      <c r="E11211" s="23">
        <v>10</v>
      </c>
      <c r="F11211" s="23">
        <v>60</v>
      </c>
      <c r="G11211" s="23">
        <v>0</v>
      </c>
      <c r="H11211" s="25">
        <v>22.23443413</v>
      </c>
    </row>
    <row r="11212" spans="1:8">
      <c r="A11212" s="23">
        <v>11209</v>
      </c>
      <c r="B11212" s="23">
        <v>2000</v>
      </c>
      <c r="C11212" s="23">
        <v>0.8</v>
      </c>
      <c r="D11212" s="23">
        <v>1000</v>
      </c>
      <c r="E11212" s="23">
        <v>10</v>
      </c>
      <c r="F11212" s="23">
        <v>60</v>
      </c>
      <c r="G11212" s="23">
        <v>5</v>
      </c>
      <c r="H11212" s="25">
        <v>19.60036659</v>
      </c>
    </row>
    <row r="11213" spans="1:8">
      <c r="A11213" s="23">
        <v>11210</v>
      </c>
      <c r="B11213" s="23">
        <v>2000</v>
      </c>
      <c r="C11213" s="23">
        <v>0.8</v>
      </c>
      <c r="D11213" s="23">
        <v>1000</v>
      </c>
      <c r="E11213" s="23">
        <v>10</v>
      </c>
      <c r="F11213" s="23">
        <v>60</v>
      </c>
      <c r="G11213" s="23">
        <v>10</v>
      </c>
      <c r="H11213" s="25">
        <v>18.48692131</v>
      </c>
    </row>
    <row r="11214" spans="1:8">
      <c r="A11214" s="23">
        <v>11211</v>
      </c>
      <c r="B11214" s="23">
        <v>2000</v>
      </c>
      <c r="C11214" s="23">
        <v>0.8</v>
      </c>
      <c r="D11214" s="23">
        <v>1000</v>
      </c>
      <c r="E11214" s="23">
        <v>10</v>
      </c>
      <c r="F11214" s="23">
        <v>60</v>
      </c>
      <c r="G11214" s="23">
        <v>40</v>
      </c>
      <c r="H11214" s="25">
        <v>16.247037890000001</v>
      </c>
    </row>
    <row r="11215" spans="1:8">
      <c r="A11215" s="23">
        <v>11212</v>
      </c>
      <c r="B11215" s="23">
        <v>2000</v>
      </c>
      <c r="C11215" s="23">
        <v>0.8</v>
      </c>
      <c r="D11215" s="23">
        <v>1000</v>
      </c>
      <c r="E11215" s="23">
        <v>10</v>
      </c>
      <c r="F11215" s="23">
        <v>60</v>
      </c>
      <c r="G11215" s="23">
        <v>70</v>
      </c>
      <c r="H11215" s="25">
        <v>14.827455520000001</v>
      </c>
    </row>
    <row r="11216" spans="1:8">
      <c r="A11216" s="23">
        <v>11213</v>
      </c>
      <c r="B11216" s="23">
        <v>2000</v>
      </c>
      <c r="C11216" s="23">
        <v>0.8</v>
      </c>
      <c r="D11216" s="23">
        <v>1000</v>
      </c>
      <c r="E11216" s="23">
        <v>10</v>
      </c>
      <c r="F11216" s="23">
        <v>60</v>
      </c>
      <c r="G11216" s="23">
        <v>100</v>
      </c>
      <c r="H11216" s="25">
        <v>13.70405865</v>
      </c>
    </row>
    <row r="11217" spans="1:8">
      <c r="A11217" s="23">
        <v>11214</v>
      </c>
      <c r="B11217" s="23">
        <v>2000</v>
      </c>
      <c r="C11217" s="23">
        <v>0.8</v>
      </c>
      <c r="D11217" s="23">
        <v>1000</v>
      </c>
      <c r="E11217" s="23">
        <v>20</v>
      </c>
      <c r="F11217" s="23">
        <v>0</v>
      </c>
      <c r="G11217" s="23">
        <v>0</v>
      </c>
      <c r="H11217" s="25">
        <v>31.061519619999999</v>
      </c>
    </row>
    <row r="11218" spans="1:8">
      <c r="A11218" s="23">
        <v>11215</v>
      </c>
      <c r="B11218" s="23">
        <v>2000</v>
      </c>
      <c r="C11218" s="23">
        <v>0.8</v>
      </c>
      <c r="D11218" s="23">
        <v>1000</v>
      </c>
      <c r="E11218" s="23">
        <v>20</v>
      </c>
      <c r="F11218" s="23">
        <v>0</v>
      </c>
      <c r="G11218" s="23">
        <v>5</v>
      </c>
      <c r="H11218" s="25">
        <v>28.254913330000001</v>
      </c>
    </row>
    <row r="11219" spans="1:8">
      <c r="A11219" s="23">
        <v>11216</v>
      </c>
      <c r="B11219" s="23">
        <v>2000</v>
      </c>
      <c r="C11219" s="23">
        <v>0.8</v>
      </c>
      <c r="D11219" s="23">
        <v>1000</v>
      </c>
      <c r="E11219" s="23">
        <v>20</v>
      </c>
      <c r="F11219" s="23">
        <v>0</v>
      </c>
      <c r="G11219" s="23">
        <v>10</v>
      </c>
      <c r="H11219" s="25">
        <v>26.71009827</v>
      </c>
    </row>
    <row r="11220" spans="1:8">
      <c r="A11220" s="23">
        <v>11217</v>
      </c>
      <c r="B11220" s="23">
        <v>2000</v>
      </c>
      <c r="C11220" s="23">
        <v>0.8</v>
      </c>
      <c r="D11220" s="23">
        <v>1000</v>
      </c>
      <c r="E11220" s="23">
        <v>20</v>
      </c>
      <c r="F11220" s="23">
        <v>0</v>
      </c>
      <c r="G11220" s="23">
        <v>40</v>
      </c>
      <c r="H11220" s="25">
        <v>23.449361799999998</v>
      </c>
    </row>
    <row r="11221" spans="1:8">
      <c r="A11221" s="23">
        <v>11218</v>
      </c>
      <c r="B11221" s="23">
        <v>2000</v>
      </c>
      <c r="C11221" s="23">
        <v>0.8</v>
      </c>
      <c r="D11221" s="23">
        <v>1000</v>
      </c>
      <c r="E11221" s="23">
        <v>20</v>
      </c>
      <c r="F11221" s="23">
        <v>0</v>
      </c>
      <c r="G11221" s="23">
        <v>70</v>
      </c>
      <c r="H11221" s="25">
        <v>21.50833321</v>
      </c>
    </row>
    <row r="11222" spans="1:8">
      <c r="A11222" s="23">
        <v>11219</v>
      </c>
      <c r="B11222" s="23">
        <v>2000</v>
      </c>
      <c r="C11222" s="23">
        <v>0.8</v>
      </c>
      <c r="D11222" s="23">
        <v>1000</v>
      </c>
      <c r="E11222" s="23">
        <v>20</v>
      </c>
      <c r="F11222" s="23">
        <v>0</v>
      </c>
      <c r="G11222" s="23">
        <v>100</v>
      </c>
      <c r="H11222" s="25">
        <v>19.965034490000001</v>
      </c>
    </row>
    <row r="11223" spans="1:8">
      <c r="A11223" s="23">
        <v>11220</v>
      </c>
      <c r="B11223" s="23">
        <v>2000</v>
      </c>
      <c r="C11223" s="23">
        <v>0.8</v>
      </c>
      <c r="D11223" s="23">
        <v>1000</v>
      </c>
      <c r="E11223" s="23">
        <v>20</v>
      </c>
      <c r="F11223" s="23">
        <v>30</v>
      </c>
      <c r="G11223" s="23">
        <v>0</v>
      </c>
      <c r="H11223" s="25">
        <v>29.013832090000001</v>
      </c>
    </row>
    <row r="11224" spans="1:8">
      <c r="A11224" s="23">
        <v>11221</v>
      </c>
      <c r="B11224" s="23">
        <v>2000</v>
      </c>
      <c r="C11224" s="23">
        <v>0.8</v>
      </c>
      <c r="D11224" s="23">
        <v>1000</v>
      </c>
      <c r="E11224" s="23">
        <v>20</v>
      </c>
      <c r="F11224" s="23">
        <v>30</v>
      </c>
      <c r="G11224" s="23">
        <v>5</v>
      </c>
      <c r="H11224" s="25">
        <v>26.301548</v>
      </c>
    </row>
    <row r="11225" spans="1:8">
      <c r="A11225" s="23">
        <v>11222</v>
      </c>
      <c r="B11225" s="23">
        <v>2000</v>
      </c>
      <c r="C11225" s="23">
        <v>0.8</v>
      </c>
      <c r="D11225" s="23">
        <v>1000</v>
      </c>
      <c r="E11225" s="23">
        <v>20</v>
      </c>
      <c r="F11225" s="23">
        <v>30</v>
      </c>
      <c r="G11225" s="23">
        <v>10</v>
      </c>
      <c r="H11225" s="25">
        <v>24.885705949999998</v>
      </c>
    </row>
    <row r="11226" spans="1:8">
      <c r="A11226" s="23">
        <v>11223</v>
      </c>
      <c r="B11226" s="23">
        <v>2000</v>
      </c>
      <c r="C11226" s="23">
        <v>0.8</v>
      </c>
      <c r="D11226" s="23">
        <v>1000</v>
      </c>
      <c r="E11226" s="23">
        <v>20</v>
      </c>
      <c r="F11226" s="23">
        <v>30</v>
      </c>
      <c r="G11226" s="23">
        <v>40</v>
      </c>
      <c r="H11226" s="25">
        <v>21.76914215</v>
      </c>
    </row>
    <row r="11227" spans="1:8">
      <c r="A11227" s="23">
        <v>11224</v>
      </c>
      <c r="B11227" s="23">
        <v>2000</v>
      </c>
      <c r="C11227" s="23">
        <v>0.8</v>
      </c>
      <c r="D11227" s="23">
        <v>1000</v>
      </c>
      <c r="E11227" s="23">
        <v>20</v>
      </c>
      <c r="F11227" s="23">
        <v>30</v>
      </c>
      <c r="G11227" s="23">
        <v>70</v>
      </c>
      <c r="H11227" s="25">
        <v>19.972740170000002</v>
      </c>
    </row>
    <row r="11228" spans="1:8">
      <c r="A11228" s="23">
        <v>11225</v>
      </c>
      <c r="B11228" s="23">
        <v>2000</v>
      </c>
      <c r="C11228" s="23">
        <v>0.8</v>
      </c>
      <c r="D11228" s="23">
        <v>1000</v>
      </c>
      <c r="E11228" s="23">
        <v>20</v>
      </c>
      <c r="F11228" s="23">
        <v>30</v>
      </c>
      <c r="G11228" s="23">
        <v>100</v>
      </c>
      <c r="H11228" s="25">
        <v>18.553045269999998</v>
      </c>
    </row>
    <row r="11229" spans="1:8">
      <c r="A11229" s="23">
        <v>11226</v>
      </c>
      <c r="B11229" s="23">
        <v>2000</v>
      </c>
      <c r="C11229" s="23">
        <v>0.8</v>
      </c>
      <c r="D11229" s="23">
        <v>1000</v>
      </c>
      <c r="E11229" s="23">
        <v>20</v>
      </c>
      <c r="F11229" s="23">
        <v>60</v>
      </c>
      <c r="G11229" s="23">
        <v>0</v>
      </c>
      <c r="H11229" s="25">
        <v>22.427871700000001</v>
      </c>
    </row>
    <row r="11230" spans="1:8">
      <c r="A11230" s="23">
        <v>11227</v>
      </c>
      <c r="B11230" s="23">
        <v>2000</v>
      </c>
      <c r="C11230" s="23">
        <v>0.8</v>
      </c>
      <c r="D11230" s="23">
        <v>1000</v>
      </c>
      <c r="E11230" s="23">
        <v>20</v>
      </c>
      <c r="F11230" s="23">
        <v>60</v>
      </c>
      <c r="G11230" s="23">
        <v>5</v>
      </c>
      <c r="H11230" s="25">
        <v>19.756622310000001</v>
      </c>
    </row>
    <row r="11231" spans="1:8">
      <c r="A11231" s="23">
        <v>11228</v>
      </c>
      <c r="B11231" s="23">
        <v>2000</v>
      </c>
      <c r="C11231" s="23">
        <v>0.8</v>
      </c>
      <c r="D11231" s="23">
        <v>1000</v>
      </c>
      <c r="E11231" s="23">
        <v>20</v>
      </c>
      <c r="F11231" s="23">
        <v>60</v>
      </c>
      <c r="G11231" s="23">
        <v>10</v>
      </c>
      <c r="H11231" s="25">
        <v>18.626487730000001</v>
      </c>
    </row>
    <row r="11232" spans="1:8">
      <c r="A11232" s="23">
        <v>11229</v>
      </c>
      <c r="B11232" s="23">
        <v>2000</v>
      </c>
      <c r="C11232" s="23">
        <v>0.8</v>
      </c>
      <c r="D11232" s="23">
        <v>1000</v>
      </c>
      <c r="E11232" s="23">
        <v>20</v>
      </c>
      <c r="F11232" s="23">
        <v>60</v>
      </c>
      <c r="G11232" s="23">
        <v>40</v>
      </c>
      <c r="H11232" s="25">
        <v>16.350282669999999</v>
      </c>
    </row>
    <row r="11233" spans="1:8">
      <c r="A11233" s="23">
        <v>11230</v>
      </c>
      <c r="B11233" s="23">
        <v>2000</v>
      </c>
      <c r="C11233" s="23">
        <v>0.8</v>
      </c>
      <c r="D11233" s="23">
        <v>1000</v>
      </c>
      <c r="E11233" s="23">
        <v>20</v>
      </c>
      <c r="F11233" s="23">
        <v>60</v>
      </c>
      <c r="G11233" s="23">
        <v>70</v>
      </c>
      <c r="H11233" s="25">
        <v>14.92624569</v>
      </c>
    </row>
    <row r="11234" spans="1:8">
      <c r="A11234" s="23">
        <v>11231</v>
      </c>
      <c r="B11234" s="23">
        <v>2000</v>
      </c>
      <c r="C11234" s="23">
        <v>0.8</v>
      </c>
      <c r="D11234" s="23">
        <v>1000</v>
      </c>
      <c r="E11234" s="23">
        <v>20</v>
      </c>
      <c r="F11234" s="23">
        <v>60</v>
      </c>
      <c r="G11234" s="23">
        <v>100</v>
      </c>
      <c r="H11234" s="25">
        <v>13.78608227</v>
      </c>
    </row>
    <row r="11235" spans="1:8">
      <c r="A11235" s="23">
        <v>11232</v>
      </c>
      <c r="B11235" s="23">
        <v>2000</v>
      </c>
      <c r="C11235" s="23">
        <v>0.8</v>
      </c>
      <c r="D11235" s="23">
        <v>1000</v>
      </c>
      <c r="E11235" s="23">
        <v>50</v>
      </c>
      <c r="F11235" s="23">
        <v>0</v>
      </c>
      <c r="G11235" s="23">
        <v>0</v>
      </c>
      <c r="H11235" s="25">
        <v>31.274433139999999</v>
      </c>
    </row>
    <row r="11236" spans="1:8">
      <c r="A11236" s="23">
        <v>11233</v>
      </c>
      <c r="B11236" s="23">
        <v>2000</v>
      </c>
      <c r="C11236" s="23">
        <v>0.8</v>
      </c>
      <c r="D11236" s="23">
        <v>1000</v>
      </c>
      <c r="E11236" s="23">
        <v>50</v>
      </c>
      <c r="F11236" s="23">
        <v>0</v>
      </c>
      <c r="G11236" s="23">
        <v>5</v>
      </c>
      <c r="H11236" s="25">
        <v>28.435235980000002</v>
      </c>
    </row>
    <row r="11237" spans="1:8">
      <c r="A11237" s="23">
        <v>11234</v>
      </c>
      <c r="B11237" s="23">
        <v>2000</v>
      </c>
      <c r="C11237" s="23">
        <v>0.8</v>
      </c>
      <c r="D11237" s="23">
        <v>1000</v>
      </c>
      <c r="E11237" s="23">
        <v>50</v>
      </c>
      <c r="F11237" s="23">
        <v>0</v>
      </c>
      <c r="G11237" s="23">
        <v>10</v>
      </c>
      <c r="H11237" s="25">
        <v>26.8712616</v>
      </c>
    </row>
    <row r="11238" spans="1:8">
      <c r="A11238" s="23">
        <v>11235</v>
      </c>
      <c r="B11238" s="23">
        <v>2000</v>
      </c>
      <c r="C11238" s="23">
        <v>0.8</v>
      </c>
      <c r="D11238" s="23">
        <v>1000</v>
      </c>
      <c r="E11238" s="23">
        <v>50</v>
      </c>
      <c r="F11238" s="23">
        <v>0</v>
      </c>
      <c r="G11238" s="23">
        <v>40</v>
      </c>
      <c r="H11238" s="25">
        <v>23.577541350000001</v>
      </c>
    </row>
    <row r="11239" spans="1:8">
      <c r="A11239" s="23">
        <v>11236</v>
      </c>
      <c r="B11239" s="23">
        <v>2000</v>
      </c>
      <c r="C11239" s="23">
        <v>0.8</v>
      </c>
      <c r="D11239" s="23">
        <v>1000</v>
      </c>
      <c r="E11239" s="23">
        <v>50</v>
      </c>
      <c r="F11239" s="23">
        <v>0</v>
      </c>
      <c r="G11239" s="23">
        <v>70</v>
      </c>
      <c r="H11239" s="25">
        <v>21.614109039999999</v>
      </c>
    </row>
    <row r="11240" spans="1:8">
      <c r="A11240" s="23">
        <v>11237</v>
      </c>
      <c r="B11240" s="23">
        <v>2000</v>
      </c>
      <c r="C11240" s="23">
        <v>0.8</v>
      </c>
      <c r="D11240" s="23">
        <v>1000</v>
      </c>
      <c r="E11240" s="23">
        <v>50</v>
      </c>
      <c r="F11240" s="23">
        <v>0</v>
      </c>
      <c r="G11240" s="23">
        <v>100</v>
      </c>
      <c r="H11240" s="25">
        <v>20.054149630000001</v>
      </c>
    </row>
    <row r="11241" spans="1:8">
      <c r="A11241" s="23">
        <v>11238</v>
      </c>
      <c r="B11241" s="23">
        <v>2000</v>
      </c>
      <c r="C11241" s="23">
        <v>0.8</v>
      </c>
      <c r="D11241" s="23">
        <v>1000</v>
      </c>
      <c r="E11241" s="23">
        <v>50</v>
      </c>
      <c r="F11241" s="23">
        <v>30</v>
      </c>
      <c r="G11241" s="23">
        <v>0</v>
      </c>
      <c r="H11241" s="25">
        <v>29.196676249999999</v>
      </c>
    </row>
    <row r="11242" spans="1:8">
      <c r="A11242" s="23">
        <v>11239</v>
      </c>
      <c r="B11242" s="23">
        <v>2000</v>
      </c>
      <c r="C11242" s="23">
        <v>0.8</v>
      </c>
      <c r="D11242" s="23">
        <v>1000</v>
      </c>
      <c r="E11242" s="23">
        <v>50</v>
      </c>
      <c r="F11242" s="23">
        <v>30</v>
      </c>
      <c r="G11242" s="23">
        <v>5</v>
      </c>
      <c r="H11242" s="25">
        <v>26.454811100000001</v>
      </c>
    </row>
    <row r="11243" spans="1:8">
      <c r="A11243" s="23">
        <v>11240</v>
      </c>
      <c r="B11243" s="23">
        <v>2000</v>
      </c>
      <c r="C11243" s="23">
        <v>0.8</v>
      </c>
      <c r="D11243" s="23">
        <v>1000</v>
      </c>
      <c r="E11243" s="23">
        <v>50</v>
      </c>
      <c r="F11243" s="23">
        <v>30</v>
      </c>
      <c r="G11243" s="23">
        <v>10</v>
      </c>
      <c r="H11243" s="25">
        <v>25.023067470000001</v>
      </c>
    </row>
    <row r="11244" spans="1:8">
      <c r="A11244" s="23">
        <v>11241</v>
      </c>
      <c r="B11244" s="23">
        <v>2000</v>
      </c>
      <c r="C11244" s="23">
        <v>0.8</v>
      </c>
      <c r="D11244" s="23">
        <v>1000</v>
      </c>
      <c r="E11244" s="23">
        <v>50</v>
      </c>
      <c r="F11244" s="23">
        <v>30</v>
      </c>
      <c r="G11244" s="23">
        <v>40</v>
      </c>
      <c r="H11244" s="25">
        <v>21.87848091</v>
      </c>
    </row>
    <row r="11245" spans="1:8">
      <c r="A11245" s="23">
        <v>11242</v>
      </c>
      <c r="B11245" s="23">
        <v>2000</v>
      </c>
      <c r="C11245" s="23">
        <v>0.8</v>
      </c>
      <c r="D11245" s="23">
        <v>1000</v>
      </c>
      <c r="E11245" s="23">
        <v>50</v>
      </c>
      <c r="F11245" s="23">
        <v>30</v>
      </c>
      <c r="G11245" s="23">
        <v>70</v>
      </c>
      <c r="H11245" s="25">
        <v>20.062915799999999</v>
      </c>
    </row>
    <row r="11246" spans="1:8">
      <c r="A11246" s="23">
        <v>11243</v>
      </c>
      <c r="B11246" s="23">
        <v>2000</v>
      </c>
      <c r="C11246" s="23">
        <v>0.8</v>
      </c>
      <c r="D11246" s="23">
        <v>1000</v>
      </c>
      <c r="E11246" s="23">
        <v>50</v>
      </c>
      <c r="F11246" s="23">
        <v>30</v>
      </c>
      <c r="G11246" s="23">
        <v>100</v>
      </c>
      <c r="H11246" s="25">
        <v>18.629020690000001</v>
      </c>
    </row>
    <row r="11247" spans="1:8">
      <c r="A11247" s="23">
        <v>11244</v>
      </c>
      <c r="B11247" s="23">
        <v>2000</v>
      </c>
      <c r="C11247" s="23">
        <v>0.8</v>
      </c>
      <c r="D11247" s="23">
        <v>1000</v>
      </c>
      <c r="E11247" s="23">
        <v>50</v>
      </c>
      <c r="F11247" s="23">
        <v>60</v>
      </c>
      <c r="G11247" s="23">
        <v>0</v>
      </c>
      <c r="H11247" s="25">
        <v>22.536975859999998</v>
      </c>
    </row>
    <row r="11248" spans="1:8">
      <c r="A11248" s="23">
        <v>11245</v>
      </c>
      <c r="B11248" s="23">
        <v>2000</v>
      </c>
      <c r="C11248" s="23">
        <v>0.8</v>
      </c>
      <c r="D11248" s="23">
        <v>1000</v>
      </c>
      <c r="E11248" s="23">
        <v>50</v>
      </c>
      <c r="F11248" s="23">
        <v>60</v>
      </c>
      <c r="G11248" s="23">
        <v>5</v>
      </c>
      <c r="H11248" s="25">
        <v>19.8452816</v>
      </c>
    </row>
    <row r="11249" spans="1:8">
      <c r="A11249" s="23">
        <v>11246</v>
      </c>
      <c r="B11249" s="23">
        <v>2000</v>
      </c>
      <c r="C11249" s="23">
        <v>0.8</v>
      </c>
      <c r="D11249" s="23">
        <v>1000</v>
      </c>
      <c r="E11249" s="23">
        <v>50</v>
      </c>
      <c r="F11249" s="23">
        <v>60</v>
      </c>
      <c r="G11249" s="23">
        <v>10</v>
      </c>
      <c r="H11249" s="25">
        <v>18.705917360000001</v>
      </c>
    </row>
    <row r="11250" spans="1:8">
      <c r="A11250" s="23">
        <v>11247</v>
      </c>
      <c r="B11250" s="23">
        <v>2000</v>
      </c>
      <c r="C11250" s="23">
        <v>0.8</v>
      </c>
      <c r="D11250" s="23">
        <v>1000</v>
      </c>
      <c r="E11250" s="23">
        <v>50</v>
      </c>
      <c r="F11250" s="23">
        <v>60</v>
      </c>
      <c r="G11250" s="23">
        <v>40</v>
      </c>
      <c r="H11250" s="25">
        <v>16.409465789999999</v>
      </c>
    </row>
    <row r="11251" spans="1:8">
      <c r="A11251" s="23">
        <v>11248</v>
      </c>
      <c r="B11251" s="23">
        <v>2000</v>
      </c>
      <c r="C11251" s="23">
        <v>0.8</v>
      </c>
      <c r="D11251" s="23">
        <v>1000</v>
      </c>
      <c r="E11251" s="23">
        <v>50</v>
      </c>
      <c r="F11251" s="23">
        <v>60</v>
      </c>
      <c r="G11251" s="23">
        <v>70</v>
      </c>
      <c r="H11251" s="25">
        <v>14.98307705</v>
      </c>
    </row>
    <row r="11252" spans="1:8">
      <c r="A11252" s="23">
        <v>11249</v>
      </c>
      <c r="B11252" s="23">
        <v>2000</v>
      </c>
      <c r="C11252" s="23">
        <v>0.8</v>
      </c>
      <c r="D11252" s="23">
        <v>1000</v>
      </c>
      <c r="E11252" s="23">
        <v>50</v>
      </c>
      <c r="F11252" s="23">
        <v>60</v>
      </c>
      <c r="G11252" s="23">
        <v>100</v>
      </c>
      <c r="H11252" s="25">
        <v>13.83332729</v>
      </c>
    </row>
    <row r="11253" spans="1:8">
      <c r="A11253" s="23">
        <v>11250</v>
      </c>
      <c r="B11253" s="23">
        <v>2000</v>
      </c>
      <c r="C11253" s="23">
        <v>0.8</v>
      </c>
      <c r="D11253" s="23">
        <v>3000</v>
      </c>
      <c r="E11253" s="23">
        <v>1</v>
      </c>
      <c r="F11253" s="23">
        <v>0</v>
      </c>
      <c r="G11253" s="23">
        <v>0</v>
      </c>
      <c r="H11253" s="25">
        <v>27.5131321</v>
      </c>
    </row>
    <row r="11254" spans="1:8">
      <c r="A11254" s="23">
        <v>11251</v>
      </c>
      <c r="B11254" s="23">
        <v>2000</v>
      </c>
      <c r="C11254" s="23">
        <v>0.8</v>
      </c>
      <c r="D11254" s="23">
        <v>3000</v>
      </c>
      <c r="E11254" s="23">
        <v>1</v>
      </c>
      <c r="F11254" s="23">
        <v>0</v>
      </c>
      <c r="G11254" s="23">
        <v>5</v>
      </c>
      <c r="H11254" s="25">
        <v>25.313928600000001</v>
      </c>
    </row>
    <row r="11255" spans="1:8">
      <c r="A11255" s="23">
        <v>11252</v>
      </c>
      <c r="B11255" s="23">
        <v>2000</v>
      </c>
      <c r="C11255" s="23">
        <v>0.8</v>
      </c>
      <c r="D11255" s="23">
        <v>3000</v>
      </c>
      <c r="E11255" s="23">
        <v>1</v>
      </c>
      <c r="F11255" s="23">
        <v>0</v>
      </c>
      <c r="G11255" s="23">
        <v>10</v>
      </c>
      <c r="H11255" s="25">
        <v>24.10790253</v>
      </c>
    </row>
    <row r="11256" spans="1:8">
      <c r="A11256" s="23">
        <v>11253</v>
      </c>
      <c r="B11256" s="23">
        <v>2000</v>
      </c>
      <c r="C11256" s="23">
        <v>0.8</v>
      </c>
      <c r="D11256" s="23">
        <v>3000</v>
      </c>
      <c r="E11256" s="23">
        <v>1</v>
      </c>
      <c r="F11256" s="23">
        <v>0</v>
      </c>
      <c r="G11256" s="23">
        <v>40</v>
      </c>
      <c r="H11256" s="25">
        <v>21.500926969999998</v>
      </c>
    </row>
    <row r="11257" spans="1:8">
      <c r="A11257" s="23">
        <v>11254</v>
      </c>
      <c r="B11257" s="23">
        <v>2000</v>
      </c>
      <c r="C11257" s="23">
        <v>0.8</v>
      </c>
      <c r="D11257" s="23">
        <v>3000</v>
      </c>
      <c r="E11257" s="23">
        <v>1</v>
      </c>
      <c r="F11257" s="23">
        <v>0</v>
      </c>
      <c r="G11257" s="23">
        <v>70</v>
      </c>
      <c r="H11257" s="25">
        <v>19.977397920000001</v>
      </c>
    </row>
    <row r="11258" spans="1:8">
      <c r="A11258" s="23">
        <v>11255</v>
      </c>
      <c r="B11258" s="23">
        <v>2000</v>
      </c>
      <c r="C11258" s="23">
        <v>0.8</v>
      </c>
      <c r="D11258" s="23">
        <v>3000</v>
      </c>
      <c r="E11258" s="23">
        <v>1</v>
      </c>
      <c r="F11258" s="23">
        <v>0</v>
      </c>
      <c r="G11258" s="23">
        <v>100</v>
      </c>
      <c r="H11258" s="25">
        <v>18.69813156</v>
      </c>
    </row>
    <row r="11259" spans="1:8">
      <c r="A11259" s="23">
        <v>11256</v>
      </c>
      <c r="B11259" s="23">
        <v>2000</v>
      </c>
      <c r="C11259" s="23">
        <v>0.8</v>
      </c>
      <c r="D11259" s="23">
        <v>3000</v>
      </c>
      <c r="E11259" s="23">
        <v>1</v>
      </c>
      <c r="F11259" s="23">
        <v>30</v>
      </c>
      <c r="G11259" s="23">
        <v>0</v>
      </c>
      <c r="H11259" s="25">
        <v>25.999679570000001</v>
      </c>
    </row>
    <row r="11260" spans="1:8">
      <c r="A11260" s="23">
        <v>11257</v>
      </c>
      <c r="B11260" s="23">
        <v>2000</v>
      </c>
      <c r="C11260" s="23">
        <v>0.8</v>
      </c>
      <c r="D11260" s="23">
        <v>3000</v>
      </c>
      <c r="E11260" s="23">
        <v>1</v>
      </c>
      <c r="F11260" s="23">
        <v>30</v>
      </c>
      <c r="G11260" s="23">
        <v>5</v>
      </c>
      <c r="H11260" s="25">
        <v>23.82768059</v>
      </c>
    </row>
    <row r="11261" spans="1:8">
      <c r="A11261" s="23">
        <v>11258</v>
      </c>
      <c r="B11261" s="23">
        <v>2000</v>
      </c>
      <c r="C11261" s="23">
        <v>0.8</v>
      </c>
      <c r="D11261" s="23">
        <v>3000</v>
      </c>
      <c r="E11261" s="23">
        <v>1</v>
      </c>
      <c r="F11261" s="23">
        <v>30</v>
      </c>
      <c r="G11261" s="23">
        <v>10</v>
      </c>
      <c r="H11261" s="25">
        <v>22.665039060000002</v>
      </c>
    </row>
    <row r="11262" spans="1:8">
      <c r="A11262" s="23">
        <v>11259</v>
      </c>
      <c r="B11262" s="23">
        <v>2000</v>
      </c>
      <c r="C11262" s="23">
        <v>0.8</v>
      </c>
      <c r="D11262" s="23">
        <v>3000</v>
      </c>
      <c r="E11262" s="23">
        <v>1</v>
      </c>
      <c r="F11262" s="23">
        <v>30</v>
      </c>
      <c r="G11262" s="23">
        <v>40</v>
      </c>
      <c r="H11262" s="25">
        <v>20.17276764</v>
      </c>
    </row>
    <row r="11263" spans="1:8">
      <c r="A11263" s="23">
        <v>11260</v>
      </c>
      <c r="B11263" s="23">
        <v>2000</v>
      </c>
      <c r="C11263" s="23">
        <v>0.8</v>
      </c>
      <c r="D11263" s="23">
        <v>3000</v>
      </c>
      <c r="E11263" s="23">
        <v>1</v>
      </c>
      <c r="F11263" s="23">
        <v>30</v>
      </c>
      <c r="G11263" s="23">
        <v>70</v>
      </c>
      <c r="H11263" s="25">
        <v>18.690452579999999</v>
      </c>
    </row>
    <row r="11264" spans="1:8">
      <c r="A11264" s="23">
        <v>11261</v>
      </c>
      <c r="B11264" s="23">
        <v>2000</v>
      </c>
      <c r="C11264" s="23">
        <v>0.8</v>
      </c>
      <c r="D11264" s="23">
        <v>3000</v>
      </c>
      <c r="E11264" s="23">
        <v>1</v>
      </c>
      <c r="F11264" s="23">
        <v>30</v>
      </c>
      <c r="G11264" s="23">
        <v>100</v>
      </c>
      <c r="H11264" s="25">
        <v>17.467533110000002</v>
      </c>
    </row>
    <row r="11265" spans="1:8">
      <c r="A11265" s="23">
        <v>11262</v>
      </c>
      <c r="B11265" s="23">
        <v>2000</v>
      </c>
      <c r="C11265" s="23">
        <v>0.8</v>
      </c>
      <c r="D11265" s="23">
        <v>3000</v>
      </c>
      <c r="E11265" s="23">
        <v>1</v>
      </c>
      <c r="F11265" s="23">
        <v>60</v>
      </c>
      <c r="G11265" s="23">
        <v>0</v>
      </c>
      <c r="H11265" s="25">
        <v>20.78310776</v>
      </c>
    </row>
    <row r="11266" spans="1:8">
      <c r="A11266" s="23">
        <v>11263</v>
      </c>
      <c r="B11266" s="23">
        <v>2000</v>
      </c>
      <c r="C11266" s="23">
        <v>0.8</v>
      </c>
      <c r="D11266" s="23">
        <v>3000</v>
      </c>
      <c r="E11266" s="23">
        <v>1</v>
      </c>
      <c r="F11266" s="23">
        <v>60</v>
      </c>
      <c r="G11266" s="23">
        <v>5</v>
      </c>
      <c r="H11266" s="25">
        <v>18.497966770000001</v>
      </c>
    </row>
    <row r="11267" spans="1:8">
      <c r="A11267" s="23">
        <v>11264</v>
      </c>
      <c r="B11267" s="23">
        <v>2000</v>
      </c>
      <c r="C11267" s="23">
        <v>0.8</v>
      </c>
      <c r="D11267" s="23">
        <v>3000</v>
      </c>
      <c r="E11267" s="23">
        <v>1</v>
      </c>
      <c r="F11267" s="23">
        <v>60</v>
      </c>
      <c r="G11267" s="23">
        <v>10</v>
      </c>
      <c r="H11267" s="25">
        <v>17.4935379</v>
      </c>
    </row>
    <row r="11268" spans="1:8">
      <c r="A11268" s="23">
        <v>11265</v>
      </c>
      <c r="B11268" s="23">
        <v>2000</v>
      </c>
      <c r="C11268" s="23">
        <v>0.8</v>
      </c>
      <c r="D11268" s="23">
        <v>3000</v>
      </c>
      <c r="E11268" s="23">
        <v>1</v>
      </c>
      <c r="F11268" s="23">
        <v>60</v>
      </c>
      <c r="G11268" s="23">
        <v>40</v>
      </c>
      <c r="H11268" s="25">
        <v>15.489589690000001</v>
      </c>
    </row>
    <row r="11269" spans="1:8">
      <c r="A11269" s="23">
        <v>11266</v>
      </c>
      <c r="B11269" s="23">
        <v>2000</v>
      </c>
      <c r="C11269" s="23">
        <v>0.8</v>
      </c>
      <c r="D11269" s="23">
        <v>3000</v>
      </c>
      <c r="E11269" s="23">
        <v>1</v>
      </c>
      <c r="F11269" s="23">
        <v>60</v>
      </c>
      <c r="G11269" s="23">
        <v>70</v>
      </c>
      <c r="H11269" s="25">
        <v>14.26059723</v>
      </c>
    </row>
    <row r="11270" spans="1:8">
      <c r="A11270" s="23">
        <v>11267</v>
      </c>
      <c r="B11270" s="23">
        <v>2000</v>
      </c>
      <c r="C11270" s="23">
        <v>0.8</v>
      </c>
      <c r="D11270" s="23">
        <v>3000</v>
      </c>
      <c r="E11270" s="23">
        <v>1</v>
      </c>
      <c r="F11270" s="23">
        <v>60</v>
      </c>
      <c r="G11270" s="23">
        <v>100</v>
      </c>
      <c r="H11270" s="25">
        <v>13.311349870000001</v>
      </c>
    </row>
    <row r="11271" spans="1:8">
      <c r="A11271" s="23">
        <v>11268</v>
      </c>
      <c r="B11271" s="23">
        <v>2000</v>
      </c>
      <c r="C11271" s="23">
        <v>0.8</v>
      </c>
      <c r="D11271" s="23">
        <v>3000</v>
      </c>
      <c r="E11271" s="23">
        <v>5</v>
      </c>
      <c r="F11271" s="23">
        <v>0</v>
      </c>
      <c r="G11271" s="23">
        <v>0</v>
      </c>
      <c r="H11271" s="25">
        <v>30.88307953</v>
      </c>
    </row>
    <row r="11272" spans="1:8">
      <c r="A11272" s="23">
        <v>11269</v>
      </c>
      <c r="B11272" s="23">
        <v>2000</v>
      </c>
      <c r="C11272" s="23">
        <v>0.8</v>
      </c>
      <c r="D11272" s="23">
        <v>3000</v>
      </c>
      <c r="E11272" s="23">
        <v>5</v>
      </c>
      <c r="F11272" s="23">
        <v>0</v>
      </c>
      <c r="G11272" s="23">
        <v>5</v>
      </c>
      <c r="H11272" s="25">
        <v>28.107402799999999</v>
      </c>
    </row>
    <row r="11273" spans="1:8">
      <c r="A11273" s="23">
        <v>11270</v>
      </c>
      <c r="B11273" s="23">
        <v>2000</v>
      </c>
      <c r="C11273" s="23">
        <v>0.8</v>
      </c>
      <c r="D11273" s="23">
        <v>3000</v>
      </c>
      <c r="E11273" s="23">
        <v>5</v>
      </c>
      <c r="F11273" s="23">
        <v>0</v>
      </c>
      <c r="G11273" s="23">
        <v>10</v>
      </c>
      <c r="H11273" s="25">
        <v>26.58034134</v>
      </c>
    </row>
    <row r="11274" spans="1:8">
      <c r="A11274" s="23">
        <v>11271</v>
      </c>
      <c r="B11274" s="23">
        <v>2000</v>
      </c>
      <c r="C11274" s="23">
        <v>0.8</v>
      </c>
      <c r="D11274" s="23">
        <v>3000</v>
      </c>
      <c r="E11274" s="23">
        <v>5</v>
      </c>
      <c r="F11274" s="23">
        <v>0</v>
      </c>
      <c r="G11274" s="23">
        <v>40</v>
      </c>
      <c r="H11274" s="25">
        <v>23.350126270000001</v>
      </c>
    </row>
    <row r="11275" spans="1:8">
      <c r="A11275" s="23">
        <v>11272</v>
      </c>
      <c r="B11275" s="23">
        <v>2000</v>
      </c>
      <c r="C11275" s="23">
        <v>0.8</v>
      </c>
      <c r="D11275" s="23">
        <v>3000</v>
      </c>
      <c r="E11275" s="23">
        <v>5</v>
      </c>
      <c r="F11275" s="23">
        <v>0</v>
      </c>
      <c r="G11275" s="23">
        <v>70</v>
      </c>
      <c r="H11275" s="25">
        <v>21.427741999999999</v>
      </c>
    </row>
    <row r="11276" spans="1:8">
      <c r="A11276" s="23">
        <v>11273</v>
      </c>
      <c r="B11276" s="23">
        <v>2000</v>
      </c>
      <c r="C11276" s="23">
        <v>0.8</v>
      </c>
      <c r="D11276" s="23">
        <v>3000</v>
      </c>
      <c r="E11276" s="23">
        <v>5</v>
      </c>
      <c r="F11276" s="23">
        <v>0</v>
      </c>
      <c r="G11276" s="23">
        <v>100</v>
      </c>
      <c r="H11276" s="25">
        <v>19.898176190000001</v>
      </c>
    </row>
    <row r="11277" spans="1:8">
      <c r="A11277" s="23">
        <v>11274</v>
      </c>
      <c r="B11277" s="23">
        <v>2000</v>
      </c>
      <c r="C11277" s="23">
        <v>0.8</v>
      </c>
      <c r="D11277" s="23">
        <v>3000</v>
      </c>
      <c r="E11277" s="23">
        <v>5</v>
      </c>
      <c r="F11277" s="23">
        <v>30</v>
      </c>
      <c r="G11277" s="23">
        <v>0</v>
      </c>
      <c r="H11277" s="25">
        <v>28.86312294</v>
      </c>
    </row>
    <row r="11278" spans="1:8">
      <c r="A11278" s="23">
        <v>11275</v>
      </c>
      <c r="B11278" s="23">
        <v>2000</v>
      </c>
      <c r="C11278" s="23">
        <v>0.8</v>
      </c>
      <c r="D11278" s="23">
        <v>3000</v>
      </c>
      <c r="E11278" s="23">
        <v>5</v>
      </c>
      <c r="F11278" s="23">
        <v>30</v>
      </c>
      <c r="G11278" s="23">
        <v>5</v>
      </c>
      <c r="H11278" s="25">
        <v>26.178688050000002</v>
      </c>
    </row>
    <row r="11279" spans="1:8">
      <c r="A11279" s="23">
        <v>11276</v>
      </c>
      <c r="B11279" s="23">
        <v>2000</v>
      </c>
      <c r="C11279" s="23">
        <v>0.8</v>
      </c>
      <c r="D11279" s="23">
        <v>3000</v>
      </c>
      <c r="E11279" s="23">
        <v>5</v>
      </c>
      <c r="F11279" s="23">
        <v>30</v>
      </c>
      <c r="G11279" s="23">
        <v>10</v>
      </c>
      <c r="H11279" s="25">
        <v>24.77750588</v>
      </c>
    </row>
    <row r="11280" spans="1:8">
      <c r="A11280" s="23">
        <v>11277</v>
      </c>
      <c r="B11280" s="23">
        <v>2000</v>
      </c>
      <c r="C11280" s="23">
        <v>0.8</v>
      </c>
      <c r="D11280" s="23">
        <v>3000</v>
      </c>
      <c r="E11280" s="23">
        <v>5</v>
      </c>
      <c r="F11280" s="23">
        <v>30</v>
      </c>
      <c r="G11280" s="23">
        <v>40</v>
      </c>
      <c r="H11280" s="25">
        <v>21.68564606</v>
      </c>
    </row>
    <row r="11281" spans="1:8">
      <c r="A11281" s="23">
        <v>11278</v>
      </c>
      <c r="B11281" s="23">
        <v>2000</v>
      </c>
      <c r="C11281" s="23">
        <v>0.8</v>
      </c>
      <c r="D11281" s="23">
        <v>3000</v>
      </c>
      <c r="E11281" s="23">
        <v>5</v>
      </c>
      <c r="F11281" s="23">
        <v>30</v>
      </c>
      <c r="G11281" s="23">
        <v>70</v>
      </c>
      <c r="H11281" s="25">
        <v>19.905084609999999</v>
      </c>
    </row>
    <row r="11282" spans="1:8">
      <c r="A11282" s="23">
        <v>11279</v>
      </c>
      <c r="B11282" s="23">
        <v>2000</v>
      </c>
      <c r="C11282" s="23">
        <v>0.8</v>
      </c>
      <c r="D11282" s="23">
        <v>3000</v>
      </c>
      <c r="E11282" s="23">
        <v>5</v>
      </c>
      <c r="F11282" s="23">
        <v>30</v>
      </c>
      <c r="G11282" s="23">
        <v>100</v>
      </c>
      <c r="H11282" s="25">
        <v>18.49700356</v>
      </c>
    </row>
    <row r="11283" spans="1:8">
      <c r="A11283" s="23">
        <v>11280</v>
      </c>
      <c r="B11283" s="23">
        <v>2000</v>
      </c>
      <c r="C11283" s="23">
        <v>0.8</v>
      </c>
      <c r="D11283" s="23">
        <v>3000</v>
      </c>
      <c r="E11283" s="23">
        <v>5</v>
      </c>
      <c r="F11283" s="23">
        <v>60</v>
      </c>
      <c r="G11283" s="23">
        <v>0</v>
      </c>
      <c r="H11283" s="25">
        <v>22.344028470000001</v>
      </c>
    </row>
    <row r="11284" spans="1:8">
      <c r="A11284" s="23">
        <v>11281</v>
      </c>
      <c r="B11284" s="23">
        <v>2000</v>
      </c>
      <c r="C11284" s="23">
        <v>0.8</v>
      </c>
      <c r="D11284" s="23">
        <v>3000</v>
      </c>
      <c r="E11284" s="23">
        <v>5</v>
      </c>
      <c r="F11284" s="23">
        <v>60</v>
      </c>
      <c r="G11284" s="23">
        <v>5</v>
      </c>
      <c r="H11284" s="25">
        <v>19.69026947</v>
      </c>
    </row>
    <row r="11285" spans="1:8">
      <c r="A11285" s="23">
        <v>11282</v>
      </c>
      <c r="B11285" s="23">
        <v>2000</v>
      </c>
      <c r="C11285" s="23">
        <v>0.8</v>
      </c>
      <c r="D11285" s="23">
        <v>3000</v>
      </c>
      <c r="E11285" s="23">
        <v>5</v>
      </c>
      <c r="F11285" s="23">
        <v>60</v>
      </c>
      <c r="G11285" s="23">
        <v>10</v>
      </c>
      <c r="H11285" s="25">
        <v>18.567863460000002</v>
      </c>
    </row>
    <row r="11286" spans="1:8">
      <c r="A11286" s="23">
        <v>11283</v>
      </c>
      <c r="B11286" s="23">
        <v>2000</v>
      </c>
      <c r="C11286" s="23">
        <v>0.8</v>
      </c>
      <c r="D11286" s="23">
        <v>3000</v>
      </c>
      <c r="E11286" s="23">
        <v>5</v>
      </c>
      <c r="F11286" s="23">
        <v>60</v>
      </c>
      <c r="G11286" s="23">
        <v>40</v>
      </c>
      <c r="H11286" s="25">
        <v>16.30809975</v>
      </c>
    </row>
    <row r="11287" spans="1:8">
      <c r="A11287" s="23">
        <v>11284</v>
      </c>
      <c r="B11287" s="23">
        <v>2000</v>
      </c>
      <c r="C11287" s="23">
        <v>0.8</v>
      </c>
      <c r="D11287" s="23">
        <v>3000</v>
      </c>
      <c r="E11287" s="23">
        <v>5</v>
      </c>
      <c r="F11287" s="23">
        <v>60</v>
      </c>
      <c r="G11287" s="23">
        <v>70</v>
      </c>
      <c r="H11287" s="25">
        <v>14.88634205</v>
      </c>
    </row>
    <row r="11288" spans="1:8">
      <c r="A11288" s="23">
        <v>11285</v>
      </c>
      <c r="B11288" s="23">
        <v>2000</v>
      </c>
      <c r="C11288" s="23">
        <v>0.8</v>
      </c>
      <c r="D11288" s="23">
        <v>3000</v>
      </c>
      <c r="E11288" s="23">
        <v>5</v>
      </c>
      <c r="F11288" s="23">
        <v>60</v>
      </c>
      <c r="G11288" s="23">
        <v>100</v>
      </c>
      <c r="H11288" s="25">
        <v>13.75320149</v>
      </c>
    </row>
    <row r="11289" spans="1:8">
      <c r="A11289" s="23">
        <v>11286</v>
      </c>
      <c r="B11289" s="23">
        <v>2000</v>
      </c>
      <c r="C11289" s="23">
        <v>0.8</v>
      </c>
      <c r="D11289" s="23">
        <v>3000</v>
      </c>
      <c r="E11289" s="23">
        <v>10</v>
      </c>
      <c r="F11289" s="23">
        <v>0</v>
      </c>
      <c r="G11289" s="23">
        <v>0</v>
      </c>
      <c r="H11289" s="25">
        <v>31.167684560000001</v>
      </c>
    </row>
    <row r="11290" spans="1:8">
      <c r="A11290" s="23">
        <v>11287</v>
      </c>
      <c r="B11290" s="23">
        <v>2000</v>
      </c>
      <c r="C11290" s="23">
        <v>0.8</v>
      </c>
      <c r="D11290" s="23">
        <v>3000</v>
      </c>
      <c r="E11290" s="23">
        <v>10</v>
      </c>
      <c r="F11290" s="23">
        <v>0</v>
      </c>
      <c r="G11290" s="23">
        <v>5</v>
      </c>
      <c r="H11290" s="25">
        <v>28.345550540000001</v>
      </c>
    </row>
    <row r="11291" spans="1:8">
      <c r="A11291" s="23">
        <v>11288</v>
      </c>
      <c r="B11291" s="23">
        <v>2000</v>
      </c>
      <c r="C11291" s="23">
        <v>0.8</v>
      </c>
      <c r="D11291" s="23">
        <v>3000</v>
      </c>
      <c r="E11291" s="23">
        <v>10</v>
      </c>
      <c r="F11291" s="23">
        <v>0</v>
      </c>
      <c r="G11291" s="23">
        <v>10</v>
      </c>
      <c r="H11291" s="25">
        <v>26.791524890000002</v>
      </c>
    </row>
    <row r="11292" spans="1:8">
      <c r="A11292" s="23">
        <v>11289</v>
      </c>
      <c r="B11292" s="23">
        <v>2000</v>
      </c>
      <c r="C11292" s="23">
        <v>0.8</v>
      </c>
      <c r="D11292" s="23">
        <v>3000</v>
      </c>
      <c r="E11292" s="23">
        <v>10</v>
      </c>
      <c r="F11292" s="23">
        <v>0</v>
      </c>
      <c r="G11292" s="23">
        <v>40</v>
      </c>
      <c r="H11292" s="25">
        <v>23.514944079999999</v>
      </c>
    </row>
    <row r="11293" spans="1:8">
      <c r="A11293" s="23">
        <v>11290</v>
      </c>
      <c r="B11293" s="23">
        <v>2000</v>
      </c>
      <c r="C11293" s="23">
        <v>0.8</v>
      </c>
      <c r="D11293" s="23">
        <v>3000</v>
      </c>
      <c r="E11293" s="23">
        <v>10</v>
      </c>
      <c r="F11293" s="23">
        <v>0</v>
      </c>
      <c r="G11293" s="23">
        <v>70</v>
      </c>
      <c r="H11293" s="25">
        <v>21.56272697</v>
      </c>
    </row>
    <row r="11294" spans="1:8">
      <c r="A11294" s="23">
        <v>11291</v>
      </c>
      <c r="B11294" s="23">
        <v>2000</v>
      </c>
      <c r="C11294" s="23">
        <v>0.8</v>
      </c>
      <c r="D11294" s="23">
        <v>3000</v>
      </c>
      <c r="E11294" s="23">
        <v>10</v>
      </c>
      <c r="F11294" s="23">
        <v>0</v>
      </c>
      <c r="G11294" s="23">
        <v>100</v>
      </c>
      <c r="H11294" s="25">
        <v>20.011077879999998</v>
      </c>
    </row>
    <row r="11295" spans="1:8">
      <c r="A11295" s="23">
        <v>11292</v>
      </c>
      <c r="B11295" s="23">
        <v>2000</v>
      </c>
      <c r="C11295" s="23">
        <v>0.8</v>
      </c>
      <c r="D11295" s="23">
        <v>3000</v>
      </c>
      <c r="E11295" s="23">
        <v>10</v>
      </c>
      <c r="F11295" s="23">
        <v>30</v>
      </c>
      <c r="G11295" s="23">
        <v>0</v>
      </c>
      <c r="H11295" s="25">
        <v>29.105537420000001</v>
      </c>
    </row>
    <row r="11296" spans="1:8">
      <c r="A11296" s="23">
        <v>11293</v>
      </c>
      <c r="B11296" s="23">
        <v>2000</v>
      </c>
      <c r="C11296" s="23">
        <v>0.8</v>
      </c>
      <c r="D11296" s="23">
        <v>3000</v>
      </c>
      <c r="E11296" s="23">
        <v>10</v>
      </c>
      <c r="F11296" s="23">
        <v>30</v>
      </c>
      <c r="G11296" s="23">
        <v>5</v>
      </c>
      <c r="H11296" s="25">
        <v>26.379104609999999</v>
      </c>
    </row>
    <row r="11297" spans="1:8">
      <c r="A11297" s="23">
        <v>11294</v>
      </c>
      <c r="B11297" s="23">
        <v>2000</v>
      </c>
      <c r="C11297" s="23">
        <v>0.8</v>
      </c>
      <c r="D11297" s="23">
        <v>3000</v>
      </c>
      <c r="E11297" s="23">
        <v>10</v>
      </c>
      <c r="F11297" s="23">
        <v>30</v>
      </c>
      <c r="G11297" s="23">
        <v>10</v>
      </c>
      <c r="H11297" s="25">
        <v>24.955593109999999</v>
      </c>
    </row>
    <row r="11298" spans="1:8">
      <c r="A11298" s="23">
        <v>11295</v>
      </c>
      <c r="B11298" s="23">
        <v>2000</v>
      </c>
      <c r="C11298" s="23">
        <v>0.8</v>
      </c>
      <c r="D11298" s="23">
        <v>3000</v>
      </c>
      <c r="E11298" s="23">
        <v>10</v>
      </c>
      <c r="F11298" s="23">
        <v>30</v>
      </c>
      <c r="G11298" s="23">
        <v>40</v>
      </c>
      <c r="H11298" s="25">
        <v>21.825326919999998</v>
      </c>
    </row>
    <row r="11299" spans="1:8">
      <c r="A11299" s="23">
        <v>11296</v>
      </c>
      <c r="B11299" s="23">
        <v>2000</v>
      </c>
      <c r="C11299" s="23">
        <v>0.8</v>
      </c>
      <c r="D11299" s="23">
        <v>3000</v>
      </c>
      <c r="E11299" s="23">
        <v>10</v>
      </c>
      <c r="F11299" s="23">
        <v>30</v>
      </c>
      <c r="G11299" s="23">
        <v>70</v>
      </c>
      <c r="H11299" s="25">
        <v>20.019325259999999</v>
      </c>
    </row>
    <row r="11300" spans="1:8">
      <c r="A11300" s="23">
        <v>11297</v>
      </c>
      <c r="B11300" s="23">
        <v>2000</v>
      </c>
      <c r="C11300" s="23">
        <v>0.8</v>
      </c>
      <c r="D11300" s="23">
        <v>3000</v>
      </c>
      <c r="E11300" s="23">
        <v>10</v>
      </c>
      <c r="F11300" s="23">
        <v>30</v>
      </c>
      <c r="G11300" s="23">
        <v>100</v>
      </c>
      <c r="H11300" s="25">
        <v>18.592491150000001</v>
      </c>
    </row>
    <row r="11301" spans="1:8">
      <c r="A11301" s="23">
        <v>11298</v>
      </c>
      <c r="B11301" s="23">
        <v>2000</v>
      </c>
      <c r="C11301" s="23">
        <v>0.8</v>
      </c>
      <c r="D11301" s="23">
        <v>3000</v>
      </c>
      <c r="E11301" s="23">
        <v>10</v>
      </c>
      <c r="F11301" s="23">
        <v>60</v>
      </c>
      <c r="G11301" s="23">
        <v>0</v>
      </c>
      <c r="H11301" s="25">
        <v>22.483848569999999</v>
      </c>
    </row>
    <row r="11302" spans="1:8">
      <c r="A11302" s="23">
        <v>11299</v>
      </c>
      <c r="B11302" s="23">
        <v>2000</v>
      </c>
      <c r="C11302" s="23">
        <v>0.8</v>
      </c>
      <c r="D11302" s="23">
        <v>3000</v>
      </c>
      <c r="E11302" s="23">
        <v>10</v>
      </c>
      <c r="F11302" s="23">
        <v>60</v>
      </c>
      <c r="G11302" s="23">
        <v>5</v>
      </c>
      <c r="H11302" s="25">
        <v>19.80245781</v>
      </c>
    </row>
    <row r="11303" spans="1:8">
      <c r="A11303" s="23">
        <v>11300</v>
      </c>
      <c r="B11303" s="23">
        <v>2000</v>
      </c>
      <c r="C11303" s="23">
        <v>0.8</v>
      </c>
      <c r="D11303" s="23">
        <v>3000</v>
      </c>
      <c r="E11303" s="23">
        <v>10</v>
      </c>
      <c r="F11303" s="23">
        <v>60</v>
      </c>
      <c r="G11303" s="23">
        <v>10</v>
      </c>
      <c r="H11303" s="25">
        <v>18.66771507</v>
      </c>
    </row>
    <row r="11304" spans="1:8">
      <c r="A11304" s="23">
        <v>11301</v>
      </c>
      <c r="B11304" s="23">
        <v>2000</v>
      </c>
      <c r="C11304" s="23">
        <v>0.8</v>
      </c>
      <c r="D11304" s="23">
        <v>3000</v>
      </c>
      <c r="E11304" s="23">
        <v>10</v>
      </c>
      <c r="F11304" s="23">
        <v>60</v>
      </c>
      <c r="G11304" s="23">
        <v>40</v>
      </c>
      <c r="H11304" s="25">
        <v>16.381301879999999</v>
      </c>
    </row>
    <row r="11305" spans="1:8">
      <c r="A11305" s="23">
        <v>11302</v>
      </c>
      <c r="B11305" s="23">
        <v>2000</v>
      </c>
      <c r="C11305" s="23">
        <v>0.8</v>
      </c>
      <c r="D11305" s="23">
        <v>3000</v>
      </c>
      <c r="E11305" s="23">
        <v>10</v>
      </c>
      <c r="F11305" s="23">
        <v>60</v>
      </c>
      <c r="G11305" s="23">
        <v>70</v>
      </c>
      <c r="H11305" s="25">
        <v>14.95615196</v>
      </c>
    </row>
    <row r="11306" spans="1:8">
      <c r="A11306" s="23">
        <v>11303</v>
      </c>
      <c r="B11306" s="23">
        <v>2000</v>
      </c>
      <c r="C11306" s="23">
        <v>0.8</v>
      </c>
      <c r="D11306" s="23">
        <v>3000</v>
      </c>
      <c r="E11306" s="23">
        <v>10</v>
      </c>
      <c r="F11306" s="23">
        <v>60</v>
      </c>
      <c r="G11306" s="23">
        <v>100</v>
      </c>
      <c r="H11306" s="25">
        <v>13.811007500000001</v>
      </c>
    </row>
    <row r="11307" spans="1:8">
      <c r="A11307" s="23">
        <v>11304</v>
      </c>
      <c r="B11307" s="23">
        <v>2000</v>
      </c>
      <c r="C11307" s="23">
        <v>0.8</v>
      </c>
      <c r="D11307" s="23">
        <v>3000</v>
      </c>
      <c r="E11307" s="23">
        <v>20</v>
      </c>
      <c r="F11307" s="23">
        <v>0</v>
      </c>
      <c r="G11307" s="23">
        <v>0</v>
      </c>
      <c r="H11307" s="25">
        <v>31.293743129999999</v>
      </c>
    </row>
    <row r="11308" spans="1:8">
      <c r="A11308" s="23">
        <v>11305</v>
      </c>
      <c r="B11308" s="23">
        <v>2000</v>
      </c>
      <c r="C11308" s="23">
        <v>0.8</v>
      </c>
      <c r="D11308" s="23">
        <v>3000</v>
      </c>
      <c r="E11308" s="23">
        <v>20</v>
      </c>
      <c r="F11308" s="23">
        <v>0</v>
      </c>
      <c r="G11308" s="23">
        <v>5</v>
      </c>
      <c r="H11308" s="25">
        <v>28.451854709999999</v>
      </c>
    </row>
    <row r="11309" spans="1:8">
      <c r="A11309" s="23">
        <v>11306</v>
      </c>
      <c r="B11309" s="23">
        <v>2000</v>
      </c>
      <c r="C11309" s="23">
        <v>0.8</v>
      </c>
      <c r="D11309" s="23">
        <v>3000</v>
      </c>
      <c r="E11309" s="23">
        <v>20</v>
      </c>
      <c r="F11309" s="23">
        <v>0</v>
      </c>
      <c r="G11309" s="23">
        <v>10</v>
      </c>
      <c r="H11309" s="25">
        <v>26.886266710000001</v>
      </c>
    </row>
    <row r="11310" spans="1:8">
      <c r="A11310" s="23">
        <v>11307</v>
      </c>
      <c r="B11310" s="23">
        <v>2000</v>
      </c>
      <c r="C11310" s="23">
        <v>0.8</v>
      </c>
      <c r="D11310" s="23">
        <v>3000</v>
      </c>
      <c r="E11310" s="23">
        <v>20</v>
      </c>
      <c r="F11310" s="23">
        <v>0</v>
      </c>
      <c r="G11310" s="23">
        <v>40</v>
      </c>
      <c r="H11310" s="25">
        <v>23.58977509</v>
      </c>
    </row>
    <row r="11311" spans="1:8">
      <c r="A11311" s="23">
        <v>11308</v>
      </c>
      <c r="B11311" s="23">
        <v>2000</v>
      </c>
      <c r="C11311" s="23">
        <v>0.8</v>
      </c>
      <c r="D11311" s="23">
        <v>3000</v>
      </c>
      <c r="E11311" s="23">
        <v>20</v>
      </c>
      <c r="F11311" s="23">
        <v>0</v>
      </c>
      <c r="G11311" s="23">
        <v>70</v>
      </c>
      <c r="H11311" s="25">
        <v>21.624296189999999</v>
      </c>
    </row>
    <row r="11312" spans="1:8">
      <c r="A11312" s="23">
        <v>11309</v>
      </c>
      <c r="B11312" s="23">
        <v>2000</v>
      </c>
      <c r="C11312" s="23">
        <v>0.8</v>
      </c>
      <c r="D11312" s="23">
        <v>3000</v>
      </c>
      <c r="E11312" s="23">
        <v>20</v>
      </c>
      <c r="F11312" s="23">
        <v>0</v>
      </c>
      <c r="G11312" s="23">
        <v>100</v>
      </c>
      <c r="H11312" s="25">
        <v>20.062810899999999</v>
      </c>
    </row>
    <row r="11313" spans="1:8">
      <c r="A11313" s="23">
        <v>11310</v>
      </c>
      <c r="B11313" s="23">
        <v>2000</v>
      </c>
      <c r="C11313" s="23">
        <v>0.8</v>
      </c>
      <c r="D11313" s="23">
        <v>3000</v>
      </c>
      <c r="E11313" s="23">
        <v>20</v>
      </c>
      <c r="F11313" s="23">
        <v>30</v>
      </c>
      <c r="G11313" s="23">
        <v>0</v>
      </c>
      <c r="H11313" s="25">
        <v>29.213443760000001</v>
      </c>
    </row>
    <row r="11314" spans="1:8">
      <c r="A11314" s="23">
        <v>11311</v>
      </c>
      <c r="B11314" s="23">
        <v>2000</v>
      </c>
      <c r="C11314" s="23">
        <v>0.8</v>
      </c>
      <c r="D11314" s="23">
        <v>3000</v>
      </c>
      <c r="E11314" s="23">
        <v>20</v>
      </c>
      <c r="F11314" s="23">
        <v>30</v>
      </c>
      <c r="G11314" s="23">
        <v>5</v>
      </c>
      <c r="H11314" s="25">
        <v>26.469116209999999</v>
      </c>
    </row>
    <row r="11315" spans="1:8">
      <c r="A11315" s="23">
        <v>11312</v>
      </c>
      <c r="B11315" s="23">
        <v>2000</v>
      </c>
      <c r="C11315" s="23">
        <v>0.8</v>
      </c>
      <c r="D11315" s="23">
        <v>3000</v>
      </c>
      <c r="E11315" s="23">
        <v>20</v>
      </c>
      <c r="F11315" s="23">
        <v>30</v>
      </c>
      <c r="G11315" s="23">
        <v>10</v>
      </c>
      <c r="H11315" s="25">
        <v>25.036027910000001</v>
      </c>
    </row>
    <row r="11316" spans="1:8">
      <c r="A11316" s="23">
        <v>11313</v>
      </c>
      <c r="B11316" s="23">
        <v>2000</v>
      </c>
      <c r="C11316" s="23">
        <v>0.8</v>
      </c>
      <c r="D11316" s="23">
        <v>3000</v>
      </c>
      <c r="E11316" s="23">
        <v>20</v>
      </c>
      <c r="F11316" s="23">
        <v>30</v>
      </c>
      <c r="G11316" s="23">
        <v>40</v>
      </c>
      <c r="H11316" s="25">
        <v>21.888999940000001</v>
      </c>
    </row>
    <row r="11317" spans="1:8">
      <c r="A11317" s="23">
        <v>11314</v>
      </c>
      <c r="B11317" s="23">
        <v>2000</v>
      </c>
      <c r="C11317" s="23">
        <v>0.8</v>
      </c>
      <c r="D11317" s="23">
        <v>3000</v>
      </c>
      <c r="E11317" s="23">
        <v>20</v>
      </c>
      <c r="F11317" s="23">
        <v>30</v>
      </c>
      <c r="G11317" s="23">
        <v>70</v>
      </c>
      <c r="H11317" s="25">
        <v>20.071676249999999</v>
      </c>
    </row>
    <row r="11318" spans="1:8">
      <c r="A11318" s="23">
        <v>11315</v>
      </c>
      <c r="B11318" s="23">
        <v>2000</v>
      </c>
      <c r="C11318" s="23">
        <v>0.8</v>
      </c>
      <c r="D11318" s="23">
        <v>3000</v>
      </c>
      <c r="E11318" s="23">
        <v>20</v>
      </c>
      <c r="F11318" s="23">
        <v>30</v>
      </c>
      <c r="G11318" s="23">
        <v>100</v>
      </c>
      <c r="H11318" s="25">
        <v>18.63647461</v>
      </c>
    </row>
    <row r="11319" spans="1:8">
      <c r="A11319" s="23">
        <v>11316</v>
      </c>
      <c r="B11319" s="23">
        <v>2000</v>
      </c>
      <c r="C11319" s="23">
        <v>0.8</v>
      </c>
      <c r="D11319" s="23">
        <v>3000</v>
      </c>
      <c r="E11319" s="23">
        <v>20</v>
      </c>
      <c r="F11319" s="23">
        <v>60</v>
      </c>
      <c r="G11319" s="23">
        <v>0</v>
      </c>
      <c r="H11319" s="25">
        <v>22.54743195</v>
      </c>
    </row>
    <row r="11320" spans="1:8">
      <c r="A11320" s="23">
        <v>11317</v>
      </c>
      <c r="B11320" s="23">
        <v>2000</v>
      </c>
      <c r="C11320" s="23">
        <v>0.8</v>
      </c>
      <c r="D11320" s="23">
        <v>3000</v>
      </c>
      <c r="E11320" s="23">
        <v>20</v>
      </c>
      <c r="F11320" s="23">
        <v>60</v>
      </c>
      <c r="G11320" s="23">
        <v>5</v>
      </c>
      <c r="H11320" s="25">
        <v>19.853906630000001</v>
      </c>
    </row>
    <row r="11321" spans="1:8">
      <c r="A11321" s="23">
        <v>11318</v>
      </c>
      <c r="B11321" s="23">
        <v>2000</v>
      </c>
      <c r="C11321" s="23">
        <v>0.8</v>
      </c>
      <c r="D11321" s="23">
        <v>3000</v>
      </c>
      <c r="E11321" s="23">
        <v>20</v>
      </c>
      <c r="F11321" s="23">
        <v>60</v>
      </c>
      <c r="G11321" s="23">
        <v>10</v>
      </c>
      <c r="H11321" s="25">
        <v>18.713705059999999</v>
      </c>
    </row>
    <row r="11322" spans="1:8">
      <c r="A11322" s="23">
        <v>11319</v>
      </c>
      <c r="B11322" s="23">
        <v>2000</v>
      </c>
      <c r="C11322" s="23">
        <v>0.8</v>
      </c>
      <c r="D11322" s="23">
        <v>3000</v>
      </c>
      <c r="E11322" s="23">
        <v>20</v>
      </c>
      <c r="F11322" s="23">
        <v>60</v>
      </c>
      <c r="G11322" s="23">
        <v>40</v>
      </c>
      <c r="H11322" s="25">
        <v>16.415374759999999</v>
      </c>
    </row>
    <row r="11323" spans="1:8">
      <c r="A11323" s="23">
        <v>11320</v>
      </c>
      <c r="B11323" s="23">
        <v>2000</v>
      </c>
      <c r="C11323" s="23">
        <v>0.8</v>
      </c>
      <c r="D11323" s="23">
        <v>3000</v>
      </c>
      <c r="E11323" s="23">
        <v>20</v>
      </c>
      <c r="F11323" s="23">
        <v>60</v>
      </c>
      <c r="G11323" s="23">
        <v>70</v>
      </c>
      <c r="H11323" s="25">
        <v>14.98880005</v>
      </c>
    </row>
    <row r="11324" spans="1:8">
      <c r="A11324" s="23">
        <v>11321</v>
      </c>
      <c r="B11324" s="23">
        <v>2000</v>
      </c>
      <c r="C11324" s="23">
        <v>0.8</v>
      </c>
      <c r="D11324" s="23">
        <v>3000</v>
      </c>
      <c r="E11324" s="23">
        <v>20</v>
      </c>
      <c r="F11324" s="23">
        <v>60</v>
      </c>
      <c r="G11324" s="23">
        <v>100</v>
      </c>
      <c r="H11324" s="25">
        <v>13.838105199999999</v>
      </c>
    </row>
    <row r="11325" spans="1:8">
      <c r="A11325" s="23">
        <v>11322</v>
      </c>
      <c r="B11325" s="23">
        <v>2000</v>
      </c>
      <c r="C11325" s="23">
        <v>0.8</v>
      </c>
      <c r="D11325" s="23">
        <v>3000</v>
      </c>
      <c r="E11325" s="23">
        <v>50</v>
      </c>
      <c r="F11325" s="23">
        <v>0</v>
      </c>
      <c r="G11325" s="23">
        <v>0</v>
      </c>
      <c r="H11325" s="25">
        <v>31.364007950000001</v>
      </c>
    </row>
    <row r="11326" spans="1:8">
      <c r="A11326" s="23">
        <v>11323</v>
      </c>
      <c r="B11326" s="23">
        <v>2000</v>
      </c>
      <c r="C11326" s="23">
        <v>0.8</v>
      </c>
      <c r="D11326" s="23">
        <v>3000</v>
      </c>
      <c r="E11326" s="23">
        <v>50</v>
      </c>
      <c r="F11326" s="23">
        <v>0</v>
      </c>
      <c r="G11326" s="23">
        <v>5</v>
      </c>
      <c r="H11326" s="25">
        <v>28.511413569999998</v>
      </c>
    </row>
    <row r="11327" spans="1:8">
      <c r="A11327" s="23">
        <v>11324</v>
      </c>
      <c r="B11327" s="23">
        <v>2000</v>
      </c>
      <c r="C11327" s="23">
        <v>0.8</v>
      </c>
      <c r="D11327" s="23">
        <v>3000</v>
      </c>
      <c r="E11327" s="23">
        <v>50</v>
      </c>
      <c r="F11327" s="23">
        <v>0</v>
      </c>
      <c r="G11327" s="23">
        <v>10</v>
      </c>
      <c r="H11327" s="25">
        <v>26.939521790000001</v>
      </c>
    </row>
    <row r="11328" spans="1:8">
      <c r="A11328" s="23">
        <v>11325</v>
      </c>
      <c r="B11328" s="23">
        <v>2000</v>
      </c>
      <c r="C11328" s="23">
        <v>0.8</v>
      </c>
      <c r="D11328" s="23">
        <v>3000</v>
      </c>
      <c r="E11328" s="23">
        <v>50</v>
      </c>
      <c r="F11328" s="23">
        <v>0</v>
      </c>
      <c r="G11328" s="23">
        <v>40</v>
      </c>
      <c r="H11328" s="25">
        <v>23.63218689</v>
      </c>
    </row>
    <row r="11329" spans="1:8">
      <c r="A11329" s="23">
        <v>11326</v>
      </c>
      <c r="B11329" s="23">
        <v>2000</v>
      </c>
      <c r="C11329" s="23">
        <v>0.8</v>
      </c>
      <c r="D11329" s="23">
        <v>3000</v>
      </c>
      <c r="E11329" s="23">
        <v>50</v>
      </c>
      <c r="F11329" s="23">
        <v>0</v>
      </c>
      <c r="G11329" s="23">
        <v>70</v>
      </c>
      <c r="H11329" s="25">
        <v>21.659297939999998</v>
      </c>
    </row>
    <row r="11330" spans="1:8">
      <c r="A11330" s="23">
        <v>11327</v>
      </c>
      <c r="B11330" s="23">
        <v>2000</v>
      </c>
      <c r="C11330" s="23">
        <v>0.8</v>
      </c>
      <c r="D11330" s="23">
        <v>3000</v>
      </c>
      <c r="E11330" s="23">
        <v>50</v>
      </c>
      <c r="F11330" s="23">
        <v>0</v>
      </c>
      <c r="G11330" s="23">
        <v>100</v>
      </c>
      <c r="H11330" s="25">
        <v>20.092306140000002</v>
      </c>
    </row>
    <row r="11331" spans="1:8">
      <c r="A11331" s="23">
        <v>11328</v>
      </c>
      <c r="B11331" s="23">
        <v>2000</v>
      </c>
      <c r="C11331" s="23">
        <v>0.8</v>
      </c>
      <c r="D11331" s="23">
        <v>3000</v>
      </c>
      <c r="E11331" s="23">
        <v>50</v>
      </c>
      <c r="F11331" s="23">
        <v>30</v>
      </c>
      <c r="G11331" s="23">
        <v>0</v>
      </c>
      <c r="H11331" s="25">
        <v>29.273803709999999</v>
      </c>
    </row>
    <row r="11332" spans="1:8">
      <c r="A11332" s="23">
        <v>11329</v>
      </c>
      <c r="B11332" s="23">
        <v>2000</v>
      </c>
      <c r="C11332" s="23">
        <v>0.8</v>
      </c>
      <c r="D11332" s="23">
        <v>3000</v>
      </c>
      <c r="E11332" s="23">
        <v>50</v>
      </c>
      <c r="F11332" s="23">
        <v>30</v>
      </c>
      <c r="G11332" s="23">
        <v>5</v>
      </c>
      <c r="H11332" s="25">
        <v>26.519763950000002</v>
      </c>
    </row>
    <row r="11333" spans="1:8">
      <c r="A11333" s="23">
        <v>11330</v>
      </c>
      <c r="B11333" s="23">
        <v>2000</v>
      </c>
      <c r="C11333" s="23">
        <v>0.8</v>
      </c>
      <c r="D11333" s="23">
        <v>3000</v>
      </c>
      <c r="E11333" s="23">
        <v>50</v>
      </c>
      <c r="F11333" s="23">
        <v>30</v>
      </c>
      <c r="G11333" s="23">
        <v>10</v>
      </c>
      <c r="H11333" s="25">
        <v>25.081447600000001</v>
      </c>
    </row>
    <row r="11334" spans="1:8">
      <c r="A11334" s="23">
        <v>11331</v>
      </c>
      <c r="B11334" s="23">
        <v>2000</v>
      </c>
      <c r="C11334" s="23">
        <v>0.8</v>
      </c>
      <c r="D11334" s="23">
        <v>3000</v>
      </c>
      <c r="E11334" s="23">
        <v>50</v>
      </c>
      <c r="F11334" s="23">
        <v>30</v>
      </c>
      <c r="G11334" s="23">
        <v>40</v>
      </c>
      <c r="H11334" s="25">
        <v>21.925182339999999</v>
      </c>
    </row>
    <row r="11335" spans="1:8">
      <c r="A11335" s="23">
        <v>11332</v>
      </c>
      <c r="B11335" s="23">
        <v>2000</v>
      </c>
      <c r="C11335" s="23">
        <v>0.8</v>
      </c>
      <c r="D11335" s="23">
        <v>3000</v>
      </c>
      <c r="E11335" s="23">
        <v>50</v>
      </c>
      <c r="F11335" s="23">
        <v>30</v>
      </c>
      <c r="G11335" s="23">
        <v>70</v>
      </c>
      <c r="H11335" s="25">
        <v>20.101528170000002</v>
      </c>
    </row>
    <row r="11336" spans="1:8">
      <c r="A11336" s="23">
        <v>11333</v>
      </c>
      <c r="B11336" s="23">
        <v>2000</v>
      </c>
      <c r="C11336" s="23">
        <v>0.8</v>
      </c>
      <c r="D11336" s="23">
        <v>3000</v>
      </c>
      <c r="E11336" s="23">
        <v>50</v>
      </c>
      <c r="F11336" s="23">
        <v>30</v>
      </c>
      <c r="G11336" s="23">
        <v>100</v>
      </c>
      <c r="H11336" s="25">
        <v>18.661632539999999</v>
      </c>
    </row>
    <row r="11337" spans="1:8">
      <c r="A11337" s="23">
        <v>11334</v>
      </c>
      <c r="B11337" s="23">
        <v>2000</v>
      </c>
      <c r="C11337" s="23">
        <v>0.8</v>
      </c>
      <c r="D11337" s="23">
        <v>3000</v>
      </c>
      <c r="E11337" s="23">
        <v>50</v>
      </c>
      <c r="F11337" s="23">
        <v>60</v>
      </c>
      <c r="G11337" s="23">
        <v>0</v>
      </c>
      <c r="H11337" s="25">
        <v>22.583518980000001</v>
      </c>
    </row>
    <row r="11338" spans="1:8">
      <c r="A11338" s="23">
        <v>11335</v>
      </c>
      <c r="B11338" s="23">
        <v>2000</v>
      </c>
      <c r="C11338" s="23">
        <v>0.8</v>
      </c>
      <c r="D11338" s="23">
        <v>3000</v>
      </c>
      <c r="E11338" s="23">
        <v>50</v>
      </c>
      <c r="F11338" s="23">
        <v>60</v>
      </c>
      <c r="G11338" s="23">
        <v>5</v>
      </c>
      <c r="H11338" s="25">
        <v>19.883258820000002</v>
      </c>
    </row>
    <row r="11339" spans="1:8">
      <c r="A11339" s="23">
        <v>11336</v>
      </c>
      <c r="B11339" s="23">
        <v>2000</v>
      </c>
      <c r="C11339" s="23">
        <v>0.8</v>
      </c>
      <c r="D11339" s="23">
        <v>3000</v>
      </c>
      <c r="E11339" s="23">
        <v>50</v>
      </c>
      <c r="F11339" s="23">
        <v>60</v>
      </c>
      <c r="G11339" s="23">
        <v>10</v>
      </c>
      <c r="H11339" s="25">
        <v>18.74001312</v>
      </c>
    </row>
    <row r="11340" spans="1:8">
      <c r="A11340" s="23">
        <v>11337</v>
      </c>
      <c r="B11340" s="23">
        <v>2000</v>
      </c>
      <c r="C11340" s="23">
        <v>0.8</v>
      </c>
      <c r="D11340" s="23">
        <v>3000</v>
      </c>
      <c r="E11340" s="23">
        <v>50</v>
      </c>
      <c r="F11340" s="23">
        <v>60</v>
      </c>
      <c r="G11340" s="23">
        <v>40</v>
      </c>
      <c r="H11340" s="25">
        <v>16.434995650000001</v>
      </c>
    </row>
    <row r="11341" spans="1:8">
      <c r="A11341" s="23">
        <v>11338</v>
      </c>
      <c r="B11341" s="23">
        <v>2000</v>
      </c>
      <c r="C11341" s="23">
        <v>0.8</v>
      </c>
      <c r="D11341" s="23">
        <v>3000</v>
      </c>
      <c r="E11341" s="23">
        <v>50</v>
      </c>
      <c r="F11341" s="23">
        <v>60</v>
      </c>
      <c r="G11341" s="23">
        <v>70</v>
      </c>
      <c r="H11341" s="25">
        <v>15.007658960000001</v>
      </c>
    </row>
    <row r="11342" spans="1:8">
      <c r="A11342" s="23">
        <v>11339</v>
      </c>
      <c r="B11342" s="23">
        <v>2000</v>
      </c>
      <c r="C11342" s="23">
        <v>0.8</v>
      </c>
      <c r="D11342" s="23">
        <v>3000</v>
      </c>
      <c r="E11342" s="23">
        <v>50</v>
      </c>
      <c r="F11342" s="23">
        <v>60</v>
      </c>
      <c r="G11342" s="23">
        <v>100</v>
      </c>
      <c r="H11342" s="25">
        <v>13.853779790000001</v>
      </c>
    </row>
    <row r="11343" spans="1:8">
      <c r="A11343" s="23">
        <v>11340</v>
      </c>
      <c r="B11343" s="23">
        <v>2000</v>
      </c>
      <c r="C11343" s="23">
        <v>0.7</v>
      </c>
      <c r="D11343" s="23">
        <v>10</v>
      </c>
      <c r="E11343" s="23">
        <v>1</v>
      </c>
      <c r="F11343" s="23">
        <v>0</v>
      </c>
      <c r="G11343" s="23">
        <v>0</v>
      </c>
      <c r="H11343" s="25">
        <v>0</v>
      </c>
    </row>
    <row r="11344" spans="1:8">
      <c r="A11344" s="23">
        <v>11341</v>
      </c>
      <c r="B11344" s="23">
        <v>2000</v>
      </c>
      <c r="C11344" s="23">
        <v>0.7</v>
      </c>
      <c r="D11344" s="23">
        <v>10</v>
      </c>
      <c r="E11344" s="23">
        <v>1</v>
      </c>
      <c r="F11344" s="23">
        <v>0</v>
      </c>
      <c r="G11344" s="23">
        <v>5</v>
      </c>
      <c r="H11344" s="25">
        <v>0</v>
      </c>
    </row>
    <row r="11345" spans="1:8">
      <c r="A11345" s="23">
        <v>11342</v>
      </c>
      <c r="B11345" s="23">
        <v>2000</v>
      </c>
      <c r="C11345" s="23">
        <v>0.7</v>
      </c>
      <c r="D11345" s="23">
        <v>10</v>
      </c>
      <c r="E11345" s="23">
        <v>1</v>
      </c>
      <c r="F11345" s="23">
        <v>0</v>
      </c>
      <c r="G11345" s="23">
        <v>10</v>
      </c>
      <c r="H11345" s="25">
        <v>0</v>
      </c>
    </row>
    <row r="11346" spans="1:8">
      <c r="A11346" s="23">
        <v>11343</v>
      </c>
      <c r="B11346" s="23">
        <v>2000</v>
      </c>
      <c r="C11346" s="23">
        <v>0.7</v>
      </c>
      <c r="D11346" s="23">
        <v>10</v>
      </c>
      <c r="E11346" s="23">
        <v>1</v>
      </c>
      <c r="F11346" s="23">
        <v>0</v>
      </c>
      <c r="G11346" s="23">
        <v>40</v>
      </c>
      <c r="H11346" s="25">
        <v>0</v>
      </c>
    </row>
    <row r="11347" spans="1:8">
      <c r="A11347" s="23">
        <v>11344</v>
      </c>
      <c r="B11347" s="23">
        <v>2000</v>
      </c>
      <c r="C11347" s="23">
        <v>0.7</v>
      </c>
      <c r="D11347" s="23">
        <v>10</v>
      </c>
      <c r="E11347" s="23">
        <v>1</v>
      </c>
      <c r="F11347" s="23">
        <v>0</v>
      </c>
      <c r="G11347" s="23">
        <v>70</v>
      </c>
      <c r="H11347" s="25">
        <v>0</v>
      </c>
    </row>
    <row r="11348" spans="1:8">
      <c r="A11348" s="23">
        <v>11345</v>
      </c>
      <c r="B11348" s="23">
        <v>2000</v>
      </c>
      <c r="C11348" s="23">
        <v>0.7</v>
      </c>
      <c r="D11348" s="23">
        <v>10</v>
      </c>
      <c r="E11348" s="23">
        <v>1</v>
      </c>
      <c r="F11348" s="23">
        <v>0</v>
      </c>
      <c r="G11348" s="23">
        <v>100</v>
      </c>
      <c r="H11348" s="25">
        <v>0</v>
      </c>
    </row>
    <row r="11349" spans="1:8">
      <c r="A11349" s="23">
        <v>11346</v>
      </c>
      <c r="B11349" s="23">
        <v>2000</v>
      </c>
      <c r="C11349" s="23">
        <v>0.7</v>
      </c>
      <c r="D11349" s="23">
        <v>10</v>
      </c>
      <c r="E11349" s="23">
        <v>1</v>
      </c>
      <c r="F11349" s="23">
        <v>30</v>
      </c>
      <c r="G11349" s="23">
        <v>0</v>
      </c>
      <c r="H11349" s="25">
        <v>0</v>
      </c>
    </row>
    <row r="11350" spans="1:8">
      <c r="A11350" s="23">
        <v>11347</v>
      </c>
      <c r="B11350" s="23">
        <v>2000</v>
      </c>
      <c r="C11350" s="23">
        <v>0.7</v>
      </c>
      <c r="D11350" s="23">
        <v>10</v>
      </c>
      <c r="E11350" s="23">
        <v>1</v>
      </c>
      <c r="F11350" s="23">
        <v>30</v>
      </c>
      <c r="G11350" s="23">
        <v>5</v>
      </c>
      <c r="H11350" s="25">
        <v>0</v>
      </c>
    </row>
    <row r="11351" spans="1:8">
      <c r="A11351" s="23">
        <v>11348</v>
      </c>
      <c r="B11351" s="23">
        <v>2000</v>
      </c>
      <c r="C11351" s="23">
        <v>0.7</v>
      </c>
      <c r="D11351" s="23">
        <v>10</v>
      </c>
      <c r="E11351" s="23">
        <v>1</v>
      </c>
      <c r="F11351" s="23">
        <v>30</v>
      </c>
      <c r="G11351" s="23">
        <v>10</v>
      </c>
      <c r="H11351" s="25">
        <v>0</v>
      </c>
    </row>
    <row r="11352" spans="1:8">
      <c r="A11352" s="23">
        <v>11349</v>
      </c>
      <c r="B11352" s="23">
        <v>2000</v>
      </c>
      <c r="C11352" s="23">
        <v>0.7</v>
      </c>
      <c r="D11352" s="23">
        <v>10</v>
      </c>
      <c r="E11352" s="23">
        <v>1</v>
      </c>
      <c r="F11352" s="23">
        <v>30</v>
      </c>
      <c r="G11352" s="23">
        <v>40</v>
      </c>
      <c r="H11352" s="25">
        <v>0</v>
      </c>
    </row>
    <row r="11353" spans="1:8">
      <c r="A11353" s="23">
        <v>11350</v>
      </c>
      <c r="B11353" s="23">
        <v>2000</v>
      </c>
      <c r="C11353" s="23">
        <v>0.7</v>
      </c>
      <c r="D11353" s="23">
        <v>10</v>
      </c>
      <c r="E11353" s="23">
        <v>1</v>
      </c>
      <c r="F11353" s="23">
        <v>30</v>
      </c>
      <c r="G11353" s="23">
        <v>70</v>
      </c>
      <c r="H11353" s="25">
        <v>0</v>
      </c>
    </row>
    <row r="11354" spans="1:8">
      <c r="A11354" s="23">
        <v>11351</v>
      </c>
      <c r="B11354" s="23">
        <v>2000</v>
      </c>
      <c r="C11354" s="23">
        <v>0.7</v>
      </c>
      <c r="D11354" s="23">
        <v>10</v>
      </c>
      <c r="E11354" s="23">
        <v>1</v>
      </c>
      <c r="F11354" s="23">
        <v>30</v>
      </c>
      <c r="G11354" s="23">
        <v>100</v>
      </c>
      <c r="H11354" s="25">
        <v>0</v>
      </c>
    </row>
    <row r="11355" spans="1:8">
      <c r="A11355" s="23">
        <v>11352</v>
      </c>
      <c r="B11355" s="23">
        <v>2000</v>
      </c>
      <c r="C11355" s="23">
        <v>0.7</v>
      </c>
      <c r="D11355" s="23">
        <v>10</v>
      </c>
      <c r="E11355" s="23">
        <v>1</v>
      </c>
      <c r="F11355" s="23">
        <v>60</v>
      </c>
      <c r="G11355" s="23">
        <v>0</v>
      </c>
      <c r="H11355" s="25">
        <v>0</v>
      </c>
    </row>
    <row r="11356" spans="1:8">
      <c r="A11356" s="23">
        <v>11353</v>
      </c>
      <c r="B11356" s="23">
        <v>2000</v>
      </c>
      <c r="C11356" s="23">
        <v>0.7</v>
      </c>
      <c r="D11356" s="23">
        <v>10</v>
      </c>
      <c r="E11356" s="23">
        <v>1</v>
      </c>
      <c r="F11356" s="23">
        <v>60</v>
      </c>
      <c r="G11356" s="23">
        <v>5</v>
      </c>
      <c r="H11356" s="25">
        <v>0</v>
      </c>
    </row>
    <row r="11357" spans="1:8">
      <c r="A11357" s="23">
        <v>11354</v>
      </c>
      <c r="B11357" s="23">
        <v>2000</v>
      </c>
      <c r="C11357" s="23">
        <v>0.7</v>
      </c>
      <c r="D11357" s="23">
        <v>10</v>
      </c>
      <c r="E11357" s="23">
        <v>1</v>
      </c>
      <c r="F11357" s="23">
        <v>60</v>
      </c>
      <c r="G11357" s="23">
        <v>10</v>
      </c>
      <c r="H11357" s="25">
        <v>0</v>
      </c>
    </row>
    <row r="11358" spans="1:8">
      <c r="A11358" s="23">
        <v>11355</v>
      </c>
      <c r="B11358" s="23">
        <v>2000</v>
      </c>
      <c r="C11358" s="23">
        <v>0.7</v>
      </c>
      <c r="D11358" s="23">
        <v>10</v>
      </c>
      <c r="E11358" s="23">
        <v>1</v>
      </c>
      <c r="F11358" s="23">
        <v>60</v>
      </c>
      <c r="G11358" s="23">
        <v>40</v>
      </c>
      <c r="H11358" s="25">
        <v>0</v>
      </c>
    </row>
    <row r="11359" spans="1:8">
      <c r="A11359" s="23">
        <v>11356</v>
      </c>
      <c r="B11359" s="23">
        <v>2000</v>
      </c>
      <c r="C11359" s="23">
        <v>0.7</v>
      </c>
      <c r="D11359" s="23">
        <v>10</v>
      </c>
      <c r="E11359" s="23">
        <v>1</v>
      </c>
      <c r="F11359" s="23">
        <v>60</v>
      </c>
      <c r="G11359" s="23">
        <v>70</v>
      </c>
      <c r="H11359" s="25">
        <v>0</v>
      </c>
    </row>
    <row r="11360" spans="1:8">
      <c r="A11360" s="23">
        <v>11357</v>
      </c>
      <c r="B11360" s="23">
        <v>2000</v>
      </c>
      <c r="C11360" s="23">
        <v>0.7</v>
      </c>
      <c r="D11360" s="23">
        <v>10</v>
      </c>
      <c r="E11360" s="23">
        <v>1</v>
      </c>
      <c r="F11360" s="23">
        <v>60</v>
      </c>
      <c r="G11360" s="23">
        <v>100</v>
      </c>
      <c r="H11360" s="25">
        <v>0</v>
      </c>
    </row>
    <row r="11361" spans="1:8">
      <c r="A11361" s="23">
        <v>11358</v>
      </c>
      <c r="B11361" s="23">
        <v>2000</v>
      </c>
      <c r="C11361" s="23">
        <v>0.7</v>
      </c>
      <c r="D11361" s="23">
        <v>10</v>
      </c>
      <c r="E11361" s="23">
        <v>5</v>
      </c>
      <c r="F11361" s="23">
        <v>0</v>
      </c>
      <c r="G11361" s="23">
        <v>0</v>
      </c>
      <c r="H11361" s="25">
        <v>2.7787747380000001</v>
      </c>
    </row>
    <row r="11362" spans="1:8">
      <c r="A11362" s="23">
        <v>11359</v>
      </c>
      <c r="B11362" s="23">
        <v>2000</v>
      </c>
      <c r="C11362" s="23">
        <v>0.7</v>
      </c>
      <c r="D11362" s="23">
        <v>10</v>
      </c>
      <c r="E11362" s="23">
        <v>5</v>
      </c>
      <c r="F11362" s="23">
        <v>0</v>
      </c>
      <c r="G11362" s="23">
        <v>5</v>
      </c>
      <c r="H11362" s="25">
        <v>0</v>
      </c>
    </row>
    <row r="11363" spans="1:8">
      <c r="A11363" s="23">
        <v>11360</v>
      </c>
      <c r="B11363" s="23">
        <v>2000</v>
      </c>
      <c r="C11363" s="23">
        <v>0.7</v>
      </c>
      <c r="D11363" s="23">
        <v>10</v>
      </c>
      <c r="E11363" s="23">
        <v>5</v>
      </c>
      <c r="F11363" s="23">
        <v>0</v>
      </c>
      <c r="G11363" s="23">
        <v>10</v>
      </c>
      <c r="H11363" s="25">
        <v>0</v>
      </c>
    </row>
    <row r="11364" spans="1:8">
      <c r="A11364" s="23">
        <v>11361</v>
      </c>
      <c r="B11364" s="23">
        <v>2000</v>
      </c>
      <c r="C11364" s="23">
        <v>0.7</v>
      </c>
      <c r="D11364" s="23">
        <v>10</v>
      </c>
      <c r="E11364" s="23">
        <v>5</v>
      </c>
      <c r="F11364" s="23">
        <v>0</v>
      </c>
      <c r="G11364" s="23">
        <v>40</v>
      </c>
      <c r="H11364" s="25">
        <v>0</v>
      </c>
    </row>
    <row r="11365" spans="1:8">
      <c r="A11365" s="23">
        <v>11362</v>
      </c>
      <c r="B11365" s="23">
        <v>2000</v>
      </c>
      <c r="C11365" s="23">
        <v>0.7</v>
      </c>
      <c r="D11365" s="23">
        <v>10</v>
      </c>
      <c r="E11365" s="23">
        <v>5</v>
      </c>
      <c r="F11365" s="23">
        <v>0</v>
      </c>
      <c r="G11365" s="23">
        <v>70</v>
      </c>
      <c r="H11365" s="25">
        <v>0</v>
      </c>
    </row>
    <row r="11366" spans="1:8">
      <c r="A11366" s="23">
        <v>11363</v>
      </c>
      <c r="B11366" s="23">
        <v>2000</v>
      </c>
      <c r="C11366" s="23">
        <v>0.7</v>
      </c>
      <c r="D11366" s="23">
        <v>10</v>
      </c>
      <c r="E11366" s="23">
        <v>5</v>
      </c>
      <c r="F11366" s="23">
        <v>0</v>
      </c>
      <c r="G11366" s="23">
        <v>100</v>
      </c>
      <c r="H11366" s="25">
        <v>0</v>
      </c>
    </row>
    <row r="11367" spans="1:8">
      <c r="A11367" s="23">
        <v>11364</v>
      </c>
      <c r="B11367" s="23">
        <v>2000</v>
      </c>
      <c r="C11367" s="23">
        <v>0.7</v>
      </c>
      <c r="D11367" s="23">
        <v>10</v>
      </c>
      <c r="E11367" s="23">
        <v>5</v>
      </c>
      <c r="F11367" s="23">
        <v>30</v>
      </c>
      <c r="G11367" s="23">
        <v>0</v>
      </c>
      <c r="H11367" s="25">
        <v>2.7739779950000001</v>
      </c>
    </row>
    <row r="11368" spans="1:8">
      <c r="A11368" s="23">
        <v>11365</v>
      </c>
      <c r="B11368" s="23">
        <v>2000</v>
      </c>
      <c r="C11368" s="23">
        <v>0.7</v>
      </c>
      <c r="D11368" s="23">
        <v>10</v>
      </c>
      <c r="E11368" s="23">
        <v>5</v>
      </c>
      <c r="F11368" s="23">
        <v>30</v>
      </c>
      <c r="G11368" s="23">
        <v>5</v>
      </c>
      <c r="H11368" s="25">
        <v>0</v>
      </c>
    </row>
    <row r="11369" spans="1:8">
      <c r="A11369" s="23">
        <v>11366</v>
      </c>
      <c r="B11369" s="23">
        <v>2000</v>
      </c>
      <c r="C11369" s="23">
        <v>0.7</v>
      </c>
      <c r="D11369" s="23">
        <v>10</v>
      </c>
      <c r="E11369" s="23">
        <v>5</v>
      </c>
      <c r="F11369" s="23">
        <v>30</v>
      </c>
      <c r="G11369" s="23">
        <v>10</v>
      </c>
      <c r="H11369" s="25">
        <v>0</v>
      </c>
    </row>
    <row r="11370" spans="1:8">
      <c r="A11370" s="23">
        <v>11367</v>
      </c>
      <c r="B11370" s="23">
        <v>2000</v>
      </c>
      <c r="C11370" s="23">
        <v>0.7</v>
      </c>
      <c r="D11370" s="23">
        <v>10</v>
      </c>
      <c r="E11370" s="23">
        <v>5</v>
      </c>
      <c r="F11370" s="23">
        <v>30</v>
      </c>
      <c r="G11370" s="23">
        <v>40</v>
      </c>
      <c r="H11370" s="25">
        <v>0</v>
      </c>
    </row>
    <row r="11371" spans="1:8">
      <c r="A11371" s="23">
        <v>11368</v>
      </c>
      <c r="B11371" s="23">
        <v>2000</v>
      </c>
      <c r="C11371" s="23">
        <v>0.7</v>
      </c>
      <c r="D11371" s="23">
        <v>10</v>
      </c>
      <c r="E11371" s="23">
        <v>5</v>
      </c>
      <c r="F11371" s="23">
        <v>30</v>
      </c>
      <c r="G11371" s="23">
        <v>70</v>
      </c>
      <c r="H11371" s="25">
        <v>0</v>
      </c>
    </row>
    <row r="11372" spans="1:8">
      <c r="A11372" s="23">
        <v>11369</v>
      </c>
      <c r="B11372" s="23">
        <v>2000</v>
      </c>
      <c r="C11372" s="23">
        <v>0.7</v>
      </c>
      <c r="D11372" s="23">
        <v>10</v>
      </c>
      <c r="E11372" s="23">
        <v>5</v>
      </c>
      <c r="F11372" s="23">
        <v>30</v>
      </c>
      <c r="G11372" s="23">
        <v>100</v>
      </c>
      <c r="H11372" s="25">
        <v>0</v>
      </c>
    </row>
    <row r="11373" spans="1:8">
      <c r="A11373" s="23">
        <v>11370</v>
      </c>
      <c r="B11373" s="23">
        <v>2000</v>
      </c>
      <c r="C11373" s="23">
        <v>0.7</v>
      </c>
      <c r="D11373" s="23">
        <v>10</v>
      </c>
      <c r="E11373" s="23">
        <v>5</v>
      </c>
      <c r="F11373" s="23">
        <v>60</v>
      </c>
      <c r="G11373" s="23">
        <v>0</v>
      </c>
      <c r="H11373" s="25">
        <v>2.7492842670000002</v>
      </c>
    </row>
    <row r="11374" spans="1:8">
      <c r="A11374" s="23">
        <v>11371</v>
      </c>
      <c r="B11374" s="23">
        <v>2000</v>
      </c>
      <c r="C11374" s="23">
        <v>0.7</v>
      </c>
      <c r="D11374" s="23">
        <v>10</v>
      </c>
      <c r="E11374" s="23">
        <v>5</v>
      </c>
      <c r="F11374" s="23">
        <v>60</v>
      </c>
      <c r="G11374" s="23">
        <v>5</v>
      </c>
      <c r="H11374" s="25">
        <v>0</v>
      </c>
    </row>
    <row r="11375" spans="1:8">
      <c r="A11375" s="23">
        <v>11372</v>
      </c>
      <c r="B11375" s="23">
        <v>2000</v>
      </c>
      <c r="C11375" s="23">
        <v>0.7</v>
      </c>
      <c r="D11375" s="23">
        <v>10</v>
      </c>
      <c r="E11375" s="23">
        <v>5</v>
      </c>
      <c r="F11375" s="23">
        <v>60</v>
      </c>
      <c r="G11375" s="23">
        <v>10</v>
      </c>
      <c r="H11375" s="25">
        <v>0</v>
      </c>
    </row>
    <row r="11376" spans="1:8">
      <c r="A11376" s="23">
        <v>11373</v>
      </c>
      <c r="B11376" s="23">
        <v>2000</v>
      </c>
      <c r="C11376" s="23">
        <v>0.7</v>
      </c>
      <c r="D11376" s="23">
        <v>10</v>
      </c>
      <c r="E11376" s="23">
        <v>5</v>
      </c>
      <c r="F11376" s="23">
        <v>60</v>
      </c>
      <c r="G11376" s="23">
        <v>40</v>
      </c>
      <c r="H11376" s="25">
        <v>0</v>
      </c>
    </row>
    <row r="11377" spans="1:8">
      <c r="A11377" s="23">
        <v>11374</v>
      </c>
      <c r="B11377" s="23">
        <v>2000</v>
      </c>
      <c r="C11377" s="23">
        <v>0.7</v>
      </c>
      <c r="D11377" s="23">
        <v>10</v>
      </c>
      <c r="E11377" s="23">
        <v>5</v>
      </c>
      <c r="F11377" s="23">
        <v>60</v>
      </c>
      <c r="G11377" s="23">
        <v>70</v>
      </c>
      <c r="H11377" s="25">
        <v>0</v>
      </c>
    </row>
    <row r="11378" spans="1:8">
      <c r="A11378" s="23">
        <v>11375</v>
      </c>
      <c r="B11378" s="23">
        <v>2000</v>
      </c>
      <c r="C11378" s="23">
        <v>0.7</v>
      </c>
      <c r="D11378" s="23">
        <v>10</v>
      </c>
      <c r="E11378" s="23">
        <v>5</v>
      </c>
      <c r="F11378" s="23">
        <v>60</v>
      </c>
      <c r="G11378" s="23">
        <v>100</v>
      </c>
      <c r="H11378" s="25">
        <v>0</v>
      </c>
    </row>
    <row r="11379" spans="1:8">
      <c r="A11379" s="23">
        <v>11376</v>
      </c>
      <c r="B11379" s="23">
        <v>2000</v>
      </c>
      <c r="C11379" s="23">
        <v>0.7</v>
      </c>
      <c r="D11379" s="23">
        <v>10</v>
      </c>
      <c r="E11379" s="23">
        <v>10</v>
      </c>
      <c r="F11379" s="23">
        <v>0</v>
      </c>
      <c r="G11379" s="23">
        <v>0</v>
      </c>
      <c r="H11379" s="25">
        <v>5.3993349080000002</v>
      </c>
    </row>
    <row r="11380" spans="1:8">
      <c r="A11380" s="23">
        <v>11377</v>
      </c>
      <c r="B11380" s="23">
        <v>2000</v>
      </c>
      <c r="C11380" s="23">
        <v>0.7</v>
      </c>
      <c r="D11380" s="23">
        <v>10</v>
      </c>
      <c r="E11380" s="23">
        <v>10</v>
      </c>
      <c r="F11380" s="23">
        <v>0</v>
      </c>
      <c r="G11380" s="23">
        <v>5</v>
      </c>
      <c r="H11380" s="25">
        <v>4.4433655740000004</v>
      </c>
    </row>
    <row r="11381" spans="1:8">
      <c r="A11381" s="23">
        <v>11378</v>
      </c>
      <c r="B11381" s="23">
        <v>2000</v>
      </c>
      <c r="C11381" s="23">
        <v>0.7</v>
      </c>
      <c r="D11381" s="23">
        <v>10</v>
      </c>
      <c r="E11381" s="23">
        <v>10</v>
      </c>
      <c r="F11381" s="23">
        <v>0</v>
      </c>
      <c r="G11381" s="23">
        <v>10</v>
      </c>
      <c r="H11381" s="25">
        <v>4.3953657149999996</v>
      </c>
    </row>
    <row r="11382" spans="1:8">
      <c r="A11382" s="23">
        <v>11379</v>
      </c>
      <c r="B11382" s="23">
        <v>2000</v>
      </c>
      <c r="C11382" s="23">
        <v>0.7</v>
      </c>
      <c r="D11382" s="23">
        <v>10</v>
      </c>
      <c r="E11382" s="23">
        <v>10</v>
      </c>
      <c r="F11382" s="23">
        <v>0</v>
      </c>
      <c r="G11382" s="23">
        <v>40</v>
      </c>
      <c r="H11382" s="25">
        <v>4.3161821370000002</v>
      </c>
    </row>
    <row r="11383" spans="1:8">
      <c r="A11383" s="23">
        <v>11380</v>
      </c>
      <c r="B11383" s="23">
        <v>2000</v>
      </c>
      <c r="C11383" s="23">
        <v>0.7</v>
      </c>
      <c r="D11383" s="23">
        <v>10</v>
      </c>
      <c r="E11383" s="23">
        <v>10</v>
      </c>
      <c r="F11383" s="23">
        <v>0</v>
      </c>
      <c r="G11383" s="23">
        <v>70</v>
      </c>
      <c r="H11383" s="25">
        <v>4.2674021719999997</v>
      </c>
    </row>
    <row r="11384" spans="1:8">
      <c r="A11384" s="23">
        <v>11381</v>
      </c>
      <c r="B11384" s="23">
        <v>2000</v>
      </c>
      <c r="C11384" s="23">
        <v>0.7</v>
      </c>
      <c r="D11384" s="23">
        <v>10</v>
      </c>
      <c r="E11384" s="23">
        <v>10</v>
      </c>
      <c r="F11384" s="23">
        <v>0</v>
      </c>
      <c r="G11384" s="23">
        <v>100</v>
      </c>
      <c r="H11384" s="25">
        <v>4.2236843110000004</v>
      </c>
    </row>
    <row r="11385" spans="1:8">
      <c r="A11385" s="23">
        <v>11382</v>
      </c>
      <c r="B11385" s="23">
        <v>2000</v>
      </c>
      <c r="C11385" s="23">
        <v>0.7</v>
      </c>
      <c r="D11385" s="23">
        <v>10</v>
      </c>
      <c r="E11385" s="23">
        <v>10</v>
      </c>
      <c r="F11385" s="23">
        <v>30</v>
      </c>
      <c r="G11385" s="23">
        <v>0</v>
      </c>
      <c r="H11385" s="25">
        <v>5.3690958020000004</v>
      </c>
    </row>
    <row r="11386" spans="1:8">
      <c r="A11386" s="23">
        <v>11383</v>
      </c>
      <c r="B11386" s="23">
        <v>2000</v>
      </c>
      <c r="C11386" s="23">
        <v>0.7</v>
      </c>
      <c r="D11386" s="23">
        <v>10</v>
      </c>
      <c r="E11386" s="23">
        <v>10</v>
      </c>
      <c r="F11386" s="23">
        <v>30</v>
      </c>
      <c r="G11386" s="23">
        <v>5</v>
      </c>
      <c r="H11386" s="25">
        <v>4.378385067</v>
      </c>
    </row>
    <row r="11387" spans="1:8">
      <c r="A11387" s="23">
        <v>11384</v>
      </c>
      <c r="B11387" s="23">
        <v>2000</v>
      </c>
      <c r="C11387" s="23">
        <v>0.7</v>
      </c>
      <c r="D11387" s="23">
        <v>10</v>
      </c>
      <c r="E11387" s="23">
        <v>10</v>
      </c>
      <c r="F11387" s="23">
        <v>30</v>
      </c>
      <c r="G11387" s="23">
        <v>10</v>
      </c>
      <c r="H11387" s="25">
        <v>4.3257265089999999</v>
      </c>
    </row>
    <row r="11388" spans="1:8">
      <c r="A11388" s="23">
        <v>11385</v>
      </c>
      <c r="B11388" s="23">
        <v>2000</v>
      </c>
      <c r="C11388" s="23">
        <v>0.7</v>
      </c>
      <c r="D11388" s="23">
        <v>10</v>
      </c>
      <c r="E11388" s="23">
        <v>10</v>
      </c>
      <c r="F11388" s="23">
        <v>30</v>
      </c>
      <c r="G11388" s="23">
        <v>40</v>
      </c>
      <c r="H11388" s="25">
        <v>4.236747265</v>
      </c>
    </row>
    <row r="11389" spans="1:8">
      <c r="A11389" s="23">
        <v>11386</v>
      </c>
      <c r="B11389" s="23">
        <v>2000</v>
      </c>
      <c r="C11389" s="23">
        <v>0.7</v>
      </c>
      <c r="D11389" s="23">
        <v>10</v>
      </c>
      <c r="E11389" s="23">
        <v>10</v>
      </c>
      <c r="F11389" s="23">
        <v>30</v>
      </c>
      <c r="G11389" s="23">
        <v>70</v>
      </c>
      <c r="H11389" s="25">
        <v>4.1715636250000001</v>
      </c>
    </row>
    <row r="11390" spans="1:8">
      <c r="A11390" s="23">
        <v>11387</v>
      </c>
      <c r="B11390" s="23">
        <v>2000</v>
      </c>
      <c r="C11390" s="23">
        <v>0.7</v>
      </c>
      <c r="D11390" s="23">
        <v>10</v>
      </c>
      <c r="E11390" s="23">
        <v>10</v>
      </c>
      <c r="F11390" s="23">
        <v>30</v>
      </c>
      <c r="G11390" s="23">
        <v>100</v>
      </c>
      <c r="H11390" s="25">
        <v>4.1107606890000001</v>
      </c>
    </row>
    <row r="11391" spans="1:8">
      <c r="A11391" s="23">
        <v>11388</v>
      </c>
      <c r="B11391" s="23">
        <v>2000</v>
      </c>
      <c r="C11391" s="23">
        <v>0.7</v>
      </c>
      <c r="D11391" s="23">
        <v>10</v>
      </c>
      <c r="E11391" s="23">
        <v>10</v>
      </c>
      <c r="F11391" s="23">
        <v>60</v>
      </c>
      <c r="G11391" s="23">
        <v>0</v>
      </c>
      <c r="H11391" s="25">
        <v>5.2149734499999996</v>
      </c>
    </row>
    <row r="11392" spans="1:8">
      <c r="A11392" s="23">
        <v>11389</v>
      </c>
      <c r="B11392" s="23">
        <v>2000</v>
      </c>
      <c r="C11392" s="23">
        <v>0.7</v>
      </c>
      <c r="D11392" s="23">
        <v>10</v>
      </c>
      <c r="E11392" s="23">
        <v>10</v>
      </c>
      <c r="F11392" s="23">
        <v>60</v>
      </c>
      <c r="G11392" s="23">
        <v>5</v>
      </c>
      <c r="H11392" s="25">
        <v>4.0559902189999999</v>
      </c>
    </row>
    <row r="11393" spans="1:8">
      <c r="A11393" s="23">
        <v>11390</v>
      </c>
      <c r="B11393" s="23">
        <v>2000</v>
      </c>
      <c r="C11393" s="23">
        <v>0.7</v>
      </c>
      <c r="D11393" s="23">
        <v>10</v>
      </c>
      <c r="E11393" s="23">
        <v>10</v>
      </c>
      <c r="F11393" s="23">
        <v>60</v>
      </c>
      <c r="G11393" s="23">
        <v>10</v>
      </c>
      <c r="H11393" s="25">
        <v>3.9686710829999998</v>
      </c>
    </row>
    <row r="11394" spans="1:8">
      <c r="A11394" s="23">
        <v>11391</v>
      </c>
      <c r="B11394" s="23">
        <v>2000</v>
      </c>
      <c r="C11394" s="23">
        <v>0.7</v>
      </c>
      <c r="D11394" s="23">
        <v>10</v>
      </c>
      <c r="E11394" s="23">
        <v>10</v>
      </c>
      <c r="F11394" s="23">
        <v>60</v>
      </c>
      <c r="G11394" s="23">
        <v>40</v>
      </c>
      <c r="H11394" s="25">
        <v>3.792359829</v>
      </c>
    </row>
    <row r="11395" spans="1:8">
      <c r="A11395" s="23">
        <v>11392</v>
      </c>
      <c r="B11395" s="23">
        <v>2000</v>
      </c>
      <c r="C11395" s="23">
        <v>0.7</v>
      </c>
      <c r="D11395" s="23">
        <v>10</v>
      </c>
      <c r="E11395" s="23">
        <v>10</v>
      </c>
      <c r="F11395" s="23">
        <v>60</v>
      </c>
      <c r="G11395" s="23">
        <v>70</v>
      </c>
      <c r="H11395" s="25">
        <v>3.6663780209999999</v>
      </c>
    </row>
    <row r="11396" spans="1:8">
      <c r="A11396" s="23">
        <v>11393</v>
      </c>
      <c r="B11396" s="23">
        <v>2000</v>
      </c>
      <c r="C11396" s="23">
        <v>0.7</v>
      </c>
      <c r="D11396" s="23">
        <v>10</v>
      </c>
      <c r="E11396" s="23">
        <v>10</v>
      </c>
      <c r="F11396" s="23">
        <v>60</v>
      </c>
      <c r="G11396" s="23">
        <v>100</v>
      </c>
      <c r="H11396" s="25">
        <v>3.5672190189999999</v>
      </c>
    </row>
    <row r="11397" spans="1:8">
      <c r="A11397" s="23">
        <v>11394</v>
      </c>
      <c r="B11397" s="23">
        <v>2000</v>
      </c>
      <c r="C11397" s="23">
        <v>0.7</v>
      </c>
      <c r="D11397" s="23">
        <v>10</v>
      </c>
      <c r="E11397" s="23">
        <v>20</v>
      </c>
      <c r="F11397" s="23">
        <v>0</v>
      </c>
      <c r="G11397" s="23">
        <v>0</v>
      </c>
      <c r="H11397" s="25">
        <v>9.8089370729999992</v>
      </c>
    </row>
    <row r="11398" spans="1:8">
      <c r="A11398" s="23">
        <v>11395</v>
      </c>
      <c r="B11398" s="23">
        <v>2000</v>
      </c>
      <c r="C11398" s="23">
        <v>0.7</v>
      </c>
      <c r="D11398" s="23">
        <v>10</v>
      </c>
      <c r="E11398" s="23">
        <v>20</v>
      </c>
      <c r="F11398" s="23">
        <v>0</v>
      </c>
      <c r="G11398" s="23">
        <v>5</v>
      </c>
      <c r="H11398" s="25">
        <v>8.8461122509999992</v>
      </c>
    </row>
    <row r="11399" spans="1:8">
      <c r="A11399" s="23">
        <v>11396</v>
      </c>
      <c r="B11399" s="23">
        <v>2000</v>
      </c>
      <c r="C11399" s="23">
        <v>0.7</v>
      </c>
      <c r="D11399" s="23">
        <v>10</v>
      </c>
      <c r="E11399" s="23">
        <v>20</v>
      </c>
      <c r="F11399" s="23">
        <v>0</v>
      </c>
      <c r="G11399" s="23">
        <v>10</v>
      </c>
      <c r="H11399" s="25">
        <v>8.6397895810000005</v>
      </c>
    </row>
    <row r="11400" spans="1:8">
      <c r="A11400" s="23">
        <v>11397</v>
      </c>
      <c r="B11400" s="23">
        <v>2000</v>
      </c>
      <c r="C11400" s="23">
        <v>0.7</v>
      </c>
      <c r="D11400" s="23">
        <v>10</v>
      </c>
      <c r="E11400" s="23">
        <v>20</v>
      </c>
      <c r="F11400" s="23">
        <v>0</v>
      </c>
      <c r="G11400" s="23">
        <v>40</v>
      </c>
      <c r="H11400" s="25">
        <v>8.2599840160000007</v>
      </c>
    </row>
    <row r="11401" spans="1:8">
      <c r="A11401" s="23">
        <v>11398</v>
      </c>
      <c r="B11401" s="23">
        <v>2000</v>
      </c>
      <c r="C11401" s="23">
        <v>0.7</v>
      </c>
      <c r="D11401" s="23">
        <v>10</v>
      </c>
      <c r="E11401" s="23">
        <v>20</v>
      </c>
      <c r="F11401" s="23">
        <v>0</v>
      </c>
      <c r="G11401" s="23">
        <v>70</v>
      </c>
      <c r="H11401" s="25">
        <v>8.0162401200000009</v>
      </c>
    </row>
    <row r="11402" spans="1:8">
      <c r="A11402" s="23">
        <v>11399</v>
      </c>
      <c r="B11402" s="23">
        <v>2000</v>
      </c>
      <c r="C11402" s="23">
        <v>0.7</v>
      </c>
      <c r="D11402" s="23">
        <v>10</v>
      </c>
      <c r="E11402" s="23">
        <v>20</v>
      </c>
      <c r="F11402" s="23">
        <v>0</v>
      </c>
      <c r="G11402" s="23">
        <v>100</v>
      </c>
      <c r="H11402" s="25">
        <v>7.8086643220000003</v>
      </c>
    </row>
    <row r="11403" spans="1:8">
      <c r="A11403" s="23">
        <v>11400</v>
      </c>
      <c r="B11403" s="23">
        <v>2000</v>
      </c>
      <c r="C11403" s="23">
        <v>0.7</v>
      </c>
      <c r="D11403" s="23">
        <v>10</v>
      </c>
      <c r="E11403" s="23">
        <v>20</v>
      </c>
      <c r="F11403" s="23">
        <v>30</v>
      </c>
      <c r="G11403" s="23">
        <v>0</v>
      </c>
      <c r="H11403" s="25">
        <v>9.6408405300000002</v>
      </c>
    </row>
    <row r="11404" spans="1:8">
      <c r="A11404" s="23">
        <v>11401</v>
      </c>
      <c r="B11404" s="23">
        <v>2000</v>
      </c>
      <c r="C11404" s="23">
        <v>0.7</v>
      </c>
      <c r="D11404" s="23">
        <v>10</v>
      </c>
      <c r="E11404" s="23">
        <v>20</v>
      </c>
      <c r="F11404" s="23">
        <v>30</v>
      </c>
      <c r="G11404" s="23">
        <v>5</v>
      </c>
      <c r="H11404" s="25">
        <v>8.6084642410000001</v>
      </c>
    </row>
    <row r="11405" spans="1:8">
      <c r="A11405" s="23">
        <v>11402</v>
      </c>
      <c r="B11405" s="23">
        <v>2000</v>
      </c>
      <c r="C11405" s="23">
        <v>0.7</v>
      </c>
      <c r="D11405" s="23">
        <v>10</v>
      </c>
      <c r="E11405" s="23">
        <v>20</v>
      </c>
      <c r="F11405" s="23">
        <v>30</v>
      </c>
      <c r="G11405" s="23">
        <v>10</v>
      </c>
      <c r="H11405" s="25">
        <v>8.3969612120000008</v>
      </c>
    </row>
    <row r="11406" spans="1:8">
      <c r="A11406" s="23">
        <v>11403</v>
      </c>
      <c r="B11406" s="23">
        <v>2000</v>
      </c>
      <c r="C11406" s="23">
        <v>0.7</v>
      </c>
      <c r="D11406" s="23">
        <v>10</v>
      </c>
      <c r="E11406" s="23">
        <v>20</v>
      </c>
      <c r="F11406" s="23">
        <v>30</v>
      </c>
      <c r="G11406" s="23">
        <v>40</v>
      </c>
      <c r="H11406" s="25">
        <v>7.9995331759999999</v>
      </c>
    </row>
    <row r="11407" spans="1:8">
      <c r="A11407" s="23">
        <v>11404</v>
      </c>
      <c r="B11407" s="23">
        <v>2000</v>
      </c>
      <c r="C11407" s="23">
        <v>0.7</v>
      </c>
      <c r="D11407" s="23">
        <v>10</v>
      </c>
      <c r="E11407" s="23">
        <v>20</v>
      </c>
      <c r="F11407" s="23">
        <v>30</v>
      </c>
      <c r="G11407" s="23">
        <v>70</v>
      </c>
      <c r="H11407" s="25">
        <v>7.7574543949999999</v>
      </c>
    </row>
    <row r="11408" spans="1:8">
      <c r="A11408" s="23">
        <v>11405</v>
      </c>
      <c r="B11408" s="23">
        <v>2000</v>
      </c>
      <c r="C11408" s="23">
        <v>0.7</v>
      </c>
      <c r="D11408" s="23">
        <v>10</v>
      </c>
      <c r="E11408" s="23">
        <v>20</v>
      </c>
      <c r="F11408" s="23">
        <v>30</v>
      </c>
      <c r="G11408" s="23">
        <v>100</v>
      </c>
      <c r="H11408" s="25">
        <v>7.540650845</v>
      </c>
    </row>
    <row r="11409" spans="1:8">
      <c r="A11409" s="23">
        <v>11406</v>
      </c>
      <c r="B11409" s="23">
        <v>2000</v>
      </c>
      <c r="C11409" s="23">
        <v>0.7</v>
      </c>
      <c r="D11409" s="23">
        <v>10</v>
      </c>
      <c r="E11409" s="23">
        <v>20</v>
      </c>
      <c r="F11409" s="23">
        <v>60</v>
      </c>
      <c r="G11409" s="23">
        <v>0</v>
      </c>
      <c r="H11409" s="25">
        <v>8.9009618760000002</v>
      </c>
    </row>
    <row r="11410" spans="1:8">
      <c r="A11410" s="23">
        <v>11407</v>
      </c>
      <c r="B11410" s="23">
        <v>2000</v>
      </c>
      <c r="C11410" s="23">
        <v>0.7</v>
      </c>
      <c r="D11410" s="23">
        <v>10</v>
      </c>
      <c r="E11410" s="23">
        <v>20</v>
      </c>
      <c r="F11410" s="23">
        <v>60</v>
      </c>
      <c r="G11410" s="23">
        <v>5</v>
      </c>
      <c r="H11410" s="25">
        <v>7.6309704780000001</v>
      </c>
    </row>
    <row r="11411" spans="1:8">
      <c r="A11411" s="23">
        <v>11408</v>
      </c>
      <c r="B11411" s="23">
        <v>2000</v>
      </c>
      <c r="C11411" s="23">
        <v>0.7</v>
      </c>
      <c r="D11411" s="23">
        <v>10</v>
      </c>
      <c r="E11411" s="23">
        <v>20</v>
      </c>
      <c r="F11411" s="23">
        <v>60</v>
      </c>
      <c r="G11411" s="23">
        <v>10</v>
      </c>
      <c r="H11411" s="25">
        <v>7.4025239940000001</v>
      </c>
    </row>
    <row r="11412" spans="1:8">
      <c r="A11412" s="23">
        <v>11409</v>
      </c>
      <c r="B11412" s="23">
        <v>2000</v>
      </c>
      <c r="C11412" s="23">
        <v>0.7</v>
      </c>
      <c r="D11412" s="23">
        <v>10</v>
      </c>
      <c r="E11412" s="23">
        <v>20</v>
      </c>
      <c r="F11412" s="23">
        <v>60</v>
      </c>
      <c r="G11412" s="23">
        <v>40</v>
      </c>
      <c r="H11412" s="25">
        <v>6.9920315740000003</v>
      </c>
    </row>
    <row r="11413" spans="1:8">
      <c r="A11413" s="23">
        <v>11410</v>
      </c>
      <c r="B11413" s="23">
        <v>2000</v>
      </c>
      <c r="C11413" s="23">
        <v>0.7</v>
      </c>
      <c r="D11413" s="23">
        <v>10</v>
      </c>
      <c r="E11413" s="23">
        <v>20</v>
      </c>
      <c r="F11413" s="23">
        <v>60</v>
      </c>
      <c r="G11413" s="23">
        <v>70</v>
      </c>
      <c r="H11413" s="25">
        <v>6.7139282229999999</v>
      </c>
    </row>
    <row r="11414" spans="1:8">
      <c r="A11414" s="23">
        <v>11411</v>
      </c>
      <c r="B11414" s="23">
        <v>2000</v>
      </c>
      <c r="C11414" s="23">
        <v>0.7</v>
      </c>
      <c r="D11414" s="23">
        <v>10</v>
      </c>
      <c r="E11414" s="23">
        <v>20</v>
      </c>
      <c r="F11414" s="23">
        <v>60</v>
      </c>
      <c r="G11414" s="23">
        <v>100</v>
      </c>
      <c r="H11414" s="25">
        <v>6.4846086500000002</v>
      </c>
    </row>
    <row r="11415" spans="1:8">
      <c r="A11415" s="23">
        <v>11412</v>
      </c>
      <c r="B11415" s="23">
        <v>2000</v>
      </c>
      <c r="C11415" s="23">
        <v>0.7</v>
      </c>
      <c r="D11415" s="23">
        <v>10</v>
      </c>
      <c r="E11415" s="23">
        <v>50</v>
      </c>
      <c r="F11415" s="23">
        <v>0</v>
      </c>
      <c r="G11415" s="23">
        <v>0</v>
      </c>
      <c r="H11415" s="25">
        <v>17.058002470000002</v>
      </c>
    </row>
    <row r="11416" spans="1:8">
      <c r="A11416" s="23">
        <v>11413</v>
      </c>
      <c r="B11416" s="23">
        <v>2000</v>
      </c>
      <c r="C11416" s="23">
        <v>0.7</v>
      </c>
      <c r="D11416" s="23">
        <v>10</v>
      </c>
      <c r="E11416" s="23">
        <v>50</v>
      </c>
      <c r="F11416" s="23">
        <v>0</v>
      </c>
      <c r="G11416" s="23">
        <v>5</v>
      </c>
      <c r="H11416" s="25">
        <v>15.71860886</v>
      </c>
    </row>
    <row r="11417" spans="1:8">
      <c r="A11417" s="23">
        <v>11414</v>
      </c>
      <c r="B11417" s="23">
        <v>2000</v>
      </c>
      <c r="C11417" s="23">
        <v>0.7</v>
      </c>
      <c r="D11417" s="23">
        <v>10</v>
      </c>
      <c r="E11417" s="23">
        <v>50</v>
      </c>
      <c r="F11417" s="23">
        <v>0</v>
      </c>
      <c r="G11417" s="23">
        <v>10</v>
      </c>
      <c r="H11417" s="25">
        <v>15.086280820000001</v>
      </c>
    </row>
    <row r="11418" spans="1:8">
      <c r="A11418" s="23">
        <v>11415</v>
      </c>
      <c r="B11418" s="23">
        <v>2000</v>
      </c>
      <c r="C11418" s="23">
        <v>0.7</v>
      </c>
      <c r="D11418" s="23">
        <v>10</v>
      </c>
      <c r="E11418" s="23">
        <v>50</v>
      </c>
      <c r="F11418" s="23">
        <v>0</v>
      </c>
      <c r="G11418" s="23">
        <v>40</v>
      </c>
      <c r="H11418" s="25">
        <v>13.82129097</v>
      </c>
    </row>
    <row r="11419" spans="1:8">
      <c r="A11419" s="23">
        <v>11416</v>
      </c>
      <c r="B11419" s="23">
        <v>2000</v>
      </c>
      <c r="C11419" s="23">
        <v>0.7</v>
      </c>
      <c r="D11419" s="23">
        <v>10</v>
      </c>
      <c r="E11419" s="23">
        <v>50</v>
      </c>
      <c r="F11419" s="23">
        <v>0</v>
      </c>
      <c r="G11419" s="23">
        <v>70</v>
      </c>
      <c r="H11419" s="25">
        <v>13.02985573</v>
      </c>
    </row>
    <row r="11420" spans="1:8">
      <c r="A11420" s="23">
        <v>11417</v>
      </c>
      <c r="B11420" s="23">
        <v>2000</v>
      </c>
      <c r="C11420" s="23">
        <v>0.7</v>
      </c>
      <c r="D11420" s="23">
        <v>10</v>
      </c>
      <c r="E11420" s="23">
        <v>50</v>
      </c>
      <c r="F11420" s="23">
        <v>0</v>
      </c>
      <c r="G11420" s="23">
        <v>100</v>
      </c>
      <c r="H11420" s="25">
        <v>12.392738339999999</v>
      </c>
    </row>
    <row r="11421" spans="1:8">
      <c r="A11421" s="23">
        <v>11418</v>
      </c>
      <c r="B11421" s="23">
        <v>2000</v>
      </c>
      <c r="C11421" s="23">
        <v>0.7</v>
      </c>
      <c r="D11421" s="23">
        <v>10</v>
      </c>
      <c r="E11421" s="23">
        <v>50</v>
      </c>
      <c r="F11421" s="23">
        <v>30</v>
      </c>
      <c r="G11421" s="23">
        <v>0</v>
      </c>
      <c r="H11421" s="25">
        <v>16.391071320000002</v>
      </c>
    </row>
    <row r="11422" spans="1:8">
      <c r="A11422" s="23">
        <v>11419</v>
      </c>
      <c r="B11422" s="23">
        <v>2000</v>
      </c>
      <c r="C11422" s="23">
        <v>0.7</v>
      </c>
      <c r="D11422" s="23">
        <v>10</v>
      </c>
      <c r="E11422" s="23">
        <v>50</v>
      </c>
      <c r="F11422" s="23">
        <v>30</v>
      </c>
      <c r="G11422" s="23">
        <v>5</v>
      </c>
      <c r="H11422" s="25">
        <v>15.006168369999999</v>
      </c>
    </row>
    <row r="11423" spans="1:8">
      <c r="A11423" s="23">
        <v>11420</v>
      </c>
      <c r="B11423" s="23">
        <v>2000</v>
      </c>
      <c r="C11423" s="23">
        <v>0.7</v>
      </c>
      <c r="D11423" s="23">
        <v>10</v>
      </c>
      <c r="E11423" s="23">
        <v>50</v>
      </c>
      <c r="F11423" s="23">
        <v>30</v>
      </c>
      <c r="G11423" s="23">
        <v>10</v>
      </c>
      <c r="H11423" s="25">
        <v>14.37230396</v>
      </c>
    </row>
    <row r="11424" spans="1:8">
      <c r="A11424" s="23">
        <v>11421</v>
      </c>
      <c r="B11424" s="23">
        <v>2000</v>
      </c>
      <c r="C11424" s="23">
        <v>0.7</v>
      </c>
      <c r="D11424" s="23">
        <v>10</v>
      </c>
      <c r="E11424" s="23">
        <v>50</v>
      </c>
      <c r="F11424" s="23">
        <v>30</v>
      </c>
      <c r="G11424" s="23">
        <v>40</v>
      </c>
      <c r="H11424" s="25">
        <v>13.09663868</v>
      </c>
    </row>
    <row r="11425" spans="1:8">
      <c r="A11425" s="23">
        <v>11422</v>
      </c>
      <c r="B11425" s="23">
        <v>2000</v>
      </c>
      <c r="C11425" s="23">
        <v>0.7</v>
      </c>
      <c r="D11425" s="23">
        <v>10</v>
      </c>
      <c r="E11425" s="23">
        <v>50</v>
      </c>
      <c r="F11425" s="23">
        <v>30</v>
      </c>
      <c r="G11425" s="23">
        <v>70</v>
      </c>
      <c r="H11425" s="25">
        <v>12.335892680000001</v>
      </c>
    </row>
    <row r="11426" spans="1:8">
      <c r="A11426" s="23">
        <v>11423</v>
      </c>
      <c r="B11426" s="23">
        <v>2000</v>
      </c>
      <c r="C11426" s="23">
        <v>0.7</v>
      </c>
      <c r="D11426" s="23">
        <v>10</v>
      </c>
      <c r="E11426" s="23">
        <v>50</v>
      </c>
      <c r="F11426" s="23">
        <v>30</v>
      </c>
      <c r="G11426" s="23">
        <v>100</v>
      </c>
      <c r="H11426" s="25">
        <v>11.68318081</v>
      </c>
    </row>
    <row r="11427" spans="1:8">
      <c r="A11427" s="23">
        <v>11424</v>
      </c>
      <c r="B11427" s="23">
        <v>2000</v>
      </c>
      <c r="C11427" s="23">
        <v>0.7</v>
      </c>
      <c r="D11427" s="23">
        <v>10</v>
      </c>
      <c r="E11427" s="23">
        <v>50</v>
      </c>
      <c r="F11427" s="23">
        <v>60</v>
      </c>
      <c r="G11427" s="23">
        <v>0</v>
      </c>
      <c r="H11427" s="25">
        <v>13.866411210000001</v>
      </c>
    </row>
    <row r="11428" spans="1:8">
      <c r="A11428" s="23">
        <v>11425</v>
      </c>
      <c r="B11428" s="23">
        <v>2000</v>
      </c>
      <c r="C11428" s="23">
        <v>0.7</v>
      </c>
      <c r="D11428" s="23">
        <v>10</v>
      </c>
      <c r="E11428" s="23">
        <v>50</v>
      </c>
      <c r="F11428" s="23">
        <v>60</v>
      </c>
      <c r="G11428" s="23">
        <v>5</v>
      </c>
      <c r="H11428" s="25">
        <v>12.159382819999999</v>
      </c>
    </row>
    <row r="11429" spans="1:8">
      <c r="A11429" s="23">
        <v>11426</v>
      </c>
      <c r="B11429" s="23">
        <v>2000</v>
      </c>
      <c r="C11429" s="23">
        <v>0.7</v>
      </c>
      <c r="D11429" s="23">
        <v>10</v>
      </c>
      <c r="E11429" s="23">
        <v>50</v>
      </c>
      <c r="F11429" s="23">
        <v>60</v>
      </c>
      <c r="G11429" s="23">
        <v>10</v>
      </c>
      <c r="H11429" s="25">
        <v>11.523209570000001</v>
      </c>
    </row>
    <row r="11430" spans="1:8">
      <c r="A11430" s="23">
        <v>11427</v>
      </c>
      <c r="B11430" s="23">
        <v>2000</v>
      </c>
      <c r="C11430" s="23">
        <v>0.7</v>
      </c>
      <c r="D11430" s="23">
        <v>10</v>
      </c>
      <c r="E11430" s="23">
        <v>50</v>
      </c>
      <c r="F11430" s="23">
        <v>60</v>
      </c>
      <c r="G11430" s="23">
        <v>40</v>
      </c>
      <c r="H11430" s="25">
        <v>10.406632419999999</v>
      </c>
    </row>
    <row r="11431" spans="1:8">
      <c r="A11431" s="23">
        <v>11428</v>
      </c>
      <c r="B11431" s="23">
        <v>2000</v>
      </c>
      <c r="C11431" s="23">
        <v>0.7</v>
      </c>
      <c r="D11431" s="23">
        <v>10</v>
      </c>
      <c r="E11431" s="23">
        <v>50</v>
      </c>
      <c r="F11431" s="23">
        <v>60</v>
      </c>
      <c r="G11431" s="23">
        <v>70</v>
      </c>
      <c r="H11431" s="25">
        <v>9.7275810239999991</v>
      </c>
    </row>
    <row r="11432" spans="1:8">
      <c r="A11432" s="23">
        <v>11429</v>
      </c>
      <c r="B11432" s="23">
        <v>2000</v>
      </c>
      <c r="C11432" s="23">
        <v>0.7</v>
      </c>
      <c r="D11432" s="23">
        <v>10</v>
      </c>
      <c r="E11432" s="23">
        <v>50</v>
      </c>
      <c r="F11432" s="23">
        <v>60</v>
      </c>
      <c r="G11432" s="23">
        <v>100</v>
      </c>
      <c r="H11432" s="25">
        <v>9.2086582180000001</v>
      </c>
    </row>
    <row r="11433" spans="1:8">
      <c r="A11433" s="23">
        <v>11430</v>
      </c>
      <c r="B11433" s="23">
        <v>2000</v>
      </c>
      <c r="C11433" s="23">
        <v>0.7</v>
      </c>
      <c r="D11433" s="23">
        <v>50</v>
      </c>
      <c r="E11433" s="23">
        <v>1</v>
      </c>
      <c r="F11433" s="23">
        <v>0</v>
      </c>
      <c r="G11433" s="23">
        <v>0</v>
      </c>
      <c r="H11433" s="25">
        <v>2.4504201409999999</v>
      </c>
    </row>
    <row r="11434" spans="1:8">
      <c r="A11434" s="23">
        <v>11431</v>
      </c>
      <c r="B11434" s="23">
        <v>2000</v>
      </c>
      <c r="C11434" s="23">
        <v>0.7</v>
      </c>
      <c r="D11434" s="23">
        <v>50</v>
      </c>
      <c r="E11434" s="23">
        <v>1</v>
      </c>
      <c r="F11434" s="23">
        <v>0</v>
      </c>
      <c r="G11434" s="23">
        <v>5</v>
      </c>
      <c r="H11434" s="25">
        <v>0</v>
      </c>
    </row>
    <row r="11435" spans="1:8">
      <c r="A11435" s="23">
        <v>11432</v>
      </c>
      <c r="B11435" s="23">
        <v>2000</v>
      </c>
      <c r="C11435" s="23">
        <v>0.7</v>
      </c>
      <c r="D11435" s="23">
        <v>50</v>
      </c>
      <c r="E11435" s="23">
        <v>1</v>
      </c>
      <c r="F11435" s="23">
        <v>0</v>
      </c>
      <c r="G11435" s="23">
        <v>10</v>
      </c>
      <c r="H11435" s="25">
        <v>0</v>
      </c>
    </row>
    <row r="11436" spans="1:8">
      <c r="A11436" s="23">
        <v>11433</v>
      </c>
      <c r="B11436" s="23">
        <v>2000</v>
      </c>
      <c r="C11436" s="23">
        <v>0.7</v>
      </c>
      <c r="D11436" s="23">
        <v>50</v>
      </c>
      <c r="E11436" s="23">
        <v>1</v>
      </c>
      <c r="F11436" s="23">
        <v>0</v>
      </c>
      <c r="G11436" s="23">
        <v>40</v>
      </c>
      <c r="H11436" s="25">
        <v>0</v>
      </c>
    </row>
    <row r="11437" spans="1:8">
      <c r="A11437" s="23">
        <v>11434</v>
      </c>
      <c r="B11437" s="23">
        <v>2000</v>
      </c>
      <c r="C11437" s="23">
        <v>0.7</v>
      </c>
      <c r="D11437" s="23">
        <v>50</v>
      </c>
      <c r="E11437" s="23">
        <v>1</v>
      </c>
      <c r="F11437" s="23">
        <v>0</v>
      </c>
      <c r="G11437" s="23">
        <v>70</v>
      </c>
      <c r="H11437" s="25">
        <v>0</v>
      </c>
    </row>
    <row r="11438" spans="1:8">
      <c r="A11438" s="23">
        <v>11435</v>
      </c>
      <c r="B11438" s="23">
        <v>2000</v>
      </c>
      <c r="C11438" s="23">
        <v>0.7</v>
      </c>
      <c r="D11438" s="23">
        <v>50</v>
      </c>
      <c r="E11438" s="23">
        <v>1</v>
      </c>
      <c r="F11438" s="23">
        <v>0</v>
      </c>
      <c r="G11438" s="23">
        <v>100</v>
      </c>
      <c r="H11438" s="25">
        <v>0</v>
      </c>
    </row>
    <row r="11439" spans="1:8">
      <c r="A11439" s="23">
        <v>11436</v>
      </c>
      <c r="B11439" s="23">
        <v>2000</v>
      </c>
      <c r="C11439" s="23">
        <v>0.7</v>
      </c>
      <c r="D11439" s="23">
        <v>50</v>
      </c>
      <c r="E11439" s="23">
        <v>1</v>
      </c>
      <c r="F11439" s="23">
        <v>30</v>
      </c>
      <c r="G11439" s="23">
        <v>0</v>
      </c>
      <c r="H11439" s="25">
        <v>2.4477372169999998</v>
      </c>
    </row>
    <row r="11440" spans="1:8">
      <c r="A11440" s="23">
        <v>11437</v>
      </c>
      <c r="B11440" s="23">
        <v>2000</v>
      </c>
      <c r="C11440" s="23">
        <v>0.7</v>
      </c>
      <c r="D11440" s="23">
        <v>50</v>
      </c>
      <c r="E11440" s="23">
        <v>1</v>
      </c>
      <c r="F11440" s="23">
        <v>30</v>
      </c>
      <c r="G11440" s="23">
        <v>5</v>
      </c>
      <c r="H11440" s="25">
        <v>0</v>
      </c>
    </row>
    <row r="11441" spans="1:8">
      <c r="A11441" s="23">
        <v>11438</v>
      </c>
      <c r="B11441" s="23">
        <v>2000</v>
      </c>
      <c r="C11441" s="23">
        <v>0.7</v>
      </c>
      <c r="D11441" s="23">
        <v>50</v>
      </c>
      <c r="E11441" s="23">
        <v>1</v>
      </c>
      <c r="F11441" s="23">
        <v>30</v>
      </c>
      <c r="G11441" s="23">
        <v>10</v>
      </c>
      <c r="H11441" s="25">
        <v>0</v>
      </c>
    </row>
    <row r="11442" spans="1:8">
      <c r="A11442" s="23">
        <v>11439</v>
      </c>
      <c r="B11442" s="23">
        <v>2000</v>
      </c>
      <c r="C11442" s="23">
        <v>0.7</v>
      </c>
      <c r="D11442" s="23">
        <v>50</v>
      </c>
      <c r="E11442" s="23">
        <v>1</v>
      </c>
      <c r="F11442" s="23">
        <v>30</v>
      </c>
      <c r="G11442" s="23">
        <v>40</v>
      </c>
      <c r="H11442" s="25">
        <v>0</v>
      </c>
    </row>
    <row r="11443" spans="1:8">
      <c r="A11443" s="23">
        <v>11440</v>
      </c>
      <c r="B11443" s="23">
        <v>2000</v>
      </c>
      <c r="C11443" s="23">
        <v>0.7</v>
      </c>
      <c r="D11443" s="23">
        <v>50</v>
      </c>
      <c r="E11443" s="23">
        <v>1</v>
      </c>
      <c r="F11443" s="23">
        <v>30</v>
      </c>
      <c r="G11443" s="23">
        <v>70</v>
      </c>
      <c r="H11443" s="25">
        <v>0</v>
      </c>
    </row>
    <row r="11444" spans="1:8">
      <c r="A11444" s="23">
        <v>11441</v>
      </c>
      <c r="B11444" s="23">
        <v>2000</v>
      </c>
      <c r="C11444" s="23">
        <v>0.7</v>
      </c>
      <c r="D11444" s="23">
        <v>50</v>
      </c>
      <c r="E11444" s="23">
        <v>1</v>
      </c>
      <c r="F11444" s="23">
        <v>30</v>
      </c>
      <c r="G11444" s="23">
        <v>100</v>
      </c>
      <c r="H11444" s="25">
        <v>0</v>
      </c>
    </row>
    <row r="11445" spans="1:8">
      <c r="A11445" s="23">
        <v>11442</v>
      </c>
      <c r="B11445" s="23">
        <v>2000</v>
      </c>
      <c r="C11445" s="23">
        <v>0.7</v>
      </c>
      <c r="D11445" s="23">
        <v>50</v>
      </c>
      <c r="E11445" s="23">
        <v>1</v>
      </c>
      <c r="F11445" s="23">
        <v>60</v>
      </c>
      <c r="G11445" s="23">
        <v>0</v>
      </c>
      <c r="H11445" s="25">
        <v>2.4338459970000001</v>
      </c>
    </row>
    <row r="11446" spans="1:8">
      <c r="A11446" s="23">
        <v>11443</v>
      </c>
      <c r="B11446" s="23">
        <v>2000</v>
      </c>
      <c r="C11446" s="23">
        <v>0.7</v>
      </c>
      <c r="D11446" s="23">
        <v>50</v>
      </c>
      <c r="E11446" s="23">
        <v>1</v>
      </c>
      <c r="F11446" s="23">
        <v>60</v>
      </c>
      <c r="G11446" s="23">
        <v>5</v>
      </c>
      <c r="H11446" s="25">
        <v>0</v>
      </c>
    </row>
    <row r="11447" spans="1:8">
      <c r="A11447" s="23">
        <v>11444</v>
      </c>
      <c r="B11447" s="23">
        <v>2000</v>
      </c>
      <c r="C11447" s="23">
        <v>0.7</v>
      </c>
      <c r="D11447" s="23">
        <v>50</v>
      </c>
      <c r="E11447" s="23">
        <v>1</v>
      </c>
      <c r="F11447" s="23">
        <v>60</v>
      </c>
      <c r="G11447" s="23">
        <v>10</v>
      </c>
      <c r="H11447" s="25">
        <v>0</v>
      </c>
    </row>
    <row r="11448" spans="1:8">
      <c r="A11448" s="23">
        <v>11445</v>
      </c>
      <c r="B11448" s="23">
        <v>2000</v>
      </c>
      <c r="C11448" s="23">
        <v>0.7</v>
      </c>
      <c r="D11448" s="23">
        <v>50</v>
      </c>
      <c r="E11448" s="23">
        <v>1</v>
      </c>
      <c r="F11448" s="23">
        <v>60</v>
      </c>
      <c r="G11448" s="23">
        <v>40</v>
      </c>
      <c r="H11448" s="25">
        <v>0</v>
      </c>
    </row>
    <row r="11449" spans="1:8">
      <c r="A11449" s="23">
        <v>11446</v>
      </c>
      <c r="B11449" s="23">
        <v>2000</v>
      </c>
      <c r="C11449" s="23">
        <v>0.7</v>
      </c>
      <c r="D11449" s="23">
        <v>50</v>
      </c>
      <c r="E11449" s="23">
        <v>1</v>
      </c>
      <c r="F11449" s="23">
        <v>60</v>
      </c>
      <c r="G11449" s="23">
        <v>70</v>
      </c>
      <c r="H11449" s="25">
        <v>0</v>
      </c>
    </row>
    <row r="11450" spans="1:8">
      <c r="A11450" s="23">
        <v>11447</v>
      </c>
      <c r="B11450" s="23">
        <v>2000</v>
      </c>
      <c r="C11450" s="23">
        <v>0.7</v>
      </c>
      <c r="D11450" s="23">
        <v>50</v>
      </c>
      <c r="E11450" s="23">
        <v>1</v>
      </c>
      <c r="F11450" s="23">
        <v>60</v>
      </c>
      <c r="G11450" s="23">
        <v>100</v>
      </c>
      <c r="H11450" s="25">
        <v>0</v>
      </c>
    </row>
    <row r="11451" spans="1:8">
      <c r="A11451" s="23">
        <v>11448</v>
      </c>
      <c r="B11451" s="23">
        <v>2000</v>
      </c>
      <c r="C11451" s="23">
        <v>0.7</v>
      </c>
      <c r="D11451" s="23">
        <v>50</v>
      </c>
      <c r="E11451" s="23">
        <v>5</v>
      </c>
      <c r="F11451" s="23">
        <v>0</v>
      </c>
      <c r="G11451" s="23">
        <v>0</v>
      </c>
      <c r="H11451" s="25">
        <v>10.658516880000001</v>
      </c>
    </row>
    <row r="11452" spans="1:8">
      <c r="A11452" s="23">
        <v>11449</v>
      </c>
      <c r="B11452" s="23">
        <v>2000</v>
      </c>
      <c r="C11452" s="23">
        <v>0.7</v>
      </c>
      <c r="D11452" s="23">
        <v>50</v>
      </c>
      <c r="E11452" s="23">
        <v>5</v>
      </c>
      <c r="F11452" s="23">
        <v>0</v>
      </c>
      <c r="G11452" s="23">
        <v>5</v>
      </c>
      <c r="H11452" s="25">
        <v>9.8045358660000002</v>
      </c>
    </row>
    <row r="11453" spans="1:8">
      <c r="A11453" s="23">
        <v>11450</v>
      </c>
      <c r="B11453" s="23">
        <v>2000</v>
      </c>
      <c r="C11453" s="23">
        <v>0.7</v>
      </c>
      <c r="D11453" s="23">
        <v>50</v>
      </c>
      <c r="E11453" s="23">
        <v>5</v>
      </c>
      <c r="F11453" s="23">
        <v>0</v>
      </c>
      <c r="G11453" s="23">
        <v>10</v>
      </c>
      <c r="H11453" s="25">
        <v>9.5484161380000003</v>
      </c>
    </row>
    <row r="11454" spans="1:8">
      <c r="A11454" s="23">
        <v>11451</v>
      </c>
      <c r="B11454" s="23">
        <v>2000</v>
      </c>
      <c r="C11454" s="23">
        <v>0.7</v>
      </c>
      <c r="D11454" s="23">
        <v>50</v>
      </c>
      <c r="E11454" s="23">
        <v>5</v>
      </c>
      <c r="F11454" s="23">
        <v>0</v>
      </c>
      <c r="G11454" s="23">
        <v>40</v>
      </c>
      <c r="H11454" s="25">
        <v>9.0941848749999998</v>
      </c>
    </row>
    <row r="11455" spans="1:8">
      <c r="A11455" s="23">
        <v>11452</v>
      </c>
      <c r="B11455" s="23">
        <v>2000</v>
      </c>
      <c r="C11455" s="23">
        <v>0.7</v>
      </c>
      <c r="D11455" s="23">
        <v>50</v>
      </c>
      <c r="E11455" s="23">
        <v>5</v>
      </c>
      <c r="F11455" s="23">
        <v>0</v>
      </c>
      <c r="G11455" s="23">
        <v>70</v>
      </c>
      <c r="H11455" s="25">
        <v>8.7914552690000001</v>
      </c>
    </row>
    <row r="11456" spans="1:8">
      <c r="A11456" s="23">
        <v>11453</v>
      </c>
      <c r="B11456" s="23">
        <v>2000</v>
      </c>
      <c r="C11456" s="23">
        <v>0.7</v>
      </c>
      <c r="D11456" s="23">
        <v>50</v>
      </c>
      <c r="E11456" s="23">
        <v>5</v>
      </c>
      <c r="F11456" s="23">
        <v>0</v>
      </c>
      <c r="G11456" s="23">
        <v>100</v>
      </c>
      <c r="H11456" s="25">
        <v>8.5357189180000006</v>
      </c>
    </row>
    <row r="11457" spans="1:8">
      <c r="A11457" s="23">
        <v>11454</v>
      </c>
      <c r="B11457" s="23">
        <v>2000</v>
      </c>
      <c r="C11457" s="23">
        <v>0.7</v>
      </c>
      <c r="D11457" s="23">
        <v>50</v>
      </c>
      <c r="E11457" s="23">
        <v>5</v>
      </c>
      <c r="F11457" s="23">
        <v>30</v>
      </c>
      <c r="G11457" s="23">
        <v>0</v>
      </c>
      <c r="H11457" s="25">
        <v>10.4641676</v>
      </c>
    </row>
    <row r="11458" spans="1:8">
      <c r="A11458" s="23">
        <v>11455</v>
      </c>
      <c r="B11458" s="23">
        <v>2000</v>
      </c>
      <c r="C11458" s="23">
        <v>0.7</v>
      </c>
      <c r="D11458" s="23">
        <v>50</v>
      </c>
      <c r="E11458" s="23">
        <v>5</v>
      </c>
      <c r="F11458" s="23">
        <v>30</v>
      </c>
      <c r="G11458" s="23">
        <v>5</v>
      </c>
      <c r="H11458" s="25">
        <v>9.5121345519999991</v>
      </c>
    </row>
    <row r="11459" spans="1:8">
      <c r="A11459" s="23">
        <v>11456</v>
      </c>
      <c r="B11459" s="23">
        <v>2000</v>
      </c>
      <c r="C11459" s="23">
        <v>0.7</v>
      </c>
      <c r="D11459" s="23">
        <v>50</v>
      </c>
      <c r="E11459" s="23">
        <v>5</v>
      </c>
      <c r="F11459" s="23">
        <v>30</v>
      </c>
      <c r="G11459" s="23">
        <v>10</v>
      </c>
      <c r="H11459" s="25">
        <v>9.25699234</v>
      </c>
    </row>
    <row r="11460" spans="1:8">
      <c r="A11460" s="23">
        <v>11457</v>
      </c>
      <c r="B11460" s="23">
        <v>2000</v>
      </c>
      <c r="C11460" s="23">
        <v>0.7</v>
      </c>
      <c r="D11460" s="23">
        <v>50</v>
      </c>
      <c r="E11460" s="23">
        <v>5</v>
      </c>
      <c r="F11460" s="23">
        <v>30</v>
      </c>
      <c r="G11460" s="23">
        <v>40</v>
      </c>
      <c r="H11460" s="25">
        <v>8.7786340710000008</v>
      </c>
    </row>
    <row r="11461" spans="1:8">
      <c r="A11461" s="23">
        <v>11458</v>
      </c>
      <c r="B11461" s="23">
        <v>2000</v>
      </c>
      <c r="C11461" s="23">
        <v>0.7</v>
      </c>
      <c r="D11461" s="23">
        <v>50</v>
      </c>
      <c r="E11461" s="23">
        <v>5</v>
      </c>
      <c r="F11461" s="23">
        <v>30</v>
      </c>
      <c r="G11461" s="23">
        <v>70</v>
      </c>
      <c r="H11461" s="25">
        <v>8.4795217510000001</v>
      </c>
    </row>
    <row r="11462" spans="1:8">
      <c r="A11462" s="23">
        <v>11459</v>
      </c>
      <c r="B11462" s="23">
        <v>2000</v>
      </c>
      <c r="C11462" s="23">
        <v>0.7</v>
      </c>
      <c r="D11462" s="23">
        <v>50</v>
      </c>
      <c r="E11462" s="23">
        <v>5</v>
      </c>
      <c r="F11462" s="23">
        <v>30</v>
      </c>
      <c r="G11462" s="23">
        <v>100</v>
      </c>
      <c r="H11462" s="25">
        <v>8.2209043499999996</v>
      </c>
    </row>
    <row r="11463" spans="1:8">
      <c r="A11463" s="23">
        <v>11460</v>
      </c>
      <c r="B11463" s="23">
        <v>2000</v>
      </c>
      <c r="C11463" s="23">
        <v>0.7</v>
      </c>
      <c r="D11463" s="23">
        <v>50</v>
      </c>
      <c r="E11463" s="23">
        <v>5</v>
      </c>
      <c r="F11463" s="23">
        <v>60</v>
      </c>
      <c r="G11463" s="23">
        <v>0</v>
      </c>
      <c r="H11463" s="25">
        <v>9.6045875550000002</v>
      </c>
    </row>
    <row r="11464" spans="1:8">
      <c r="A11464" s="23">
        <v>11461</v>
      </c>
      <c r="B11464" s="23">
        <v>2000</v>
      </c>
      <c r="C11464" s="23">
        <v>0.7</v>
      </c>
      <c r="D11464" s="23">
        <v>50</v>
      </c>
      <c r="E11464" s="23">
        <v>5</v>
      </c>
      <c r="F11464" s="23">
        <v>60</v>
      </c>
      <c r="G11464" s="23">
        <v>5</v>
      </c>
      <c r="H11464" s="25">
        <v>8.3439331049999996</v>
      </c>
    </row>
    <row r="11465" spans="1:8">
      <c r="A11465" s="23">
        <v>11462</v>
      </c>
      <c r="B11465" s="23">
        <v>2000</v>
      </c>
      <c r="C11465" s="23">
        <v>0.7</v>
      </c>
      <c r="D11465" s="23">
        <v>50</v>
      </c>
      <c r="E11465" s="23">
        <v>5</v>
      </c>
      <c r="F11465" s="23">
        <v>60</v>
      </c>
      <c r="G11465" s="23">
        <v>10</v>
      </c>
      <c r="H11465" s="25">
        <v>8.0672807689999999</v>
      </c>
    </row>
    <row r="11466" spans="1:8">
      <c r="A11466" s="23">
        <v>11463</v>
      </c>
      <c r="B11466" s="23">
        <v>2000</v>
      </c>
      <c r="C11466" s="23">
        <v>0.7</v>
      </c>
      <c r="D11466" s="23">
        <v>50</v>
      </c>
      <c r="E11466" s="23">
        <v>5</v>
      </c>
      <c r="F11466" s="23">
        <v>60</v>
      </c>
      <c r="G11466" s="23">
        <v>40</v>
      </c>
      <c r="H11466" s="25">
        <v>7.5877170559999998</v>
      </c>
    </row>
    <row r="11467" spans="1:8">
      <c r="A11467" s="23">
        <v>11464</v>
      </c>
      <c r="B11467" s="23">
        <v>2000</v>
      </c>
      <c r="C11467" s="23">
        <v>0.7</v>
      </c>
      <c r="D11467" s="23">
        <v>50</v>
      </c>
      <c r="E11467" s="23">
        <v>5</v>
      </c>
      <c r="F11467" s="23">
        <v>60</v>
      </c>
      <c r="G11467" s="23">
        <v>70</v>
      </c>
      <c r="H11467" s="25">
        <v>7.265799522</v>
      </c>
    </row>
    <row r="11468" spans="1:8">
      <c r="A11468" s="23">
        <v>11465</v>
      </c>
      <c r="B11468" s="23">
        <v>2000</v>
      </c>
      <c r="C11468" s="23">
        <v>0.7</v>
      </c>
      <c r="D11468" s="23">
        <v>50</v>
      </c>
      <c r="E11468" s="23">
        <v>5</v>
      </c>
      <c r="F11468" s="23">
        <v>60</v>
      </c>
      <c r="G11468" s="23">
        <v>100</v>
      </c>
      <c r="H11468" s="25">
        <v>7.0027513499999996</v>
      </c>
    </row>
    <row r="11469" spans="1:8">
      <c r="A11469" s="23">
        <v>11466</v>
      </c>
      <c r="B11469" s="23">
        <v>2000</v>
      </c>
      <c r="C11469" s="23">
        <v>0.7</v>
      </c>
      <c r="D11469" s="23">
        <v>50</v>
      </c>
      <c r="E11469" s="23">
        <v>10</v>
      </c>
      <c r="F11469" s="23">
        <v>0</v>
      </c>
      <c r="G11469" s="23">
        <v>0</v>
      </c>
      <c r="H11469" s="25">
        <v>16.393791199999999</v>
      </c>
    </row>
    <row r="11470" spans="1:8">
      <c r="A11470" s="23">
        <v>11467</v>
      </c>
      <c r="B11470" s="23">
        <v>2000</v>
      </c>
      <c r="C11470" s="23">
        <v>0.7</v>
      </c>
      <c r="D11470" s="23">
        <v>50</v>
      </c>
      <c r="E11470" s="23">
        <v>10</v>
      </c>
      <c r="F11470" s="23">
        <v>0</v>
      </c>
      <c r="G11470" s="23">
        <v>5</v>
      </c>
      <c r="H11470" s="25">
        <v>15.17036057</v>
      </c>
    </row>
    <row r="11471" spans="1:8">
      <c r="A11471" s="23">
        <v>11468</v>
      </c>
      <c r="B11471" s="23">
        <v>2000</v>
      </c>
      <c r="C11471" s="23">
        <v>0.7</v>
      </c>
      <c r="D11471" s="23">
        <v>50</v>
      </c>
      <c r="E11471" s="23">
        <v>10</v>
      </c>
      <c r="F11471" s="23">
        <v>0</v>
      </c>
      <c r="G11471" s="23">
        <v>10</v>
      </c>
      <c r="H11471" s="25">
        <v>14.59492683</v>
      </c>
    </row>
    <row r="11472" spans="1:8">
      <c r="A11472" s="23">
        <v>11469</v>
      </c>
      <c r="B11472" s="23">
        <v>2000</v>
      </c>
      <c r="C11472" s="23">
        <v>0.7</v>
      </c>
      <c r="D11472" s="23">
        <v>50</v>
      </c>
      <c r="E11472" s="23">
        <v>10</v>
      </c>
      <c r="F11472" s="23">
        <v>0</v>
      </c>
      <c r="G11472" s="23">
        <v>40</v>
      </c>
      <c r="H11472" s="25">
        <v>13.442499160000001</v>
      </c>
    </row>
    <row r="11473" spans="1:8">
      <c r="A11473" s="23">
        <v>11470</v>
      </c>
      <c r="B11473" s="23">
        <v>2000</v>
      </c>
      <c r="C11473" s="23">
        <v>0.7</v>
      </c>
      <c r="D11473" s="23">
        <v>50</v>
      </c>
      <c r="E11473" s="23">
        <v>10</v>
      </c>
      <c r="F11473" s="23">
        <v>0</v>
      </c>
      <c r="G11473" s="23">
        <v>70</v>
      </c>
      <c r="H11473" s="25">
        <v>12.71307564</v>
      </c>
    </row>
    <row r="11474" spans="1:8">
      <c r="A11474" s="23">
        <v>11471</v>
      </c>
      <c r="B11474" s="23">
        <v>2000</v>
      </c>
      <c r="C11474" s="23">
        <v>0.7</v>
      </c>
      <c r="D11474" s="23">
        <v>50</v>
      </c>
      <c r="E11474" s="23">
        <v>10</v>
      </c>
      <c r="F11474" s="23">
        <v>0</v>
      </c>
      <c r="G11474" s="23">
        <v>100</v>
      </c>
      <c r="H11474" s="25">
        <v>12.120882030000001</v>
      </c>
    </row>
    <row r="11475" spans="1:8">
      <c r="A11475" s="23">
        <v>11472</v>
      </c>
      <c r="B11475" s="23">
        <v>2000</v>
      </c>
      <c r="C11475" s="23">
        <v>0.7</v>
      </c>
      <c r="D11475" s="23">
        <v>50</v>
      </c>
      <c r="E11475" s="23">
        <v>10</v>
      </c>
      <c r="F11475" s="23">
        <v>30</v>
      </c>
      <c r="G11475" s="23">
        <v>0</v>
      </c>
      <c r="H11475" s="25">
        <v>15.80395508</v>
      </c>
    </row>
    <row r="11476" spans="1:8">
      <c r="A11476" s="23">
        <v>11473</v>
      </c>
      <c r="B11476" s="23">
        <v>2000</v>
      </c>
      <c r="C11476" s="23">
        <v>0.7</v>
      </c>
      <c r="D11476" s="23">
        <v>50</v>
      </c>
      <c r="E11476" s="23">
        <v>10</v>
      </c>
      <c r="F11476" s="23">
        <v>30</v>
      </c>
      <c r="G11476" s="23">
        <v>5</v>
      </c>
      <c r="H11476" s="25">
        <v>14.524247170000001</v>
      </c>
    </row>
    <row r="11477" spans="1:8">
      <c r="A11477" s="23">
        <v>11474</v>
      </c>
      <c r="B11477" s="23">
        <v>2000</v>
      </c>
      <c r="C11477" s="23">
        <v>0.7</v>
      </c>
      <c r="D11477" s="23">
        <v>50</v>
      </c>
      <c r="E11477" s="23">
        <v>10</v>
      </c>
      <c r="F11477" s="23">
        <v>30</v>
      </c>
      <c r="G11477" s="23">
        <v>10</v>
      </c>
      <c r="H11477" s="25">
        <v>13.943345069999999</v>
      </c>
    </row>
    <row r="11478" spans="1:8">
      <c r="A11478" s="23">
        <v>11475</v>
      </c>
      <c r="B11478" s="23">
        <v>2000</v>
      </c>
      <c r="C11478" s="23">
        <v>0.7</v>
      </c>
      <c r="D11478" s="23">
        <v>50</v>
      </c>
      <c r="E11478" s="23">
        <v>10</v>
      </c>
      <c r="F11478" s="23">
        <v>30</v>
      </c>
      <c r="G11478" s="23">
        <v>40</v>
      </c>
      <c r="H11478" s="25">
        <v>12.771598819999999</v>
      </c>
    </row>
    <row r="11479" spans="1:8">
      <c r="A11479" s="23">
        <v>11476</v>
      </c>
      <c r="B11479" s="23">
        <v>2000</v>
      </c>
      <c r="C11479" s="23">
        <v>0.7</v>
      </c>
      <c r="D11479" s="23">
        <v>50</v>
      </c>
      <c r="E11479" s="23">
        <v>10</v>
      </c>
      <c r="F11479" s="23">
        <v>30</v>
      </c>
      <c r="G11479" s="23">
        <v>70</v>
      </c>
      <c r="H11479" s="25">
        <v>12.06017304</v>
      </c>
    </row>
    <row r="11480" spans="1:8">
      <c r="A11480" s="23">
        <v>11477</v>
      </c>
      <c r="B11480" s="23">
        <v>2000</v>
      </c>
      <c r="C11480" s="23">
        <v>0.7</v>
      </c>
      <c r="D11480" s="23">
        <v>50</v>
      </c>
      <c r="E11480" s="23">
        <v>10</v>
      </c>
      <c r="F11480" s="23">
        <v>30</v>
      </c>
      <c r="G11480" s="23">
        <v>100</v>
      </c>
      <c r="H11480" s="25">
        <v>11.453259470000001</v>
      </c>
    </row>
    <row r="11481" spans="1:8">
      <c r="A11481" s="23">
        <v>11478</v>
      </c>
      <c r="B11481" s="23">
        <v>2000</v>
      </c>
      <c r="C11481" s="23">
        <v>0.7</v>
      </c>
      <c r="D11481" s="23">
        <v>50</v>
      </c>
      <c r="E11481" s="23">
        <v>10</v>
      </c>
      <c r="F11481" s="23">
        <v>60</v>
      </c>
      <c r="G11481" s="23">
        <v>0</v>
      </c>
      <c r="H11481" s="25">
        <v>13.523729319999999</v>
      </c>
    </row>
    <row r="11482" spans="1:8">
      <c r="A11482" s="23">
        <v>11479</v>
      </c>
      <c r="B11482" s="23">
        <v>2000</v>
      </c>
      <c r="C11482" s="23">
        <v>0.7</v>
      </c>
      <c r="D11482" s="23">
        <v>50</v>
      </c>
      <c r="E11482" s="23">
        <v>10</v>
      </c>
      <c r="F11482" s="23">
        <v>60</v>
      </c>
      <c r="G11482" s="23">
        <v>5</v>
      </c>
      <c r="H11482" s="25">
        <v>11.88768101</v>
      </c>
    </row>
    <row r="11483" spans="1:8">
      <c r="A11483" s="23">
        <v>11480</v>
      </c>
      <c r="B11483" s="23">
        <v>2000</v>
      </c>
      <c r="C11483" s="23">
        <v>0.7</v>
      </c>
      <c r="D11483" s="23">
        <v>50</v>
      </c>
      <c r="E11483" s="23">
        <v>10</v>
      </c>
      <c r="F11483" s="23">
        <v>60</v>
      </c>
      <c r="G11483" s="23">
        <v>10</v>
      </c>
      <c r="H11483" s="25">
        <v>11.29355621</v>
      </c>
    </row>
    <row r="11484" spans="1:8">
      <c r="A11484" s="23">
        <v>11481</v>
      </c>
      <c r="B11484" s="23">
        <v>2000</v>
      </c>
      <c r="C11484" s="23">
        <v>0.7</v>
      </c>
      <c r="D11484" s="23">
        <v>50</v>
      </c>
      <c r="E11484" s="23">
        <v>10</v>
      </c>
      <c r="F11484" s="23">
        <v>60</v>
      </c>
      <c r="G11484" s="23">
        <v>40</v>
      </c>
      <c r="H11484" s="25">
        <v>10.22838688</v>
      </c>
    </row>
    <row r="11485" spans="1:8">
      <c r="A11485" s="23">
        <v>11482</v>
      </c>
      <c r="B11485" s="23">
        <v>2000</v>
      </c>
      <c r="C11485" s="23">
        <v>0.7</v>
      </c>
      <c r="D11485" s="23">
        <v>50</v>
      </c>
      <c r="E11485" s="23">
        <v>10</v>
      </c>
      <c r="F11485" s="23">
        <v>60</v>
      </c>
      <c r="G11485" s="23">
        <v>70</v>
      </c>
      <c r="H11485" s="25">
        <v>9.5933685299999993</v>
      </c>
    </row>
    <row r="11486" spans="1:8">
      <c r="A11486" s="23">
        <v>11483</v>
      </c>
      <c r="B11486" s="23">
        <v>2000</v>
      </c>
      <c r="C11486" s="23">
        <v>0.7</v>
      </c>
      <c r="D11486" s="23">
        <v>50</v>
      </c>
      <c r="E11486" s="23">
        <v>10</v>
      </c>
      <c r="F11486" s="23">
        <v>60</v>
      </c>
      <c r="G11486" s="23">
        <v>100</v>
      </c>
      <c r="H11486" s="25">
        <v>9.1043224330000001</v>
      </c>
    </row>
    <row r="11487" spans="1:8">
      <c r="A11487" s="23">
        <v>11484</v>
      </c>
      <c r="B11487" s="23">
        <v>2000</v>
      </c>
      <c r="C11487" s="23">
        <v>0.7</v>
      </c>
      <c r="D11487" s="23">
        <v>50</v>
      </c>
      <c r="E11487" s="23">
        <v>20</v>
      </c>
      <c r="F11487" s="23">
        <v>0</v>
      </c>
      <c r="G11487" s="23">
        <v>0</v>
      </c>
      <c r="H11487" s="25">
        <v>21.038171770000002</v>
      </c>
    </row>
    <row r="11488" spans="1:8">
      <c r="A11488" s="23">
        <v>11485</v>
      </c>
      <c r="B11488" s="23">
        <v>2000</v>
      </c>
      <c r="C11488" s="23">
        <v>0.7</v>
      </c>
      <c r="D11488" s="23">
        <v>50</v>
      </c>
      <c r="E11488" s="23">
        <v>20</v>
      </c>
      <c r="F11488" s="23">
        <v>0</v>
      </c>
      <c r="G11488" s="23">
        <v>5</v>
      </c>
      <c r="H11488" s="25">
        <v>19.219165799999999</v>
      </c>
    </row>
    <row r="11489" spans="1:8">
      <c r="A11489" s="23">
        <v>11486</v>
      </c>
      <c r="B11489" s="23">
        <v>2000</v>
      </c>
      <c r="C11489" s="23">
        <v>0.7</v>
      </c>
      <c r="D11489" s="23">
        <v>50</v>
      </c>
      <c r="E11489" s="23">
        <v>20</v>
      </c>
      <c r="F11489" s="23">
        <v>0</v>
      </c>
      <c r="G11489" s="23">
        <v>10</v>
      </c>
      <c r="H11489" s="25">
        <v>18.326627729999998</v>
      </c>
    </row>
    <row r="11490" spans="1:8">
      <c r="A11490" s="23">
        <v>11487</v>
      </c>
      <c r="B11490" s="23">
        <v>2000</v>
      </c>
      <c r="C11490" s="23">
        <v>0.7</v>
      </c>
      <c r="D11490" s="23">
        <v>50</v>
      </c>
      <c r="E11490" s="23">
        <v>20</v>
      </c>
      <c r="F11490" s="23">
        <v>0</v>
      </c>
      <c r="G11490" s="23">
        <v>40</v>
      </c>
      <c r="H11490" s="25">
        <v>16.45478821</v>
      </c>
    </row>
    <row r="11491" spans="1:8">
      <c r="A11491" s="23">
        <v>11488</v>
      </c>
      <c r="B11491" s="23">
        <v>2000</v>
      </c>
      <c r="C11491" s="23">
        <v>0.7</v>
      </c>
      <c r="D11491" s="23">
        <v>50</v>
      </c>
      <c r="E11491" s="23">
        <v>20</v>
      </c>
      <c r="F11491" s="23">
        <v>0</v>
      </c>
      <c r="G11491" s="23">
        <v>70</v>
      </c>
      <c r="H11491" s="25">
        <v>15.365914350000001</v>
      </c>
    </row>
    <row r="11492" spans="1:8">
      <c r="A11492" s="23">
        <v>11489</v>
      </c>
      <c r="B11492" s="23">
        <v>2000</v>
      </c>
      <c r="C11492" s="23">
        <v>0.7</v>
      </c>
      <c r="D11492" s="23">
        <v>50</v>
      </c>
      <c r="E11492" s="23">
        <v>20</v>
      </c>
      <c r="F11492" s="23">
        <v>0</v>
      </c>
      <c r="G11492" s="23">
        <v>100</v>
      </c>
      <c r="H11492" s="25">
        <v>14.43767738</v>
      </c>
    </row>
    <row r="11493" spans="1:8">
      <c r="A11493" s="23">
        <v>11490</v>
      </c>
      <c r="B11493" s="23">
        <v>2000</v>
      </c>
      <c r="C11493" s="23">
        <v>0.7</v>
      </c>
      <c r="D11493" s="23">
        <v>50</v>
      </c>
      <c r="E11493" s="23">
        <v>20</v>
      </c>
      <c r="F11493" s="23">
        <v>30</v>
      </c>
      <c r="G11493" s="23">
        <v>0</v>
      </c>
      <c r="H11493" s="25">
        <v>19.969951630000001</v>
      </c>
    </row>
    <row r="11494" spans="1:8">
      <c r="A11494" s="23">
        <v>11491</v>
      </c>
      <c r="B11494" s="23">
        <v>2000</v>
      </c>
      <c r="C11494" s="23">
        <v>0.7</v>
      </c>
      <c r="D11494" s="23">
        <v>50</v>
      </c>
      <c r="E11494" s="23">
        <v>20</v>
      </c>
      <c r="F11494" s="23">
        <v>30</v>
      </c>
      <c r="G11494" s="23">
        <v>5</v>
      </c>
      <c r="H11494" s="25">
        <v>18.18337631</v>
      </c>
    </row>
    <row r="11495" spans="1:8">
      <c r="A11495" s="23">
        <v>11492</v>
      </c>
      <c r="B11495" s="23">
        <v>2000</v>
      </c>
      <c r="C11495" s="23">
        <v>0.7</v>
      </c>
      <c r="D11495" s="23">
        <v>50</v>
      </c>
      <c r="E11495" s="23">
        <v>20</v>
      </c>
      <c r="F11495" s="23">
        <v>30</v>
      </c>
      <c r="G11495" s="23">
        <v>10</v>
      </c>
      <c r="H11495" s="25">
        <v>17.268466950000001</v>
      </c>
    </row>
    <row r="11496" spans="1:8">
      <c r="A11496" s="23">
        <v>11493</v>
      </c>
      <c r="B11496" s="23">
        <v>2000</v>
      </c>
      <c r="C11496" s="23">
        <v>0.7</v>
      </c>
      <c r="D11496" s="23">
        <v>50</v>
      </c>
      <c r="E11496" s="23">
        <v>20</v>
      </c>
      <c r="F11496" s="23">
        <v>30</v>
      </c>
      <c r="G11496" s="23">
        <v>40</v>
      </c>
      <c r="H11496" s="25">
        <v>15.4816246</v>
      </c>
    </row>
    <row r="11497" spans="1:8">
      <c r="A11497" s="23">
        <v>11494</v>
      </c>
      <c r="B11497" s="23">
        <v>2000</v>
      </c>
      <c r="C11497" s="23">
        <v>0.7</v>
      </c>
      <c r="D11497" s="23">
        <v>50</v>
      </c>
      <c r="E11497" s="23">
        <v>20</v>
      </c>
      <c r="F11497" s="23">
        <v>30</v>
      </c>
      <c r="G11497" s="23">
        <v>70</v>
      </c>
      <c r="H11497" s="25">
        <v>14.38848305</v>
      </c>
    </row>
    <row r="11498" spans="1:8">
      <c r="A11498" s="23">
        <v>11495</v>
      </c>
      <c r="B11498" s="23">
        <v>2000</v>
      </c>
      <c r="C11498" s="23">
        <v>0.7</v>
      </c>
      <c r="D11498" s="23">
        <v>50</v>
      </c>
      <c r="E11498" s="23">
        <v>20</v>
      </c>
      <c r="F11498" s="23">
        <v>30</v>
      </c>
      <c r="G11498" s="23">
        <v>100</v>
      </c>
      <c r="H11498" s="25">
        <v>13.51146698</v>
      </c>
    </row>
    <row r="11499" spans="1:8">
      <c r="A11499" s="23">
        <v>11496</v>
      </c>
      <c r="B11499" s="23">
        <v>2000</v>
      </c>
      <c r="C11499" s="23">
        <v>0.7</v>
      </c>
      <c r="D11499" s="23">
        <v>50</v>
      </c>
      <c r="E11499" s="23">
        <v>20</v>
      </c>
      <c r="F11499" s="23">
        <v>60</v>
      </c>
      <c r="G11499" s="23">
        <v>0</v>
      </c>
      <c r="H11499" s="25">
        <v>16.22588348</v>
      </c>
    </row>
    <row r="11500" spans="1:8">
      <c r="A11500" s="23">
        <v>11497</v>
      </c>
      <c r="B11500" s="23">
        <v>2000</v>
      </c>
      <c r="C11500" s="23">
        <v>0.7</v>
      </c>
      <c r="D11500" s="23">
        <v>50</v>
      </c>
      <c r="E11500" s="23">
        <v>20</v>
      </c>
      <c r="F11500" s="23">
        <v>60</v>
      </c>
      <c r="G11500" s="23">
        <v>5</v>
      </c>
      <c r="H11500" s="25">
        <v>14.202939990000001</v>
      </c>
    </row>
    <row r="11501" spans="1:8">
      <c r="A11501" s="23">
        <v>11498</v>
      </c>
      <c r="B11501" s="23">
        <v>2000</v>
      </c>
      <c r="C11501" s="23">
        <v>0.7</v>
      </c>
      <c r="D11501" s="23">
        <v>50</v>
      </c>
      <c r="E11501" s="23">
        <v>20</v>
      </c>
      <c r="F11501" s="23">
        <v>60</v>
      </c>
      <c r="G11501" s="23">
        <v>10</v>
      </c>
      <c r="H11501" s="25">
        <v>13.3969717</v>
      </c>
    </row>
    <row r="11502" spans="1:8">
      <c r="A11502" s="23">
        <v>11499</v>
      </c>
      <c r="B11502" s="23">
        <v>2000</v>
      </c>
      <c r="C11502" s="23">
        <v>0.7</v>
      </c>
      <c r="D11502" s="23">
        <v>50</v>
      </c>
      <c r="E11502" s="23">
        <v>20</v>
      </c>
      <c r="F11502" s="23">
        <v>60</v>
      </c>
      <c r="G11502" s="23">
        <v>40</v>
      </c>
      <c r="H11502" s="25">
        <v>11.91768551</v>
      </c>
    </row>
    <row r="11503" spans="1:8">
      <c r="A11503" s="23">
        <v>11500</v>
      </c>
      <c r="B11503" s="23">
        <v>2000</v>
      </c>
      <c r="C11503" s="23">
        <v>0.7</v>
      </c>
      <c r="D11503" s="23">
        <v>50</v>
      </c>
      <c r="E11503" s="23">
        <v>20</v>
      </c>
      <c r="F11503" s="23">
        <v>60</v>
      </c>
      <c r="G11503" s="23">
        <v>70</v>
      </c>
      <c r="H11503" s="25">
        <v>11.0117197</v>
      </c>
    </row>
    <row r="11504" spans="1:8">
      <c r="A11504" s="23">
        <v>11501</v>
      </c>
      <c r="B11504" s="23">
        <v>2000</v>
      </c>
      <c r="C11504" s="23">
        <v>0.7</v>
      </c>
      <c r="D11504" s="23">
        <v>50</v>
      </c>
      <c r="E11504" s="23">
        <v>20</v>
      </c>
      <c r="F11504" s="23">
        <v>60</v>
      </c>
      <c r="G11504" s="23">
        <v>100</v>
      </c>
      <c r="H11504" s="25">
        <v>10.33035469</v>
      </c>
    </row>
    <row r="11505" spans="1:8">
      <c r="A11505" s="23">
        <v>11502</v>
      </c>
      <c r="B11505" s="23">
        <v>2000</v>
      </c>
      <c r="C11505" s="23">
        <v>0.7</v>
      </c>
      <c r="D11505" s="23">
        <v>50</v>
      </c>
      <c r="E11505" s="23">
        <v>50</v>
      </c>
      <c r="F11505" s="23">
        <v>0</v>
      </c>
      <c r="G11505" s="23">
        <v>0</v>
      </c>
      <c r="H11505" s="25">
        <v>24.42163467</v>
      </c>
    </row>
    <row r="11506" spans="1:8">
      <c r="A11506" s="23">
        <v>11503</v>
      </c>
      <c r="B11506" s="23">
        <v>2000</v>
      </c>
      <c r="C11506" s="23">
        <v>0.7</v>
      </c>
      <c r="D11506" s="23">
        <v>50</v>
      </c>
      <c r="E11506" s="23">
        <v>50</v>
      </c>
      <c r="F11506" s="23">
        <v>0</v>
      </c>
      <c r="G11506" s="23">
        <v>5</v>
      </c>
      <c r="H11506" s="25">
        <v>22.150592799999998</v>
      </c>
    </row>
    <row r="11507" spans="1:8">
      <c r="A11507" s="23">
        <v>11504</v>
      </c>
      <c r="B11507" s="23">
        <v>2000</v>
      </c>
      <c r="C11507" s="23">
        <v>0.7</v>
      </c>
      <c r="D11507" s="23">
        <v>50</v>
      </c>
      <c r="E11507" s="23">
        <v>50</v>
      </c>
      <c r="F11507" s="23">
        <v>0</v>
      </c>
      <c r="G11507" s="23">
        <v>10</v>
      </c>
      <c r="H11507" s="25">
        <v>20.921119690000001</v>
      </c>
    </row>
    <row r="11508" spans="1:8">
      <c r="A11508" s="23">
        <v>11505</v>
      </c>
      <c r="B11508" s="23">
        <v>2000</v>
      </c>
      <c r="C11508" s="23">
        <v>0.7</v>
      </c>
      <c r="D11508" s="23">
        <v>50</v>
      </c>
      <c r="E11508" s="23">
        <v>50</v>
      </c>
      <c r="F11508" s="23">
        <v>0</v>
      </c>
      <c r="G11508" s="23">
        <v>40</v>
      </c>
      <c r="H11508" s="25">
        <v>18.47483635</v>
      </c>
    </row>
    <row r="11509" spans="1:8">
      <c r="A11509" s="23">
        <v>11506</v>
      </c>
      <c r="B11509" s="23">
        <v>2000</v>
      </c>
      <c r="C11509" s="23">
        <v>0.7</v>
      </c>
      <c r="D11509" s="23">
        <v>50</v>
      </c>
      <c r="E11509" s="23">
        <v>50</v>
      </c>
      <c r="F11509" s="23">
        <v>0</v>
      </c>
      <c r="G11509" s="23">
        <v>70</v>
      </c>
      <c r="H11509" s="25">
        <v>17.089723589999998</v>
      </c>
    </row>
    <row r="11510" spans="1:8">
      <c r="A11510" s="23">
        <v>11507</v>
      </c>
      <c r="B11510" s="23">
        <v>2000</v>
      </c>
      <c r="C11510" s="23">
        <v>0.7</v>
      </c>
      <c r="D11510" s="23">
        <v>50</v>
      </c>
      <c r="E11510" s="23">
        <v>50</v>
      </c>
      <c r="F11510" s="23">
        <v>0</v>
      </c>
      <c r="G11510" s="23">
        <v>100</v>
      </c>
      <c r="H11510" s="25">
        <v>15.991576200000001</v>
      </c>
    </row>
    <row r="11511" spans="1:8">
      <c r="A11511" s="23">
        <v>11508</v>
      </c>
      <c r="B11511" s="23">
        <v>2000</v>
      </c>
      <c r="C11511" s="23">
        <v>0.7</v>
      </c>
      <c r="D11511" s="23">
        <v>50</v>
      </c>
      <c r="E11511" s="23">
        <v>50</v>
      </c>
      <c r="F11511" s="23">
        <v>30</v>
      </c>
      <c r="G11511" s="23">
        <v>0</v>
      </c>
      <c r="H11511" s="25">
        <v>22.990949629999999</v>
      </c>
    </row>
    <row r="11512" spans="1:8">
      <c r="A11512" s="23">
        <v>11509</v>
      </c>
      <c r="B11512" s="23">
        <v>2000</v>
      </c>
      <c r="C11512" s="23">
        <v>0.7</v>
      </c>
      <c r="D11512" s="23">
        <v>50</v>
      </c>
      <c r="E11512" s="23">
        <v>50</v>
      </c>
      <c r="F11512" s="23">
        <v>30</v>
      </c>
      <c r="G11512" s="23">
        <v>5</v>
      </c>
      <c r="H11512" s="25">
        <v>20.67915344</v>
      </c>
    </row>
    <row r="11513" spans="1:8">
      <c r="A11513" s="23">
        <v>11510</v>
      </c>
      <c r="B11513" s="23">
        <v>2000</v>
      </c>
      <c r="C11513" s="23">
        <v>0.7</v>
      </c>
      <c r="D11513" s="23">
        <v>50</v>
      </c>
      <c r="E11513" s="23">
        <v>50</v>
      </c>
      <c r="F11513" s="23">
        <v>30</v>
      </c>
      <c r="G11513" s="23">
        <v>10</v>
      </c>
      <c r="H11513" s="25">
        <v>19.534128190000001</v>
      </c>
    </row>
    <row r="11514" spans="1:8">
      <c r="A11514" s="23">
        <v>11511</v>
      </c>
      <c r="B11514" s="23">
        <v>2000</v>
      </c>
      <c r="C11514" s="23">
        <v>0.7</v>
      </c>
      <c r="D11514" s="23">
        <v>50</v>
      </c>
      <c r="E11514" s="23">
        <v>50</v>
      </c>
      <c r="F11514" s="23">
        <v>30</v>
      </c>
      <c r="G11514" s="23">
        <v>40</v>
      </c>
      <c r="H11514" s="25">
        <v>17.250549320000001</v>
      </c>
    </row>
    <row r="11515" spans="1:8">
      <c r="A11515" s="23">
        <v>11512</v>
      </c>
      <c r="B11515" s="23">
        <v>2000</v>
      </c>
      <c r="C11515" s="23">
        <v>0.7</v>
      </c>
      <c r="D11515" s="23">
        <v>50</v>
      </c>
      <c r="E11515" s="23">
        <v>50</v>
      </c>
      <c r="F11515" s="23">
        <v>30</v>
      </c>
      <c r="G11515" s="23">
        <v>70</v>
      </c>
      <c r="H11515" s="25">
        <v>15.95676231</v>
      </c>
    </row>
    <row r="11516" spans="1:8">
      <c r="A11516" s="23">
        <v>11513</v>
      </c>
      <c r="B11516" s="23">
        <v>2000</v>
      </c>
      <c r="C11516" s="23">
        <v>0.7</v>
      </c>
      <c r="D11516" s="23">
        <v>50</v>
      </c>
      <c r="E11516" s="23">
        <v>50</v>
      </c>
      <c r="F11516" s="23">
        <v>30</v>
      </c>
      <c r="G11516" s="23">
        <v>100</v>
      </c>
      <c r="H11516" s="25">
        <v>14.849519730000001</v>
      </c>
    </row>
    <row r="11517" spans="1:8">
      <c r="A11517" s="23">
        <v>11514</v>
      </c>
      <c r="B11517" s="23">
        <v>2000</v>
      </c>
      <c r="C11517" s="23">
        <v>0.7</v>
      </c>
      <c r="D11517" s="23">
        <v>50</v>
      </c>
      <c r="E11517" s="23">
        <v>50</v>
      </c>
      <c r="F11517" s="23">
        <v>60</v>
      </c>
      <c r="G11517" s="23">
        <v>0</v>
      </c>
      <c r="H11517" s="25">
        <v>18.018306729999999</v>
      </c>
    </row>
    <row r="11518" spans="1:8">
      <c r="A11518" s="23">
        <v>11515</v>
      </c>
      <c r="B11518" s="23">
        <v>2000</v>
      </c>
      <c r="C11518" s="23">
        <v>0.7</v>
      </c>
      <c r="D11518" s="23">
        <v>50</v>
      </c>
      <c r="E11518" s="23">
        <v>50</v>
      </c>
      <c r="F11518" s="23">
        <v>60</v>
      </c>
      <c r="G11518" s="23">
        <v>5</v>
      </c>
      <c r="H11518" s="25">
        <v>15.77013588</v>
      </c>
    </row>
    <row r="11519" spans="1:8">
      <c r="A11519" s="23">
        <v>11516</v>
      </c>
      <c r="B11519" s="23">
        <v>2000</v>
      </c>
      <c r="C11519" s="23">
        <v>0.7</v>
      </c>
      <c r="D11519" s="23">
        <v>50</v>
      </c>
      <c r="E11519" s="23">
        <v>50</v>
      </c>
      <c r="F11519" s="23">
        <v>60</v>
      </c>
      <c r="G11519" s="23">
        <v>10</v>
      </c>
      <c r="H11519" s="25">
        <v>14.768846509999999</v>
      </c>
    </row>
    <row r="11520" spans="1:8">
      <c r="A11520" s="23">
        <v>11517</v>
      </c>
      <c r="B11520" s="23">
        <v>2000</v>
      </c>
      <c r="C11520" s="23">
        <v>0.7</v>
      </c>
      <c r="D11520" s="23">
        <v>50</v>
      </c>
      <c r="E11520" s="23">
        <v>50</v>
      </c>
      <c r="F11520" s="23">
        <v>60</v>
      </c>
      <c r="G11520" s="23">
        <v>40</v>
      </c>
      <c r="H11520" s="25">
        <v>12.794530869999999</v>
      </c>
    </row>
    <row r="11521" spans="1:8">
      <c r="A11521" s="23">
        <v>11518</v>
      </c>
      <c r="B11521" s="23">
        <v>2000</v>
      </c>
      <c r="C11521" s="23">
        <v>0.7</v>
      </c>
      <c r="D11521" s="23">
        <v>50</v>
      </c>
      <c r="E11521" s="23">
        <v>50</v>
      </c>
      <c r="F11521" s="23">
        <v>60</v>
      </c>
      <c r="G11521" s="23">
        <v>70</v>
      </c>
      <c r="H11521" s="25">
        <v>11.73068142</v>
      </c>
    </row>
    <row r="11522" spans="1:8">
      <c r="A11522" s="23">
        <v>11519</v>
      </c>
      <c r="B11522" s="23">
        <v>2000</v>
      </c>
      <c r="C11522" s="23">
        <v>0.7</v>
      </c>
      <c r="D11522" s="23">
        <v>50</v>
      </c>
      <c r="E11522" s="23">
        <v>50</v>
      </c>
      <c r="F11522" s="23">
        <v>60</v>
      </c>
      <c r="G11522" s="23">
        <v>100</v>
      </c>
      <c r="H11522" s="25">
        <v>10.925505640000001</v>
      </c>
    </row>
    <row r="11523" spans="1:8">
      <c r="A11523" s="23">
        <v>11520</v>
      </c>
      <c r="B11523" s="23">
        <v>2000</v>
      </c>
      <c r="C11523" s="23">
        <v>0.7</v>
      </c>
      <c r="D11523" s="23">
        <v>100</v>
      </c>
      <c r="E11523" s="23">
        <v>1</v>
      </c>
      <c r="F11523" s="23">
        <v>0</v>
      </c>
      <c r="G11523" s="23">
        <v>0</v>
      </c>
      <c r="H11523" s="25">
        <v>4.3862981799999998</v>
      </c>
    </row>
    <row r="11524" spans="1:8">
      <c r="A11524" s="23">
        <v>11521</v>
      </c>
      <c r="B11524" s="23">
        <v>2000</v>
      </c>
      <c r="C11524" s="23">
        <v>0.7</v>
      </c>
      <c r="D11524" s="23">
        <v>100</v>
      </c>
      <c r="E11524" s="23">
        <v>1</v>
      </c>
      <c r="F11524" s="23">
        <v>0</v>
      </c>
      <c r="G11524" s="23">
        <v>5</v>
      </c>
      <c r="H11524" s="25">
        <v>3.3076272009999999</v>
      </c>
    </row>
    <row r="11525" spans="1:8">
      <c r="A11525" s="23">
        <v>11522</v>
      </c>
      <c r="B11525" s="23">
        <v>2000</v>
      </c>
      <c r="C11525" s="23">
        <v>0.7</v>
      </c>
      <c r="D11525" s="23">
        <v>100</v>
      </c>
      <c r="E11525" s="23">
        <v>1</v>
      </c>
      <c r="F11525" s="23">
        <v>0</v>
      </c>
      <c r="G11525" s="23">
        <v>10</v>
      </c>
      <c r="H11525" s="25">
        <v>3.2787179950000001</v>
      </c>
    </row>
    <row r="11526" spans="1:8">
      <c r="A11526" s="23">
        <v>11523</v>
      </c>
      <c r="B11526" s="23">
        <v>2000</v>
      </c>
      <c r="C11526" s="23">
        <v>0.7</v>
      </c>
      <c r="D11526" s="23">
        <v>100</v>
      </c>
      <c r="E11526" s="23">
        <v>1</v>
      </c>
      <c r="F11526" s="23">
        <v>0</v>
      </c>
      <c r="G11526" s="23">
        <v>40</v>
      </c>
      <c r="H11526" s="25">
        <v>3.227092743</v>
      </c>
    </row>
    <row r="11527" spans="1:8">
      <c r="A11527" s="23">
        <v>11524</v>
      </c>
      <c r="B11527" s="23">
        <v>2000</v>
      </c>
      <c r="C11527" s="23">
        <v>0.7</v>
      </c>
      <c r="D11527" s="23">
        <v>100</v>
      </c>
      <c r="E11527" s="23">
        <v>1</v>
      </c>
      <c r="F11527" s="23">
        <v>0</v>
      </c>
      <c r="G11527" s="23">
        <v>70</v>
      </c>
      <c r="H11527" s="25">
        <v>3.200731277</v>
      </c>
    </row>
    <row r="11528" spans="1:8">
      <c r="A11528" s="23">
        <v>11525</v>
      </c>
      <c r="B11528" s="23">
        <v>2000</v>
      </c>
      <c r="C11528" s="23">
        <v>0.7</v>
      </c>
      <c r="D11528" s="23">
        <v>100</v>
      </c>
      <c r="E11528" s="23">
        <v>1</v>
      </c>
      <c r="F11528" s="23">
        <v>0</v>
      </c>
      <c r="G11528" s="23">
        <v>100</v>
      </c>
      <c r="H11528" s="25">
        <v>3.1786971089999998</v>
      </c>
    </row>
    <row r="11529" spans="1:8">
      <c r="A11529" s="23">
        <v>11526</v>
      </c>
      <c r="B11529" s="23">
        <v>2000</v>
      </c>
      <c r="C11529" s="23">
        <v>0.7</v>
      </c>
      <c r="D11529" s="23">
        <v>100</v>
      </c>
      <c r="E11529" s="23">
        <v>1</v>
      </c>
      <c r="F11529" s="23">
        <v>30</v>
      </c>
      <c r="G11529" s="23">
        <v>0</v>
      </c>
      <c r="H11529" s="25">
        <v>4.3729758260000002</v>
      </c>
    </row>
    <row r="11530" spans="1:8">
      <c r="A11530" s="23">
        <v>11527</v>
      </c>
      <c r="B11530" s="23">
        <v>2000</v>
      </c>
      <c r="C11530" s="23">
        <v>0.7</v>
      </c>
      <c r="D11530" s="23">
        <v>100</v>
      </c>
      <c r="E11530" s="23">
        <v>1</v>
      </c>
      <c r="F11530" s="23">
        <v>30</v>
      </c>
      <c r="G11530" s="23">
        <v>5</v>
      </c>
      <c r="H11530" s="25">
        <v>3.2534852029999999</v>
      </c>
    </row>
    <row r="11531" spans="1:8">
      <c r="A11531" s="23">
        <v>11528</v>
      </c>
      <c r="B11531" s="23">
        <v>2000</v>
      </c>
      <c r="C11531" s="23">
        <v>0.7</v>
      </c>
      <c r="D11531" s="23">
        <v>100</v>
      </c>
      <c r="E11531" s="23">
        <v>1</v>
      </c>
      <c r="F11531" s="23">
        <v>30</v>
      </c>
      <c r="G11531" s="23">
        <v>10</v>
      </c>
      <c r="H11531" s="25">
        <v>3.2081589699999999</v>
      </c>
    </row>
    <row r="11532" spans="1:8">
      <c r="A11532" s="23">
        <v>11529</v>
      </c>
      <c r="B11532" s="23">
        <v>2000</v>
      </c>
      <c r="C11532" s="23">
        <v>0.7</v>
      </c>
      <c r="D11532" s="23">
        <v>100</v>
      </c>
      <c r="E11532" s="23">
        <v>1</v>
      </c>
      <c r="F11532" s="23">
        <v>30</v>
      </c>
      <c r="G11532" s="23">
        <v>40</v>
      </c>
      <c r="H11532" s="25">
        <v>3.1426005359999998</v>
      </c>
    </row>
    <row r="11533" spans="1:8">
      <c r="A11533" s="23">
        <v>11530</v>
      </c>
      <c r="B11533" s="23">
        <v>2000</v>
      </c>
      <c r="C11533" s="23">
        <v>0.7</v>
      </c>
      <c r="D11533" s="23">
        <v>100</v>
      </c>
      <c r="E11533" s="23">
        <v>1</v>
      </c>
      <c r="F11533" s="23">
        <v>30</v>
      </c>
      <c r="G11533" s="23">
        <v>70</v>
      </c>
      <c r="H11533" s="25">
        <v>3.1084804529999999</v>
      </c>
    </row>
    <row r="11534" spans="1:8">
      <c r="A11534" s="23">
        <v>11531</v>
      </c>
      <c r="B11534" s="23">
        <v>2000</v>
      </c>
      <c r="C11534" s="23">
        <v>0.7</v>
      </c>
      <c r="D11534" s="23">
        <v>100</v>
      </c>
      <c r="E11534" s="23">
        <v>1</v>
      </c>
      <c r="F11534" s="23">
        <v>30</v>
      </c>
      <c r="G11534" s="23">
        <v>100</v>
      </c>
      <c r="H11534" s="25">
        <v>3.0809133050000002</v>
      </c>
    </row>
    <row r="11535" spans="1:8">
      <c r="A11535" s="23">
        <v>11532</v>
      </c>
      <c r="B11535" s="23">
        <v>2000</v>
      </c>
      <c r="C11535" s="23">
        <v>0.7</v>
      </c>
      <c r="D11535" s="23">
        <v>100</v>
      </c>
      <c r="E11535" s="23">
        <v>1</v>
      </c>
      <c r="F11535" s="23">
        <v>60</v>
      </c>
      <c r="G11535" s="23">
        <v>0</v>
      </c>
      <c r="H11535" s="25">
        <v>4.2952799800000001</v>
      </c>
    </row>
    <row r="11536" spans="1:8">
      <c r="A11536" s="23">
        <v>11533</v>
      </c>
      <c r="B11536" s="23">
        <v>2000</v>
      </c>
      <c r="C11536" s="23">
        <v>0.7</v>
      </c>
      <c r="D11536" s="23">
        <v>100</v>
      </c>
      <c r="E11536" s="23">
        <v>1</v>
      </c>
      <c r="F11536" s="23">
        <v>60</v>
      </c>
      <c r="G11536" s="23">
        <v>5</v>
      </c>
      <c r="H11536" s="25">
        <v>2.9611036780000002</v>
      </c>
    </row>
    <row r="11537" spans="1:8">
      <c r="A11537" s="23">
        <v>11534</v>
      </c>
      <c r="B11537" s="23">
        <v>2000</v>
      </c>
      <c r="C11537" s="23">
        <v>0.7</v>
      </c>
      <c r="D11537" s="23">
        <v>100</v>
      </c>
      <c r="E11537" s="23">
        <v>1</v>
      </c>
      <c r="F11537" s="23">
        <v>60</v>
      </c>
      <c r="G11537" s="23">
        <v>10</v>
      </c>
      <c r="H11537" s="25">
        <v>2.86285305</v>
      </c>
    </row>
    <row r="11538" spans="1:8">
      <c r="A11538" s="23">
        <v>11535</v>
      </c>
      <c r="B11538" s="23">
        <v>2000</v>
      </c>
      <c r="C11538" s="23">
        <v>0.7</v>
      </c>
      <c r="D11538" s="23">
        <v>100</v>
      </c>
      <c r="E11538" s="23">
        <v>1</v>
      </c>
      <c r="F11538" s="23">
        <v>60</v>
      </c>
      <c r="G11538" s="23">
        <v>40</v>
      </c>
      <c r="H11538" s="25">
        <v>2.6679513450000001</v>
      </c>
    </row>
    <row r="11539" spans="1:8">
      <c r="A11539" s="23">
        <v>11536</v>
      </c>
      <c r="B11539" s="23">
        <v>2000</v>
      </c>
      <c r="C11539" s="23">
        <v>0.7</v>
      </c>
      <c r="D11539" s="23">
        <v>100</v>
      </c>
      <c r="E11539" s="23">
        <v>1</v>
      </c>
      <c r="F11539" s="23">
        <v>60</v>
      </c>
      <c r="G11539" s="23">
        <v>70</v>
      </c>
      <c r="H11539" s="25">
        <v>2.4603793619999998</v>
      </c>
    </row>
    <row r="11540" spans="1:8">
      <c r="A11540" s="23">
        <v>11537</v>
      </c>
      <c r="B11540" s="23">
        <v>2000</v>
      </c>
      <c r="C11540" s="23">
        <v>0.7</v>
      </c>
      <c r="D11540" s="23">
        <v>100</v>
      </c>
      <c r="E11540" s="23">
        <v>1</v>
      </c>
      <c r="F11540" s="23">
        <v>60</v>
      </c>
      <c r="G11540" s="23">
        <v>100</v>
      </c>
      <c r="H11540" s="25">
        <v>0</v>
      </c>
    </row>
    <row r="11541" spans="1:8">
      <c r="A11541" s="23">
        <v>11538</v>
      </c>
      <c r="B11541" s="23">
        <v>2000</v>
      </c>
      <c r="C11541" s="23">
        <v>0.7</v>
      </c>
      <c r="D11541" s="23">
        <v>100</v>
      </c>
      <c r="E11541" s="23">
        <v>5</v>
      </c>
      <c r="F11541" s="23">
        <v>0</v>
      </c>
      <c r="G11541" s="23">
        <v>0</v>
      </c>
      <c r="H11541" s="25">
        <v>15.791000370000001</v>
      </c>
    </row>
    <row r="11542" spans="1:8">
      <c r="A11542" s="23">
        <v>11539</v>
      </c>
      <c r="B11542" s="23">
        <v>2000</v>
      </c>
      <c r="C11542" s="23">
        <v>0.7</v>
      </c>
      <c r="D11542" s="23">
        <v>100</v>
      </c>
      <c r="E11542" s="23">
        <v>5</v>
      </c>
      <c r="F11542" s="23">
        <v>0</v>
      </c>
      <c r="G11542" s="23">
        <v>5</v>
      </c>
      <c r="H11542" s="25">
        <v>14.658269880000001</v>
      </c>
    </row>
    <row r="11543" spans="1:8">
      <c r="A11543" s="23">
        <v>11540</v>
      </c>
      <c r="B11543" s="23">
        <v>2000</v>
      </c>
      <c r="C11543" s="23">
        <v>0.7</v>
      </c>
      <c r="D11543" s="23">
        <v>100</v>
      </c>
      <c r="E11543" s="23">
        <v>5</v>
      </c>
      <c r="F11543" s="23">
        <v>0</v>
      </c>
      <c r="G11543" s="23">
        <v>10</v>
      </c>
      <c r="H11543" s="25">
        <v>14.14170075</v>
      </c>
    </row>
    <row r="11544" spans="1:8">
      <c r="A11544" s="23">
        <v>11541</v>
      </c>
      <c r="B11544" s="23">
        <v>2000</v>
      </c>
      <c r="C11544" s="23">
        <v>0.7</v>
      </c>
      <c r="D11544" s="23">
        <v>100</v>
      </c>
      <c r="E11544" s="23">
        <v>5</v>
      </c>
      <c r="F11544" s="23">
        <v>0</v>
      </c>
      <c r="G11544" s="23">
        <v>40</v>
      </c>
      <c r="H11544" s="25">
        <v>13.08078194</v>
      </c>
    </row>
    <row r="11545" spans="1:8">
      <c r="A11545" s="23">
        <v>11542</v>
      </c>
      <c r="B11545" s="23">
        <v>2000</v>
      </c>
      <c r="C11545" s="23">
        <v>0.7</v>
      </c>
      <c r="D11545" s="23">
        <v>100</v>
      </c>
      <c r="E11545" s="23">
        <v>5</v>
      </c>
      <c r="F11545" s="23">
        <v>0</v>
      </c>
      <c r="G11545" s="23">
        <v>70</v>
      </c>
      <c r="H11545" s="25">
        <v>12.418618199999999</v>
      </c>
    </row>
    <row r="11546" spans="1:8">
      <c r="A11546" s="23">
        <v>11543</v>
      </c>
      <c r="B11546" s="23">
        <v>2000</v>
      </c>
      <c r="C11546" s="23">
        <v>0.7</v>
      </c>
      <c r="D11546" s="23">
        <v>100</v>
      </c>
      <c r="E11546" s="23">
        <v>5</v>
      </c>
      <c r="F11546" s="23">
        <v>0</v>
      </c>
      <c r="G11546" s="23">
        <v>100</v>
      </c>
      <c r="H11546" s="25">
        <v>11.849269870000001</v>
      </c>
    </row>
    <row r="11547" spans="1:8">
      <c r="A11547" s="23">
        <v>11544</v>
      </c>
      <c r="B11547" s="23">
        <v>2000</v>
      </c>
      <c r="C11547" s="23">
        <v>0.7</v>
      </c>
      <c r="D11547" s="23">
        <v>100</v>
      </c>
      <c r="E11547" s="23">
        <v>5</v>
      </c>
      <c r="F11547" s="23">
        <v>30</v>
      </c>
      <c r="G11547" s="23">
        <v>0</v>
      </c>
      <c r="H11547" s="25">
        <v>15.2737236</v>
      </c>
    </row>
    <row r="11548" spans="1:8">
      <c r="A11548" s="23">
        <v>11545</v>
      </c>
      <c r="B11548" s="23">
        <v>2000</v>
      </c>
      <c r="C11548" s="23">
        <v>0.7</v>
      </c>
      <c r="D11548" s="23">
        <v>100</v>
      </c>
      <c r="E11548" s="23">
        <v>5</v>
      </c>
      <c r="F11548" s="23">
        <v>30</v>
      </c>
      <c r="G11548" s="23">
        <v>5</v>
      </c>
      <c r="H11548" s="25">
        <v>14.07993317</v>
      </c>
    </row>
    <row r="11549" spans="1:8">
      <c r="A11549" s="23">
        <v>11546</v>
      </c>
      <c r="B11549" s="23">
        <v>2000</v>
      </c>
      <c r="C11549" s="23">
        <v>0.7</v>
      </c>
      <c r="D11549" s="23">
        <v>100</v>
      </c>
      <c r="E11549" s="23">
        <v>5</v>
      </c>
      <c r="F11549" s="23">
        <v>30</v>
      </c>
      <c r="G11549" s="23">
        <v>10</v>
      </c>
      <c r="H11549" s="25">
        <v>13.54851818</v>
      </c>
    </row>
    <row r="11550" spans="1:8">
      <c r="A11550" s="23">
        <v>11547</v>
      </c>
      <c r="B11550" s="23">
        <v>2000</v>
      </c>
      <c r="C11550" s="23">
        <v>0.7</v>
      </c>
      <c r="D11550" s="23">
        <v>100</v>
      </c>
      <c r="E11550" s="23">
        <v>5</v>
      </c>
      <c r="F11550" s="23">
        <v>30</v>
      </c>
      <c r="G11550" s="23">
        <v>40</v>
      </c>
      <c r="H11550" s="25">
        <v>12.46920109</v>
      </c>
    </row>
    <row r="11551" spans="1:8">
      <c r="A11551" s="23">
        <v>11548</v>
      </c>
      <c r="B11551" s="23">
        <v>2000</v>
      </c>
      <c r="C11551" s="23">
        <v>0.7</v>
      </c>
      <c r="D11551" s="23">
        <v>100</v>
      </c>
      <c r="E11551" s="23">
        <v>5</v>
      </c>
      <c r="F11551" s="23">
        <v>30</v>
      </c>
      <c r="G11551" s="23">
        <v>70</v>
      </c>
      <c r="H11551" s="25">
        <v>11.790509220000001</v>
      </c>
    </row>
    <row r="11552" spans="1:8">
      <c r="A11552" s="23">
        <v>11549</v>
      </c>
      <c r="B11552" s="23">
        <v>2000</v>
      </c>
      <c r="C11552" s="23">
        <v>0.7</v>
      </c>
      <c r="D11552" s="23">
        <v>100</v>
      </c>
      <c r="E11552" s="23">
        <v>5</v>
      </c>
      <c r="F11552" s="23">
        <v>30</v>
      </c>
      <c r="G11552" s="23">
        <v>100</v>
      </c>
      <c r="H11552" s="25">
        <v>11.2356348</v>
      </c>
    </row>
    <row r="11553" spans="1:8">
      <c r="A11553" s="23">
        <v>11550</v>
      </c>
      <c r="B11553" s="23">
        <v>2000</v>
      </c>
      <c r="C11553" s="23">
        <v>0.7</v>
      </c>
      <c r="D11553" s="23">
        <v>100</v>
      </c>
      <c r="E11553" s="23">
        <v>5</v>
      </c>
      <c r="F11553" s="23">
        <v>60</v>
      </c>
      <c r="G11553" s="23">
        <v>0</v>
      </c>
      <c r="H11553" s="25">
        <v>13.195157050000001</v>
      </c>
    </row>
    <row r="11554" spans="1:8">
      <c r="A11554" s="23">
        <v>11551</v>
      </c>
      <c r="B11554" s="23">
        <v>2000</v>
      </c>
      <c r="C11554" s="23">
        <v>0.7</v>
      </c>
      <c r="D11554" s="23">
        <v>100</v>
      </c>
      <c r="E11554" s="23">
        <v>5</v>
      </c>
      <c r="F11554" s="23">
        <v>60</v>
      </c>
      <c r="G11554" s="23">
        <v>5</v>
      </c>
      <c r="H11554" s="25">
        <v>11.62560654</v>
      </c>
    </row>
    <row r="11555" spans="1:8">
      <c r="A11555" s="23">
        <v>11552</v>
      </c>
      <c r="B11555" s="23">
        <v>2000</v>
      </c>
      <c r="C11555" s="23">
        <v>0.7</v>
      </c>
      <c r="D11555" s="23">
        <v>100</v>
      </c>
      <c r="E11555" s="23">
        <v>5</v>
      </c>
      <c r="F11555" s="23">
        <v>60</v>
      </c>
      <c r="G11555" s="23">
        <v>10</v>
      </c>
      <c r="H11555" s="25">
        <v>11.07934856</v>
      </c>
    </row>
    <row r="11556" spans="1:8">
      <c r="A11556" s="23">
        <v>11553</v>
      </c>
      <c r="B11556" s="23">
        <v>2000</v>
      </c>
      <c r="C11556" s="23">
        <v>0.7</v>
      </c>
      <c r="D11556" s="23">
        <v>100</v>
      </c>
      <c r="E11556" s="23">
        <v>5</v>
      </c>
      <c r="F11556" s="23">
        <v>60</v>
      </c>
      <c r="G11556" s="23">
        <v>40</v>
      </c>
      <c r="H11556" s="25">
        <v>10.060495380000001</v>
      </c>
    </row>
    <row r="11557" spans="1:8">
      <c r="A11557" s="23">
        <v>11554</v>
      </c>
      <c r="B11557" s="23">
        <v>2000</v>
      </c>
      <c r="C11557" s="23">
        <v>0.7</v>
      </c>
      <c r="D11557" s="23">
        <v>100</v>
      </c>
      <c r="E11557" s="23">
        <v>5</v>
      </c>
      <c r="F11557" s="23">
        <v>60</v>
      </c>
      <c r="G11557" s="23">
        <v>70</v>
      </c>
      <c r="H11557" s="25">
        <v>9.4664621350000004</v>
      </c>
    </row>
    <row r="11558" spans="1:8">
      <c r="A11558" s="23">
        <v>11555</v>
      </c>
      <c r="B11558" s="23">
        <v>2000</v>
      </c>
      <c r="C11558" s="23">
        <v>0.7</v>
      </c>
      <c r="D11558" s="23">
        <v>100</v>
      </c>
      <c r="E11558" s="23">
        <v>5</v>
      </c>
      <c r="F11558" s="23">
        <v>60</v>
      </c>
      <c r="G11558" s="23">
        <v>100</v>
      </c>
      <c r="H11558" s="25">
        <v>8.9762573240000005</v>
      </c>
    </row>
    <row r="11559" spans="1:8">
      <c r="A11559" s="23">
        <v>11556</v>
      </c>
      <c r="B11559" s="23">
        <v>2000</v>
      </c>
      <c r="C11559" s="23">
        <v>0.7</v>
      </c>
      <c r="D11559" s="23">
        <v>100</v>
      </c>
      <c r="E11559" s="23">
        <v>10</v>
      </c>
      <c r="F11559" s="23">
        <v>0</v>
      </c>
      <c r="G11559" s="23">
        <v>0</v>
      </c>
      <c r="H11559" s="25">
        <v>20.739610670000001</v>
      </c>
    </row>
    <row r="11560" spans="1:8">
      <c r="A11560" s="23">
        <v>11557</v>
      </c>
      <c r="B11560" s="23">
        <v>2000</v>
      </c>
      <c r="C11560" s="23">
        <v>0.7</v>
      </c>
      <c r="D11560" s="23">
        <v>100</v>
      </c>
      <c r="E11560" s="23">
        <v>10</v>
      </c>
      <c r="F11560" s="23">
        <v>0</v>
      </c>
      <c r="G11560" s="23">
        <v>5</v>
      </c>
      <c r="H11560" s="25">
        <v>18.999925609999998</v>
      </c>
    </row>
    <row r="11561" spans="1:8">
      <c r="A11561" s="23">
        <v>11558</v>
      </c>
      <c r="B11561" s="23">
        <v>2000</v>
      </c>
      <c r="C11561" s="23">
        <v>0.7</v>
      </c>
      <c r="D11561" s="23">
        <v>100</v>
      </c>
      <c r="E11561" s="23">
        <v>10</v>
      </c>
      <c r="F11561" s="23">
        <v>0</v>
      </c>
      <c r="G11561" s="23">
        <v>10</v>
      </c>
      <c r="H11561" s="25">
        <v>18.109420780000001</v>
      </c>
    </row>
    <row r="11562" spans="1:8">
      <c r="A11562" s="23">
        <v>11559</v>
      </c>
      <c r="B11562" s="23">
        <v>2000</v>
      </c>
      <c r="C11562" s="23">
        <v>0.7</v>
      </c>
      <c r="D11562" s="23">
        <v>100</v>
      </c>
      <c r="E11562" s="23">
        <v>10</v>
      </c>
      <c r="F11562" s="23">
        <v>0</v>
      </c>
      <c r="G11562" s="23">
        <v>40</v>
      </c>
      <c r="H11562" s="25">
        <v>16.329061509999999</v>
      </c>
    </row>
    <row r="11563" spans="1:8">
      <c r="A11563" s="23">
        <v>11560</v>
      </c>
      <c r="B11563" s="23">
        <v>2000</v>
      </c>
      <c r="C11563" s="23">
        <v>0.7</v>
      </c>
      <c r="D11563" s="23">
        <v>100</v>
      </c>
      <c r="E11563" s="23">
        <v>10</v>
      </c>
      <c r="F11563" s="23">
        <v>0</v>
      </c>
      <c r="G11563" s="23">
        <v>70</v>
      </c>
      <c r="H11563" s="25">
        <v>15.22762108</v>
      </c>
    </row>
    <row r="11564" spans="1:8">
      <c r="A11564" s="23">
        <v>11561</v>
      </c>
      <c r="B11564" s="23">
        <v>2000</v>
      </c>
      <c r="C11564" s="23">
        <v>0.7</v>
      </c>
      <c r="D11564" s="23">
        <v>100</v>
      </c>
      <c r="E11564" s="23">
        <v>10</v>
      </c>
      <c r="F11564" s="23">
        <v>0</v>
      </c>
      <c r="G11564" s="23">
        <v>100</v>
      </c>
      <c r="H11564" s="25">
        <v>14.346325869999999</v>
      </c>
    </row>
    <row r="11565" spans="1:8">
      <c r="A11565" s="23">
        <v>11562</v>
      </c>
      <c r="B11565" s="23">
        <v>2000</v>
      </c>
      <c r="C11565" s="23">
        <v>0.7</v>
      </c>
      <c r="D11565" s="23">
        <v>100</v>
      </c>
      <c r="E11565" s="23">
        <v>10</v>
      </c>
      <c r="F11565" s="23">
        <v>30</v>
      </c>
      <c r="G11565" s="23">
        <v>0</v>
      </c>
      <c r="H11565" s="25">
        <v>19.729713440000001</v>
      </c>
    </row>
    <row r="11566" spans="1:8">
      <c r="A11566" s="23">
        <v>11563</v>
      </c>
      <c r="B11566" s="23">
        <v>2000</v>
      </c>
      <c r="C11566" s="23">
        <v>0.7</v>
      </c>
      <c r="D11566" s="23">
        <v>100</v>
      </c>
      <c r="E11566" s="23">
        <v>10</v>
      </c>
      <c r="F11566" s="23">
        <v>30</v>
      </c>
      <c r="G11566" s="23">
        <v>5</v>
      </c>
      <c r="H11566" s="25">
        <v>17.970312119999999</v>
      </c>
    </row>
    <row r="11567" spans="1:8">
      <c r="A11567" s="23">
        <v>11564</v>
      </c>
      <c r="B11567" s="23">
        <v>2000</v>
      </c>
      <c r="C11567" s="23">
        <v>0.7</v>
      </c>
      <c r="D11567" s="23">
        <v>100</v>
      </c>
      <c r="E11567" s="23">
        <v>10</v>
      </c>
      <c r="F11567" s="23">
        <v>30</v>
      </c>
      <c r="G11567" s="23">
        <v>10</v>
      </c>
      <c r="H11567" s="25">
        <v>17.10415077</v>
      </c>
    </row>
    <row r="11568" spans="1:8">
      <c r="A11568" s="23">
        <v>11565</v>
      </c>
      <c r="B11568" s="23">
        <v>2000</v>
      </c>
      <c r="C11568" s="23">
        <v>0.7</v>
      </c>
      <c r="D11568" s="23">
        <v>100</v>
      </c>
      <c r="E11568" s="23">
        <v>10</v>
      </c>
      <c r="F11568" s="23">
        <v>30</v>
      </c>
      <c r="G11568" s="23">
        <v>40</v>
      </c>
      <c r="H11568" s="25">
        <v>15.342903140000001</v>
      </c>
    </row>
    <row r="11569" spans="1:8">
      <c r="A11569" s="23">
        <v>11566</v>
      </c>
      <c r="B11569" s="23">
        <v>2000</v>
      </c>
      <c r="C11569" s="23">
        <v>0.7</v>
      </c>
      <c r="D11569" s="23">
        <v>100</v>
      </c>
      <c r="E11569" s="23">
        <v>10</v>
      </c>
      <c r="F11569" s="23">
        <v>30</v>
      </c>
      <c r="G11569" s="23">
        <v>70</v>
      </c>
      <c r="H11569" s="25">
        <v>14.29868126</v>
      </c>
    </row>
    <row r="11570" spans="1:8">
      <c r="A11570" s="23">
        <v>11567</v>
      </c>
      <c r="B11570" s="23">
        <v>2000</v>
      </c>
      <c r="C11570" s="23">
        <v>0.7</v>
      </c>
      <c r="D11570" s="23">
        <v>100</v>
      </c>
      <c r="E11570" s="23">
        <v>10</v>
      </c>
      <c r="F11570" s="23">
        <v>30</v>
      </c>
      <c r="G11570" s="23">
        <v>100</v>
      </c>
      <c r="H11570" s="25">
        <v>13.45337677</v>
      </c>
    </row>
    <row r="11571" spans="1:8">
      <c r="A11571" s="23">
        <v>11568</v>
      </c>
      <c r="B11571" s="23">
        <v>2000</v>
      </c>
      <c r="C11571" s="23">
        <v>0.7</v>
      </c>
      <c r="D11571" s="23">
        <v>100</v>
      </c>
      <c r="E11571" s="23">
        <v>10</v>
      </c>
      <c r="F11571" s="23">
        <v>60</v>
      </c>
      <c r="G11571" s="23">
        <v>0</v>
      </c>
      <c r="H11571" s="25">
        <v>16.10575867</v>
      </c>
    </row>
    <row r="11572" spans="1:8">
      <c r="A11572" s="23">
        <v>11569</v>
      </c>
      <c r="B11572" s="23">
        <v>2000</v>
      </c>
      <c r="C11572" s="23">
        <v>0.7</v>
      </c>
      <c r="D11572" s="23">
        <v>100</v>
      </c>
      <c r="E11572" s="23">
        <v>10</v>
      </c>
      <c r="F11572" s="23">
        <v>60</v>
      </c>
      <c r="G11572" s="23">
        <v>5</v>
      </c>
      <c r="H11572" s="25">
        <v>14.1246376</v>
      </c>
    </row>
    <row r="11573" spans="1:8">
      <c r="A11573" s="23">
        <v>11570</v>
      </c>
      <c r="B11573" s="23">
        <v>2000</v>
      </c>
      <c r="C11573" s="23">
        <v>0.7</v>
      </c>
      <c r="D11573" s="23">
        <v>100</v>
      </c>
      <c r="E11573" s="23">
        <v>10</v>
      </c>
      <c r="F11573" s="23">
        <v>60</v>
      </c>
      <c r="G11573" s="23">
        <v>10</v>
      </c>
      <c r="H11573" s="25">
        <v>13.331823350000001</v>
      </c>
    </row>
    <row r="11574" spans="1:8">
      <c r="A11574" s="23">
        <v>11571</v>
      </c>
      <c r="B11574" s="23">
        <v>2000</v>
      </c>
      <c r="C11574" s="23">
        <v>0.7</v>
      </c>
      <c r="D11574" s="23">
        <v>100</v>
      </c>
      <c r="E11574" s="23">
        <v>10</v>
      </c>
      <c r="F11574" s="23">
        <v>60</v>
      </c>
      <c r="G11574" s="23">
        <v>40</v>
      </c>
      <c r="H11574" s="25">
        <v>11.84376526</v>
      </c>
    </row>
    <row r="11575" spans="1:8">
      <c r="A11575" s="23">
        <v>11572</v>
      </c>
      <c r="B11575" s="23">
        <v>2000</v>
      </c>
      <c r="C11575" s="23">
        <v>0.7</v>
      </c>
      <c r="D11575" s="23">
        <v>100</v>
      </c>
      <c r="E11575" s="23">
        <v>10</v>
      </c>
      <c r="F11575" s="23">
        <v>60</v>
      </c>
      <c r="G11575" s="23">
        <v>70</v>
      </c>
      <c r="H11575" s="25">
        <v>11.008493420000001</v>
      </c>
    </row>
    <row r="11576" spans="1:8">
      <c r="A11576" s="23">
        <v>11573</v>
      </c>
      <c r="B11576" s="23">
        <v>2000</v>
      </c>
      <c r="C11576" s="23">
        <v>0.7</v>
      </c>
      <c r="D11576" s="23">
        <v>100</v>
      </c>
      <c r="E11576" s="23">
        <v>10</v>
      </c>
      <c r="F11576" s="23">
        <v>60</v>
      </c>
      <c r="G11576" s="23">
        <v>100</v>
      </c>
      <c r="H11576" s="25">
        <v>10.30589962</v>
      </c>
    </row>
    <row r="11577" spans="1:8">
      <c r="A11577" s="23">
        <v>11574</v>
      </c>
      <c r="B11577" s="23">
        <v>2000</v>
      </c>
      <c r="C11577" s="23">
        <v>0.7</v>
      </c>
      <c r="D11577" s="23">
        <v>100</v>
      </c>
      <c r="E11577" s="23">
        <v>20</v>
      </c>
      <c r="F11577" s="23">
        <v>0</v>
      </c>
      <c r="G11577" s="23">
        <v>0</v>
      </c>
      <c r="H11577" s="25">
        <v>23.732772829999998</v>
      </c>
    </row>
    <row r="11578" spans="1:8">
      <c r="A11578" s="23">
        <v>11575</v>
      </c>
      <c r="B11578" s="23">
        <v>2000</v>
      </c>
      <c r="C11578" s="23">
        <v>0.7</v>
      </c>
      <c r="D11578" s="23">
        <v>100</v>
      </c>
      <c r="E11578" s="23">
        <v>20</v>
      </c>
      <c r="F11578" s="23">
        <v>0</v>
      </c>
      <c r="G11578" s="23">
        <v>5</v>
      </c>
      <c r="H11578" s="25">
        <v>21.58264732</v>
      </c>
    </row>
    <row r="11579" spans="1:8">
      <c r="A11579" s="23">
        <v>11576</v>
      </c>
      <c r="B11579" s="23">
        <v>2000</v>
      </c>
      <c r="C11579" s="23">
        <v>0.7</v>
      </c>
      <c r="D11579" s="23">
        <v>100</v>
      </c>
      <c r="E11579" s="23">
        <v>20</v>
      </c>
      <c r="F11579" s="23">
        <v>0</v>
      </c>
      <c r="G11579" s="23">
        <v>10</v>
      </c>
      <c r="H11579" s="25">
        <v>20.424182890000001</v>
      </c>
    </row>
    <row r="11580" spans="1:8">
      <c r="A11580" s="23">
        <v>11577</v>
      </c>
      <c r="B11580" s="23">
        <v>2000</v>
      </c>
      <c r="C11580" s="23">
        <v>0.7</v>
      </c>
      <c r="D11580" s="23">
        <v>100</v>
      </c>
      <c r="E11580" s="23">
        <v>20</v>
      </c>
      <c r="F11580" s="23">
        <v>0</v>
      </c>
      <c r="G11580" s="23">
        <v>40</v>
      </c>
      <c r="H11580" s="25">
        <v>18.12024117</v>
      </c>
    </row>
    <row r="11581" spans="1:8">
      <c r="A11581" s="23">
        <v>11578</v>
      </c>
      <c r="B11581" s="23">
        <v>2000</v>
      </c>
      <c r="C11581" s="23">
        <v>0.7</v>
      </c>
      <c r="D11581" s="23">
        <v>100</v>
      </c>
      <c r="E11581" s="23">
        <v>20</v>
      </c>
      <c r="F11581" s="23">
        <v>0</v>
      </c>
      <c r="G11581" s="23">
        <v>70</v>
      </c>
      <c r="H11581" s="25">
        <v>16.80748367</v>
      </c>
    </row>
    <row r="11582" spans="1:8">
      <c r="A11582" s="23">
        <v>11579</v>
      </c>
      <c r="B11582" s="23">
        <v>2000</v>
      </c>
      <c r="C11582" s="23">
        <v>0.7</v>
      </c>
      <c r="D11582" s="23">
        <v>100</v>
      </c>
      <c r="E11582" s="23">
        <v>20</v>
      </c>
      <c r="F11582" s="23">
        <v>0</v>
      </c>
      <c r="G11582" s="23">
        <v>100</v>
      </c>
      <c r="H11582" s="25">
        <v>15.680424690000001</v>
      </c>
    </row>
    <row r="11583" spans="1:8">
      <c r="A11583" s="23">
        <v>11580</v>
      </c>
      <c r="B11583" s="23">
        <v>2000</v>
      </c>
      <c r="C11583" s="23">
        <v>0.7</v>
      </c>
      <c r="D11583" s="23">
        <v>100</v>
      </c>
      <c r="E11583" s="23">
        <v>20</v>
      </c>
      <c r="F11583" s="23">
        <v>30</v>
      </c>
      <c r="G11583" s="23">
        <v>0</v>
      </c>
      <c r="H11583" s="25">
        <v>22.37931442</v>
      </c>
    </row>
    <row r="11584" spans="1:8">
      <c r="A11584" s="23">
        <v>11581</v>
      </c>
      <c r="B11584" s="23">
        <v>2000</v>
      </c>
      <c r="C11584" s="23">
        <v>0.7</v>
      </c>
      <c r="D11584" s="23">
        <v>100</v>
      </c>
      <c r="E11584" s="23">
        <v>20</v>
      </c>
      <c r="F11584" s="23">
        <v>30</v>
      </c>
      <c r="G11584" s="23">
        <v>5</v>
      </c>
      <c r="H11584" s="25">
        <v>20.207944869999999</v>
      </c>
    </row>
    <row r="11585" spans="1:8">
      <c r="A11585" s="23">
        <v>11582</v>
      </c>
      <c r="B11585" s="23">
        <v>2000</v>
      </c>
      <c r="C11585" s="23">
        <v>0.7</v>
      </c>
      <c r="D11585" s="23">
        <v>100</v>
      </c>
      <c r="E11585" s="23">
        <v>20</v>
      </c>
      <c r="F11585" s="23">
        <v>30</v>
      </c>
      <c r="G11585" s="23">
        <v>10</v>
      </c>
      <c r="H11585" s="25">
        <v>19.120147710000001</v>
      </c>
    </row>
    <row r="11586" spans="1:8">
      <c r="A11586" s="23">
        <v>11583</v>
      </c>
      <c r="B11586" s="23">
        <v>2000</v>
      </c>
      <c r="C11586" s="23">
        <v>0.7</v>
      </c>
      <c r="D11586" s="23">
        <v>100</v>
      </c>
      <c r="E11586" s="23">
        <v>20</v>
      </c>
      <c r="F11586" s="23">
        <v>30</v>
      </c>
      <c r="G11586" s="23">
        <v>40</v>
      </c>
      <c r="H11586" s="25">
        <v>16.957427979999999</v>
      </c>
    </row>
    <row r="11587" spans="1:8">
      <c r="A11587" s="23">
        <v>11584</v>
      </c>
      <c r="B11587" s="23">
        <v>2000</v>
      </c>
      <c r="C11587" s="23">
        <v>0.7</v>
      </c>
      <c r="D11587" s="23">
        <v>100</v>
      </c>
      <c r="E11587" s="23">
        <v>20</v>
      </c>
      <c r="F11587" s="23">
        <v>30</v>
      </c>
      <c r="G11587" s="23">
        <v>70</v>
      </c>
      <c r="H11587" s="25">
        <v>15.638957019999999</v>
      </c>
    </row>
    <row r="11588" spans="1:8">
      <c r="A11588" s="23">
        <v>11585</v>
      </c>
      <c r="B11588" s="23">
        <v>2000</v>
      </c>
      <c r="C11588" s="23">
        <v>0.7</v>
      </c>
      <c r="D11588" s="23">
        <v>100</v>
      </c>
      <c r="E11588" s="23">
        <v>20</v>
      </c>
      <c r="F11588" s="23">
        <v>30</v>
      </c>
      <c r="G11588" s="23">
        <v>100</v>
      </c>
      <c r="H11588" s="25">
        <v>14.561565399999999</v>
      </c>
    </row>
    <row r="11589" spans="1:8">
      <c r="A11589" s="23">
        <v>11586</v>
      </c>
      <c r="B11589" s="23">
        <v>2000</v>
      </c>
      <c r="C11589" s="23">
        <v>0.7</v>
      </c>
      <c r="D11589" s="23">
        <v>100</v>
      </c>
      <c r="E11589" s="23">
        <v>20</v>
      </c>
      <c r="F11589" s="23">
        <v>60</v>
      </c>
      <c r="G11589" s="23">
        <v>0</v>
      </c>
      <c r="H11589" s="25">
        <v>17.702228550000001</v>
      </c>
    </row>
    <row r="11590" spans="1:8">
      <c r="A11590" s="23">
        <v>11587</v>
      </c>
      <c r="B11590" s="23">
        <v>2000</v>
      </c>
      <c r="C11590" s="23">
        <v>0.7</v>
      </c>
      <c r="D11590" s="23">
        <v>100</v>
      </c>
      <c r="E11590" s="23">
        <v>20</v>
      </c>
      <c r="F11590" s="23">
        <v>60</v>
      </c>
      <c r="G11590" s="23">
        <v>5</v>
      </c>
      <c r="H11590" s="25">
        <v>15.42915726</v>
      </c>
    </row>
    <row r="11591" spans="1:8">
      <c r="A11591" s="23">
        <v>11588</v>
      </c>
      <c r="B11591" s="23">
        <v>2000</v>
      </c>
      <c r="C11591" s="23">
        <v>0.7</v>
      </c>
      <c r="D11591" s="23">
        <v>100</v>
      </c>
      <c r="E11591" s="23">
        <v>20</v>
      </c>
      <c r="F11591" s="23">
        <v>60</v>
      </c>
      <c r="G11591" s="23">
        <v>10</v>
      </c>
      <c r="H11591" s="25">
        <v>14.47678947</v>
      </c>
    </row>
    <row r="11592" spans="1:8">
      <c r="A11592" s="23">
        <v>11589</v>
      </c>
      <c r="B11592" s="23">
        <v>2000</v>
      </c>
      <c r="C11592" s="23">
        <v>0.7</v>
      </c>
      <c r="D11592" s="23">
        <v>100</v>
      </c>
      <c r="E11592" s="23">
        <v>20</v>
      </c>
      <c r="F11592" s="23">
        <v>60</v>
      </c>
      <c r="G11592" s="23">
        <v>40</v>
      </c>
      <c r="H11592" s="25">
        <v>12.740429880000001</v>
      </c>
    </row>
    <row r="11593" spans="1:8">
      <c r="A11593" s="23">
        <v>11590</v>
      </c>
      <c r="B11593" s="23">
        <v>2000</v>
      </c>
      <c r="C11593" s="23">
        <v>0.7</v>
      </c>
      <c r="D11593" s="23">
        <v>100</v>
      </c>
      <c r="E11593" s="23">
        <v>20</v>
      </c>
      <c r="F11593" s="23">
        <v>60</v>
      </c>
      <c r="G11593" s="23">
        <v>70</v>
      </c>
      <c r="H11593" s="25">
        <v>11.77529621</v>
      </c>
    </row>
    <row r="11594" spans="1:8">
      <c r="A11594" s="23">
        <v>11591</v>
      </c>
      <c r="B11594" s="23">
        <v>2000</v>
      </c>
      <c r="C11594" s="23">
        <v>0.7</v>
      </c>
      <c r="D11594" s="23">
        <v>100</v>
      </c>
      <c r="E11594" s="23">
        <v>20</v>
      </c>
      <c r="F11594" s="23">
        <v>60</v>
      </c>
      <c r="G11594" s="23">
        <v>100</v>
      </c>
      <c r="H11594" s="25">
        <v>11.041120530000001</v>
      </c>
    </row>
    <row r="11595" spans="1:8">
      <c r="A11595" s="23">
        <v>11592</v>
      </c>
      <c r="B11595" s="23">
        <v>2000</v>
      </c>
      <c r="C11595" s="23">
        <v>0.7</v>
      </c>
      <c r="D11595" s="23">
        <v>100</v>
      </c>
      <c r="E11595" s="23">
        <v>50</v>
      </c>
      <c r="F11595" s="23">
        <v>0</v>
      </c>
      <c r="G11595" s="23">
        <v>0</v>
      </c>
      <c r="H11595" s="25">
        <v>25.6166172</v>
      </c>
    </row>
    <row r="11596" spans="1:8">
      <c r="A11596" s="23">
        <v>11593</v>
      </c>
      <c r="B11596" s="23">
        <v>2000</v>
      </c>
      <c r="C11596" s="23">
        <v>0.7</v>
      </c>
      <c r="D11596" s="23">
        <v>100</v>
      </c>
      <c r="E11596" s="23">
        <v>50</v>
      </c>
      <c r="F11596" s="23">
        <v>0</v>
      </c>
      <c r="G11596" s="23">
        <v>5</v>
      </c>
      <c r="H11596" s="25">
        <v>23.190540309999999</v>
      </c>
    </row>
    <row r="11597" spans="1:8">
      <c r="A11597" s="23">
        <v>11594</v>
      </c>
      <c r="B11597" s="23">
        <v>2000</v>
      </c>
      <c r="C11597" s="23">
        <v>0.7</v>
      </c>
      <c r="D11597" s="23">
        <v>100</v>
      </c>
      <c r="E11597" s="23">
        <v>50</v>
      </c>
      <c r="F11597" s="23">
        <v>0</v>
      </c>
      <c r="G11597" s="23">
        <v>10</v>
      </c>
      <c r="H11597" s="25">
        <v>21.858356480000001</v>
      </c>
    </row>
    <row r="11598" spans="1:8">
      <c r="A11598" s="23">
        <v>11595</v>
      </c>
      <c r="B11598" s="23">
        <v>2000</v>
      </c>
      <c r="C11598" s="23">
        <v>0.7</v>
      </c>
      <c r="D11598" s="23">
        <v>100</v>
      </c>
      <c r="E11598" s="23">
        <v>50</v>
      </c>
      <c r="F11598" s="23">
        <v>0</v>
      </c>
      <c r="G11598" s="23">
        <v>40</v>
      </c>
      <c r="H11598" s="25">
        <v>19.201555249999998</v>
      </c>
    </row>
    <row r="11599" spans="1:8">
      <c r="A11599" s="23">
        <v>11596</v>
      </c>
      <c r="B11599" s="23">
        <v>2000</v>
      </c>
      <c r="C11599" s="23">
        <v>0.7</v>
      </c>
      <c r="D11599" s="23">
        <v>100</v>
      </c>
      <c r="E11599" s="23">
        <v>50</v>
      </c>
      <c r="F11599" s="23">
        <v>0</v>
      </c>
      <c r="G11599" s="23">
        <v>70</v>
      </c>
      <c r="H11599" s="25">
        <v>17.709770200000001</v>
      </c>
    </row>
    <row r="11600" spans="1:8">
      <c r="A11600" s="23">
        <v>11597</v>
      </c>
      <c r="B11600" s="23">
        <v>2000</v>
      </c>
      <c r="C11600" s="23">
        <v>0.7</v>
      </c>
      <c r="D11600" s="23">
        <v>100</v>
      </c>
      <c r="E11600" s="23">
        <v>50</v>
      </c>
      <c r="F11600" s="23">
        <v>0</v>
      </c>
      <c r="G11600" s="23">
        <v>100</v>
      </c>
      <c r="H11600" s="25">
        <v>16.531833649999999</v>
      </c>
    </row>
    <row r="11601" spans="1:8">
      <c r="A11601" s="23">
        <v>11598</v>
      </c>
      <c r="B11601" s="23">
        <v>2000</v>
      </c>
      <c r="C11601" s="23">
        <v>0.7</v>
      </c>
      <c r="D11601" s="23">
        <v>100</v>
      </c>
      <c r="E11601" s="23">
        <v>50</v>
      </c>
      <c r="F11601" s="23">
        <v>30</v>
      </c>
      <c r="G11601" s="23">
        <v>0</v>
      </c>
      <c r="H11601" s="25">
        <v>24.037164690000001</v>
      </c>
    </row>
    <row r="11602" spans="1:8">
      <c r="A11602" s="23">
        <v>11599</v>
      </c>
      <c r="B11602" s="23">
        <v>2000</v>
      </c>
      <c r="C11602" s="23">
        <v>0.7</v>
      </c>
      <c r="D11602" s="23">
        <v>100</v>
      </c>
      <c r="E11602" s="23">
        <v>50</v>
      </c>
      <c r="F11602" s="23">
        <v>30</v>
      </c>
      <c r="G11602" s="23">
        <v>5</v>
      </c>
      <c r="H11602" s="25">
        <v>21.581699369999999</v>
      </c>
    </row>
    <row r="11603" spans="1:8">
      <c r="A11603" s="23">
        <v>11600</v>
      </c>
      <c r="B11603" s="23">
        <v>2000</v>
      </c>
      <c r="C11603" s="23">
        <v>0.7</v>
      </c>
      <c r="D11603" s="23">
        <v>100</v>
      </c>
      <c r="E11603" s="23">
        <v>50</v>
      </c>
      <c r="F11603" s="23">
        <v>30</v>
      </c>
      <c r="G11603" s="23">
        <v>10</v>
      </c>
      <c r="H11603" s="25">
        <v>20.351310730000002</v>
      </c>
    </row>
    <row r="11604" spans="1:8">
      <c r="A11604" s="23">
        <v>11601</v>
      </c>
      <c r="B11604" s="23">
        <v>2000</v>
      </c>
      <c r="C11604" s="23">
        <v>0.7</v>
      </c>
      <c r="D11604" s="23">
        <v>100</v>
      </c>
      <c r="E11604" s="23">
        <v>50</v>
      </c>
      <c r="F11604" s="23">
        <v>30</v>
      </c>
      <c r="G11604" s="23">
        <v>40</v>
      </c>
      <c r="H11604" s="25">
        <v>17.88747978</v>
      </c>
    </row>
    <row r="11605" spans="1:8">
      <c r="A11605" s="23">
        <v>11602</v>
      </c>
      <c r="B11605" s="23">
        <v>2000</v>
      </c>
      <c r="C11605" s="23">
        <v>0.7</v>
      </c>
      <c r="D11605" s="23">
        <v>100</v>
      </c>
      <c r="E11605" s="23">
        <v>50</v>
      </c>
      <c r="F11605" s="23">
        <v>30</v>
      </c>
      <c r="G11605" s="23">
        <v>70</v>
      </c>
      <c r="H11605" s="25">
        <v>16.501125340000002</v>
      </c>
    </row>
    <row r="11606" spans="1:8">
      <c r="A11606" s="23">
        <v>11603</v>
      </c>
      <c r="B11606" s="23">
        <v>2000</v>
      </c>
      <c r="C11606" s="23">
        <v>0.7</v>
      </c>
      <c r="D11606" s="23">
        <v>100</v>
      </c>
      <c r="E11606" s="23">
        <v>50</v>
      </c>
      <c r="F11606" s="23">
        <v>30</v>
      </c>
      <c r="G11606" s="23">
        <v>100</v>
      </c>
      <c r="H11606" s="25">
        <v>15.2965126</v>
      </c>
    </row>
    <row r="11607" spans="1:8">
      <c r="A11607" s="23">
        <v>11604</v>
      </c>
      <c r="B11607" s="23">
        <v>2000</v>
      </c>
      <c r="C11607" s="23">
        <v>0.7</v>
      </c>
      <c r="D11607" s="23">
        <v>100</v>
      </c>
      <c r="E11607" s="23">
        <v>50</v>
      </c>
      <c r="F11607" s="23">
        <v>60</v>
      </c>
      <c r="G11607" s="23">
        <v>0</v>
      </c>
      <c r="H11607" s="25">
        <v>18.652227400000001</v>
      </c>
    </row>
    <row r="11608" spans="1:8">
      <c r="A11608" s="23">
        <v>11605</v>
      </c>
      <c r="B11608" s="23">
        <v>2000</v>
      </c>
      <c r="C11608" s="23">
        <v>0.7</v>
      </c>
      <c r="D11608" s="23">
        <v>100</v>
      </c>
      <c r="E11608" s="23">
        <v>50</v>
      </c>
      <c r="F11608" s="23">
        <v>60</v>
      </c>
      <c r="G11608" s="23">
        <v>5</v>
      </c>
      <c r="H11608" s="25">
        <v>16.30872536</v>
      </c>
    </row>
    <row r="11609" spans="1:8">
      <c r="A11609" s="23">
        <v>11606</v>
      </c>
      <c r="B11609" s="23">
        <v>2000</v>
      </c>
      <c r="C11609" s="23">
        <v>0.7</v>
      </c>
      <c r="D11609" s="23">
        <v>100</v>
      </c>
      <c r="E11609" s="23">
        <v>50</v>
      </c>
      <c r="F11609" s="23">
        <v>60</v>
      </c>
      <c r="G11609" s="23">
        <v>10</v>
      </c>
      <c r="H11609" s="25">
        <v>15.23521423</v>
      </c>
    </row>
    <row r="11610" spans="1:8">
      <c r="A11610" s="23">
        <v>11607</v>
      </c>
      <c r="B11610" s="23">
        <v>2000</v>
      </c>
      <c r="C11610" s="23">
        <v>0.7</v>
      </c>
      <c r="D11610" s="23">
        <v>100</v>
      </c>
      <c r="E11610" s="23">
        <v>50</v>
      </c>
      <c r="F11610" s="23">
        <v>60</v>
      </c>
      <c r="G11610" s="23">
        <v>40</v>
      </c>
      <c r="H11610" s="25">
        <v>13.158684729999999</v>
      </c>
    </row>
    <row r="11611" spans="1:8">
      <c r="A11611" s="23">
        <v>11608</v>
      </c>
      <c r="B11611" s="23">
        <v>2000</v>
      </c>
      <c r="C11611" s="23">
        <v>0.7</v>
      </c>
      <c r="D11611" s="23">
        <v>100</v>
      </c>
      <c r="E11611" s="23">
        <v>50</v>
      </c>
      <c r="F11611" s="23">
        <v>60</v>
      </c>
      <c r="G11611" s="23">
        <v>70</v>
      </c>
      <c r="H11611" s="25">
        <v>12.04428673</v>
      </c>
    </row>
    <row r="11612" spans="1:8">
      <c r="A11612" s="23">
        <v>11609</v>
      </c>
      <c r="B11612" s="23">
        <v>2000</v>
      </c>
      <c r="C11612" s="23">
        <v>0.7</v>
      </c>
      <c r="D11612" s="23">
        <v>100</v>
      </c>
      <c r="E11612" s="23">
        <v>50</v>
      </c>
      <c r="F11612" s="23">
        <v>60</v>
      </c>
      <c r="G11612" s="23">
        <v>100</v>
      </c>
      <c r="H11612" s="25">
        <v>11.201936720000001</v>
      </c>
    </row>
    <row r="11613" spans="1:8">
      <c r="A11613" s="23">
        <v>11610</v>
      </c>
      <c r="B11613" s="23">
        <v>2000</v>
      </c>
      <c r="C11613" s="23">
        <v>0.7</v>
      </c>
      <c r="D11613" s="23">
        <v>500</v>
      </c>
      <c r="E11613" s="23">
        <v>1</v>
      </c>
      <c r="F11613" s="23">
        <v>0</v>
      </c>
      <c r="G11613" s="23">
        <v>0</v>
      </c>
      <c r="H11613" s="25">
        <v>13.223434449999999</v>
      </c>
    </row>
    <row r="11614" spans="1:8">
      <c r="A11614" s="23">
        <v>11611</v>
      </c>
      <c r="B11614" s="23">
        <v>2000</v>
      </c>
      <c r="C11614" s="23">
        <v>0.7</v>
      </c>
      <c r="D11614" s="23">
        <v>500</v>
      </c>
      <c r="E11614" s="23">
        <v>1</v>
      </c>
      <c r="F11614" s="23">
        <v>0</v>
      </c>
      <c r="G11614" s="23">
        <v>5</v>
      </c>
      <c r="H11614" s="25">
        <v>12.417459490000001</v>
      </c>
    </row>
    <row r="11615" spans="1:8">
      <c r="A11615" s="23">
        <v>11612</v>
      </c>
      <c r="B11615" s="23">
        <v>2000</v>
      </c>
      <c r="C11615" s="23">
        <v>0.7</v>
      </c>
      <c r="D11615" s="23">
        <v>500</v>
      </c>
      <c r="E11615" s="23">
        <v>1</v>
      </c>
      <c r="F11615" s="23">
        <v>0</v>
      </c>
      <c r="G11615" s="23">
        <v>10</v>
      </c>
      <c r="H11615" s="25">
        <v>12.07455635</v>
      </c>
    </row>
    <row r="11616" spans="1:8">
      <c r="A11616" s="23">
        <v>11613</v>
      </c>
      <c r="B11616" s="23">
        <v>2000</v>
      </c>
      <c r="C11616" s="23">
        <v>0.7</v>
      </c>
      <c r="D11616" s="23">
        <v>500</v>
      </c>
      <c r="E11616" s="23">
        <v>1</v>
      </c>
      <c r="F11616" s="23">
        <v>0</v>
      </c>
      <c r="G11616" s="23">
        <v>40</v>
      </c>
      <c r="H11616" s="25">
        <v>11.39670372</v>
      </c>
    </row>
    <row r="11617" spans="1:8">
      <c r="A11617" s="23">
        <v>11614</v>
      </c>
      <c r="B11617" s="23">
        <v>2000</v>
      </c>
      <c r="C11617" s="23">
        <v>0.7</v>
      </c>
      <c r="D11617" s="23">
        <v>500</v>
      </c>
      <c r="E11617" s="23">
        <v>1</v>
      </c>
      <c r="F11617" s="23">
        <v>0</v>
      </c>
      <c r="G11617" s="23">
        <v>70</v>
      </c>
      <c r="H11617" s="25">
        <v>10.93696785</v>
      </c>
    </row>
    <row r="11618" spans="1:8">
      <c r="A11618" s="23">
        <v>11615</v>
      </c>
      <c r="B11618" s="23">
        <v>2000</v>
      </c>
      <c r="C11618" s="23">
        <v>0.7</v>
      </c>
      <c r="D11618" s="23">
        <v>500</v>
      </c>
      <c r="E11618" s="23">
        <v>1</v>
      </c>
      <c r="F11618" s="23">
        <v>0</v>
      </c>
      <c r="G11618" s="23">
        <v>100</v>
      </c>
      <c r="H11618" s="25">
        <v>10.556503299999999</v>
      </c>
    </row>
    <row r="11619" spans="1:8">
      <c r="A11619" s="23">
        <v>11616</v>
      </c>
      <c r="B11619" s="23">
        <v>2000</v>
      </c>
      <c r="C11619" s="23">
        <v>0.7</v>
      </c>
      <c r="D11619" s="23">
        <v>500</v>
      </c>
      <c r="E11619" s="23">
        <v>1</v>
      </c>
      <c r="F11619" s="23">
        <v>30</v>
      </c>
      <c r="G11619" s="23">
        <v>0</v>
      </c>
      <c r="H11619" s="25">
        <v>12.922104839999999</v>
      </c>
    </row>
    <row r="11620" spans="1:8">
      <c r="A11620" s="23">
        <v>11617</v>
      </c>
      <c r="B11620" s="23">
        <v>2000</v>
      </c>
      <c r="C11620" s="23">
        <v>0.7</v>
      </c>
      <c r="D11620" s="23">
        <v>500</v>
      </c>
      <c r="E11620" s="23">
        <v>1</v>
      </c>
      <c r="F11620" s="23">
        <v>30</v>
      </c>
      <c r="G11620" s="23">
        <v>5</v>
      </c>
      <c r="H11620" s="25">
        <v>12.03542423</v>
      </c>
    </row>
    <row r="11621" spans="1:8">
      <c r="A11621" s="23">
        <v>11618</v>
      </c>
      <c r="B11621" s="23">
        <v>2000</v>
      </c>
      <c r="C11621" s="23">
        <v>0.7</v>
      </c>
      <c r="D11621" s="23">
        <v>500</v>
      </c>
      <c r="E11621" s="23">
        <v>1</v>
      </c>
      <c r="F11621" s="23">
        <v>30</v>
      </c>
      <c r="G11621" s="23">
        <v>10</v>
      </c>
      <c r="H11621" s="25">
        <v>11.67707253</v>
      </c>
    </row>
    <row r="11622" spans="1:8">
      <c r="A11622" s="23">
        <v>11619</v>
      </c>
      <c r="B11622" s="23">
        <v>2000</v>
      </c>
      <c r="C11622" s="23">
        <v>0.7</v>
      </c>
      <c r="D11622" s="23">
        <v>500</v>
      </c>
      <c r="E11622" s="23">
        <v>1</v>
      </c>
      <c r="F11622" s="23">
        <v>30</v>
      </c>
      <c r="G11622" s="23">
        <v>40</v>
      </c>
      <c r="H11622" s="25">
        <v>10.95685387</v>
      </c>
    </row>
    <row r="11623" spans="1:8">
      <c r="A11623" s="23">
        <v>11620</v>
      </c>
      <c r="B11623" s="23">
        <v>2000</v>
      </c>
      <c r="C11623" s="23">
        <v>0.7</v>
      </c>
      <c r="D11623" s="23">
        <v>500</v>
      </c>
      <c r="E11623" s="23">
        <v>1</v>
      </c>
      <c r="F11623" s="23">
        <v>30</v>
      </c>
      <c r="G11623" s="23">
        <v>70</v>
      </c>
      <c r="H11623" s="25">
        <v>10.50387287</v>
      </c>
    </row>
    <row r="11624" spans="1:8">
      <c r="A11624" s="23">
        <v>11621</v>
      </c>
      <c r="B11624" s="23">
        <v>2000</v>
      </c>
      <c r="C11624" s="23">
        <v>0.7</v>
      </c>
      <c r="D11624" s="23">
        <v>500</v>
      </c>
      <c r="E11624" s="23">
        <v>1</v>
      </c>
      <c r="F11624" s="23">
        <v>30</v>
      </c>
      <c r="G11624" s="23">
        <v>100</v>
      </c>
      <c r="H11624" s="25">
        <v>10.09733582</v>
      </c>
    </row>
    <row r="11625" spans="1:8">
      <c r="A11625" s="23">
        <v>11622</v>
      </c>
      <c r="B11625" s="23">
        <v>2000</v>
      </c>
      <c r="C11625" s="23">
        <v>0.7</v>
      </c>
      <c r="D11625" s="23">
        <v>500</v>
      </c>
      <c r="E11625" s="23">
        <v>1</v>
      </c>
      <c r="F11625" s="23">
        <v>60</v>
      </c>
      <c r="G11625" s="23">
        <v>0</v>
      </c>
      <c r="H11625" s="25">
        <v>11.63476372</v>
      </c>
    </row>
    <row r="11626" spans="1:8">
      <c r="A11626" s="23">
        <v>11623</v>
      </c>
      <c r="B11626" s="23">
        <v>2000</v>
      </c>
      <c r="C11626" s="23">
        <v>0.7</v>
      </c>
      <c r="D11626" s="23">
        <v>500</v>
      </c>
      <c r="E11626" s="23">
        <v>1</v>
      </c>
      <c r="F11626" s="23">
        <v>60</v>
      </c>
      <c r="G11626" s="23">
        <v>5</v>
      </c>
      <c r="H11626" s="25">
        <v>10.350824360000001</v>
      </c>
    </row>
    <row r="11627" spans="1:8">
      <c r="A11627" s="23">
        <v>11624</v>
      </c>
      <c r="B11627" s="23">
        <v>2000</v>
      </c>
      <c r="C11627" s="23">
        <v>0.7</v>
      </c>
      <c r="D11627" s="23">
        <v>500</v>
      </c>
      <c r="E11627" s="23">
        <v>1</v>
      </c>
      <c r="F11627" s="23">
        <v>60</v>
      </c>
      <c r="G11627" s="23">
        <v>10</v>
      </c>
      <c r="H11627" s="25">
        <v>9.9366159439999997</v>
      </c>
    </row>
    <row r="11628" spans="1:8">
      <c r="A11628" s="23">
        <v>11625</v>
      </c>
      <c r="B11628" s="23">
        <v>2000</v>
      </c>
      <c r="C11628" s="23">
        <v>0.7</v>
      </c>
      <c r="D11628" s="23">
        <v>500</v>
      </c>
      <c r="E11628" s="23">
        <v>1</v>
      </c>
      <c r="F11628" s="23">
        <v>60</v>
      </c>
      <c r="G11628" s="23">
        <v>40</v>
      </c>
      <c r="H11628" s="25">
        <v>9.1943368910000007</v>
      </c>
    </row>
    <row r="11629" spans="1:8">
      <c r="A11629" s="23">
        <v>11626</v>
      </c>
      <c r="B11629" s="23">
        <v>2000</v>
      </c>
      <c r="C11629" s="23">
        <v>0.7</v>
      </c>
      <c r="D11629" s="23">
        <v>500</v>
      </c>
      <c r="E11629" s="23">
        <v>1</v>
      </c>
      <c r="F11629" s="23">
        <v>60</v>
      </c>
      <c r="G11629" s="23">
        <v>70</v>
      </c>
      <c r="H11629" s="25">
        <v>8.7387161249999998</v>
      </c>
    </row>
    <row r="11630" spans="1:8">
      <c r="A11630" s="23">
        <v>11627</v>
      </c>
      <c r="B11630" s="23">
        <v>2000</v>
      </c>
      <c r="C11630" s="23">
        <v>0.7</v>
      </c>
      <c r="D11630" s="23">
        <v>500</v>
      </c>
      <c r="E11630" s="23">
        <v>1</v>
      </c>
      <c r="F11630" s="23">
        <v>60</v>
      </c>
      <c r="G11630" s="23">
        <v>100</v>
      </c>
      <c r="H11630" s="25">
        <v>8.3599386219999996</v>
      </c>
    </row>
    <row r="11631" spans="1:8">
      <c r="A11631" s="23">
        <v>11628</v>
      </c>
      <c r="B11631" s="23">
        <v>2000</v>
      </c>
      <c r="C11631" s="23">
        <v>0.7</v>
      </c>
      <c r="D11631" s="23">
        <v>500</v>
      </c>
      <c r="E11631" s="23">
        <v>5</v>
      </c>
      <c r="F11631" s="23">
        <v>0</v>
      </c>
      <c r="G11631" s="23">
        <v>0</v>
      </c>
      <c r="H11631" s="25">
        <v>23.990036010000001</v>
      </c>
    </row>
    <row r="11632" spans="1:8">
      <c r="A11632" s="23">
        <v>11629</v>
      </c>
      <c r="B11632" s="23">
        <v>2000</v>
      </c>
      <c r="C11632" s="23">
        <v>0.7</v>
      </c>
      <c r="D11632" s="23">
        <v>500</v>
      </c>
      <c r="E11632" s="23">
        <v>5</v>
      </c>
      <c r="F11632" s="23">
        <v>0</v>
      </c>
      <c r="G11632" s="23">
        <v>5</v>
      </c>
      <c r="H11632" s="25">
        <v>21.782693859999998</v>
      </c>
    </row>
    <row r="11633" spans="1:8">
      <c r="A11633" s="23">
        <v>11630</v>
      </c>
      <c r="B11633" s="23">
        <v>2000</v>
      </c>
      <c r="C11633" s="23">
        <v>0.7</v>
      </c>
      <c r="D11633" s="23">
        <v>500</v>
      </c>
      <c r="E11633" s="23">
        <v>5</v>
      </c>
      <c r="F11633" s="23">
        <v>0</v>
      </c>
      <c r="G11633" s="23">
        <v>10</v>
      </c>
      <c r="H11633" s="25">
        <v>20.6497879</v>
      </c>
    </row>
    <row r="11634" spans="1:8">
      <c r="A11634" s="23">
        <v>11631</v>
      </c>
      <c r="B11634" s="23">
        <v>2000</v>
      </c>
      <c r="C11634" s="23">
        <v>0.7</v>
      </c>
      <c r="D11634" s="23">
        <v>500</v>
      </c>
      <c r="E11634" s="23">
        <v>5</v>
      </c>
      <c r="F11634" s="23">
        <v>0</v>
      </c>
      <c r="G11634" s="23">
        <v>40</v>
      </c>
      <c r="H11634" s="25">
        <v>18.323110580000002</v>
      </c>
    </row>
    <row r="11635" spans="1:8">
      <c r="A11635" s="23">
        <v>11632</v>
      </c>
      <c r="B11635" s="23">
        <v>2000</v>
      </c>
      <c r="C11635" s="23">
        <v>0.7</v>
      </c>
      <c r="D11635" s="23">
        <v>500</v>
      </c>
      <c r="E11635" s="23">
        <v>5</v>
      </c>
      <c r="F11635" s="23">
        <v>0</v>
      </c>
      <c r="G11635" s="23">
        <v>70</v>
      </c>
      <c r="H11635" s="25">
        <v>16.939043049999999</v>
      </c>
    </row>
    <row r="11636" spans="1:8">
      <c r="A11636" s="23">
        <v>11633</v>
      </c>
      <c r="B11636" s="23">
        <v>2000</v>
      </c>
      <c r="C11636" s="23">
        <v>0.7</v>
      </c>
      <c r="D11636" s="23">
        <v>500</v>
      </c>
      <c r="E11636" s="23">
        <v>5</v>
      </c>
      <c r="F11636" s="23">
        <v>0</v>
      </c>
      <c r="G11636" s="23">
        <v>100</v>
      </c>
      <c r="H11636" s="25">
        <v>15.838889119999999</v>
      </c>
    </row>
    <row r="11637" spans="1:8">
      <c r="A11637" s="23">
        <v>11634</v>
      </c>
      <c r="B11637" s="23">
        <v>2000</v>
      </c>
      <c r="C11637" s="23">
        <v>0.7</v>
      </c>
      <c r="D11637" s="23">
        <v>500</v>
      </c>
      <c r="E11637" s="23">
        <v>5</v>
      </c>
      <c r="F11637" s="23">
        <v>30</v>
      </c>
      <c r="G11637" s="23">
        <v>0</v>
      </c>
      <c r="H11637" s="25">
        <v>22.584819790000001</v>
      </c>
    </row>
    <row r="11638" spans="1:8">
      <c r="A11638" s="23">
        <v>11635</v>
      </c>
      <c r="B11638" s="23">
        <v>2000</v>
      </c>
      <c r="C11638" s="23">
        <v>0.7</v>
      </c>
      <c r="D11638" s="23">
        <v>500</v>
      </c>
      <c r="E11638" s="23">
        <v>5</v>
      </c>
      <c r="F11638" s="23">
        <v>30</v>
      </c>
      <c r="G11638" s="23">
        <v>5</v>
      </c>
      <c r="H11638" s="25">
        <v>20.437208179999999</v>
      </c>
    </row>
    <row r="11639" spans="1:8">
      <c r="A11639" s="23">
        <v>11636</v>
      </c>
      <c r="B11639" s="23">
        <v>2000</v>
      </c>
      <c r="C11639" s="23">
        <v>0.7</v>
      </c>
      <c r="D11639" s="23">
        <v>500</v>
      </c>
      <c r="E11639" s="23">
        <v>5</v>
      </c>
      <c r="F11639" s="23">
        <v>30</v>
      </c>
      <c r="G11639" s="23">
        <v>10</v>
      </c>
      <c r="H11639" s="25">
        <v>19.366523740000002</v>
      </c>
    </row>
    <row r="11640" spans="1:8">
      <c r="A11640" s="23">
        <v>11637</v>
      </c>
      <c r="B11640" s="23">
        <v>2000</v>
      </c>
      <c r="C11640" s="23">
        <v>0.7</v>
      </c>
      <c r="D11640" s="23">
        <v>500</v>
      </c>
      <c r="E11640" s="23">
        <v>5</v>
      </c>
      <c r="F11640" s="23">
        <v>30</v>
      </c>
      <c r="G11640" s="23">
        <v>40</v>
      </c>
      <c r="H11640" s="25">
        <v>17.097042080000001</v>
      </c>
    </row>
    <row r="11641" spans="1:8">
      <c r="A11641" s="23">
        <v>11638</v>
      </c>
      <c r="B11641" s="23">
        <v>2000</v>
      </c>
      <c r="C11641" s="23">
        <v>0.7</v>
      </c>
      <c r="D11641" s="23">
        <v>500</v>
      </c>
      <c r="E11641" s="23">
        <v>5</v>
      </c>
      <c r="F11641" s="23">
        <v>30</v>
      </c>
      <c r="G11641" s="23">
        <v>70</v>
      </c>
      <c r="H11641" s="25">
        <v>15.80199814</v>
      </c>
    </row>
    <row r="11642" spans="1:8">
      <c r="A11642" s="23">
        <v>11639</v>
      </c>
      <c r="B11642" s="23">
        <v>2000</v>
      </c>
      <c r="C11642" s="23">
        <v>0.7</v>
      </c>
      <c r="D11642" s="23">
        <v>500</v>
      </c>
      <c r="E11642" s="23">
        <v>5</v>
      </c>
      <c r="F11642" s="23">
        <v>30</v>
      </c>
      <c r="G11642" s="23">
        <v>100</v>
      </c>
      <c r="H11642" s="25">
        <v>14.78251648</v>
      </c>
    </row>
    <row r="11643" spans="1:8">
      <c r="A11643" s="23">
        <v>11640</v>
      </c>
      <c r="B11643" s="23">
        <v>2000</v>
      </c>
      <c r="C11643" s="23">
        <v>0.7</v>
      </c>
      <c r="D11643" s="23">
        <v>500</v>
      </c>
      <c r="E11643" s="23">
        <v>5</v>
      </c>
      <c r="F11643" s="23">
        <v>60</v>
      </c>
      <c r="G11643" s="23">
        <v>0</v>
      </c>
      <c r="H11643" s="25">
        <v>17.87074471</v>
      </c>
    </row>
    <row r="11644" spans="1:8">
      <c r="A11644" s="23">
        <v>11641</v>
      </c>
      <c r="B11644" s="23">
        <v>2000</v>
      </c>
      <c r="C11644" s="23">
        <v>0.7</v>
      </c>
      <c r="D11644" s="23">
        <v>500</v>
      </c>
      <c r="E11644" s="23">
        <v>5</v>
      </c>
      <c r="F11644" s="23">
        <v>60</v>
      </c>
      <c r="G11644" s="23">
        <v>5</v>
      </c>
      <c r="H11644" s="25">
        <v>15.61116314</v>
      </c>
    </row>
    <row r="11645" spans="1:8">
      <c r="A11645" s="23">
        <v>11642</v>
      </c>
      <c r="B11645" s="23">
        <v>2000</v>
      </c>
      <c r="C11645" s="23">
        <v>0.7</v>
      </c>
      <c r="D11645" s="23">
        <v>500</v>
      </c>
      <c r="E11645" s="23">
        <v>5</v>
      </c>
      <c r="F11645" s="23">
        <v>60</v>
      </c>
      <c r="G11645" s="23">
        <v>10</v>
      </c>
      <c r="H11645" s="25">
        <v>14.709360119999999</v>
      </c>
    </row>
    <row r="11646" spans="1:8">
      <c r="A11646" s="23">
        <v>11643</v>
      </c>
      <c r="B11646" s="23">
        <v>2000</v>
      </c>
      <c r="C11646" s="23">
        <v>0.7</v>
      </c>
      <c r="D11646" s="23">
        <v>500</v>
      </c>
      <c r="E11646" s="23">
        <v>5</v>
      </c>
      <c r="F11646" s="23">
        <v>60</v>
      </c>
      <c r="G11646" s="23">
        <v>40</v>
      </c>
      <c r="H11646" s="25">
        <v>12.867766380000001</v>
      </c>
    </row>
    <row r="11647" spans="1:8">
      <c r="A11647" s="23">
        <v>11644</v>
      </c>
      <c r="B11647" s="23">
        <v>2000</v>
      </c>
      <c r="C11647" s="23">
        <v>0.7</v>
      </c>
      <c r="D11647" s="23">
        <v>500</v>
      </c>
      <c r="E11647" s="23">
        <v>5</v>
      </c>
      <c r="F11647" s="23">
        <v>60</v>
      </c>
      <c r="G11647" s="23">
        <v>70</v>
      </c>
      <c r="H11647" s="25">
        <v>11.83554554</v>
      </c>
    </row>
    <row r="11648" spans="1:8">
      <c r="A11648" s="23">
        <v>11645</v>
      </c>
      <c r="B11648" s="23">
        <v>2000</v>
      </c>
      <c r="C11648" s="23">
        <v>0.7</v>
      </c>
      <c r="D11648" s="23">
        <v>500</v>
      </c>
      <c r="E11648" s="23">
        <v>5</v>
      </c>
      <c r="F11648" s="23">
        <v>60</v>
      </c>
      <c r="G11648" s="23">
        <v>100</v>
      </c>
      <c r="H11648" s="25">
        <v>11.05744743</v>
      </c>
    </row>
    <row r="11649" spans="1:8">
      <c r="A11649" s="23">
        <v>11646</v>
      </c>
      <c r="B11649" s="23">
        <v>2000</v>
      </c>
      <c r="C11649" s="23">
        <v>0.7</v>
      </c>
      <c r="D11649" s="23">
        <v>500</v>
      </c>
      <c r="E11649" s="23">
        <v>10</v>
      </c>
      <c r="F11649" s="23">
        <v>0</v>
      </c>
      <c r="G11649" s="23">
        <v>0</v>
      </c>
      <c r="H11649" s="25">
        <v>25.503503800000001</v>
      </c>
    </row>
    <row r="11650" spans="1:8">
      <c r="A11650" s="23">
        <v>11647</v>
      </c>
      <c r="B11650" s="23">
        <v>2000</v>
      </c>
      <c r="C11650" s="23">
        <v>0.7</v>
      </c>
      <c r="D11650" s="23">
        <v>500</v>
      </c>
      <c r="E11650" s="23">
        <v>10</v>
      </c>
      <c r="F11650" s="23">
        <v>0</v>
      </c>
      <c r="G11650" s="23">
        <v>5</v>
      </c>
      <c r="H11650" s="25">
        <v>23.097480770000001</v>
      </c>
    </row>
    <row r="11651" spans="1:8">
      <c r="A11651" s="23">
        <v>11648</v>
      </c>
      <c r="B11651" s="23">
        <v>2000</v>
      </c>
      <c r="C11651" s="23">
        <v>0.7</v>
      </c>
      <c r="D11651" s="23">
        <v>500</v>
      </c>
      <c r="E11651" s="23">
        <v>10</v>
      </c>
      <c r="F11651" s="23">
        <v>0</v>
      </c>
      <c r="G11651" s="23">
        <v>10</v>
      </c>
      <c r="H11651" s="25">
        <v>21.779207230000001</v>
      </c>
    </row>
    <row r="11652" spans="1:8">
      <c r="A11652" s="23">
        <v>11649</v>
      </c>
      <c r="B11652" s="23">
        <v>2000</v>
      </c>
      <c r="C11652" s="23">
        <v>0.7</v>
      </c>
      <c r="D11652" s="23">
        <v>500</v>
      </c>
      <c r="E11652" s="23">
        <v>10</v>
      </c>
      <c r="F11652" s="23">
        <v>0</v>
      </c>
      <c r="G11652" s="23">
        <v>40</v>
      </c>
      <c r="H11652" s="25">
        <v>19.148258210000002</v>
      </c>
    </row>
    <row r="11653" spans="1:8">
      <c r="A11653" s="23">
        <v>11650</v>
      </c>
      <c r="B11653" s="23">
        <v>2000</v>
      </c>
      <c r="C11653" s="23">
        <v>0.7</v>
      </c>
      <c r="D11653" s="23">
        <v>500</v>
      </c>
      <c r="E11653" s="23">
        <v>10</v>
      </c>
      <c r="F11653" s="23">
        <v>0</v>
      </c>
      <c r="G11653" s="23">
        <v>70</v>
      </c>
      <c r="H11653" s="25">
        <v>17.668991089999999</v>
      </c>
    </row>
    <row r="11654" spans="1:8">
      <c r="A11654" s="23">
        <v>11651</v>
      </c>
      <c r="B11654" s="23">
        <v>2000</v>
      </c>
      <c r="C11654" s="23">
        <v>0.7</v>
      </c>
      <c r="D11654" s="23">
        <v>500</v>
      </c>
      <c r="E11654" s="23">
        <v>10</v>
      </c>
      <c r="F11654" s="23">
        <v>0</v>
      </c>
      <c r="G11654" s="23">
        <v>100</v>
      </c>
      <c r="H11654" s="25">
        <v>16.50001335</v>
      </c>
    </row>
    <row r="11655" spans="1:8">
      <c r="A11655" s="23">
        <v>11652</v>
      </c>
      <c r="B11655" s="23">
        <v>2000</v>
      </c>
      <c r="C11655" s="23">
        <v>0.7</v>
      </c>
      <c r="D11655" s="23">
        <v>500</v>
      </c>
      <c r="E11655" s="23">
        <v>10</v>
      </c>
      <c r="F11655" s="23">
        <v>30</v>
      </c>
      <c r="G11655" s="23">
        <v>0</v>
      </c>
      <c r="H11655" s="25">
        <v>23.946355820000001</v>
      </c>
    </row>
    <row r="11656" spans="1:8">
      <c r="A11656" s="23">
        <v>11653</v>
      </c>
      <c r="B11656" s="23">
        <v>2000</v>
      </c>
      <c r="C11656" s="23">
        <v>0.7</v>
      </c>
      <c r="D11656" s="23">
        <v>500</v>
      </c>
      <c r="E11656" s="23">
        <v>10</v>
      </c>
      <c r="F11656" s="23">
        <v>30</v>
      </c>
      <c r="G11656" s="23">
        <v>5</v>
      </c>
      <c r="H11656" s="25">
        <v>21.506296160000002</v>
      </c>
    </row>
    <row r="11657" spans="1:8">
      <c r="A11657" s="23">
        <v>11654</v>
      </c>
      <c r="B11657" s="23">
        <v>2000</v>
      </c>
      <c r="C11657" s="23">
        <v>0.7</v>
      </c>
      <c r="D11657" s="23">
        <v>500</v>
      </c>
      <c r="E11657" s="23">
        <v>10</v>
      </c>
      <c r="F11657" s="23">
        <v>30</v>
      </c>
      <c r="G11657" s="23">
        <v>10</v>
      </c>
      <c r="H11657" s="25">
        <v>20.28715897</v>
      </c>
    </row>
    <row r="11658" spans="1:8">
      <c r="A11658" s="23">
        <v>11655</v>
      </c>
      <c r="B11658" s="23">
        <v>2000</v>
      </c>
      <c r="C11658" s="23">
        <v>0.7</v>
      </c>
      <c r="D11658" s="23">
        <v>500</v>
      </c>
      <c r="E11658" s="23">
        <v>10</v>
      </c>
      <c r="F11658" s="23">
        <v>30</v>
      </c>
      <c r="G11658" s="23">
        <v>40</v>
      </c>
      <c r="H11658" s="25">
        <v>17.844970700000001</v>
      </c>
    </row>
    <row r="11659" spans="1:8">
      <c r="A11659" s="23">
        <v>11656</v>
      </c>
      <c r="B11659" s="23">
        <v>2000</v>
      </c>
      <c r="C11659" s="23">
        <v>0.7</v>
      </c>
      <c r="D11659" s="23">
        <v>500</v>
      </c>
      <c r="E11659" s="23">
        <v>10</v>
      </c>
      <c r="F11659" s="23">
        <v>30</v>
      </c>
      <c r="G11659" s="23">
        <v>70</v>
      </c>
      <c r="H11659" s="25">
        <v>16.469095230000001</v>
      </c>
    </row>
    <row r="11660" spans="1:8">
      <c r="A11660" s="23">
        <v>11657</v>
      </c>
      <c r="B11660" s="23">
        <v>2000</v>
      </c>
      <c r="C11660" s="23">
        <v>0.7</v>
      </c>
      <c r="D11660" s="23">
        <v>500</v>
      </c>
      <c r="E11660" s="23">
        <v>10</v>
      </c>
      <c r="F11660" s="23">
        <v>30</v>
      </c>
      <c r="G11660" s="23">
        <v>100</v>
      </c>
      <c r="H11660" s="25">
        <v>15.26530838</v>
      </c>
    </row>
    <row r="11661" spans="1:8">
      <c r="A11661" s="23">
        <v>11658</v>
      </c>
      <c r="B11661" s="23">
        <v>2000</v>
      </c>
      <c r="C11661" s="23">
        <v>0.7</v>
      </c>
      <c r="D11661" s="23">
        <v>500</v>
      </c>
      <c r="E11661" s="23">
        <v>10</v>
      </c>
      <c r="F11661" s="23">
        <v>60</v>
      </c>
      <c r="G11661" s="23">
        <v>0</v>
      </c>
      <c r="H11661" s="25">
        <v>18.607233050000001</v>
      </c>
    </row>
    <row r="11662" spans="1:8">
      <c r="A11662" s="23">
        <v>11659</v>
      </c>
      <c r="B11662" s="23">
        <v>2000</v>
      </c>
      <c r="C11662" s="23">
        <v>0.7</v>
      </c>
      <c r="D11662" s="23">
        <v>500</v>
      </c>
      <c r="E11662" s="23">
        <v>10</v>
      </c>
      <c r="F11662" s="23">
        <v>60</v>
      </c>
      <c r="G11662" s="23">
        <v>5</v>
      </c>
      <c r="H11662" s="25">
        <v>16.27776527</v>
      </c>
    </row>
    <row r="11663" spans="1:8">
      <c r="A11663" s="23">
        <v>11660</v>
      </c>
      <c r="B11663" s="23">
        <v>2000</v>
      </c>
      <c r="C11663" s="23">
        <v>0.7</v>
      </c>
      <c r="D11663" s="23">
        <v>500</v>
      </c>
      <c r="E11663" s="23">
        <v>10</v>
      </c>
      <c r="F11663" s="23">
        <v>60</v>
      </c>
      <c r="G11663" s="23">
        <v>10</v>
      </c>
      <c r="H11663" s="25">
        <v>15.203203200000001</v>
      </c>
    </row>
    <row r="11664" spans="1:8">
      <c r="A11664" s="23">
        <v>11661</v>
      </c>
      <c r="B11664" s="23">
        <v>2000</v>
      </c>
      <c r="C11664" s="23">
        <v>0.7</v>
      </c>
      <c r="D11664" s="23">
        <v>500</v>
      </c>
      <c r="E11664" s="23">
        <v>10</v>
      </c>
      <c r="F11664" s="23">
        <v>60</v>
      </c>
      <c r="G11664" s="23">
        <v>40</v>
      </c>
      <c r="H11664" s="25">
        <v>13.137710569999999</v>
      </c>
    </row>
    <row r="11665" spans="1:8">
      <c r="A11665" s="23">
        <v>11662</v>
      </c>
      <c r="B11665" s="23">
        <v>2000</v>
      </c>
      <c r="C11665" s="23">
        <v>0.7</v>
      </c>
      <c r="D11665" s="23">
        <v>500</v>
      </c>
      <c r="E11665" s="23">
        <v>10</v>
      </c>
      <c r="F11665" s="23">
        <v>60</v>
      </c>
      <c r="G11665" s="23">
        <v>70</v>
      </c>
      <c r="H11665" s="25">
        <v>12.028294560000001</v>
      </c>
    </row>
    <row r="11666" spans="1:8">
      <c r="A11666" s="23">
        <v>11663</v>
      </c>
      <c r="B11666" s="23">
        <v>2000</v>
      </c>
      <c r="C11666" s="23">
        <v>0.7</v>
      </c>
      <c r="D11666" s="23">
        <v>500</v>
      </c>
      <c r="E11666" s="23">
        <v>10</v>
      </c>
      <c r="F11666" s="23">
        <v>60</v>
      </c>
      <c r="G11666" s="23">
        <v>100</v>
      </c>
      <c r="H11666" s="25">
        <v>11.18929958</v>
      </c>
    </row>
    <row r="11667" spans="1:8">
      <c r="A11667" s="23">
        <v>11664</v>
      </c>
      <c r="B11667" s="23">
        <v>2000</v>
      </c>
      <c r="C11667" s="23">
        <v>0.7</v>
      </c>
      <c r="D11667" s="23">
        <v>500</v>
      </c>
      <c r="E11667" s="23">
        <v>20</v>
      </c>
      <c r="F11667" s="23">
        <v>0</v>
      </c>
      <c r="G11667" s="23">
        <v>0</v>
      </c>
      <c r="H11667" s="25">
        <v>26.210823059999999</v>
      </c>
    </row>
    <row r="11668" spans="1:8">
      <c r="A11668" s="23">
        <v>11665</v>
      </c>
      <c r="B11668" s="23">
        <v>2000</v>
      </c>
      <c r="C11668" s="23">
        <v>0.7</v>
      </c>
      <c r="D11668" s="23">
        <v>500</v>
      </c>
      <c r="E11668" s="23">
        <v>20</v>
      </c>
      <c r="F11668" s="23">
        <v>0</v>
      </c>
      <c r="G11668" s="23">
        <v>5</v>
      </c>
      <c r="H11668" s="25">
        <v>23.734512330000001</v>
      </c>
    </row>
    <row r="11669" spans="1:8">
      <c r="A11669" s="23">
        <v>11666</v>
      </c>
      <c r="B11669" s="23">
        <v>2000</v>
      </c>
      <c r="C11669" s="23">
        <v>0.7</v>
      </c>
      <c r="D11669" s="23">
        <v>500</v>
      </c>
      <c r="E11669" s="23">
        <v>20</v>
      </c>
      <c r="F11669" s="23">
        <v>0</v>
      </c>
      <c r="G11669" s="23">
        <v>10</v>
      </c>
      <c r="H11669" s="25">
        <v>22.340726849999999</v>
      </c>
    </row>
    <row r="11670" spans="1:8">
      <c r="A11670" s="23">
        <v>11667</v>
      </c>
      <c r="B11670" s="23">
        <v>2000</v>
      </c>
      <c r="C11670" s="23">
        <v>0.7</v>
      </c>
      <c r="D11670" s="23">
        <v>500</v>
      </c>
      <c r="E11670" s="23">
        <v>20</v>
      </c>
      <c r="F11670" s="23">
        <v>0</v>
      </c>
      <c r="G11670" s="23">
        <v>40</v>
      </c>
      <c r="H11670" s="25">
        <v>19.563915250000001</v>
      </c>
    </row>
    <row r="11671" spans="1:8">
      <c r="A11671" s="23">
        <v>11668</v>
      </c>
      <c r="B11671" s="23">
        <v>2000</v>
      </c>
      <c r="C11671" s="23">
        <v>0.7</v>
      </c>
      <c r="D11671" s="23">
        <v>500</v>
      </c>
      <c r="E11671" s="23">
        <v>20</v>
      </c>
      <c r="F11671" s="23">
        <v>0</v>
      </c>
      <c r="G11671" s="23">
        <v>70</v>
      </c>
      <c r="H11671" s="25">
        <v>18.01164627</v>
      </c>
    </row>
    <row r="11672" spans="1:8">
      <c r="A11672" s="23">
        <v>11669</v>
      </c>
      <c r="B11672" s="23">
        <v>2000</v>
      </c>
      <c r="C11672" s="23">
        <v>0.7</v>
      </c>
      <c r="D11672" s="23">
        <v>500</v>
      </c>
      <c r="E11672" s="23">
        <v>20</v>
      </c>
      <c r="F11672" s="23">
        <v>0</v>
      </c>
      <c r="G11672" s="23">
        <v>100</v>
      </c>
      <c r="H11672" s="25">
        <v>16.788515090000001</v>
      </c>
    </row>
    <row r="11673" spans="1:8">
      <c r="A11673" s="23">
        <v>11670</v>
      </c>
      <c r="B11673" s="23">
        <v>2000</v>
      </c>
      <c r="C11673" s="23">
        <v>0.7</v>
      </c>
      <c r="D11673" s="23">
        <v>500</v>
      </c>
      <c r="E11673" s="23">
        <v>20</v>
      </c>
      <c r="F11673" s="23">
        <v>30</v>
      </c>
      <c r="G11673" s="23">
        <v>0</v>
      </c>
      <c r="H11673" s="25">
        <v>24.551919940000001</v>
      </c>
    </row>
    <row r="11674" spans="1:8">
      <c r="A11674" s="23">
        <v>11671</v>
      </c>
      <c r="B11674" s="23">
        <v>2000</v>
      </c>
      <c r="C11674" s="23">
        <v>0.7</v>
      </c>
      <c r="D11674" s="23">
        <v>500</v>
      </c>
      <c r="E11674" s="23">
        <v>20</v>
      </c>
      <c r="F11674" s="23">
        <v>30</v>
      </c>
      <c r="G11674" s="23">
        <v>5</v>
      </c>
      <c r="H11674" s="25">
        <v>22.045473099999999</v>
      </c>
    </row>
    <row r="11675" spans="1:8">
      <c r="A11675" s="23">
        <v>11672</v>
      </c>
      <c r="B11675" s="23">
        <v>2000</v>
      </c>
      <c r="C11675" s="23">
        <v>0.7</v>
      </c>
      <c r="D11675" s="23">
        <v>500</v>
      </c>
      <c r="E11675" s="23">
        <v>20</v>
      </c>
      <c r="F11675" s="23">
        <v>30</v>
      </c>
      <c r="G11675" s="23">
        <v>10</v>
      </c>
      <c r="H11675" s="25">
        <v>20.765125279999999</v>
      </c>
    </row>
    <row r="11676" spans="1:8">
      <c r="A11676" s="23">
        <v>11673</v>
      </c>
      <c r="B11676" s="23">
        <v>2000</v>
      </c>
      <c r="C11676" s="23">
        <v>0.7</v>
      </c>
      <c r="D11676" s="23">
        <v>500</v>
      </c>
      <c r="E11676" s="23">
        <v>20</v>
      </c>
      <c r="F11676" s="23">
        <v>30</v>
      </c>
      <c r="G11676" s="23">
        <v>40</v>
      </c>
      <c r="H11676" s="25">
        <v>18.198657990000001</v>
      </c>
    </row>
    <row r="11677" spans="1:8">
      <c r="A11677" s="23">
        <v>11674</v>
      </c>
      <c r="B11677" s="23">
        <v>2000</v>
      </c>
      <c r="C11677" s="23">
        <v>0.7</v>
      </c>
      <c r="D11677" s="23">
        <v>500</v>
      </c>
      <c r="E11677" s="23">
        <v>20</v>
      </c>
      <c r="F11677" s="23">
        <v>30</v>
      </c>
      <c r="G11677" s="23">
        <v>70</v>
      </c>
      <c r="H11677" s="25">
        <v>16.76021385</v>
      </c>
    </row>
    <row r="11678" spans="1:8">
      <c r="A11678" s="23">
        <v>11675</v>
      </c>
      <c r="B11678" s="23">
        <v>2000</v>
      </c>
      <c r="C11678" s="23">
        <v>0.7</v>
      </c>
      <c r="D11678" s="23">
        <v>500</v>
      </c>
      <c r="E11678" s="23">
        <v>20</v>
      </c>
      <c r="F11678" s="23">
        <v>30</v>
      </c>
      <c r="G11678" s="23">
        <v>100</v>
      </c>
      <c r="H11678" s="25">
        <v>15.568182950000001</v>
      </c>
    </row>
    <row r="11679" spans="1:8">
      <c r="A11679" s="23">
        <v>11676</v>
      </c>
      <c r="B11679" s="23">
        <v>2000</v>
      </c>
      <c r="C11679" s="23">
        <v>0.7</v>
      </c>
      <c r="D11679" s="23">
        <v>500</v>
      </c>
      <c r="E11679" s="23">
        <v>20</v>
      </c>
      <c r="F11679" s="23">
        <v>60</v>
      </c>
      <c r="G11679" s="23">
        <v>0</v>
      </c>
      <c r="H11679" s="25">
        <v>18.96652031</v>
      </c>
    </row>
    <row r="11680" spans="1:8">
      <c r="A11680" s="23">
        <v>11677</v>
      </c>
      <c r="B11680" s="23">
        <v>2000</v>
      </c>
      <c r="C11680" s="23">
        <v>0.7</v>
      </c>
      <c r="D11680" s="23">
        <v>500</v>
      </c>
      <c r="E11680" s="23">
        <v>20</v>
      </c>
      <c r="F11680" s="23">
        <v>60</v>
      </c>
      <c r="G11680" s="23">
        <v>5</v>
      </c>
      <c r="H11680" s="25">
        <v>16.56333923</v>
      </c>
    </row>
    <row r="11681" spans="1:8">
      <c r="A11681" s="23">
        <v>11678</v>
      </c>
      <c r="B11681" s="23">
        <v>2000</v>
      </c>
      <c r="C11681" s="23">
        <v>0.7</v>
      </c>
      <c r="D11681" s="23">
        <v>500</v>
      </c>
      <c r="E11681" s="23">
        <v>20</v>
      </c>
      <c r="F11681" s="23">
        <v>60</v>
      </c>
      <c r="G11681" s="23">
        <v>10</v>
      </c>
      <c r="H11681" s="25">
        <v>15.5147028</v>
      </c>
    </row>
    <row r="11682" spans="1:8">
      <c r="A11682" s="23">
        <v>11679</v>
      </c>
      <c r="B11682" s="23">
        <v>2000</v>
      </c>
      <c r="C11682" s="23">
        <v>0.7</v>
      </c>
      <c r="D11682" s="23">
        <v>500</v>
      </c>
      <c r="E11682" s="23">
        <v>20</v>
      </c>
      <c r="F11682" s="23">
        <v>60</v>
      </c>
      <c r="G11682" s="23">
        <v>40</v>
      </c>
      <c r="H11682" s="25">
        <v>13.358005520000001</v>
      </c>
    </row>
    <row r="11683" spans="1:8">
      <c r="A11683" s="23">
        <v>11680</v>
      </c>
      <c r="B11683" s="23">
        <v>2000</v>
      </c>
      <c r="C11683" s="23">
        <v>0.7</v>
      </c>
      <c r="D11683" s="23">
        <v>500</v>
      </c>
      <c r="E11683" s="23">
        <v>20</v>
      </c>
      <c r="F11683" s="23">
        <v>60</v>
      </c>
      <c r="G11683" s="23">
        <v>70</v>
      </c>
      <c r="H11683" s="25">
        <v>12.206169129999999</v>
      </c>
    </row>
    <row r="11684" spans="1:8">
      <c r="A11684" s="23">
        <v>11681</v>
      </c>
      <c r="B11684" s="23">
        <v>2000</v>
      </c>
      <c r="C11684" s="23">
        <v>0.7</v>
      </c>
      <c r="D11684" s="23">
        <v>500</v>
      </c>
      <c r="E11684" s="23">
        <v>20</v>
      </c>
      <c r="F11684" s="23">
        <v>60</v>
      </c>
      <c r="G11684" s="23">
        <v>100</v>
      </c>
      <c r="H11684" s="25">
        <v>11.33777332</v>
      </c>
    </row>
    <row r="11685" spans="1:8">
      <c r="A11685" s="23">
        <v>11682</v>
      </c>
      <c r="B11685" s="23">
        <v>2000</v>
      </c>
      <c r="C11685" s="23">
        <v>0.7</v>
      </c>
      <c r="D11685" s="23">
        <v>500</v>
      </c>
      <c r="E11685" s="23">
        <v>50</v>
      </c>
      <c r="F11685" s="23">
        <v>0</v>
      </c>
      <c r="G11685" s="23">
        <v>0</v>
      </c>
      <c r="H11685" s="25">
        <v>26.6097374</v>
      </c>
    </row>
    <row r="11686" spans="1:8">
      <c r="A11686" s="23">
        <v>11683</v>
      </c>
      <c r="B11686" s="23">
        <v>2000</v>
      </c>
      <c r="C11686" s="23">
        <v>0.7</v>
      </c>
      <c r="D11686" s="23">
        <v>500</v>
      </c>
      <c r="E11686" s="23">
        <v>50</v>
      </c>
      <c r="F11686" s="23">
        <v>0</v>
      </c>
      <c r="G11686" s="23">
        <v>5</v>
      </c>
      <c r="H11686" s="25">
        <v>24.07385635</v>
      </c>
    </row>
    <row r="11687" spans="1:8">
      <c r="A11687" s="23">
        <v>11684</v>
      </c>
      <c r="B11687" s="23">
        <v>2000</v>
      </c>
      <c r="C11687" s="23">
        <v>0.7</v>
      </c>
      <c r="D11687" s="23">
        <v>500</v>
      </c>
      <c r="E11687" s="23">
        <v>50</v>
      </c>
      <c r="F11687" s="23">
        <v>0</v>
      </c>
      <c r="G11687" s="23">
        <v>10</v>
      </c>
      <c r="H11687" s="25">
        <v>22.660385130000002</v>
      </c>
    </row>
    <row r="11688" spans="1:8">
      <c r="A11688" s="23">
        <v>11685</v>
      </c>
      <c r="B11688" s="23">
        <v>2000</v>
      </c>
      <c r="C11688" s="23">
        <v>0.7</v>
      </c>
      <c r="D11688" s="23">
        <v>500</v>
      </c>
      <c r="E11688" s="23">
        <v>50</v>
      </c>
      <c r="F11688" s="23">
        <v>0</v>
      </c>
      <c r="G11688" s="23">
        <v>40</v>
      </c>
      <c r="H11688" s="25">
        <v>19.801303860000001</v>
      </c>
    </row>
    <row r="11689" spans="1:8">
      <c r="A11689" s="23">
        <v>11686</v>
      </c>
      <c r="B11689" s="23">
        <v>2000</v>
      </c>
      <c r="C11689" s="23">
        <v>0.7</v>
      </c>
      <c r="D11689" s="23">
        <v>500</v>
      </c>
      <c r="E11689" s="23">
        <v>50</v>
      </c>
      <c r="F11689" s="23">
        <v>0</v>
      </c>
      <c r="G11689" s="23">
        <v>70</v>
      </c>
      <c r="H11689" s="25">
        <v>18.20795631</v>
      </c>
    </row>
    <row r="11690" spans="1:8">
      <c r="A11690" s="23">
        <v>11687</v>
      </c>
      <c r="B11690" s="23">
        <v>2000</v>
      </c>
      <c r="C11690" s="23">
        <v>0.7</v>
      </c>
      <c r="D11690" s="23">
        <v>500</v>
      </c>
      <c r="E11690" s="23">
        <v>50</v>
      </c>
      <c r="F11690" s="23">
        <v>0</v>
      </c>
      <c r="G11690" s="23">
        <v>100</v>
      </c>
      <c r="H11690" s="25">
        <v>16.954349520000001</v>
      </c>
    </row>
    <row r="11691" spans="1:8">
      <c r="A11691" s="23">
        <v>11688</v>
      </c>
      <c r="B11691" s="23">
        <v>2000</v>
      </c>
      <c r="C11691" s="23">
        <v>0.7</v>
      </c>
      <c r="D11691" s="23">
        <v>500</v>
      </c>
      <c r="E11691" s="23">
        <v>50</v>
      </c>
      <c r="F11691" s="23">
        <v>30</v>
      </c>
      <c r="G11691" s="23">
        <v>0</v>
      </c>
      <c r="H11691" s="25">
        <v>24.89482117</v>
      </c>
    </row>
    <row r="11692" spans="1:8">
      <c r="A11692" s="23">
        <v>11689</v>
      </c>
      <c r="B11692" s="23">
        <v>2000</v>
      </c>
      <c r="C11692" s="23">
        <v>0.7</v>
      </c>
      <c r="D11692" s="23">
        <v>500</v>
      </c>
      <c r="E11692" s="23">
        <v>50</v>
      </c>
      <c r="F11692" s="23">
        <v>30</v>
      </c>
      <c r="G11692" s="23">
        <v>5</v>
      </c>
      <c r="H11692" s="25">
        <v>22.352334979999998</v>
      </c>
    </row>
    <row r="11693" spans="1:8">
      <c r="A11693" s="23">
        <v>11690</v>
      </c>
      <c r="B11693" s="23">
        <v>2000</v>
      </c>
      <c r="C11693" s="23">
        <v>0.7</v>
      </c>
      <c r="D11693" s="23">
        <v>500</v>
      </c>
      <c r="E11693" s="23">
        <v>50</v>
      </c>
      <c r="F11693" s="23">
        <v>30</v>
      </c>
      <c r="G11693" s="23">
        <v>10</v>
      </c>
      <c r="H11693" s="25">
        <v>21.037670139999999</v>
      </c>
    </row>
    <row r="11694" spans="1:8">
      <c r="A11694" s="23">
        <v>11691</v>
      </c>
      <c r="B11694" s="23">
        <v>2000</v>
      </c>
      <c r="C11694" s="23">
        <v>0.7</v>
      </c>
      <c r="D11694" s="23">
        <v>500</v>
      </c>
      <c r="E11694" s="23">
        <v>50</v>
      </c>
      <c r="F11694" s="23">
        <v>30</v>
      </c>
      <c r="G11694" s="23">
        <v>40</v>
      </c>
      <c r="H11694" s="25">
        <v>18.40125656</v>
      </c>
    </row>
    <row r="11695" spans="1:8">
      <c r="A11695" s="23">
        <v>11692</v>
      </c>
      <c r="B11695" s="23">
        <v>2000</v>
      </c>
      <c r="C11695" s="23">
        <v>0.7</v>
      </c>
      <c r="D11695" s="23">
        <v>500</v>
      </c>
      <c r="E11695" s="23">
        <v>50</v>
      </c>
      <c r="F11695" s="23">
        <v>30</v>
      </c>
      <c r="G11695" s="23">
        <v>70</v>
      </c>
      <c r="H11695" s="25">
        <v>16.927637099999998</v>
      </c>
    </row>
    <row r="11696" spans="1:8">
      <c r="A11696" s="23">
        <v>11693</v>
      </c>
      <c r="B11696" s="23">
        <v>2000</v>
      </c>
      <c r="C11696" s="23">
        <v>0.7</v>
      </c>
      <c r="D11696" s="23">
        <v>500</v>
      </c>
      <c r="E11696" s="23">
        <v>50</v>
      </c>
      <c r="F11696" s="23">
        <v>30</v>
      </c>
      <c r="G11696" s="23">
        <v>100</v>
      </c>
      <c r="H11696" s="25">
        <v>15.743533129999999</v>
      </c>
    </row>
    <row r="11697" spans="1:8">
      <c r="A11697" s="23">
        <v>11694</v>
      </c>
      <c r="B11697" s="23">
        <v>2000</v>
      </c>
      <c r="C11697" s="23">
        <v>0.7</v>
      </c>
      <c r="D11697" s="23">
        <v>500</v>
      </c>
      <c r="E11697" s="23">
        <v>50</v>
      </c>
      <c r="F11697" s="23">
        <v>60</v>
      </c>
      <c r="G11697" s="23">
        <v>0</v>
      </c>
      <c r="H11697" s="25">
        <v>19.17139435</v>
      </c>
    </row>
    <row r="11698" spans="1:8">
      <c r="A11698" s="23">
        <v>11695</v>
      </c>
      <c r="B11698" s="23">
        <v>2000</v>
      </c>
      <c r="C11698" s="23">
        <v>0.7</v>
      </c>
      <c r="D11698" s="23">
        <v>500</v>
      </c>
      <c r="E11698" s="23">
        <v>50</v>
      </c>
      <c r="F11698" s="23">
        <v>60</v>
      </c>
      <c r="G11698" s="23">
        <v>5</v>
      </c>
      <c r="H11698" s="25">
        <v>16.727729799999999</v>
      </c>
    </row>
    <row r="11699" spans="1:8">
      <c r="A11699" s="23">
        <v>11696</v>
      </c>
      <c r="B11699" s="23">
        <v>2000</v>
      </c>
      <c r="C11699" s="23">
        <v>0.7</v>
      </c>
      <c r="D11699" s="23">
        <v>500</v>
      </c>
      <c r="E11699" s="23">
        <v>50</v>
      </c>
      <c r="F11699" s="23">
        <v>60</v>
      </c>
      <c r="G11699" s="23">
        <v>10</v>
      </c>
      <c r="H11699" s="25">
        <v>15.69525719</v>
      </c>
    </row>
    <row r="11700" spans="1:8">
      <c r="A11700" s="23">
        <v>11697</v>
      </c>
      <c r="B11700" s="23">
        <v>2000</v>
      </c>
      <c r="C11700" s="23">
        <v>0.7</v>
      </c>
      <c r="D11700" s="23">
        <v>500</v>
      </c>
      <c r="E11700" s="23">
        <v>50</v>
      </c>
      <c r="F11700" s="23">
        <v>60</v>
      </c>
      <c r="G11700" s="23">
        <v>40</v>
      </c>
      <c r="H11700" s="25">
        <v>13.48564148</v>
      </c>
    </row>
    <row r="11701" spans="1:8">
      <c r="A11701" s="23">
        <v>11698</v>
      </c>
      <c r="B11701" s="23">
        <v>2000</v>
      </c>
      <c r="C11701" s="23">
        <v>0.7</v>
      </c>
      <c r="D11701" s="23">
        <v>500</v>
      </c>
      <c r="E11701" s="23">
        <v>50</v>
      </c>
      <c r="F11701" s="23">
        <v>60</v>
      </c>
      <c r="G11701" s="23">
        <v>70</v>
      </c>
      <c r="H11701" s="25">
        <v>12.30929184</v>
      </c>
    </row>
    <row r="11702" spans="1:8">
      <c r="A11702" s="23">
        <v>11699</v>
      </c>
      <c r="B11702" s="23">
        <v>2000</v>
      </c>
      <c r="C11702" s="23">
        <v>0.7</v>
      </c>
      <c r="D11702" s="23">
        <v>500</v>
      </c>
      <c r="E11702" s="23">
        <v>50</v>
      </c>
      <c r="F11702" s="23">
        <v>60</v>
      </c>
      <c r="G11702" s="23">
        <v>100</v>
      </c>
      <c r="H11702" s="25">
        <v>11.423931120000001</v>
      </c>
    </row>
    <row r="11703" spans="1:8">
      <c r="A11703" s="23">
        <v>11700</v>
      </c>
      <c r="B11703" s="23">
        <v>2000</v>
      </c>
      <c r="C11703" s="23">
        <v>0.7</v>
      </c>
      <c r="D11703" s="23">
        <v>1000</v>
      </c>
      <c r="E11703" s="23">
        <v>1</v>
      </c>
      <c r="F11703" s="23">
        <v>0</v>
      </c>
      <c r="G11703" s="23">
        <v>0</v>
      </c>
      <c r="H11703" s="25">
        <v>17.9458828</v>
      </c>
    </row>
    <row r="11704" spans="1:8">
      <c r="A11704" s="23">
        <v>11701</v>
      </c>
      <c r="B11704" s="23">
        <v>2000</v>
      </c>
      <c r="C11704" s="23">
        <v>0.7</v>
      </c>
      <c r="D11704" s="23">
        <v>1000</v>
      </c>
      <c r="E11704" s="23">
        <v>1</v>
      </c>
      <c r="F11704" s="23">
        <v>0</v>
      </c>
      <c r="G11704" s="23">
        <v>5</v>
      </c>
      <c r="H11704" s="25">
        <v>16.68207932</v>
      </c>
    </row>
    <row r="11705" spans="1:8">
      <c r="A11705" s="23">
        <v>11702</v>
      </c>
      <c r="B11705" s="23">
        <v>2000</v>
      </c>
      <c r="C11705" s="23">
        <v>0.7</v>
      </c>
      <c r="D11705" s="23">
        <v>1000</v>
      </c>
      <c r="E11705" s="23">
        <v>1</v>
      </c>
      <c r="F11705" s="23">
        <v>0</v>
      </c>
      <c r="G11705" s="23">
        <v>10</v>
      </c>
      <c r="H11705" s="25">
        <v>16.069244390000001</v>
      </c>
    </row>
    <row r="11706" spans="1:8">
      <c r="A11706" s="23">
        <v>11703</v>
      </c>
      <c r="B11706" s="23">
        <v>2000</v>
      </c>
      <c r="C11706" s="23">
        <v>0.7</v>
      </c>
      <c r="D11706" s="23">
        <v>1000</v>
      </c>
      <c r="E11706" s="23">
        <v>1</v>
      </c>
      <c r="F11706" s="23">
        <v>0</v>
      </c>
      <c r="G11706" s="23">
        <v>40</v>
      </c>
      <c r="H11706" s="25">
        <v>14.771216389999999</v>
      </c>
    </row>
    <row r="11707" spans="1:8">
      <c r="A11707" s="23">
        <v>11704</v>
      </c>
      <c r="B11707" s="23">
        <v>2000</v>
      </c>
      <c r="C11707" s="23">
        <v>0.7</v>
      </c>
      <c r="D11707" s="23">
        <v>1000</v>
      </c>
      <c r="E11707" s="23">
        <v>1</v>
      </c>
      <c r="F11707" s="23">
        <v>0</v>
      </c>
      <c r="G11707" s="23">
        <v>70</v>
      </c>
      <c r="H11707" s="25">
        <v>13.96247864</v>
      </c>
    </row>
    <row r="11708" spans="1:8">
      <c r="A11708" s="23">
        <v>11705</v>
      </c>
      <c r="B11708" s="23">
        <v>2000</v>
      </c>
      <c r="C11708" s="23">
        <v>0.7</v>
      </c>
      <c r="D11708" s="23">
        <v>1000</v>
      </c>
      <c r="E11708" s="23">
        <v>1</v>
      </c>
      <c r="F11708" s="23">
        <v>0</v>
      </c>
      <c r="G11708" s="23">
        <v>100</v>
      </c>
      <c r="H11708" s="25">
        <v>13.265563970000001</v>
      </c>
    </row>
    <row r="11709" spans="1:8">
      <c r="A11709" s="23">
        <v>11706</v>
      </c>
      <c r="B11709" s="23">
        <v>2000</v>
      </c>
      <c r="C11709" s="23">
        <v>0.7</v>
      </c>
      <c r="D11709" s="23">
        <v>1000</v>
      </c>
      <c r="E11709" s="23">
        <v>1</v>
      </c>
      <c r="F11709" s="23">
        <v>30</v>
      </c>
      <c r="G11709" s="23">
        <v>0</v>
      </c>
      <c r="H11709" s="25">
        <v>17.302536010000001</v>
      </c>
    </row>
    <row r="11710" spans="1:8">
      <c r="A11710" s="23">
        <v>11707</v>
      </c>
      <c r="B11710" s="23">
        <v>2000</v>
      </c>
      <c r="C11710" s="23">
        <v>0.7</v>
      </c>
      <c r="D11710" s="23">
        <v>1000</v>
      </c>
      <c r="E11710" s="23">
        <v>1</v>
      </c>
      <c r="F11710" s="23">
        <v>30</v>
      </c>
      <c r="G11710" s="23">
        <v>5</v>
      </c>
      <c r="H11710" s="25">
        <v>15.98594761</v>
      </c>
    </row>
    <row r="11711" spans="1:8">
      <c r="A11711" s="23">
        <v>11708</v>
      </c>
      <c r="B11711" s="23">
        <v>2000</v>
      </c>
      <c r="C11711" s="23">
        <v>0.7</v>
      </c>
      <c r="D11711" s="23">
        <v>1000</v>
      </c>
      <c r="E11711" s="23">
        <v>1</v>
      </c>
      <c r="F11711" s="23">
        <v>30</v>
      </c>
      <c r="G11711" s="23">
        <v>10</v>
      </c>
      <c r="H11711" s="25">
        <v>15.34626198</v>
      </c>
    </row>
    <row r="11712" spans="1:8">
      <c r="A11712" s="23">
        <v>11709</v>
      </c>
      <c r="B11712" s="23">
        <v>2000</v>
      </c>
      <c r="C11712" s="23">
        <v>0.7</v>
      </c>
      <c r="D11712" s="23">
        <v>1000</v>
      </c>
      <c r="E11712" s="23">
        <v>1</v>
      </c>
      <c r="F11712" s="23">
        <v>30</v>
      </c>
      <c r="G11712" s="23">
        <v>40</v>
      </c>
      <c r="H11712" s="25">
        <v>14.04474068</v>
      </c>
    </row>
    <row r="11713" spans="1:8">
      <c r="A11713" s="23">
        <v>11710</v>
      </c>
      <c r="B11713" s="23">
        <v>2000</v>
      </c>
      <c r="C11713" s="23">
        <v>0.7</v>
      </c>
      <c r="D11713" s="23">
        <v>1000</v>
      </c>
      <c r="E11713" s="23">
        <v>1</v>
      </c>
      <c r="F11713" s="23">
        <v>30</v>
      </c>
      <c r="G11713" s="23">
        <v>70</v>
      </c>
      <c r="H11713" s="25">
        <v>13.215053559999999</v>
      </c>
    </row>
    <row r="11714" spans="1:8">
      <c r="A11714" s="23">
        <v>11711</v>
      </c>
      <c r="B11714" s="23">
        <v>2000</v>
      </c>
      <c r="C11714" s="23">
        <v>0.7</v>
      </c>
      <c r="D11714" s="23">
        <v>1000</v>
      </c>
      <c r="E11714" s="23">
        <v>1</v>
      </c>
      <c r="F11714" s="23">
        <v>30</v>
      </c>
      <c r="G11714" s="23">
        <v>100</v>
      </c>
      <c r="H11714" s="25">
        <v>12.54916382</v>
      </c>
    </row>
    <row r="11715" spans="1:8">
      <c r="A11715" s="23">
        <v>11712</v>
      </c>
      <c r="B11715" s="23">
        <v>2000</v>
      </c>
      <c r="C11715" s="23">
        <v>0.7</v>
      </c>
      <c r="D11715" s="23">
        <v>1000</v>
      </c>
      <c r="E11715" s="23">
        <v>1</v>
      </c>
      <c r="F11715" s="23">
        <v>60</v>
      </c>
      <c r="G11715" s="23">
        <v>0</v>
      </c>
      <c r="H11715" s="25">
        <v>14.72349548</v>
      </c>
    </row>
    <row r="11716" spans="1:8">
      <c r="A11716" s="23">
        <v>11713</v>
      </c>
      <c r="B11716" s="23">
        <v>2000</v>
      </c>
      <c r="C11716" s="23">
        <v>0.7</v>
      </c>
      <c r="D11716" s="23">
        <v>1000</v>
      </c>
      <c r="E11716" s="23">
        <v>1</v>
      </c>
      <c r="F11716" s="23">
        <v>60</v>
      </c>
      <c r="G11716" s="23">
        <v>5</v>
      </c>
      <c r="H11716" s="25">
        <v>13.057387350000001</v>
      </c>
    </row>
    <row r="11717" spans="1:8">
      <c r="A11717" s="23">
        <v>11714</v>
      </c>
      <c r="B11717" s="23">
        <v>2000</v>
      </c>
      <c r="C11717" s="23">
        <v>0.7</v>
      </c>
      <c r="D11717" s="23">
        <v>1000</v>
      </c>
      <c r="E11717" s="23">
        <v>1</v>
      </c>
      <c r="F11717" s="23">
        <v>60</v>
      </c>
      <c r="G11717" s="23">
        <v>10</v>
      </c>
      <c r="H11717" s="25">
        <v>12.41459751</v>
      </c>
    </row>
    <row r="11718" spans="1:8">
      <c r="A11718" s="23">
        <v>11715</v>
      </c>
      <c r="B11718" s="23">
        <v>2000</v>
      </c>
      <c r="C11718" s="23">
        <v>0.7</v>
      </c>
      <c r="D11718" s="23">
        <v>1000</v>
      </c>
      <c r="E11718" s="23">
        <v>1</v>
      </c>
      <c r="F11718" s="23">
        <v>60</v>
      </c>
      <c r="G11718" s="23">
        <v>40</v>
      </c>
      <c r="H11718" s="25">
        <v>11.19381332</v>
      </c>
    </row>
    <row r="11719" spans="1:8">
      <c r="A11719" s="23">
        <v>11716</v>
      </c>
      <c r="B11719" s="23">
        <v>2000</v>
      </c>
      <c r="C11719" s="23">
        <v>0.7</v>
      </c>
      <c r="D11719" s="23">
        <v>1000</v>
      </c>
      <c r="E11719" s="23">
        <v>1</v>
      </c>
      <c r="F11719" s="23">
        <v>60</v>
      </c>
      <c r="G11719" s="23">
        <v>70</v>
      </c>
      <c r="H11719" s="25">
        <v>10.45332146</v>
      </c>
    </row>
    <row r="11720" spans="1:8">
      <c r="A11720" s="23">
        <v>11717</v>
      </c>
      <c r="B11720" s="23">
        <v>2000</v>
      </c>
      <c r="C11720" s="23">
        <v>0.7</v>
      </c>
      <c r="D11720" s="23">
        <v>1000</v>
      </c>
      <c r="E11720" s="23">
        <v>1</v>
      </c>
      <c r="F11720" s="23">
        <v>60</v>
      </c>
      <c r="G11720" s="23">
        <v>100</v>
      </c>
      <c r="H11720" s="25">
        <v>9.8739356990000005</v>
      </c>
    </row>
    <row r="11721" spans="1:8">
      <c r="A11721" s="23">
        <v>11718</v>
      </c>
      <c r="B11721" s="23">
        <v>2000</v>
      </c>
      <c r="C11721" s="23">
        <v>0.7</v>
      </c>
      <c r="D11721" s="23">
        <v>1000</v>
      </c>
      <c r="E11721" s="23">
        <v>5</v>
      </c>
      <c r="F11721" s="23">
        <v>0</v>
      </c>
      <c r="G11721" s="23">
        <v>0</v>
      </c>
      <c r="H11721" s="25">
        <v>25.386680599999998</v>
      </c>
    </row>
    <row r="11722" spans="1:8">
      <c r="A11722" s="23">
        <v>11719</v>
      </c>
      <c r="B11722" s="23">
        <v>2000</v>
      </c>
      <c r="C11722" s="23">
        <v>0.7</v>
      </c>
      <c r="D11722" s="23">
        <v>1000</v>
      </c>
      <c r="E11722" s="23">
        <v>5</v>
      </c>
      <c r="F11722" s="23">
        <v>0</v>
      </c>
      <c r="G11722" s="23">
        <v>5</v>
      </c>
      <c r="H11722" s="25">
        <v>23.011035920000001</v>
      </c>
    </row>
    <row r="11723" spans="1:8">
      <c r="A11723" s="23">
        <v>11720</v>
      </c>
      <c r="B11723" s="23">
        <v>2000</v>
      </c>
      <c r="C11723" s="23">
        <v>0.7</v>
      </c>
      <c r="D11723" s="23">
        <v>1000</v>
      </c>
      <c r="E11723" s="23">
        <v>5</v>
      </c>
      <c r="F11723" s="23">
        <v>0</v>
      </c>
      <c r="G11723" s="23">
        <v>10</v>
      </c>
      <c r="H11723" s="25">
        <v>21.703155519999999</v>
      </c>
    </row>
    <row r="11724" spans="1:8">
      <c r="A11724" s="23">
        <v>11721</v>
      </c>
      <c r="B11724" s="23">
        <v>2000</v>
      </c>
      <c r="C11724" s="23">
        <v>0.7</v>
      </c>
      <c r="D11724" s="23">
        <v>1000</v>
      </c>
      <c r="E11724" s="23">
        <v>5</v>
      </c>
      <c r="F11724" s="23">
        <v>0</v>
      </c>
      <c r="G11724" s="23">
        <v>40</v>
      </c>
      <c r="H11724" s="25">
        <v>19.093181609999998</v>
      </c>
    </row>
    <row r="11725" spans="1:8">
      <c r="A11725" s="23">
        <v>11722</v>
      </c>
      <c r="B11725" s="23">
        <v>2000</v>
      </c>
      <c r="C11725" s="23">
        <v>0.7</v>
      </c>
      <c r="D11725" s="23">
        <v>1000</v>
      </c>
      <c r="E11725" s="23">
        <v>5</v>
      </c>
      <c r="F11725" s="23">
        <v>0</v>
      </c>
      <c r="G11725" s="23">
        <v>70</v>
      </c>
      <c r="H11725" s="25">
        <v>17.62382126</v>
      </c>
    </row>
    <row r="11726" spans="1:8">
      <c r="A11726" s="23">
        <v>11723</v>
      </c>
      <c r="B11726" s="23">
        <v>2000</v>
      </c>
      <c r="C11726" s="23">
        <v>0.7</v>
      </c>
      <c r="D11726" s="23">
        <v>1000</v>
      </c>
      <c r="E11726" s="23">
        <v>5</v>
      </c>
      <c r="F11726" s="23">
        <v>0</v>
      </c>
      <c r="G11726" s="23">
        <v>100</v>
      </c>
      <c r="H11726" s="25">
        <v>16.46216583</v>
      </c>
    </row>
    <row r="11727" spans="1:8">
      <c r="A11727" s="23">
        <v>11724</v>
      </c>
      <c r="B11727" s="23">
        <v>2000</v>
      </c>
      <c r="C11727" s="23">
        <v>0.7</v>
      </c>
      <c r="D11727" s="23">
        <v>1000</v>
      </c>
      <c r="E11727" s="23">
        <v>5</v>
      </c>
      <c r="F11727" s="23">
        <v>30</v>
      </c>
      <c r="G11727" s="23">
        <v>0</v>
      </c>
      <c r="H11727" s="25">
        <v>23.850042340000002</v>
      </c>
    </row>
    <row r="11728" spans="1:8">
      <c r="A11728" s="23">
        <v>11725</v>
      </c>
      <c r="B11728" s="23">
        <v>2000</v>
      </c>
      <c r="C11728" s="23">
        <v>0.7</v>
      </c>
      <c r="D11728" s="23">
        <v>1000</v>
      </c>
      <c r="E11728" s="23">
        <v>5</v>
      </c>
      <c r="F11728" s="23">
        <v>30</v>
      </c>
      <c r="G11728" s="23">
        <v>5</v>
      </c>
      <c r="H11728" s="25">
        <v>21.43383408</v>
      </c>
    </row>
    <row r="11729" spans="1:8">
      <c r="A11729" s="23">
        <v>11726</v>
      </c>
      <c r="B11729" s="23">
        <v>2000</v>
      </c>
      <c r="C11729" s="23">
        <v>0.7</v>
      </c>
      <c r="D11729" s="23">
        <v>1000</v>
      </c>
      <c r="E11729" s="23">
        <v>5</v>
      </c>
      <c r="F11729" s="23">
        <v>30</v>
      </c>
      <c r="G11729" s="23">
        <v>10</v>
      </c>
      <c r="H11729" s="25">
        <v>20.22338104</v>
      </c>
    </row>
    <row r="11730" spans="1:8">
      <c r="A11730" s="23">
        <v>11727</v>
      </c>
      <c r="B11730" s="23">
        <v>2000</v>
      </c>
      <c r="C11730" s="23">
        <v>0.7</v>
      </c>
      <c r="D11730" s="23">
        <v>1000</v>
      </c>
      <c r="E11730" s="23">
        <v>5</v>
      </c>
      <c r="F11730" s="23">
        <v>30</v>
      </c>
      <c r="G11730" s="23">
        <v>40</v>
      </c>
      <c r="H11730" s="25">
        <v>17.79845619</v>
      </c>
    </row>
    <row r="11731" spans="1:8">
      <c r="A11731" s="23">
        <v>11728</v>
      </c>
      <c r="B11731" s="23">
        <v>2000</v>
      </c>
      <c r="C11731" s="23">
        <v>0.7</v>
      </c>
      <c r="D11731" s="23">
        <v>1000</v>
      </c>
      <c r="E11731" s="23">
        <v>5</v>
      </c>
      <c r="F11731" s="23">
        <v>30</v>
      </c>
      <c r="G11731" s="23">
        <v>70</v>
      </c>
      <c r="H11731" s="25">
        <v>16.430891039999999</v>
      </c>
    </row>
    <row r="11732" spans="1:8">
      <c r="A11732" s="23">
        <v>11729</v>
      </c>
      <c r="B11732" s="23">
        <v>2000</v>
      </c>
      <c r="C11732" s="23">
        <v>0.7</v>
      </c>
      <c r="D11732" s="23">
        <v>1000</v>
      </c>
      <c r="E11732" s="23">
        <v>5</v>
      </c>
      <c r="F11732" s="23">
        <v>30</v>
      </c>
      <c r="G11732" s="23">
        <v>100</v>
      </c>
      <c r="H11732" s="25">
        <v>15.25164318</v>
      </c>
    </row>
    <row r="11733" spans="1:8">
      <c r="A11733" s="23">
        <v>11730</v>
      </c>
      <c r="B11733" s="23">
        <v>2000</v>
      </c>
      <c r="C11733" s="23">
        <v>0.7</v>
      </c>
      <c r="D11733" s="23">
        <v>1000</v>
      </c>
      <c r="E11733" s="23">
        <v>5</v>
      </c>
      <c r="F11733" s="23">
        <v>60</v>
      </c>
      <c r="G11733" s="23">
        <v>0</v>
      </c>
      <c r="H11733" s="25">
        <v>18.560285570000001</v>
      </c>
    </row>
    <row r="11734" spans="1:8">
      <c r="A11734" s="23">
        <v>11731</v>
      </c>
      <c r="B11734" s="23">
        <v>2000</v>
      </c>
      <c r="C11734" s="23">
        <v>0.7</v>
      </c>
      <c r="D11734" s="23">
        <v>1000</v>
      </c>
      <c r="E11734" s="23">
        <v>5</v>
      </c>
      <c r="F11734" s="23">
        <v>60</v>
      </c>
      <c r="G11734" s="23">
        <v>5</v>
      </c>
      <c r="H11734" s="25">
        <v>16.24008942</v>
      </c>
    </row>
    <row r="11735" spans="1:8">
      <c r="A11735" s="23">
        <v>11732</v>
      </c>
      <c r="B11735" s="23">
        <v>2000</v>
      </c>
      <c r="C11735" s="23">
        <v>0.7</v>
      </c>
      <c r="D11735" s="23">
        <v>1000</v>
      </c>
      <c r="E11735" s="23">
        <v>5</v>
      </c>
      <c r="F11735" s="23">
        <v>60</v>
      </c>
      <c r="G11735" s="23">
        <v>10</v>
      </c>
      <c r="H11735" s="25">
        <v>15.187906269999999</v>
      </c>
    </row>
    <row r="11736" spans="1:8">
      <c r="A11736" s="23">
        <v>11733</v>
      </c>
      <c r="B11736" s="23">
        <v>2000</v>
      </c>
      <c r="C11736" s="23">
        <v>0.7</v>
      </c>
      <c r="D11736" s="23">
        <v>1000</v>
      </c>
      <c r="E11736" s="23">
        <v>5</v>
      </c>
      <c r="F11736" s="23">
        <v>60</v>
      </c>
      <c r="G11736" s="23">
        <v>40</v>
      </c>
      <c r="H11736" s="25">
        <v>13.12270069</v>
      </c>
    </row>
    <row r="11737" spans="1:8">
      <c r="A11737" s="23">
        <v>11734</v>
      </c>
      <c r="B11737" s="23">
        <v>2000</v>
      </c>
      <c r="C11737" s="23">
        <v>0.7</v>
      </c>
      <c r="D11737" s="23">
        <v>1000</v>
      </c>
      <c r="E11737" s="23">
        <v>5</v>
      </c>
      <c r="F11737" s="23">
        <v>60</v>
      </c>
      <c r="G11737" s="23">
        <v>70</v>
      </c>
      <c r="H11737" s="25">
        <v>12.01374435</v>
      </c>
    </row>
    <row r="11738" spans="1:8">
      <c r="A11738" s="23">
        <v>11735</v>
      </c>
      <c r="B11738" s="23">
        <v>2000</v>
      </c>
      <c r="C11738" s="23">
        <v>0.7</v>
      </c>
      <c r="D11738" s="23">
        <v>1000</v>
      </c>
      <c r="E11738" s="23">
        <v>5</v>
      </c>
      <c r="F11738" s="23">
        <v>60</v>
      </c>
      <c r="G11738" s="23">
        <v>100</v>
      </c>
      <c r="H11738" s="25">
        <v>11.175363539999999</v>
      </c>
    </row>
    <row r="11739" spans="1:8">
      <c r="A11739" s="23">
        <v>11736</v>
      </c>
      <c r="B11739" s="23">
        <v>2000</v>
      </c>
      <c r="C11739" s="23">
        <v>0.7</v>
      </c>
      <c r="D11739" s="23">
        <v>1000</v>
      </c>
      <c r="E11739" s="23">
        <v>10</v>
      </c>
      <c r="F11739" s="23">
        <v>0</v>
      </c>
      <c r="G11739" s="23">
        <v>0</v>
      </c>
      <c r="H11739" s="25">
        <v>26.180133820000002</v>
      </c>
    </row>
    <row r="11740" spans="1:8">
      <c r="A11740" s="23">
        <v>11737</v>
      </c>
      <c r="B11740" s="23">
        <v>2000</v>
      </c>
      <c r="C11740" s="23">
        <v>0.7</v>
      </c>
      <c r="D11740" s="23">
        <v>1000</v>
      </c>
      <c r="E11740" s="23">
        <v>10</v>
      </c>
      <c r="F11740" s="23">
        <v>0</v>
      </c>
      <c r="G11740" s="23">
        <v>5</v>
      </c>
      <c r="H11740" s="25">
        <v>23.709495539999999</v>
      </c>
    </row>
    <row r="11741" spans="1:8">
      <c r="A11741" s="23">
        <v>11738</v>
      </c>
      <c r="B11741" s="23">
        <v>2000</v>
      </c>
      <c r="C11741" s="23">
        <v>0.7</v>
      </c>
      <c r="D11741" s="23">
        <v>1000</v>
      </c>
      <c r="E11741" s="23">
        <v>10</v>
      </c>
      <c r="F11741" s="23">
        <v>0</v>
      </c>
      <c r="G11741" s="23">
        <v>10</v>
      </c>
      <c r="H11741" s="25">
        <v>22.319482799999999</v>
      </c>
    </row>
    <row r="11742" spans="1:8">
      <c r="A11742" s="23">
        <v>11739</v>
      </c>
      <c r="B11742" s="23">
        <v>2000</v>
      </c>
      <c r="C11742" s="23">
        <v>0.7</v>
      </c>
      <c r="D11742" s="23">
        <v>1000</v>
      </c>
      <c r="E11742" s="23">
        <v>10</v>
      </c>
      <c r="F11742" s="23">
        <v>0</v>
      </c>
      <c r="G11742" s="23">
        <v>40</v>
      </c>
      <c r="H11742" s="25">
        <v>19.549663540000001</v>
      </c>
    </row>
    <row r="11743" spans="1:8">
      <c r="A11743" s="23">
        <v>11740</v>
      </c>
      <c r="B11743" s="23">
        <v>2000</v>
      </c>
      <c r="C11743" s="23">
        <v>0.7</v>
      </c>
      <c r="D11743" s="23">
        <v>1000</v>
      </c>
      <c r="E11743" s="23">
        <v>10</v>
      </c>
      <c r="F11743" s="23">
        <v>0</v>
      </c>
      <c r="G11743" s="23">
        <v>70</v>
      </c>
      <c r="H11743" s="25">
        <v>18.000755309999999</v>
      </c>
    </row>
    <row r="11744" spans="1:8">
      <c r="A11744" s="23">
        <v>11741</v>
      </c>
      <c r="B11744" s="23">
        <v>2000</v>
      </c>
      <c r="C11744" s="23">
        <v>0.7</v>
      </c>
      <c r="D11744" s="23">
        <v>1000</v>
      </c>
      <c r="E11744" s="23">
        <v>10</v>
      </c>
      <c r="F11744" s="23">
        <v>0</v>
      </c>
      <c r="G11744" s="23">
        <v>100</v>
      </c>
      <c r="H11744" s="25">
        <v>16.78002167</v>
      </c>
    </row>
    <row r="11745" spans="1:8">
      <c r="A11745" s="23">
        <v>11742</v>
      </c>
      <c r="B11745" s="23">
        <v>2000</v>
      </c>
      <c r="C11745" s="23">
        <v>0.7</v>
      </c>
      <c r="D11745" s="23">
        <v>1000</v>
      </c>
      <c r="E11745" s="23">
        <v>10</v>
      </c>
      <c r="F11745" s="23">
        <v>30</v>
      </c>
      <c r="G11745" s="23">
        <v>0</v>
      </c>
      <c r="H11745" s="25">
        <v>24.52729034</v>
      </c>
    </row>
    <row r="11746" spans="1:8">
      <c r="A11746" s="23">
        <v>11743</v>
      </c>
      <c r="B11746" s="23">
        <v>2000</v>
      </c>
      <c r="C11746" s="23">
        <v>0.7</v>
      </c>
      <c r="D11746" s="23">
        <v>1000</v>
      </c>
      <c r="E11746" s="23">
        <v>10</v>
      </c>
      <c r="F11746" s="23">
        <v>30</v>
      </c>
      <c r="G11746" s="23">
        <v>5</v>
      </c>
      <c r="H11746" s="25">
        <v>22.025260930000002</v>
      </c>
    </row>
    <row r="11747" spans="1:8">
      <c r="A11747" s="23">
        <v>11744</v>
      </c>
      <c r="B11747" s="23">
        <v>2000</v>
      </c>
      <c r="C11747" s="23">
        <v>0.7</v>
      </c>
      <c r="D11747" s="23">
        <v>1000</v>
      </c>
      <c r="E11747" s="23">
        <v>10</v>
      </c>
      <c r="F11747" s="23">
        <v>30</v>
      </c>
      <c r="G11747" s="23">
        <v>10</v>
      </c>
      <c r="H11747" s="25">
        <v>20.747945789999999</v>
      </c>
    </row>
    <row r="11748" spans="1:8">
      <c r="A11748" s="23">
        <v>11745</v>
      </c>
      <c r="B11748" s="23">
        <v>2000</v>
      </c>
      <c r="C11748" s="23">
        <v>0.7</v>
      </c>
      <c r="D11748" s="23">
        <v>1000</v>
      </c>
      <c r="E11748" s="23">
        <v>10</v>
      </c>
      <c r="F11748" s="23">
        <v>30</v>
      </c>
      <c r="G11748" s="23">
        <v>40</v>
      </c>
      <c r="H11748" s="25">
        <v>18.187301640000001</v>
      </c>
    </row>
    <row r="11749" spans="1:8">
      <c r="A11749" s="23">
        <v>11746</v>
      </c>
      <c r="B11749" s="23">
        <v>2000</v>
      </c>
      <c r="C11749" s="23">
        <v>0.7</v>
      </c>
      <c r="D11749" s="23">
        <v>1000</v>
      </c>
      <c r="E11749" s="23">
        <v>10</v>
      </c>
      <c r="F11749" s="23">
        <v>30</v>
      </c>
      <c r="G11749" s="23">
        <v>70</v>
      </c>
      <c r="H11749" s="25">
        <v>16.75165939</v>
      </c>
    </row>
    <row r="11750" spans="1:8">
      <c r="A11750" s="23">
        <v>11747</v>
      </c>
      <c r="B11750" s="23">
        <v>2000</v>
      </c>
      <c r="C11750" s="23">
        <v>0.7</v>
      </c>
      <c r="D11750" s="23">
        <v>1000</v>
      </c>
      <c r="E11750" s="23">
        <v>10</v>
      </c>
      <c r="F11750" s="23">
        <v>30</v>
      </c>
      <c r="G11750" s="23">
        <v>100</v>
      </c>
      <c r="H11750" s="25">
        <v>15.55991745</v>
      </c>
    </row>
    <row r="11751" spans="1:8">
      <c r="A11751" s="23">
        <v>11748</v>
      </c>
      <c r="B11751" s="23">
        <v>2000</v>
      </c>
      <c r="C11751" s="23">
        <v>0.7</v>
      </c>
      <c r="D11751" s="23">
        <v>1000</v>
      </c>
      <c r="E11751" s="23">
        <v>10</v>
      </c>
      <c r="F11751" s="23">
        <v>60</v>
      </c>
      <c r="G11751" s="23">
        <v>0</v>
      </c>
      <c r="H11751" s="25">
        <v>18.95454788</v>
      </c>
    </row>
    <row r="11752" spans="1:8">
      <c r="A11752" s="23">
        <v>11749</v>
      </c>
      <c r="B11752" s="23">
        <v>2000</v>
      </c>
      <c r="C11752" s="23">
        <v>0.7</v>
      </c>
      <c r="D11752" s="23">
        <v>1000</v>
      </c>
      <c r="E11752" s="23">
        <v>10</v>
      </c>
      <c r="F11752" s="23">
        <v>60</v>
      </c>
      <c r="G11752" s="23">
        <v>5</v>
      </c>
      <c r="H11752" s="25">
        <v>16.555061340000002</v>
      </c>
    </row>
    <row r="11753" spans="1:8">
      <c r="A11753" s="23">
        <v>11750</v>
      </c>
      <c r="B11753" s="23">
        <v>2000</v>
      </c>
      <c r="C11753" s="23">
        <v>0.7</v>
      </c>
      <c r="D11753" s="23">
        <v>1000</v>
      </c>
      <c r="E11753" s="23">
        <v>10</v>
      </c>
      <c r="F11753" s="23">
        <v>60</v>
      </c>
      <c r="G11753" s="23">
        <v>10</v>
      </c>
      <c r="H11753" s="25">
        <v>15.50620651</v>
      </c>
    </row>
    <row r="11754" spans="1:8">
      <c r="A11754" s="23">
        <v>11751</v>
      </c>
      <c r="B11754" s="23">
        <v>2000</v>
      </c>
      <c r="C11754" s="23">
        <v>0.7</v>
      </c>
      <c r="D11754" s="23">
        <v>1000</v>
      </c>
      <c r="E11754" s="23">
        <v>10</v>
      </c>
      <c r="F11754" s="23">
        <v>60</v>
      </c>
      <c r="G11754" s="23">
        <v>40</v>
      </c>
      <c r="H11754" s="25">
        <v>13.3524704</v>
      </c>
    </row>
    <row r="11755" spans="1:8">
      <c r="A11755" s="23">
        <v>11752</v>
      </c>
      <c r="B11755" s="23">
        <v>2000</v>
      </c>
      <c r="C11755" s="23">
        <v>0.7</v>
      </c>
      <c r="D11755" s="23">
        <v>1000</v>
      </c>
      <c r="E11755" s="23">
        <v>10</v>
      </c>
      <c r="F11755" s="23">
        <v>60</v>
      </c>
      <c r="G11755" s="23">
        <v>70</v>
      </c>
      <c r="H11755" s="25">
        <v>12.20196056</v>
      </c>
    </row>
    <row r="11756" spans="1:8">
      <c r="A11756" s="23">
        <v>11753</v>
      </c>
      <c r="B11756" s="23">
        <v>2000</v>
      </c>
      <c r="C11756" s="23">
        <v>0.7</v>
      </c>
      <c r="D11756" s="23">
        <v>1000</v>
      </c>
      <c r="E11756" s="23">
        <v>10</v>
      </c>
      <c r="F11756" s="23">
        <v>60</v>
      </c>
      <c r="G11756" s="23">
        <v>100</v>
      </c>
      <c r="H11756" s="25">
        <v>11.33445549</v>
      </c>
    </row>
    <row r="11757" spans="1:8">
      <c r="A11757" s="23">
        <v>11754</v>
      </c>
      <c r="B11757" s="23">
        <v>2000</v>
      </c>
      <c r="C11757" s="23">
        <v>0.7</v>
      </c>
      <c r="D11757" s="23">
        <v>1000</v>
      </c>
      <c r="E11757" s="23">
        <v>20</v>
      </c>
      <c r="F11757" s="23">
        <v>0</v>
      </c>
      <c r="G11757" s="23">
        <v>0</v>
      </c>
      <c r="H11757" s="25">
        <v>26.53684616</v>
      </c>
    </row>
    <row r="11758" spans="1:8">
      <c r="A11758" s="23">
        <v>11755</v>
      </c>
      <c r="B11758" s="23">
        <v>2000</v>
      </c>
      <c r="C11758" s="23">
        <v>0.7</v>
      </c>
      <c r="D11758" s="23">
        <v>1000</v>
      </c>
      <c r="E11758" s="23">
        <v>20</v>
      </c>
      <c r="F11758" s="23">
        <v>0</v>
      </c>
      <c r="G11758" s="23">
        <v>5</v>
      </c>
      <c r="H11758" s="25">
        <v>24.01314163</v>
      </c>
    </row>
    <row r="11759" spans="1:8">
      <c r="A11759" s="23">
        <v>11756</v>
      </c>
      <c r="B11759" s="23">
        <v>2000</v>
      </c>
      <c r="C11759" s="23">
        <v>0.7</v>
      </c>
      <c r="D11759" s="23">
        <v>1000</v>
      </c>
      <c r="E11759" s="23">
        <v>20</v>
      </c>
      <c r="F11759" s="23">
        <v>0</v>
      </c>
      <c r="G11759" s="23">
        <v>10</v>
      </c>
      <c r="H11759" s="25">
        <v>22.602661130000001</v>
      </c>
    </row>
    <row r="11760" spans="1:8">
      <c r="A11760" s="23">
        <v>11757</v>
      </c>
      <c r="B11760" s="23">
        <v>2000</v>
      </c>
      <c r="C11760" s="23">
        <v>0.7</v>
      </c>
      <c r="D11760" s="23">
        <v>1000</v>
      </c>
      <c r="E11760" s="23">
        <v>20</v>
      </c>
      <c r="F11760" s="23">
        <v>0</v>
      </c>
      <c r="G11760" s="23">
        <v>40</v>
      </c>
      <c r="H11760" s="25">
        <v>19.758779530000002</v>
      </c>
    </row>
    <row r="11761" spans="1:8">
      <c r="A11761" s="23">
        <v>11758</v>
      </c>
      <c r="B11761" s="23">
        <v>2000</v>
      </c>
      <c r="C11761" s="23">
        <v>0.7</v>
      </c>
      <c r="D11761" s="23">
        <v>1000</v>
      </c>
      <c r="E11761" s="23">
        <v>20</v>
      </c>
      <c r="F11761" s="23">
        <v>0</v>
      </c>
      <c r="G11761" s="23">
        <v>70</v>
      </c>
      <c r="H11761" s="25">
        <v>18.172986980000001</v>
      </c>
    </row>
    <row r="11762" spans="1:8">
      <c r="A11762" s="23">
        <v>11759</v>
      </c>
      <c r="B11762" s="23">
        <v>2000</v>
      </c>
      <c r="C11762" s="23">
        <v>0.7</v>
      </c>
      <c r="D11762" s="23">
        <v>1000</v>
      </c>
      <c r="E11762" s="23">
        <v>20</v>
      </c>
      <c r="F11762" s="23">
        <v>0</v>
      </c>
      <c r="G11762" s="23">
        <v>100</v>
      </c>
      <c r="H11762" s="25">
        <v>16.924957280000001</v>
      </c>
    </row>
    <row r="11763" spans="1:8">
      <c r="A11763" s="23">
        <v>11760</v>
      </c>
      <c r="B11763" s="23">
        <v>2000</v>
      </c>
      <c r="C11763" s="23">
        <v>0.7</v>
      </c>
      <c r="D11763" s="23">
        <v>1000</v>
      </c>
      <c r="E11763" s="23">
        <v>20</v>
      </c>
      <c r="F11763" s="23">
        <v>30</v>
      </c>
      <c r="G11763" s="23">
        <v>0</v>
      </c>
      <c r="H11763" s="25">
        <v>24.832536699999999</v>
      </c>
    </row>
    <row r="11764" spans="1:8">
      <c r="A11764" s="23">
        <v>11761</v>
      </c>
      <c r="B11764" s="23">
        <v>2000</v>
      </c>
      <c r="C11764" s="23">
        <v>0.7</v>
      </c>
      <c r="D11764" s="23">
        <v>1000</v>
      </c>
      <c r="E11764" s="23">
        <v>20</v>
      </c>
      <c r="F11764" s="23">
        <v>30</v>
      </c>
      <c r="G11764" s="23">
        <v>5</v>
      </c>
      <c r="H11764" s="25">
        <v>22.296974179999999</v>
      </c>
    </row>
    <row r="11765" spans="1:8">
      <c r="A11765" s="23">
        <v>11762</v>
      </c>
      <c r="B11765" s="23">
        <v>2000</v>
      </c>
      <c r="C11765" s="23">
        <v>0.7</v>
      </c>
      <c r="D11765" s="23">
        <v>1000</v>
      </c>
      <c r="E11765" s="23">
        <v>20</v>
      </c>
      <c r="F11765" s="23">
        <v>30</v>
      </c>
      <c r="G11765" s="23">
        <v>10</v>
      </c>
      <c r="H11765" s="25">
        <v>20.98867035</v>
      </c>
    </row>
    <row r="11766" spans="1:8">
      <c r="A11766" s="23">
        <v>11763</v>
      </c>
      <c r="B11766" s="23">
        <v>2000</v>
      </c>
      <c r="C11766" s="23">
        <v>0.7</v>
      </c>
      <c r="D11766" s="23">
        <v>1000</v>
      </c>
      <c r="E11766" s="23">
        <v>20</v>
      </c>
      <c r="F11766" s="23">
        <v>30</v>
      </c>
      <c r="G11766" s="23">
        <v>40</v>
      </c>
      <c r="H11766" s="25">
        <v>18.36513901</v>
      </c>
    </row>
    <row r="11767" spans="1:8">
      <c r="A11767" s="23">
        <v>11764</v>
      </c>
      <c r="B11767" s="23">
        <v>2000</v>
      </c>
      <c r="C11767" s="23">
        <v>0.7</v>
      </c>
      <c r="D11767" s="23">
        <v>1000</v>
      </c>
      <c r="E11767" s="23">
        <v>20</v>
      </c>
      <c r="F11767" s="23">
        <v>30</v>
      </c>
      <c r="G11767" s="23">
        <v>70</v>
      </c>
      <c r="H11767" s="25">
        <v>16.897962570000001</v>
      </c>
    </row>
    <row r="11768" spans="1:8">
      <c r="A11768" s="23">
        <v>11765</v>
      </c>
      <c r="B11768" s="23">
        <v>2000</v>
      </c>
      <c r="C11768" s="23">
        <v>0.7</v>
      </c>
      <c r="D11768" s="23">
        <v>1000</v>
      </c>
      <c r="E11768" s="23">
        <v>20</v>
      </c>
      <c r="F11768" s="23">
        <v>30</v>
      </c>
      <c r="G11768" s="23">
        <v>100</v>
      </c>
      <c r="H11768" s="25">
        <v>15.71256447</v>
      </c>
    </row>
    <row r="11769" spans="1:8">
      <c r="A11769" s="23">
        <v>11766</v>
      </c>
      <c r="B11769" s="23">
        <v>2000</v>
      </c>
      <c r="C11769" s="23">
        <v>0.7</v>
      </c>
      <c r="D11769" s="23">
        <v>1000</v>
      </c>
      <c r="E11769" s="23">
        <v>20</v>
      </c>
      <c r="F11769" s="23">
        <v>60</v>
      </c>
      <c r="G11769" s="23">
        <v>0</v>
      </c>
      <c r="H11769" s="25">
        <v>19.134799959999999</v>
      </c>
    </row>
    <row r="11770" spans="1:8">
      <c r="A11770" s="23">
        <v>11767</v>
      </c>
      <c r="B11770" s="23">
        <v>2000</v>
      </c>
      <c r="C11770" s="23">
        <v>0.7</v>
      </c>
      <c r="D11770" s="23">
        <v>1000</v>
      </c>
      <c r="E11770" s="23">
        <v>20</v>
      </c>
      <c r="F11770" s="23">
        <v>60</v>
      </c>
      <c r="G11770" s="23">
        <v>5</v>
      </c>
      <c r="H11770" s="25">
        <v>16.69861603</v>
      </c>
    </row>
    <row r="11771" spans="1:8">
      <c r="A11771" s="23">
        <v>11768</v>
      </c>
      <c r="B11771" s="23">
        <v>2000</v>
      </c>
      <c r="C11771" s="23">
        <v>0.7</v>
      </c>
      <c r="D11771" s="23">
        <v>1000</v>
      </c>
      <c r="E11771" s="23">
        <v>20</v>
      </c>
      <c r="F11771" s="23">
        <v>60</v>
      </c>
      <c r="G11771" s="23">
        <v>10</v>
      </c>
      <c r="H11771" s="25">
        <v>15.663361549999999</v>
      </c>
    </row>
    <row r="11772" spans="1:8">
      <c r="A11772" s="23">
        <v>11769</v>
      </c>
      <c r="B11772" s="23">
        <v>2000</v>
      </c>
      <c r="C11772" s="23">
        <v>0.7</v>
      </c>
      <c r="D11772" s="23">
        <v>1000</v>
      </c>
      <c r="E11772" s="23">
        <v>20</v>
      </c>
      <c r="F11772" s="23">
        <v>60</v>
      </c>
      <c r="G11772" s="23">
        <v>40</v>
      </c>
      <c r="H11772" s="25">
        <v>13.46321487</v>
      </c>
    </row>
    <row r="11773" spans="1:8">
      <c r="A11773" s="23">
        <v>11770</v>
      </c>
      <c r="B11773" s="23">
        <v>2000</v>
      </c>
      <c r="C11773" s="23">
        <v>0.7</v>
      </c>
      <c r="D11773" s="23">
        <v>1000</v>
      </c>
      <c r="E11773" s="23">
        <v>20</v>
      </c>
      <c r="F11773" s="23">
        <v>60</v>
      </c>
      <c r="G11773" s="23">
        <v>70</v>
      </c>
      <c r="H11773" s="25">
        <v>12.29123688</v>
      </c>
    </row>
    <row r="11774" spans="1:8">
      <c r="A11774" s="23">
        <v>11771</v>
      </c>
      <c r="B11774" s="23">
        <v>2000</v>
      </c>
      <c r="C11774" s="23">
        <v>0.7</v>
      </c>
      <c r="D11774" s="23">
        <v>1000</v>
      </c>
      <c r="E11774" s="23">
        <v>20</v>
      </c>
      <c r="F11774" s="23">
        <v>60</v>
      </c>
      <c r="G11774" s="23">
        <v>100</v>
      </c>
      <c r="H11774" s="25">
        <v>11.40889168</v>
      </c>
    </row>
    <row r="11775" spans="1:8">
      <c r="A11775" s="23">
        <v>11772</v>
      </c>
      <c r="B11775" s="23">
        <v>2000</v>
      </c>
      <c r="C11775" s="23">
        <v>0.7</v>
      </c>
      <c r="D11775" s="23">
        <v>1000</v>
      </c>
      <c r="E11775" s="23">
        <v>50</v>
      </c>
      <c r="F11775" s="23">
        <v>0</v>
      </c>
      <c r="G11775" s="23">
        <v>0</v>
      </c>
      <c r="H11775" s="25">
        <v>26.736465450000001</v>
      </c>
    </row>
    <row r="11776" spans="1:8">
      <c r="A11776" s="23">
        <v>11773</v>
      </c>
      <c r="B11776" s="23">
        <v>2000</v>
      </c>
      <c r="C11776" s="23">
        <v>0.7</v>
      </c>
      <c r="D11776" s="23">
        <v>1000</v>
      </c>
      <c r="E11776" s="23">
        <v>50</v>
      </c>
      <c r="F11776" s="23">
        <v>0</v>
      </c>
      <c r="G11776" s="23">
        <v>5</v>
      </c>
      <c r="H11776" s="25">
        <v>24.180950169999999</v>
      </c>
    </row>
    <row r="11777" spans="1:8">
      <c r="A11777" s="23">
        <v>11774</v>
      </c>
      <c r="B11777" s="23">
        <v>2000</v>
      </c>
      <c r="C11777" s="23">
        <v>0.7</v>
      </c>
      <c r="D11777" s="23">
        <v>1000</v>
      </c>
      <c r="E11777" s="23">
        <v>50</v>
      </c>
      <c r="F11777" s="23">
        <v>0</v>
      </c>
      <c r="G11777" s="23">
        <v>10</v>
      </c>
      <c r="H11777" s="25">
        <v>22.762781140000001</v>
      </c>
    </row>
    <row r="11778" spans="1:8">
      <c r="A11778" s="23">
        <v>11775</v>
      </c>
      <c r="B11778" s="23">
        <v>2000</v>
      </c>
      <c r="C11778" s="23">
        <v>0.7</v>
      </c>
      <c r="D11778" s="23">
        <v>1000</v>
      </c>
      <c r="E11778" s="23">
        <v>50</v>
      </c>
      <c r="F11778" s="23">
        <v>0</v>
      </c>
      <c r="G11778" s="23">
        <v>40</v>
      </c>
      <c r="H11778" s="25">
        <v>19.87758827</v>
      </c>
    </row>
    <row r="11779" spans="1:8">
      <c r="A11779" s="23">
        <v>11776</v>
      </c>
      <c r="B11779" s="23">
        <v>2000</v>
      </c>
      <c r="C11779" s="23">
        <v>0.7</v>
      </c>
      <c r="D11779" s="23">
        <v>1000</v>
      </c>
      <c r="E11779" s="23">
        <v>50</v>
      </c>
      <c r="F11779" s="23">
        <v>0</v>
      </c>
      <c r="G11779" s="23">
        <v>70</v>
      </c>
      <c r="H11779" s="25">
        <v>18.271205899999998</v>
      </c>
    </row>
    <row r="11780" spans="1:8">
      <c r="A11780" s="23">
        <v>11777</v>
      </c>
      <c r="B11780" s="23">
        <v>2000</v>
      </c>
      <c r="C11780" s="23">
        <v>0.7</v>
      </c>
      <c r="D11780" s="23">
        <v>1000</v>
      </c>
      <c r="E11780" s="23">
        <v>50</v>
      </c>
      <c r="F11780" s="23">
        <v>0</v>
      </c>
      <c r="G11780" s="23">
        <v>100</v>
      </c>
      <c r="H11780" s="25">
        <v>17.007915499999999</v>
      </c>
    </row>
    <row r="11781" spans="1:8">
      <c r="A11781" s="23">
        <v>11778</v>
      </c>
      <c r="B11781" s="23">
        <v>2000</v>
      </c>
      <c r="C11781" s="23">
        <v>0.7</v>
      </c>
      <c r="D11781" s="23">
        <v>1000</v>
      </c>
      <c r="E11781" s="23">
        <v>50</v>
      </c>
      <c r="F11781" s="23">
        <v>30</v>
      </c>
      <c r="G11781" s="23">
        <v>0</v>
      </c>
      <c r="H11781" s="25">
        <v>25.004104609999999</v>
      </c>
    </row>
    <row r="11782" spans="1:8">
      <c r="A11782" s="23">
        <v>11779</v>
      </c>
      <c r="B11782" s="23">
        <v>2000</v>
      </c>
      <c r="C11782" s="23">
        <v>0.7</v>
      </c>
      <c r="D11782" s="23">
        <v>1000</v>
      </c>
      <c r="E11782" s="23">
        <v>50</v>
      </c>
      <c r="F11782" s="23">
        <v>30</v>
      </c>
      <c r="G11782" s="23">
        <v>5</v>
      </c>
      <c r="H11782" s="25">
        <v>22.45064163</v>
      </c>
    </row>
    <row r="11783" spans="1:8">
      <c r="A11783" s="23">
        <v>11780</v>
      </c>
      <c r="B11783" s="23">
        <v>2000</v>
      </c>
      <c r="C11783" s="23">
        <v>0.7</v>
      </c>
      <c r="D11783" s="23">
        <v>1000</v>
      </c>
      <c r="E11783" s="23">
        <v>50</v>
      </c>
      <c r="F11783" s="23">
        <v>30</v>
      </c>
      <c r="G11783" s="23">
        <v>10</v>
      </c>
      <c r="H11783" s="25">
        <v>21.12512207</v>
      </c>
    </row>
    <row r="11784" spans="1:8">
      <c r="A11784" s="23">
        <v>11781</v>
      </c>
      <c r="B11784" s="23">
        <v>2000</v>
      </c>
      <c r="C11784" s="23">
        <v>0.7</v>
      </c>
      <c r="D11784" s="23">
        <v>1000</v>
      </c>
      <c r="E11784" s="23">
        <v>50</v>
      </c>
      <c r="F11784" s="23">
        <v>30</v>
      </c>
      <c r="G11784" s="23">
        <v>40</v>
      </c>
      <c r="H11784" s="25">
        <v>18.466516500000001</v>
      </c>
    </row>
    <row r="11785" spans="1:8">
      <c r="A11785" s="23">
        <v>11782</v>
      </c>
      <c r="B11785" s="23">
        <v>2000</v>
      </c>
      <c r="C11785" s="23">
        <v>0.7</v>
      </c>
      <c r="D11785" s="23">
        <v>1000</v>
      </c>
      <c r="E11785" s="23">
        <v>50</v>
      </c>
      <c r="F11785" s="23">
        <v>30</v>
      </c>
      <c r="G11785" s="23">
        <v>70</v>
      </c>
      <c r="H11785" s="25">
        <v>16.981731419999999</v>
      </c>
    </row>
    <row r="11786" spans="1:8">
      <c r="A11786" s="23">
        <v>11783</v>
      </c>
      <c r="B11786" s="23">
        <v>2000</v>
      </c>
      <c r="C11786" s="23">
        <v>0.7</v>
      </c>
      <c r="D11786" s="23">
        <v>1000</v>
      </c>
      <c r="E11786" s="23">
        <v>50</v>
      </c>
      <c r="F11786" s="23">
        <v>30</v>
      </c>
      <c r="G11786" s="23">
        <v>100</v>
      </c>
      <c r="H11786" s="25">
        <v>15.80047321</v>
      </c>
    </row>
    <row r="11787" spans="1:8">
      <c r="A11787" s="23">
        <v>11784</v>
      </c>
      <c r="B11787" s="23">
        <v>2000</v>
      </c>
      <c r="C11787" s="23">
        <v>0.7</v>
      </c>
      <c r="D11787" s="23">
        <v>1000</v>
      </c>
      <c r="E11787" s="23">
        <v>50</v>
      </c>
      <c r="F11787" s="23">
        <v>60</v>
      </c>
      <c r="G11787" s="23">
        <v>0</v>
      </c>
      <c r="H11787" s="25">
        <v>19.237218859999999</v>
      </c>
    </row>
    <row r="11788" spans="1:8">
      <c r="A11788" s="23">
        <v>11785</v>
      </c>
      <c r="B11788" s="23">
        <v>2000</v>
      </c>
      <c r="C11788" s="23">
        <v>0.7</v>
      </c>
      <c r="D11788" s="23">
        <v>1000</v>
      </c>
      <c r="E11788" s="23">
        <v>50</v>
      </c>
      <c r="F11788" s="23">
        <v>60</v>
      </c>
      <c r="G11788" s="23">
        <v>5</v>
      </c>
      <c r="H11788" s="25">
        <v>16.780876159999998</v>
      </c>
    </row>
    <row r="11789" spans="1:8">
      <c r="A11789" s="23">
        <v>11786</v>
      </c>
      <c r="B11789" s="23">
        <v>2000</v>
      </c>
      <c r="C11789" s="23">
        <v>0.7</v>
      </c>
      <c r="D11789" s="23">
        <v>1000</v>
      </c>
      <c r="E11789" s="23">
        <v>50</v>
      </c>
      <c r="F11789" s="23">
        <v>60</v>
      </c>
      <c r="G11789" s="23">
        <v>10</v>
      </c>
      <c r="H11789" s="25">
        <v>15.75392342</v>
      </c>
    </row>
    <row r="11790" spans="1:8">
      <c r="A11790" s="23">
        <v>11787</v>
      </c>
      <c r="B11790" s="23">
        <v>2000</v>
      </c>
      <c r="C11790" s="23">
        <v>0.7</v>
      </c>
      <c r="D11790" s="23">
        <v>1000</v>
      </c>
      <c r="E11790" s="23">
        <v>50</v>
      </c>
      <c r="F11790" s="23">
        <v>60</v>
      </c>
      <c r="G11790" s="23">
        <v>40</v>
      </c>
      <c r="H11790" s="25">
        <v>13.52713776</v>
      </c>
    </row>
    <row r="11791" spans="1:8">
      <c r="A11791" s="23">
        <v>11788</v>
      </c>
      <c r="B11791" s="23">
        <v>2000</v>
      </c>
      <c r="C11791" s="23">
        <v>0.7</v>
      </c>
      <c r="D11791" s="23">
        <v>1000</v>
      </c>
      <c r="E11791" s="23">
        <v>50</v>
      </c>
      <c r="F11791" s="23">
        <v>60</v>
      </c>
      <c r="G11791" s="23">
        <v>70</v>
      </c>
      <c r="H11791" s="25">
        <v>12.342846870000001</v>
      </c>
    </row>
    <row r="11792" spans="1:8">
      <c r="A11792" s="23">
        <v>11789</v>
      </c>
      <c r="B11792" s="23">
        <v>2000</v>
      </c>
      <c r="C11792" s="23">
        <v>0.7</v>
      </c>
      <c r="D11792" s="23">
        <v>1000</v>
      </c>
      <c r="E11792" s="23">
        <v>50</v>
      </c>
      <c r="F11792" s="23">
        <v>60</v>
      </c>
      <c r="G11792" s="23">
        <v>100</v>
      </c>
      <c r="H11792" s="25">
        <v>11.451992990000001</v>
      </c>
    </row>
    <row r="11793" spans="1:8">
      <c r="A11793" s="23">
        <v>11790</v>
      </c>
      <c r="B11793" s="23">
        <v>2000</v>
      </c>
      <c r="C11793" s="23">
        <v>0.7</v>
      </c>
      <c r="D11793" s="23">
        <v>3000</v>
      </c>
      <c r="E11793" s="23">
        <v>1</v>
      </c>
      <c r="F11793" s="23">
        <v>0</v>
      </c>
      <c r="G11793" s="23">
        <v>0</v>
      </c>
      <c r="H11793" s="25">
        <v>23.362142559999999</v>
      </c>
    </row>
    <row r="11794" spans="1:8">
      <c r="A11794" s="23">
        <v>11791</v>
      </c>
      <c r="B11794" s="23">
        <v>2000</v>
      </c>
      <c r="C11794" s="23">
        <v>0.7</v>
      </c>
      <c r="D11794" s="23">
        <v>3000</v>
      </c>
      <c r="E11794" s="23">
        <v>1</v>
      </c>
      <c r="F11794" s="23">
        <v>0</v>
      </c>
      <c r="G11794" s="23">
        <v>5</v>
      </c>
      <c r="H11794" s="25">
        <v>21.320957180000001</v>
      </c>
    </row>
    <row r="11795" spans="1:8">
      <c r="A11795" s="23">
        <v>11792</v>
      </c>
      <c r="B11795" s="23">
        <v>2000</v>
      </c>
      <c r="C11795" s="23">
        <v>0.7</v>
      </c>
      <c r="D11795" s="23">
        <v>3000</v>
      </c>
      <c r="E11795" s="23">
        <v>1</v>
      </c>
      <c r="F11795" s="23">
        <v>0</v>
      </c>
      <c r="G11795" s="23">
        <v>10</v>
      </c>
      <c r="H11795" s="25">
        <v>20.27505493</v>
      </c>
    </row>
    <row r="11796" spans="1:8">
      <c r="A11796" s="23">
        <v>11793</v>
      </c>
      <c r="B11796" s="23">
        <v>2000</v>
      </c>
      <c r="C11796" s="23">
        <v>0.7</v>
      </c>
      <c r="D11796" s="23">
        <v>3000</v>
      </c>
      <c r="E11796" s="23">
        <v>1</v>
      </c>
      <c r="F11796" s="23">
        <v>0</v>
      </c>
      <c r="G11796" s="23">
        <v>40</v>
      </c>
      <c r="H11796" s="25">
        <v>18.07166672</v>
      </c>
    </row>
    <row r="11797" spans="1:8">
      <c r="A11797" s="23">
        <v>11794</v>
      </c>
      <c r="B11797" s="23">
        <v>2000</v>
      </c>
      <c r="C11797" s="23">
        <v>0.7</v>
      </c>
      <c r="D11797" s="23">
        <v>3000</v>
      </c>
      <c r="E11797" s="23">
        <v>1</v>
      </c>
      <c r="F11797" s="23">
        <v>0</v>
      </c>
      <c r="G11797" s="23">
        <v>70</v>
      </c>
      <c r="H11797" s="25">
        <v>16.798208240000001</v>
      </c>
    </row>
    <row r="11798" spans="1:8">
      <c r="A11798" s="23">
        <v>11795</v>
      </c>
      <c r="B11798" s="23">
        <v>2000</v>
      </c>
      <c r="C11798" s="23">
        <v>0.7</v>
      </c>
      <c r="D11798" s="23">
        <v>3000</v>
      </c>
      <c r="E11798" s="23">
        <v>1</v>
      </c>
      <c r="F11798" s="23">
        <v>0</v>
      </c>
      <c r="G11798" s="23">
        <v>100</v>
      </c>
      <c r="H11798" s="25">
        <v>15.71222115</v>
      </c>
    </row>
    <row r="11799" spans="1:8">
      <c r="A11799" s="23">
        <v>11796</v>
      </c>
      <c r="B11799" s="23">
        <v>2000</v>
      </c>
      <c r="C11799" s="23">
        <v>0.7</v>
      </c>
      <c r="D11799" s="23">
        <v>3000</v>
      </c>
      <c r="E11799" s="23">
        <v>1</v>
      </c>
      <c r="F11799" s="23">
        <v>30</v>
      </c>
      <c r="G11799" s="23">
        <v>0</v>
      </c>
      <c r="H11799" s="25">
        <v>22.08010483</v>
      </c>
    </row>
    <row r="11800" spans="1:8">
      <c r="A11800" s="23">
        <v>11797</v>
      </c>
      <c r="B11800" s="23">
        <v>2000</v>
      </c>
      <c r="C11800" s="23">
        <v>0.7</v>
      </c>
      <c r="D11800" s="23">
        <v>3000</v>
      </c>
      <c r="E11800" s="23">
        <v>1</v>
      </c>
      <c r="F11800" s="23">
        <v>30</v>
      </c>
      <c r="G11800" s="23">
        <v>5</v>
      </c>
      <c r="H11800" s="25">
        <v>20.08664894</v>
      </c>
    </row>
    <row r="11801" spans="1:8">
      <c r="A11801" s="23">
        <v>11798</v>
      </c>
      <c r="B11801" s="23">
        <v>2000</v>
      </c>
      <c r="C11801" s="23">
        <v>0.7</v>
      </c>
      <c r="D11801" s="23">
        <v>3000</v>
      </c>
      <c r="E11801" s="23">
        <v>1</v>
      </c>
      <c r="F11801" s="23">
        <v>30</v>
      </c>
      <c r="G11801" s="23">
        <v>10</v>
      </c>
      <c r="H11801" s="25">
        <v>19.03857803</v>
      </c>
    </row>
    <row r="11802" spans="1:8">
      <c r="A11802" s="23">
        <v>11799</v>
      </c>
      <c r="B11802" s="23">
        <v>2000</v>
      </c>
      <c r="C11802" s="23">
        <v>0.7</v>
      </c>
      <c r="D11802" s="23">
        <v>3000</v>
      </c>
      <c r="E11802" s="23">
        <v>1</v>
      </c>
      <c r="F11802" s="23">
        <v>30</v>
      </c>
      <c r="G11802" s="23">
        <v>40</v>
      </c>
      <c r="H11802" s="25">
        <v>16.94390297</v>
      </c>
    </row>
    <row r="11803" spans="1:8">
      <c r="A11803" s="23">
        <v>11800</v>
      </c>
      <c r="B11803" s="23">
        <v>2000</v>
      </c>
      <c r="C11803" s="23">
        <v>0.7</v>
      </c>
      <c r="D11803" s="23">
        <v>3000</v>
      </c>
      <c r="E11803" s="23">
        <v>1</v>
      </c>
      <c r="F11803" s="23">
        <v>30</v>
      </c>
      <c r="G11803" s="23">
        <v>70</v>
      </c>
      <c r="H11803" s="25">
        <v>15.673326490000001</v>
      </c>
    </row>
    <row r="11804" spans="1:8">
      <c r="A11804" s="23">
        <v>11801</v>
      </c>
      <c r="B11804" s="23">
        <v>2000</v>
      </c>
      <c r="C11804" s="23">
        <v>0.7</v>
      </c>
      <c r="D11804" s="23">
        <v>3000</v>
      </c>
      <c r="E11804" s="23">
        <v>1</v>
      </c>
      <c r="F11804" s="23">
        <v>30</v>
      </c>
      <c r="G11804" s="23">
        <v>100</v>
      </c>
      <c r="H11804" s="25">
        <v>14.657381060000001</v>
      </c>
    </row>
    <row r="11805" spans="1:8">
      <c r="A11805" s="23">
        <v>11802</v>
      </c>
      <c r="B11805" s="23">
        <v>2000</v>
      </c>
      <c r="C11805" s="23">
        <v>0.7</v>
      </c>
      <c r="D11805" s="23">
        <v>3000</v>
      </c>
      <c r="E11805" s="23">
        <v>1</v>
      </c>
      <c r="F11805" s="23">
        <v>60</v>
      </c>
      <c r="G11805" s="23">
        <v>0</v>
      </c>
      <c r="H11805" s="25">
        <v>17.666816709999999</v>
      </c>
    </row>
    <row r="11806" spans="1:8">
      <c r="A11806" s="23">
        <v>11803</v>
      </c>
      <c r="B11806" s="23">
        <v>2000</v>
      </c>
      <c r="C11806" s="23">
        <v>0.7</v>
      </c>
      <c r="D11806" s="23">
        <v>3000</v>
      </c>
      <c r="E11806" s="23">
        <v>1</v>
      </c>
      <c r="F11806" s="23">
        <v>60</v>
      </c>
      <c r="G11806" s="23">
        <v>5</v>
      </c>
      <c r="H11806" s="25">
        <v>15.48114777</v>
      </c>
    </row>
    <row r="11807" spans="1:8">
      <c r="A11807" s="23">
        <v>11804</v>
      </c>
      <c r="B11807" s="23">
        <v>2000</v>
      </c>
      <c r="C11807" s="23">
        <v>0.7</v>
      </c>
      <c r="D11807" s="23">
        <v>3000</v>
      </c>
      <c r="E11807" s="23">
        <v>1</v>
      </c>
      <c r="F11807" s="23">
        <v>60</v>
      </c>
      <c r="G11807" s="23">
        <v>10</v>
      </c>
      <c r="H11807" s="25">
        <v>14.579218859999999</v>
      </c>
    </row>
    <row r="11808" spans="1:8">
      <c r="A11808" s="23">
        <v>11805</v>
      </c>
      <c r="B11808" s="23">
        <v>2000</v>
      </c>
      <c r="C11808" s="23">
        <v>0.7</v>
      </c>
      <c r="D11808" s="23">
        <v>3000</v>
      </c>
      <c r="E11808" s="23">
        <v>1</v>
      </c>
      <c r="F11808" s="23">
        <v>60</v>
      </c>
      <c r="G11808" s="23">
        <v>40</v>
      </c>
      <c r="H11808" s="25">
        <v>12.86761284</v>
      </c>
    </row>
    <row r="11809" spans="1:8">
      <c r="A11809" s="23">
        <v>11806</v>
      </c>
      <c r="B11809" s="23">
        <v>2000</v>
      </c>
      <c r="C11809" s="23">
        <v>0.7</v>
      </c>
      <c r="D11809" s="23">
        <v>3000</v>
      </c>
      <c r="E11809" s="23">
        <v>1</v>
      </c>
      <c r="F11809" s="23">
        <v>60</v>
      </c>
      <c r="G11809" s="23">
        <v>70</v>
      </c>
      <c r="H11809" s="25">
        <v>11.84152126</v>
      </c>
    </row>
    <row r="11810" spans="1:8">
      <c r="A11810" s="23">
        <v>11807</v>
      </c>
      <c r="B11810" s="23">
        <v>2000</v>
      </c>
      <c r="C11810" s="23">
        <v>0.7</v>
      </c>
      <c r="D11810" s="23">
        <v>3000</v>
      </c>
      <c r="E11810" s="23">
        <v>1</v>
      </c>
      <c r="F11810" s="23">
        <v>60</v>
      </c>
      <c r="G11810" s="23">
        <v>100</v>
      </c>
      <c r="H11810" s="25">
        <v>11.06932831</v>
      </c>
    </row>
    <row r="11811" spans="1:8">
      <c r="A11811" s="23">
        <v>11808</v>
      </c>
      <c r="B11811" s="23">
        <v>2000</v>
      </c>
      <c r="C11811" s="23">
        <v>0.7</v>
      </c>
      <c r="D11811" s="23">
        <v>3000</v>
      </c>
      <c r="E11811" s="23">
        <v>5</v>
      </c>
      <c r="F11811" s="23">
        <v>0</v>
      </c>
      <c r="G11811" s="23">
        <v>0</v>
      </c>
      <c r="H11811" s="25">
        <v>26.375265120000002</v>
      </c>
    </row>
    <row r="11812" spans="1:8">
      <c r="A11812" s="23">
        <v>11809</v>
      </c>
      <c r="B11812" s="23">
        <v>2000</v>
      </c>
      <c r="C11812" s="23">
        <v>0.7</v>
      </c>
      <c r="D11812" s="23">
        <v>3000</v>
      </c>
      <c r="E11812" s="23">
        <v>5</v>
      </c>
      <c r="F11812" s="23">
        <v>0</v>
      </c>
      <c r="G11812" s="23">
        <v>5</v>
      </c>
      <c r="H11812" s="25">
        <v>23.881763459999998</v>
      </c>
    </row>
    <row r="11813" spans="1:8">
      <c r="A11813" s="23">
        <v>11810</v>
      </c>
      <c r="B11813" s="23">
        <v>2000</v>
      </c>
      <c r="C11813" s="23">
        <v>0.7</v>
      </c>
      <c r="D11813" s="23">
        <v>3000</v>
      </c>
      <c r="E11813" s="23">
        <v>5</v>
      </c>
      <c r="F11813" s="23">
        <v>0</v>
      </c>
      <c r="G11813" s="23">
        <v>10</v>
      </c>
      <c r="H11813" s="25">
        <v>22.478790279999998</v>
      </c>
    </row>
    <row r="11814" spans="1:8">
      <c r="A11814" s="23">
        <v>11811</v>
      </c>
      <c r="B11814" s="23">
        <v>2000</v>
      </c>
      <c r="C11814" s="23">
        <v>0.7</v>
      </c>
      <c r="D11814" s="23">
        <v>3000</v>
      </c>
      <c r="E11814" s="23">
        <v>5</v>
      </c>
      <c r="F11814" s="23">
        <v>0</v>
      </c>
      <c r="G11814" s="23">
        <v>40</v>
      </c>
      <c r="H11814" s="25">
        <v>19.669349669999999</v>
      </c>
    </row>
    <row r="11815" spans="1:8">
      <c r="A11815" s="23">
        <v>11812</v>
      </c>
      <c r="B11815" s="23">
        <v>2000</v>
      </c>
      <c r="C11815" s="23">
        <v>0.7</v>
      </c>
      <c r="D11815" s="23">
        <v>3000</v>
      </c>
      <c r="E11815" s="23">
        <v>5</v>
      </c>
      <c r="F11815" s="23">
        <v>0</v>
      </c>
      <c r="G11815" s="23">
        <v>70</v>
      </c>
      <c r="H11815" s="25">
        <v>18.100517270000001</v>
      </c>
    </row>
    <row r="11816" spans="1:8">
      <c r="A11816" s="23">
        <v>11813</v>
      </c>
      <c r="B11816" s="23">
        <v>2000</v>
      </c>
      <c r="C11816" s="23">
        <v>0.7</v>
      </c>
      <c r="D11816" s="23">
        <v>3000</v>
      </c>
      <c r="E11816" s="23">
        <v>5</v>
      </c>
      <c r="F11816" s="23">
        <v>0</v>
      </c>
      <c r="G11816" s="23">
        <v>100</v>
      </c>
      <c r="H11816" s="25">
        <v>16.864902499999999</v>
      </c>
    </row>
    <row r="11817" spans="1:8">
      <c r="A11817" s="23">
        <v>11814</v>
      </c>
      <c r="B11817" s="23">
        <v>2000</v>
      </c>
      <c r="C11817" s="23">
        <v>0.7</v>
      </c>
      <c r="D11817" s="23">
        <v>3000</v>
      </c>
      <c r="E11817" s="23">
        <v>5</v>
      </c>
      <c r="F11817" s="23">
        <v>30</v>
      </c>
      <c r="G11817" s="23">
        <v>0</v>
      </c>
      <c r="H11817" s="25">
        <v>24.696548459999999</v>
      </c>
    </row>
    <row r="11818" spans="1:8">
      <c r="A11818" s="23">
        <v>11815</v>
      </c>
      <c r="B11818" s="23">
        <v>2000</v>
      </c>
      <c r="C11818" s="23">
        <v>0.7</v>
      </c>
      <c r="D11818" s="23">
        <v>3000</v>
      </c>
      <c r="E11818" s="23">
        <v>5</v>
      </c>
      <c r="F11818" s="23">
        <v>30</v>
      </c>
      <c r="G11818" s="23">
        <v>5</v>
      </c>
      <c r="H11818" s="25">
        <v>22.178379060000001</v>
      </c>
    </row>
    <row r="11819" spans="1:8">
      <c r="A11819" s="23">
        <v>11816</v>
      </c>
      <c r="B11819" s="23">
        <v>2000</v>
      </c>
      <c r="C11819" s="23">
        <v>0.7</v>
      </c>
      <c r="D11819" s="23">
        <v>3000</v>
      </c>
      <c r="E11819" s="23">
        <v>5</v>
      </c>
      <c r="F11819" s="23">
        <v>30</v>
      </c>
      <c r="G11819" s="23">
        <v>10</v>
      </c>
      <c r="H11819" s="25">
        <v>20.884618759999999</v>
      </c>
    </row>
    <row r="11820" spans="1:8">
      <c r="A11820" s="23">
        <v>11817</v>
      </c>
      <c r="B11820" s="23">
        <v>2000</v>
      </c>
      <c r="C11820" s="23">
        <v>0.7</v>
      </c>
      <c r="D11820" s="23">
        <v>3000</v>
      </c>
      <c r="E11820" s="23">
        <v>5</v>
      </c>
      <c r="F11820" s="23">
        <v>30</v>
      </c>
      <c r="G11820" s="23">
        <v>40</v>
      </c>
      <c r="H11820" s="25">
        <v>18.290143969999999</v>
      </c>
    </row>
    <row r="11821" spans="1:8">
      <c r="A11821" s="23">
        <v>11818</v>
      </c>
      <c r="B11821" s="23">
        <v>2000</v>
      </c>
      <c r="C11821" s="23">
        <v>0.7</v>
      </c>
      <c r="D11821" s="23">
        <v>3000</v>
      </c>
      <c r="E11821" s="23">
        <v>5</v>
      </c>
      <c r="F11821" s="23">
        <v>30</v>
      </c>
      <c r="G11821" s="23">
        <v>70</v>
      </c>
      <c r="H11821" s="25">
        <v>16.83736038</v>
      </c>
    </row>
    <row r="11822" spans="1:8">
      <c r="A11822" s="23">
        <v>11819</v>
      </c>
      <c r="B11822" s="23">
        <v>2000</v>
      </c>
      <c r="C11822" s="23">
        <v>0.7</v>
      </c>
      <c r="D11822" s="23">
        <v>3000</v>
      </c>
      <c r="E11822" s="23">
        <v>5</v>
      </c>
      <c r="F11822" s="23">
        <v>30</v>
      </c>
      <c r="G11822" s="23">
        <v>100</v>
      </c>
      <c r="H11822" s="25">
        <v>15.650232320000001</v>
      </c>
    </row>
    <row r="11823" spans="1:8">
      <c r="A11823" s="23">
        <v>11820</v>
      </c>
      <c r="B11823" s="23">
        <v>2000</v>
      </c>
      <c r="C11823" s="23">
        <v>0.7</v>
      </c>
      <c r="D11823" s="23">
        <v>3000</v>
      </c>
      <c r="E11823" s="23">
        <v>5</v>
      </c>
      <c r="F11823" s="23">
        <v>60</v>
      </c>
      <c r="G11823" s="23">
        <v>0</v>
      </c>
      <c r="H11823" s="25">
        <v>19.05820847</v>
      </c>
    </row>
    <row r="11824" spans="1:8">
      <c r="A11824" s="23">
        <v>11821</v>
      </c>
      <c r="B11824" s="23">
        <v>2000</v>
      </c>
      <c r="C11824" s="23">
        <v>0.7</v>
      </c>
      <c r="D11824" s="23">
        <v>3000</v>
      </c>
      <c r="E11824" s="23">
        <v>5</v>
      </c>
      <c r="F11824" s="23">
        <v>60</v>
      </c>
      <c r="G11824" s="23">
        <v>5</v>
      </c>
      <c r="H11824" s="25">
        <v>16.63931084</v>
      </c>
    </row>
    <row r="11825" spans="1:8">
      <c r="A11825" s="23">
        <v>11822</v>
      </c>
      <c r="B11825" s="23">
        <v>2000</v>
      </c>
      <c r="C11825" s="23">
        <v>0.7</v>
      </c>
      <c r="D11825" s="23">
        <v>3000</v>
      </c>
      <c r="E11825" s="23">
        <v>5</v>
      </c>
      <c r="F11825" s="23">
        <v>60</v>
      </c>
      <c r="G11825" s="23">
        <v>10</v>
      </c>
      <c r="H11825" s="25">
        <v>15.599193570000001</v>
      </c>
    </row>
    <row r="11826" spans="1:8">
      <c r="A11826" s="23">
        <v>11823</v>
      </c>
      <c r="B11826" s="23">
        <v>2000</v>
      </c>
      <c r="C11826" s="23">
        <v>0.7</v>
      </c>
      <c r="D11826" s="23">
        <v>3000</v>
      </c>
      <c r="E11826" s="23">
        <v>5</v>
      </c>
      <c r="F11826" s="23">
        <v>60</v>
      </c>
      <c r="G11826" s="23">
        <v>40</v>
      </c>
      <c r="H11826" s="25">
        <v>13.418663029999999</v>
      </c>
    </row>
    <row r="11827" spans="1:8">
      <c r="A11827" s="23">
        <v>11824</v>
      </c>
      <c r="B11827" s="23">
        <v>2000</v>
      </c>
      <c r="C11827" s="23">
        <v>0.7</v>
      </c>
      <c r="D11827" s="23">
        <v>3000</v>
      </c>
      <c r="E11827" s="23">
        <v>5</v>
      </c>
      <c r="F11827" s="23">
        <v>60</v>
      </c>
      <c r="G11827" s="23">
        <v>70</v>
      </c>
      <c r="H11827" s="25">
        <v>12.255682950000001</v>
      </c>
    </row>
    <row r="11828" spans="1:8">
      <c r="A11828" s="23">
        <v>11825</v>
      </c>
      <c r="B11828" s="23">
        <v>2000</v>
      </c>
      <c r="C11828" s="23">
        <v>0.7</v>
      </c>
      <c r="D11828" s="23">
        <v>3000</v>
      </c>
      <c r="E11828" s="23">
        <v>5</v>
      </c>
      <c r="F11828" s="23">
        <v>60</v>
      </c>
      <c r="G11828" s="23">
        <v>100</v>
      </c>
      <c r="H11828" s="25">
        <v>11.37951756</v>
      </c>
    </row>
    <row r="11829" spans="1:8">
      <c r="A11829" s="23">
        <v>11826</v>
      </c>
      <c r="B11829" s="23">
        <v>2000</v>
      </c>
      <c r="C11829" s="23">
        <v>0.7</v>
      </c>
      <c r="D11829" s="23">
        <v>3000</v>
      </c>
      <c r="E11829" s="23">
        <v>10</v>
      </c>
      <c r="F11829" s="23">
        <v>0</v>
      </c>
      <c r="G11829" s="23">
        <v>0</v>
      </c>
      <c r="H11829" s="25">
        <v>26.637414929999998</v>
      </c>
    </row>
    <row r="11830" spans="1:8">
      <c r="A11830" s="23">
        <v>11827</v>
      </c>
      <c r="B11830" s="23">
        <v>2000</v>
      </c>
      <c r="C11830" s="23">
        <v>0.7</v>
      </c>
      <c r="D11830" s="23">
        <v>3000</v>
      </c>
      <c r="E11830" s="23">
        <v>10</v>
      </c>
      <c r="F11830" s="23">
        <v>0</v>
      </c>
      <c r="G11830" s="23">
        <v>5</v>
      </c>
      <c r="H11830" s="25">
        <v>24.098554610000001</v>
      </c>
    </row>
    <row r="11831" spans="1:8">
      <c r="A11831" s="23">
        <v>11828</v>
      </c>
      <c r="B11831" s="23">
        <v>2000</v>
      </c>
      <c r="C11831" s="23">
        <v>0.7</v>
      </c>
      <c r="D11831" s="23">
        <v>3000</v>
      </c>
      <c r="E11831" s="23">
        <v>10</v>
      </c>
      <c r="F11831" s="23">
        <v>0</v>
      </c>
      <c r="G11831" s="23">
        <v>10</v>
      </c>
      <c r="H11831" s="25">
        <v>22.684494019999999</v>
      </c>
    </row>
    <row r="11832" spans="1:8">
      <c r="A11832" s="23">
        <v>11829</v>
      </c>
      <c r="B11832" s="23">
        <v>2000</v>
      </c>
      <c r="C11832" s="23">
        <v>0.7</v>
      </c>
      <c r="D11832" s="23">
        <v>3000</v>
      </c>
      <c r="E11832" s="23">
        <v>10</v>
      </c>
      <c r="F11832" s="23">
        <v>0</v>
      </c>
      <c r="G11832" s="23">
        <v>40</v>
      </c>
      <c r="H11832" s="25">
        <v>19.820028310000001</v>
      </c>
    </row>
    <row r="11833" spans="1:8">
      <c r="A11833" s="23">
        <v>11830</v>
      </c>
      <c r="B11833" s="23">
        <v>2000</v>
      </c>
      <c r="C11833" s="23">
        <v>0.7</v>
      </c>
      <c r="D11833" s="23">
        <v>3000</v>
      </c>
      <c r="E11833" s="23">
        <v>10</v>
      </c>
      <c r="F11833" s="23">
        <v>0</v>
      </c>
      <c r="G11833" s="23">
        <v>70</v>
      </c>
      <c r="H11833" s="25">
        <v>18.22392464</v>
      </c>
    </row>
    <row r="11834" spans="1:8">
      <c r="A11834" s="23">
        <v>11831</v>
      </c>
      <c r="B11834" s="23">
        <v>2000</v>
      </c>
      <c r="C11834" s="23">
        <v>0.7</v>
      </c>
      <c r="D11834" s="23">
        <v>3000</v>
      </c>
      <c r="E11834" s="23">
        <v>10</v>
      </c>
      <c r="F11834" s="23">
        <v>0</v>
      </c>
      <c r="G11834" s="23">
        <v>100</v>
      </c>
      <c r="H11834" s="25">
        <v>16.96821976</v>
      </c>
    </row>
    <row r="11835" spans="1:8">
      <c r="A11835" s="23">
        <v>11832</v>
      </c>
      <c r="B11835" s="23">
        <v>2000</v>
      </c>
      <c r="C11835" s="23">
        <v>0.7</v>
      </c>
      <c r="D11835" s="23">
        <v>3000</v>
      </c>
      <c r="E11835" s="23">
        <v>10</v>
      </c>
      <c r="F11835" s="23">
        <v>30</v>
      </c>
      <c r="G11835" s="23">
        <v>0</v>
      </c>
      <c r="H11835" s="25">
        <v>24.919565200000001</v>
      </c>
    </row>
    <row r="11836" spans="1:8">
      <c r="A11836" s="23">
        <v>11833</v>
      </c>
      <c r="B11836" s="23">
        <v>2000</v>
      </c>
      <c r="C11836" s="23">
        <v>0.7</v>
      </c>
      <c r="D11836" s="23">
        <v>3000</v>
      </c>
      <c r="E11836" s="23">
        <v>10</v>
      </c>
      <c r="F11836" s="23">
        <v>30</v>
      </c>
      <c r="G11836" s="23">
        <v>5</v>
      </c>
      <c r="H11836" s="25">
        <v>22.37557602</v>
      </c>
    </row>
    <row r="11837" spans="1:8">
      <c r="A11837" s="23">
        <v>11834</v>
      </c>
      <c r="B11837" s="23">
        <v>2000</v>
      </c>
      <c r="C11837" s="23">
        <v>0.7</v>
      </c>
      <c r="D11837" s="23">
        <v>3000</v>
      </c>
      <c r="E11837" s="23">
        <v>10</v>
      </c>
      <c r="F11837" s="23">
        <v>30</v>
      </c>
      <c r="G11837" s="23">
        <v>10</v>
      </c>
      <c r="H11837" s="25">
        <v>21.058731080000001</v>
      </c>
    </row>
    <row r="11838" spans="1:8">
      <c r="A11838" s="23">
        <v>11835</v>
      </c>
      <c r="B11838" s="23">
        <v>2000</v>
      </c>
      <c r="C11838" s="23">
        <v>0.7</v>
      </c>
      <c r="D11838" s="23">
        <v>3000</v>
      </c>
      <c r="E11838" s="23">
        <v>10</v>
      </c>
      <c r="F11838" s="23">
        <v>30</v>
      </c>
      <c r="G11838" s="23">
        <v>40</v>
      </c>
      <c r="H11838" s="25">
        <v>18.417673109999999</v>
      </c>
    </row>
    <row r="11839" spans="1:8">
      <c r="A11839" s="23">
        <v>11836</v>
      </c>
      <c r="B11839" s="23">
        <v>2000</v>
      </c>
      <c r="C11839" s="23">
        <v>0.7</v>
      </c>
      <c r="D11839" s="23">
        <v>3000</v>
      </c>
      <c r="E11839" s="23">
        <v>10</v>
      </c>
      <c r="F11839" s="23">
        <v>30</v>
      </c>
      <c r="G11839" s="23">
        <v>70</v>
      </c>
      <c r="H11839" s="25">
        <v>16.941648480000001</v>
      </c>
    </row>
    <row r="11840" spans="1:8">
      <c r="A11840" s="23">
        <v>11837</v>
      </c>
      <c r="B11840" s="23">
        <v>2000</v>
      </c>
      <c r="C11840" s="23">
        <v>0.7</v>
      </c>
      <c r="D11840" s="23">
        <v>3000</v>
      </c>
      <c r="E11840" s="23">
        <v>10</v>
      </c>
      <c r="F11840" s="23">
        <v>30</v>
      </c>
      <c r="G11840" s="23">
        <v>100</v>
      </c>
      <c r="H11840" s="25">
        <v>15.758643149999999</v>
      </c>
    </row>
    <row r="11841" spans="1:8">
      <c r="A11841" s="23">
        <v>11838</v>
      </c>
      <c r="B11841" s="23">
        <v>2000</v>
      </c>
      <c r="C11841" s="23">
        <v>0.7</v>
      </c>
      <c r="D11841" s="23">
        <v>3000</v>
      </c>
      <c r="E11841" s="23">
        <v>10</v>
      </c>
      <c r="F11841" s="23">
        <v>60</v>
      </c>
      <c r="G11841" s="23">
        <v>0</v>
      </c>
      <c r="H11841" s="25">
        <v>19.18773079</v>
      </c>
    </row>
    <row r="11842" spans="1:8">
      <c r="A11842" s="23">
        <v>11839</v>
      </c>
      <c r="B11842" s="23">
        <v>2000</v>
      </c>
      <c r="C11842" s="23">
        <v>0.7</v>
      </c>
      <c r="D11842" s="23">
        <v>3000</v>
      </c>
      <c r="E11842" s="23">
        <v>10</v>
      </c>
      <c r="F11842" s="23">
        <v>60</v>
      </c>
      <c r="G11842" s="23">
        <v>5</v>
      </c>
      <c r="H11842" s="25">
        <v>16.741556169999999</v>
      </c>
    </row>
    <row r="11843" spans="1:8">
      <c r="A11843" s="23">
        <v>11840</v>
      </c>
      <c r="B11843" s="23">
        <v>2000</v>
      </c>
      <c r="C11843" s="23">
        <v>0.7</v>
      </c>
      <c r="D11843" s="23">
        <v>3000</v>
      </c>
      <c r="E11843" s="23">
        <v>10</v>
      </c>
      <c r="F11843" s="23">
        <v>60</v>
      </c>
      <c r="G11843" s="23">
        <v>10</v>
      </c>
      <c r="H11843" s="25">
        <v>15.710829739999999</v>
      </c>
    </row>
    <row r="11844" spans="1:8">
      <c r="A11844" s="23">
        <v>11841</v>
      </c>
      <c r="B11844" s="23">
        <v>2000</v>
      </c>
      <c r="C11844" s="23">
        <v>0.7</v>
      </c>
      <c r="D11844" s="23">
        <v>3000</v>
      </c>
      <c r="E11844" s="23">
        <v>10</v>
      </c>
      <c r="F11844" s="23">
        <v>60</v>
      </c>
      <c r="G11844" s="23">
        <v>40</v>
      </c>
      <c r="H11844" s="25">
        <v>13.49689293</v>
      </c>
    </row>
    <row r="11845" spans="1:8">
      <c r="A11845" s="23">
        <v>11842</v>
      </c>
      <c r="B11845" s="23">
        <v>2000</v>
      </c>
      <c r="C11845" s="23">
        <v>0.7</v>
      </c>
      <c r="D11845" s="23">
        <v>3000</v>
      </c>
      <c r="E11845" s="23">
        <v>10</v>
      </c>
      <c r="F11845" s="23">
        <v>60</v>
      </c>
      <c r="G11845" s="23">
        <v>70</v>
      </c>
      <c r="H11845" s="25">
        <v>12.318518640000001</v>
      </c>
    </row>
    <row r="11846" spans="1:8">
      <c r="A11846" s="23">
        <v>11843</v>
      </c>
      <c r="B11846" s="23">
        <v>2000</v>
      </c>
      <c r="C11846" s="23">
        <v>0.7</v>
      </c>
      <c r="D11846" s="23">
        <v>3000</v>
      </c>
      <c r="E11846" s="23">
        <v>10</v>
      </c>
      <c r="F11846" s="23">
        <v>60</v>
      </c>
      <c r="G11846" s="23">
        <v>100</v>
      </c>
      <c r="H11846" s="25">
        <v>11.431743620000001</v>
      </c>
    </row>
    <row r="11847" spans="1:8">
      <c r="A11847" s="23">
        <v>11844</v>
      </c>
      <c r="B11847" s="23">
        <v>2000</v>
      </c>
      <c r="C11847" s="23">
        <v>0.7</v>
      </c>
      <c r="D11847" s="23">
        <v>3000</v>
      </c>
      <c r="E11847" s="23">
        <v>20</v>
      </c>
      <c r="F11847" s="23">
        <v>0</v>
      </c>
      <c r="G11847" s="23">
        <v>0</v>
      </c>
      <c r="H11847" s="25">
        <v>26.754978179999998</v>
      </c>
    </row>
    <row r="11848" spans="1:8">
      <c r="A11848" s="23">
        <v>11845</v>
      </c>
      <c r="B11848" s="23">
        <v>2000</v>
      </c>
      <c r="C11848" s="23">
        <v>0.7</v>
      </c>
      <c r="D11848" s="23">
        <v>3000</v>
      </c>
      <c r="E11848" s="23">
        <v>20</v>
      </c>
      <c r="F11848" s="23">
        <v>0</v>
      </c>
      <c r="G11848" s="23">
        <v>5</v>
      </c>
      <c r="H11848" s="25">
        <v>24.196834559999999</v>
      </c>
    </row>
    <row r="11849" spans="1:8">
      <c r="A11849" s="23">
        <v>11846</v>
      </c>
      <c r="B11849" s="23">
        <v>2000</v>
      </c>
      <c r="C11849" s="23">
        <v>0.7</v>
      </c>
      <c r="D11849" s="23">
        <v>3000</v>
      </c>
      <c r="E11849" s="23">
        <v>20</v>
      </c>
      <c r="F11849" s="23">
        <v>0</v>
      </c>
      <c r="G11849" s="23">
        <v>10</v>
      </c>
      <c r="H11849" s="25">
        <v>22.778064730000001</v>
      </c>
    </row>
    <row r="11850" spans="1:8">
      <c r="A11850" s="23">
        <v>11847</v>
      </c>
      <c r="B11850" s="23">
        <v>2000</v>
      </c>
      <c r="C11850" s="23">
        <v>0.7</v>
      </c>
      <c r="D11850" s="23">
        <v>3000</v>
      </c>
      <c r="E11850" s="23">
        <v>20</v>
      </c>
      <c r="F11850" s="23">
        <v>0</v>
      </c>
      <c r="G11850" s="23">
        <v>40</v>
      </c>
      <c r="H11850" s="25">
        <v>19.88910675</v>
      </c>
    </row>
    <row r="11851" spans="1:8">
      <c r="A11851" s="23">
        <v>11848</v>
      </c>
      <c r="B11851" s="23">
        <v>2000</v>
      </c>
      <c r="C11851" s="23">
        <v>0.7</v>
      </c>
      <c r="D11851" s="23">
        <v>3000</v>
      </c>
      <c r="E11851" s="23">
        <v>20</v>
      </c>
      <c r="F11851" s="23">
        <v>0</v>
      </c>
      <c r="G11851" s="23">
        <v>70</v>
      </c>
      <c r="H11851" s="25">
        <v>18.28083801</v>
      </c>
    </row>
    <row r="11852" spans="1:8">
      <c r="A11852" s="23">
        <v>11849</v>
      </c>
      <c r="B11852" s="23">
        <v>2000</v>
      </c>
      <c r="C11852" s="23">
        <v>0.7</v>
      </c>
      <c r="D11852" s="23">
        <v>3000</v>
      </c>
      <c r="E11852" s="23">
        <v>20</v>
      </c>
      <c r="F11852" s="23">
        <v>0</v>
      </c>
      <c r="G11852" s="23">
        <v>100</v>
      </c>
      <c r="H11852" s="25">
        <v>17.016134260000001</v>
      </c>
    </row>
    <row r="11853" spans="1:8">
      <c r="A11853" s="23">
        <v>11850</v>
      </c>
      <c r="B11853" s="23">
        <v>2000</v>
      </c>
      <c r="C11853" s="23">
        <v>0.7</v>
      </c>
      <c r="D11853" s="23">
        <v>3000</v>
      </c>
      <c r="E11853" s="23">
        <v>20</v>
      </c>
      <c r="F11853" s="23">
        <v>30</v>
      </c>
      <c r="G11853" s="23">
        <v>0</v>
      </c>
      <c r="H11853" s="25">
        <v>25.020221710000001</v>
      </c>
    </row>
    <row r="11854" spans="1:8">
      <c r="A11854" s="23">
        <v>11851</v>
      </c>
      <c r="B11854" s="23">
        <v>2000</v>
      </c>
      <c r="C11854" s="23">
        <v>0.7</v>
      </c>
      <c r="D11854" s="23">
        <v>3000</v>
      </c>
      <c r="E11854" s="23">
        <v>20</v>
      </c>
      <c r="F11854" s="23">
        <v>30</v>
      </c>
      <c r="G11854" s="23">
        <v>5</v>
      </c>
      <c r="H11854" s="25">
        <v>22.46532822</v>
      </c>
    </row>
    <row r="11855" spans="1:8">
      <c r="A11855" s="23">
        <v>11852</v>
      </c>
      <c r="B11855" s="23">
        <v>2000</v>
      </c>
      <c r="C11855" s="23">
        <v>0.7</v>
      </c>
      <c r="D11855" s="23">
        <v>3000</v>
      </c>
      <c r="E11855" s="23">
        <v>20</v>
      </c>
      <c r="F11855" s="23">
        <v>30</v>
      </c>
      <c r="G11855" s="23">
        <v>10</v>
      </c>
      <c r="H11855" s="25">
        <v>21.138256070000001</v>
      </c>
    </row>
    <row r="11856" spans="1:8">
      <c r="A11856" s="23">
        <v>11853</v>
      </c>
      <c r="B11856" s="23">
        <v>2000</v>
      </c>
      <c r="C11856" s="23">
        <v>0.7</v>
      </c>
      <c r="D11856" s="23">
        <v>3000</v>
      </c>
      <c r="E11856" s="23">
        <v>20</v>
      </c>
      <c r="F11856" s="23">
        <v>30</v>
      </c>
      <c r="G11856" s="23">
        <v>40</v>
      </c>
      <c r="H11856" s="25">
        <v>18.47644043</v>
      </c>
    </row>
    <row r="11857" spans="1:8">
      <c r="A11857" s="23">
        <v>11854</v>
      </c>
      <c r="B11857" s="23">
        <v>2000</v>
      </c>
      <c r="C11857" s="23">
        <v>0.7</v>
      </c>
      <c r="D11857" s="23">
        <v>3000</v>
      </c>
      <c r="E11857" s="23">
        <v>20</v>
      </c>
      <c r="F11857" s="23">
        <v>30</v>
      </c>
      <c r="G11857" s="23">
        <v>70</v>
      </c>
      <c r="H11857" s="25">
        <v>16.99003029</v>
      </c>
    </row>
    <row r="11858" spans="1:8">
      <c r="A11858" s="23">
        <v>11855</v>
      </c>
      <c r="B11858" s="23">
        <v>2000</v>
      </c>
      <c r="C11858" s="23">
        <v>0.7</v>
      </c>
      <c r="D11858" s="23">
        <v>3000</v>
      </c>
      <c r="E11858" s="23">
        <v>20</v>
      </c>
      <c r="F11858" s="23">
        <v>30</v>
      </c>
      <c r="G11858" s="23">
        <v>100</v>
      </c>
      <c r="H11858" s="25">
        <v>15.809281349999999</v>
      </c>
    </row>
    <row r="11859" spans="1:8">
      <c r="A11859" s="23">
        <v>11856</v>
      </c>
      <c r="B11859" s="23">
        <v>2000</v>
      </c>
      <c r="C11859" s="23">
        <v>0.7</v>
      </c>
      <c r="D11859" s="23">
        <v>3000</v>
      </c>
      <c r="E11859" s="23">
        <v>20</v>
      </c>
      <c r="F11859" s="23">
        <v>60</v>
      </c>
      <c r="G11859" s="23">
        <v>0</v>
      </c>
      <c r="H11859" s="25">
        <v>19.247184749999999</v>
      </c>
    </row>
    <row r="11860" spans="1:8">
      <c r="A11860" s="23">
        <v>11857</v>
      </c>
      <c r="B11860" s="23">
        <v>2000</v>
      </c>
      <c r="C11860" s="23">
        <v>0.7</v>
      </c>
      <c r="D11860" s="23">
        <v>3000</v>
      </c>
      <c r="E11860" s="23">
        <v>20</v>
      </c>
      <c r="F11860" s="23">
        <v>60</v>
      </c>
      <c r="G11860" s="23">
        <v>5</v>
      </c>
      <c r="H11860" s="25">
        <v>16.789041520000001</v>
      </c>
    </row>
    <row r="11861" spans="1:8">
      <c r="A11861" s="23">
        <v>11858</v>
      </c>
      <c r="B11861" s="23">
        <v>2000</v>
      </c>
      <c r="C11861" s="23">
        <v>0.7</v>
      </c>
      <c r="D11861" s="23">
        <v>3000</v>
      </c>
      <c r="E11861" s="23">
        <v>20</v>
      </c>
      <c r="F11861" s="23">
        <v>60</v>
      </c>
      <c r="G11861" s="23">
        <v>10</v>
      </c>
      <c r="H11861" s="25">
        <v>15.762999539999999</v>
      </c>
    </row>
    <row r="11862" spans="1:8">
      <c r="A11862" s="23">
        <v>11859</v>
      </c>
      <c r="B11862" s="23">
        <v>2000</v>
      </c>
      <c r="C11862" s="23">
        <v>0.7</v>
      </c>
      <c r="D11862" s="23">
        <v>3000</v>
      </c>
      <c r="E11862" s="23">
        <v>20</v>
      </c>
      <c r="F11862" s="23">
        <v>60</v>
      </c>
      <c r="G11862" s="23">
        <v>40</v>
      </c>
      <c r="H11862" s="25">
        <v>13.533597950000001</v>
      </c>
    </row>
    <row r="11863" spans="1:8">
      <c r="A11863" s="23">
        <v>11860</v>
      </c>
      <c r="B11863" s="23">
        <v>2000</v>
      </c>
      <c r="C11863" s="23">
        <v>0.7</v>
      </c>
      <c r="D11863" s="23">
        <v>3000</v>
      </c>
      <c r="E11863" s="23">
        <v>20</v>
      </c>
      <c r="F11863" s="23">
        <v>60</v>
      </c>
      <c r="G11863" s="23">
        <v>70</v>
      </c>
      <c r="H11863" s="25">
        <v>12.348092080000001</v>
      </c>
    </row>
    <row r="11864" spans="1:8">
      <c r="A11864" s="23">
        <v>11861</v>
      </c>
      <c r="B11864" s="23">
        <v>2000</v>
      </c>
      <c r="C11864" s="23">
        <v>0.7</v>
      </c>
      <c r="D11864" s="23">
        <v>3000</v>
      </c>
      <c r="E11864" s="23">
        <v>20</v>
      </c>
      <c r="F11864" s="23">
        <v>60</v>
      </c>
      <c r="G11864" s="23">
        <v>100</v>
      </c>
      <c r="H11864" s="25">
        <v>11.4563942</v>
      </c>
    </row>
    <row r="11865" spans="1:8">
      <c r="A11865" s="23">
        <v>11862</v>
      </c>
      <c r="B11865" s="23">
        <v>2000</v>
      </c>
      <c r="C11865" s="23">
        <v>0.7</v>
      </c>
      <c r="D11865" s="23">
        <v>3000</v>
      </c>
      <c r="E11865" s="23">
        <v>50</v>
      </c>
      <c r="F11865" s="23">
        <v>0</v>
      </c>
      <c r="G11865" s="23">
        <v>0</v>
      </c>
      <c r="H11865" s="25">
        <v>26.821006780000001</v>
      </c>
    </row>
    <row r="11866" spans="1:8">
      <c r="A11866" s="23">
        <v>11863</v>
      </c>
      <c r="B11866" s="23">
        <v>2000</v>
      </c>
      <c r="C11866" s="23">
        <v>0.7</v>
      </c>
      <c r="D11866" s="23">
        <v>3000</v>
      </c>
      <c r="E11866" s="23">
        <v>50</v>
      </c>
      <c r="F11866" s="23">
        <v>0</v>
      </c>
      <c r="G11866" s="23">
        <v>5</v>
      </c>
      <c r="H11866" s="25">
        <v>24.252412799999998</v>
      </c>
    </row>
    <row r="11867" spans="1:8">
      <c r="A11867" s="23">
        <v>11864</v>
      </c>
      <c r="B11867" s="23">
        <v>2000</v>
      </c>
      <c r="C11867" s="23">
        <v>0.7</v>
      </c>
      <c r="D11867" s="23">
        <v>3000</v>
      </c>
      <c r="E11867" s="23">
        <v>50</v>
      </c>
      <c r="F11867" s="23">
        <v>0</v>
      </c>
      <c r="G11867" s="23">
        <v>10</v>
      </c>
      <c r="H11867" s="25">
        <v>22.831132889999999</v>
      </c>
    </row>
    <row r="11868" spans="1:8">
      <c r="A11868" s="23">
        <v>11865</v>
      </c>
      <c r="B11868" s="23">
        <v>2000</v>
      </c>
      <c r="C11868" s="23">
        <v>0.7</v>
      </c>
      <c r="D11868" s="23">
        <v>3000</v>
      </c>
      <c r="E11868" s="23">
        <v>50</v>
      </c>
      <c r="F11868" s="23">
        <v>0</v>
      </c>
      <c r="G11868" s="23">
        <v>40</v>
      </c>
      <c r="H11868" s="25">
        <v>19.928487780000001</v>
      </c>
    </row>
    <row r="11869" spans="1:8">
      <c r="A11869" s="23">
        <v>11866</v>
      </c>
      <c r="B11869" s="23">
        <v>2000</v>
      </c>
      <c r="C11869" s="23">
        <v>0.7</v>
      </c>
      <c r="D11869" s="23">
        <v>3000</v>
      </c>
      <c r="E11869" s="23">
        <v>50</v>
      </c>
      <c r="F11869" s="23">
        <v>0</v>
      </c>
      <c r="G11869" s="23">
        <v>70</v>
      </c>
      <c r="H11869" s="25">
        <v>18.313402180000001</v>
      </c>
    </row>
    <row r="11870" spans="1:8">
      <c r="A11870" s="23">
        <v>11867</v>
      </c>
      <c r="B11870" s="23">
        <v>2000</v>
      </c>
      <c r="C11870" s="23">
        <v>0.7</v>
      </c>
      <c r="D11870" s="23">
        <v>3000</v>
      </c>
      <c r="E11870" s="23">
        <v>50</v>
      </c>
      <c r="F11870" s="23">
        <v>0</v>
      </c>
      <c r="G11870" s="23">
        <v>100</v>
      </c>
      <c r="H11870" s="25">
        <v>17.043649670000001</v>
      </c>
    </row>
    <row r="11871" spans="1:8">
      <c r="A11871" s="23">
        <v>11868</v>
      </c>
      <c r="B11871" s="23">
        <v>2000</v>
      </c>
      <c r="C11871" s="23">
        <v>0.7</v>
      </c>
      <c r="D11871" s="23">
        <v>3000</v>
      </c>
      <c r="E11871" s="23">
        <v>50</v>
      </c>
      <c r="F11871" s="23">
        <v>30</v>
      </c>
      <c r="G11871" s="23">
        <v>0</v>
      </c>
      <c r="H11871" s="25">
        <v>25.076993940000001</v>
      </c>
    </row>
    <row r="11872" spans="1:8">
      <c r="A11872" s="23">
        <v>11869</v>
      </c>
      <c r="B11872" s="23">
        <v>2000</v>
      </c>
      <c r="C11872" s="23">
        <v>0.7</v>
      </c>
      <c r="D11872" s="23">
        <v>3000</v>
      </c>
      <c r="E11872" s="23">
        <v>50</v>
      </c>
      <c r="F11872" s="23">
        <v>30</v>
      </c>
      <c r="G11872" s="23">
        <v>5</v>
      </c>
      <c r="H11872" s="25">
        <v>22.51625061</v>
      </c>
    </row>
    <row r="11873" spans="1:8">
      <c r="A11873" s="23">
        <v>11870</v>
      </c>
      <c r="B11873" s="23">
        <v>2000</v>
      </c>
      <c r="C11873" s="23">
        <v>0.7</v>
      </c>
      <c r="D11873" s="23">
        <v>3000</v>
      </c>
      <c r="E11873" s="23">
        <v>50</v>
      </c>
      <c r="F11873" s="23">
        <v>30</v>
      </c>
      <c r="G11873" s="23">
        <v>10</v>
      </c>
      <c r="H11873" s="25">
        <v>21.183483119999998</v>
      </c>
    </row>
    <row r="11874" spans="1:8">
      <c r="A11874" s="23">
        <v>11871</v>
      </c>
      <c r="B11874" s="23">
        <v>2000</v>
      </c>
      <c r="C11874" s="23">
        <v>0.7</v>
      </c>
      <c r="D11874" s="23">
        <v>3000</v>
      </c>
      <c r="E11874" s="23">
        <v>50</v>
      </c>
      <c r="F11874" s="23">
        <v>30</v>
      </c>
      <c r="G11874" s="23">
        <v>40</v>
      </c>
      <c r="H11874" s="25">
        <v>18.51005554</v>
      </c>
    </row>
    <row r="11875" spans="1:8">
      <c r="A11875" s="23">
        <v>11872</v>
      </c>
      <c r="B11875" s="23">
        <v>2000</v>
      </c>
      <c r="C11875" s="23">
        <v>0.7</v>
      </c>
      <c r="D11875" s="23">
        <v>3000</v>
      </c>
      <c r="E11875" s="23">
        <v>50</v>
      </c>
      <c r="F11875" s="23">
        <v>30</v>
      </c>
      <c r="G11875" s="23">
        <v>70</v>
      </c>
      <c r="H11875" s="25">
        <v>17.01781845</v>
      </c>
    </row>
    <row r="11876" spans="1:8">
      <c r="A11876" s="23">
        <v>11873</v>
      </c>
      <c r="B11876" s="23">
        <v>2000</v>
      </c>
      <c r="C11876" s="23">
        <v>0.7</v>
      </c>
      <c r="D11876" s="23">
        <v>3000</v>
      </c>
      <c r="E11876" s="23">
        <v>50</v>
      </c>
      <c r="F11876" s="23">
        <v>30</v>
      </c>
      <c r="G11876" s="23">
        <v>100</v>
      </c>
      <c r="H11876" s="25">
        <v>15.838498120000001</v>
      </c>
    </row>
    <row r="11877" spans="1:8">
      <c r="A11877" s="23">
        <v>11874</v>
      </c>
      <c r="B11877" s="23">
        <v>2000</v>
      </c>
      <c r="C11877" s="23">
        <v>0.7</v>
      </c>
      <c r="D11877" s="23">
        <v>3000</v>
      </c>
      <c r="E11877" s="23">
        <v>50</v>
      </c>
      <c r="F11877" s="23">
        <v>60</v>
      </c>
      <c r="G11877" s="23">
        <v>0</v>
      </c>
      <c r="H11877" s="25">
        <v>19.281112669999999</v>
      </c>
    </row>
    <row r="11878" spans="1:8">
      <c r="A11878" s="23">
        <v>11875</v>
      </c>
      <c r="B11878" s="23">
        <v>2000</v>
      </c>
      <c r="C11878" s="23">
        <v>0.7</v>
      </c>
      <c r="D11878" s="23">
        <v>3000</v>
      </c>
      <c r="E11878" s="23">
        <v>50</v>
      </c>
      <c r="F11878" s="23">
        <v>60</v>
      </c>
      <c r="G11878" s="23">
        <v>5</v>
      </c>
      <c r="H11878" s="25">
        <v>16.816331859999998</v>
      </c>
    </row>
    <row r="11879" spans="1:8">
      <c r="A11879" s="23">
        <v>11876</v>
      </c>
      <c r="B11879" s="23">
        <v>2000</v>
      </c>
      <c r="C11879" s="23">
        <v>0.7</v>
      </c>
      <c r="D11879" s="23">
        <v>3000</v>
      </c>
      <c r="E11879" s="23">
        <v>50</v>
      </c>
      <c r="F11879" s="23">
        <v>60</v>
      </c>
      <c r="G11879" s="23">
        <v>10</v>
      </c>
      <c r="H11879" s="25">
        <v>15.79310703</v>
      </c>
    </row>
    <row r="11880" spans="1:8">
      <c r="A11880" s="23">
        <v>11877</v>
      </c>
      <c r="B11880" s="23">
        <v>2000</v>
      </c>
      <c r="C11880" s="23">
        <v>0.7</v>
      </c>
      <c r="D11880" s="23">
        <v>3000</v>
      </c>
      <c r="E11880" s="23">
        <v>50</v>
      </c>
      <c r="F11880" s="23">
        <v>60</v>
      </c>
      <c r="G11880" s="23">
        <v>40</v>
      </c>
      <c r="H11880" s="25">
        <v>13.55483532</v>
      </c>
    </row>
    <row r="11881" spans="1:8">
      <c r="A11881" s="23">
        <v>11878</v>
      </c>
      <c r="B11881" s="23">
        <v>2000</v>
      </c>
      <c r="C11881" s="23">
        <v>0.7</v>
      </c>
      <c r="D11881" s="23">
        <v>3000</v>
      </c>
      <c r="E11881" s="23">
        <v>50</v>
      </c>
      <c r="F11881" s="23">
        <v>60</v>
      </c>
      <c r="G11881" s="23">
        <v>70</v>
      </c>
      <c r="H11881" s="25">
        <v>12.36523628</v>
      </c>
    </row>
    <row r="11882" spans="1:8">
      <c r="A11882" s="23">
        <v>11879</v>
      </c>
      <c r="B11882" s="23">
        <v>2000</v>
      </c>
      <c r="C11882" s="23">
        <v>0.7</v>
      </c>
      <c r="D11882" s="23">
        <v>3000</v>
      </c>
      <c r="E11882" s="23">
        <v>50</v>
      </c>
      <c r="F11882" s="23">
        <v>60</v>
      </c>
      <c r="G11882" s="23">
        <v>100</v>
      </c>
      <c r="H11882" s="25">
        <v>11.47071075</v>
      </c>
    </row>
    <row r="11883" spans="1:8">
      <c r="A11883" s="23">
        <v>11880</v>
      </c>
      <c r="B11883" s="23">
        <v>2000</v>
      </c>
      <c r="C11883" s="23">
        <v>0.6</v>
      </c>
      <c r="D11883" s="23">
        <v>10</v>
      </c>
      <c r="E11883" s="23">
        <v>1</v>
      </c>
      <c r="F11883" s="23">
        <v>0</v>
      </c>
      <c r="G11883" s="23">
        <v>0</v>
      </c>
      <c r="H11883" s="25">
        <v>0</v>
      </c>
    </row>
    <row r="11884" spans="1:8">
      <c r="A11884" s="23">
        <v>11881</v>
      </c>
      <c r="B11884" s="23">
        <v>2000</v>
      </c>
      <c r="C11884" s="23">
        <v>0.6</v>
      </c>
      <c r="D11884" s="23">
        <v>10</v>
      </c>
      <c r="E11884" s="23">
        <v>1</v>
      </c>
      <c r="F11884" s="23">
        <v>0</v>
      </c>
      <c r="G11884" s="23">
        <v>5</v>
      </c>
      <c r="H11884" s="25">
        <v>0</v>
      </c>
    </row>
    <row r="11885" spans="1:8">
      <c r="A11885" s="23">
        <v>11882</v>
      </c>
      <c r="B11885" s="23">
        <v>2000</v>
      </c>
      <c r="C11885" s="23">
        <v>0.6</v>
      </c>
      <c r="D11885" s="23">
        <v>10</v>
      </c>
      <c r="E11885" s="23">
        <v>1</v>
      </c>
      <c r="F11885" s="23">
        <v>0</v>
      </c>
      <c r="G11885" s="23">
        <v>10</v>
      </c>
      <c r="H11885" s="25">
        <v>0</v>
      </c>
    </row>
    <row r="11886" spans="1:8">
      <c r="A11886" s="23">
        <v>11883</v>
      </c>
      <c r="B11886" s="23">
        <v>2000</v>
      </c>
      <c r="C11886" s="23">
        <v>0.6</v>
      </c>
      <c r="D11886" s="23">
        <v>10</v>
      </c>
      <c r="E11886" s="23">
        <v>1</v>
      </c>
      <c r="F11886" s="23">
        <v>0</v>
      </c>
      <c r="G11886" s="23">
        <v>40</v>
      </c>
      <c r="H11886" s="25">
        <v>0</v>
      </c>
    </row>
    <row r="11887" spans="1:8">
      <c r="A11887" s="23">
        <v>11884</v>
      </c>
      <c r="B11887" s="23">
        <v>2000</v>
      </c>
      <c r="C11887" s="23">
        <v>0.6</v>
      </c>
      <c r="D11887" s="23">
        <v>10</v>
      </c>
      <c r="E11887" s="23">
        <v>1</v>
      </c>
      <c r="F11887" s="23">
        <v>0</v>
      </c>
      <c r="G11887" s="23">
        <v>70</v>
      </c>
      <c r="H11887" s="25">
        <v>0</v>
      </c>
    </row>
    <row r="11888" spans="1:8">
      <c r="A11888" s="23">
        <v>11885</v>
      </c>
      <c r="B11888" s="23">
        <v>2000</v>
      </c>
      <c r="C11888" s="23">
        <v>0.6</v>
      </c>
      <c r="D11888" s="23">
        <v>10</v>
      </c>
      <c r="E11888" s="23">
        <v>1</v>
      </c>
      <c r="F11888" s="23">
        <v>0</v>
      </c>
      <c r="G11888" s="23">
        <v>100</v>
      </c>
      <c r="H11888" s="25">
        <v>0</v>
      </c>
    </row>
    <row r="11889" spans="1:8">
      <c r="A11889" s="23">
        <v>11886</v>
      </c>
      <c r="B11889" s="23">
        <v>2000</v>
      </c>
      <c r="C11889" s="23">
        <v>0.6</v>
      </c>
      <c r="D11889" s="23">
        <v>10</v>
      </c>
      <c r="E11889" s="23">
        <v>1</v>
      </c>
      <c r="F11889" s="23">
        <v>30</v>
      </c>
      <c r="G11889" s="23">
        <v>0</v>
      </c>
      <c r="H11889" s="25">
        <v>0</v>
      </c>
    </row>
    <row r="11890" spans="1:8">
      <c r="A11890" s="23">
        <v>11887</v>
      </c>
      <c r="B11890" s="23">
        <v>2000</v>
      </c>
      <c r="C11890" s="23">
        <v>0.6</v>
      </c>
      <c r="D11890" s="23">
        <v>10</v>
      </c>
      <c r="E11890" s="23">
        <v>1</v>
      </c>
      <c r="F11890" s="23">
        <v>30</v>
      </c>
      <c r="G11890" s="23">
        <v>5</v>
      </c>
      <c r="H11890" s="25">
        <v>0</v>
      </c>
    </row>
    <row r="11891" spans="1:8">
      <c r="A11891" s="23">
        <v>11888</v>
      </c>
      <c r="B11891" s="23">
        <v>2000</v>
      </c>
      <c r="C11891" s="23">
        <v>0.6</v>
      </c>
      <c r="D11891" s="23">
        <v>10</v>
      </c>
      <c r="E11891" s="23">
        <v>1</v>
      </c>
      <c r="F11891" s="23">
        <v>30</v>
      </c>
      <c r="G11891" s="23">
        <v>10</v>
      </c>
      <c r="H11891" s="25">
        <v>0</v>
      </c>
    </row>
    <row r="11892" spans="1:8">
      <c r="A11892" s="23">
        <v>11889</v>
      </c>
      <c r="B11892" s="23">
        <v>2000</v>
      </c>
      <c r="C11892" s="23">
        <v>0.6</v>
      </c>
      <c r="D11892" s="23">
        <v>10</v>
      </c>
      <c r="E11892" s="23">
        <v>1</v>
      </c>
      <c r="F11892" s="23">
        <v>30</v>
      </c>
      <c r="G11892" s="23">
        <v>40</v>
      </c>
      <c r="H11892" s="25">
        <v>0</v>
      </c>
    </row>
    <row r="11893" spans="1:8">
      <c r="A11893" s="23">
        <v>11890</v>
      </c>
      <c r="B11893" s="23">
        <v>2000</v>
      </c>
      <c r="C11893" s="23">
        <v>0.6</v>
      </c>
      <c r="D11893" s="23">
        <v>10</v>
      </c>
      <c r="E11893" s="23">
        <v>1</v>
      </c>
      <c r="F11893" s="23">
        <v>30</v>
      </c>
      <c r="G11893" s="23">
        <v>70</v>
      </c>
      <c r="H11893" s="25">
        <v>0</v>
      </c>
    </row>
    <row r="11894" spans="1:8">
      <c r="A11894" s="23">
        <v>11891</v>
      </c>
      <c r="B11894" s="23">
        <v>2000</v>
      </c>
      <c r="C11894" s="23">
        <v>0.6</v>
      </c>
      <c r="D11894" s="23">
        <v>10</v>
      </c>
      <c r="E11894" s="23">
        <v>1</v>
      </c>
      <c r="F11894" s="23">
        <v>30</v>
      </c>
      <c r="G11894" s="23">
        <v>100</v>
      </c>
      <c r="H11894" s="25">
        <v>0</v>
      </c>
    </row>
    <row r="11895" spans="1:8">
      <c r="A11895" s="23">
        <v>11892</v>
      </c>
      <c r="B11895" s="23">
        <v>2000</v>
      </c>
      <c r="C11895" s="23">
        <v>0.6</v>
      </c>
      <c r="D11895" s="23">
        <v>10</v>
      </c>
      <c r="E11895" s="23">
        <v>1</v>
      </c>
      <c r="F11895" s="23">
        <v>60</v>
      </c>
      <c r="G11895" s="23">
        <v>0</v>
      </c>
      <c r="H11895" s="25">
        <v>0</v>
      </c>
    </row>
    <row r="11896" spans="1:8">
      <c r="A11896" s="23">
        <v>11893</v>
      </c>
      <c r="B11896" s="23">
        <v>2000</v>
      </c>
      <c r="C11896" s="23">
        <v>0.6</v>
      </c>
      <c r="D11896" s="23">
        <v>10</v>
      </c>
      <c r="E11896" s="23">
        <v>1</v>
      </c>
      <c r="F11896" s="23">
        <v>60</v>
      </c>
      <c r="G11896" s="23">
        <v>5</v>
      </c>
      <c r="H11896" s="25">
        <v>0</v>
      </c>
    </row>
    <row r="11897" spans="1:8">
      <c r="A11897" s="23">
        <v>11894</v>
      </c>
      <c r="B11897" s="23">
        <v>2000</v>
      </c>
      <c r="C11897" s="23">
        <v>0.6</v>
      </c>
      <c r="D11897" s="23">
        <v>10</v>
      </c>
      <c r="E11897" s="23">
        <v>1</v>
      </c>
      <c r="F11897" s="23">
        <v>60</v>
      </c>
      <c r="G11897" s="23">
        <v>10</v>
      </c>
      <c r="H11897" s="25">
        <v>0</v>
      </c>
    </row>
    <row r="11898" spans="1:8">
      <c r="A11898" s="23">
        <v>11895</v>
      </c>
      <c r="B11898" s="23">
        <v>2000</v>
      </c>
      <c r="C11898" s="23">
        <v>0.6</v>
      </c>
      <c r="D11898" s="23">
        <v>10</v>
      </c>
      <c r="E11898" s="23">
        <v>1</v>
      </c>
      <c r="F11898" s="23">
        <v>60</v>
      </c>
      <c r="G11898" s="23">
        <v>40</v>
      </c>
      <c r="H11898" s="25">
        <v>0</v>
      </c>
    </row>
    <row r="11899" spans="1:8">
      <c r="A11899" s="23">
        <v>11896</v>
      </c>
      <c r="B11899" s="23">
        <v>2000</v>
      </c>
      <c r="C11899" s="23">
        <v>0.6</v>
      </c>
      <c r="D11899" s="23">
        <v>10</v>
      </c>
      <c r="E11899" s="23">
        <v>1</v>
      </c>
      <c r="F11899" s="23">
        <v>60</v>
      </c>
      <c r="G11899" s="23">
        <v>70</v>
      </c>
      <c r="H11899" s="25">
        <v>0</v>
      </c>
    </row>
    <row r="11900" spans="1:8">
      <c r="A11900" s="23">
        <v>11897</v>
      </c>
      <c r="B11900" s="23">
        <v>2000</v>
      </c>
      <c r="C11900" s="23">
        <v>0.6</v>
      </c>
      <c r="D11900" s="23">
        <v>10</v>
      </c>
      <c r="E11900" s="23">
        <v>1</v>
      </c>
      <c r="F11900" s="23">
        <v>60</v>
      </c>
      <c r="G11900" s="23">
        <v>100</v>
      </c>
      <c r="H11900" s="25">
        <v>0</v>
      </c>
    </row>
    <row r="11901" spans="1:8">
      <c r="A11901" s="23">
        <v>11898</v>
      </c>
      <c r="B11901" s="23">
        <v>2000</v>
      </c>
      <c r="C11901" s="23">
        <v>0.6</v>
      </c>
      <c r="D11901" s="23">
        <v>10</v>
      </c>
      <c r="E11901" s="23">
        <v>5</v>
      </c>
      <c r="F11901" s="23">
        <v>0</v>
      </c>
      <c r="G11901" s="23">
        <v>0</v>
      </c>
      <c r="H11901" s="25">
        <v>1.959407568</v>
      </c>
    </row>
    <row r="11902" spans="1:8">
      <c r="A11902" s="23">
        <v>11899</v>
      </c>
      <c r="B11902" s="23">
        <v>2000</v>
      </c>
      <c r="C11902" s="23">
        <v>0.6</v>
      </c>
      <c r="D11902" s="23">
        <v>10</v>
      </c>
      <c r="E11902" s="23">
        <v>5</v>
      </c>
      <c r="F11902" s="23">
        <v>0</v>
      </c>
      <c r="G11902" s="23">
        <v>5</v>
      </c>
      <c r="H11902" s="25">
        <v>0</v>
      </c>
    </row>
    <row r="11903" spans="1:8">
      <c r="A11903" s="23">
        <v>11900</v>
      </c>
      <c r="B11903" s="23">
        <v>2000</v>
      </c>
      <c r="C11903" s="23">
        <v>0.6</v>
      </c>
      <c r="D11903" s="23">
        <v>10</v>
      </c>
      <c r="E11903" s="23">
        <v>5</v>
      </c>
      <c r="F11903" s="23">
        <v>0</v>
      </c>
      <c r="G11903" s="23">
        <v>10</v>
      </c>
      <c r="H11903" s="25">
        <v>0</v>
      </c>
    </row>
    <row r="11904" spans="1:8">
      <c r="A11904" s="23">
        <v>11901</v>
      </c>
      <c r="B11904" s="23">
        <v>2000</v>
      </c>
      <c r="C11904" s="23">
        <v>0.6</v>
      </c>
      <c r="D11904" s="23">
        <v>10</v>
      </c>
      <c r="E11904" s="23">
        <v>5</v>
      </c>
      <c r="F11904" s="23">
        <v>0</v>
      </c>
      <c r="G11904" s="23">
        <v>40</v>
      </c>
      <c r="H11904" s="25">
        <v>0</v>
      </c>
    </row>
    <row r="11905" spans="1:8">
      <c r="A11905" s="23">
        <v>11902</v>
      </c>
      <c r="B11905" s="23">
        <v>2000</v>
      </c>
      <c r="C11905" s="23">
        <v>0.6</v>
      </c>
      <c r="D11905" s="23">
        <v>10</v>
      </c>
      <c r="E11905" s="23">
        <v>5</v>
      </c>
      <c r="F11905" s="23">
        <v>0</v>
      </c>
      <c r="G11905" s="23">
        <v>70</v>
      </c>
      <c r="H11905" s="25">
        <v>0</v>
      </c>
    </row>
    <row r="11906" spans="1:8">
      <c r="A11906" s="23">
        <v>11903</v>
      </c>
      <c r="B11906" s="23">
        <v>2000</v>
      </c>
      <c r="C11906" s="23">
        <v>0.6</v>
      </c>
      <c r="D11906" s="23">
        <v>10</v>
      </c>
      <c r="E11906" s="23">
        <v>5</v>
      </c>
      <c r="F11906" s="23">
        <v>0</v>
      </c>
      <c r="G11906" s="23">
        <v>100</v>
      </c>
      <c r="H11906" s="25">
        <v>0</v>
      </c>
    </row>
    <row r="11907" spans="1:8">
      <c r="A11907" s="23">
        <v>11904</v>
      </c>
      <c r="B11907" s="23">
        <v>2000</v>
      </c>
      <c r="C11907" s="23">
        <v>0.6</v>
      </c>
      <c r="D11907" s="23">
        <v>10</v>
      </c>
      <c r="E11907" s="23">
        <v>5</v>
      </c>
      <c r="F11907" s="23">
        <v>30</v>
      </c>
      <c r="G11907" s="23">
        <v>0</v>
      </c>
      <c r="H11907" s="25">
        <v>1.956863284</v>
      </c>
    </row>
    <row r="11908" spans="1:8">
      <c r="A11908" s="23">
        <v>11905</v>
      </c>
      <c r="B11908" s="23">
        <v>2000</v>
      </c>
      <c r="C11908" s="23">
        <v>0.6</v>
      </c>
      <c r="D11908" s="23">
        <v>10</v>
      </c>
      <c r="E11908" s="23">
        <v>5</v>
      </c>
      <c r="F11908" s="23">
        <v>30</v>
      </c>
      <c r="G11908" s="23">
        <v>5</v>
      </c>
      <c r="H11908" s="25">
        <v>0</v>
      </c>
    </row>
    <row r="11909" spans="1:8">
      <c r="A11909" s="23">
        <v>11906</v>
      </c>
      <c r="B11909" s="23">
        <v>2000</v>
      </c>
      <c r="C11909" s="23">
        <v>0.6</v>
      </c>
      <c r="D11909" s="23">
        <v>10</v>
      </c>
      <c r="E11909" s="23">
        <v>5</v>
      </c>
      <c r="F11909" s="23">
        <v>30</v>
      </c>
      <c r="G11909" s="23">
        <v>10</v>
      </c>
      <c r="H11909" s="25">
        <v>0</v>
      </c>
    </row>
    <row r="11910" spans="1:8">
      <c r="A11910" s="23">
        <v>11907</v>
      </c>
      <c r="B11910" s="23">
        <v>2000</v>
      </c>
      <c r="C11910" s="23">
        <v>0.6</v>
      </c>
      <c r="D11910" s="23">
        <v>10</v>
      </c>
      <c r="E11910" s="23">
        <v>5</v>
      </c>
      <c r="F11910" s="23">
        <v>30</v>
      </c>
      <c r="G11910" s="23">
        <v>40</v>
      </c>
      <c r="H11910" s="25">
        <v>0</v>
      </c>
    </row>
    <row r="11911" spans="1:8">
      <c r="A11911" s="23">
        <v>11908</v>
      </c>
      <c r="B11911" s="23">
        <v>2000</v>
      </c>
      <c r="C11911" s="23">
        <v>0.6</v>
      </c>
      <c r="D11911" s="23">
        <v>10</v>
      </c>
      <c r="E11911" s="23">
        <v>5</v>
      </c>
      <c r="F11911" s="23">
        <v>30</v>
      </c>
      <c r="G11911" s="23">
        <v>70</v>
      </c>
      <c r="H11911" s="25">
        <v>0</v>
      </c>
    </row>
    <row r="11912" spans="1:8">
      <c r="A11912" s="23">
        <v>11909</v>
      </c>
      <c r="B11912" s="23">
        <v>2000</v>
      </c>
      <c r="C11912" s="23">
        <v>0.6</v>
      </c>
      <c r="D11912" s="23">
        <v>10</v>
      </c>
      <c r="E11912" s="23">
        <v>5</v>
      </c>
      <c r="F11912" s="23">
        <v>30</v>
      </c>
      <c r="G11912" s="23">
        <v>100</v>
      </c>
      <c r="H11912" s="25">
        <v>0</v>
      </c>
    </row>
    <row r="11913" spans="1:8">
      <c r="A11913" s="23">
        <v>11910</v>
      </c>
      <c r="B11913" s="23">
        <v>2000</v>
      </c>
      <c r="C11913" s="23">
        <v>0.6</v>
      </c>
      <c r="D11913" s="23">
        <v>10</v>
      </c>
      <c r="E11913" s="23">
        <v>5</v>
      </c>
      <c r="F11913" s="23">
        <v>60</v>
      </c>
      <c r="G11913" s="23">
        <v>0</v>
      </c>
      <c r="H11913" s="25">
        <v>1.9437718390000001</v>
      </c>
    </row>
    <row r="11914" spans="1:8">
      <c r="A11914" s="23">
        <v>11911</v>
      </c>
      <c r="B11914" s="23">
        <v>2000</v>
      </c>
      <c r="C11914" s="23">
        <v>0.6</v>
      </c>
      <c r="D11914" s="23">
        <v>10</v>
      </c>
      <c r="E11914" s="23">
        <v>5</v>
      </c>
      <c r="F11914" s="23">
        <v>60</v>
      </c>
      <c r="G11914" s="23">
        <v>5</v>
      </c>
      <c r="H11914" s="25">
        <v>0</v>
      </c>
    </row>
    <row r="11915" spans="1:8">
      <c r="A11915" s="23">
        <v>11912</v>
      </c>
      <c r="B11915" s="23">
        <v>2000</v>
      </c>
      <c r="C11915" s="23">
        <v>0.6</v>
      </c>
      <c r="D11915" s="23">
        <v>10</v>
      </c>
      <c r="E11915" s="23">
        <v>5</v>
      </c>
      <c r="F11915" s="23">
        <v>60</v>
      </c>
      <c r="G11915" s="23">
        <v>10</v>
      </c>
      <c r="H11915" s="25">
        <v>0</v>
      </c>
    </row>
    <row r="11916" spans="1:8">
      <c r="A11916" s="23">
        <v>11913</v>
      </c>
      <c r="B11916" s="23">
        <v>2000</v>
      </c>
      <c r="C11916" s="23">
        <v>0.6</v>
      </c>
      <c r="D11916" s="23">
        <v>10</v>
      </c>
      <c r="E11916" s="23">
        <v>5</v>
      </c>
      <c r="F11916" s="23">
        <v>60</v>
      </c>
      <c r="G11916" s="23">
        <v>40</v>
      </c>
      <c r="H11916" s="25">
        <v>0</v>
      </c>
    </row>
    <row r="11917" spans="1:8">
      <c r="A11917" s="23">
        <v>11914</v>
      </c>
      <c r="B11917" s="23">
        <v>2000</v>
      </c>
      <c r="C11917" s="23">
        <v>0.6</v>
      </c>
      <c r="D11917" s="23">
        <v>10</v>
      </c>
      <c r="E11917" s="23">
        <v>5</v>
      </c>
      <c r="F11917" s="23">
        <v>60</v>
      </c>
      <c r="G11917" s="23">
        <v>70</v>
      </c>
      <c r="H11917" s="25">
        <v>0</v>
      </c>
    </row>
    <row r="11918" spans="1:8">
      <c r="A11918" s="23">
        <v>11915</v>
      </c>
      <c r="B11918" s="23">
        <v>2000</v>
      </c>
      <c r="C11918" s="23">
        <v>0.6</v>
      </c>
      <c r="D11918" s="23">
        <v>10</v>
      </c>
      <c r="E11918" s="23">
        <v>5</v>
      </c>
      <c r="F11918" s="23">
        <v>60</v>
      </c>
      <c r="G11918" s="23">
        <v>100</v>
      </c>
      <c r="H11918" s="25">
        <v>0</v>
      </c>
    </row>
    <row r="11919" spans="1:8">
      <c r="A11919" s="23">
        <v>11916</v>
      </c>
      <c r="B11919" s="23">
        <v>2000</v>
      </c>
      <c r="C11919" s="23">
        <v>0.6</v>
      </c>
      <c r="D11919" s="23">
        <v>10</v>
      </c>
      <c r="E11919" s="23">
        <v>10</v>
      </c>
      <c r="F11919" s="23">
        <v>0</v>
      </c>
      <c r="G11919" s="23">
        <v>0</v>
      </c>
      <c r="H11919" s="25">
        <v>3.8367116449999998</v>
      </c>
    </row>
    <row r="11920" spans="1:8">
      <c r="A11920" s="23">
        <v>11917</v>
      </c>
      <c r="B11920" s="23">
        <v>2000</v>
      </c>
      <c r="C11920" s="23">
        <v>0.6</v>
      </c>
      <c r="D11920" s="23">
        <v>10</v>
      </c>
      <c r="E11920" s="23">
        <v>10</v>
      </c>
      <c r="F11920" s="23">
        <v>0</v>
      </c>
      <c r="G11920" s="23">
        <v>5</v>
      </c>
      <c r="H11920" s="25">
        <v>0</v>
      </c>
    </row>
    <row r="11921" spans="1:8">
      <c r="A11921" s="23">
        <v>11918</v>
      </c>
      <c r="B11921" s="23">
        <v>2000</v>
      </c>
      <c r="C11921" s="23">
        <v>0.6</v>
      </c>
      <c r="D11921" s="23">
        <v>10</v>
      </c>
      <c r="E11921" s="23">
        <v>10</v>
      </c>
      <c r="F11921" s="23">
        <v>0</v>
      </c>
      <c r="G11921" s="23">
        <v>10</v>
      </c>
      <c r="H11921" s="25">
        <v>0</v>
      </c>
    </row>
    <row r="11922" spans="1:8">
      <c r="A11922" s="23">
        <v>11919</v>
      </c>
      <c r="B11922" s="23">
        <v>2000</v>
      </c>
      <c r="C11922" s="23">
        <v>0.6</v>
      </c>
      <c r="D11922" s="23">
        <v>10</v>
      </c>
      <c r="E11922" s="23">
        <v>10</v>
      </c>
      <c r="F11922" s="23">
        <v>0</v>
      </c>
      <c r="G11922" s="23">
        <v>40</v>
      </c>
      <c r="H11922" s="25">
        <v>0</v>
      </c>
    </row>
    <row r="11923" spans="1:8">
      <c r="A11923" s="23">
        <v>11920</v>
      </c>
      <c r="B11923" s="23">
        <v>2000</v>
      </c>
      <c r="C11923" s="23">
        <v>0.6</v>
      </c>
      <c r="D11923" s="23">
        <v>10</v>
      </c>
      <c r="E11923" s="23">
        <v>10</v>
      </c>
      <c r="F11923" s="23">
        <v>0</v>
      </c>
      <c r="G11923" s="23">
        <v>70</v>
      </c>
      <c r="H11923" s="25">
        <v>0</v>
      </c>
    </row>
    <row r="11924" spans="1:8">
      <c r="A11924" s="23">
        <v>11921</v>
      </c>
      <c r="B11924" s="23">
        <v>2000</v>
      </c>
      <c r="C11924" s="23">
        <v>0.6</v>
      </c>
      <c r="D11924" s="23">
        <v>10</v>
      </c>
      <c r="E11924" s="23">
        <v>10</v>
      </c>
      <c r="F11924" s="23">
        <v>0</v>
      </c>
      <c r="G11924" s="23">
        <v>100</v>
      </c>
      <c r="H11924" s="25">
        <v>0</v>
      </c>
    </row>
    <row r="11925" spans="1:8">
      <c r="A11925" s="23">
        <v>11922</v>
      </c>
      <c r="B11925" s="23">
        <v>2000</v>
      </c>
      <c r="C11925" s="23">
        <v>0.6</v>
      </c>
      <c r="D11925" s="23">
        <v>10</v>
      </c>
      <c r="E11925" s="23">
        <v>10</v>
      </c>
      <c r="F11925" s="23">
        <v>30</v>
      </c>
      <c r="G11925" s="23">
        <v>0</v>
      </c>
      <c r="H11925" s="25">
        <v>3.8199400899999998</v>
      </c>
    </row>
    <row r="11926" spans="1:8">
      <c r="A11926" s="23">
        <v>11923</v>
      </c>
      <c r="B11926" s="23">
        <v>2000</v>
      </c>
      <c r="C11926" s="23">
        <v>0.6</v>
      </c>
      <c r="D11926" s="23">
        <v>10</v>
      </c>
      <c r="E11926" s="23">
        <v>10</v>
      </c>
      <c r="F11926" s="23">
        <v>30</v>
      </c>
      <c r="G11926" s="23">
        <v>5</v>
      </c>
      <c r="H11926" s="25">
        <v>0</v>
      </c>
    </row>
    <row r="11927" spans="1:8">
      <c r="A11927" s="23">
        <v>11924</v>
      </c>
      <c r="B11927" s="23">
        <v>2000</v>
      </c>
      <c r="C11927" s="23">
        <v>0.6</v>
      </c>
      <c r="D11927" s="23">
        <v>10</v>
      </c>
      <c r="E11927" s="23">
        <v>10</v>
      </c>
      <c r="F11927" s="23">
        <v>30</v>
      </c>
      <c r="G11927" s="23">
        <v>10</v>
      </c>
      <c r="H11927" s="25">
        <v>0</v>
      </c>
    </row>
    <row r="11928" spans="1:8">
      <c r="A11928" s="23">
        <v>11925</v>
      </c>
      <c r="B11928" s="23">
        <v>2000</v>
      </c>
      <c r="C11928" s="23">
        <v>0.6</v>
      </c>
      <c r="D11928" s="23">
        <v>10</v>
      </c>
      <c r="E11928" s="23">
        <v>10</v>
      </c>
      <c r="F11928" s="23">
        <v>30</v>
      </c>
      <c r="G11928" s="23">
        <v>40</v>
      </c>
      <c r="H11928" s="25">
        <v>0</v>
      </c>
    </row>
    <row r="11929" spans="1:8">
      <c r="A11929" s="23">
        <v>11926</v>
      </c>
      <c r="B11929" s="23">
        <v>2000</v>
      </c>
      <c r="C11929" s="23">
        <v>0.6</v>
      </c>
      <c r="D11929" s="23">
        <v>10</v>
      </c>
      <c r="E11929" s="23">
        <v>10</v>
      </c>
      <c r="F11929" s="23">
        <v>30</v>
      </c>
      <c r="G11929" s="23">
        <v>70</v>
      </c>
      <c r="H11929" s="25">
        <v>0</v>
      </c>
    </row>
    <row r="11930" spans="1:8">
      <c r="A11930" s="23">
        <v>11927</v>
      </c>
      <c r="B11930" s="23">
        <v>2000</v>
      </c>
      <c r="C11930" s="23">
        <v>0.6</v>
      </c>
      <c r="D11930" s="23">
        <v>10</v>
      </c>
      <c r="E11930" s="23">
        <v>10</v>
      </c>
      <c r="F11930" s="23">
        <v>30</v>
      </c>
      <c r="G11930" s="23">
        <v>100</v>
      </c>
      <c r="H11930" s="25">
        <v>0</v>
      </c>
    </row>
    <row r="11931" spans="1:8">
      <c r="A11931" s="23">
        <v>11928</v>
      </c>
      <c r="B11931" s="23">
        <v>2000</v>
      </c>
      <c r="C11931" s="23">
        <v>0.6</v>
      </c>
      <c r="D11931" s="23">
        <v>10</v>
      </c>
      <c r="E11931" s="23">
        <v>10</v>
      </c>
      <c r="F11931" s="23">
        <v>60</v>
      </c>
      <c r="G11931" s="23">
        <v>0</v>
      </c>
      <c r="H11931" s="25">
        <v>3.7362711430000002</v>
      </c>
    </row>
    <row r="11932" spans="1:8">
      <c r="A11932" s="23">
        <v>11929</v>
      </c>
      <c r="B11932" s="23">
        <v>2000</v>
      </c>
      <c r="C11932" s="23">
        <v>0.6</v>
      </c>
      <c r="D11932" s="23">
        <v>10</v>
      </c>
      <c r="E11932" s="23">
        <v>10</v>
      </c>
      <c r="F11932" s="23">
        <v>60</v>
      </c>
      <c r="G11932" s="23">
        <v>5</v>
      </c>
      <c r="H11932" s="25">
        <v>0</v>
      </c>
    </row>
    <row r="11933" spans="1:8">
      <c r="A11933" s="23">
        <v>11930</v>
      </c>
      <c r="B11933" s="23">
        <v>2000</v>
      </c>
      <c r="C11933" s="23">
        <v>0.6</v>
      </c>
      <c r="D11933" s="23">
        <v>10</v>
      </c>
      <c r="E11933" s="23">
        <v>10</v>
      </c>
      <c r="F11933" s="23">
        <v>60</v>
      </c>
      <c r="G11933" s="23">
        <v>10</v>
      </c>
      <c r="H11933" s="25">
        <v>0</v>
      </c>
    </row>
    <row r="11934" spans="1:8">
      <c r="A11934" s="23">
        <v>11931</v>
      </c>
      <c r="B11934" s="23">
        <v>2000</v>
      </c>
      <c r="C11934" s="23">
        <v>0.6</v>
      </c>
      <c r="D11934" s="23">
        <v>10</v>
      </c>
      <c r="E11934" s="23">
        <v>10</v>
      </c>
      <c r="F11934" s="23">
        <v>60</v>
      </c>
      <c r="G11934" s="23">
        <v>40</v>
      </c>
      <c r="H11934" s="25">
        <v>0</v>
      </c>
    </row>
    <row r="11935" spans="1:8">
      <c r="A11935" s="23">
        <v>11932</v>
      </c>
      <c r="B11935" s="23">
        <v>2000</v>
      </c>
      <c r="C11935" s="23">
        <v>0.6</v>
      </c>
      <c r="D11935" s="23">
        <v>10</v>
      </c>
      <c r="E11935" s="23">
        <v>10</v>
      </c>
      <c r="F11935" s="23">
        <v>60</v>
      </c>
      <c r="G11935" s="23">
        <v>70</v>
      </c>
      <c r="H11935" s="25">
        <v>0</v>
      </c>
    </row>
    <row r="11936" spans="1:8">
      <c r="A11936" s="23">
        <v>11933</v>
      </c>
      <c r="B11936" s="23">
        <v>2000</v>
      </c>
      <c r="C11936" s="23">
        <v>0.6</v>
      </c>
      <c r="D11936" s="23">
        <v>10</v>
      </c>
      <c r="E11936" s="23">
        <v>10</v>
      </c>
      <c r="F11936" s="23">
        <v>60</v>
      </c>
      <c r="G11936" s="23">
        <v>100</v>
      </c>
      <c r="H11936" s="25">
        <v>0</v>
      </c>
    </row>
    <row r="11937" spans="1:8">
      <c r="A11937" s="23">
        <v>11934</v>
      </c>
      <c r="B11937" s="23">
        <v>2000</v>
      </c>
      <c r="C11937" s="23">
        <v>0.6</v>
      </c>
      <c r="D11937" s="23">
        <v>10</v>
      </c>
      <c r="E11937" s="23">
        <v>20</v>
      </c>
      <c r="F11937" s="23">
        <v>0</v>
      </c>
      <c r="G11937" s="23">
        <v>0</v>
      </c>
      <c r="H11937" s="25">
        <v>7.1242723459999997</v>
      </c>
    </row>
    <row r="11938" spans="1:8">
      <c r="A11938" s="23">
        <v>11935</v>
      </c>
      <c r="B11938" s="23">
        <v>2000</v>
      </c>
      <c r="C11938" s="23">
        <v>0.6</v>
      </c>
      <c r="D11938" s="23">
        <v>10</v>
      </c>
      <c r="E11938" s="23">
        <v>20</v>
      </c>
      <c r="F11938" s="23">
        <v>0</v>
      </c>
      <c r="G11938" s="23">
        <v>5</v>
      </c>
      <c r="H11938" s="25">
        <v>5.7123589519999998</v>
      </c>
    </row>
    <row r="11939" spans="1:8">
      <c r="A11939" s="23">
        <v>11936</v>
      </c>
      <c r="B11939" s="23">
        <v>2000</v>
      </c>
      <c r="C11939" s="23">
        <v>0.6</v>
      </c>
      <c r="D11939" s="23">
        <v>10</v>
      </c>
      <c r="E11939" s="23">
        <v>20</v>
      </c>
      <c r="F11939" s="23">
        <v>0</v>
      </c>
      <c r="G11939" s="23">
        <v>10</v>
      </c>
      <c r="H11939" s="25">
        <v>5.606300354</v>
      </c>
    </row>
    <row r="11940" spans="1:8">
      <c r="A11940" s="23">
        <v>11937</v>
      </c>
      <c r="B11940" s="23">
        <v>2000</v>
      </c>
      <c r="C11940" s="23">
        <v>0.6</v>
      </c>
      <c r="D11940" s="23">
        <v>10</v>
      </c>
      <c r="E11940" s="23">
        <v>20</v>
      </c>
      <c r="F11940" s="23">
        <v>0</v>
      </c>
      <c r="G11940" s="23">
        <v>40</v>
      </c>
      <c r="H11940" s="25">
        <v>5.4175758360000001</v>
      </c>
    </row>
    <row r="11941" spans="1:8">
      <c r="A11941" s="23">
        <v>11938</v>
      </c>
      <c r="B11941" s="23">
        <v>2000</v>
      </c>
      <c r="C11941" s="23">
        <v>0.6</v>
      </c>
      <c r="D11941" s="23">
        <v>10</v>
      </c>
      <c r="E11941" s="23">
        <v>20</v>
      </c>
      <c r="F11941" s="23">
        <v>0</v>
      </c>
      <c r="G11941" s="23">
        <v>70</v>
      </c>
      <c r="H11941" s="25">
        <v>5.2904062270000001</v>
      </c>
    </row>
    <row r="11942" spans="1:8">
      <c r="A11942" s="23">
        <v>11939</v>
      </c>
      <c r="B11942" s="23">
        <v>2000</v>
      </c>
      <c r="C11942" s="23">
        <v>0.6</v>
      </c>
      <c r="D11942" s="23">
        <v>10</v>
      </c>
      <c r="E11942" s="23">
        <v>20</v>
      </c>
      <c r="F11942" s="23">
        <v>0</v>
      </c>
      <c r="G11942" s="23">
        <v>100</v>
      </c>
      <c r="H11942" s="25">
        <v>5.1557664870000002</v>
      </c>
    </row>
    <row r="11943" spans="1:8">
      <c r="A11943" s="23">
        <v>11940</v>
      </c>
      <c r="B11943" s="23">
        <v>2000</v>
      </c>
      <c r="C11943" s="23">
        <v>0.6</v>
      </c>
      <c r="D11943" s="23">
        <v>10</v>
      </c>
      <c r="E11943" s="23">
        <v>20</v>
      </c>
      <c r="F11943" s="23">
        <v>30</v>
      </c>
      <c r="G11943" s="23">
        <v>0</v>
      </c>
      <c r="H11943" s="25">
        <v>7.0293269159999996</v>
      </c>
    </row>
    <row r="11944" spans="1:8">
      <c r="A11944" s="23">
        <v>11941</v>
      </c>
      <c r="B11944" s="23">
        <v>2000</v>
      </c>
      <c r="C11944" s="23">
        <v>0.6</v>
      </c>
      <c r="D11944" s="23">
        <v>10</v>
      </c>
      <c r="E11944" s="23">
        <v>20</v>
      </c>
      <c r="F11944" s="23">
        <v>30</v>
      </c>
      <c r="G11944" s="23">
        <v>5</v>
      </c>
      <c r="H11944" s="25">
        <v>5.5873231890000001</v>
      </c>
    </row>
    <row r="11945" spans="1:8">
      <c r="A11945" s="23">
        <v>11942</v>
      </c>
      <c r="B11945" s="23">
        <v>2000</v>
      </c>
      <c r="C11945" s="23">
        <v>0.6</v>
      </c>
      <c r="D11945" s="23">
        <v>10</v>
      </c>
      <c r="E11945" s="23">
        <v>20</v>
      </c>
      <c r="F11945" s="23">
        <v>30</v>
      </c>
      <c r="G11945" s="23">
        <v>10</v>
      </c>
      <c r="H11945" s="25">
        <v>5.4737558359999996</v>
      </c>
    </row>
    <row r="11946" spans="1:8">
      <c r="A11946" s="23">
        <v>11943</v>
      </c>
      <c r="B11946" s="23">
        <v>2000</v>
      </c>
      <c r="C11946" s="23">
        <v>0.6</v>
      </c>
      <c r="D11946" s="23">
        <v>10</v>
      </c>
      <c r="E11946" s="23">
        <v>20</v>
      </c>
      <c r="F11946" s="23">
        <v>30</v>
      </c>
      <c r="G11946" s="23">
        <v>40</v>
      </c>
      <c r="H11946" s="25">
        <v>5.25777626</v>
      </c>
    </row>
    <row r="11947" spans="1:8">
      <c r="A11947" s="23">
        <v>11944</v>
      </c>
      <c r="B11947" s="23">
        <v>2000</v>
      </c>
      <c r="C11947" s="23">
        <v>0.6</v>
      </c>
      <c r="D11947" s="23">
        <v>10</v>
      </c>
      <c r="E11947" s="23">
        <v>20</v>
      </c>
      <c r="F11947" s="23">
        <v>30</v>
      </c>
      <c r="G11947" s="23">
        <v>70</v>
      </c>
      <c r="H11947" s="25">
        <v>5.0944304469999997</v>
      </c>
    </row>
    <row r="11948" spans="1:8">
      <c r="A11948" s="23">
        <v>11945</v>
      </c>
      <c r="B11948" s="23">
        <v>2000</v>
      </c>
      <c r="C11948" s="23">
        <v>0.6</v>
      </c>
      <c r="D11948" s="23">
        <v>10</v>
      </c>
      <c r="E11948" s="23">
        <v>20</v>
      </c>
      <c r="F11948" s="23">
        <v>30</v>
      </c>
      <c r="G11948" s="23">
        <v>100</v>
      </c>
      <c r="H11948" s="25">
        <v>4.9561529159999997</v>
      </c>
    </row>
    <row r="11949" spans="1:8">
      <c r="A11949" s="23">
        <v>11946</v>
      </c>
      <c r="B11949" s="23">
        <v>2000</v>
      </c>
      <c r="C11949" s="23">
        <v>0.6</v>
      </c>
      <c r="D11949" s="23">
        <v>10</v>
      </c>
      <c r="E11949" s="23">
        <v>20</v>
      </c>
      <c r="F11949" s="23">
        <v>60</v>
      </c>
      <c r="G11949" s="23">
        <v>0</v>
      </c>
      <c r="H11949" s="25">
        <v>6.5789718629999996</v>
      </c>
    </row>
    <row r="11950" spans="1:8">
      <c r="A11950" s="23">
        <v>11947</v>
      </c>
      <c r="B11950" s="23">
        <v>2000</v>
      </c>
      <c r="C11950" s="23">
        <v>0.6</v>
      </c>
      <c r="D11950" s="23">
        <v>10</v>
      </c>
      <c r="E11950" s="23">
        <v>20</v>
      </c>
      <c r="F11950" s="23">
        <v>60</v>
      </c>
      <c r="G11950" s="23">
        <v>5</v>
      </c>
      <c r="H11950" s="25">
        <v>4.939284325</v>
      </c>
    </row>
    <row r="11951" spans="1:8">
      <c r="A11951" s="23">
        <v>11948</v>
      </c>
      <c r="B11951" s="23">
        <v>2000</v>
      </c>
      <c r="C11951" s="23">
        <v>0.6</v>
      </c>
      <c r="D11951" s="23">
        <v>10</v>
      </c>
      <c r="E11951" s="23">
        <v>20</v>
      </c>
      <c r="F11951" s="23">
        <v>60</v>
      </c>
      <c r="G11951" s="23">
        <v>10</v>
      </c>
      <c r="H11951" s="25">
        <v>4.7526760100000001</v>
      </c>
    </row>
    <row r="11952" spans="1:8">
      <c r="A11952" s="23">
        <v>11949</v>
      </c>
      <c r="B11952" s="23">
        <v>2000</v>
      </c>
      <c r="C11952" s="23">
        <v>0.6</v>
      </c>
      <c r="D11952" s="23">
        <v>10</v>
      </c>
      <c r="E11952" s="23">
        <v>20</v>
      </c>
      <c r="F11952" s="23">
        <v>60</v>
      </c>
      <c r="G11952" s="23">
        <v>40</v>
      </c>
      <c r="H11952" s="25">
        <v>4.3566045759999996</v>
      </c>
    </row>
    <row r="11953" spans="1:8">
      <c r="A11953" s="23">
        <v>11950</v>
      </c>
      <c r="B11953" s="23">
        <v>2000</v>
      </c>
      <c r="C11953" s="23">
        <v>0.6</v>
      </c>
      <c r="D11953" s="23">
        <v>10</v>
      </c>
      <c r="E11953" s="23">
        <v>20</v>
      </c>
      <c r="F11953" s="23">
        <v>60</v>
      </c>
      <c r="G11953" s="23">
        <v>70</v>
      </c>
      <c r="H11953" s="25">
        <v>4.0492725370000002</v>
      </c>
    </row>
    <row r="11954" spans="1:8">
      <c r="A11954" s="23">
        <v>11951</v>
      </c>
      <c r="B11954" s="23">
        <v>2000</v>
      </c>
      <c r="C11954" s="23">
        <v>0.6</v>
      </c>
      <c r="D11954" s="23">
        <v>10</v>
      </c>
      <c r="E11954" s="23">
        <v>20</v>
      </c>
      <c r="F11954" s="23">
        <v>60</v>
      </c>
      <c r="G11954" s="23">
        <v>100</v>
      </c>
      <c r="H11954" s="25">
        <v>3.780624151</v>
      </c>
    </row>
    <row r="11955" spans="1:8">
      <c r="A11955" s="23">
        <v>11952</v>
      </c>
      <c r="B11955" s="23">
        <v>2000</v>
      </c>
      <c r="C11955" s="23">
        <v>0.6</v>
      </c>
      <c r="D11955" s="23">
        <v>10</v>
      </c>
      <c r="E11955" s="23">
        <v>50</v>
      </c>
      <c r="F11955" s="23">
        <v>0</v>
      </c>
      <c r="G11955" s="23">
        <v>0</v>
      </c>
      <c r="H11955" s="25">
        <v>13.092344280000001</v>
      </c>
    </row>
    <row r="11956" spans="1:8">
      <c r="A11956" s="23">
        <v>11953</v>
      </c>
      <c r="B11956" s="23">
        <v>2000</v>
      </c>
      <c r="C11956" s="23">
        <v>0.6</v>
      </c>
      <c r="D11956" s="23">
        <v>10</v>
      </c>
      <c r="E11956" s="23">
        <v>50</v>
      </c>
      <c r="F11956" s="23">
        <v>0</v>
      </c>
      <c r="G11956" s="23">
        <v>5</v>
      </c>
      <c r="H11956" s="25">
        <v>11.75783444</v>
      </c>
    </row>
    <row r="11957" spans="1:8">
      <c r="A11957" s="23">
        <v>11954</v>
      </c>
      <c r="B11957" s="23">
        <v>2000</v>
      </c>
      <c r="C11957" s="23">
        <v>0.6</v>
      </c>
      <c r="D11957" s="23">
        <v>10</v>
      </c>
      <c r="E11957" s="23">
        <v>50</v>
      </c>
      <c r="F11957" s="23">
        <v>0</v>
      </c>
      <c r="G11957" s="23">
        <v>10</v>
      </c>
      <c r="H11957" s="25">
        <v>11.234260559999999</v>
      </c>
    </row>
    <row r="11958" spans="1:8">
      <c r="A11958" s="23">
        <v>11955</v>
      </c>
      <c r="B11958" s="23">
        <v>2000</v>
      </c>
      <c r="C11958" s="23">
        <v>0.6</v>
      </c>
      <c r="D11958" s="23">
        <v>10</v>
      </c>
      <c r="E11958" s="23">
        <v>50</v>
      </c>
      <c r="F11958" s="23">
        <v>0</v>
      </c>
      <c r="G11958" s="23">
        <v>40</v>
      </c>
      <c r="H11958" s="25">
        <v>10.25792027</v>
      </c>
    </row>
    <row r="11959" spans="1:8">
      <c r="A11959" s="23">
        <v>11956</v>
      </c>
      <c r="B11959" s="23">
        <v>2000</v>
      </c>
      <c r="C11959" s="23">
        <v>0.6</v>
      </c>
      <c r="D11959" s="23">
        <v>10</v>
      </c>
      <c r="E11959" s="23">
        <v>50</v>
      </c>
      <c r="F11959" s="23">
        <v>0</v>
      </c>
      <c r="G11959" s="23">
        <v>70</v>
      </c>
      <c r="H11959" s="25">
        <v>9.6734971999999999</v>
      </c>
    </row>
    <row r="11960" spans="1:8">
      <c r="A11960" s="23">
        <v>11957</v>
      </c>
      <c r="B11960" s="23">
        <v>2000</v>
      </c>
      <c r="C11960" s="23">
        <v>0.6</v>
      </c>
      <c r="D11960" s="23">
        <v>10</v>
      </c>
      <c r="E11960" s="23">
        <v>50</v>
      </c>
      <c r="F11960" s="23">
        <v>0</v>
      </c>
      <c r="G11960" s="23">
        <v>100</v>
      </c>
      <c r="H11960" s="25">
        <v>9.2028017040000005</v>
      </c>
    </row>
    <row r="11961" spans="1:8">
      <c r="A11961" s="23">
        <v>11958</v>
      </c>
      <c r="B11961" s="23">
        <v>2000</v>
      </c>
      <c r="C11961" s="23">
        <v>0.6</v>
      </c>
      <c r="D11961" s="23">
        <v>10</v>
      </c>
      <c r="E11961" s="23">
        <v>50</v>
      </c>
      <c r="F11961" s="23">
        <v>30</v>
      </c>
      <c r="G11961" s="23">
        <v>0</v>
      </c>
      <c r="H11961" s="25">
        <v>12.62303925</v>
      </c>
    </row>
    <row r="11962" spans="1:8">
      <c r="A11962" s="23">
        <v>11959</v>
      </c>
      <c r="B11962" s="23">
        <v>2000</v>
      </c>
      <c r="C11962" s="23">
        <v>0.6</v>
      </c>
      <c r="D11962" s="23">
        <v>10</v>
      </c>
      <c r="E11962" s="23">
        <v>50</v>
      </c>
      <c r="F11962" s="23">
        <v>30</v>
      </c>
      <c r="G11962" s="23">
        <v>5</v>
      </c>
      <c r="H11962" s="25">
        <v>11.17430115</v>
      </c>
    </row>
    <row r="11963" spans="1:8">
      <c r="A11963" s="23">
        <v>11960</v>
      </c>
      <c r="B11963" s="23">
        <v>2000</v>
      </c>
      <c r="C11963" s="23">
        <v>0.6</v>
      </c>
      <c r="D11963" s="23">
        <v>10</v>
      </c>
      <c r="E11963" s="23">
        <v>50</v>
      </c>
      <c r="F11963" s="23">
        <v>30</v>
      </c>
      <c r="G11963" s="23">
        <v>10</v>
      </c>
      <c r="H11963" s="25">
        <v>10.66176033</v>
      </c>
    </row>
    <row r="11964" spans="1:8">
      <c r="A11964" s="23">
        <v>11961</v>
      </c>
      <c r="B11964" s="23">
        <v>2000</v>
      </c>
      <c r="C11964" s="23">
        <v>0.6</v>
      </c>
      <c r="D11964" s="23">
        <v>10</v>
      </c>
      <c r="E11964" s="23">
        <v>50</v>
      </c>
      <c r="F11964" s="23">
        <v>30</v>
      </c>
      <c r="G11964" s="23">
        <v>40</v>
      </c>
      <c r="H11964" s="25">
        <v>9.6693019870000008</v>
      </c>
    </row>
    <row r="11965" spans="1:8">
      <c r="A11965" s="23">
        <v>11962</v>
      </c>
      <c r="B11965" s="23">
        <v>2000</v>
      </c>
      <c r="C11965" s="23">
        <v>0.6</v>
      </c>
      <c r="D11965" s="23">
        <v>10</v>
      </c>
      <c r="E11965" s="23">
        <v>50</v>
      </c>
      <c r="F11965" s="23">
        <v>30</v>
      </c>
      <c r="G11965" s="23">
        <v>70</v>
      </c>
      <c r="H11965" s="25">
        <v>9.1044445039999999</v>
      </c>
    </row>
    <row r="11966" spans="1:8">
      <c r="A11966" s="23">
        <v>11963</v>
      </c>
      <c r="B11966" s="23">
        <v>2000</v>
      </c>
      <c r="C11966" s="23">
        <v>0.6</v>
      </c>
      <c r="D11966" s="23">
        <v>10</v>
      </c>
      <c r="E11966" s="23">
        <v>50</v>
      </c>
      <c r="F11966" s="23">
        <v>30</v>
      </c>
      <c r="G11966" s="23">
        <v>100</v>
      </c>
      <c r="H11966" s="25">
        <v>8.6345539089999992</v>
      </c>
    </row>
    <row r="11967" spans="1:8">
      <c r="A11967" s="23">
        <v>11964</v>
      </c>
      <c r="B11967" s="23">
        <v>2000</v>
      </c>
      <c r="C11967" s="23">
        <v>0.6</v>
      </c>
      <c r="D11967" s="23">
        <v>10</v>
      </c>
      <c r="E11967" s="23">
        <v>50</v>
      </c>
      <c r="F11967" s="23">
        <v>60</v>
      </c>
      <c r="G11967" s="23">
        <v>0</v>
      </c>
      <c r="H11967" s="25">
        <v>10.815990449999999</v>
      </c>
    </row>
    <row r="11968" spans="1:8">
      <c r="A11968" s="23">
        <v>11965</v>
      </c>
      <c r="B11968" s="23">
        <v>2000</v>
      </c>
      <c r="C11968" s="23">
        <v>0.6</v>
      </c>
      <c r="D11968" s="23">
        <v>10</v>
      </c>
      <c r="E11968" s="23">
        <v>50</v>
      </c>
      <c r="F11968" s="23">
        <v>60</v>
      </c>
      <c r="G11968" s="23">
        <v>5</v>
      </c>
      <c r="H11968" s="25">
        <v>8.8649139399999992</v>
      </c>
    </row>
    <row r="11969" spans="1:8">
      <c r="A11969" s="23">
        <v>11966</v>
      </c>
      <c r="B11969" s="23">
        <v>2000</v>
      </c>
      <c r="C11969" s="23">
        <v>0.6</v>
      </c>
      <c r="D11969" s="23">
        <v>10</v>
      </c>
      <c r="E11969" s="23">
        <v>50</v>
      </c>
      <c r="F11969" s="23">
        <v>60</v>
      </c>
      <c r="G11969" s="23">
        <v>10</v>
      </c>
      <c r="H11969" s="25">
        <v>8.3948192600000002</v>
      </c>
    </row>
    <row r="11970" spans="1:8">
      <c r="A11970" s="23">
        <v>11967</v>
      </c>
      <c r="B11970" s="23">
        <v>2000</v>
      </c>
      <c r="C11970" s="23">
        <v>0.6</v>
      </c>
      <c r="D11970" s="23">
        <v>10</v>
      </c>
      <c r="E11970" s="23">
        <v>50</v>
      </c>
      <c r="F11970" s="23">
        <v>60</v>
      </c>
      <c r="G11970" s="23">
        <v>40</v>
      </c>
      <c r="H11970" s="25">
        <v>7.6148633959999996</v>
      </c>
    </row>
    <row r="11971" spans="1:8">
      <c r="A11971" s="23">
        <v>11968</v>
      </c>
      <c r="B11971" s="23">
        <v>2000</v>
      </c>
      <c r="C11971" s="23">
        <v>0.6</v>
      </c>
      <c r="D11971" s="23">
        <v>10</v>
      </c>
      <c r="E11971" s="23">
        <v>50</v>
      </c>
      <c r="F11971" s="23">
        <v>60</v>
      </c>
      <c r="G11971" s="23">
        <v>70</v>
      </c>
      <c r="H11971" s="25">
        <v>7.1475925450000002</v>
      </c>
    </row>
    <row r="11972" spans="1:8">
      <c r="A11972" s="23">
        <v>11969</v>
      </c>
      <c r="B11972" s="23">
        <v>2000</v>
      </c>
      <c r="C11972" s="23">
        <v>0.6</v>
      </c>
      <c r="D11972" s="23">
        <v>10</v>
      </c>
      <c r="E11972" s="23">
        <v>50</v>
      </c>
      <c r="F11972" s="23">
        <v>60</v>
      </c>
      <c r="G11972" s="23">
        <v>100</v>
      </c>
      <c r="H11972" s="25">
        <v>6.7859210970000001</v>
      </c>
    </row>
    <row r="11973" spans="1:8">
      <c r="A11973" s="23">
        <v>11970</v>
      </c>
      <c r="B11973" s="23">
        <v>2000</v>
      </c>
      <c r="C11973" s="23">
        <v>0.6</v>
      </c>
      <c r="D11973" s="23">
        <v>50</v>
      </c>
      <c r="E11973" s="23">
        <v>1</v>
      </c>
      <c r="F11973" s="23">
        <v>0</v>
      </c>
      <c r="G11973" s="23">
        <v>0</v>
      </c>
      <c r="H11973" s="25">
        <v>1.7777953150000001</v>
      </c>
    </row>
    <row r="11974" spans="1:8">
      <c r="A11974" s="23">
        <v>11971</v>
      </c>
      <c r="B11974" s="23">
        <v>2000</v>
      </c>
      <c r="C11974" s="23">
        <v>0.6</v>
      </c>
      <c r="D11974" s="23">
        <v>50</v>
      </c>
      <c r="E11974" s="23">
        <v>1</v>
      </c>
      <c r="F11974" s="23">
        <v>0</v>
      </c>
      <c r="G11974" s="23">
        <v>5</v>
      </c>
      <c r="H11974" s="25">
        <v>0</v>
      </c>
    </row>
    <row r="11975" spans="1:8">
      <c r="A11975" s="23">
        <v>11972</v>
      </c>
      <c r="B11975" s="23">
        <v>2000</v>
      </c>
      <c r="C11975" s="23">
        <v>0.6</v>
      </c>
      <c r="D11975" s="23">
        <v>50</v>
      </c>
      <c r="E11975" s="23">
        <v>1</v>
      </c>
      <c r="F11975" s="23">
        <v>0</v>
      </c>
      <c r="G11975" s="23">
        <v>10</v>
      </c>
      <c r="H11975" s="25">
        <v>0</v>
      </c>
    </row>
    <row r="11976" spans="1:8">
      <c r="A11976" s="23">
        <v>11973</v>
      </c>
      <c r="B11976" s="23">
        <v>2000</v>
      </c>
      <c r="C11976" s="23">
        <v>0.6</v>
      </c>
      <c r="D11976" s="23">
        <v>50</v>
      </c>
      <c r="E11976" s="23">
        <v>1</v>
      </c>
      <c r="F11976" s="23">
        <v>0</v>
      </c>
      <c r="G11976" s="23">
        <v>40</v>
      </c>
      <c r="H11976" s="25">
        <v>0</v>
      </c>
    </row>
    <row r="11977" spans="1:8">
      <c r="A11977" s="23">
        <v>11974</v>
      </c>
      <c r="B11977" s="23">
        <v>2000</v>
      </c>
      <c r="C11977" s="23">
        <v>0.6</v>
      </c>
      <c r="D11977" s="23">
        <v>50</v>
      </c>
      <c r="E11977" s="23">
        <v>1</v>
      </c>
      <c r="F11977" s="23">
        <v>0</v>
      </c>
      <c r="G11977" s="23">
        <v>70</v>
      </c>
      <c r="H11977" s="25">
        <v>0</v>
      </c>
    </row>
    <row r="11978" spans="1:8">
      <c r="A11978" s="23">
        <v>11975</v>
      </c>
      <c r="B11978" s="23">
        <v>2000</v>
      </c>
      <c r="C11978" s="23">
        <v>0.6</v>
      </c>
      <c r="D11978" s="23">
        <v>50</v>
      </c>
      <c r="E11978" s="23">
        <v>1</v>
      </c>
      <c r="F11978" s="23">
        <v>0</v>
      </c>
      <c r="G11978" s="23">
        <v>100</v>
      </c>
      <c r="H11978" s="25">
        <v>0</v>
      </c>
    </row>
    <row r="11979" spans="1:8">
      <c r="A11979" s="23">
        <v>11976</v>
      </c>
      <c r="B11979" s="23">
        <v>2000</v>
      </c>
      <c r="C11979" s="23">
        <v>0.6</v>
      </c>
      <c r="D11979" s="23">
        <v>50</v>
      </c>
      <c r="E11979" s="23">
        <v>1</v>
      </c>
      <c r="F11979" s="23">
        <v>30</v>
      </c>
      <c r="G11979" s="23">
        <v>0</v>
      </c>
      <c r="H11979" s="25">
        <v>1.776170373</v>
      </c>
    </row>
    <row r="11980" spans="1:8">
      <c r="A11980" s="23">
        <v>11977</v>
      </c>
      <c r="B11980" s="23">
        <v>2000</v>
      </c>
      <c r="C11980" s="23">
        <v>0.6</v>
      </c>
      <c r="D11980" s="23">
        <v>50</v>
      </c>
      <c r="E11980" s="23">
        <v>1</v>
      </c>
      <c r="F11980" s="23">
        <v>30</v>
      </c>
      <c r="G11980" s="23">
        <v>5</v>
      </c>
      <c r="H11980" s="25">
        <v>0</v>
      </c>
    </row>
    <row r="11981" spans="1:8">
      <c r="A11981" s="23">
        <v>11978</v>
      </c>
      <c r="B11981" s="23">
        <v>2000</v>
      </c>
      <c r="C11981" s="23">
        <v>0.6</v>
      </c>
      <c r="D11981" s="23">
        <v>50</v>
      </c>
      <c r="E11981" s="23">
        <v>1</v>
      </c>
      <c r="F11981" s="23">
        <v>30</v>
      </c>
      <c r="G11981" s="23">
        <v>10</v>
      </c>
      <c r="H11981" s="25">
        <v>0</v>
      </c>
    </row>
    <row r="11982" spans="1:8">
      <c r="A11982" s="23">
        <v>11979</v>
      </c>
      <c r="B11982" s="23">
        <v>2000</v>
      </c>
      <c r="C11982" s="23">
        <v>0.6</v>
      </c>
      <c r="D11982" s="23">
        <v>50</v>
      </c>
      <c r="E11982" s="23">
        <v>1</v>
      </c>
      <c r="F11982" s="23">
        <v>30</v>
      </c>
      <c r="G11982" s="23">
        <v>40</v>
      </c>
      <c r="H11982" s="25">
        <v>0</v>
      </c>
    </row>
    <row r="11983" spans="1:8">
      <c r="A11983" s="23">
        <v>11980</v>
      </c>
      <c r="B11983" s="23">
        <v>2000</v>
      </c>
      <c r="C11983" s="23">
        <v>0.6</v>
      </c>
      <c r="D11983" s="23">
        <v>50</v>
      </c>
      <c r="E11983" s="23">
        <v>1</v>
      </c>
      <c r="F11983" s="23">
        <v>30</v>
      </c>
      <c r="G11983" s="23">
        <v>70</v>
      </c>
      <c r="H11983" s="25">
        <v>0</v>
      </c>
    </row>
    <row r="11984" spans="1:8">
      <c r="A11984" s="23">
        <v>11981</v>
      </c>
      <c r="B11984" s="23">
        <v>2000</v>
      </c>
      <c r="C11984" s="23">
        <v>0.6</v>
      </c>
      <c r="D11984" s="23">
        <v>50</v>
      </c>
      <c r="E11984" s="23">
        <v>1</v>
      </c>
      <c r="F11984" s="23">
        <v>30</v>
      </c>
      <c r="G11984" s="23">
        <v>100</v>
      </c>
      <c r="H11984" s="25">
        <v>0</v>
      </c>
    </row>
    <row r="11985" spans="1:8">
      <c r="A11985" s="23">
        <v>11982</v>
      </c>
      <c r="B11985" s="23">
        <v>2000</v>
      </c>
      <c r="C11985" s="23">
        <v>0.6</v>
      </c>
      <c r="D11985" s="23">
        <v>50</v>
      </c>
      <c r="E11985" s="23">
        <v>1</v>
      </c>
      <c r="F11985" s="23">
        <v>60</v>
      </c>
      <c r="G11985" s="23">
        <v>0</v>
      </c>
      <c r="H11985" s="25">
        <v>1.767797351</v>
      </c>
    </row>
    <row r="11986" spans="1:8">
      <c r="A11986" s="23">
        <v>11983</v>
      </c>
      <c r="B11986" s="23">
        <v>2000</v>
      </c>
      <c r="C11986" s="23">
        <v>0.6</v>
      </c>
      <c r="D11986" s="23">
        <v>50</v>
      </c>
      <c r="E11986" s="23">
        <v>1</v>
      </c>
      <c r="F11986" s="23">
        <v>60</v>
      </c>
      <c r="G11986" s="23">
        <v>5</v>
      </c>
      <c r="H11986" s="25">
        <v>0</v>
      </c>
    </row>
    <row r="11987" spans="1:8">
      <c r="A11987" s="23">
        <v>11984</v>
      </c>
      <c r="B11987" s="23">
        <v>2000</v>
      </c>
      <c r="C11987" s="23">
        <v>0.6</v>
      </c>
      <c r="D11987" s="23">
        <v>50</v>
      </c>
      <c r="E11987" s="23">
        <v>1</v>
      </c>
      <c r="F11987" s="23">
        <v>60</v>
      </c>
      <c r="G11987" s="23">
        <v>10</v>
      </c>
      <c r="H11987" s="25">
        <v>0</v>
      </c>
    </row>
    <row r="11988" spans="1:8">
      <c r="A11988" s="23">
        <v>11985</v>
      </c>
      <c r="B11988" s="23">
        <v>2000</v>
      </c>
      <c r="C11988" s="23">
        <v>0.6</v>
      </c>
      <c r="D11988" s="23">
        <v>50</v>
      </c>
      <c r="E11988" s="23">
        <v>1</v>
      </c>
      <c r="F11988" s="23">
        <v>60</v>
      </c>
      <c r="G11988" s="23">
        <v>40</v>
      </c>
      <c r="H11988" s="25">
        <v>0</v>
      </c>
    </row>
    <row r="11989" spans="1:8">
      <c r="A11989" s="23">
        <v>11986</v>
      </c>
      <c r="B11989" s="23">
        <v>2000</v>
      </c>
      <c r="C11989" s="23">
        <v>0.6</v>
      </c>
      <c r="D11989" s="23">
        <v>50</v>
      </c>
      <c r="E11989" s="23">
        <v>1</v>
      </c>
      <c r="F11989" s="23">
        <v>60</v>
      </c>
      <c r="G11989" s="23">
        <v>70</v>
      </c>
      <c r="H11989" s="25">
        <v>0</v>
      </c>
    </row>
    <row r="11990" spans="1:8">
      <c r="A11990" s="23">
        <v>11987</v>
      </c>
      <c r="B11990" s="23">
        <v>2000</v>
      </c>
      <c r="C11990" s="23">
        <v>0.6</v>
      </c>
      <c r="D11990" s="23">
        <v>50</v>
      </c>
      <c r="E11990" s="23">
        <v>1</v>
      </c>
      <c r="F11990" s="23">
        <v>60</v>
      </c>
      <c r="G11990" s="23">
        <v>100</v>
      </c>
      <c r="H11990" s="25">
        <v>0</v>
      </c>
    </row>
    <row r="11991" spans="1:8">
      <c r="A11991" s="23">
        <v>11988</v>
      </c>
      <c r="B11991" s="23">
        <v>2000</v>
      </c>
      <c r="C11991" s="23">
        <v>0.6</v>
      </c>
      <c r="D11991" s="23">
        <v>50</v>
      </c>
      <c r="E11991" s="23">
        <v>5</v>
      </c>
      <c r="F11991" s="23">
        <v>0</v>
      </c>
      <c r="G11991" s="23">
        <v>0</v>
      </c>
      <c r="H11991" s="25">
        <v>7.9308738710000002</v>
      </c>
    </row>
    <row r="11992" spans="1:8">
      <c r="A11992" s="23">
        <v>11989</v>
      </c>
      <c r="B11992" s="23">
        <v>2000</v>
      </c>
      <c r="C11992" s="23">
        <v>0.6</v>
      </c>
      <c r="D11992" s="23">
        <v>50</v>
      </c>
      <c r="E11992" s="23">
        <v>5</v>
      </c>
      <c r="F11992" s="23">
        <v>0</v>
      </c>
      <c r="G11992" s="23">
        <v>5</v>
      </c>
      <c r="H11992" s="25">
        <v>6.5502004620000003</v>
      </c>
    </row>
    <row r="11993" spans="1:8">
      <c r="A11993" s="23">
        <v>11990</v>
      </c>
      <c r="B11993" s="23">
        <v>2000</v>
      </c>
      <c r="C11993" s="23">
        <v>0.6</v>
      </c>
      <c r="D11993" s="23">
        <v>50</v>
      </c>
      <c r="E11993" s="23">
        <v>5</v>
      </c>
      <c r="F11993" s="23">
        <v>0</v>
      </c>
      <c r="G11993" s="23">
        <v>10</v>
      </c>
      <c r="H11993" s="25">
        <v>6.4201774599999997</v>
      </c>
    </row>
    <row r="11994" spans="1:8">
      <c r="A11994" s="23">
        <v>11991</v>
      </c>
      <c r="B11994" s="23">
        <v>2000</v>
      </c>
      <c r="C11994" s="23">
        <v>0.6</v>
      </c>
      <c r="D11994" s="23">
        <v>50</v>
      </c>
      <c r="E11994" s="23">
        <v>5</v>
      </c>
      <c r="F11994" s="23">
        <v>0</v>
      </c>
      <c r="G11994" s="23">
        <v>40</v>
      </c>
      <c r="H11994" s="25">
        <v>6.1786537170000004</v>
      </c>
    </row>
    <row r="11995" spans="1:8">
      <c r="A11995" s="23">
        <v>11992</v>
      </c>
      <c r="B11995" s="23">
        <v>2000</v>
      </c>
      <c r="C11995" s="23">
        <v>0.6</v>
      </c>
      <c r="D11995" s="23">
        <v>50</v>
      </c>
      <c r="E11995" s="23">
        <v>5</v>
      </c>
      <c r="F11995" s="23">
        <v>0</v>
      </c>
      <c r="G11995" s="23">
        <v>70</v>
      </c>
      <c r="H11995" s="25">
        <v>6.0222573280000002</v>
      </c>
    </row>
    <row r="11996" spans="1:8">
      <c r="A11996" s="23">
        <v>11993</v>
      </c>
      <c r="B11996" s="23">
        <v>2000</v>
      </c>
      <c r="C11996" s="23">
        <v>0.6</v>
      </c>
      <c r="D11996" s="23">
        <v>50</v>
      </c>
      <c r="E11996" s="23">
        <v>5</v>
      </c>
      <c r="F11996" s="23">
        <v>0</v>
      </c>
      <c r="G11996" s="23">
        <v>100</v>
      </c>
      <c r="H11996" s="25">
        <v>5.8826065060000001</v>
      </c>
    </row>
    <row r="11997" spans="1:8">
      <c r="A11997" s="23">
        <v>11994</v>
      </c>
      <c r="B11997" s="23">
        <v>2000</v>
      </c>
      <c r="C11997" s="23">
        <v>0.6</v>
      </c>
      <c r="D11997" s="23">
        <v>50</v>
      </c>
      <c r="E11997" s="23">
        <v>5</v>
      </c>
      <c r="F11997" s="23">
        <v>30</v>
      </c>
      <c r="G11997" s="23">
        <v>0</v>
      </c>
      <c r="H11997" s="25">
        <v>7.8105654720000004</v>
      </c>
    </row>
    <row r="11998" spans="1:8">
      <c r="A11998" s="23">
        <v>11995</v>
      </c>
      <c r="B11998" s="23">
        <v>2000</v>
      </c>
      <c r="C11998" s="23">
        <v>0.6</v>
      </c>
      <c r="D11998" s="23">
        <v>50</v>
      </c>
      <c r="E11998" s="23">
        <v>5</v>
      </c>
      <c r="F11998" s="23">
        <v>30</v>
      </c>
      <c r="G11998" s="23">
        <v>5</v>
      </c>
      <c r="H11998" s="25">
        <v>6.3984575269999997</v>
      </c>
    </row>
    <row r="11999" spans="1:8">
      <c r="A11999" s="23">
        <v>11996</v>
      </c>
      <c r="B11999" s="23">
        <v>2000</v>
      </c>
      <c r="C11999" s="23">
        <v>0.6</v>
      </c>
      <c r="D11999" s="23">
        <v>50</v>
      </c>
      <c r="E11999" s="23">
        <v>5</v>
      </c>
      <c r="F11999" s="23">
        <v>30</v>
      </c>
      <c r="G11999" s="23">
        <v>10</v>
      </c>
      <c r="H11999" s="25">
        <v>6.2578878400000004</v>
      </c>
    </row>
    <row r="12000" spans="1:8">
      <c r="A12000" s="23">
        <v>11997</v>
      </c>
      <c r="B12000" s="23">
        <v>2000</v>
      </c>
      <c r="C12000" s="23">
        <v>0.6</v>
      </c>
      <c r="D12000" s="23">
        <v>50</v>
      </c>
      <c r="E12000" s="23">
        <v>5</v>
      </c>
      <c r="F12000" s="23">
        <v>30</v>
      </c>
      <c r="G12000" s="23">
        <v>40</v>
      </c>
      <c r="H12000" s="25">
        <v>6.0027556420000003</v>
      </c>
    </row>
    <row r="12001" spans="1:8">
      <c r="A12001" s="23">
        <v>11998</v>
      </c>
      <c r="B12001" s="23">
        <v>2000</v>
      </c>
      <c r="C12001" s="23">
        <v>0.6</v>
      </c>
      <c r="D12001" s="23">
        <v>50</v>
      </c>
      <c r="E12001" s="23">
        <v>5</v>
      </c>
      <c r="F12001" s="23">
        <v>30</v>
      </c>
      <c r="G12001" s="23">
        <v>70</v>
      </c>
      <c r="H12001" s="25">
        <v>5.8317251209999998</v>
      </c>
    </row>
    <row r="12002" spans="1:8">
      <c r="A12002" s="23">
        <v>11999</v>
      </c>
      <c r="B12002" s="23">
        <v>2000</v>
      </c>
      <c r="C12002" s="23">
        <v>0.6</v>
      </c>
      <c r="D12002" s="23">
        <v>50</v>
      </c>
      <c r="E12002" s="23">
        <v>5</v>
      </c>
      <c r="F12002" s="23">
        <v>30</v>
      </c>
      <c r="G12002" s="23">
        <v>100</v>
      </c>
      <c r="H12002" s="25">
        <v>5.6694622040000002</v>
      </c>
    </row>
    <row r="12003" spans="1:8">
      <c r="A12003" s="23">
        <v>12000</v>
      </c>
      <c r="B12003" s="23">
        <v>2000</v>
      </c>
      <c r="C12003" s="23">
        <v>0.6</v>
      </c>
      <c r="D12003" s="23">
        <v>50</v>
      </c>
      <c r="E12003" s="23">
        <v>5</v>
      </c>
      <c r="F12003" s="23">
        <v>60</v>
      </c>
      <c r="G12003" s="23">
        <v>0</v>
      </c>
      <c r="H12003" s="25">
        <v>7.250602722</v>
      </c>
    </row>
    <row r="12004" spans="1:8">
      <c r="A12004" s="23">
        <v>12001</v>
      </c>
      <c r="B12004" s="23">
        <v>2000</v>
      </c>
      <c r="C12004" s="23">
        <v>0.6</v>
      </c>
      <c r="D12004" s="23">
        <v>50</v>
      </c>
      <c r="E12004" s="23">
        <v>5</v>
      </c>
      <c r="F12004" s="23">
        <v>60</v>
      </c>
      <c r="G12004" s="23">
        <v>5</v>
      </c>
      <c r="H12004" s="25">
        <v>5.7069034580000002</v>
      </c>
    </row>
    <row r="12005" spans="1:8">
      <c r="A12005" s="23">
        <v>12002</v>
      </c>
      <c r="B12005" s="23">
        <v>2000</v>
      </c>
      <c r="C12005" s="23">
        <v>0.6</v>
      </c>
      <c r="D12005" s="23">
        <v>50</v>
      </c>
      <c r="E12005" s="23">
        <v>5</v>
      </c>
      <c r="F12005" s="23">
        <v>60</v>
      </c>
      <c r="G12005" s="23">
        <v>10</v>
      </c>
      <c r="H12005" s="25">
        <v>5.5151810650000002</v>
      </c>
    </row>
    <row r="12006" spans="1:8">
      <c r="A12006" s="23">
        <v>12003</v>
      </c>
      <c r="B12006" s="23">
        <v>2000</v>
      </c>
      <c r="C12006" s="23">
        <v>0.6</v>
      </c>
      <c r="D12006" s="23">
        <v>50</v>
      </c>
      <c r="E12006" s="23">
        <v>5</v>
      </c>
      <c r="F12006" s="23">
        <v>60</v>
      </c>
      <c r="G12006" s="23">
        <v>40</v>
      </c>
      <c r="H12006" s="25">
        <v>5.1353845600000003</v>
      </c>
    </row>
    <row r="12007" spans="1:8">
      <c r="A12007" s="23">
        <v>12004</v>
      </c>
      <c r="B12007" s="23">
        <v>2000</v>
      </c>
      <c r="C12007" s="23">
        <v>0.6</v>
      </c>
      <c r="D12007" s="23">
        <v>50</v>
      </c>
      <c r="E12007" s="23">
        <v>5</v>
      </c>
      <c r="F12007" s="23">
        <v>60</v>
      </c>
      <c r="G12007" s="23">
        <v>70</v>
      </c>
      <c r="H12007" s="25">
        <v>4.8743977550000004</v>
      </c>
    </row>
    <row r="12008" spans="1:8">
      <c r="A12008" s="23">
        <v>12005</v>
      </c>
      <c r="B12008" s="23">
        <v>2000</v>
      </c>
      <c r="C12008" s="23">
        <v>0.6</v>
      </c>
      <c r="D12008" s="23">
        <v>50</v>
      </c>
      <c r="E12008" s="23">
        <v>5</v>
      </c>
      <c r="F12008" s="23">
        <v>60</v>
      </c>
      <c r="G12008" s="23">
        <v>100</v>
      </c>
      <c r="H12008" s="25">
        <v>4.654447556</v>
      </c>
    </row>
    <row r="12009" spans="1:8">
      <c r="A12009" s="23">
        <v>12006</v>
      </c>
      <c r="B12009" s="23">
        <v>2000</v>
      </c>
      <c r="C12009" s="23">
        <v>0.6</v>
      </c>
      <c r="D12009" s="23">
        <v>50</v>
      </c>
      <c r="E12009" s="23">
        <v>10</v>
      </c>
      <c r="F12009" s="23">
        <v>0</v>
      </c>
      <c r="G12009" s="23">
        <v>0</v>
      </c>
      <c r="H12009" s="25">
        <v>12.622096060000001</v>
      </c>
    </row>
    <row r="12010" spans="1:8">
      <c r="A12010" s="23">
        <v>12007</v>
      </c>
      <c r="B12010" s="23">
        <v>2000</v>
      </c>
      <c r="C12010" s="23">
        <v>0.6</v>
      </c>
      <c r="D12010" s="23">
        <v>50</v>
      </c>
      <c r="E12010" s="23">
        <v>10</v>
      </c>
      <c r="F12010" s="23">
        <v>0</v>
      </c>
      <c r="G12010" s="23">
        <v>5</v>
      </c>
      <c r="H12010" s="25">
        <v>11.349465370000001</v>
      </c>
    </row>
    <row r="12011" spans="1:8">
      <c r="A12011" s="23">
        <v>12008</v>
      </c>
      <c r="B12011" s="23">
        <v>2000</v>
      </c>
      <c r="C12011" s="23">
        <v>0.6</v>
      </c>
      <c r="D12011" s="23">
        <v>50</v>
      </c>
      <c r="E12011" s="23">
        <v>10</v>
      </c>
      <c r="F12011" s="23">
        <v>0</v>
      </c>
      <c r="G12011" s="23">
        <v>10</v>
      </c>
      <c r="H12011" s="25">
        <v>10.879467010000001</v>
      </c>
    </row>
    <row r="12012" spans="1:8">
      <c r="A12012" s="23">
        <v>12009</v>
      </c>
      <c r="B12012" s="23">
        <v>2000</v>
      </c>
      <c r="C12012" s="23">
        <v>0.6</v>
      </c>
      <c r="D12012" s="23">
        <v>50</v>
      </c>
      <c r="E12012" s="23">
        <v>10</v>
      </c>
      <c r="F12012" s="23">
        <v>0</v>
      </c>
      <c r="G12012" s="23">
        <v>40</v>
      </c>
      <c r="H12012" s="25">
        <v>9.9724311829999994</v>
      </c>
    </row>
    <row r="12013" spans="1:8">
      <c r="A12013" s="23">
        <v>12010</v>
      </c>
      <c r="B12013" s="23">
        <v>2000</v>
      </c>
      <c r="C12013" s="23">
        <v>0.6</v>
      </c>
      <c r="D12013" s="23">
        <v>50</v>
      </c>
      <c r="E12013" s="23">
        <v>10</v>
      </c>
      <c r="F12013" s="23">
        <v>0</v>
      </c>
      <c r="G12013" s="23">
        <v>70</v>
      </c>
      <c r="H12013" s="25">
        <v>9.4502458570000005</v>
      </c>
    </row>
    <row r="12014" spans="1:8">
      <c r="A12014" s="23">
        <v>12011</v>
      </c>
      <c r="B12014" s="23">
        <v>2000</v>
      </c>
      <c r="C12014" s="23">
        <v>0.6</v>
      </c>
      <c r="D12014" s="23">
        <v>50</v>
      </c>
      <c r="E12014" s="23">
        <v>10</v>
      </c>
      <c r="F12014" s="23">
        <v>0</v>
      </c>
      <c r="G12014" s="23">
        <v>100</v>
      </c>
      <c r="H12014" s="25">
        <v>8.9839420319999999</v>
      </c>
    </row>
    <row r="12015" spans="1:8">
      <c r="A12015" s="23">
        <v>12012</v>
      </c>
      <c r="B12015" s="23">
        <v>2000</v>
      </c>
      <c r="C12015" s="23">
        <v>0.6</v>
      </c>
      <c r="D12015" s="23">
        <v>50</v>
      </c>
      <c r="E12015" s="23">
        <v>10</v>
      </c>
      <c r="F12015" s="23">
        <v>30</v>
      </c>
      <c r="G12015" s="23">
        <v>0</v>
      </c>
      <c r="H12015" s="25">
        <v>12.20812035</v>
      </c>
    </row>
    <row r="12016" spans="1:8">
      <c r="A12016" s="23">
        <v>12013</v>
      </c>
      <c r="B12016" s="23">
        <v>2000</v>
      </c>
      <c r="C12016" s="23">
        <v>0.6</v>
      </c>
      <c r="D12016" s="23">
        <v>50</v>
      </c>
      <c r="E12016" s="23">
        <v>10</v>
      </c>
      <c r="F12016" s="23">
        <v>30</v>
      </c>
      <c r="G12016" s="23">
        <v>5</v>
      </c>
      <c r="H12016" s="25">
        <v>10.82416344</v>
      </c>
    </row>
    <row r="12017" spans="1:8">
      <c r="A12017" s="23">
        <v>12014</v>
      </c>
      <c r="B12017" s="23">
        <v>2000</v>
      </c>
      <c r="C12017" s="23">
        <v>0.6</v>
      </c>
      <c r="D12017" s="23">
        <v>50</v>
      </c>
      <c r="E12017" s="23">
        <v>10</v>
      </c>
      <c r="F12017" s="23">
        <v>30</v>
      </c>
      <c r="G12017" s="23">
        <v>10</v>
      </c>
      <c r="H12017" s="25">
        <v>10.323814390000001</v>
      </c>
    </row>
    <row r="12018" spans="1:8">
      <c r="A12018" s="23">
        <v>12015</v>
      </c>
      <c r="B12018" s="23">
        <v>2000</v>
      </c>
      <c r="C12018" s="23">
        <v>0.6</v>
      </c>
      <c r="D12018" s="23">
        <v>50</v>
      </c>
      <c r="E12018" s="23">
        <v>10</v>
      </c>
      <c r="F12018" s="23">
        <v>30</v>
      </c>
      <c r="G12018" s="23">
        <v>40</v>
      </c>
      <c r="H12018" s="25">
        <v>9.4403629299999992</v>
      </c>
    </row>
    <row r="12019" spans="1:8">
      <c r="A12019" s="23">
        <v>12016</v>
      </c>
      <c r="B12019" s="23">
        <v>2000</v>
      </c>
      <c r="C12019" s="23">
        <v>0.6</v>
      </c>
      <c r="D12019" s="23">
        <v>50</v>
      </c>
      <c r="E12019" s="23">
        <v>10</v>
      </c>
      <c r="F12019" s="23">
        <v>30</v>
      </c>
      <c r="G12019" s="23">
        <v>70</v>
      </c>
      <c r="H12019" s="25">
        <v>8.893289566</v>
      </c>
    </row>
    <row r="12020" spans="1:8">
      <c r="A12020" s="23">
        <v>12017</v>
      </c>
      <c r="B12020" s="23">
        <v>2000</v>
      </c>
      <c r="C12020" s="23">
        <v>0.6</v>
      </c>
      <c r="D12020" s="23">
        <v>50</v>
      </c>
      <c r="E12020" s="23">
        <v>10</v>
      </c>
      <c r="F12020" s="23">
        <v>30</v>
      </c>
      <c r="G12020" s="23">
        <v>100</v>
      </c>
      <c r="H12020" s="25">
        <v>8.4687194819999991</v>
      </c>
    </row>
    <row r="12021" spans="1:8">
      <c r="A12021" s="23">
        <v>12018</v>
      </c>
      <c r="B12021" s="23">
        <v>2000</v>
      </c>
      <c r="C12021" s="23">
        <v>0.6</v>
      </c>
      <c r="D12021" s="23">
        <v>50</v>
      </c>
      <c r="E12021" s="23">
        <v>10</v>
      </c>
      <c r="F12021" s="23">
        <v>60</v>
      </c>
      <c r="G12021" s="23">
        <v>0</v>
      </c>
      <c r="H12021" s="25">
        <v>10.567159650000001</v>
      </c>
    </row>
    <row r="12022" spans="1:8">
      <c r="A12022" s="23">
        <v>12019</v>
      </c>
      <c r="B12022" s="23">
        <v>2000</v>
      </c>
      <c r="C12022" s="23">
        <v>0.6</v>
      </c>
      <c r="D12022" s="23">
        <v>50</v>
      </c>
      <c r="E12022" s="23">
        <v>10</v>
      </c>
      <c r="F12022" s="23">
        <v>60</v>
      </c>
      <c r="G12022" s="23">
        <v>5</v>
      </c>
      <c r="H12022" s="25">
        <v>8.6712284089999994</v>
      </c>
    </row>
    <row r="12023" spans="1:8">
      <c r="A12023" s="23">
        <v>12020</v>
      </c>
      <c r="B12023" s="23">
        <v>2000</v>
      </c>
      <c r="C12023" s="23">
        <v>0.6</v>
      </c>
      <c r="D12023" s="23">
        <v>50</v>
      </c>
      <c r="E12023" s="23">
        <v>10</v>
      </c>
      <c r="F12023" s="23">
        <v>60</v>
      </c>
      <c r="G12023" s="23">
        <v>10</v>
      </c>
      <c r="H12023" s="25">
        <v>8.2416076660000002</v>
      </c>
    </row>
    <row r="12024" spans="1:8">
      <c r="A12024" s="23">
        <v>12021</v>
      </c>
      <c r="B12024" s="23">
        <v>2000</v>
      </c>
      <c r="C12024" s="23">
        <v>0.6</v>
      </c>
      <c r="D12024" s="23">
        <v>50</v>
      </c>
      <c r="E12024" s="23">
        <v>10</v>
      </c>
      <c r="F12024" s="23">
        <v>60</v>
      </c>
      <c r="G12024" s="23">
        <v>40</v>
      </c>
      <c r="H12024" s="25">
        <v>7.4975271220000002</v>
      </c>
    </row>
    <row r="12025" spans="1:8">
      <c r="A12025" s="23">
        <v>12022</v>
      </c>
      <c r="B12025" s="23">
        <v>2000</v>
      </c>
      <c r="C12025" s="23">
        <v>0.6</v>
      </c>
      <c r="D12025" s="23">
        <v>50</v>
      </c>
      <c r="E12025" s="23">
        <v>10</v>
      </c>
      <c r="F12025" s="23">
        <v>60</v>
      </c>
      <c r="G12025" s="23">
        <v>70</v>
      </c>
      <c r="H12025" s="25">
        <v>7.0671796799999997</v>
      </c>
    </row>
    <row r="12026" spans="1:8">
      <c r="A12026" s="23">
        <v>12023</v>
      </c>
      <c r="B12026" s="23">
        <v>2000</v>
      </c>
      <c r="C12026" s="23">
        <v>0.6</v>
      </c>
      <c r="D12026" s="23">
        <v>50</v>
      </c>
      <c r="E12026" s="23">
        <v>10</v>
      </c>
      <c r="F12026" s="23">
        <v>60</v>
      </c>
      <c r="G12026" s="23">
        <v>100</v>
      </c>
      <c r="H12026" s="25">
        <v>6.6853303909999999</v>
      </c>
    </row>
    <row r="12027" spans="1:8">
      <c r="A12027" s="23">
        <v>12024</v>
      </c>
      <c r="B12027" s="23">
        <v>2000</v>
      </c>
      <c r="C12027" s="23">
        <v>0.6</v>
      </c>
      <c r="D12027" s="23">
        <v>50</v>
      </c>
      <c r="E12027" s="23">
        <v>20</v>
      </c>
      <c r="F12027" s="23">
        <v>0</v>
      </c>
      <c r="G12027" s="23">
        <v>0</v>
      </c>
      <c r="H12027" s="25">
        <v>16.717645650000001</v>
      </c>
    </row>
    <row r="12028" spans="1:8">
      <c r="A12028" s="23">
        <v>12025</v>
      </c>
      <c r="B12028" s="23">
        <v>2000</v>
      </c>
      <c r="C12028" s="23">
        <v>0.6</v>
      </c>
      <c r="D12028" s="23">
        <v>50</v>
      </c>
      <c r="E12028" s="23">
        <v>20</v>
      </c>
      <c r="F12028" s="23">
        <v>0</v>
      </c>
      <c r="G12028" s="23">
        <v>5</v>
      </c>
      <c r="H12028" s="25">
        <v>15.03331375</v>
      </c>
    </row>
    <row r="12029" spans="1:8">
      <c r="A12029" s="23">
        <v>12026</v>
      </c>
      <c r="B12029" s="23">
        <v>2000</v>
      </c>
      <c r="C12029" s="23">
        <v>0.6</v>
      </c>
      <c r="D12029" s="23">
        <v>50</v>
      </c>
      <c r="E12029" s="23">
        <v>20</v>
      </c>
      <c r="F12029" s="23">
        <v>0</v>
      </c>
      <c r="G12029" s="23">
        <v>10</v>
      </c>
      <c r="H12029" s="25">
        <v>14.30372429</v>
      </c>
    </row>
    <row r="12030" spans="1:8">
      <c r="A12030" s="23">
        <v>12027</v>
      </c>
      <c r="B12030" s="23">
        <v>2000</v>
      </c>
      <c r="C12030" s="23">
        <v>0.6</v>
      </c>
      <c r="D12030" s="23">
        <v>50</v>
      </c>
      <c r="E12030" s="23">
        <v>20</v>
      </c>
      <c r="F12030" s="23">
        <v>0</v>
      </c>
      <c r="G12030" s="23">
        <v>40</v>
      </c>
      <c r="H12030" s="25">
        <v>12.807801250000001</v>
      </c>
    </row>
    <row r="12031" spans="1:8">
      <c r="A12031" s="23">
        <v>12028</v>
      </c>
      <c r="B12031" s="23">
        <v>2000</v>
      </c>
      <c r="C12031" s="23">
        <v>0.6</v>
      </c>
      <c r="D12031" s="23">
        <v>50</v>
      </c>
      <c r="E12031" s="23">
        <v>20</v>
      </c>
      <c r="F12031" s="23">
        <v>0</v>
      </c>
      <c r="G12031" s="23">
        <v>70</v>
      </c>
      <c r="H12031" s="25">
        <v>11.955629350000001</v>
      </c>
    </row>
    <row r="12032" spans="1:8">
      <c r="A12032" s="23">
        <v>12029</v>
      </c>
      <c r="B12032" s="23">
        <v>2000</v>
      </c>
      <c r="C12032" s="23">
        <v>0.6</v>
      </c>
      <c r="D12032" s="23">
        <v>50</v>
      </c>
      <c r="E12032" s="23">
        <v>20</v>
      </c>
      <c r="F12032" s="23">
        <v>0</v>
      </c>
      <c r="G12032" s="23">
        <v>100</v>
      </c>
      <c r="H12032" s="25">
        <v>11.21601677</v>
      </c>
    </row>
    <row r="12033" spans="1:8">
      <c r="A12033" s="23">
        <v>12030</v>
      </c>
      <c r="B12033" s="23">
        <v>2000</v>
      </c>
      <c r="C12033" s="23">
        <v>0.6</v>
      </c>
      <c r="D12033" s="23">
        <v>50</v>
      </c>
      <c r="E12033" s="23">
        <v>20</v>
      </c>
      <c r="F12033" s="23">
        <v>30</v>
      </c>
      <c r="G12033" s="23">
        <v>0</v>
      </c>
      <c r="H12033" s="25">
        <v>15.904846190000001</v>
      </c>
    </row>
    <row r="12034" spans="1:8">
      <c r="A12034" s="23">
        <v>12031</v>
      </c>
      <c r="B12034" s="23">
        <v>2000</v>
      </c>
      <c r="C12034" s="23">
        <v>0.6</v>
      </c>
      <c r="D12034" s="23">
        <v>50</v>
      </c>
      <c r="E12034" s="23">
        <v>20</v>
      </c>
      <c r="F12034" s="23">
        <v>30</v>
      </c>
      <c r="G12034" s="23">
        <v>5</v>
      </c>
      <c r="H12034" s="25">
        <v>14.217227940000001</v>
      </c>
    </row>
    <row r="12035" spans="1:8">
      <c r="A12035" s="23">
        <v>12032</v>
      </c>
      <c r="B12035" s="23">
        <v>2000</v>
      </c>
      <c r="C12035" s="23">
        <v>0.6</v>
      </c>
      <c r="D12035" s="23">
        <v>50</v>
      </c>
      <c r="E12035" s="23">
        <v>20</v>
      </c>
      <c r="F12035" s="23">
        <v>30</v>
      </c>
      <c r="G12035" s="23">
        <v>10</v>
      </c>
      <c r="H12035" s="25">
        <v>13.43296623</v>
      </c>
    </row>
    <row r="12036" spans="1:8">
      <c r="A12036" s="23">
        <v>12033</v>
      </c>
      <c r="B12036" s="23">
        <v>2000</v>
      </c>
      <c r="C12036" s="23">
        <v>0.6</v>
      </c>
      <c r="D12036" s="23">
        <v>50</v>
      </c>
      <c r="E12036" s="23">
        <v>20</v>
      </c>
      <c r="F12036" s="23">
        <v>30</v>
      </c>
      <c r="G12036" s="23">
        <v>40</v>
      </c>
      <c r="H12036" s="25">
        <v>12.01238728</v>
      </c>
    </row>
    <row r="12037" spans="1:8">
      <c r="A12037" s="23">
        <v>12034</v>
      </c>
      <c r="B12037" s="23">
        <v>2000</v>
      </c>
      <c r="C12037" s="23">
        <v>0.6</v>
      </c>
      <c r="D12037" s="23">
        <v>50</v>
      </c>
      <c r="E12037" s="23">
        <v>20</v>
      </c>
      <c r="F12037" s="23">
        <v>30</v>
      </c>
      <c r="G12037" s="23">
        <v>70</v>
      </c>
      <c r="H12037" s="25">
        <v>11.12855053</v>
      </c>
    </row>
    <row r="12038" spans="1:8">
      <c r="A12038" s="23">
        <v>12035</v>
      </c>
      <c r="B12038" s="23">
        <v>2000</v>
      </c>
      <c r="C12038" s="23">
        <v>0.6</v>
      </c>
      <c r="D12038" s="23">
        <v>50</v>
      </c>
      <c r="E12038" s="23">
        <v>20</v>
      </c>
      <c r="F12038" s="23">
        <v>30</v>
      </c>
      <c r="G12038" s="23">
        <v>100</v>
      </c>
      <c r="H12038" s="25">
        <v>10.440446850000001</v>
      </c>
    </row>
    <row r="12039" spans="1:8">
      <c r="A12039" s="23">
        <v>12036</v>
      </c>
      <c r="B12039" s="23">
        <v>2000</v>
      </c>
      <c r="C12039" s="23">
        <v>0.6</v>
      </c>
      <c r="D12039" s="23">
        <v>50</v>
      </c>
      <c r="E12039" s="23">
        <v>20</v>
      </c>
      <c r="F12039" s="23">
        <v>60</v>
      </c>
      <c r="G12039" s="23">
        <v>0</v>
      </c>
      <c r="H12039" s="25">
        <v>13.0038681</v>
      </c>
    </row>
    <row r="12040" spans="1:8">
      <c r="A12040" s="23">
        <v>12037</v>
      </c>
      <c r="B12040" s="23">
        <v>2000</v>
      </c>
      <c r="C12040" s="23">
        <v>0.6</v>
      </c>
      <c r="D12040" s="23">
        <v>50</v>
      </c>
      <c r="E12040" s="23">
        <v>20</v>
      </c>
      <c r="F12040" s="23">
        <v>60</v>
      </c>
      <c r="G12040" s="23">
        <v>5</v>
      </c>
      <c r="H12040" s="25">
        <v>10.88796425</v>
      </c>
    </row>
    <row r="12041" spans="1:8">
      <c r="A12041" s="23">
        <v>12038</v>
      </c>
      <c r="B12041" s="23">
        <v>2000</v>
      </c>
      <c r="C12041" s="23">
        <v>0.6</v>
      </c>
      <c r="D12041" s="23">
        <v>50</v>
      </c>
      <c r="E12041" s="23">
        <v>20</v>
      </c>
      <c r="F12041" s="23">
        <v>60</v>
      </c>
      <c r="G12041" s="23">
        <v>10</v>
      </c>
      <c r="H12041" s="25">
        <v>10.203009610000001</v>
      </c>
    </row>
    <row r="12042" spans="1:8">
      <c r="A12042" s="23">
        <v>12039</v>
      </c>
      <c r="B12042" s="23">
        <v>2000</v>
      </c>
      <c r="C12042" s="23">
        <v>0.6</v>
      </c>
      <c r="D12042" s="23">
        <v>50</v>
      </c>
      <c r="E12042" s="23">
        <v>20</v>
      </c>
      <c r="F12042" s="23">
        <v>60</v>
      </c>
      <c r="G12042" s="23">
        <v>40</v>
      </c>
      <c r="H12042" s="25">
        <v>9.0497941970000007</v>
      </c>
    </row>
    <row r="12043" spans="1:8">
      <c r="A12043" s="23">
        <v>12040</v>
      </c>
      <c r="B12043" s="23">
        <v>2000</v>
      </c>
      <c r="C12043" s="23">
        <v>0.6</v>
      </c>
      <c r="D12043" s="23">
        <v>50</v>
      </c>
      <c r="E12043" s="23">
        <v>20</v>
      </c>
      <c r="F12043" s="23">
        <v>60</v>
      </c>
      <c r="G12043" s="23">
        <v>70</v>
      </c>
      <c r="H12043" s="25">
        <v>8.3707036969999997</v>
      </c>
    </row>
    <row r="12044" spans="1:8">
      <c r="A12044" s="23">
        <v>12041</v>
      </c>
      <c r="B12044" s="23">
        <v>2000</v>
      </c>
      <c r="C12044" s="23">
        <v>0.6</v>
      </c>
      <c r="D12044" s="23">
        <v>50</v>
      </c>
      <c r="E12044" s="23">
        <v>20</v>
      </c>
      <c r="F12044" s="23">
        <v>60</v>
      </c>
      <c r="G12044" s="23">
        <v>100</v>
      </c>
      <c r="H12044" s="25">
        <v>7.8642311100000004</v>
      </c>
    </row>
    <row r="12045" spans="1:8">
      <c r="A12045" s="23">
        <v>12042</v>
      </c>
      <c r="B12045" s="23">
        <v>2000</v>
      </c>
      <c r="C12045" s="23">
        <v>0.6</v>
      </c>
      <c r="D12045" s="23">
        <v>50</v>
      </c>
      <c r="E12045" s="23">
        <v>50</v>
      </c>
      <c r="F12045" s="23">
        <v>0</v>
      </c>
      <c r="G12045" s="23">
        <v>0</v>
      </c>
      <c r="H12045" s="25">
        <v>19.848464969999998</v>
      </c>
    </row>
    <row r="12046" spans="1:8">
      <c r="A12046" s="23">
        <v>12043</v>
      </c>
      <c r="B12046" s="23">
        <v>2000</v>
      </c>
      <c r="C12046" s="23">
        <v>0.6</v>
      </c>
      <c r="D12046" s="23">
        <v>50</v>
      </c>
      <c r="E12046" s="23">
        <v>50</v>
      </c>
      <c r="F12046" s="23">
        <v>0</v>
      </c>
      <c r="G12046" s="23">
        <v>5</v>
      </c>
      <c r="H12046" s="25">
        <v>17.79747772</v>
      </c>
    </row>
    <row r="12047" spans="1:8">
      <c r="A12047" s="23">
        <v>12044</v>
      </c>
      <c r="B12047" s="23">
        <v>2000</v>
      </c>
      <c r="C12047" s="23">
        <v>0.6</v>
      </c>
      <c r="D12047" s="23">
        <v>50</v>
      </c>
      <c r="E12047" s="23">
        <v>50</v>
      </c>
      <c r="F12047" s="23">
        <v>0</v>
      </c>
      <c r="G12047" s="23">
        <v>10</v>
      </c>
      <c r="H12047" s="25">
        <v>16.722774510000001</v>
      </c>
    </row>
    <row r="12048" spans="1:8">
      <c r="A12048" s="23">
        <v>12045</v>
      </c>
      <c r="B12048" s="23">
        <v>2000</v>
      </c>
      <c r="C12048" s="23">
        <v>0.6</v>
      </c>
      <c r="D12048" s="23">
        <v>50</v>
      </c>
      <c r="E12048" s="23">
        <v>50</v>
      </c>
      <c r="F12048" s="23">
        <v>0</v>
      </c>
      <c r="G12048" s="23">
        <v>40</v>
      </c>
      <c r="H12048" s="25">
        <v>14.69371319</v>
      </c>
    </row>
    <row r="12049" spans="1:8">
      <c r="A12049" s="23">
        <v>12046</v>
      </c>
      <c r="B12049" s="23">
        <v>2000</v>
      </c>
      <c r="C12049" s="23">
        <v>0.6</v>
      </c>
      <c r="D12049" s="23">
        <v>50</v>
      </c>
      <c r="E12049" s="23">
        <v>50</v>
      </c>
      <c r="F12049" s="23">
        <v>0</v>
      </c>
      <c r="G12049" s="23">
        <v>70</v>
      </c>
      <c r="H12049" s="25">
        <v>13.573565479999999</v>
      </c>
    </row>
    <row r="12050" spans="1:8">
      <c r="A12050" s="23">
        <v>12047</v>
      </c>
      <c r="B12050" s="23">
        <v>2000</v>
      </c>
      <c r="C12050" s="23">
        <v>0.6</v>
      </c>
      <c r="D12050" s="23">
        <v>50</v>
      </c>
      <c r="E12050" s="23">
        <v>50</v>
      </c>
      <c r="F12050" s="23">
        <v>0</v>
      </c>
      <c r="G12050" s="23">
        <v>100</v>
      </c>
      <c r="H12050" s="25">
        <v>12.70497799</v>
      </c>
    </row>
    <row r="12051" spans="1:8">
      <c r="A12051" s="23">
        <v>12048</v>
      </c>
      <c r="B12051" s="23">
        <v>2000</v>
      </c>
      <c r="C12051" s="23">
        <v>0.6</v>
      </c>
      <c r="D12051" s="23">
        <v>50</v>
      </c>
      <c r="E12051" s="23">
        <v>50</v>
      </c>
      <c r="F12051" s="23">
        <v>30</v>
      </c>
      <c r="G12051" s="23">
        <v>0</v>
      </c>
      <c r="H12051" s="25">
        <v>18.69649124</v>
      </c>
    </row>
    <row r="12052" spans="1:8">
      <c r="A12052" s="23">
        <v>12049</v>
      </c>
      <c r="B12052" s="23">
        <v>2000</v>
      </c>
      <c r="C12052" s="23">
        <v>0.6</v>
      </c>
      <c r="D12052" s="23">
        <v>50</v>
      </c>
      <c r="E12052" s="23">
        <v>50</v>
      </c>
      <c r="F12052" s="23">
        <v>30</v>
      </c>
      <c r="G12052" s="23">
        <v>5</v>
      </c>
      <c r="H12052" s="25">
        <v>16.567798620000001</v>
      </c>
    </row>
    <row r="12053" spans="1:8">
      <c r="A12053" s="23">
        <v>12050</v>
      </c>
      <c r="B12053" s="23">
        <v>2000</v>
      </c>
      <c r="C12053" s="23">
        <v>0.6</v>
      </c>
      <c r="D12053" s="23">
        <v>50</v>
      </c>
      <c r="E12053" s="23">
        <v>50</v>
      </c>
      <c r="F12053" s="23">
        <v>30</v>
      </c>
      <c r="G12053" s="23">
        <v>10</v>
      </c>
      <c r="H12053" s="25">
        <v>15.54411984</v>
      </c>
    </row>
    <row r="12054" spans="1:8">
      <c r="A12054" s="23">
        <v>12051</v>
      </c>
      <c r="B12054" s="23">
        <v>2000</v>
      </c>
      <c r="C12054" s="23">
        <v>0.6</v>
      </c>
      <c r="D12054" s="23">
        <v>50</v>
      </c>
      <c r="E12054" s="23">
        <v>50</v>
      </c>
      <c r="F12054" s="23">
        <v>30</v>
      </c>
      <c r="G12054" s="23">
        <v>40</v>
      </c>
      <c r="H12054" s="25">
        <v>13.670217510000001</v>
      </c>
    </row>
    <row r="12055" spans="1:8">
      <c r="A12055" s="23">
        <v>12052</v>
      </c>
      <c r="B12055" s="23">
        <v>2000</v>
      </c>
      <c r="C12055" s="23">
        <v>0.6</v>
      </c>
      <c r="D12055" s="23">
        <v>50</v>
      </c>
      <c r="E12055" s="23">
        <v>50</v>
      </c>
      <c r="F12055" s="23">
        <v>30</v>
      </c>
      <c r="G12055" s="23">
        <v>70</v>
      </c>
      <c r="H12055" s="25">
        <v>12.635314940000001</v>
      </c>
    </row>
    <row r="12056" spans="1:8">
      <c r="A12056" s="23">
        <v>12053</v>
      </c>
      <c r="B12056" s="23">
        <v>2000</v>
      </c>
      <c r="C12056" s="23">
        <v>0.6</v>
      </c>
      <c r="D12056" s="23">
        <v>50</v>
      </c>
      <c r="E12056" s="23">
        <v>50</v>
      </c>
      <c r="F12056" s="23">
        <v>30</v>
      </c>
      <c r="G12056" s="23">
        <v>100</v>
      </c>
      <c r="H12056" s="25">
        <v>11.828525539999999</v>
      </c>
    </row>
    <row r="12057" spans="1:8">
      <c r="A12057" s="23">
        <v>12054</v>
      </c>
      <c r="B12057" s="23">
        <v>2000</v>
      </c>
      <c r="C12057" s="23">
        <v>0.6</v>
      </c>
      <c r="D12057" s="23">
        <v>50</v>
      </c>
      <c r="E12057" s="23">
        <v>50</v>
      </c>
      <c r="F12057" s="23">
        <v>60</v>
      </c>
      <c r="G12057" s="23">
        <v>0</v>
      </c>
      <c r="H12057" s="25">
        <v>14.68344879</v>
      </c>
    </row>
    <row r="12058" spans="1:8">
      <c r="A12058" s="23">
        <v>12055</v>
      </c>
      <c r="B12058" s="23">
        <v>2000</v>
      </c>
      <c r="C12058" s="23">
        <v>0.6</v>
      </c>
      <c r="D12058" s="23">
        <v>50</v>
      </c>
      <c r="E12058" s="23">
        <v>50</v>
      </c>
      <c r="F12058" s="23">
        <v>60</v>
      </c>
      <c r="G12058" s="23">
        <v>5</v>
      </c>
      <c r="H12058" s="25">
        <v>12.42134476</v>
      </c>
    </row>
    <row r="12059" spans="1:8">
      <c r="A12059" s="23">
        <v>12056</v>
      </c>
      <c r="B12059" s="23">
        <v>2000</v>
      </c>
      <c r="C12059" s="23">
        <v>0.6</v>
      </c>
      <c r="D12059" s="23">
        <v>50</v>
      </c>
      <c r="E12059" s="23">
        <v>50</v>
      </c>
      <c r="F12059" s="23">
        <v>60</v>
      </c>
      <c r="G12059" s="23">
        <v>10</v>
      </c>
      <c r="H12059" s="25">
        <v>11.577012059999999</v>
      </c>
    </row>
    <row r="12060" spans="1:8">
      <c r="A12060" s="23">
        <v>12057</v>
      </c>
      <c r="B12060" s="23">
        <v>2000</v>
      </c>
      <c r="C12060" s="23">
        <v>0.6</v>
      </c>
      <c r="D12060" s="23">
        <v>50</v>
      </c>
      <c r="E12060" s="23">
        <v>50</v>
      </c>
      <c r="F12060" s="23">
        <v>60</v>
      </c>
      <c r="G12060" s="23">
        <v>40</v>
      </c>
      <c r="H12060" s="25">
        <v>9.9009618760000002</v>
      </c>
    </row>
    <row r="12061" spans="1:8">
      <c r="A12061" s="23">
        <v>12058</v>
      </c>
      <c r="B12061" s="23">
        <v>2000</v>
      </c>
      <c r="C12061" s="23">
        <v>0.6</v>
      </c>
      <c r="D12061" s="23">
        <v>50</v>
      </c>
      <c r="E12061" s="23">
        <v>50</v>
      </c>
      <c r="F12061" s="23">
        <v>60</v>
      </c>
      <c r="G12061" s="23">
        <v>70</v>
      </c>
      <c r="H12061" s="25">
        <v>9.0359315870000003</v>
      </c>
    </row>
    <row r="12062" spans="1:8">
      <c r="A12062" s="23">
        <v>12059</v>
      </c>
      <c r="B12062" s="23">
        <v>2000</v>
      </c>
      <c r="C12062" s="23">
        <v>0.6</v>
      </c>
      <c r="D12062" s="23">
        <v>50</v>
      </c>
      <c r="E12062" s="23">
        <v>50</v>
      </c>
      <c r="F12062" s="23">
        <v>60</v>
      </c>
      <c r="G12062" s="23">
        <v>100</v>
      </c>
      <c r="H12062" s="25">
        <v>8.4015922550000006</v>
      </c>
    </row>
    <row r="12063" spans="1:8">
      <c r="A12063" s="23">
        <v>12060</v>
      </c>
      <c r="B12063" s="23">
        <v>2000</v>
      </c>
      <c r="C12063" s="23">
        <v>0.6</v>
      </c>
      <c r="D12063" s="23">
        <v>100</v>
      </c>
      <c r="E12063" s="23">
        <v>1</v>
      </c>
      <c r="F12063" s="23">
        <v>0</v>
      </c>
      <c r="G12063" s="23">
        <v>0</v>
      </c>
      <c r="H12063" s="25">
        <v>3.245169878</v>
      </c>
    </row>
    <row r="12064" spans="1:8">
      <c r="A12064" s="23">
        <v>12061</v>
      </c>
      <c r="B12064" s="23">
        <v>2000</v>
      </c>
      <c r="C12064" s="23">
        <v>0.6</v>
      </c>
      <c r="D12064" s="23">
        <v>100</v>
      </c>
      <c r="E12064" s="23">
        <v>1</v>
      </c>
      <c r="F12064" s="23">
        <v>0</v>
      </c>
      <c r="G12064" s="23">
        <v>5</v>
      </c>
      <c r="H12064" s="25">
        <v>0</v>
      </c>
    </row>
    <row r="12065" spans="1:8">
      <c r="A12065" s="23">
        <v>12062</v>
      </c>
      <c r="B12065" s="23">
        <v>2000</v>
      </c>
      <c r="C12065" s="23">
        <v>0.6</v>
      </c>
      <c r="D12065" s="23">
        <v>100</v>
      </c>
      <c r="E12065" s="23">
        <v>1</v>
      </c>
      <c r="F12065" s="23">
        <v>0</v>
      </c>
      <c r="G12065" s="23">
        <v>10</v>
      </c>
      <c r="H12065" s="25">
        <v>0</v>
      </c>
    </row>
    <row r="12066" spans="1:8">
      <c r="A12066" s="23">
        <v>12063</v>
      </c>
      <c r="B12066" s="23">
        <v>2000</v>
      </c>
      <c r="C12066" s="23">
        <v>0.6</v>
      </c>
      <c r="D12066" s="23">
        <v>100</v>
      </c>
      <c r="E12066" s="23">
        <v>1</v>
      </c>
      <c r="F12066" s="23">
        <v>0</v>
      </c>
      <c r="G12066" s="23">
        <v>40</v>
      </c>
      <c r="H12066" s="25">
        <v>0</v>
      </c>
    </row>
    <row r="12067" spans="1:8">
      <c r="A12067" s="23">
        <v>12064</v>
      </c>
      <c r="B12067" s="23">
        <v>2000</v>
      </c>
      <c r="C12067" s="23">
        <v>0.6</v>
      </c>
      <c r="D12067" s="23">
        <v>100</v>
      </c>
      <c r="E12067" s="23">
        <v>1</v>
      </c>
      <c r="F12067" s="23">
        <v>0</v>
      </c>
      <c r="G12067" s="23">
        <v>70</v>
      </c>
      <c r="H12067" s="25">
        <v>0</v>
      </c>
    </row>
    <row r="12068" spans="1:8">
      <c r="A12068" s="23">
        <v>12065</v>
      </c>
      <c r="B12068" s="23">
        <v>2000</v>
      </c>
      <c r="C12068" s="23">
        <v>0.6</v>
      </c>
      <c r="D12068" s="23">
        <v>100</v>
      </c>
      <c r="E12068" s="23">
        <v>1</v>
      </c>
      <c r="F12068" s="23">
        <v>0</v>
      </c>
      <c r="G12068" s="23">
        <v>100</v>
      </c>
      <c r="H12068" s="25">
        <v>0</v>
      </c>
    </row>
    <row r="12069" spans="1:8">
      <c r="A12069" s="23">
        <v>12066</v>
      </c>
      <c r="B12069" s="23">
        <v>2000</v>
      </c>
      <c r="C12069" s="23">
        <v>0.6</v>
      </c>
      <c r="D12069" s="23">
        <v>100</v>
      </c>
      <c r="E12069" s="23">
        <v>1</v>
      </c>
      <c r="F12069" s="23">
        <v>30</v>
      </c>
      <c r="G12069" s="23">
        <v>0</v>
      </c>
      <c r="H12069" s="25">
        <v>3.2365465160000002</v>
      </c>
    </row>
    <row r="12070" spans="1:8">
      <c r="A12070" s="23">
        <v>12067</v>
      </c>
      <c r="B12070" s="23">
        <v>2000</v>
      </c>
      <c r="C12070" s="23">
        <v>0.6</v>
      </c>
      <c r="D12070" s="23">
        <v>100</v>
      </c>
      <c r="E12070" s="23">
        <v>1</v>
      </c>
      <c r="F12070" s="23">
        <v>30</v>
      </c>
      <c r="G12070" s="23">
        <v>5</v>
      </c>
      <c r="H12070" s="25">
        <v>0</v>
      </c>
    </row>
    <row r="12071" spans="1:8">
      <c r="A12071" s="23">
        <v>12068</v>
      </c>
      <c r="B12071" s="23">
        <v>2000</v>
      </c>
      <c r="C12071" s="23">
        <v>0.6</v>
      </c>
      <c r="D12071" s="23">
        <v>100</v>
      </c>
      <c r="E12071" s="23">
        <v>1</v>
      </c>
      <c r="F12071" s="23">
        <v>30</v>
      </c>
      <c r="G12071" s="23">
        <v>10</v>
      </c>
      <c r="H12071" s="25">
        <v>0</v>
      </c>
    </row>
    <row r="12072" spans="1:8">
      <c r="A12072" s="23">
        <v>12069</v>
      </c>
      <c r="B12072" s="23">
        <v>2000</v>
      </c>
      <c r="C12072" s="23">
        <v>0.6</v>
      </c>
      <c r="D12072" s="23">
        <v>100</v>
      </c>
      <c r="E12072" s="23">
        <v>1</v>
      </c>
      <c r="F12072" s="23">
        <v>30</v>
      </c>
      <c r="G12072" s="23">
        <v>40</v>
      </c>
      <c r="H12072" s="25">
        <v>0</v>
      </c>
    </row>
    <row r="12073" spans="1:8">
      <c r="A12073" s="23">
        <v>12070</v>
      </c>
      <c r="B12073" s="23">
        <v>2000</v>
      </c>
      <c r="C12073" s="23">
        <v>0.6</v>
      </c>
      <c r="D12073" s="23">
        <v>100</v>
      </c>
      <c r="E12073" s="23">
        <v>1</v>
      </c>
      <c r="F12073" s="23">
        <v>30</v>
      </c>
      <c r="G12073" s="23">
        <v>70</v>
      </c>
      <c r="H12073" s="25">
        <v>0</v>
      </c>
    </row>
    <row r="12074" spans="1:8">
      <c r="A12074" s="23">
        <v>12071</v>
      </c>
      <c r="B12074" s="23">
        <v>2000</v>
      </c>
      <c r="C12074" s="23">
        <v>0.6</v>
      </c>
      <c r="D12074" s="23">
        <v>100</v>
      </c>
      <c r="E12074" s="23">
        <v>1</v>
      </c>
      <c r="F12074" s="23">
        <v>30</v>
      </c>
      <c r="G12074" s="23">
        <v>100</v>
      </c>
      <c r="H12074" s="25">
        <v>0</v>
      </c>
    </row>
    <row r="12075" spans="1:8">
      <c r="A12075" s="23">
        <v>12072</v>
      </c>
      <c r="B12075" s="23">
        <v>2000</v>
      </c>
      <c r="C12075" s="23">
        <v>0.6</v>
      </c>
      <c r="D12075" s="23">
        <v>100</v>
      </c>
      <c r="E12075" s="23">
        <v>1</v>
      </c>
      <c r="F12075" s="23">
        <v>60</v>
      </c>
      <c r="G12075" s="23">
        <v>0</v>
      </c>
      <c r="H12075" s="25">
        <v>3.188964844</v>
      </c>
    </row>
    <row r="12076" spans="1:8">
      <c r="A12076" s="23">
        <v>12073</v>
      </c>
      <c r="B12076" s="23">
        <v>2000</v>
      </c>
      <c r="C12076" s="23">
        <v>0.6</v>
      </c>
      <c r="D12076" s="23">
        <v>100</v>
      </c>
      <c r="E12076" s="23">
        <v>1</v>
      </c>
      <c r="F12076" s="23">
        <v>60</v>
      </c>
      <c r="G12076" s="23">
        <v>5</v>
      </c>
      <c r="H12076" s="25">
        <v>0</v>
      </c>
    </row>
    <row r="12077" spans="1:8">
      <c r="A12077" s="23">
        <v>12074</v>
      </c>
      <c r="B12077" s="23">
        <v>2000</v>
      </c>
      <c r="C12077" s="23">
        <v>0.6</v>
      </c>
      <c r="D12077" s="23">
        <v>100</v>
      </c>
      <c r="E12077" s="23">
        <v>1</v>
      </c>
      <c r="F12077" s="23">
        <v>60</v>
      </c>
      <c r="G12077" s="23">
        <v>10</v>
      </c>
      <c r="H12077" s="25">
        <v>0</v>
      </c>
    </row>
    <row r="12078" spans="1:8">
      <c r="A12078" s="23">
        <v>12075</v>
      </c>
      <c r="B12078" s="23">
        <v>2000</v>
      </c>
      <c r="C12078" s="23">
        <v>0.6</v>
      </c>
      <c r="D12078" s="23">
        <v>100</v>
      </c>
      <c r="E12078" s="23">
        <v>1</v>
      </c>
      <c r="F12078" s="23">
        <v>60</v>
      </c>
      <c r="G12078" s="23">
        <v>40</v>
      </c>
      <c r="H12078" s="25">
        <v>0</v>
      </c>
    </row>
    <row r="12079" spans="1:8">
      <c r="A12079" s="23">
        <v>12076</v>
      </c>
      <c r="B12079" s="23">
        <v>2000</v>
      </c>
      <c r="C12079" s="23">
        <v>0.6</v>
      </c>
      <c r="D12079" s="23">
        <v>100</v>
      </c>
      <c r="E12079" s="23">
        <v>1</v>
      </c>
      <c r="F12079" s="23">
        <v>60</v>
      </c>
      <c r="G12079" s="23">
        <v>70</v>
      </c>
      <c r="H12079" s="25">
        <v>0</v>
      </c>
    </row>
    <row r="12080" spans="1:8">
      <c r="A12080" s="23">
        <v>12077</v>
      </c>
      <c r="B12080" s="23">
        <v>2000</v>
      </c>
      <c r="C12080" s="23">
        <v>0.6</v>
      </c>
      <c r="D12080" s="23">
        <v>100</v>
      </c>
      <c r="E12080" s="23">
        <v>1</v>
      </c>
      <c r="F12080" s="23">
        <v>60</v>
      </c>
      <c r="G12080" s="23">
        <v>100</v>
      </c>
      <c r="H12080" s="25">
        <v>0</v>
      </c>
    </row>
    <row r="12081" spans="1:8">
      <c r="A12081" s="23">
        <v>12078</v>
      </c>
      <c r="B12081" s="23">
        <v>2000</v>
      </c>
      <c r="C12081" s="23">
        <v>0.6</v>
      </c>
      <c r="D12081" s="23">
        <v>100</v>
      </c>
      <c r="E12081" s="23">
        <v>5</v>
      </c>
      <c r="F12081" s="23">
        <v>0</v>
      </c>
      <c r="G12081" s="23">
        <v>0</v>
      </c>
      <c r="H12081" s="25">
        <v>12.19651985</v>
      </c>
    </row>
    <row r="12082" spans="1:8">
      <c r="A12082" s="23">
        <v>12079</v>
      </c>
      <c r="B12082" s="23">
        <v>2000</v>
      </c>
      <c r="C12082" s="23">
        <v>0.6</v>
      </c>
      <c r="D12082" s="23">
        <v>100</v>
      </c>
      <c r="E12082" s="23">
        <v>5</v>
      </c>
      <c r="F12082" s="23">
        <v>0</v>
      </c>
      <c r="G12082" s="23">
        <v>5</v>
      </c>
      <c r="H12082" s="25">
        <v>10.981428149999999</v>
      </c>
    </row>
    <row r="12083" spans="1:8">
      <c r="A12083" s="23">
        <v>12080</v>
      </c>
      <c r="B12083" s="23">
        <v>2000</v>
      </c>
      <c r="C12083" s="23">
        <v>0.6</v>
      </c>
      <c r="D12083" s="23">
        <v>100</v>
      </c>
      <c r="E12083" s="23">
        <v>5</v>
      </c>
      <c r="F12083" s="23">
        <v>0</v>
      </c>
      <c r="G12083" s="23">
        <v>10</v>
      </c>
      <c r="H12083" s="25">
        <v>10.541136740000001</v>
      </c>
    </row>
    <row r="12084" spans="1:8">
      <c r="A12084" s="23">
        <v>12081</v>
      </c>
      <c r="B12084" s="23">
        <v>2000</v>
      </c>
      <c r="C12084" s="23">
        <v>0.6</v>
      </c>
      <c r="D12084" s="23">
        <v>100</v>
      </c>
      <c r="E12084" s="23">
        <v>5</v>
      </c>
      <c r="F12084" s="23">
        <v>0</v>
      </c>
      <c r="G12084" s="23">
        <v>40</v>
      </c>
      <c r="H12084" s="25">
        <v>9.7206583020000004</v>
      </c>
    </row>
    <row r="12085" spans="1:8">
      <c r="A12085" s="23">
        <v>12082</v>
      </c>
      <c r="B12085" s="23">
        <v>2000</v>
      </c>
      <c r="C12085" s="23">
        <v>0.6</v>
      </c>
      <c r="D12085" s="23">
        <v>100</v>
      </c>
      <c r="E12085" s="23">
        <v>5</v>
      </c>
      <c r="F12085" s="23">
        <v>0</v>
      </c>
      <c r="G12085" s="23">
        <v>70</v>
      </c>
      <c r="H12085" s="25">
        <v>9.2032699579999999</v>
      </c>
    </row>
    <row r="12086" spans="1:8">
      <c r="A12086" s="23">
        <v>12083</v>
      </c>
      <c r="B12086" s="23">
        <v>2000</v>
      </c>
      <c r="C12086" s="23">
        <v>0.6</v>
      </c>
      <c r="D12086" s="23">
        <v>100</v>
      </c>
      <c r="E12086" s="23">
        <v>5</v>
      </c>
      <c r="F12086" s="23">
        <v>0</v>
      </c>
      <c r="G12086" s="23">
        <v>100</v>
      </c>
      <c r="H12086" s="25">
        <v>8.7903347019999991</v>
      </c>
    </row>
    <row r="12087" spans="1:8">
      <c r="A12087" s="23">
        <v>12084</v>
      </c>
      <c r="B12087" s="23">
        <v>2000</v>
      </c>
      <c r="C12087" s="23">
        <v>0.6</v>
      </c>
      <c r="D12087" s="23">
        <v>100</v>
      </c>
      <c r="E12087" s="23">
        <v>5</v>
      </c>
      <c r="F12087" s="23">
        <v>30</v>
      </c>
      <c r="G12087" s="23">
        <v>0</v>
      </c>
      <c r="H12087" s="25">
        <v>11.83434868</v>
      </c>
    </row>
    <row r="12088" spans="1:8">
      <c r="A12088" s="23">
        <v>12085</v>
      </c>
      <c r="B12088" s="23">
        <v>2000</v>
      </c>
      <c r="C12088" s="23">
        <v>0.6</v>
      </c>
      <c r="D12088" s="23">
        <v>100</v>
      </c>
      <c r="E12088" s="23">
        <v>5</v>
      </c>
      <c r="F12088" s="23">
        <v>30</v>
      </c>
      <c r="G12088" s="23">
        <v>5</v>
      </c>
      <c r="H12088" s="25">
        <v>10.482427599999999</v>
      </c>
    </row>
    <row r="12089" spans="1:8">
      <c r="A12089" s="23">
        <v>12086</v>
      </c>
      <c r="B12089" s="23">
        <v>2000</v>
      </c>
      <c r="C12089" s="23">
        <v>0.6</v>
      </c>
      <c r="D12089" s="23">
        <v>100</v>
      </c>
      <c r="E12089" s="23">
        <v>5</v>
      </c>
      <c r="F12089" s="23">
        <v>30</v>
      </c>
      <c r="G12089" s="23">
        <v>10</v>
      </c>
      <c r="H12089" s="25">
        <v>10.018324850000001</v>
      </c>
    </row>
    <row r="12090" spans="1:8">
      <c r="A12090" s="23">
        <v>12087</v>
      </c>
      <c r="B12090" s="23">
        <v>2000</v>
      </c>
      <c r="C12090" s="23">
        <v>0.6</v>
      </c>
      <c r="D12090" s="23">
        <v>100</v>
      </c>
      <c r="E12090" s="23">
        <v>5</v>
      </c>
      <c r="F12090" s="23">
        <v>30</v>
      </c>
      <c r="G12090" s="23">
        <v>40</v>
      </c>
      <c r="H12090" s="25">
        <v>9.1913805009999994</v>
      </c>
    </row>
    <row r="12091" spans="1:8">
      <c r="A12091" s="23">
        <v>12088</v>
      </c>
      <c r="B12091" s="23">
        <v>2000</v>
      </c>
      <c r="C12091" s="23">
        <v>0.6</v>
      </c>
      <c r="D12091" s="23">
        <v>100</v>
      </c>
      <c r="E12091" s="23">
        <v>5</v>
      </c>
      <c r="F12091" s="23">
        <v>30</v>
      </c>
      <c r="G12091" s="23">
        <v>70</v>
      </c>
      <c r="H12091" s="25">
        <v>8.7063493730000001</v>
      </c>
    </row>
    <row r="12092" spans="1:8">
      <c r="A12092" s="23">
        <v>12089</v>
      </c>
      <c r="B12092" s="23">
        <v>2000</v>
      </c>
      <c r="C12092" s="23">
        <v>0.6</v>
      </c>
      <c r="D12092" s="23">
        <v>100</v>
      </c>
      <c r="E12092" s="23">
        <v>5</v>
      </c>
      <c r="F12092" s="23">
        <v>30</v>
      </c>
      <c r="G12092" s="23">
        <v>100</v>
      </c>
      <c r="H12092" s="25">
        <v>8.3016471860000003</v>
      </c>
    </row>
    <row r="12093" spans="1:8">
      <c r="A12093" s="23">
        <v>12090</v>
      </c>
      <c r="B12093" s="23">
        <v>2000</v>
      </c>
      <c r="C12093" s="23">
        <v>0.6</v>
      </c>
      <c r="D12093" s="23">
        <v>100</v>
      </c>
      <c r="E12093" s="23">
        <v>5</v>
      </c>
      <c r="F12093" s="23">
        <v>60</v>
      </c>
      <c r="G12093" s="23">
        <v>0</v>
      </c>
      <c r="H12093" s="25">
        <v>10.32299995</v>
      </c>
    </row>
    <row r="12094" spans="1:8">
      <c r="A12094" s="23">
        <v>12091</v>
      </c>
      <c r="B12094" s="23">
        <v>2000</v>
      </c>
      <c r="C12094" s="23">
        <v>0.6</v>
      </c>
      <c r="D12094" s="23">
        <v>100</v>
      </c>
      <c r="E12094" s="23">
        <v>5</v>
      </c>
      <c r="F12094" s="23">
        <v>60</v>
      </c>
      <c r="G12094" s="23">
        <v>5</v>
      </c>
      <c r="H12094" s="25">
        <v>8.4939489360000007</v>
      </c>
    </row>
    <row r="12095" spans="1:8">
      <c r="A12095" s="23">
        <v>12092</v>
      </c>
      <c r="B12095" s="23">
        <v>2000</v>
      </c>
      <c r="C12095" s="23">
        <v>0.6</v>
      </c>
      <c r="D12095" s="23">
        <v>100</v>
      </c>
      <c r="E12095" s="23">
        <v>5</v>
      </c>
      <c r="F12095" s="23">
        <v>60</v>
      </c>
      <c r="G12095" s="23">
        <v>10</v>
      </c>
      <c r="H12095" s="25">
        <v>8.0765008930000004</v>
      </c>
    </row>
    <row r="12096" spans="1:8">
      <c r="A12096" s="23">
        <v>12093</v>
      </c>
      <c r="B12096" s="23">
        <v>2000</v>
      </c>
      <c r="C12096" s="23">
        <v>0.6</v>
      </c>
      <c r="D12096" s="23">
        <v>100</v>
      </c>
      <c r="E12096" s="23">
        <v>5</v>
      </c>
      <c r="F12096" s="23">
        <v>60</v>
      </c>
      <c r="G12096" s="23">
        <v>40</v>
      </c>
      <c r="H12096" s="25">
        <v>7.388686657</v>
      </c>
    </row>
    <row r="12097" spans="1:8">
      <c r="A12097" s="23">
        <v>12094</v>
      </c>
      <c r="B12097" s="23">
        <v>2000</v>
      </c>
      <c r="C12097" s="23">
        <v>0.6</v>
      </c>
      <c r="D12097" s="23">
        <v>100</v>
      </c>
      <c r="E12097" s="23">
        <v>5</v>
      </c>
      <c r="F12097" s="23">
        <v>60</v>
      </c>
      <c r="G12097" s="23">
        <v>70</v>
      </c>
      <c r="H12097" s="25">
        <v>6.9544057849999996</v>
      </c>
    </row>
    <row r="12098" spans="1:8">
      <c r="A12098" s="23">
        <v>12095</v>
      </c>
      <c r="B12098" s="23">
        <v>2000</v>
      </c>
      <c r="C12098" s="23">
        <v>0.6</v>
      </c>
      <c r="D12098" s="23">
        <v>100</v>
      </c>
      <c r="E12098" s="23">
        <v>5</v>
      </c>
      <c r="F12098" s="23">
        <v>60</v>
      </c>
      <c r="G12098" s="23">
        <v>100</v>
      </c>
      <c r="H12098" s="25">
        <v>6.6150431630000002</v>
      </c>
    </row>
    <row r="12099" spans="1:8">
      <c r="A12099" s="23">
        <v>12096</v>
      </c>
      <c r="B12099" s="23">
        <v>2000</v>
      </c>
      <c r="C12099" s="23">
        <v>0.6</v>
      </c>
      <c r="D12099" s="23">
        <v>100</v>
      </c>
      <c r="E12099" s="23">
        <v>10</v>
      </c>
      <c r="F12099" s="23">
        <v>0</v>
      </c>
      <c r="G12099" s="23">
        <v>0</v>
      </c>
      <c r="H12099" s="25">
        <v>16.48878479</v>
      </c>
    </row>
    <row r="12100" spans="1:8">
      <c r="A12100" s="23">
        <v>12097</v>
      </c>
      <c r="B12100" s="23">
        <v>2000</v>
      </c>
      <c r="C12100" s="23">
        <v>0.6</v>
      </c>
      <c r="D12100" s="23">
        <v>100</v>
      </c>
      <c r="E12100" s="23">
        <v>10</v>
      </c>
      <c r="F12100" s="23">
        <v>0</v>
      </c>
      <c r="G12100" s="23">
        <v>5</v>
      </c>
      <c r="H12100" s="25">
        <v>14.8714838</v>
      </c>
    </row>
    <row r="12101" spans="1:8">
      <c r="A12101" s="23">
        <v>12098</v>
      </c>
      <c r="B12101" s="23">
        <v>2000</v>
      </c>
      <c r="C12101" s="23">
        <v>0.6</v>
      </c>
      <c r="D12101" s="23">
        <v>100</v>
      </c>
      <c r="E12101" s="23">
        <v>10</v>
      </c>
      <c r="F12101" s="23">
        <v>0</v>
      </c>
      <c r="G12101" s="23">
        <v>10</v>
      </c>
      <c r="H12101" s="25">
        <v>14.13061237</v>
      </c>
    </row>
    <row r="12102" spans="1:8">
      <c r="A12102" s="23">
        <v>12099</v>
      </c>
      <c r="B12102" s="23">
        <v>2000</v>
      </c>
      <c r="C12102" s="23">
        <v>0.6</v>
      </c>
      <c r="D12102" s="23">
        <v>100</v>
      </c>
      <c r="E12102" s="23">
        <v>10</v>
      </c>
      <c r="F12102" s="23">
        <v>0</v>
      </c>
      <c r="G12102" s="23">
        <v>40</v>
      </c>
      <c r="H12102" s="25">
        <v>12.71661186</v>
      </c>
    </row>
    <row r="12103" spans="1:8">
      <c r="A12103" s="23">
        <v>12100</v>
      </c>
      <c r="B12103" s="23">
        <v>2000</v>
      </c>
      <c r="C12103" s="23">
        <v>0.6</v>
      </c>
      <c r="D12103" s="23">
        <v>100</v>
      </c>
      <c r="E12103" s="23">
        <v>10</v>
      </c>
      <c r="F12103" s="23">
        <v>0</v>
      </c>
      <c r="G12103" s="23">
        <v>70</v>
      </c>
      <c r="H12103" s="25">
        <v>11.835462570000001</v>
      </c>
    </row>
    <row r="12104" spans="1:8">
      <c r="A12104" s="23">
        <v>12101</v>
      </c>
      <c r="B12104" s="23">
        <v>2000</v>
      </c>
      <c r="C12104" s="23">
        <v>0.6</v>
      </c>
      <c r="D12104" s="23">
        <v>100</v>
      </c>
      <c r="E12104" s="23">
        <v>10</v>
      </c>
      <c r="F12104" s="23">
        <v>0</v>
      </c>
      <c r="G12104" s="23">
        <v>100</v>
      </c>
      <c r="H12104" s="25">
        <v>11.15530777</v>
      </c>
    </row>
    <row r="12105" spans="1:8">
      <c r="A12105" s="23">
        <v>12102</v>
      </c>
      <c r="B12105" s="23">
        <v>2000</v>
      </c>
      <c r="C12105" s="23">
        <v>0.6</v>
      </c>
      <c r="D12105" s="23">
        <v>100</v>
      </c>
      <c r="E12105" s="23">
        <v>10</v>
      </c>
      <c r="F12105" s="23">
        <v>30</v>
      </c>
      <c r="G12105" s="23">
        <v>0</v>
      </c>
      <c r="H12105" s="25">
        <v>15.715655330000001</v>
      </c>
    </row>
    <row r="12106" spans="1:8">
      <c r="A12106" s="23">
        <v>12103</v>
      </c>
      <c r="B12106" s="23">
        <v>2000</v>
      </c>
      <c r="C12106" s="23">
        <v>0.6</v>
      </c>
      <c r="D12106" s="23">
        <v>100</v>
      </c>
      <c r="E12106" s="23">
        <v>10</v>
      </c>
      <c r="F12106" s="23">
        <v>30</v>
      </c>
      <c r="G12106" s="23">
        <v>5</v>
      </c>
      <c r="H12106" s="25">
        <v>14.04269028</v>
      </c>
    </row>
    <row r="12107" spans="1:8">
      <c r="A12107" s="23">
        <v>12104</v>
      </c>
      <c r="B12107" s="23">
        <v>2000</v>
      </c>
      <c r="C12107" s="23">
        <v>0.6</v>
      </c>
      <c r="D12107" s="23">
        <v>100</v>
      </c>
      <c r="E12107" s="23">
        <v>10</v>
      </c>
      <c r="F12107" s="23">
        <v>30</v>
      </c>
      <c r="G12107" s="23">
        <v>10</v>
      </c>
      <c r="H12107" s="25">
        <v>13.31590748</v>
      </c>
    </row>
    <row r="12108" spans="1:8">
      <c r="A12108" s="23">
        <v>12105</v>
      </c>
      <c r="B12108" s="23">
        <v>2000</v>
      </c>
      <c r="C12108" s="23">
        <v>0.6</v>
      </c>
      <c r="D12108" s="23">
        <v>100</v>
      </c>
      <c r="E12108" s="23">
        <v>10</v>
      </c>
      <c r="F12108" s="23">
        <v>30</v>
      </c>
      <c r="G12108" s="23">
        <v>40</v>
      </c>
      <c r="H12108" s="25">
        <v>11.890544889999999</v>
      </c>
    </row>
    <row r="12109" spans="1:8">
      <c r="A12109" s="23">
        <v>12106</v>
      </c>
      <c r="B12109" s="23">
        <v>2000</v>
      </c>
      <c r="C12109" s="23">
        <v>0.6</v>
      </c>
      <c r="D12109" s="23">
        <v>100</v>
      </c>
      <c r="E12109" s="23">
        <v>10</v>
      </c>
      <c r="F12109" s="23">
        <v>30</v>
      </c>
      <c r="G12109" s="23">
        <v>70</v>
      </c>
      <c r="H12109" s="25">
        <v>11.07594681</v>
      </c>
    </row>
    <row r="12110" spans="1:8">
      <c r="A12110" s="23">
        <v>12107</v>
      </c>
      <c r="B12110" s="23">
        <v>2000</v>
      </c>
      <c r="C12110" s="23">
        <v>0.6</v>
      </c>
      <c r="D12110" s="23">
        <v>100</v>
      </c>
      <c r="E12110" s="23">
        <v>10</v>
      </c>
      <c r="F12110" s="23">
        <v>30</v>
      </c>
      <c r="G12110" s="23">
        <v>100</v>
      </c>
      <c r="H12110" s="25">
        <v>10.39827633</v>
      </c>
    </row>
    <row r="12111" spans="1:8">
      <c r="A12111" s="23">
        <v>12108</v>
      </c>
      <c r="B12111" s="23">
        <v>2000</v>
      </c>
      <c r="C12111" s="23">
        <v>0.6</v>
      </c>
      <c r="D12111" s="23">
        <v>100</v>
      </c>
      <c r="E12111" s="23">
        <v>10</v>
      </c>
      <c r="F12111" s="23">
        <v>60</v>
      </c>
      <c r="G12111" s="23">
        <v>0</v>
      </c>
      <c r="H12111" s="25">
        <v>12.918710709999999</v>
      </c>
    </row>
    <row r="12112" spans="1:8">
      <c r="A12112" s="23">
        <v>12109</v>
      </c>
      <c r="B12112" s="23">
        <v>2000</v>
      </c>
      <c r="C12112" s="23">
        <v>0.6</v>
      </c>
      <c r="D12112" s="23">
        <v>100</v>
      </c>
      <c r="E12112" s="23">
        <v>10</v>
      </c>
      <c r="F12112" s="23">
        <v>60</v>
      </c>
      <c r="G12112" s="23">
        <v>5</v>
      </c>
      <c r="H12112" s="25">
        <v>10.85809517</v>
      </c>
    </row>
    <row r="12113" spans="1:8">
      <c r="A12113" s="23">
        <v>12110</v>
      </c>
      <c r="B12113" s="23">
        <v>2000</v>
      </c>
      <c r="C12113" s="23">
        <v>0.6</v>
      </c>
      <c r="D12113" s="23">
        <v>100</v>
      </c>
      <c r="E12113" s="23">
        <v>10</v>
      </c>
      <c r="F12113" s="23">
        <v>60</v>
      </c>
      <c r="G12113" s="23">
        <v>10</v>
      </c>
      <c r="H12113" s="25">
        <v>10.14906693</v>
      </c>
    </row>
    <row r="12114" spans="1:8">
      <c r="A12114" s="23">
        <v>12111</v>
      </c>
      <c r="B12114" s="23">
        <v>2000</v>
      </c>
      <c r="C12114" s="23">
        <v>0.6</v>
      </c>
      <c r="D12114" s="23">
        <v>100</v>
      </c>
      <c r="E12114" s="23">
        <v>10</v>
      </c>
      <c r="F12114" s="23">
        <v>60</v>
      </c>
      <c r="G12114" s="23">
        <v>40</v>
      </c>
      <c r="H12114" s="25">
        <v>9.0080041889999993</v>
      </c>
    </row>
    <row r="12115" spans="1:8">
      <c r="A12115" s="23">
        <v>12112</v>
      </c>
      <c r="B12115" s="23">
        <v>2000</v>
      </c>
      <c r="C12115" s="23">
        <v>0.6</v>
      </c>
      <c r="D12115" s="23">
        <v>100</v>
      </c>
      <c r="E12115" s="23">
        <v>10</v>
      </c>
      <c r="F12115" s="23">
        <v>60</v>
      </c>
      <c r="G12115" s="23">
        <v>70</v>
      </c>
      <c r="H12115" s="25">
        <v>8.3636407849999994</v>
      </c>
    </row>
    <row r="12116" spans="1:8">
      <c r="A12116" s="23">
        <v>12113</v>
      </c>
      <c r="B12116" s="23">
        <v>2000</v>
      </c>
      <c r="C12116" s="23">
        <v>0.6</v>
      </c>
      <c r="D12116" s="23">
        <v>100</v>
      </c>
      <c r="E12116" s="23">
        <v>10</v>
      </c>
      <c r="F12116" s="23">
        <v>60</v>
      </c>
      <c r="G12116" s="23">
        <v>100</v>
      </c>
      <c r="H12116" s="25">
        <v>7.8334641459999999</v>
      </c>
    </row>
    <row r="12117" spans="1:8">
      <c r="A12117" s="23">
        <v>12114</v>
      </c>
      <c r="B12117" s="23">
        <v>2000</v>
      </c>
      <c r="C12117" s="23">
        <v>0.6</v>
      </c>
      <c r="D12117" s="23">
        <v>100</v>
      </c>
      <c r="E12117" s="23">
        <v>20</v>
      </c>
      <c r="F12117" s="23">
        <v>0</v>
      </c>
      <c r="G12117" s="23">
        <v>0</v>
      </c>
      <c r="H12117" s="25">
        <v>19.222749709999999</v>
      </c>
    </row>
    <row r="12118" spans="1:8">
      <c r="A12118" s="23">
        <v>12115</v>
      </c>
      <c r="B12118" s="23">
        <v>2000</v>
      </c>
      <c r="C12118" s="23">
        <v>0.6</v>
      </c>
      <c r="D12118" s="23">
        <v>100</v>
      </c>
      <c r="E12118" s="23">
        <v>20</v>
      </c>
      <c r="F12118" s="23">
        <v>0</v>
      </c>
      <c r="G12118" s="23">
        <v>5</v>
      </c>
      <c r="H12118" s="25">
        <v>17.252632139999999</v>
      </c>
    </row>
    <row r="12119" spans="1:8">
      <c r="A12119" s="23">
        <v>12116</v>
      </c>
      <c r="B12119" s="23">
        <v>2000</v>
      </c>
      <c r="C12119" s="23">
        <v>0.6</v>
      </c>
      <c r="D12119" s="23">
        <v>100</v>
      </c>
      <c r="E12119" s="23">
        <v>20</v>
      </c>
      <c r="F12119" s="23">
        <v>0</v>
      </c>
      <c r="G12119" s="23">
        <v>10</v>
      </c>
      <c r="H12119" s="25">
        <v>16.262641909999999</v>
      </c>
    </row>
    <row r="12120" spans="1:8">
      <c r="A12120" s="23">
        <v>12117</v>
      </c>
      <c r="B12120" s="23">
        <v>2000</v>
      </c>
      <c r="C12120" s="23">
        <v>0.6</v>
      </c>
      <c r="D12120" s="23">
        <v>100</v>
      </c>
      <c r="E12120" s="23">
        <v>20</v>
      </c>
      <c r="F12120" s="23">
        <v>0</v>
      </c>
      <c r="G12120" s="23">
        <v>40</v>
      </c>
      <c r="H12120" s="25">
        <v>14.38699532</v>
      </c>
    </row>
    <row r="12121" spans="1:8">
      <c r="A12121" s="23">
        <v>12118</v>
      </c>
      <c r="B12121" s="23">
        <v>2000</v>
      </c>
      <c r="C12121" s="23">
        <v>0.6</v>
      </c>
      <c r="D12121" s="23">
        <v>100</v>
      </c>
      <c r="E12121" s="23">
        <v>20</v>
      </c>
      <c r="F12121" s="23">
        <v>0</v>
      </c>
      <c r="G12121" s="23">
        <v>70</v>
      </c>
      <c r="H12121" s="25">
        <v>13.337050440000001</v>
      </c>
    </row>
    <row r="12122" spans="1:8">
      <c r="A12122" s="23">
        <v>12119</v>
      </c>
      <c r="B12122" s="23">
        <v>2000</v>
      </c>
      <c r="C12122" s="23">
        <v>0.6</v>
      </c>
      <c r="D12122" s="23">
        <v>100</v>
      </c>
      <c r="E12122" s="23">
        <v>20</v>
      </c>
      <c r="F12122" s="23">
        <v>0</v>
      </c>
      <c r="G12122" s="23">
        <v>100</v>
      </c>
      <c r="H12122" s="25">
        <v>12.423812870000001</v>
      </c>
    </row>
    <row r="12123" spans="1:8">
      <c r="A12123" s="23">
        <v>12120</v>
      </c>
      <c r="B12123" s="23">
        <v>2000</v>
      </c>
      <c r="C12123" s="23">
        <v>0.6</v>
      </c>
      <c r="D12123" s="23">
        <v>100</v>
      </c>
      <c r="E12123" s="23">
        <v>20</v>
      </c>
      <c r="F12123" s="23">
        <v>30</v>
      </c>
      <c r="G12123" s="23">
        <v>0</v>
      </c>
      <c r="H12123" s="25">
        <v>18.142026900000001</v>
      </c>
    </row>
    <row r="12124" spans="1:8">
      <c r="A12124" s="23">
        <v>12121</v>
      </c>
      <c r="B12124" s="23">
        <v>2000</v>
      </c>
      <c r="C12124" s="23">
        <v>0.6</v>
      </c>
      <c r="D12124" s="23">
        <v>100</v>
      </c>
      <c r="E12124" s="23">
        <v>20</v>
      </c>
      <c r="F12124" s="23">
        <v>30</v>
      </c>
      <c r="G12124" s="23">
        <v>5</v>
      </c>
      <c r="H12124" s="25">
        <v>16.126289369999999</v>
      </c>
    </row>
    <row r="12125" spans="1:8">
      <c r="A12125" s="23">
        <v>12122</v>
      </c>
      <c r="B12125" s="23">
        <v>2000</v>
      </c>
      <c r="C12125" s="23">
        <v>0.6</v>
      </c>
      <c r="D12125" s="23">
        <v>100</v>
      </c>
      <c r="E12125" s="23">
        <v>20</v>
      </c>
      <c r="F12125" s="23">
        <v>30</v>
      </c>
      <c r="G12125" s="23">
        <v>10</v>
      </c>
      <c r="H12125" s="25">
        <v>15.176111219999999</v>
      </c>
    </row>
    <row r="12126" spans="1:8">
      <c r="A12126" s="23">
        <v>12123</v>
      </c>
      <c r="B12126" s="23">
        <v>2000</v>
      </c>
      <c r="C12126" s="23">
        <v>0.6</v>
      </c>
      <c r="D12126" s="23">
        <v>100</v>
      </c>
      <c r="E12126" s="23">
        <v>20</v>
      </c>
      <c r="F12126" s="23">
        <v>30</v>
      </c>
      <c r="G12126" s="23">
        <v>40</v>
      </c>
      <c r="H12126" s="25">
        <v>13.428112029999999</v>
      </c>
    </row>
    <row r="12127" spans="1:8">
      <c r="A12127" s="23">
        <v>12124</v>
      </c>
      <c r="B12127" s="23">
        <v>2000</v>
      </c>
      <c r="C12127" s="23">
        <v>0.6</v>
      </c>
      <c r="D12127" s="23">
        <v>100</v>
      </c>
      <c r="E12127" s="23">
        <v>20</v>
      </c>
      <c r="F12127" s="23">
        <v>30</v>
      </c>
      <c r="G12127" s="23">
        <v>70</v>
      </c>
      <c r="H12127" s="25">
        <v>12.338123319999999</v>
      </c>
    </row>
    <row r="12128" spans="1:8">
      <c r="A12128" s="23">
        <v>12125</v>
      </c>
      <c r="B12128" s="23">
        <v>2000</v>
      </c>
      <c r="C12128" s="23">
        <v>0.6</v>
      </c>
      <c r="D12128" s="23">
        <v>100</v>
      </c>
      <c r="E12128" s="23">
        <v>20</v>
      </c>
      <c r="F12128" s="23">
        <v>30</v>
      </c>
      <c r="G12128" s="23">
        <v>100</v>
      </c>
      <c r="H12128" s="25">
        <v>11.444719320000001</v>
      </c>
    </row>
    <row r="12129" spans="1:8">
      <c r="A12129" s="23">
        <v>12126</v>
      </c>
      <c r="B12129" s="23">
        <v>2000</v>
      </c>
      <c r="C12129" s="23">
        <v>0.6</v>
      </c>
      <c r="D12129" s="23">
        <v>100</v>
      </c>
      <c r="E12129" s="23">
        <v>20</v>
      </c>
      <c r="F12129" s="23">
        <v>60</v>
      </c>
      <c r="G12129" s="23">
        <v>0</v>
      </c>
      <c r="H12129" s="25">
        <v>14.388510699999999</v>
      </c>
    </row>
    <row r="12130" spans="1:8">
      <c r="A12130" s="23">
        <v>12127</v>
      </c>
      <c r="B12130" s="23">
        <v>2000</v>
      </c>
      <c r="C12130" s="23">
        <v>0.6</v>
      </c>
      <c r="D12130" s="23">
        <v>100</v>
      </c>
      <c r="E12130" s="23">
        <v>20</v>
      </c>
      <c r="F12130" s="23">
        <v>60</v>
      </c>
      <c r="G12130" s="23">
        <v>5</v>
      </c>
      <c r="H12130" s="25">
        <v>12.08699131</v>
      </c>
    </row>
    <row r="12131" spans="1:8">
      <c r="A12131" s="23">
        <v>12128</v>
      </c>
      <c r="B12131" s="23">
        <v>2000</v>
      </c>
      <c r="C12131" s="23">
        <v>0.6</v>
      </c>
      <c r="D12131" s="23">
        <v>100</v>
      </c>
      <c r="E12131" s="23">
        <v>20</v>
      </c>
      <c r="F12131" s="23">
        <v>60</v>
      </c>
      <c r="G12131" s="23">
        <v>10</v>
      </c>
      <c r="H12131" s="25">
        <v>11.23014641</v>
      </c>
    </row>
    <row r="12132" spans="1:8">
      <c r="A12132" s="23">
        <v>12129</v>
      </c>
      <c r="B12132" s="23">
        <v>2000</v>
      </c>
      <c r="C12132" s="23">
        <v>0.6</v>
      </c>
      <c r="D12132" s="23">
        <v>100</v>
      </c>
      <c r="E12132" s="23">
        <v>20</v>
      </c>
      <c r="F12132" s="23">
        <v>60</v>
      </c>
      <c r="G12132" s="23">
        <v>40</v>
      </c>
      <c r="H12132" s="25">
        <v>9.8519020079999997</v>
      </c>
    </row>
    <row r="12133" spans="1:8">
      <c r="A12133" s="23">
        <v>12130</v>
      </c>
      <c r="B12133" s="23">
        <v>2000</v>
      </c>
      <c r="C12133" s="23">
        <v>0.6</v>
      </c>
      <c r="D12133" s="23">
        <v>100</v>
      </c>
      <c r="E12133" s="23">
        <v>20</v>
      </c>
      <c r="F12133" s="23">
        <v>60</v>
      </c>
      <c r="G12133" s="23">
        <v>70</v>
      </c>
      <c r="H12133" s="25">
        <v>9.1181507110000002</v>
      </c>
    </row>
    <row r="12134" spans="1:8">
      <c r="A12134" s="23">
        <v>12131</v>
      </c>
      <c r="B12134" s="23">
        <v>2000</v>
      </c>
      <c r="C12134" s="23">
        <v>0.6</v>
      </c>
      <c r="D12134" s="23">
        <v>100</v>
      </c>
      <c r="E12134" s="23">
        <v>20</v>
      </c>
      <c r="F12134" s="23">
        <v>60</v>
      </c>
      <c r="G12134" s="23">
        <v>100</v>
      </c>
      <c r="H12134" s="25">
        <v>8.5268583299999996</v>
      </c>
    </row>
    <row r="12135" spans="1:8">
      <c r="A12135" s="23">
        <v>12132</v>
      </c>
      <c r="B12135" s="23">
        <v>2000</v>
      </c>
      <c r="C12135" s="23">
        <v>0.6</v>
      </c>
      <c r="D12135" s="23">
        <v>100</v>
      </c>
      <c r="E12135" s="23">
        <v>50</v>
      </c>
      <c r="F12135" s="23">
        <v>0</v>
      </c>
      <c r="G12135" s="23">
        <v>0</v>
      </c>
      <c r="H12135" s="25">
        <v>20.953636169999999</v>
      </c>
    </row>
    <row r="12136" spans="1:8">
      <c r="A12136" s="23">
        <v>12133</v>
      </c>
      <c r="B12136" s="23">
        <v>2000</v>
      </c>
      <c r="C12136" s="23">
        <v>0.6</v>
      </c>
      <c r="D12136" s="23">
        <v>100</v>
      </c>
      <c r="E12136" s="23">
        <v>50</v>
      </c>
      <c r="F12136" s="23">
        <v>0</v>
      </c>
      <c r="G12136" s="23">
        <v>5</v>
      </c>
      <c r="H12136" s="25">
        <v>18.68080711</v>
      </c>
    </row>
    <row r="12137" spans="1:8">
      <c r="A12137" s="23">
        <v>12134</v>
      </c>
      <c r="B12137" s="23">
        <v>2000</v>
      </c>
      <c r="C12137" s="23">
        <v>0.6</v>
      </c>
      <c r="D12137" s="23">
        <v>100</v>
      </c>
      <c r="E12137" s="23">
        <v>50</v>
      </c>
      <c r="F12137" s="23">
        <v>0</v>
      </c>
      <c r="G12137" s="23">
        <v>10</v>
      </c>
      <c r="H12137" s="25">
        <v>17.611860279999998</v>
      </c>
    </row>
    <row r="12138" spans="1:8">
      <c r="A12138" s="23">
        <v>12135</v>
      </c>
      <c r="B12138" s="23">
        <v>2000</v>
      </c>
      <c r="C12138" s="23">
        <v>0.6</v>
      </c>
      <c r="D12138" s="23">
        <v>100</v>
      </c>
      <c r="E12138" s="23">
        <v>50</v>
      </c>
      <c r="F12138" s="23">
        <v>0</v>
      </c>
      <c r="G12138" s="23">
        <v>40</v>
      </c>
      <c r="H12138" s="25">
        <v>15.438508990000001</v>
      </c>
    </row>
    <row r="12139" spans="1:8">
      <c r="A12139" s="23">
        <v>12136</v>
      </c>
      <c r="B12139" s="23">
        <v>2000</v>
      </c>
      <c r="C12139" s="23">
        <v>0.6</v>
      </c>
      <c r="D12139" s="23">
        <v>100</v>
      </c>
      <c r="E12139" s="23">
        <v>50</v>
      </c>
      <c r="F12139" s="23">
        <v>0</v>
      </c>
      <c r="G12139" s="23">
        <v>70</v>
      </c>
      <c r="H12139" s="25">
        <v>13.97143936</v>
      </c>
    </row>
    <row r="12140" spans="1:8">
      <c r="A12140" s="23">
        <v>12137</v>
      </c>
      <c r="B12140" s="23">
        <v>2000</v>
      </c>
      <c r="C12140" s="23">
        <v>0.6</v>
      </c>
      <c r="D12140" s="23">
        <v>100</v>
      </c>
      <c r="E12140" s="23">
        <v>50</v>
      </c>
      <c r="F12140" s="23">
        <v>0</v>
      </c>
      <c r="G12140" s="23">
        <v>100</v>
      </c>
      <c r="H12140" s="25">
        <v>12.88886261</v>
      </c>
    </row>
    <row r="12141" spans="1:8">
      <c r="A12141" s="23">
        <v>12138</v>
      </c>
      <c r="B12141" s="23">
        <v>2000</v>
      </c>
      <c r="C12141" s="23">
        <v>0.6</v>
      </c>
      <c r="D12141" s="23">
        <v>100</v>
      </c>
      <c r="E12141" s="23">
        <v>50</v>
      </c>
      <c r="F12141" s="23">
        <v>30</v>
      </c>
      <c r="G12141" s="23">
        <v>0</v>
      </c>
      <c r="H12141" s="25">
        <v>19.634204870000001</v>
      </c>
    </row>
    <row r="12142" spans="1:8">
      <c r="A12142" s="23">
        <v>12139</v>
      </c>
      <c r="B12142" s="23">
        <v>2000</v>
      </c>
      <c r="C12142" s="23">
        <v>0.6</v>
      </c>
      <c r="D12142" s="23">
        <v>100</v>
      </c>
      <c r="E12142" s="23">
        <v>50</v>
      </c>
      <c r="F12142" s="23">
        <v>30</v>
      </c>
      <c r="G12142" s="23">
        <v>5</v>
      </c>
      <c r="H12142" s="25">
        <v>17.444131850000002</v>
      </c>
    </row>
    <row r="12143" spans="1:8">
      <c r="A12143" s="23">
        <v>12140</v>
      </c>
      <c r="B12143" s="23">
        <v>2000</v>
      </c>
      <c r="C12143" s="23">
        <v>0.6</v>
      </c>
      <c r="D12143" s="23">
        <v>100</v>
      </c>
      <c r="E12143" s="23">
        <v>50</v>
      </c>
      <c r="F12143" s="23">
        <v>30</v>
      </c>
      <c r="G12143" s="23">
        <v>10</v>
      </c>
      <c r="H12143" s="25">
        <v>16.43295097</v>
      </c>
    </row>
    <row r="12144" spans="1:8">
      <c r="A12144" s="23">
        <v>12141</v>
      </c>
      <c r="B12144" s="23">
        <v>2000</v>
      </c>
      <c r="C12144" s="23">
        <v>0.6</v>
      </c>
      <c r="D12144" s="23">
        <v>100</v>
      </c>
      <c r="E12144" s="23">
        <v>50</v>
      </c>
      <c r="F12144" s="23">
        <v>30</v>
      </c>
      <c r="G12144" s="23">
        <v>40</v>
      </c>
      <c r="H12144" s="25">
        <v>14.100566860000001</v>
      </c>
    </row>
    <row r="12145" spans="1:8">
      <c r="A12145" s="23">
        <v>12142</v>
      </c>
      <c r="B12145" s="23">
        <v>2000</v>
      </c>
      <c r="C12145" s="23">
        <v>0.6</v>
      </c>
      <c r="D12145" s="23">
        <v>100</v>
      </c>
      <c r="E12145" s="23">
        <v>50</v>
      </c>
      <c r="F12145" s="23">
        <v>30</v>
      </c>
      <c r="G12145" s="23">
        <v>70</v>
      </c>
      <c r="H12145" s="25">
        <v>12.815740590000001</v>
      </c>
    </row>
    <row r="12146" spans="1:8">
      <c r="A12146" s="23">
        <v>12143</v>
      </c>
      <c r="B12146" s="23">
        <v>2000</v>
      </c>
      <c r="C12146" s="23">
        <v>0.6</v>
      </c>
      <c r="D12146" s="23">
        <v>100</v>
      </c>
      <c r="E12146" s="23">
        <v>50</v>
      </c>
      <c r="F12146" s="23">
        <v>30</v>
      </c>
      <c r="G12146" s="23">
        <v>100</v>
      </c>
      <c r="H12146" s="25">
        <v>11.86431503</v>
      </c>
    </row>
    <row r="12147" spans="1:8">
      <c r="A12147" s="23">
        <v>12144</v>
      </c>
      <c r="B12147" s="23">
        <v>2000</v>
      </c>
      <c r="C12147" s="23">
        <v>0.6</v>
      </c>
      <c r="D12147" s="23">
        <v>100</v>
      </c>
      <c r="E12147" s="23">
        <v>50</v>
      </c>
      <c r="F12147" s="23">
        <v>60</v>
      </c>
      <c r="G12147" s="23">
        <v>0</v>
      </c>
      <c r="H12147" s="25">
        <v>15.318055149999999</v>
      </c>
    </row>
    <row r="12148" spans="1:8">
      <c r="A12148" s="23">
        <v>12145</v>
      </c>
      <c r="B12148" s="23">
        <v>2000</v>
      </c>
      <c r="C12148" s="23">
        <v>0.6</v>
      </c>
      <c r="D12148" s="23">
        <v>100</v>
      </c>
      <c r="E12148" s="23">
        <v>50</v>
      </c>
      <c r="F12148" s="23">
        <v>60</v>
      </c>
      <c r="G12148" s="23">
        <v>5</v>
      </c>
      <c r="H12148" s="25">
        <v>12.5604744</v>
      </c>
    </row>
    <row r="12149" spans="1:8">
      <c r="A12149" s="23">
        <v>12146</v>
      </c>
      <c r="B12149" s="23">
        <v>2000</v>
      </c>
      <c r="C12149" s="23">
        <v>0.6</v>
      </c>
      <c r="D12149" s="23">
        <v>100</v>
      </c>
      <c r="E12149" s="23">
        <v>50</v>
      </c>
      <c r="F12149" s="23">
        <v>60</v>
      </c>
      <c r="G12149" s="23">
        <v>10</v>
      </c>
      <c r="H12149" s="25">
        <v>11.69286919</v>
      </c>
    </row>
    <row r="12150" spans="1:8">
      <c r="A12150" s="23">
        <v>12147</v>
      </c>
      <c r="B12150" s="23">
        <v>2000</v>
      </c>
      <c r="C12150" s="23">
        <v>0.6</v>
      </c>
      <c r="D12150" s="23">
        <v>100</v>
      </c>
      <c r="E12150" s="23">
        <v>50</v>
      </c>
      <c r="F12150" s="23">
        <v>60</v>
      </c>
      <c r="G12150" s="23">
        <v>40</v>
      </c>
      <c r="H12150" s="25">
        <v>10.226411819999999</v>
      </c>
    </row>
    <row r="12151" spans="1:8">
      <c r="A12151" s="23">
        <v>12148</v>
      </c>
      <c r="B12151" s="23">
        <v>2000</v>
      </c>
      <c r="C12151" s="23">
        <v>0.6</v>
      </c>
      <c r="D12151" s="23">
        <v>100</v>
      </c>
      <c r="E12151" s="23">
        <v>50</v>
      </c>
      <c r="F12151" s="23">
        <v>60</v>
      </c>
      <c r="G12151" s="23">
        <v>70</v>
      </c>
      <c r="H12151" s="25">
        <v>9.4383449549999998</v>
      </c>
    </row>
    <row r="12152" spans="1:8">
      <c r="A12152" s="23">
        <v>12149</v>
      </c>
      <c r="B12152" s="23">
        <v>2000</v>
      </c>
      <c r="C12152" s="23">
        <v>0.6</v>
      </c>
      <c r="D12152" s="23">
        <v>100</v>
      </c>
      <c r="E12152" s="23">
        <v>50</v>
      </c>
      <c r="F12152" s="23">
        <v>60</v>
      </c>
      <c r="G12152" s="23">
        <v>100</v>
      </c>
      <c r="H12152" s="25">
        <v>8.8476438519999991</v>
      </c>
    </row>
    <row r="12153" spans="1:8">
      <c r="A12153" s="23">
        <v>12150</v>
      </c>
      <c r="B12153" s="23">
        <v>2000</v>
      </c>
      <c r="C12153" s="23">
        <v>0.6</v>
      </c>
      <c r="D12153" s="23">
        <v>500</v>
      </c>
      <c r="E12153" s="23">
        <v>1</v>
      </c>
      <c r="F12153" s="23">
        <v>0</v>
      </c>
      <c r="G12153" s="23">
        <v>0</v>
      </c>
      <c r="H12153" s="25">
        <v>10.336602210000001</v>
      </c>
    </row>
    <row r="12154" spans="1:8">
      <c r="A12154" s="23">
        <v>12151</v>
      </c>
      <c r="B12154" s="23">
        <v>2000</v>
      </c>
      <c r="C12154" s="23">
        <v>0.6</v>
      </c>
      <c r="D12154" s="23">
        <v>500</v>
      </c>
      <c r="E12154" s="23">
        <v>1</v>
      </c>
      <c r="F12154" s="23">
        <v>0</v>
      </c>
      <c r="G12154" s="23">
        <v>5</v>
      </c>
      <c r="H12154" s="25">
        <v>9.2224283220000007</v>
      </c>
    </row>
    <row r="12155" spans="1:8">
      <c r="A12155" s="23">
        <v>12152</v>
      </c>
      <c r="B12155" s="23">
        <v>2000</v>
      </c>
      <c r="C12155" s="23">
        <v>0.6</v>
      </c>
      <c r="D12155" s="23">
        <v>500</v>
      </c>
      <c r="E12155" s="23">
        <v>1</v>
      </c>
      <c r="F12155" s="23">
        <v>0</v>
      </c>
      <c r="G12155" s="23">
        <v>10</v>
      </c>
      <c r="H12155" s="25">
        <v>8.9269886019999998</v>
      </c>
    </row>
    <row r="12156" spans="1:8">
      <c r="A12156" s="23">
        <v>12153</v>
      </c>
      <c r="B12156" s="23">
        <v>2000</v>
      </c>
      <c r="C12156" s="23">
        <v>0.6</v>
      </c>
      <c r="D12156" s="23">
        <v>500</v>
      </c>
      <c r="E12156" s="23">
        <v>1</v>
      </c>
      <c r="F12156" s="23">
        <v>0</v>
      </c>
      <c r="G12156" s="23">
        <v>40</v>
      </c>
      <c r="H12156" s="25">
        <v>8.4136381149999995</v>
      </c>
    </row>
    <row r="12157" spans="1:8">
      <c r="A12157" s="23">
        <v>12154</v>
      </c>
      <c r="B12157" s="23">
        <v>2000</v>
      </c>
      <c r="C12157" s="23">
        <v>0.6</v>
      </c>
      <c r="D12157" s="23">
        <v>500</v>
      </c>
      <c r="E12157" s="23">
        <v>1</v>
      </c>
      <c r="F12157" s="23">
        <v>0</v>
      </c>
      <c r="G12157" s="23">
        <v>70</v>
      </c>
      <c r="H12157" s="25">
        <v>8.0850763319999999</v>
      </c>
    </row>
    <row r="12158" spans="1:8">
      <c r="A12158" s="23">
        <v>12155</v>
      </c>
      <c r="B12158" s="23">
        <v>2000</v>
      </c>
      <c r="C12158" s="23">
        <v>0.6</v>
      </c>
      <c r="D12158" s="23">
        <v>500</v>
      </c>
      <c r="E12158" s="23">
        <v>1</v>
      </c>
      <c r="F12158" s="23">
        <v>0</v>
      </c>
      <c r="G12158" s="23">
        <v>100</v>
      </c>
      <c r="H12158" s="25">
        <v>7.8145651819999999</v>
      </c>
    </row>
    <row r="12159" spans="1:8">
      <c r="A12159" s="23">
        <v>12156</v>
      </c>
      <c r="B12159" s="23">
        <v>2000</v>
      </c>
      <c r="C12159" s="23">
        <v>0.6</v>
      </c>
      <c r="D12159" s="23">
        <v>500</v>
      </c>
      <c r="E12159" s="23">
        <v>1</v>
      </c>
      <c r="F12159" s="23">
        <v>30</v>
      </c>
      <c r="G12159" s="23">
        <v>0</v>
      </c>
      <c r="H12159" s="25">
        <v>10.126344680000001</v>
      </c>
    </row>
    <row r="12160" spans="1:8">
      <c r="A12160" s="23">
        <v>12157</v>
      </c>
      <c r="B12160" s="23">
        <v>2000</v>
      </c>
      <c r="C12160" s="23">
        <v>0.6</v>
      </c>
      <c r="D12160" s="23">
        <v>500</v>
      </c>
      <c r="E12160" s="23">
        <v>1</v>
      </c>
      <c r="F12160" s="23">
        <v>30</v>
      </c>
      <c r="G12160" s="23">
        <v>5</v>
      </c>
      <c r="H12160" s="25">
        <v>8.8834686279999993</v>
      </c>
    </row>
    <row r="12161" spans="1:8">
      <c r="A12161" s="23">
        <v>12158</v>
      </c>
      <c r="B12161" s="23">
        <v>2000</v>
      </c>
      <c r="C12161" s="23">
        <v>0.6</v>
      </c>
      <c r="D12161" s="23">
        <v>500</v>
      </c>
      <c r="E12161" s="23">
        <v>1</v>
      </c>
      <c r="F12161" s="23">
        <v>30</v>
      </c>
      <c r="G12161" s="23">
        <v>10</v>
      </c>
      <c r="H12161" s="25">
        <v>8.5957860949999993</v>
      </c>
    </row>
    <row r="12162" spans="1:8">
      <c r="A12162" s="23">
        <v>12159</v>
      </c>
      <c r="B12162" s="23">
        <v>2000</v>
      </c>
      <c r="C12162" s="23">
        <v>0.6</v>
      </c>
      <c r="D12162" s="23">
        <v>500</v>
      </c>
      <c r="E12162" s="23">
        <v>1</v>
      </c>
      <c r="F12162" s="23">
        <v>30</v>
      </c>
      <c r="G12162" s="23">
        <v>40</v>
      </c>
      <c r="H12162" s="25">
        <v>8.0637731549999998</v>
      </c>
    </row>
    <row r="12163" spans="1:8">
      <c r="A12163" s="23">
        <v>12160</v>
      </c>
      <c r="B12163" s="23">
        <v>2000</v>
      </c>
      <c r="C12163" s="23">
        <v>0.6</v>
      </c>
      <c r="D12163" s="23">
        <v>500</v>
      </c>
      <c r="E12163" s="23">
        <v>1</v>
      </c>
      <c r="F12163" s="23">
        <v>30</v>
      </c>
      <c r="G12163" s="23">
        <v>70</v>
      </c>
      <c r="H12163" s="25">
        <v>7.7489876750000004</v>
      </c>
    </row>
    <row r="12164" spans="1:8">
      <c r="A12164" s="23">
        <v>12161</v>
      </c>
      <c r="B12164" s="23">
        <v>2000</v>
      </c>
      <c r="C12164" s="23">
        <v>0.6</v>
      </c>
      <c r="D12164" s="23">
        <v>500</v>
      </c>
      <c r="E12164" s="23">
        <v>1</v>
      </c>
      <c r="F12164" s="23">
        <v>30</v>
      </c>
      <c r="G12164" s="23">
        <v>100</v>
      </c>
      <c r="H12164" s="25">
        <v>7.4696378709999998</v>
      </c>
    </row>
    <row r="12165" spans="1:8">
      <c r="A12165" s="23">
        <v>12162</v>
      </c>
      <c r="B12165" s="23">
        <v>2000</v>
      </c>
      <c r="C12165" s="23">
        <v>0.6</v>
      </c>
      <c r="D12165" s="23">
        <v>500</v>
      </c>
      <c r="E12165" s="23">
        <v>1</v>
      </c>
      <c r="F12165" s="23">
        <v>60</v>
      </c>
      <c r="G12165" s="23">
        <v>0</v>
      </c>
      <c r="H12165" s="25">
        <v>9.1680908199999998</v>
      </c>
    </row>
    <row r="12166" spans="1:8">
      <c r="A12166" s="23">
        <v>12163</v>
      </c>
      <c r="B12166" s="23">
        <v>2000</v>
      </c>
      <c r="C12166" s="23">
        <v>0.6</v>
      </c>
      <c r="D12166" s="23">
        <v>500</v>
      </c>
      <c r="E12166" s="23">
        <v>1</v>
      </c>
      <c r="F12166" s="23">
        <v>60</v>
      </c>
      <c r="G12166" s="23">
        <v>5</v>
      </c>
      <c r="H12166" s="25">
        <v>7.5841012000000001</v>
      </c>
    </row>
    <row r="12167" spans="1:8">
      <c r="A12167" s="23">
        <v>12164</v>
      </c>
      <c r="B12167" s="23">
        <v>2000</v>
      </c>
      <c r="C12167" s="23">
        <v>0.6</v>
      </c>
      <c r="D12167" s="23">
        <v>500</v>
      </c>
      <c r="E12167" s="23">
        <v>1</v>
      </c>
      <c r="F12167" s="23">
        <v>60</v>
      </c>
      <c r="G12167" s="23">
        <v>10</v>
      </c>
      <c r="H12167" s="25">
        <v>7.2942214009999997</v>
      </c>
    </row>
    <row r="12168" spans="1:8">
      <c r="A12168" s="23">
        <v>12165</v>
      </c>
      <c r="B12168" s="23">
        <v>2000</v>
      </c>
      <c r="C12168" s="23">
        <v>0.6</v>
      </c>
      <c r="D12168" s="23">
        <v>500</v>
      </c>
      <c r="E12168" s="23">
        <v>1</v>
      </c>
      <c r="F12168" s="23">
        <v>60</v>
      </c>
      <c r="G12168" s="23">
        <v>40</v>
      </c>
      <c r="H12168" s="25">
        <v>6.7750511170000003</v>
      </c>
    </row>
    <row r="12169" spans="1:8">
      <c r="A12169" s="23">
        <v>12166</v>
      </c>
      <c r="B12169" s="23">
        <v>2000</v>
      </c>
      <c r="C12169" s="23">
        <v>0.6</v>
      </c>
      <c r="D12169" s="23">
        <v>500</v>
      </c>
      <c r="E12169" s="23">
        <v>1</v>
      </c>
      <c r="F12169" s="23">
        <v>60</v>
      </c>
      <c r="G12169" s="23">
        <v>70</v>
      </c>
      <c r="H12169" s="25">
        <v>6.4383130069999996</v>
      </c>
    </row>
    <row r="12170" spans="1:8">
      <c r="A12170" s="23">
        <v>12167</v>
      </c>
      <c r="B12170" s="23">
        <v>2000</v>
      </c>
      <c r="C12170" s="23">
        <v>0.6</v>
      </c>
      <c r="D12170" s="23">
        <v>500</v>
      </c>
      <c r="E12170" s="23">
        <v>1</v>
      </c>
      <c r="F12170" s="23">
        <v>60</v>
      </c>
      <c r="G12170" s="23">
        <v>100</v>
      </c>
      <c r="H12170" s="25">
        <v>6.162401676</v>
      </c>
    </row>
    <row r="12171" spans="1:8">
      <c r="A12171" s="23">
        <v>12168</v>
      </c>
      <c r="B12171" s="23">
        <v>2000</v>
      </c>
      <c r="C12171" s="23">
        <v>0.6</v>
      </c>
      <c r="D12171" s="23">
        <v>500</v>
      </c>
      <c r="E12171" s="23">
        <v>5</v>
      </c>
      <c r="F12171" s="23">
        <v>0</v>
      </c>
      <c r="G12171" s="23">
        <v>0</v>
      </c>
      <c r="H12171" s="25">
        <v>19.521648410000001</v>
      </c>
    </row>
    <row r="12172" spans="1:8">
      <c r="A12172" s="23">
        <v>12169</v>
      </c>
      <c r="B12172" s="23">
        <v>2000</v>
      </c>
      <c r="C12172" s="23">
        <v>0.6</v>
      </c>
      <c r="D12172" s="23">
        <v>500</v>
      </c>
      <c r="E12172" s="23">
        <v>5</v>
      </c>
      <c r="F12172" s="23">
        <v>0</v>
      </c>
      <c r="G12172" s="23">
        <v>5</v>
      </c>
      <c r="H12172" s="25">
        <v>17.470108029999999</v>
      </c>
    </row>
    <row r="12173" spans="1:8">
      <c r="A12173" s="23">
        <v>12170</v>
      </c>
      <c r="B12173" s="23">
        <v>2000</v>
      </c>
      <c r="C12173" s="23">
        <v>0.6</v>
      </c>
      <c r="D12173" s="23">
        <v>500</v>
      </c>
      <c r="E12173" s="23">
        <v>5</v>
      </c>
      <c r="F12173" s="23">
        <v>0</v>
      </c>
      <c r="G12173" s="23">
        <v>10</v>
      </c>
      <c r="H12173" s="25">
        <v>16.520826339999999</v>
      </c>
    </row>
    <row r="12174" spans="1:8">
      <c r="A12174" s="23">
        <v>12171</v>
      </c>
      <c r="B12174" s="23">
        <v>2000</v>
      </c>
      <c r="C12174" s="23">
        <v>0.6</v>
      </c>
      <c r="D12174" s="23">
        <v>500</v>
      </c>
      <c r="E12174" s="23">
        <v>5</v>
      </c>
      <c r="F12174" s="23">
        <v>0</v>
      </c>
      <c r="G12174" s="23">
        <v>40</v>
      </c>
      <c r="H12174" s="25">
        <v>14.605762479999999</v>
      </c>
    </row>
    <row r="12175" spans="1:8">
      <c r="A12175" s="23">
        <v>12172</v>
      </c>
      <c r="B12175" s="23">
        <v>2000</v>
      </c>
      <c r="C12175" s="23">
        <v>0.6</v>
      </c>
      <c r="D12175" s="23">
        <v>500</v>
      </c>
      <c r="E12175" s="23">
        <v>5</v>
      </c>
      <c r="F12175" s="23">
        <v>0</v>
      </c>
      <c r="G12175" s="23">
        <v>70</v>
      </c>
      <c r="H12175" s="25">
        <v>13.47597313</v>
      </c>
    </row>
    <row r="12176" spans="1:8">
      <c r="A12176" s="23">
        <v>12173</v>
      </c>
      <c r="B12176" s="23">
        <v>2000</v>
      </c>
      <c r="C12176" s="23">
        <v>0.6</v>
      </c>
      <c r="D12176" s="23">
        <v>500</v>
      </c>
      <c r="E12176" s="23">
        <v>5</v>
      </c>
      <c r="F12176" s="23">
        <v>0</v>
      </c>
      <c r="G12176" s="23">
        <v>100</v>
      </c>
      <c r="H12176" s="25">
        <v>12.604995730000001</v>
      </c>
    </row>
    <row r="12177" spans="1:8">
      <c r="A12177" s="23">
        <v>12174</v>
      </c>
      <c r="B12177" s="23">
        <v>2000</v>
      </c>
      <c r="C12177" s="23">
        <v>0.6</v>
      </c>
      <c r="D12177" s="23">
        <v>500</v>
      </c>
      <c r="E12177" s="23">
        <v>5</v>
      </c>
      <c r="F12177" s="23">
        <v>30</v>
      </c>
      <c r="G12177" s="23">
        <v>0</v>
      </c>
      <c r="H12177" s="25">
        <v>18.389842989999998</v>
      </c>
    </row>
    <row r="12178" spans="1:8">
      <c r="A12178" s="23">
        <v>12175</v>
      </c>
      <c r="B12178" s="23">
        <v>2000</v>
      </c>
      <c r="C12178" s="23">
        <v>0.6</v>
      </c>
      <c r="D12178" s="23">
        <v>500</v>
      </c>
      <c r="E12178" s="23">
        <v>5</v>
      </c>
      <c r="F12178" s="23">
        <v>30</v>
      </c>
      <c r="G12178" s="23">
        <v>5</v>
      </c>
      <c r="H12178" s="25">
        <v>16.388565060000001</v>
      </c>
    </row>
    <row r="12179" spans="1:8">
      <c r="A12179" s="23">
        <v>12176</v>
      </c>
      <c r="B12179" s="23">
        <v>2000</v>
      </c>
      <c r="C12179" s="23">
        <v>0.6</v>
      </c>
      <c r="D12179" s="23">
        <v>500</v>
      </c>
      <c r="E12179" s="23">
        <v>5</v>
      </c>
      <c r="F12179" s="23">
        <v>30</v>
      </c>
      <c r="G12179" s="23">
        <v>10</v>
      </c>
      <c r="H12179" s="25">
        <v>15.469559670000001</v>
      </c>
    </row>
    <row r="12180" spans="1:8">
      <c r="A12180" s="23">
        <v>12177</v>
      </c>
      <c r="B12180" s="23">
        <v>2000</v>
      </c>
      <c r="C12180" s="23">
        <v>0.6</v>
      </c>
      <c r="D12180" s="23">
        <v>500</v>
      </c>
      <c r="E12180" s="23">
        <v>5</v>
      </c>
      <c r="F12180" s="23">
        <v>30</v>
      </c>
      <c r="G12180" s="23">
        <v>40</v>
      </c>
      <c r="H12180" s="25">
        <v>13.572925570000001</v>
      </c>
    </row>
    <row r="12181" spans="1:8">
      <c r="A12181" s="23">
        <v>12178</v>
      </c>
      <c r="B12181" s="23">
        <v>2000</v>
      </c>
      <c r="C12181" s="23">
        <v>0.6</v>
      </c>
      <c r="D12181" s="23">
        <v>500</v>
      </c>
      <c r="E12181" s="23">
        <v>5</v>
      </c>
      <c r="F12181" s="23">
        <v>30</v>
      </c>
      <c r="G12181" s="23">
        <v>70</v>
      </c>
      <c r="H12181" s="25">
        <v>12.533205990000001</v>
      </c>
    </row>
    <row r="12182" spans="1:8">
      <c r="A12182" s="23">
        <v>12179</v>
      </c>
      <c r="B12182" s="23">
        <v>2000</v>
      </c>
      <c r="C12182" s="23">
        <v>0.6</v>
      </c>
      <c r="D12182" s="23">
        <v>500</v>
      </c>
      <c r="E12182" s="23">
        <v>5</v>
      </c>
      <c r="F12182" s="23">
        <v>30</v>
      </c>
      <c r="G12182" s="23">
        <v>100</v>
      </c>
      <c r="H12182" s="25">
        <v>11.73775101</v>
      </c>
    </row>
    <row r="12183" spans="1:8">
      <c r="A12183" s="23">
        <v>12180</v>
      </c>
      <c r="B12183" s="23">
        <v>2000</v>
      </c>
      <c r="C12183" s="23">
        <v>0.6</v>
      </c>
      <c r="D12183" s="23">
        <v>500</v>
      </c>
      <c r="E12183" s="23">
        <v>5</v>
      </c>
      <c r="F12183" s="23">
        <v>60</v>
      </c>
      <c r="G12183" s="23">
        <v>0</v>
      </c>
      <c r="H12183" s="25">
        <v>14.577775000000001</v>
      </c>
    </row>
    <row r="12184" spans="1:8">
      <c r="A12184" s="23">
        <v>12181</v>
      </c>
      <c r="B12184" s="23">
        <v>2000</v>
      </c>
      <c r="C12184" s="23">
        <v>0.6</v>
      </c>
      <c r="D12184" s="23">
        <v>500</v>
      </c>
      <c r="E12184" s="23">
        <v>5</v>
      </c>
      <c r="F12184" s="23">
        <v>60</v>
      </c>
      <c r="G12184" s="23">
        <v>5</v>
      </c>
      <c r="H12184" s="25">
        <v>12.316326139999999</v>
      </c>
    </row>
    <row r="12185" spans="1:8">
      <c r="A12185" s="23">
        <v>12182</v>
      </c>
      <c r="B12185" s="23">
        <v>2000</v>
      </c>
      <c r="C12185" s="23">
        <v>0.6</v>
      </c>
      <c r="D12185" s="23">
        <v>500</v>
      </c>
      <c r="E12185" s="23">
        <v>5</v>
      </c>
      <c r="F12185" s="23">
        <v>60</v>
      </c>
      <c r="G12185" s="23">
        <v>10</v>
      </c>
      <c r="H12185" s="25">
        <v>11.5189848</v>
      </c>
    </row>
    <row r="12186" spans="1:8">
      <c r="A12186" s="23">
        <v>12183</v>
      </c>
      <c r="B12186" s="23">
        <v>2000</v>
      </c>
      <c r="C12186" s="23">
        <v>0.6</v>
      </c>
      <c r="D12186" s="23">
        <v>500</v>
      </c>
      <c r="E12186" s="23">
        <v>5</v>
      </c>
      <c r="F12186" s="23">
        <v>60</v>
      </c>
      <c r="G12186" s="23">
        <v>40</v>
      </c>
      <c r="H12186" s="25">
        <v>9.9817409519999991</v>
      </c>
    </row>
    <row r="12187" spans="1:8">
      <c r="A12187" s="23">
        <v>12184</v>
      </c>
      <c r="B12187" s="23">
        <v>2000</v>
      </c>
      <c r="C12187" s="23">
        <v>0.6</v>
      </c>
      <c r="D12187" s="23">
        <v>500</v>
      </c>
      <c r="E12187" s="23">
        <v>5</v>
      </c>
      <c r="F12187" s="23">
        <v>60</v>
      </c>
      <c r="G12187" s="23">
        <v>70</v>
      </c>
      <c r="H12187" s="25">
        <v>9.1815547940000002</v>
      </c>
    </row>
    <row r="12188" spans="1:8">
      <c r="A12188" s="23">
        <v>12185</v>
      </c>
      <c r="B12188" s="23">
        <v>2000</v>
      </c>
      <c r="C12188" s="23">
        <v>0.6</v>
      </c>
      <c r="D12188" s="23">
        <v>500</v>
      </c>
      <c r="E12188" s="23">
        <v>5</v>
      </c>
      <c r="F12188" s="23">
        <v>60</v>
      </c>
      <c r="G12188" s="23">
        <v>100</v>
      </c>
      <c r="H12188" s="25">
        <v>8.592453957</v>
      </c>
    </row>
    <row r="12189" spans="1:8">
      <c r="A12189" s="23">
        <v>12186</v>
      </c>
      <c r="B12189" s="23">
        <v>2000</v>
      </c>
      <c r="C12189" s="23">
        <v>0.6</v>
      </c>
      <c r="D12189" s="23">
        <v>500</v>
      </c>
      <c r="E12189" s="23">
        <v>10</v>
      </c>
      <c r="F12189" s="23">
        <v>0</v>
      </c>
      <c r="G12189" s="23">
        <v>0</v>
      </c>
      <c r="H12189" s="25">
        <v>20.865001679999999</v>
      </c>
    </row>
    <row r="12190" spans="1:8">
      <c r="A12190" s="23">
        <v>12187</v>
      </c>
      <c r="B12190" s="23">
        <v>2000</v>
      </c>
      <c r="C12190" s="23">
        <v>0.6</v>
      </c>
      <c r="D12190" s="23">
        <v>500</v>
      </c>
      <c r="E12190" s="23">
        <v>10</v>
      </c>
      <c r="F12190" s="23">
        <v>0</v>
      </c>
      <c r="G12190" s="23">
        <v>5</v>
      </c>
      <c r="H12190" s="25">
        <v>18.602249149999999</v>
      </c>
    </row>
    <row r="12191" spans="1:8">
      <c r="A12191" s="23">
        <v>12188</v>
      </c>
      <c r="B12191" s="23">
        <v>2000</v>
      </c>
      <c r="C12191" s="23">
        <v>0.6</v>
      </c>
      <c r="D12191" s="23">
        <v>500</v>
      </c>
      <c r="E12191" s="23">
        <v>10</v>
      </c>
      <c r="F12191" s="23">
        <v>0</v>
      </c>
      <c r="G12191" s="23">
        <v>10</v>
      </c>
      <c r="H12191" s="25">
        <v>17.539953229999998</v>
      </c>
    </row>
    <row r="12192" spans="1:8">
      <c r="A12192" s="23">
        <v>12189</v>
      </c>
      <c r="B12192" s="23">
        <v>2000</v>
      </c>
      <c r="C12192" s="23">
        <v>0.6</v>
      </c>
      <c r="D12192" s="23">
        <v>500</v>
      </c>
      <c r="E12192" s="23">
        <v>10</v>
      </c>
      <c r="F12192" s="23">
        <v>0</v>
      </c>
      <c r="G12192" s="23">
        <v>40</v>
      </c>
      <c r="H12192" s="25">
        <v>15.46534634</v>
      </c>
    </row>
    <row r="12193" spans="1:8">
      <c r="A12193" s="23">
        <v>12190</v>
      </c>
      <c r="B12193" s="23">
        <v>2000</v>
      </c>
      <c r="C12193" s="23">
        <v>0.6</v>
      </c>
      <c r="D12193" s="23">
        <v>500</v>
      </c>
      <c r="E12193" s="23">
        <v>10</v>
      </c>
      <c r="F12193" s="23">
        <v>0</v>
      </c>
      <c r="G12193" s="23">
        <v>70</v>
      </c>
      <c r="H12193" s="25">
        <v>13.97297382</v>
      </c>
    </row>
    <row r="12194" spans="1:8">
      <c r="A12194" s="23">
        <v>12191</v>
      </c>
      <c r="B12194" s="23">
        <v>2000</v>
      </c>
      <c r="C12194" s="23">
        <v>0.6</v>
      </c>
      <c r="D12194" s="23">
        <v>500</v>
      </c>
      <c r="E12194" s="23">
        <v>10</v>
      </c>
      <c r="F12194" s="23">
        <v>0</v>
      </c>
      <c r="G12194" s="23">
        <v>100</v>
      </c>
      <c r="H12194" s="25">
        <v>12.87851334</v>
      </c>
    </row>
    <row r="12195" spans="1:8">
      <c r="A12195" s="23">
        <v>12192</v>
      </c>
      <c r="B12195" s="23">
        <v>2000</v>
      </c>
      <c r="C12195" s="23">
        <v>0.6</v>
      </c>
      <c r="D12195" s="23">
        <v>500</v>
      </c>
      <c r="E12195" s="23">
        <v>10</v>
      </c>
      <c r="F12195" s="23">
        <v>30</v>
      </c>
      <c r="G12195" s="23">
        <v>0</v>
      </c>
      <c r="H12195" s="25">
        <v>19.556129460000001</v>
      </c>
    </row>
    <row r="12196" spans="1:8">
      <c r="A12196" s="23">
        <v>12193</v>
      </c>
      <c r="B12196" s="23">
        <v>2000</v>
      </c>
      <c r="C12196" s="23">
        <v>0.6</v>
      </c>
      <c r="D12196" s="23">
        <v>500</v>
      </c>
      <c r="E12196" s="23">
        <v>10</v>
      </c>
      <c r="F12196" s="23">
        <v>30</v>
      </c>
      <c r="G12196" s="23">
        <v>5</v>
      </c>
      <c r="H12196" s="25">
        <v>17.372791289999999</v>
      </c>
    </row>
    <row r="12197" spans="1:8">
      <c r="A12197" s="23">
        <v>12194</v>
      </c>
      <c r="B12197" s="23">
        <v>2000</v>
      </c>
      <c r="C12197" s="23">
        <v>0.6</v>
      </c>
      <c r="D12197" s="23">
        <v>500</v>
      </c>
      <c r="E12197" s="23">
        <v>10</v>
      </c>
      <c r="F12197" s="23">
        <v>30</v>
      </c>
      <c r="G12197" s="23">
        <v>10</v>
      </c>
      <c r="H12197" s="25">
        <v>16.368106839999999</v>
      </c>
    </row>
    <row r="12198" spans="1:8">
      <c r="A12198" s="23">
        <v>12195</v>
      </c>
      <c r="B12198" s="23">
        <v>2000</v>
      </c>
      <c r="C12198" s="23">
        <v>0.6</v>
      </c>
      <c r="D12198" s="23">
        <v>500</v>
      </c>
      <c r="E12198" s="23">
        <v>10</v>
      </c>
      <c r="F12198" s="23">
        <v>30</v>
      </c>
      <c r="G12198" s="23">
        <v>40</v>
      </c>
      <c r="H12198" s="25">
        <v>14.10554409</v>
      </c>
    </row>
    <row r="12199" spans="1:8">
      <c r="A12199" s="23">
        <v>12196</v>
      </c>
      <c r="B12199" s="23">
        <v>2000</v>
      </c>
      <c r="C12199" s="23">
        <v>0.6</v>
      </c>
      <c r="D12199" s="23">
        <v>500</v>
      </c>
      <c r="E12199" s="23">
        <v>10</v>
      </c>
      <c r="F12199" s="23">
        <v>30</v>
      </c>
      <c r="G12199" s="23">
        <v>70</v>
      </c>
      <c r="H12199" s="25">
        <v>12.8048439</v>
      </c>
    </row>
    <row r="12200" spans="1:8">
      <c r="A12200" s="23">
        <v>12197</v>
      </c>
      <c r="B12200" s="23">
        <v>2000</v>
      </c>
      <c r="C12200" s="23">
        <v>0.6</v>
      </c>
      <c r="D12200" s="23">
        <v>500</v>
      </c>
      <c r="E12200" s="23">
        <v>10</v>
      </c>
      <c r="F12200" s="23">
        <v>30</v>
      </c>
      <c r="G12200" s="23">
        <v>100</v>
      </c>
      <c r="H12200" s="25">
        <v>11.84560871</v>
      </c>
    </row>
    <row r="12201" spans="1:8">
      <c r="A12201" s="23">
        <v>12198</v>
      </c>
      <c r="B12201" s="23">
        <v>2000</v>
      </c>
      <c r="C12201" s="23">
        <v>0.6</v>
      </c>
      <c r="D12201" s="23">
        <v>500</v>
      </c>
      <c r="E12201" s="23">
        <v>10</v>
      </c>
      <c r="F12201" s="23">
        <v>60</v>
      </c>
      <c r="G12201" s="23">
        <v>0</v>
      </c>
      <c r="H12201" s="25">
        <v>15.3057909</v>
      </c>
    </row>
    <row r="12202" spans="1:8">
      <c r="A12202" s="23">
        <v>12199</v>
      </c>
      <c r="B12202" s="23">
        <v>2000</v>
      </c>
      <c r="C12202" s="23">
        <v>0.6</v>
      </c>
      <c r="D12202" s="23">
        <v>500</v>
      </c>
      <c r="E12202" s="23">
        <v>10</v>
      </c>
      <c r="F12202" s="23">
        <v>60</v>
      </c>
      <c r="G12202" s="23">
        <v>5</v>
      </c>
      <c r="H12202" s="25">
        <v>12.55077648</v>
      </c>
    </row>
    <row r="12203" spans="1:8">
      <c r="A12203" s="23">
        <v>12200</v>
      </c>
      <c r="B12203" s="23">
        <v>2000</v>
      </c>
      <c r="C12203" s="23">
        <v>0.6</v>
      </c>
      <c r="D12203" s="23">
        <v>500</v>
      </c>
      <c r="E12203" s="23">
        <v>10</v>
      </c>
      <c r="F12203" s="23">
        <v>60</v>
      </c>
      <c r="G12203" s="23">
        <v>10</v>
      </c>
      <c r="H12203" s="25">
        <v>11.674678800000001</v>
      </c>
    </row>
    <row r="12204" spans="1:8">
      <c r="A12204" s="23">
        <v>12201</v>
      </c>
      <c r="B12204" s="23">
        <v>2000</v>
      </c>
      <c r="C12204" s="23">
        <v>0.6</v>
      </c>
      <c r="D12204" s="23">
        <v>500</v>
      </c>
      <c r="E12204" s="23">
        <v>10</v>
      </c>
      <c r="F12204" s="23">
        <v>60</v>
      </c>
      <c r="G12204" s="23">
        <v>40</v>
      </c>
      <c r="H12204" s="25">
        <v>10.201406479999999</v>
      </c>
    </row>
    <row r="12205" spans="1:8">
      <c r="A12205" s="23">
        <v>12202</v>
      </c>
      <c r="B12205" s="23">
        <v>2000</v>
      </c>
      <c r="C12205" s="23">
        <v>0.6</v>
      </c>
      <c r="D12205" s="23">
        <v>500</v>
      </c>
      <c r="E12205" s="23">
        <v>10</v>
      </c>
      <c r="F12205" s="23">
        <v>60</v>
      </c>
      <c r="G12205" s="23">
        <v>70</v>
      </c>
      <c r="H12205" s="25">
        <v>9.4104108810000007</v>
      </c>
    </row>
    <row r="12206" spans="1:8">
      <c r="A12206" s="23">
        <v>12203</v>
      </c>
      <c r="B12206" s="23">
        <v>2000</v>
      </c>
      <c r="C12206" s="23">
        <v>0.6</v>
      </c>
      <c r="D12206" s="23">
        <v>500</v>
      </c>
      <c r="E12206" s="23">
        <v>10</v>
      </c>
      <c r="F12206" s="23">
        <v>60</v>
      </c>
      <c r="G12206" s="23">
        <v>100</v>
      </c>
      <c r="H12206" s="25">
        <v>8.8179683690000008</v>
      </c>
    </row>
    <row r="12207" spans="1:8">
      <c r="A12207" s="23">
        <v>12204</v>
      </c>
      <c r="B12207" s="23">
        <v>2000</v>
      </c>
      <c r="C12207" s="23">
        <v>0.6</v>
      </c>
      <c r="D12207" s="23">
        <v>500</v>
      </c>
      <c r="E12207" s="23">
        <v>20</v>
      </c>
      <c r="F12207" s="23">
        <v>0</v>
      </c>
      <c r="G12207" s="23">
        <v>0</v>
      </c>
      <c r="H12207" s="25">
        <v>21.548292159999999</v>
      </c>
    </row>
    <row r="12208" spans="1:8">
      <c r="A12208" s="23">
        <v>12205</v>
      </c>
      <c r="B12208" s="23">
        <v>2000</v>
      </c>
      <c r="C12208" s="23">
        <v>0.6</v>
      </c>
      <c r="D12208" s="23">
        <v>500</v>
      </c>
      <c r="E12208" s="23">
        <v>20</v>
      </c>
      <c r="F12208" s="23">
        <v>0</v>
      </c>
      <c r="G12208" s="23">
        <v>5</v>
      </c>
      <c r="H12208" s="25">
        <v>19.177804949999999</v>
      </c>
    </row>
    <row r="12209" spans="1:8">
      <c r="A12209" s="23">
        <v>12206</v>
      </c>
      <c r="B12209" s="23">
        <v>2000</v>
      </c>
      <c r="C12209" s="23">
        <v>0.6</v>
      </c>
      <c r="D12209" s="23">
        <v>500</v>
      </c>
      <c r="E12209" s="23">
        <v>20</v>
      </c>
      <c r="F12209" s="23">
        <v>0</v>
      </c>
      <c r="G12209" s="23">
        <v>10</v>
      </c>
      <c r="H12209" s="25">
        <v>18.052392959999999</v>
      </c>
    </row>
    <row r="12210" spans="1:8">
      <c r="A12210" s="23">
        <v>12207</v>
      </c>
      <c r="B12210" s="23">
        <v>2000</v>
      </c>
      <c r="C12210" s="23">
        <v>0.6</v>
      </c>
      <c r="D12210" s="23">
        <v>500</v>
      </c>
      <c r="E12210" s="23">
        <v>20</v>
      </c>
      <c r="F12210" s="23">
        <v>0</v>
      </c>
      <c r="G12210" s="23">
        <v>40</v>
      </c>
      <c r="H12210" s="25">
        <v>15.8854332</v>
      </c>
    </row>
    <row r="12211" spans="1:8">
      <c r="A12211" s="23">
        <v>12208</v>
      </c>
      <c r="B12211" s="23">
        <v>2000</v>
      </c>
      <c r="C12211" s="23">
        <v>0.6</v>
      </c>
      <c r="D12211" s="23">
        <v>500</v>
      </c>
      <c r="E12211" s="23">
        <v>20</v>
      </c>
      <c r="F12211" s="23">
        <v>0</v>
      </c>
      <c r="G12211" s="23">
        <v>70</v>
      </c>
      <c r="H12211" s="25">
        <v>14.32297134</v>
      </c>
    </row>
    <row r="12212" spans="1:8">
      <c r="A12212" s="23">
        <v>12209</v>
      </c>
      <c r="B12212" s="23">
        <v>2000</v>
      </c>
      <c r="C12212" s="23">
        <v>0.6</v>
      </c>
      <c r="D12212" s="23">
        <v>500</v>
      </c>
      <c r="E12212" s="23">
        <v>20</v>
      </c>
      <c r="F12212" s="23">
        <v>0</v>
      </c>
      <c r="G12212" s="23">
        <v>100</v>
      </c>
      <c r="H12212" s="25">
        <v>13.17751312</v>
      </c>
    </row>
    <row r="12213" spans="1:8">
      <c r="A12213" s="23">
        <v>12210</v>
      </c>
      <c r="B12213" s="23">
        <v>2000</v>
      </c>
      <c r="C12213" s="23">
        <v>0.6</v>
      </c>
      <c r="D12213" s="23">
        <v>500</v>
      </c>
      <c r="E12213" s="23">
        <v>20</v>
      </c>
      <c r="F12213" s="23">
        <v>30</v>
      </c>
      <c r="G12213" s="23">
        <v>0</v>
      </c>
      <c r="H12213" s="25">
        <v>20.146089549999999</v>
      </c>
    </row>
    <row r="12214" spans="1:8">
      <c r="A12214" s="23">
        <v>12211</v>
      </c>
      <c r="B12214" s="23">
        <v>2000</v>
      </c>
      <c r="C12214" s="23">
        <v>0.6</v>
      </c>
      <c r="D12214" s="23">
        <v>500</v>
      </c>
      <c r="E12214" s="23">
        <v>20</v>
      </c>
      <c r="F12214" s="23">
        <v>30</v>
      </c>
      <c r="G12214" s="23">
        <v>5</v>
      </c>
      <c r="H12214" s="25">
        <v>17.869035719999999</v>
      </c>
    </row>
    <row r="12215" spans="1:8">
      <c r="A12215" s="23">
        <v>12212</v>
      </c>
      <c r="B12215" s="23">
        <v>2000</v>
      </c>
      <c r="C12215" s="23">
        <v>0.6</v>
      </c>
      <c r="D12215" s="23">
        <v>500</v>
      </c>
      <c r="E12215" s="23">
        <v>20</v>
      </c>
      <c r="F12215" s="23">
        <v>30</v>
      </c>
      <c r="G12215" s="23">
        <v>10</v>
      </c>
      <c r="H12215" s="25">
        <v>16.811405180000001</v>
      </c>
    </row>
    <row r="12216" spans="1:8">
      <c r="A12216" s="23">
        <v>12213</v>
      </c>
      <c r="B12216" s="23">
        <v>2000</v>
      </c>
      <c r="C12216" s="23">
        <v>0.6</v>
      </c>
      <c r="D12216" s="23">
        <v>500</v>
      </c>
      <c r="E12216" s="23">
        <v>20</v>
      </c>
      <c r="F12216" s="23">
        <v>30</v>
      </c>
      <c r="G12216" s="23">
        <v>40</v>
      </c>
      <c r="H12216" s="25">
        <v>14.465742110000001</v>
      </c>
    </row>
    <row r="12217" spans="1:8">
      <c r="A12217" s="23">
        <v>12214</v>
      </c>
      <c r="B12217" s="23">
        <v>2000</v>
      </c>
      <c r="C12217" s="23">
        <v>0.6</v>
      </c>
      <c r="D12217" s="23">
        <v>500</v>
      </c>
      <c r="E12217" s="23">
        <v>20</v>
      </c>
      <c r="F12217" s="23">
        <v>30</v>
      </c>
      <c r="G12217" s="23">
        <v>70</v>
      </c>
      <c r="H12217" s="25">
        <v>13.10523987</v>
      </c>
    </row>
    <row r="12218" spans="1:8">
      <c r="A12218" s="23">
        <v>12215</v>
      </c>
      <c r="B12218" s="23">
        <v>2000</v>
      </c>
      <c r="C12218" s="23">
        <v>0.6</v>
      </c>
      <c r="D12218" s="23">
        <v>500</v>
      </c>
      <c r="E12218" s="23">
        <v>20</v>
      </c>
      <c r="F12218" s="23">
        <v>30</v>
      </c>
      <c r="G12218" s="23">
        <v>100</v>
      </c>
      <c r="H12218" s="25">
        <v>12.10340309</v>
      </c>
    </row>
    <row r="12219" spans="1:8">
      <c r="A12219" s="23">
        <v>12216</v>
      </c>
      <c r="B12219" s="23">
        <v>2000</v>
      </c>
      <c r="C12219" s="23">
        <v>0.6</v>
      </c>
      <c r="D12219" s="23">
        <v>500</v>
      </c>
      <c r="E12219" s="23">
        <v>20</v>
      </c>
      <c r="F12219" s="23">
        <v>60</v>
      </c>
      <c r="G12219" s="23">
        <v>0</v>
      </c>
      <c r="H12219" s="25">
        <v>15.653337479999999</v>
      </c>
    </row>
    <row r="12220" spans="1:8">
      <c r="A12220" s="23">
        <v>12217</v>
      </c>
      <c r="B12220" s="23">
        <v>2000</v>
      </c>
      <c r="C12220" s="23">
        <v>0.6</v>
      </c>
      <c r="D12220" s="23">
        <v>500</v>
      </c>
      <c r="E12220" s="23">
        <v>20</v>
      </c>
      <c r="F12220" s="23">
        <v>60</v>
      </c>
      <c r="G12220" s="23">
        <v>5</v>
      </c>
      <c r="H12220" s="25">
        <v>12.84552193</v>
      </c>
    </row>
    <row r="12221" spans="1:8">
      <c r="A12221" s="23">
        <v>12218</v>
      </c>
      <c r="B12221" s="23">
        <v>2000</v>
      </c>
      <c r="C12221" s="23">
        <v>0.6</v>
      </c>
      <c r="D12221" s="23">
        <v>500</v>
      </c>
      <c r="E12221" s="23">
        <v>20</v>
      </c>
      <c r="F12221" s="23">
        <v>60</v>
      </c>
      <c r="G12221" s="23">
        <v>10</v>
      </c>
      <c r="H12221" s="25">
        <v>11.93618584</v>
      </c>
    </row>
    <row r="12222" spans="1:8">
      <c r="A12222" s="23">
        <v>12219</v>
      </c>
      <c r="B12222" s="23">
        <v>2000</v>
      </c>
      <c r="C12222" s="23">
        <v>0.6</v>
      </c>
      <c r="D12222" s="23">
        <v>500</v>
      </c>
      <c r="E12222" s="23">
        <v>20</v>
      </c>
      <c r="F12222" s="23">
        <v>60</v>
      </c>
      <c r="G12222" s="23">
        <v>40</v>
      </c>
      <c r="H12222" s="25">
        <v>10.402036669999999</v>
      </c>
    </row>
    <row r="12223" spans="1:8">
      <c r="A12223" s="23">
        <v>12220</v>
      </c>
      <c r="B12223" s="23">
        <v>2000</v>
      </c>
      <c r="C12223" s="23">
        <v>0.6</v>
      </c>
      <c r="D12223" s="23">
        <v>500</v>
      </c>
      <c r="E12223" s="23">
        <v>20</v>
      </c>
      <c r="F12223" s="23">
        <v>60</v>
      </c>
      <c r="G12223" s="23">
        <v>70</v>
      </c>
      <c r="H12223" s="25">
        <v>9.5821189879999995</v>
      </c>
    </row>
    <row r="12224" spans="1:8">
      <c r="A12224" s="23">
        <v>12221</v>
      </c>
      <c r="B12224" s="23">
        <v>2000</v>
      </c>
      <c r="C12224" s="23">
        <v>0.6</v>
      </c>
      <c r="D12224" s="23">
        <v>500</v>
      </c>
      <c r="E12224" s="23">
        <v>20</v>
      </c>
      <c r="F12224" s="23">
        <v>60</v>
      </c>
      <c r="G12224" s="23">
        <v>100</v>
      </c>
      <c r="H12224" s="25">
        <v>8.9692001339999994</v>
      </c>
    </row>
    <row r="12225" spans="1:8">
      <c r="A12225" s="23">
        <v>12222</v>
      </c>
      <c r="B12225" s="23">
        <v>2000</v>
      </c>
      <c r="C12225" s="23">
        <v>0.6</v>
      </c>
      <c r="D12225" s="23">
        <v>500</v>
      </c>
      <c r="E12225" s="23">
        <v>50</v>
      </c>
      <c r="F12225" s="23">
        <v>0</v>
      </c>
      <c r="G12225" s="23">
        <v>0</v>
      </c>
      <c r="H12225" s="25">
        <v>21.944971089999999</v>
      </c>
    </row>
    <row r="12226" spans="1:8">
      <c r="A12226" s="23">
        <v>12223</v>
      </c>
      <c r="B12226" s="23">
        <v>2000</v>
      </c>
      <c r="C12226" s="23">
        <v>0.6</v>
      </c>
      <c r="D12226" s="23">
        <v>500</v>
      </c>
      <c r="E12226" s="23">
        <v>50</v>
      </c>
      <c r="F12226" s="23">
        <v>0</v>
      </c>
      <c r="G12226" s="23">
        <v>5</v>
      </c>
      <c r="H12226" s="25">
        <v>19.50666618</v>
      </c>
    </row>
    <row r="12227" spans="1:8">
      <c r="A12227" s="23">
        <v>12224</v>
      </c>
      <c r="B12227" s="23">
        <v>2000</v>
      </c>
      <c r="C12227" s="23">
        <v>0.6</v>
      </c>
      <c r="D12227" s="23">
        <v>500</v>
      </c>
      <c r="E12227" s="23">
        <v>50</v>
      </c>
      <c r="F12227" s="23">
        <v>0</v>
      </c>
      <c r="G12227" s="23">
        <v>10</v>
      </c>
      <c r="H12227" s="25">
        <v>18.34225082</v>
      </c>
    </row>
    <row r="12228" spans="1:8">
      <c r="A12228" s="23">
        <v>12225</v>
      </c>
      <c r="B12228" s="23">
        <v>2000</v>
      </c>
      <c r="C12228" s="23">
        <v>0.6</v>
      </c>
      <c r="D12228" s="23">
        <v>500</v>
      </c>
      <c r="E12228" s="23">
        <v>50</v>
      </c>
      <c r="F12228" s="23">
        <v>0</v>
      </c>
      <c r="G12228" s="23">
        <v>40</v>
      </c>
      <c r="H12228" s="25">
        <v>16.10797882</v>
      </c>
    </row>
    <row r="12229" spans="1:8">
      <c r="A12229" s="23">
        <v>12226</v>
      </c>
      <c r="B12229" s="23">
        <v>2000</v>
      </c>
      <c r="C12229" s="23">
        <v>0.6</v>
      </c>
      <c r="D12229" s="23">
        <v>500</v>
      </c>
      <c r="E12229" s="23">
        <v>50</v>
      </c>
      <c r="F12229" s="23">
        <v>0</v>
      </c>
      <c r="G12229" s="23">
        <v>70</v>
      </c>
      <c r="H12229" s="25">
        <v>14.55185318</v>
      </c>
    </row>
    <row r="12230" spans="1:8">
      <c r="A12230" s="23">
        <v>12227</v>
      </c>
      <c r="B12230" s="23">
        <v>2000</v>
      </c>
      <c r="C12230" s="23">
        <v>0.6</v>
      </c>
      <c r="D12230" s="23">
        <v>500</v>
      </c>
      <c r="E12230" s="23">
        <v>50</v>
      </c>
      <c r="F12230" s="23">
        <v>0</v>
      </c>
      <c r="G12230" s="23">
        <v>100</v>
      </c>
      <c r="H12230" s="25">
        <v>13.364233970000001</v>
      </c>
    </row>
    <row r="12231" spans="1:8">
      <c r="A12231" s="23">
        <v>12228</v>
      </c>
      <c r="B12231" s="23">
        <v>2000</v>
      </c>
      <c r="C12231" s="23">
        <v>0.6</v>
      </c>
      <c r="D12231" s="23">
        <v>500</v>
      </c>
      <c r="E12231" s="23">
        <v>50</v>
      </c>
      <c r="F12231" s="23">
        <v>30</v>
      </c>
      <c r="G12231" s="23">
        <v>0</v>
      </c>
      <c r="H12231" s="25">
        <v>20.485246660000001</v>
      </c>
    </row>
    <row r="12232" spans="1:8">
      <c r="A12232" s="23">
        <v>12229</v>
      </c>
      <c r="B12232" s="23">
        <v>2000</v>
      </c>
      <c r="C12232" s="23">
        <v>0.6</v>
      </c>
      <c r="D12232" s="23">
        <v>500</v>
      </c>
      <c r="E12232" s="23">
        <v>50</v>
      </c>
      <c r="F12232" s="23">
        <v>30</v>
      </c>
      <c r="G12232" s="23">
        <v>5</v>
      </c>
      <c r="H12232" s="25">
        <v>18.148155209999999</v>
      </c>
    </row>
    <row r="12233" spans="1:8">
      <c r="A12233" s="23">
        <v>12230</v>
      </c>
      <c r="B12233" s="23">
        <v>2000</v>
      </c>
      <c r="C12233" s="23">
        <v>0.6</v>
      </c>
      <c r="D12233" s="23">
        <v>500</v>
      </c>
      <c r="E12233" s="23">
        <v>50</v>
      </c>
      <c r="F12233" s="23">
        <v>30</v>
      </c>
      <c r="G12233" s="23">
        <v>10</v>
      </c>
      <c r="H12233" s="25">
        <v>17.058656689999999</v>
      </c>
    </row>
    <row r="12234" spans="1:8">
      <c r="A12234" s="23">
        <v>12231</v>
      </c>
      <c r="B12234" s="23">
        <v>2000</v>
      </c>
      <c r="C12234" s="23">
        <v>0.6</v>
      </c>
      <c r="D12234" s="23">
        <v>500</v>
      </c>
      <c r="E12234" s="23">
        <v>50</v>
      </c>
      <c r="F12234" s="23">
        <v>30</v>
      </c>
      <c r="G12234" s="23">
        <v>40</v>
      </c>
      <c r="H12234" s="25">
        <v>14.703845019999999</v>
      </c>
    </row>
    <row r="12235" spans="1:8">
      <c r="A12235" s="23">
        <v>12232</v>
      </c>
      <c r="B12235" s="23">
        <v>2000</v>
      </c>
      <c r="C12235" s="23">
        <v>0.6</v>
      </c>
      <c r="D12235" s="23">
        <v>500</v>
      </c>
      <c r="E12235" s="23">
        <v>50</v>
      </c>
      <c r="F12235" s="23">
        <v>30</v>
      </c>
      <c r="G12235" s="23">
        <v>70</v>
      </c>
      <c r="H12235" s="25">
        <v>13.29254437</v>
      </c>
    </row>
    <row r="12236" spans="1:8">
      <c r="A12236" s="23">
        <v>12233</v>
      </c>
      <c r="B12236" s="23">
        <v>2000</v>
      </c>
      <c r="C12236" s="23">
        <v>0.6</v>
      </c>
      <c r="D12236" s="23">
        <v>500</v>
      </c>
      <c r="E12236" s="23">
        <v>50</v>
      </c>
      <c r="F12236" s="23">
        <v>30</v>
      </c>
      <c r="G12236" s="23">
        <v>100</v>
      </c>
      <c r="H12236" s="25">
        <v>12.257158280000001</v>
      </c>
    </row>
    <row r="12237" spans="1:8">
      <c r="A12237" s="23">
        <v>12234</v>
      </c>
      <c r="B12237" s="23">
        <v>2000</v>
      </c>
      <c r="C12237" s="23">
        <v>0.6</v>
      </c>
      <c r="D12237" s="23">
        <v>500</v>
      </c>
      <c r="E12237" s="23">
        <v>50</v>
      </c>
      <c r="F12237" s="23">
        <v>60</v>
      </c>
      <c r="G12237" s="23">
        <v>0</v>
      </c>
      <c r="H12237" s="25">
        <v>15.870870589999999</v>
      </c>
    </row>
    <row r="12238" spans="1:8">
      <c r="A12238" s="23">
        <v>12235</v>
      </c>
      <c r="B12238" s="23">
        <v>2000</v>
      </c>
      <c r="C12238" s="23">
        <v>0.6</v>
      </c>
      <c r="D12238" s="23">
        <v>500</v>
      </c>
      <c r="E12238" s="23">
        <v>50</v>
      </c>
      <c r="F12238" s="23">
        <v>60</v>
      </c>
      <c r="G12238" s="23">
        <v>5</v>
      </c>
      <c r="H12238" s="25">
        <v>13.02988815</v>
      </c>
    </row>
    <row r="12239" spans="1:8">
      <c r="A12239" s="23">
        <v>12236</v>
      </c>
      <c r="B12239" s="23">
        <v>2000</v>
      </c>
      <c r="C12239" s="23">
        <v>0.6</v>
      </c>
      <c r="D12239" s="23">
        <v>500</v>
      </c>
      <c r="E12239" s="23">
        <v>50</v>
      </c>
      <c r="F12239" s="23">
        <v>60</v>
      </c>
      <c r="G12239" s="23">
        <v>10</v>
      </c>
      <c r="H12239" s="25">
        <v>12.09277153</v>
      </c>
    </row>
    <row r="12240" spans="1:8">
      <c r="A12240" s="23">
        <v>12237</v>
      </c>
      <c r="B12240" s="23">
        <v>2000</v>
      </c>
      <c r="C12240" s="23">
        <v>0.6</v>
      </c>
      <c r="D12240" s="23">
        <v>500</v>
      </c>
      <c r="E12240" s="23">
        <v>50</v>
      </c>
      <c r="F12240" s="23">
        <v>60</v>
      </c>
      <c r="G12240" s="23">
        <v>40</v>
      </c>
      <c r="H12240" s="25">
        <v>10.51393223</v>
      </c>
    </row>
    <row r="12241" spans="1:8">
      <c r="A12241" s="23">
        <v>12238</v>
      </c>
      <c r="B12241" s="23">
        <v>2000</v>
      </c>
      <c r="C12241" s="23">
        <v>0.6</v>
      </c>
      <c r="D12241" s="23">
        <v>500</v>
      </c>
      <c r="E12241" s="23">
        <v>50</v>
      </c>
      <c r="F12241" s="23">
        <v>60</v>
      </c>
      <c r="G12241" s="23">
        <v>70</v>
      </c>
      <c r="H12241" s="25">
        <v>9.6731805800000004</v>
      </c>
    </row>
    <row r="12242" spans="1:8">
      <c r="A12242" s="23">
        <v>12239</v>
      </c>
      <c r="B12242" s="23">
        <v>2000</v>
      </c>
      <c r="C12242" s="23">
        <v>0.6</v>
      </c>
      <c r="D12242" s="23">
        <v>500</v>
      </c>
      <c r="E12242" s="23">
        <v>50</v>
      </c>
      <c r="F12242" s="23">
        <v>60</v>
      </c>
      <c r="G12242" s="23">
        <v>100</v>
      </c>
      <c r="H12242" s="25">
        <v>9.0458183289999994</v>
      </c>
    </row>
    <row r="12243" spans="1:8">
      <c r="A12243" s="23">
        <v>12240</v>
      </c>
      <c r="B12243" s="23">
        <v>2000</v>
      </c>
      <c r="C12243" s="23">
        <v>0.6</v>
      </c>
      <c r="D12243" s="23">
        <v>1000</v>
      </c>
      <c r="E12243" s="23">
        <v>1</v>
      </c>
      <c r="F12243" s="23">
        <v>0</v>
      </c>
      <c r="G12243" s="23">
        <v>0</v>
      </c>
      <c r="H12243" s="25">
        <v>14.343467710000001</v>
      </c>
    </row>
    <row r="12244" spans="1:8">
      <c r="A12244" s="23">
        <v>12241</v>
      </c>
      <c r="B12244" s="23">
        <v>2000</v>
      </c>
      <c r="C12244" s="23">
        <v>0.6</v>
      </c>
      <c r="D12244" s="23">
        <v>1000</v>
      </c>
      <c r="E12244" s="23">
        <v>1</v>
      </c>
      <c r="F12244" s="23">
        <v>0</v>
      </c>
      <c r="G12244" s="23">
        <v>5</v>
      </c>
      <c r="H12244" s="25">
        <v>13.09559155</v>
      </c>
    </row>
    <row r="12245" spans="1:8">
      <c r="A12245" s="23">
        <v>12242</v>
      </c>
      <c r="B12245" s="23">
        <v>2000</v>
      </c>
      <c r="C12245" s="23">
        <v>0.6</v>
      </c>
      <c r="D12245" s="23">
        <v>1000</v>
      </c>
      <c r="E12245" s="23">
        <v>1</v>
      </c>
      <c r="F12245" s="23">
        <v>0</v>
      </c>
      <c r="G12245" s="23">
        <v>10</v>
      </c>
      <c r="H12245" s="25">
        <v>12.5613718</v>
      </c>
    </row>
    <row r="12246" spans="1:8">
      <c r="A12246" s="23">
        <v>12243</v>
      </c>
      <c r="B12246" s="23">
        <v>2000</v>
      </c>
      <c r="C12246" s="23">
        <v>0.6</v>
      </c>
      <c r="D12246" s="23">
        <v>1000</v>
      </c>
      <c r="E12246" s="23">
        <v>1</v>
      </c>
      <c r="F12246" s="23">
        <v>0</v>
      </c>
      <c r="G12246" s="23">
        <v>40</v>
      </c>
      <c r="H12246" s="25">
        <v>11.51189804</v>
      </c>
    </row>
    <row r="12247" spans="1:8">
      <c r="A12247" s="23">
        <v>12244</v>
      </c>
      <c r="B12247" s="23">
        <v>2000</v>
      </c>
      <c r="C12247" s="23">
        <v>0.6</v>
      </c>
      <c r="D12247" s="23">
        <v>1000</v>
      </c>
      <c r="E12247" s="23">
        <v>1</v>
      </c>
      <c r="F12247" s="23">
        <v>0</v>
      </c>
      <c r="G12247" s="23">
        <v>70</v>
      </c>
      <c r="H12247" s="25">
        <v>10.84123802</v>
      </c>
    </row>
    <row r="12248" spans="1:8">
      <c r="A12248" s="23">
        <v>12245</v>
      </c>
      <c r="B12248" s="23">
        <v>2000</v>
      </c>
      <c r="C12248" s="23">
        <v>0.6</v>
      </c>
      <c r="D12248" s="23">
        <v>1000</v>
      </c>
      <c r="E12248" s="23">
        <v>1</v>
      </c>
      <c r="F12248" s="23">
        <v>0</v>
      </c>
      <c r="G12248" s="23">
        <v>100</v>
      </c>
      <c r="H12248" s="25">
        <v>10.313488960000001</v>
      </c>
    </row>
    <row r="12249" spans="1:8">
      <c r="A12249" s="23">
        <v>12246</v>
      </c>
      <c r="B12249" s="23">
        <v>2000</v>
      </c>
      <c r="C12249" s="23">
        <v>0.6</v>
      </c>
      <c r="D12249" s="23">
        <v>1000</v>
      </c>
      <c r="E12249" s="23">
        <v>1</v>
      </c>
      <c r="F12249" s="23">
        <v>30</v>
      </c>
      <c r="G12249" s="23">
        <v>0</v>
      </c>
      <c r="H12249" s="25">
        <v>13.83633328</v>
      </c>
    </row>
    <row r="12250" spans="1:8">
      <c r="A12250" s="23">
        <v>12247</v>
      </c>
      <c r="B12250" s="23">
        <v>2000</v>
      </c>
      <c r="C12250" s="23">
        <v>0.6</v>
      </c>
      <c r="D12250" s="23">
        <v>1000</v>
      </c>
      <c r="E12250" s="23">
        <v>1</v>
      </c>
      <c r="F12250" s="23">
        <v>30</v>
      </c>
      <c r="G12250" s="23">
        <v>5</v>
      </c>
      <c r="H12250" s="25">
        <v>12.49943352</v>
      </c>
    </row>
    <row r="12251" spans="1:8">
      <c r="A12251" s="23">
        <v>12248</v>
      </c>
      <c r="B12251" s="23">
        <v>2000</v>
      </c>
      <c r="C12251" s="23">
        <v>0.6</v>
      </c>
      <c r="D12251" s="23">
        <v>1000</v>
      </c>
      <c r="E12251" s="23">
        <v>1</v>
      </c>
      <c r="F12251" s="23">
        <v>30</v>
      </c>
      <c r="G12251" s="23">
        <v>10</v>
      </c>
      <c r="H12251" s="25">
        <v>11.94312096</v>
      </c>
    </row>
    <row r="12252" spans="1:8">
      <c r="A12252" s="23">
        <v>12249</v>
      </c>
      <c r="B12252" s="23">
        <v>2000</v>
      </c>
      <c r="C12252" s="23">
        <v>0.6</v>
      </c>
      <c r="D12252" s="23">
        <v>1000</v>
      </c>
      <c r="E12252" s="23">
        <v>1</v>
      </c>
      <c r="F12252" s="23">
        <v>30</v>
      </c>
      <c r="G12252" s="23">
        <v>40</v>
      </c>
      <c r="H12252" s="25">
        <v>10.86717606</v>
      </c>
    </row>
    <row r="12253" spans="1:8">
      <c r="A12253" s="23">
        <v>12250</v>
      </c>
      <c r="B12253" s="23">
        <v>2000</v>
      </c>
      <c r="C12253" s="23">
        <v>0.6</v>
      </c>
      <c r="D12253" s="23">
        <v>1000</v>
      </c>
      <c r="E12253" s="23">
        <v>1</v>
      </c>
      <c r="F12253" s="23">
        <v>30</v>
      </c>
      <c r="G12253" s="23">
        <v>70</v>
      </c>
      <c r="H12253" s="25">
        <v>10.22725868</v>
      </c>
    </row>
    <row r="12254" spans="1:8">
      <c r="A12254" s="23">
        <v>12251</v>
      </c>
      <c r="B12254" s="23">
        <v>2000</v>
      </c>
      <c r="C12254" s="23">
        <v>0.6</v>
      </c>
      <c r="D12254" s="23">
        <v>1000</v>
      </c>
      <c r="E12254" s="23">
        <v>1</v>
      </c>
      <c r="F12254" s="23">
        <v>30</v>
      </c>
      <c r="G12254" s="23">
        <v>100</v>
      </c>
      <c r="H12254" s="25">
        <v>9.6723270419999992</v>
      </c>
    </row>
    <row r="12255" spans="1:8">
      <c r="A12255" s="23">
        <v>12252</v>
      </c>
      <c r="B12255" s="23">
        <v>2000</v>
      </c>
      <c r="C12255" s="23">
        <v>0.6</v>
      </c>
      <c r="D12255" s="23">
        <v>1000</v>
      </c>
      <c r="E12255" s="23">
        <v>1</v>
      </c>
      <c r="F12255" s="23">
        <v>60</v>
      </c>
      <c r="G12255" s="23">
        <v>0</v>
      </c>
      <c r="H12255" s="25">
        <v>11.83463574</v>
      </c>
    </row>
    <row r="12256" spans="1:8">
      <c r="A12256" s="23">
        <v>12253</v>
      </c>
      <c r="B12256" s="23">
        <v>2000</v>
      </c>
      <c r="C12256" s="23">
        <v>0.6</v>
      </c>
      <c r="D12256" s="23">
        <v>1000</v>
      </c>
      <c r="E12256" s="23">
        <v>1</v>
      </c>
      <c r="F12256" s="23">
        <v>60</v>
      </c>
      <c r="G12256" s="23">
        <v>5</v>
      </c>
      <c r="H12256" s="25">
        <v>9.9972066880000003</v>
      </c>
    </row>
    <row r="12257" spans="1:8">
      <c r="A12257" s="23">
        <v>12254</v>
      </c>
      <c r="B12257" s="23">
        <v>2000</v>
      </c>
      <c r="C12257" s="23">
        <v>0.6</v>
      </c>
      <c r="D12257" s="23">
        <v>1000</v>
      </c>
      <c r="E12257" s="23">
        <v>1</v>
      </c>
      <c r="F12257" s="23">
        <v>60</v>
      </c>
      <c r="G12257" s="23">
        <v>10</v>
      </c>
      <c r="H12257" s="25">
        <v>9.4393911359999993</v>
      </c>
    </row>
    <row r="12258" spans="1:8">
      <c r="A12258" s="23">
        <v>12255</v>
      </c>
      <c r="B12258" s="23">
        <v>2000</v>
      </c>
      <c r="C12258" s="23">
        <v>0.6</v>
      </c>
      <c r="D12258" s="23">
        <v>1000</v>
      </c>
      <c r="E12258" s="23">
        <v>1</v>
      </c>
      <c r="F12258" s="23">
        <v>60</v>
      </c>
      <c r="G12258" s="23">
        <v>40</v>
      </c>
      <c r="H12258" s="25">
        <v>8.5007667540000007</v>
      </c>
    </row>
    <row r="12259" spans="1:8">
      <c r="A12259" s="23">
        <v>12256</v>
      </c>
      <c r="B12259" s="23">
        <v>2000</v>
      </c>
      <c r="C12259" s="23">
        <v>0.6</v>
      </c>
      <c r="D12259" s="23">
        <v>1000</v>
      </c>
      <c r="E12259" s="23">
        <v>1</v>
      </c>
      <c r="F12259" s="23">
        <v>60</v>
      </c>
      <c r="G12259" s="23">
        <v>70</v>
      </c>
      <c r="H12259" s="25">
        <v>7.9601316449999997</v>
      </c>
    </row>
    <row r="12260" spans="1:8">
      <c r="A12260" s="23">
        <v>12257</v>
      </c>
      <c r="B12260" s="23">
        <v>2000</v>
      </c>
      <c r="C12260" s="23">
        <v>0.6</v>
      </c>
      <c r="D12260" s="23">
        <v>1000</v>
      </c>
      <c r="E12260" s="23">
        <v>1</v>
      </c>
      <c r="F12260" s="23">
        <v>60</v>
      </c>
      <c r="G12260" s="23">
        <v>100</v>
      </c>
      <c r="H12260" s="25">
        <v>7.5208768839999998</v>
      </c>
    </row>
    <row r="12261" spans="1:8">
      <c r="A12261" s="23">
        <v>12258</v>
      </c>
      <c r="B12261" s="23">
        <v>2000</v>
      </c>
      <c r="C12261" s="23">
        <v>0.6</v>
      </c>
      <c r="D12261" s="23">
        <v>1000</v>
      </c>
      <c r="E12261" s="23">
        <v>5</v>
      </c>
      <c r="F12261" s="23">
        <v>0</v>
      </c>
      <c r="G12261" s="23">
        <v>0</v>
      </c>
      <c r="H12261" s="25">
        <v>20.8198452</v>
      </c>
    </row>
    <row r="12262" spans="1:8">
      <c r="A12262" s="23">
        <v>12259</v>
      </c>
      <c r="B12262" s="23">
        <v>2000</v>
      </c>
      <c r="C12262" s="23">
        <v>0.6</v>
      </c>
      <c r="D12262" s="23">
        <v>1000</v>
      </c>
      <c r="E12262" s="23">
        <v>5</v>
      </c>
      <c r="F12262" s="23">
        <v>0</v>
      </c>
      <c r="G12262" s="23">
        <v>5</v>
      </c>
      <c r="H12262" s="25">
        <v>18.590778350000001</v>
      </c>
    </row>
    <row r="12263" spans="1:8">
      <c r="A12263" s="23">
        <v>12260</v>
      </c>
      <c r="B12263" s="23">
        <v>2000</v>
      </c>
      <c r="C12263" s="23">
        <v>0.6</v>
      </c>
      <c r="D12263" s="23">
        <v>1000</v>
      </c>
      <c r="E12263" s="23">
        <v>5</v>
      </c>
      <c r="F12263" s="23">
        <v>0</v>
      </c>
      <c r="G12263" s="23">
        <v>10</v>
      </c>
      <c r="H12263" s="25">
        <v>17.461502079999999</v>
      </c>
    </row>
    <row r="12264" spans="1:8">
      <c r="A12264" s="23">
        <v>12261</v>
      </c>
      <c r="B12264" s="23">
        <v>2000</v>
      </c>
      <c r="C12264" s="23">
        <v>0.6</v>
      </c>
      <c r="D12264" s="23">
        <v>1000</v>
      </c>
      <c r="E12264" s="23">
        <v>5</v>
      </c>
      <c r="F12264" s="23">
        <v>0</v>
      </c>
      <c r="G12264" s="23">
        <v>40</v>
      </c>
      <c r="H12264" s="25">
        <v>15.32545281</v>
      </c>
    </row>
    <row r="12265" spans="1:8">
      <c r="A12265" s="23">
        <v>12262</v>
      </c>
      <c r="B12265" s="23">
        <v>2000</v>
      </c>
      <c r="C12265" s="23">
        <v>0.6</v>
      </c>
      <c r="D12265" s="23">
        <v>1000</v>
      </c>
      <c r="E12265" s="23">
        <v>5</v>
      </c>
      <c r="F12265" s="23">
        <v>0</v>
      </c>
      <c r="G12265" s="23">
        <v>70</v>
      </c>
      <c r="H12265" s="25">
        <v>14.143270490000001</v>
      </c>
    </row>
    <row r="12266" spans="1:8">
      <c r="A12266" s="23">
        <v>12263</v>
      </c>
      <c r="B12266" s="23">
        <v>2000</v>
      </c>
      <c r="C12266" s="23">
        <v>0.6</v>
      </c>
      <c r="D12266" s="23">
        <v>1000</v>
      </c>
      <c r="E12266" s="23">
        <v>5</v>
      </c>
      <c r="F12266" s="23">
        <v>0</v>
      </c>
      <c r="G12266" s="23">
        <v>100</v>
      </c>
      <c r="H12266" s="25">
        <v>13.226201059999999</v>
      </c>
    </row>
    <row r="12267" spans="1:8">
      <c r="A12267" s="23">
        <v>12264</v>
      </c>
      <c r="B12267" s="23">
        <v>2000</v>
      </c>
      <c r="C12267" s="23">
        <v>0.6</v>
      </c>
      <c r="D12267" s="23">
        <v>1000</v>
      </c>
      <c r="E12267" s="23">
        <v>5</v>
      </c>
      <c r="F12267" s="23">
        <v>30</v>
      </c>
      <c r="G12267" s="23">
        <v>0</v>
      </c>
      <c r="H12267" s="25">
        <v>19.573572160000001</v>
      </c>
    </row>
    <row r="12268" spans="1:8">
      <c r="A12268" s="23">
        <v>12265</v>
      </c>
      <c r="B12268" s="23">
        <v>2000</v>
      </c>
      <c r="C12268" s="23">
        <v>0.6</v>
      </c>
      <c r="D12268" s="23">
        <v>1000</v>
      </c>
      <c r="E12268" s="23">
        <v>5</v>
      </c>
      <c r="F12268" s="23">
        <v>30</v>
      </c>
      <c r="G12268" s="23">
        <v>5</v>
      </c>
      <c r="H12268" s="25">
        <v>17.287334439999999</v>
      </c>
    </row>
    <row r="12269" spans="1:8">
      <c r="A12269" s="23">
        <v>12266</v>
      </c>
      <c r="B12269" s="23">
        <v>2000</v>
      </c>
      <c r="C12269" s="23">
        <v>0.6</v>
      </c>
      <c r="D12269" s="23">
        <v>1000</v>
      </c>
      <c r="E12269" s="23">
        <v>5</v>
      </c>
      <c r="F12269" s="23">
        <v>30</v>
      </c>
      <c r="G12269" s="23">
        <v>10</v>
      </c>
      <c r="H12269" s="25">
        <v>16.227344510000002</v>
      </c>
    </row>
    <row r="12270" spans="1:8">
      <c r="A12270" s="23">
        <v>12267</v>
      </c>
      <c r="B12270" s="23">
        <v>2000</v>
      </c>
      <c r="C12270" s="23">
        <v>0.6</v>
      </c>
      <c r="D12270" s="23">
        <v>1000</v>
      </c>
      <c r="E12270" s="23">
        <v>5</v>
      </c>
      <c r="F12270" s="23">
        <v>30</v>
      </c>
      <c r="G12270" s="23">
        <v>40</v>
      </c>
      <c r="H12270" s="25">
        <v>14.2541914</v>
      </c>
    </row>
    <row r="12271" spans="1:8">
      <c r="A12271" s="23">
        <v>12268</v>
      </c>
      <c r="B12271" s="23">
        <v>2000</v>
      </c>
      <c r="C12271" s="23">
        <v>0.6</v>
      </c>
      <c r="D12271" s="23">
        <v>1000</v>
      </c>
      <c r="E12271" s="23">
        <v>5</v>
      </c>
      <c r="F12271" s="23">
        <v>30</v>
      </c>
      <c r="G12271" s="23">
        <v>70</v>
      </c>
      <c r="H12271" s="25">
        <v>13.16065884</v>
      </c>
    </row>
    <row r="12272" spans="1:8">
      <c r="A12272" s="23">
        <v>12269</v>
      </c>
      <c r="B12272" s="23">
        <v>2000</v>
      </c>
      <c r="C12272" s="23">
        <v>0.6</v>
      </c>
      <c r="D12272" s="23">
        <v>1000</v>
      </c>
      <c r="E12272" s="23">
        <v>5</v>
      </c>
      <c r="F12272" s="23">
        <v>30</v>
      </c>
      <c r="G12272" s="23">
        <v>100</v>
      </c>
      <c r="H12272" s="25">
        <v>12.08367825</v>
      </c>
    </row>
    <row r="12273" spans="1:8">
      <c r="A12273" s="23">
        <v>12270</v>
      </c>
      <c r="B12273" s="23">
        <v>2000</v>
      </c>
      <c r="C12273" s="23">
        <v>0.6</v>
      </c>
      <c r="D12273" s="23">
        <v>1000</v>
      </c>
      <c r="E12273" s="23">
        <v>5</v>
      </c>
      <c r="F12273" s="23">
        <v>60</v>
      </c>
      <c r="G12273" s="23">
        <v>0</v>
      </c>
      <c r="H12273" s="25">
        <v>15.221832279999999</v>
      </c>
    </row>
    <row r="12274" spans="1:8">
      <c r="A12274" s="23">
        <v>12271</v>
      </c>
      <c r="B12274" s="23">
        <v>2000</v>
      </c>
      <c r="C12274" s="23">
        <v>0.6</v>
      </c>
      <c r="D12274" s="23">
        <v>1000</v>
      </c>
      <c r="E12274" s="23">
        <v>5</v>
      </c>
      <c r="F12274" s="23">
        <v>60</v>
      </c>
      <c r="G12274" s="23">
        <v>5</v>
      </c>
      <c r="H12274" s="25">
        <v>12.94970226</v>
      </c>
    </row>
    <row r="12275" spans="1:8">
      <c r="A12275" s="23">
        <v>12272</v>
      </c>
      <c r="B12275" s="23">
        <v>2000</v>
      </c>
      <c r="C12275" s="23">
        <v>0.6</v>
      </c>
      <c r="D12275" s="23">
        <v>1000</v>
      </c>
      <c r="E12275" s="23">
        <v>5</v>
      </c>
      <c r="F12275" s="23">
        <v>60</v>
      </c>
      <c r="G12275" s="23">
        <v>10</v>
      </c>
      <c r="H12275" s="25">
        <v>11.8787632</v>
      </c>
    </row>
    <row r="12276" spans="1:8">
      <c r="A12276" s="23">
        <v>12273</v>
      </c>
      <c r="B12276" s="23">
        <v>2000</v>
      </c>
      <c r="C12276" s="23">
        <v>0.6</v>
      </c>
      <c r="D12276" s="23">
        <v>1000</v>
      </c>
      <c r="E12276" s="23">
        <v>5</v>
      </c>
      <c r="F12276" s="23">
        <v>60</v>
      </c>
      <c r="G12276" s="23">
        <v>40</v>
      </c>
      <c r="H12276" s="25">
        <v>10.19276047</v>
      </c>
    </row>
    <row r="12277" spans="1:8">
      <c r="A12277" s="23">
        <v>12274</v>
      </c>
      <c r="B12277" s="23">
        <v>2000</v>
      </c>
      <c r="C12277" s="23">
        <v>0.6</v>
      </c>
      <c r="D12277" s="23">
        <v>1000</v>
      </c>
      <c r="E12277" s="23">
        <v>5</v>
      </c>
      <c r="F12277" s="23">
        <v>60</v>
      </c>
      <c r="G12277" s="23">
        <v>70</v>
      </c>
      <c r="H12277" s="25">
        <v>9.3175945280000008</v>
      </c>
    </row>
    <row r="12278" spans="1:8">
      <c r="A12278" s="23">
        <v>12275</v>
      </c>
      <c r="B12278" s="23">
        <v>2000</v>
      </c>
      <c r="C12278" s="23">
        <v>0.6</v>
      </c>
      <c r="D12278" s="23">
        <v>1000</v>
      </c>
      <c r="E12278" s="23">
        <v>5</v>
      </c>
      <c r="F12278" s="23">
        <v>60</v>
      </c>
      <c r="G12278" s="23">
        <v>100</v>
      </c>
      <c r="H12278" s="25">
        <v>8.6743793490000005</v>
      </c>
    </row>
    <row r="12279" spans="1:8">
      <c r="A12279" s="23">
        <v>12276</v>
      </c>
      <c r="B12279" s="23">
        <v>2000</v>
      </c>
      <c r="C12279" s="23">
        <v>0.6</v>
      </c>
      <c r="D12279" s="23">
        <v>1000</v>
      </c>
      <c r="E12279" s="23">
        <v>10</v>
      </c>
      <c r="F12279" s="23">
        <v>0</v>
      </c>
      <c r="G12279" s="23">
        <v>0</v>
      </c>
      <c r="H12279" s="25">
        <v>21.521926879999999</v>
      </c>
    </row>
    <row r="12280" spans="1:8">
      <c r="A12280" s="23">
        <v>12277</v>
      </c>
      <c r="B12280" s="23">
        <v>2000</v>
      </c>
      <c r="C12280" s="23">
        <v>0.6</v>
      </c>
      <c r="D12280" s="23">
        <v>1000</v>
      </c>
      <c r="E12280" s="23">
        <v>10</v>
      </c>
      <c r="F12280" s="23">
        <v>0</v>
      </c>
      <c r="G12280" s="23">
        <v>5</v>
      </c>
      <c r="H12280" s="25">
        <v>19.157930369999999</v>
      </c>
    </row>
    <row r="12281" spans="1:8">
      <c r="A12281" s="23">
        <v>12278</v>
      </c>
      <c r="B12281" s="23">
        <v>2000</v>
      </c>
      <c r="C12281" s="23">
        <v>0.6</v>
      </c>
      <c r="D12281" s="23">
        <v>1000</v>
      </c>
      <c r="E12281" s="23">
        <v>10</v>
      </c>
      <c r="F12281" s="23">
        <v>0</v>
      </c>
      <c r="G12281" s="23">
        <v>10</v>
      </c>
      <c r="H12281" s="25">
        <v>18.035873410000001</v>
      </c>
    </row>
    <row r="12282" spans="1:8">
      <c r="A12282" s="23">
        <v>12279</v>
      </c>
      <c r="B12282" s="23">
        <v>2000</v>
      </c>
      <c r="C12282" s="23">
        <v>0.6</v>
      </c>
      <c r="D12282" s="23">
        <v>1000</v>
      </c>
      <c r="E12282" s="23">
        <v>10</v>
      </c>
      <c r="F12282" s="23">
        <v>0</v>
      </c>
      <c r="G12282" s="23">
        <v>40</v>
      </c>
      <c r="H12282" s="25">
        <v>15.871139530000001</v>
      </c>
    </row>
    <row r="12283" spans="1:8">
      <c r="A12283" s="23">
        <v>12280</v>
      </c>
      <c r="B12283" s="23">
        <v>2000</v>
      </c>
      <c r="C12283" s="23">
        <v>0.6</v>
      </c>
      <c r="D12283" s="23">
        <v>1000</v>
      </c>
      <c r="E12283" s="23">
        <v>10</v>
      </c>
      <c r="F12283" s="23">
        <v>0</v>
      </c>
      <c r="G12283" s="23">
        <v>70</v>
      </c>
      <c r="H12283" s="25">
        <v>14.312378880000001</v>
      </c>
    </row>
    <row r="12284" spans="1:8">
      <c r="A12284" s="23">
        <v>12281</v>
      </c>
      <c r="B12284" s="23">
        <v>2000</v>
      </c>
      <c r="C12284" s="23">
        <v>0.6</v>
      </c>
      <c r="D12284" s="23">
        <v>1000</v>
      </c>
      <c r="E12284" s="23">
        <v>10</v>
      </c>
      <c r="F12284" s="23">
        <v>0</v>
      </c>
      <c r="G12284" s="23">
        <v>100</v>
      </c>
      <c r="H12284" s="25">
        <v>13.169279100000001</v>
      </c>
    </row>
    <row r="12285" spans="1:8">
      <c r="A12285" s="23">
        <v>12282</v>
      </c>
      <c r="B12285" s="23">
        <v>2000</v>
      </c>
      <c r="C12285" s="23">
        <v>0.6</v>
      </c>
      <c r="D12285" s="23">
        <v>1000</v>
      </c>
      <c r="E12285" s="23">
        <v>10</v>
      </c>
      <c r="F12285" s="23">
        <v>30</v>
      </c>
      <c r="G12285" s="23">
        <v>0</v>
      </c>
      <c r="H12285" s="25">
        <v>20.124671939999999</v>
      </c>
    </row>
    <row r="12286" spans="1:8">
      <c r="A12286" s="23">
        <v>12283</v>
      </c>
      <c r="B12286" s="23">
        <v>2000</v>
      </c>
      <c r="C12286" s="23">
        <v>0.6</v>
      </c>
      <c r="D12286" s="23">
        <v>1000</v>
      </c>
      <c r="E12286" s="23">
        <v>10</v>
      </c>
      <c r="F12286" s="23">
        <v>30</v>
      </c>
      <c r="G12286" s="23">
        <v>5</v>
      </c>
      <c r="H12286" s="25">
        <v>17.853290560000001</v>
      </c>
    </row>
    <row r="12287" spans="1:8">
      <c r="A12287" s="23">
        <v>12284</v>
      </c>
      <c r="B12287" s="23">
        <v>2000</v>
      </c>
      <c r="C12287" s="23">
        <v>0.6</v>
      </c>
      <c r="D12287" s="23">
        <v>1000</v>
      </c>
      <c r="E12287" s="23">
        <v>10</v>
      </c>
      <c r="F12287" s="23">
        <v>30</v>
      </c>
      <c r="G12287" s="23">
        <v>10</v>
      </c>
      <c r="H12287" s="25">
        <v>16.798402790000001</v>
      </c>
    </row>
    <row r="12288" spans="1:8">
      <c r="A12288" s="23">
        <v>12285</v>
      </c>
      <c r="B12288" s="23">
        <v>2000</v>
      </c>
      <c r="C12288" s="23">
        <v>0.6</v>
      </c>
      <c r="D12288" s="23">
        <v>1000</v>
      </c>
      <c r="E12288" s="23">
        <v>10</v>
      </c>
      <c r="F12288" s="23">
        <v>30</v>
      </c>
      <c r="G12288" s="23">
        <v>40</v>
      </c>
      <c r="H12288" s="25">
        <v>14.45466614</v>
      </c>
    </row>
    <row r="12289" spans="1:8">
      <c r="A12289" s="23">
        <v>12286</v>
      </c>
      <c r="B12289" s="23">
        <v>2000</v>
      </c>
      <c r="C12289" s="23">
        <v>0.6</v>
      </c>
      <c r="D12289" s="23">
        <v>1000</v>
      </c>
      <c r="E12289" s="23">
        <v>10</v>
      </c>
      <c r="F12289" s="23">
        <v>30</v>
      </c>
      <c r="G12289" s="23">
        <v>70</v>
      </c>
      <c r="H12289" s="25">
        <v>13.097009659999999</v>
      </c>
    </row>
    <row r="12290" spans="1:8">
      <c r="A12290" s="23">
        <v>12287</v>
      </c>
      <c r="B12290" s="23">
        <v>2000</v>
      </c>
      <c r="C12290" s="23">
        <v>0.6</v>
      </c>
      <c r="D12290" s="23">
        <v>1000</v>
      </c>
      <c r="E12290" s="23">
        <v>10</v>
      </c>
      <c r="F12290" s="23">
        <v>30</v>
      </c>
      <c r="G12290" s="23">
        <v>100</v>
      </c>
      <c r="H12290" s="25">
        <v>12.097002030000001</v>
      </c>
    </row>
    <row r="12291" spans="1:8">
      <c r="A12291" s="23">
        <v>12288</v>
      </c>
      <c r="B12291" s="23">
        <v>2000</v>
      </c>
      <c r="C12291" s="23">
        <v>0.6</v>
      </c>
      <c r="D12291" s="23">
        <v>1000</v>
      </c>
      <c r="E12291" s="23">
        <v>10</v>
      </c>
      <c r="F12291" s="23">
        <v>60</v>
      </c>
      <c r="G12291" s="23">
        <v>0</v>
      </c>
      <c r="H12291" s="25">
        <v>15.64276505</v>
      </c>
    </row>
    <row r="12292" spans="1:8">
      <c r="A12292" s="23">
        <v>12289</v>
      </c>
      <c r="B12292" s="23">
        <v>2000</v>
      </c>
      <c r="C12292" s="23">
        <v>0.6</v>
      </c>
      <c r="D12292" s="23">
        <v>1000</v>
      </c>
      <c r="E12292" s="23">
        <v>10</v>
      </c>
      <c r="F12292" s="23">
        <v>60</v>
      </c>
      <c r="G12292" s="23">
        <v>5</v>
      </c>
      <c r="H12292" s="25">
        <v>12.837529180000001</v>
      </c>
    </row>
    <row r="12293" spans="1:8">
      <c r="A12293" s="23">
        <v>12290</v>
      </c>
      <c r="B12293" s="23">
        <v>2000</v>
      </c>
      <c r="C12293" s="23">
        <v>0.6</v>
      </c>
      <c r="D12293" s="23">
        <v>1000</v>
      </c>
      <c r="E12293" s="23">
        <v>10</v>
      </c>
      <c r="F12293" s="23">
        <v>60</v>
      </c>
      <c r="G12293" s="23">
        <v>10</v>
      </c>
      <c r="H12293" s="25">
        <v>11.929739</v>
      </c>
    </row>
    <row r="12294" spans="1:8">
      <c r="A12294" s="23">
        <v>12291</v>
      </c>
      <c r="B12294" s="23">
        <v>2000</v>
      </c>
      <c r="C12294" s="23">
        <v>0.6</v>
      </c>
      <c r="D12294" s="23">
        <v>1000</v>
      </c>
      <c r="E12294" s="23">
        <v>10</v>
      </c>
      <c r="F12294" s="23">
        <v>60</v>
      </c>
      <c r="G12294" s="23">
        <v>40</v>
      </c>
      <c r="H12294" s="25">
        <v>10.397948270000001</v>
      </c>
    </row>
    <row r="12295" spans="1:8">
      <c r="A12295" s="23">
        <v>12292</v>
      </c>
      <c r="B12295" s="23">
        <v>2000</v>
      </c>
      <c r="C12295" s="23">
        <v>0.6</v>
      </c>
      <c r="D12295" s="23">
        <v>1000</v>
      </c>
      <c r="E12295" s="23">
        <v>10</v>
      </c>
      <c r="F12295" s="23">
        <v>60</v>
      </c>
      <c r="G12295" s="23">
        <v>70</v>
      </c>
      <c r="H12295" s="25">
        <v>9.5790786739999998</v>
      </c>
    </row>
    <row r="12296" spans="1:8">
      <c r="A12296" s="23">
        <v>12293</v>
      </c>
      <c r="B12296" s="23">
        <v>2000</v>
      </c>
      <c r="C12296" s="23">
        <v>0.6</v>
      </c>
      <c r="D12296" s="23">
        <v>1000</v>
      </c>
      <c r="E12296" s="23">
        <v>10</v>
      </c>
      <c r="F12296" s="23">
        <v>60</v>
      </c>
      <c r="G12296" s="23">
        <v>100</v>
      </c>
      <c r="H12296" s="25">
        <v>8.9668521880000007</v>
      </c>
    </row>
    <row r="12297" spans="1:8">
      <c r="A12297" s="23">
        <v>12294</v>
      </c>
      <c r="B12297" s="23">
        <v>2000</v>
      </c>
      <c r="C12297" s="23">
        <v>0.6</v>
      </c>
      <c r="D12297" s="23">
        <v>1000</v>
      </c>
      <c r="E12297" s="23">
        <v>20</v>
      </c>
      <c r="F12297" s="23">
        <v>0</v>
      </c>
      <c r="G12297" s="23">
        <v>0</v>
      </c>
      <c r="H12297" s="25">
        <v>21.873153689999999</v>
      </c>
    </row>
    <row r="12298" spans="1:8">
      <c r="A12298" s="23">
        <v>12295</v>
      </c>
      <c r="B12298" s="23">
        <v>2000</v>
      </c>
      <c r="C12298" s="23">
        <v>0.6</v>
      </c>
      <c r="D12298" s="23">
        <v>1000</v>
      </c>
      <c r="E12298" s="23">
        <v>20</v>
      </c>
      <c r="F12298" s="23">
        <v>0</v>
      </c>
      <c r="G12298" s="23">
        <v>5</v>
      </c>
      <c r="H12298" s="25">
        <v>19.447521210000001</v>
      </c>
    </row>
    <row r="12299" spans="1:8">
      <c r="A12299" s="23">
        <v>12296</v>
      </c>
      <c r="B12299" s="23">
        <v>2000</v>
      </c>
      <c r="C12299" s="23">
        <v>0.6</v>
      </c>
      <c r="D12299" s="23">
        <v>1000</v>
      </c>
      <c r="E12299" s="23">
        <v>20</v>
      </c>
      <c r="F12299" s="23">
        <v>0</v>
      </c>
      <c r="G12299" s="23">
        <v>10</v>
      </c>
      <c r="H12299" s="25">
        <v>18.290336610000001</v>
      </c>
    </row>
    <row r="12300" spans="1:8">
      <c r="A12300" s="23">
        <v>12297</v>
      </c>
      <c r="B12300" s="23">
        <v>2000</v>
      </c>
      <c r="C12300" s="23">
        <v>0.6</v>
      </c>
      <c r="D12300" s="23">
        <v>1000</v>
      </c>
      <c r="E12300" s="23">
        <v>20</v>
      </c>
      <c r="F12300" s="23">
        <v>0</v>
      </c>
      <c r="G12300" s="23">
        <v>40</v>
      </c>
      <c r="H12300" s="25">
        <v>16.069702150000001</v>
      </c>
    </row>
    <row r="12301" spans="1:8">
      <c r="A12301" s="23">
        <v>12298</v>
      </c>
      <c r="B12301" s="23">
        <v>2000</v>
      </c>
      <c r="C12301" s="23">
        <v>0.6</v>
      </c>
      <c r="D12301" s="23">
        <v>1000</v>
      </c>
      <c r="E12301" s="23">
        <v>20</v>
      </c>
      <c r="F12301" s="23">
        <v>0</v>
      </c>
      <c r="G12301" s="23">
        <v>70</v>
      </c>
      <c r="H12301" s="25">
        <v>14.511322979999999</v>
      </c>
    </row>
    <row r="12302" spans="1:8">
      <c r="A12302" s="23">
        <v>12299</v>
      </c>
      <c r="B12302" s="23">
        <v>2000</v>
      </c>
      <c r="C12302" s="23">
        <v>0.6</v>
      </c>
      <c r="D12302" s="23">
        <v>1000</v>
      </c>
      <c r="E12302" s="23">
        <v>20</v>
      </c>
      <c r="F12302" s="23">
        <v>0</v>
      </c>
      <c r="G12302" s="23">
        <v>100</v>
      </c>
      <c r="H12302" s="25">
        <v>13.331292149999999</v>
      </c>
    </row>
    <row r="12303" spans="1:8">
      <c r="A12303" s="23">
        <v>12300</v>
      </c>
      <c r="B12303" s="23">
        <v>2000</v>
      </c>
      <c r="C12303" s="23">
        <v>0.6</v>
      </c>
      <c r="D12303" s="23">
        <v>1000</v>
      </c>
      <c r="E12303" s="23">
        <v>20</v>
      </c>
      <c r="F12303" s="23">
        <v>30</v>
      </c>
      <c r="G12303" s="23">
        <v>0</v>
      </c>
      <c r="H12303" s="25">
        <v>20.424119950000001</v>
      </c>
    </row>
    <row r="12304" spans="1:8">
      <c r="A12304" s="23">
        <v>12301</v>
      </c>
      <c r="B12304" s="23">
        <v>2000</v>
      </c>
      <c r="C12304" s="23">
        <v>0.6</v>
      </c>
      <c r="D12304" s="23">
        <v>1000</v>
      </c>
      <c r="E12304" s="23">
        <v>20</v>
      </c>
      <c r="F12304" s="23">
        <v>30</v>
      </c>
      <c r="G12304" s="23">
        <v>5</v>
      </c>
      <c r="H12304" s="25">
        <v>18.098211289999998</v>
      </c>
    </row>
    <row r="12305" spans="1:8">
      <c r="A12305" s="23">
        <v>12302</v>
      </c>
      <c r="B12305" s="23">
        <v>2000</v>
      </c>
      <c r="C12305" s="23">
        <v>0.6</v>
      </c>
      <c r="D12305" s="23">
        <v>1000</v>
      </c>
      <c r="E12305" s="23">
        <v>20</v>
      </c>
      <c r="F12305" s="23">
        <v>30</v>
      </c>
      <c r="G12305" s="23">
        <v>10</v>
      </c>
      <c r="H12305" s="25">
        <v>17.014606480000001</v>
      </c>
    </row>
    <row r="12306" spans="1:8">
      <c r="A12306" s="23">
        <v>12303</v>
      </c>
      <c r="B12306" s="23">
        <v>2000</v>
      </c>
      <c r="C12306" s="23">
        <v>0.6</v>
      </c>
      <c r="D12306" s="23">
        <v>1000</v>
      </c>
      <c r="E12306" s="23">
        <v>20</v>
      </c>
      <c r="F12306" s="23">
        <v>30</v>
      </c>
      <c r="G12306" s="23">
        <v>40</v>
      </c>
      <c r="H12306" s="25">
        <v>14.66165638</v>
      </c>
    </row>
    <row r="12307" spans="1:8">
      <c r="A12307" s="23">
        <v>12304</v>
      </c>
      <c r="B12307" s="23">
        <v>2000</v>
      </c>
      <c r="C12307" s="23">
        <v>0.6</v>
      </c>
      <c r="D12307" s="23">
        <v>1000</v>
      </c>
      <c r="E12307" s="23">
        <v>20</v>
      </c>
      <c r="F12307" s="23">
        <v>30</v>
      </c>
      <c r="G12307" s="23">
        <v>70</v>
      </c>
      <c r="H12307" s="25">
        <v>13.2595005</v>
      </c>
    </row>
    <row r="12308" spans="1:8">
      <c r="A12308" s="23">
        <v>12305</v>
      </c>
      <c r="B12308" s="23">
        <v>2000</v>
      </c>
      <c r="C12308" s="23">
        <v>0.6</v>
      </c>
      <c r="D12308" s="23">
        <v>1000</v>
      </c>
      <c r="E12308" s="23">
        <v>20</v>
      </c>
      <c r="F12308" s="23">
        <v>30</v>
      </c>
      <c r="G12308" s="23">
        <v>100</v>
      </c>
      <c r="H12308" s="25">
        <v>12.23013115</v>
      </c>
    </row>
    <row r="12309" spans="1:8">
      <c r="A12309" s="23">
        <v>12306</v>
      </c>
      <c r="B12309" s="23">
        <v>2000</v>
      </c>
      <c r="C12309" s="23">
        <v>0.6</v>
      </c>
      <c r="D12309" s="23">
        <v>1000</v>
      </c>
      <c r="E12309" s="23">
        <v>20</v>
      </c>
      <c r="F12309" s="23">
        <v>60</v>
      </c>
      <c r="G12309" s="23">
        <v>0</v>
      </c>
      <c r="H12309" s="25">
        <v>15.832341189999999</v>
      </c>
    </row>
    <row r="12310" spans="1:8">
      <c r="A12310" s="23">
        <v>12307</v>
      </c>
      <c r="B12310" s="23">
        <v>2000</v>
      </c>
      <c r="C12310" s="23">
        <v>0.6</v>
      </c>
      <c r="D12310" s="23">
        <v>1000</v>
      </c>
      <c r="E12310" s="23">
        <v>20</v>
      </c>
      <c r="F12310" s="23">
        <v>60</v>
      </c>
      <c r="G12310" s="23">
        <v>5</v>
      </c>
      <c r="H12310" s="25">
        <v>12.99737835</v>
      </c>
    </row>
    <row r="12311" spans="1:8">
      <c r="A12311" s="23">
        <v>12308</v>
      </c>
      <c r="B12311" s="23">
        <v>2000</v>
      </c>
      <c r="C12311" s="23">
        <v>0.6</v>
      </c>
      <c r="D12311" s="23">
        <v>1000</v>
      </c>
      <c r="E12311" s="23">
        <v>20</v>
      </c>
      <c r="F12311" s="23">
        <v>60</v>
      </c>
      <c r="G12311" s="23">
        <v>10</v>
      </c>
      <c r="H12311" s="25">
        <v>12.065249440000001</v>
      </c>
    </row>
    <row r="12312" spans="1:8">
      <c r="A12312" s="23">
        <v>12309</v>
      </c>
      <c r="B12312" s="23">
        <v>2000</v>
      </c>
      <c r="C12312" s="23">
        <v>0.6</v>
      </c>
      <c r="D12312" s="23">
        <v>1000</v>
      </c>
      <c r="E12312" s="23">
        <v>20</v>
      </c>
      <c r="F12312" s="23">
        <v>60</v>
      </c>
      <c r="G12312" s="23">
        <v>40</v>
      </c>
      <c r="H12312" s="25">
        <v>10.494392400000001</v>
      </c>
    </row>
    <row r="12313" spans="1:8">
      <c r="A12313" s="23">
        <v>12310</v>
      </c>
      <c r="B12313" s="23">
        <v>2000</v>
      </c>
      <c r="C12313" s="23">
        <v>0.6</v>
      </c>
      <c r="D12313" s="23">
        <v>1000</v>
      </c>
      <c r="E12313" s="23">
        <v>20</v>
      </c>
      <c r="F12313" s="23">
        <v>60</v>
      </c>
      <c r="G12313" s="23">
        <v>70</v>
      </c>
      <c r="H12313" s="25">
        <v>9.6573457719999993</v>
      </c>
    </row>
    <row r="12314" spans="1:8">
      <c r="A12314" s="23">
        <v>12311</v>
      </c>
      <c r="B12314" s="23">
        <v>2000</v>
      </c>
      <c r="C12314" s="23">
        <v>0.6</v>
      </c>
      <c r="D12314" s="23">
        <v>1000</v>
      </c>
      <c r="E12314" s="23">
        <v>20</v>
      </c>
      <c r="F12314" s="23">
        <v>60</v>
      </c>
      <c r="G12314" s="23">
        <v>100</v>
      </c>
      <c r="H12314" s="25">
        <v>9.0325412749999998</v>
      </c>
    </row>
    <row r="12315" spans="1:8">
      <c r="A12315" s="23">
        <v>12312</v>
      </c>
      <c r="B12315" s="23">
        <v>2000</v>
      </c>
      <c r="C12315" s="23">
        <v>0.6</v>
      </c>
      <c r="D12315" s="23">
        <v>1000</v>
      </c>
      <c r="E12315" s="23">
        <v>50</v>
      </c>
      <c r="F12315" s="23">
        <v>0</v>
      </c>
      <c r="G12315" s="23">
        <v>0</v>
      </c>
      <c r="H12315" s="25">
        <v>22.07243729</v>
      </c>
    </row>
    <row r="12316" spans="1:8">
      <c r="A12316" s="23">
        <v>12313</v>
      </c>
      <c r="B12316" s="23">
        <v>2000</v>
      </c>
      <c r="C12316" s="23">
        <v>0.6</v>
      </c>
      <c r="D12316" s="23">
        <v>1000</v>
      </c>
      <c r="E12316" s="23">
        <v>50</v>
      </c>
      <c r="F12316" s="23">
        <v>0</v>
      </c>
      <c r="G12316" s="23">
        <v>5</v>
      </c>
      <c r="H12316" s="25">
        <v>19.61278725</v>
      </c>
    </row>
    <row r="12317" spans="1:8">
      <c r="A12317" s="23">
        <v>12314</v>
      </c>
      <c r="B12317" s="23">
        <v>2000</v>
      </c>
      <c r="C12317" s="23">
        <v>0.6</v>
      </c>
      <c r="D12317" s="23">
        <v>1000</v>
      </c>
      <c r="E12317" s="23">
        <v>50</v>
      </c>
      <c r="F12317" s="23">
        <v>0</v>
      </c>
      <c r="G12317" s="23">
        <v>10</v>
      </c>
      <c r="H12317" s="25">
        <v>18.4359684</v>
      </c>
    </row>
    <row r="12318" spans="1:8">
      <c r="A12318" s="23">
        <v>12315</v>
      </c>
      <c r="B12318" s="23">
        <v>2000</v>
      </c>
      <c r="C12318" s="23">
        <v>0.6</v>
      </c>
      <c r="D12318" s="23">
        <v>1000</v>
      </c>
      <c r="E12318" s="23">
        <v>50</v>
      </c>
      <c r="F12318" s="23">
        <v>0</v>
      </c>
      <c r="G12318" s="23">
        <v>40</v>
      </c>
      <c r="H12318" s="25">
        <v>16.178087229999999</v>
      </c>
    </row>
    <row r="12319" spans="1:8">
      <c r="A12319" s="23">
        <v>12316</v>
      </c>
      <c r="B12319" s="23">
        <v>2000</v>
      </c>
      <c r="C12319" s="23">
        <v>0.6</v>
      </c>
      <c r="D12319" s="23">
        <v>1000</v>
      </c>
      <c r="E12319" s="23">
        <v>50</v>
      </c>
      <c r="F12319" s="23">
        <v>0</v>
      </c>
      <c r="G12319" s="23">
        <v>70</v>
      </c>
      <c r="H12319" s="25">
        <v>14.62657452</v>
      </c>
    </row>
    <row r="12320" spans="1:8">
      <c r="A12320" s="23">
        <v>12317</v>
      </c>
      <c r="B12320" s="23">
        <v>2000</v>
      </c>
      <c r="C12320" s="23">
        <v>0.6</v>
      </c>
      <c r="D12320" s="23">
        <v>1000</v>
      </c>
      <c r="E12320" s="23">
        <v>50</v>
      </c>
      <c r="F12320" s="23">
        <v>0</v>
      </c>
      <c r="G12320" s="23">
        <v>100</v>
      </c>
      <c r="H12320" s="25">
        <v>13.425177570000001</v>
      </c>
    </row>
    <row r="12321" spans="1:8">
      <c r="A12321" s="23">
        <v>12318</v>
      </c>
      <c r="B12321" s="23">
        <v>2000</v>
      </c>
      <c r="C12321" s="23">
        <v>0.6</v>
      </c>
      <c r="D12321" s="23">
        <v>1000</v>
      </c>
      <c r="E12321" s="23">
        <v>50</v>
      </c>
      <c r="F12321" s="23">
        <v>30</v>
      </c>
      <c r="G12321" s="23">
        <v>0</v>
      </c>
      <c r="H12321" s="25">
        <v>20.59436226</v>
      </c>
    </row>
    <row r="12322" spans="1:8">
      <c r="A12322" s="23">
        <v>12319</v>
      </c>
      <c r="B12322" s="23">
        <v>2000</v>
      </c>
      <c r="C12322" s="23">
        <v>0.6</v>
      </c>
      <c r="D12322" s="23">
        <v>1000</v>
      </c>
      <c r="E12322" s="23">
        <v>50</v>
      </c>
      <c r="F12322" s="23">
        <v>30</v>
      </c>
      <c r="G12322" s="23">
        <v>5</v>
      </c>
      <c r="H12322" s="25">
        <v>18.238399510000001</v>
      </c>
    </row>
    <row r="12323" spans="1:8">
      <c r="A12323" s="23">
        <v>12320</v>
      </c>
      <c r="B12323" s="23">
        <v>2000</v>
      </c>
      <c r="C12323" s="23">
        <v>0.6</v>
      </c>
      <c r="D12323" s="23">
        <v>1000</v>
      </c>
      <c r="E12323" s="23">
        <v>50</v>
      </c>
      <c r="F12323" s="23">
        <v>30</v>
      </c>
      <c r="G12323" s="23">
        <v>10</v>
      </c>
      <c r="H12323" s="25">
        <v>17.13879395</v>
      </c>
    </row>
    <row r="12324" spans="1:8">
      <c r="A12324" s="23">
        <v>12321</v>
      </c>
      <c r="B12324" s="23">
        <v>2000</v>
      </c>
      <c r="C12324" s="23">
        <v>0.6</v>
      </c>
      <c r="D12324" s="23">
        <v>1000</v>
      </c>
      <c r="E12324" s="23">
        <v>50</v>
      </c>
      <c r="F12324" s="23">
        <v>30</v>
      </c>
      <c r="G12324" s="23">
        <v>40</v>
      </c>
      <c r="H12324" s="25">
        <v>14.78160954</v>
      </c>
    </row>
    <row r="12325" spans="1:8">
      <c r="A12325" s="23">
        <v>12322</v>
      </c>
      <c r="B12325" s="23">
        <v>2000</v>
      </c>
      <c r="C12325" s="23">
        <v>0.6</v>
      </c>
      <c r="D12325" s="23">
        <v>1000</v>
      </c>
      <c r="E12325" s="23">
        <v>50</v>
      </c>
      <c r="F12325" s="23">
        <v>30</v>
      </c>
      <c r="G12325" s="23">
        <v>70</v>
      </c>
      <c r="H12325" s="25">
        <v>13.353697779999999</v>
      </c>
    </row>
    <row r="12326" spans="1:8">
      <c r="A12326" s="23">
        <v>12323</v>
      </c>
      <c r="B12326" s="23">
        <v>2000</v>
      </c>
      <c r="C12326" s="23">
        <v>0.6</v>
      </c>
      <c r="D12326" s="23">
        <v>1000</v>
      </c>
      <c r="E12326" s="23">
        <v>50</v>
      </c>
      <c r="F12326" s="23">
        <v>30</v>
      </c>
      <c r="G12326" s="23">
        <v>100</v>
      </c>
      <c r="H12326" s="25">
        <v>12.307364460000001</v>
      </c>
    </row>
    <row r="12327" spans="1:8">
      <c r="A12327" s="23">
        <v>12324</v>
      </c>
      <c r="B12327" s="23">
        <v>2000</v>
      </c>
      <c r="C12327" s="23">
        <v>0.6</v>
      </c>
      <c r="D12327" s="23">
        <v>1000</v>
      </c>
      <c r="E12327" s="23">
        <v>50</v>
      </c>
      <c r="F12327" s="23">
        <v>60</v>
      </c>
      <c r="G12327" s="23">
        <v>0</v>
      </c>
      <c r="H12327" s="25">
        <v>15.93762684</v>
      </c>
    </row>
    <row r="12328" spans="1:8">
      <c r="A12328" s="23">
        <v>12325</v>
      </c>
      <c r="B12328" s="23">
        <v>2000</v>
      </c>
      <c r="C12328" s="23">
        <v>0.6</v>
      </c>
      <c r="D12328" s="23">
        <v>1000</v>
      </c>
      <c r="E12328" s="23">
        <v>50</v>
      </c>
      <c r="F12328" s="23">
        <v>60</v>
      </c>
      <c r="G12328" s="23">
        <v>5</v>
      </c>
      <c r="H12328" s="25">
        <v>13.090119359999999</v>
      </c>
    </row>
    <row r="12329" spans="1:8">
      <c r="A12329" s="23">
        <v>12326</v>
      </c>
      <c r="B12329" s="23">
        <v>2000</v>
      </c>
      <c r="C12329" s="23">
        <v>0.6</v>
      </c>
      <c r="D12329" s="23">
        <v>1000</v>
      </c>
      <c r="E12329" s="23">
        <v>50</v>
      </c>
      <c r="F12329" s="23">
        <v>60</v>
      </c>
      <c r="G12329" s="23">
        <v>10</v>
      </c>
      <c r="H12329" s="25">
        <v>12.14395142</v>
      </c>
    </row>
    <row r="12330" spans="1:8">
      <c r="A12330" s="23">
        <v>12327</v>
      </c>
      <c r="B12330" s="23">
        <v>2000</v>
      </c>
      <c r="C12330" s="23">
        <v>0.6</v>
      </c>
      <c r="D12330" s="23">
        <v>1000</v>
      </c>
      <c r="E12330" s="23">
        <v>50</v>
      </c>
      <c r="F12330" s="23">
        <v>60</v>
      </c>
      <c r="G12330" s="23">
        <v>40</v>
      </c>
      <c r="H12330" s="25">
        <v>10.55054855</v>
      </c>
    </row>
    <row r="12331" spans="1:8">
      <c r="A12331" s="23">
        <v>12328</v>
      </c>
      <c r="B12331" s="23">
        <v>2000</v>
      </c>
      <c r="C12331" s="23">
        <v>0.6</v>
      </c>
      <c r="D12331" s="23">
        <v>1000</v>
      </c>
      <c r="E12331" s="23">
        <v>50</v>
      </c>
      <c r="F12331" s="23">
        <v>60</v>
      </c>
      <c r="G12331" s="23">
        <v>70</v>
      </c>
      <c r="H12331" s="25">
        <v>9.7030172350000008</v>
      </c>
    </row>
    <row r="12332" spans="1:8">
      <c r="A12332" s="23">
        <v>12329</v>
      </c>
      <c r="B12332" s="23">
        <v>2000</v>
      </c>
      <c r="C12332" s="23">
        <v>0.6</v>
      </c>
      <c r="D12332" s="23">
        <v>1000</v>
      </c>
      <c r="E12332" s="23">
        <v>50</v>
      </c>
      <c r="F12332" s="23">
        <v>60</v>
      </c>
      <c r="G12332" s="23">
        <v>100</v>
      </c>
      <c r="H12332" s="25">
        <v>9.0709533689999997</v>
      </c>
    </row>
    <row r="12333" spans="1:8">
      <c r="A12333" s="23">
        <v>12330</v>
      </c>
      <c r="B12333" s="23">
        <v>2000</v>
      </c>
      <c r="C12333" s="23">
        <v>0.6</v>
      </c>
      <c r="D12333" s="23">
        <v>3000</v>
      </c>
      <c r="E12333" s="23">
        <v>1</v>
      </c>
      <c r="F12333" s="23">
        <v>0</v>
      </c>
      <c r="G12333" s="23">
        <v>0</v>
      </c>
      <c r="H12333" s="25">
        <v>19.060113909999998</v>
      </c>
    </row>
    <row r="12334" spans="1:8">
      <c r="A12334" s="23">
        <v>12331</v>
      </c>
      <c r="B12334" s="23">
        <v>2000</v>
      </c>
      <c r="C12334" s="23">
        <v>0.6</v>
      </c>
      <c r="D12334" s="23">
        <v>3000</v>
      </c>
      <c r="E12334" s="23">
        <v>1</v>
      </c>
      <c r="F12334" s="23">
        <v>0</v>
      </c>
      <c r="G12334" s="23">
        <v>5</v>
      </c>
      <c r="H12334" s="25">
        <v>17.167036060000001</v>
      </c>
    </row>
    <row r="12335" spans="1:8">
      <c r="A12335" s="23">
        <v>12332</v>
      </c>
      <c r="B12335" s="23">
        <v>2000</v>
      </c>
      <c r="C12335" s="23">
        <v>0.6</v>
      </c>
      <c r="D12335" s="23">
        <v>3000</v>
      </c>
      <c r="E12335" s="23">
        <v>1</v>
      </c>
      <c r="F12335" s="23">
        <v>0</v>
      </c>
      <c r="G12335" s="23">
        <v>10</v>
      </c>
      <c r="H12335" s="25">
        <v>16.268241880000001</v>
      </c>
    </row>
    <row r="12336" spans="1:8">
      <c r="A12336" s="23">
        <v>12333</v>
      </c>
      <c r="B12336" s="23">
        <v>2000</v>
      </c>
      <c r="C12336" s="23">
        <v>0.6</v>
      </c>
      <c r="D12336" s="23">
        <v>3000</v>
      </c>
      <c r="E12336" s="23">
        <v>1</v>
      </c>
      <c r="F12336" s="23">
        <v>0</v>
      </c>
      <c r="G12336" s="23">
        <v>40</v>
      </c>
      <c r="H12336" s="25">
        <v>14.469951630000001</v>
      </c>
    </row>
    <row r="12337" spans="1:8">
      <c r="A12337" s="23">
        <v>12334</v>
      </c>
      <c r="B12337" s="23">
        <v>2000</v>
      </c>
      <c r="C12337" s="23">
        <v>0.6</v>
      </c>
      <c r="D12337" s="23">
        <v>3000</v>
      </c>
      <c r="E12337" s="23">
        <v>1</v>
      </c>
      <c r="F12337" s="23">
        <v>0</v>
      </c>
      <c r="G12337" s="23">
        <v>70</v>
      </c>
      <c r="H12337" s="25">
        <v>13.40071869</v>
      </c>
    </row>
    <row r="12338" spans="1:8">
      <c r="A12338" s="23">
        <v>12335</v>
      </c>
      <c r="B12338" s="23">
        <v>2000</v>
      </c>
      <c r="C12338" s="23">
        <v>0.6</v>
      </c>
      <c r="D12338" s="23">
        <v>3000</v>
      </c>
      <c r="E12338" s="23">
        <v>1</v>
      </c>
      <c r="F12338" s="23">
        <v>0</v>
      </c>
      <c r="G12338" s="23">
        <v>100</v>
      </c>
      <c r="H12338" s="25">
        <v>12.52302551</v>
      </c>
    </row>
    <row r="12339" spans="1:8">
      <c r="A12339" s="23">
        <v>12336</v>
      </c>
      <c r="B12339" s="23">
        <v>2000</v>
      </c>
      <c r="C12339" s="23">
        <v>0.6</v>
      </c>
      <c r="D12339" s="23">
        <v>3000</v>
      </c>
      <c r="E12339" s="23">
        <v>1</v>
      </c>
      <c r="F12339" s="23">
        <v>30</v>
      </c>
      <c r="G12339" s="23">
        <v>0</v>
      </c>
      <c r="H12339" s="25">
        <v>18.027967449999998</v>
      </c>
    </row>
    <row r="12340" spans="1:8">
      <c r="A12340" s="23">
        <v>12337</v>
      </c>
      <c r="B12340" s="23">
        <v>2000</v>
      </c>
      <c r="C12340" s="23">
        <v>0.6</v>
      </c>
      <c r="D12340" s="23">
        <v>3000</v>
      </c>
      <c r="E12340" s="23">
        <v>1</v>
      </c>
      <c r="F12340" s="23">
        <v>30</v>
      </c>
      <c r="G12340" s="23">
        <v>5</v>
      </c>
      <c r="H12340" s="25">
        <v>16.140918729999999</v>
      </c>
    </row>
    <row r="12341" spans="1:8">
      <c r="A12341" s="23">
        <v>12338</v>
      </c>
      <c r="B12341" s="23">
        <v>2000</v>
      </c>
      <c r="C12341" s="23">
        <v>0.6</v>
      </c>
      <c r="D12341" s="23">
        <v>3000</v>
      </c>
      <c r="E12341" s="23">
        <v>1</v>
      </c>
      <c r="F12341" s="23">
        <v>30</v>
      </c>
      <c r="G12341" s="23">
        <v>10</v>
      </c>
      <c r="H12341" s="25">
        <v>15.2314024</v>
      </c>
    </row>
    <row r="12342" spans="1:8">
      <c r="A12342" s="23">
        <v>12339</v>
      </c>
      <c r="B12342" s="23">
        <v>2000</v>
      </c>
      <c r="C12342" s="23">
        <v>0.6</v>
      </c>
      <c r="D12342" s="23">
        <v>3000</v>
      </c>
      <c r="E12342" s="23">
        <v>1</v>
      </c>
      <c r="F12342" s="23">
        <v>30</v>
      </c>
      <c r="G12342" s="23">
        <v>40</v>
      </c>
      <c r="H12342" s="25">
        <v>13.500330930000001</v>
      </c>
    </row>
    <row r="12343" spans="1:8">
      <c r="A12343" s="23">
        <v>12340</v>
      </c>
      <c r="B12343" s="23">
        <v>2000</v>
      </c>
      <c r="C12343" s="23">
        <v>0.6</v>
      </c>
      <c r="D12343" s="23">
        <v>3000</v>
      </c>
      <c r="E12343" s="23">
        <v>1</v>
      </c>
      <c r="F12343" s="23">
        <v>30</v>
      </c>
      <c r="G12343" s="23">
        <v>70</v>
      </c>
      <c r="H12343" s="25">
        <v>12.449069980000001</v>
      </c>
    </row>
    <row r="12344" spans="1:8">
      <c r="A12344" s="23">
        <v>12341</v>
      </c>
      <c r="B12344" s="23">
        <v>2000</v>
      </c>
      <c r="C12344" s="23">
        <v>0.6</v>
      </c>
      <c r="D12344" s="23">
        <v>3000</v>
      </c>
      <c r="E12344" s="23">
        <v>1</v>
      </c>
      <c r="F12344" s="23">
        <v>30</v>
      </c>
      <c r="G12344" s="23">
        <v>100</v>
      </c>
      <c r="H12344" s="25">
        <v>11.64959812</v>
      </c>
    </row>
    <row r="12345" spans="1:8">
      <c r="A12345" s="23">
        <v>12342</v>
      </c>
      <c r="B12345" s="23">
        <v>2000</v>
      </c>
      <c r="C12345" s="23">
        <v>0.6</v>
      </c>
      <c r="D12345" s="23">
        <v>3000</v>
      </c>
      <c r="E12345" s="23">
        <v>1</v>
      </c>
      <c r="F12345" s="23">
        <v>60</v>
      </c>
      <c r="G12345" s="23">
        <v>0</v>
      </c>
      <c r="H12345" s="25">
        <v>14.44693852</v>
      </c>
    </row>
    <row r="12346" spans="1:8">
      <c r="A12346" s="23">
        <v>12343</v>
      </c>
      <c r="B12346" s="23">
        <v>2000</v>
      </c>
      <c r="C12346" s="23">
        <v>0.6</v>
      </c>
      <c r="D12346" s="23">
        <v>3000</v>
      </c>
      <c r="E12346" s="23">
        <v>1</v>
      </c>
      <c r="F12346" s="23">
        <v>60</v>
      </c>
      <c r="G12346" s="23">
        <v>5</v>
      </c>
      <c r="H12346" s="25">
        <v>12.227980609999999</v>
      </c>
    </row>
    <row r="12347" spans="1:8">
      <c r="A12347" s="23">
        <v>12344</v>
      </c>
      <c r="B12347" s="23">
        <v>2000</v>
      </c>
      <c r="C12347" s="23">
        <v>0.6</v>
      </c>
      <c r="D12347" s="23">
        <v>3000</v>
      </c>
      <c r="E12347" s="23">
        <v>1</v>
      </c>
      <c r="F12347" s="23">
        <v>60</v>
      </c>
      <c r="G12347" s="23">
        <v>10</v>
      </c>
      <c r="H12347" s="25">
        <v>11.45392036</v>
      </c>
    </row>
    <row r="12348" spans="1:8">
      <c r="A12348" s="23">
        <v>12345</v>
      </c>
      <c r="B12348" s="23">
        <v>2000</v>
      </c>
      <c r="C12348" s="23">
        <v>0.6</v>
      </c>
      <c r="D12348" s="23">
        <v>3000</v>
      </c>
      <c r="E12348" s="23">
        <v>1</v>
      </c>
      <c r="F12348" s="23">
        <v>60</v>
      </c>
      <c r="G12348" s="23">
        <v>40</v>
      </c>
      <c r="H12348" s="25">
        <v>10.005846979999999</v>
      </c>
    </row>
    <row r="12349" spans="1:8">
      <c r="A12349" s="23">
        <v>12346</v>
      </c>
      <c r="B12349" s="23">
        <v>2000</v>
      </c>
      <c r="C12349" s="23">
        <v>0.6</v>
      </c>
      <c r="D12349" s="23">
        <v>3000</v>
      </c>
      <c r="E12349" s="23">
        <v>1</v>
      </c>
      <c r="F12349" s="23">
        <v>60</v>
      </c>
      <c r="G12349" s="23">
        <v>70</v>
      </c>
      <c r="H12349" s="25">
        <v>9.2185888289999998</v>
      </c>
    </row>
    <row r="12350" spans="1:8">
      <c r="A12350" s="23">
        <v>12347</v>
      </c>
      <c r="B12350" s="23">
        <v>2000</v>
      </c>
      <c r="C12350" s="23">
        <v>0.6</v>
      </c>
      <c r="D12350" s="23">
        <v>3000</v>
      </c>
      <c r="E12350" s="23">
        <v>1</v>
      </c>
      <c r="F12350" s="23">
        <v>60</v>
      </c>
      <c r="G12350" s="23">
        <v>100</v>
      </c>
      <c r="H12350" s="25">
        <v>8.6390533450000007</v>
      </c>
    </row>
    <row r="12351" spans="1:8">
      <c r="A12351" s="23">
        <v>12348</v>
      </c>
      <c r="B12351" s="23">
        <v>2000</v>
      </c>
      <c r="C12351" s="23">
        <v>0.6</v>
      </c>
      <c r="D12351" s="23">
        <v>3000</v>
      </c>
      <c r="E12351" s="23">
        <v>5</v>
      </c>
      <c r="F12351" s="23">
        <v>0</v>
      </c>
      <c r="G12351" s="23">
        <v>0</v>
      </c>
      <c r="H12351" s="25">
        <v>21.719137190000001</v>
      </c>
    </row>
    <row r="12352" spans="1:8">
      <c r="A12352" s="23">
        <v>12349</v>
      </c>
      <c r="B12352" s="23">
        <v>2000</v>
      </c>
      <c r="C12352" s="23">
        <v>0.6</v>
      </c>
      <c r="D12352" s="23">
        <v>3000</v>
      </c>
      <c r="E12352" s="23">
        <v>5</v>
      </c>
      <c r="F12352" s="23">
        <v>0</v>
      </c>
      <c r="G12352" s="23">
        <v>5</v>
      </c>
      <c r="H12352" s="25">
        <v>19.32308197</v>
      </c>
    </row>
    <row r="12353" spans="1:8">
      <c r="A12353" s="23">
        <v>12350</v>
      </c>
      <c r="B12353" s="23">
        <v>2000</v>
      </c>
      <c r="C12353" s="23">
        <v>0.6</v>
      </c>
      <c r="D12353" s="23">
        <v>3000</v>
      </c>
      <c r="E12353" s="23">
        <v>5</v>
      </c>
      <c r="F12353" s="23">
        <v>0</v>
      </c>
      <c r="G12353" s="23">
        <v>10</v>
      </c>
      <c r="H12353" s="25">
        <v>18.182319639999999</v>
      </c>
    </row>
    <row r="12354" spans="1:8">
      <c r="A12354" s="23">
        <v>12351</v>
      </c>
      <c r="B12354" s="23">
        <v>2000</v>
      </c>
      <c r="C12354" s="23">
        <v>0.6</v>
      </c>
      <c r="D12354" s="23">
        <v>3000</v>
      </c>
      <c r="E12354" s="23">
        <v>5</v>
      </c>
      <c r="F12354" s="23">
        <v>0</v>
      </c>
      <c r="G12354" s="23">
        <v>40</v>
      </c>
      <c r="H12354" s="25">
        <v>15.99218941</v>
      </c>
    </row>
    <row r="12355" spans="1:8">
      <c r="A12355" s="23">
        <v>12352</v>
      </c>
      <c r="B12355" s="23">
        <v>2000</v>
      </c>
      <c r="C12355" s="23">
        <v>0.6</v>
      </c>
      <c r="D12355" s="23">
        <v>3000</v>
      </c>
      <c r="E12355" s="23">
        <v>5</v>
      </c>
      <c r="F12355" s="23">
        <v>0</v>
      </c>
      <c r="G12355" s="23">
        <v>70</v>
      </c>
      <c r="H12355" s="25">
        <v>14.43009949</v>
      </c>
    </row>
    <row r="12356" spans="1:8">
      <c r="A12356" s="23">
        <v>12353</v>
      </c>
      <c r="B12356" s="23">
        <v>2000</v>
      </c>
      <c r="C12356" s="23">
        <v>0.6</v>
      </c>
      <c r="D12356" s="23">
        <v>3000</v>
      </c>
      <c r="E12356" s="23">
        <v>5</v>
      </c>
      <c r="F12356" s="23">
        <v>0</v>
      </c>
      <c r="G12356" s="23">
        <v>100</v>
      </c>
      <c r="H12356" s="25">
        <v>13.26574993</v>
      </c>
    </row>
    <row r="12357" spans="1:8">
      <c r="A12357" s="23">
        <v>12354</v>
      </c>
      <c r="B12357" s="23">
        <v>2000</v>
      </c>
      <c r="C12357" s="23">
        <v>0.6</v>
      </c>
      <c r="D12357" s="23">
        <v>3000</v>
      </c>
      <c r="E12357" s="23">
        <v>5</v>
      </c>
      <c r="F12357" s="23">
        <v>30</v>
      </c>
      <c r="G12357" s="23">
        <v>0</v>
      </c>
      <c r="H12357" s="25">
        <v>20.294353489999999</v>
      </c>
    </row>
    <row r="12358" spans="1:8">
      <c r="A12358" s="23">
        <v>12355</v>
      </c>
      <c r="B12358" s="23">
        <v>2000</v>
      </c>
      <c r="C12358" s="23">
        <v>0.6</v>
      </c>
      <c r="D12358" s="23">
        <v>3000</v>
      </c>
      <c r="E12358" s="23">
        <v>5</v>
      </c>
      <c r="F12358" s="23">
        <v>30</v>
      </c>
      <c r="G12358" s="23">
        <v>5</v>
      </c>
      <c r="H12358" s="25">
        <v>17.994487759999998</v>
      </c>
    </row>
    <row r="12359" spans="1:8">
      <c r="A12359" s="23">
        <v>12356</v>
      </c>
      <c r="B12359" s="23">
        <v>2000</v>
      </c>
      <c r="C12359" s="23">
        <v>0.6</v>
      </c>
      <c r="D12359" s="23">
        <v>3000</v>
      </c>
      <c r="E12359" s="23">
        <v>5</v>
      </c>
      <c r="F12359" s="23">
        <v>30</v>
      </c>
      <c r="G12359" s="23">
        <v>10</v>
      </c>
      <c r="H12359" s="25">
        <v>16.924274449999999</v>
      </c>
    </row>
    <row r="12360" spans="1:8">
      <c r="A12360" s="23">
        <v>12357</v>
      </c>
      <c r="B12360" s="23">
        <v>2000</v>
      </c>
      <c r="C12360" s="23">
        <v>0.6</v>
      </c>
      <c r="D12360" s="23">
        <v>3000</v>
      </c>
      <c r="E12360" s="23">
        <v>5</v>
      </c>
      <c r="F12360" s="23">
        <v>30</v>
      </c>
      <c r="G12360" s="23">
        <v>40</v>
      </c>
      <c r="H12360" s="25">
        <v>14.577045439999999</v>
      </c>
    </row>
    <row r="12361" spans="1:8">
      <c r="A12361" s="23">
        <v>12358</v>
      </c>
      <c r="B12361" s="23">
        <v>2000</v>
      </c>
      <c r="C12361" s="23">
        <v>0.6</v>
      </c>
      <c r="D12361" s="23">
        <v>3000</v>
      </c>
      <c r="E12361" s="23">
        <v>5</v>
      </c>
      <c r="F12361" s="23">
        <v>30</v>
      </c>
      <c r="G12361" s="23">
        <v>70</v>
      </c>
      <c r="H12361" s="25">
        <v>13.19379616</v>
      </c>
    </row>
    <row r="12362" spans="1:8">
      <c r="A12362" s="23">
        <v>12359</v>
      </c>
      <c r="B12362" s="23">
        <v>2000</v>
      </c>
      <c r="C12362" s="23">
        <v>0.6</v>
      </c>
      <c r="D12362" s="23">
        <v>3000</v>
      </c>
      <c r="E12362" s="23">
        <v>5</v>
      </c>
      <c r="F12362" s="23">
        <v>30</v>
      </c>
      <c r="G12362" s="23">
        <v>100</v>
      </c>
      <c r="H12362" s="25">
        <v>12.176813129999999</v>
      </c>
    </row>
    <row r="12363" spans="1:8">
      <c r="A12363" s="23">
        <v>12360</v>
      </c>
      <c r="B12363" s="23">
        <v>2000</v>
      </c>
      <c r="C12363" s="23">
        <v>0.6</v>
      </c>
      <c r="D12363" s="23">
        <v>3000</v>
      </c>
      <c r="E12363" s="23">
        <v>5</v>
      </c>
      <c r="F12363" s="23">
        <v>60</v>
      </c>
      <c r="G12363" s="23">
        <v>0</v>
      </c>
      <c r="H12363" s="25">
        <v>15.754432680000001</v>
      </c>
    </row>
    <row r="12364" spans="1:8">
      <c r="A12364" s="23">
        <v>12361</v>
      </c>
      <c r="B12364" s="23">
        <v>2000</v>
      </c>
      <c r="C12364" s="23">
        <v>0.6</v>
      </c>
      <c r="D12364" s="23">
        <v>3000</v>
      </c>
      <c r="E12364" s="23">
        <v>5</v>
      </c>
      <c r="F12364" s="23">
        <v>60</v>
      </c>
      <c r="G12364" s="23">
        <v>5</v>
      </c>
      <c r="H12364" s="25">
        <v>12.93287563</v>
      </c>
    </row>
    <row r="12365" spans="1:8">
      <c r="A12365" s="23">
        <v>12362</v>
      </c>
      <c r="B12365" s="23">
        <v>2000</v>
      </c>
      <c r="C12365" s="23">
        <v>0.6</v>
      </c>
      <c r="D12365" s="23">
        <v>3000</v>
      </c>
      <c r="E12365" s="23">
        <v>5</v>
      </c>
      <c r="F12365" s="23">
        <v>60</v>
      </c>
      <c r="G12365" s="23">
        <v>10</v>
      </c>
      <c r="H12365" s="25">
        <v>12.01105022</v>
      </c>
    </row>
    <row r="12366" spans="1:8">
      <c r="A12366" s="23">
        <v>12363</v>
      </c>
      <c r="B12366" s="23">
        <v>2000</v>
      </c>
      <c r="C12366" s="23">
        <v>0.6</v>
      </c>
      <c r="D12366" s="23">
        <v>3000</v>
      </c>
      <c r="E12366" s="23">
        <v>5</v>
      </c>
      <c r="F12366" s="23">
        <v>60</v>
      </c>
      <c r="G12366" s="23">
        <v>40</v>
      </c>
      <c r="H12366" s="25">
        <v>10.456541059999999</v>
      </c>
    </row>
    <row r="12367" spans="1:8">
      <c r="A12367" s="23">
        <v>12364</v>
      </c>
      <c r="B12367" s="23">
        <v>2000</v>
      </c>
      <c r="C12367" s="23">
        <v>0.6</v>
      </c>
      <c r="D12367" s="23">
        <v>3000</v>
      </c>
      <c r="E12367" s="23">
        <v>5</v>
      </c>
      <c r="F12367" s="23">
        <v>60</v>
      </c>
      <c r="G12367" s="23">
        <v>70</v>
      </c>
      <c r="H12367" s="25">
        <v>9.6270198820000008</v>
      </c>
    </row>
    <row r="12368" spans="1:8">
      <c r="A12368" s="23">
        <v>12365</v>
      </c>
      <c r="B12368" s="23">
        <v>2000</v>
      </c>
      <c r="C12368" s="23">
        <v>0.6</v>
      </c>
      <c r="D12368" s="23">
        <v>3000</v>
      </c>
      <c r="E12368" s="23">
        <v>5</v>
      </c>
      <c r="F12368" s="23">
        <v>60</v>
      </c>
      <c r="G12368" s="23">
        <v>100</v>
      </c>
      <c r="H12368" s="25">
        <v>9.0073776250000002</v>
      </c>
    </row>
    <row r="12369" spans="1:8">
      <c r="A12369" s="23">
        <v>12366</v>
      </c>
      <c r="B12369" s="23">
        <v>2000</v>
      </c>
      <c r="C12369" s="23">
        <v>0.6</v>
      </c>
      <c r="D12369" s="23">
        <v>3000</v>
      </c>
      <c r="E12369" s="23">
        <v>10</v>
      </c>
      <c r="F12369" s="23">
        <v>0</v>
      </c>
      <c r="G12369" s="23">
        <v>0</v>
      </c>
      <c r="H12369" s="25">
        <v>21.974878310000001</v>
      </c>
    </row>
    <row r="12370" spans="1:8">
      <c r="A12370" s="23">
        <v>12367</v>
      </c>
      <c r="B12370" s="23">
        <v>2000</v>
      </c>
      <c r="C12370" s="23">
        <v>0.6</v>
      </c>
      <c r="D12370" s="23">
        <v>3000</v>
      </c>
      <c r="E12370" s="23">
        <v>10</v>
      </c>
      <c r="F12370" s="23">
        <v>0</v>
      </c>
      <c r="G12370" s="23">
        <v>5</v>
      </c>
      <c r="H12370" s="25">
        <v>19.532535549999999</v>
      </c>
    </row>
    <row r="12371" spans="1:8">
      <c r="A12371" s="23">
        <v>12368</v>
      </c>
      <c r="B12371" s="23">
        <v>2000</v>
      </c>
      <c r="C12371" s="23">
        <v>0.6</v>
      </c>
      <c r="D12371" s="23">
        <v>3000</v>
      </c>
      <c r="E12371" s="23">
        <v>10</v>
      </c>
      <c r="F12371" s="23">
        <v>0</v>
      </c>
      <c r="G12371" s="23">
        <v>10</v>
      </c>
      <c r="H12371" s="25">
        <v>18.365594860000002</v>
      </c>
    </row>
    <row r="12372" spans="1:8">
      <c r="A12372" s="23">
        <v>12369</v>
      </c>
      <c r="B12372" s="23">
        <v>2000</v>
      </c>
      <c r="C12372" s="23">
        <v>0.6</v>
      </c>
      <c r="D12372" s="23">
        <v>3000</v>
      </c>
      <c r="E12372" s="23">
        <v>10</v>
      </c>
      <c r="F12372" s="23">
        <v>0</v>
      </c>
      <c r="G12372" s="23">
        <v>40</v>
      </c>
      <c r="H12372" s="25">
        <v>16.126310350000001</v>
      </c>
    </row>
    <row r="12373" spans="1:8">
      <c r="A12373" s="23">
        <v>12370</v>
      </c>
      <c r="B12373" s="23">
        <v>2000</v>
      </c>
      <c r="C12373" s="23">
        <v>0.6</v>
      </c>
      <c r="D12373" s="23">
        <v>3000</v>
      </c>
      <c r="E12373" s="23">
        <v>10</v>
      </c>
      <c r="F12373" s="23">
        <v>0</v>
      </c>
      <c r="G12373" s="23">
        <v>70</v>
      </c>
      <c r="H12373" s="25">
        <v>14.571716309999999</v>
      </c>
    </row>
    <row r="12374" spans="1:8">
      <c r="A12374" s="23">
        <v>12371</v>
      </c>
      <c r="B12374" s="23">
        <v>2000</v>
      </c>
      <c r="C12374" s="23">
        <v>0.6</v>
      </c>
      <c r="D12374" s="23">
        <v>3000</v>
      </c>
      <c r="E12374" s="23">
        <v>10</v>
      </c>
      <c r="F12374" s="23">
        <v>0</v>
      </c>
      <c r="G12374" s="23">
        <v>100</v>
      </c>
      <c r="H12374" s="25">
        <v>13.380646710000001</v>
      </c>
    </row>
    <row r="12375" spans="1:8">
      <c r="A12375" s="23">
        <v>12372</v>
      </c>
      <c r="B12375" s="23">
        <v>2000</v>
      </c>
      <c r="C12375" s="23">
        <v>0.6</v>
      </c>
      <c r="D12375" s="23">
        <v>3000</v>
      </c>
      <c r="E12375" s="23">
        <v>10</v>
      </c>
      <c r="F12375" s="23">
        <v>30</v>
      </c>
      <c r="G12375" s="23">
        <v>0</v>
      </c>
      <c r="H12375" s="25">
        <v>20.511421200000001</v>
      </c>
    </row>
    <row r="12376" spans="1:8">
      <c r="A12376" s="23">
        <v>12373</v>
      </c>
      <c r="B12376" s="23">
        <v>2000</v>
      </c>
      <c r="C12376" s="23">
        <v>0.6</v>
      </c>
      <c r="D12376" s="23">
        <v>3000</v>
      </c>
      <c r="E12376" s="23">
        <v>10</v>
      </c>
      <c r="F12376" s="23">
        <v>30</v>
      </c>
      <c r="G12376" s="23">
        <v>5</v>
      </c>
      <c r="H12376" s="25">
        <v>18.17071915</v>
      </c>
    </row>
    <row r="12377" spans="1:8">
      <c r="A12377" s="23">
        <v>12374</v>
      </c>
      <c r="B12377" s="23">
        <v>2000</v>
      </c>
      <c r="C12377" s="23">
        <v>0.6</v>
      </c>
      <c r="D12377" s="23">
        <v>3000</v>
      </c>
      <c r="E12377" s="23">
        <v>10</v>
      </c>
      <c r="F12377" s="23">
        <v>30</v>
      </c>
      <c r="G12377" s="23">
        <v>10</v>
      </c>
      <c r="H12377" s="25">
        <v>17.079151150000001</v>
      </c>
    </row>
    <row r="12378" spans="1:8">
      <c r="A12378" s="23">
        <v>12375</v>
      </c>
      <c r="B12378" s="23">
        <v>2000</v>
      </c>
      <c r="C12378" s="23">
        <v>0.6</v>
      </c>
      <c r="D12378" s="23">
        <v>3000</v>
      </c>
      <c r="E12378" s="23">
        <v>10</v>
      </c>
      <c r="F12378" s="23">
        <v>30</v>
      </c>
      <c r="G12378" s="23">
        <v>40</v>
      </c>
      <c r="H12378" s="25">
        <v>14.724484439999999</v>
      </c>
    </row>
    <row r="12379" spans="1:8">
      <c r="A12379" s="23">
        <v>12376</v>
      </c>
      <c r="B12379" s="23">
        <v>2000</v>
      </c>
      <c r="C12379" s="23">
        <v>0.6</v>
      </c>
      <c r="D12379" s="23">
        <v>3000</v>
      </c>
      <c r="E12379" s="23">
        <v>10</v>
      </c>
      <c r="F12379" s="23">
        <v>30</v>
      </c>
      <c r="G12379" s="23">
        <v>70</v>
      </c>
      <c r="H12379" s="25">
        <v>13.30902672</v>
      </c>
    </row>
    <row r="12380" spans="1:8">
      <c r="A12380" s="23">
        <v>12377</v>
      </c>
      <c r="B12380" s="23">
        <v>2000</v>
      </c>
      <c r="C12380" s="23">
        <v>0.6</v>
      </c>
      <c r="D12380" s="23">
        <v>3000</v>
      </c>
      <c r="E12380" s="23">
        <v>10</v>
      </c>
      <c r="F12380" s="23">
        <v>30</v>
      </c>
      <c r="G12380" s="23">
        <v>100</v>
      </c>
      <c r="H12380" s="25">
        <v>12.27087116</v>
      </c>
    </row>
    <row r="12381" spans="1:8">
      <c r="A12381" s="23">
        <v>12378</v>
      </c>
      <c r="B12381" s="23">
        <v>2000</v>
      </c>
      <c r="C12381" s="23">
        <v>0.6</v>
      </c>
      <c r="D12381" s="23">
        <v>3000</v>
      </c>
      <c r="E12381" s="23">
        <v>10</v>
      </c>
      <c r="F12381" s="23">
        <v>60</v>
      </c>
      <c r="G12381" s="23">
        <v>0</v>
      </c>
      <c r="H12381" s="25">
        <v>15.889450070000001</v>
      </c>
    </row>
    <row r="12382" spans="1:8">
      <c r="A12382" s="23">
        <v>12379</v>
      </c>
      <c r="B12382" s="23">
        <v>2000</v>
      </c>
      <c r="C12382" s="23">
        <v>0.6</v>
      </c>
      <c r="D12382" s="23">
        <v>3000</v>
      </c>
      <c r="E12382" s="23">
        <v>10</v>
      </c>
      <c r="F12382" s="23">
        <v>60</v>
      </c>
      <c r="G12382" s="23">
        <v>5</v>
      </c>
      <c r="H12382" s="25">
        <v>13.046171190000001</v>
      </c>
    </row>
    <row r="12383" spans="1:8">
      <c r="A12383" s="23">
        <v>12380</v>
      </c>
      <c r="B12383" s="23">
        <v>2000</v>
      </c>
      <c r="C12383" s="23">
        <v>0.6</v>
      </c>
      <c r="D12383" s="23">
        <v>3000</v>
      </c>
      <c r="E12383" s="23">
        <v>10</v>
      </c>
      <c r="F12383" s="23">
        <v>60</v>
      </c>
      <c r="G12383" s="23">
        <v>10</v>
      </c>
      <c r="H12383" s="25">
        <v>12.106780049999999</v>
      </c>
    </row>
    <row r="12384" spans="1:8">
      <c r="A12384" s="23">
        <v>12381</v>
      </c>
      <c r="B12384" s="23">
        <v>2000</v>
      </c>
      <c r="C12384" s="23">
        <v>0.6</v>
      </c>
      <c r="D12384" s="23">
        <v>3000</v>
      </c>
      <c r="E12384" s="23">
        <v>10</v>
      </c>
      <c r="F12384" s="23">
        <v>60</v>
      </c>
      <c r="G12384" s="23">
        <v>40</v>
      </c>
      <c r="H12384" s="25">
        <v>10.52420998</v>
      </c>
    </row>
    <row r="12385" spans="1:8">
      <c r="A12385" s="23">
        <v>12382</v>
      </c>
      <c r="B12385" s="23">
        <v>2000</v>
      </c>
      <c r="C12385" s="23">
        <v>0.6</v>
      </c>
      <c r="D12385" s="23">
        <v>3000</v>
      </c>
      <c r="E12385" s="23">
        <v>10</v>
      </c>
      <c r="F12385" s="23">
        <v>60</v>
      </c>
      <c r="G12385" s="23">
        <v>70</v>
      </c>
      <c r="H12385" s="25">
        <v>9.6816949839999999</v>
      </c>
    </row>
    <row r="12386" spans="1:8">
      <c r="A12386" s="23">
        <v>12383</v>
      </c>
      <c r="B12386" s="23">
        <v>2000</v>
      </c>
      <c r="C12386" s="23">
        <v>0.6</v>
      </c>
      <c r="D12386" s="23">
        <v>3000</v>
      </c>
      <c r="E12386" s="23">
        <v>10</v>
      </c>
      <c r="F12386" s="23">
        <v>60</v>
      </c>
      <c r="G12386" s="23">
        <v>100</v>
      </c>
      <c r="H12386" s="25">
        <v>9.0530920029999997</v>
      </c>
    </row>
    <row r="12387" spans="1:8">
      <c r="A12387" s="23">
        <v>12384</v>
      </c>
      <c r="B12387" s="23">
        <v>2000</v>
      </c>
      <c r="C12387" s="23">
        <v>0.6</v>
      </c>
      <c r="D12387" s="23">
        <v>3000</v>
      </c>
      <c r="E12387" s="23">
        <v>20</v>
      </c>
      <c r="F12387" s="23">
        <v>0</v>
      </c>
      <c r="G12387" s="23">
        <v>0</v>
      </c>
      <c r="H12387" s="25">
        <v>22.09146118</v>
      </c>
    </row>
    <row r="12388" spans="1:8">
      <c r="A12388" s="23">
        <v>12385</v>
      </c>
      <c r="B12388" s="23">
        <v>2000</v>
      </c>
      <c r="C12388" s="23">
        <v>0.6</v>
      </c>
      <c r="D12388" s="23">
        <v>3000</v>
      </c>
      <c r="E12388" s="23">
        <v>20</v>
      </c>
      <c r="F12388" s="23">
        <v>0</v>
      </c>
      <c r="G12388" s="23">
        <v>5</v>
      </c>
      <c r="H12388" s="25">
        <v>19.62880135</v>
      </c>
    </row>
    <row r="12389" spans="1:8">
      <c r="A12389" s="23">
        <v>12386</v>
      </c>
      <c r="B12389" s="23">
        <v>2000</v>
      </c>
      <c r="C12389" s="23">
        <v>0.6</v>
      </c>
      <c r="D12389" s="23">
        <v>3000</v>
      </c>
      <c r="E12389" s="23">
        <v>20</v>
      </c>
      <c r="F12389" s="23">
        <v>0</v>
      </c>
      <c r="G12389" s="23">
        <v>10</v>
      </c>
      <c r="H12389" s="25">
        <v>18.450199130000001</v>
      </c>
    </row>
    <row r="12390" spans="1:8">
      <c r="A12390" s="23">
        <v>12387</v>
      </c>
      <c r="B12390" s="23">
        <v>2000</v>
      </c>
      <c r="C12390" s="23">
        <v>0.6</v>
      </c>
      <c r="D12390" s="23">
        <v>3000</v>
      </c>
      <c r="E12390" s="23">
        <v>20</v>
      </c>
      <c r="F12390" s="23">
        <v>0</v>
      </c>
      <c r="G12390" s="23">
        <v>40</v>
      </c>
      <c r="H12390" s="25">
        <v>16.18888664</v>
      </c>
    </row>
    <row r="12391" spans="1:8">
      <c r="A12391" s="23">
        <v>12388</v>
      </c>
      <c r="B12391" s="23">
        <v>2000</v>
      </c>
      <c r="C12391" s="23">
        <v>0.6</v>
      </c>
      <c r="D12391" s="23">
        <v>3000</v>
      </c>
      <c r="E12391" s="23">
        <v>20</v>
      </c>
      <c r="F12391" s="23">
        <v>0</v>
      </c>
      <c r="G12391" s="23">
        <v>70</v>
      </c>
      <c r="H12391" s="25">
        <v>14.63816166</v>
      </c>
    </row>
    <row r="12392" spans="1:8">
      <c r="A12392" s="23">
        <v>12389</v>
      </c>
      <c r="B12392" s="23">
        <v>2000</v>
      </c>
      <c r="C12392" s="23">
        <v>0.6</v>
      </c>
      <c r="D12392" s="23">
        <v>3000</v>
      </c>
      <c r="E12392" s="23">
        <v>20</v>
      </c>
      <c r="F12392" s="23">
        <v>0</v>
      </c>
      <c r="G12392" s="23">
        <v>100</v>
      </c>
      <c r="H12392" s="25">
        <v>13.434659959999999</v>
      </c>
    </row>
    <row r="12393" spans="1:8">
      <c r="A12393" s="23">
        <v>12390</v>
      </c>
      <c r="B12393" s="23">
        <v>2000</v>
      </c>
      <c r="C12393" s="23">
        <v>0.6</v>
      </c>
      <c r="D12393" s="23">
        <v>3000</v>
      </c>
      <c r="E12393" s="23">
        <v>20</v>
      </c>
      <c r="F12393" s="23">
        <v>30</v>
      </c>
      <c r="G12393" s="23">
        <v>0</v>
      </c>
      <c r="H12393" s="25">
        <v>20.610746379999998</v>
      </c>
    </row>
    <row r="12394" spans="1:8">
      <c r="A12394" s="23">
        <v>12391</v>
      </c>
      <c r="B12394" s="23">
        <v>2000</v>
      </c>
      <c r="C12394" s="23">
        <v>0.6</v>
      </c>
      <c r="D12394" s="23">
        <v>3000</v>
      </c>
      <c r="E12394" s="23">
        <v>20</v>
      </c>
      <c r="F12394" s="23">
        <v>30</v>
      </c>
      <c r="G12394" s="23">
        <v>5</v>
      </c>
      <c r="H12394" s="25">
        <v>18.252117160000001</v>
      </c>
    </row>
    <row r="12395" spans="1:8">
      <c r="A12395" s="23">
        <v>12392</v>
      </c>
      <c r="B12395" s="23">
        <v>2000</v>
      </c>
      <c r="C12395" s="23">
        <v>0.6</v>
      </c>
      <c r="D12395" s="23">
        <v>3000</v>
      </c>
      <c r="E12395" s="23">
        <v>20</v>
      </c>
      <c r="F12395" s="23">
        <v>30</v>
      </c>
      <c r="G12395" s="23">
        <v>10</v>
      </c>
      <c r="H12395" s="25">
        <v>17.15105629</v>
      </c>
    </row>
    <row r="12396" spans="1:8">
      <c r="A12396" s="23">
        <v>12393</v>
      </c>
      <c r="B12396" s="23">
        <v>2000</v>
      </c>
      <c r="C12396" s="23">
        <v>0.6</v>
      </c>
      <c r="D12396" s="23">
        <v>3000</v>
      </c>
      <c r="E12396" s="23">
        <v>20</v>
      </c>
      <c r="F12396" s="23">
        <v>30</v>
      </c>
      <c r="G12396" s="23">
        <v>40</v>
      </c>
      <c r="H12396" s="25">
        <v>14.79366398</v>
      </c>
    </row>
    <row r="12397" spans="1:8">
      <c r="A12397" s="23">
        <v>12394</v>
      </c>
      <c r="B12397" s="23">
        <v>2000</v>
      </c>
      <c r="C12397" s="23">
        <v>0.6</v>
      </c>
      <c r="D12397" s="23">
        <v>3000</v>
      </c>
      <c r="E12397" s="23">
        <v>20</v>
      </c>
      <c r="F12397" s="23">
        <v>30</v>
      </c>
      <c r="G12397" s="23">
        <v>70</v>
      </c>
      <c r="H12397" s="25">
        <v>13.363214490000001</v>
      </c>
    </row>
    <row r="12398" spans="1:8">
      <c r="A12398" s="23">
        <v>12395</v>
      </c>
      <c r="B12398" s="23">
        <v>2000</v>
      </c>
      <c r="C12398" s="23">
        <v>0.6</v>
      </c>
      <c r="D12398" s="23">
        <v>3000</v>
      </c>
      <c r="E12398" s="23">
        <v>20</v>
      </c>
      <c r="F12398" s="23">
        <v>30</v>
      </c>
      <c r="G12398" s="23">
        <v>100</v>
      </c>
      <c r="H12398" s="25">
        <v>12.315206529999999</v>
      </c>
    </row>
    <row r="12399" spans="1:8">
      <c r="A12399" s="23">
        <v>12396</v>
      </c>
      <c r="B12399" s="23">
        <v>2000</v>
      </c>
      <c r="C12399" s="23">
        <v>0.6</v>
      </c>
      <c r="D12399" s="23">
        <v>3000</v>
      </c>
      <c r="E12399" s="23">
        <v>20</v>
      </c>
      <c r="F12399" s="23">
        <v>60</v>
      </c>
      <c r="G12399" s="23">
        <v>0</v>
      </c>
      <c r="H12399" s="25">
        <v>15.947126389999999</v>
      </c>
    </row>
    <row r="12400" spans="1:8">
      <c r="A12400" s="23">
        <v>12397</v>
      </c>
      <c r="B12400" s="23">
        <v>2000</v>
      </c>
      <c r="C12400" s="23">
        <v>0.6</v>
      </c>
      <c r="D12400" s="23">
        <v>3000</v>
      </c>
      <c r="E12400" s="23">
        <v>20</v>
      </c>
      <c r="F12400" s="23">
        <v>60</v>
      </c>
      <c r="G12400" s="23">
        <v>5</v>
      </c>
      <c r="H12400" s="25">
        <v>13.099504469999999</v>
      </c>
    </row>
    <row r="12401" spans="1:8">
      <c r="A12401" s="23">
        <v>12398</v>
      </c>
      <c r="B12401" s="23">
        <v>2000</v>
      </c>
      <c r="C12401" s="23">
        <v>0.6</v>
      </c>
      <c r="D12401" s="23">
        <v>3000</v>
      </c>
      <c r="E12401" s="23">
        <v>20</v>
      </c>
      <c r="F12401" s="23">
        <v>60</v>
      </c>
      <c r="G12401" s="23">
        <v>10</v>
      </c>
      <c r="H12401" s="25">
        <v>12.15195274</v>
      </c>
    </row>
    <row r="12402" spans="1:8">
      <c r="A12402" s="23">
        <v>12399</v>
      </c>
      <c r="B12402" s="23">
        <v>2000</v>
      </c>
      <c r="C12402" s="23">
        <v>0.6</v>
      </c>
      <c r="D12402" s="23">
        <v>3000</v>
      </c>
      <c r="E12402" s="23">
        <v>20</v>
      </c>
      <c r="F12402" s="23">
        <v>60</v>
      </c>
      <c r="G12402" s="23">
        <v>40</v>
      </c>
      <c r="H12402" s="25">
        <v>10.556317330000001</v>
      </c>
    </row>
    <row r="12403" spans="1:8">
      <c r="A12403" s="23">
        <v>12400</v>
      </c>
      <c r="B12403" s="23">
        <v>2000</v>
      </c>
      <c r="C12403" s="23">
        <v>0.6</v>
      </c>
      <c r="D12403" s="23">
        <v>3000</v>
      </c>
      <c r="E12403" s="23">
        <v>20</v>
      </c>
      <c r="F12403" s="23">
        <v>60</v>
      </c>
      <c r="G12403" s="23">
        <v>70</v>
      </c>
      <c r="H12403" s="25">
        <v>9.7077407840000003</v>
      </c>
    </row>
    <row r="12404" spans="1:8">
      <c r="A12404" s="23">
        <v>12401</v>
      </c>
      <c r="B12404" s="23">
        <v>2000</v>
      </c>
      <c r="C12404" s="23">
        <v>0.6</v>
      </c>
      <c r="D12404" s="23">
        <v>3000</v>
      </c>
      <c r="E12404" s="23">
        <v>20</v>
      </c>
      <c r="F12404" s="23">
        <v>60</v>
      </c>
      <c r="G12404" s="23">
        <v>100</v>
      </c>
      <c r="H12404" s="25">
        <v>9.0749502179999997</v>
      </c>
    </row>
    <row r="12405" spans="1:8">
      <c r="A12405" s="23">
        <v>12402</v>
      </c>
      <c r="B12405" s="23">
        <v>2000</v>
      </c>
      <c r="C12405" s="23">
        <v>0.6</v>
      </c>
      <c r="D12405" s="23">
        <v>3000</v>
      </c>
      <c r="E12405" s="23">
        <v>50</v>
      </c>
      <c r="F12405" s="23">
        <v>0</v>
      </c>
      <c r="G12405" s="23">
        <v>0</v>
      </c>
      <c r="H12405" s="25">
        <v>22.157630919999999</v>
      </c>
    </row>
    <row r="12406" spans="1:8">
      <c r="A12406" s="23">
        <v>12403</v>
      </c>
      <c r="B12406" s="23">
        <v>2000</v>
      </c>
      <c r="C12406" s="23">
        <v>0.6</v>
      </c>
      <c r="D12406" s="23">
        <v>3000</v>
      </c>
      <c r="E12406" s="23">
        <v>50</v>
      </c>
      <c r="F12406" s="23">
        <v>0</v>
      </c>
      <c r="G12406" s="23">
        <v>5</v>
      </c>
      <c r="H12406" s="25">
        <v>19.68372536</v>
      </c>
    </row>
    <row r="12407" spans="1:8">
      <c r="A12407" s="23">
        <v>12404</v>
      </c>
      <c r="B12407" s="23">
        <v>2000</v>
      </c>
      <c r="C12407" s="23">
        <v>0.6</v>
      </c>
      <c r="D12407" s="23">
        <v>3000</v>
      </c>
      <c r="E12407" s="23">
        <v>50</v>
      </c>
      <c r="F12407" s="23">
        <v>0</v>
      </c>
      <c r="G12407" s="23">
        <v>10</v>
      </c>
      <c r="H12407" s="25">
        <v>18.49860382</v>
      </c>
    </row>
    <row r="12408" spans="1:8">
      <c r="A12408" s="23">
        <v>12405</v>
      </c>
      <c r="B12408" s="23">
        <v>2000</v>
      </c>
      <c r="C12408" s="23">
        <v>0.6</v>
      </c>
      <c r="D12408" s="23">
        <v>3000</v>
      </c>
      <c r="E12408" s="23">
        <v>50</v>
      </c>
      <c r="F12408" s="23">
        <v>0</v>
      </c>
      <c r="G12408" s="23">
        <v>40</v>
      </c>
      <c r="H12408" s="25">
        <v>16.224929809999999</v>
      </c>
    </row>
    <row r="12409" spans="1:8">
      <c r="A12409" s="23">
        <v>12406</v>
      </c>
      <c r="B12409" s="23">
        <v>2000</v>
      </c>
      <c r="C12409" s="23">
        <v>0.6</v>
      </c>
      <c r="D12409" s="23">
        <v>3000</v>
      </c>
      <c r="E12409" s="23">
        <v>50</v>
      </c>
      <c r="F12409" s="23">
        <v>0</v>
      </c>
      <c r="G12409" s="23">
        <v>70</v>
      </c>
      <c r="H12409" s="25">
        <v>14.67658043</v>
      </c>
    </row>
    <row r="12410" spans="1:8">
      <c r="A12410" s="23">
        <v>12407</v>
      </c>
      <c r="B12410" s="23">
        <v>2000</v>
      </c>
      <c r="C12410" s="23">
        <v>0.6</v>
      </c>
      <c r="D12410" s="23">
        <v>3000</v>
      </c>
      <c r="E12410" s="23">
        <v>50</v>
      </c>
      <c r="F12410" s="23">
        <v>0</v>
      </c>
      <c r="G12410" s="23">
        <v>100</v>
      </c>
      <c r="H12410" s="25">
        <v>13.46593189</v>
      </c>
    </row>
    <row r="12411" spans="1:8">
      <c r="A12411" s="23">
        <v>12408</v>
      </c>
      <c r="B12411" s="23">
        <v>2000</v>
      </c>
      <c r="C12411" s="23">
        <v>0.6</v>
      </c>
      <c r="D12411" s="23">
        <v>3000</v>
      </c>
      <c r="E12411" s="23">
        <v>50</v>
      </c>
      <c r="F12411" s="23">
        <v>30</v>
      </c>
      <c r="G12411" s="23">
        <v>0</v>
      </c>
      <c r="H12411" s="25">
        <v>20.667264939999999</v>
      </c>
    </row>
    <row r="12412" spans="1:8">
      <c r="A12412" s="23">
        <v>12409</v>
      </c>
      <c r="B12412" s="23">
        <v>2000</v>
      </c>
      <c r="C12412" s="23">
        <v>0.6</v>
      </c>
      <c r="D12412" s="23">
        <v>3000</v>
      </c>
      <c r="E12412" s="23">
        <v>50</v>
      </c>
      <c r="F12412" s="23">
        <v>30</v>
      </c>
      <c r="G12412" s="23">
        <v>5</v>
      </c>
      <c r="H12412" s="25">
        <v>18.298706060000001</v>
      </c>
    </row>
    <row r="12413" spans="1:8">
      <c r="A12413" s="23">
        <v>12410</v>
      </c>
      <c r="B12413" s="23">
        <v>2000</v>
      </c>
      <c r="C12413" s="23">
        <v>0.6</v>
      </c>
      <c r="D12413" s="23">
        <v>3000</v>
      </c>
      <c r="E12413" s="23">
        <v>50</v>
      </c>
      <c r="F12413" s="23">
        <v>30</v>
      </c>
      <c r="G12413" s="23">
        <v>10</v>
      </c>
      <c r="H12413" s="25">
        <v>17.192346570000002</v>
      </c>
    </row>
    <row r="12414" spans="1:8">
      <c r="A12414" s="23">
        <v>12411</v>
      </c>
      <c r="B12414" s="23">
        <v>2000</v>
      </c>
      <c r="C12414" s="23">
        <v>0.6</v>
      </c>
      <c r="D12414" s="23">
        <v>3000</v>
      </c>
      <c r="E12414" s="23">
        <v>50</v>
      </c>
      <c r="F12414" s="23">
        <v>30</v>
      </c>
      <c r="G12414" s="23">
        <v>40</v>
      </c>
      <c r="H12414" s="25">
        <v>14.833661080000001</v>
      </c>
    </row>
    <row r="12415" spans="1:8">
      <c r="A12415" s="23">
        <v>12412</v>
      </c>
      <c r="B12415" s="23">
        <v>2000</v>
      </c>
      <c r="C12415" s="23">
        <v>0.6</v>
      </c>
      <c r="D12415" s="23">
        <v>3000</v>
      </c>
      <c r="E12415" s="23">
        <v>50</v>
      </c>
      <c r="F12415" s="23">
        <v>30</v>
      </c>
      <c r="G12415" s="23">
        <v>70</v>
      </c>
      <c r="H12415" s="25">
        <v>13.394594189999999</v>
      </c>
    </row>
    <row r="12416" spans="1:8">
      <c r="A12416" s="23">
        <v>12413</v>
      </c>
      <c r="B12416" s="23">
        <v>2000</v>
      </c>
      <c r="C12416" s="23">
        <v>0.6</v>
      </c>
      <c r="D12416" s="23">
        <v>3000</v>
      </c>
      <c r="E12416" s="23">
        <v>50</v>
      </c>
      <c r="F12416" s="23">
        <v>30</v>
      </c>
      <c r="G12416" s="23">
        <v>100</v>
      </c>
      <c r="H12416" s="25">
        <v>12.340921399999999</v>
      </c>
    </row>
    <row r="12417" spans="1:8">
      <c r="A12417" s="23">
        <v>12414</v>
      </c>
      <c r="B12417" s="23">
        <v>2000</v>
      </c>
      <c r="C12417" s="23">
        <v>0.6</v>
      </c>
      <c r="D12417" s="23">
        <v>3000</v>
      </c>
      <c r="E12417" s="23">
        <v>50</v>
      </c>
      <c r="F12417" s="23">
        <v>60</v>
      </c>
      <c r="G12417" s="23">
        <v>0</v>
      </c>
      <c r="H12417" s="25">
        <v>15.97875786</v>
      </c>
    </row>
    <row r="12418" spans="1:8">
      <c r="A12418" s="23">
        <v>12415</v>
      </c>
      <c r="B12418" s="23">
        <v>2000</v>
      </c>
      <c r="C12418" s="23">
        <v>0.6</v>
      </c>
      <c r="D12418" s="23">
        <v>3000</v>
      </c>
      <c r="E12418" s="23">
        <v>50</v>
      </c>
      <c r="F12418" s="23">
        <v>60</v>
      </c>
      <c r="G12418" s="23">
        <v>5</v>
      </c>
      <c r="H12418" s="25">
        <v>13.13040352</v>
      </c>
    </row>
    <row r="12419" spans="1:8">
      <c r="A12419" s="23">
        <v>12416</v>
      </c>
      <c r="B12419" s="23">
        <v>2000</v>
      </c>
      <c r="C12419" s="23">
        <v>0.6</v>
      </c>
      <c r="D12419" s="23">
        <v>3000</v>
      </c>
      <c r="E12419" s="23">
        <v>50</v>
      </c>
      <c r="F12419" s="23">
        <v>60</v>
      </c>
      <c r="G12419" s="23">
        <v>10</v>
      </c>
      <c r="H12419" s="25">
        <v>12.178168299999999</v>
      </c>
    </row>
    <row r="12420" spans="1:8">
      <c r="A12420" s="23">
        <v>12417</v>
      </c>
      <c r="B12420" s="23">
        <v>2000</v>
      </c>
      <c r="C12420" s="23">
        <v>0.6</v>
      </c>
      <c r="D12420" s="23">
        <v>3000</v>
      </c>
      <c r="E12420" s="23">
        <v>50</v>
      </c>
      <c r="F12420" s="23">
        <v>60</v>
      </c>
      <c r="G12420" s="23">
        <v>40</v>
      </c>
      <c r="H12420" s="25">
        <v>10.575012210000001</v>
      </c>
    </row>
    <row r="12421" spans="1:8">
      <c r="A12421" s="23">
        <v>12418</v>
      </c>
      <c r="B12421" s="23">
        <v>2000</v>
      </c>
      <c r="C12421" s="23">
        <v>0.6</v>
      </c>
      <c r="D12421" s="23">
        <v>3000</v>
      </c>
      <c r="E12421" s="23">
        <v>50</v>
      </c>
      <c r="F12421" s="23">
        <v>60</v>
      </c>
      <c r="G12421" s="23">
        <v>70</v>
      </c>
      <c r="H12421" s="25">
        <v>9.7229442600000002</v>
      </c>
    </row>
    <row r="12422" spans="1:8">
      <c r="A12422" s="23">
        <v>12419</v>
      </c>
      <c r="B12422" s="23">
        <v>2000</v>
      </c>
      <c r="C12422" s="23">
        <v>0.6</v>
      </c>
      <c r="D12422" s="23">
        <v>3000</v>
      </c>
      <c r="E12422" s="23">
        <v>50</v>
      </c>
      <c r="F12422" s="23">
        <v>60</v>
      </c>
      <c r="G12422" s="23">
        <v>100</v>
      </c>
      <c r="H12422" s="25">
        <v>9.0877380369999994</v>
      </c>
    </row>
    <row r="12423" spans="1:8">
      <c r="A12423" s="23">
        <v>12420</v>
      </c>
      <c r="B12423" s="23">
        <v>2000</v>
      </c>
      <c r="C12423" s="23">
        <v>0.5</v>
      </c>
      <c r="D12423" s="23">
        <v>10</v>
      </c>
      <c r="E12423" s="23">
        <v>1</v>
      </c>
      <c r="F12423" s="23">
        <v>0</v>
      </c>
      <c r="G12423" s="23">
        <v>0</v>
      </c>
      <c r="H12423" s="25">
        <v>0</v>
      </c>
    </row>
    <row r="12424" spans="1:8">
      <c r="A12424" s="23">
        <v>12421</v>
      </c>
      <c r="B12424" s="23">
        <v>2000</v>
      </c>
      <c r="C12424" s="23">
        <v>0.5</v>
      </c>
      <c r="D12424" s="23">
        <v>10</v>
      </c>
      <c r="E12424" s="23">
        <v>1</v>
      </c>
      <c r="F12424" s="23">
        <v>0</v>
      </c>
      <c r="G12424" s="23">
        <v>5</v>
      </c>
      <c r="H12424" s="25">
        <v>0</v>
      </c>
    </row>
    <row r="12425" spans="1:8">
      <c r="A12425" s="23">
        <v>12422</v>
      </c>
      <c r="B12425" s="23">
        <v>2000</v>
      </c>
      <c r="C12425" s="23">
        <v>0.5</v>
      </c>
      <c r="D12425" s="23">
        <v>10</v>
      </c>
      <c r="E12425" s="23">
        <v>1</v>
      </c>
      <c r="F12425" s="23">
        <v>0</v>
      </c>
      <c r="G12425" s="23">
        <v>10</v>
      </c>
      <c r="H12425" s="25">
        <v>0</v>
      </c>
    </row>
    <row r="12426" spans="1:8">
      <c r="A12426" s="23">
        <v>12423</v>
      </c>
      <c r="B12426" s="23">
        <v>2000</v>
      </c>
      <c r="C12426" s="23">
        <v>0.5</v>
      </c>
      <c r="D12426" s="23">
        <v>10</v>
      </c>
      <c r="E12426" s="23">
        <v>1</v>
      </c>
      <c r="F12426" s="23">
        <v>0</v>
      </c>
      <c r="G12426" s="23">
        <v>40</v>
      </c>
      <c r="H12426" s="25">
        <v>0</v>
      </c>
    </row>
    <row r="12427" spans="1:8">
      <c r="A12427" s="23">
        <v>12424</v>
      </c>
      <c r="B12427" s="23">
        <v>2000</v>
      </c>
      <c r="C12427" s="23">
        <v>0.5</v>
      </c>
      <c r="D12427" s="23">
        <v>10</v>
      </c>
      <c r="E12427" s="23">
        <v>1</v>
      </c>
      <c r="F12427" s="23">
        <v>0</v>
      </c>
      <c r="G12427" s="23">
        <v>70</v>
      </c>
      <c r="H12427" s="25">
        <v>0</v>
      </c>
    </row>
    <row r="12428" spans="1:8">
      <c r="A12428" s="23">
        <v>12425</v>
      </c>
      <c r="B12428" s="23">
        <v>2000</v>
      </c>
      <c r="C12428" s="23">
        <v>0.5</v>
      </c>
      <c r="D12428" s="23">
        <v>10</v>
      </c>
      <c r="E12428" s="23">
        <v>1</v>
      </c>
      <c r="F12428" s="23">
        <v>0</v>
      </c>
      <c r="G12428" s="23">
        <v>100</v>
      </c>
      <c r="H12428" s="25">
        <v>0</v>
      </c>
    </row>
    <row r="12429" spans="1:8">
      <c r="A12429" s="23">
        <v>12426</v>
      </c>
      <c r="B12429" s="23">
        <v>2000</v>
      </c>
      <c r="C12429" s="23">
        <v>0.5</v>
      </c>
      <c r="D12429" s="23">
        <v>10</v>
      </c>
      <c r="E12429" s="23">
        <v>1</v>
      </c>
      <c r="F12429" s="23">
        <v>30</v>
      </c>
      <c r="G12429" s="23">
        <v>0</v>
      </c>
      <c r="H12429" s="25">
        <v>0</v>
      </c>
    </row>
    <row r="12430" spans="1:8">
      <c r="A12430" s="23">
        <v>12427</v>
      </c>
      <c r="B12430" s="23">
        <v>2000</v>
      </c>
      <c r="C12430" s="23">
        <v>0.5</v>
      </c>
      <c r="D12430" s="23">
        <v>10</v>
      </c>
      <c r="E12430" s="23">
        <v>1</v>
      </c>
      <c r="F12430" s="23">
        <v>30</v>
      </c>
      <c r="G12430" s="23">
        <v>5</v>
      </c>
      <c r="H12430" s="25">
        <v>0</v>
      </c>
    </row>
    <row r="12431" spans="1:8">
      <c r="A12431" s="23">
        <v>12428</v>
      </c>
      <c r="B12431" s="23">
        <v>2000</v>
      </c>
      <c r="C12431" s="23">
        <v>0.5</v>
      </c>
      <c r="D12431" s="23">
        <v>10</v>
      </c>
      <c r="E12431" s="23">
        <v>1</v>
      </c>
      <c r="F12431" s="23">
        <v>30</v>
      </c>
      <c r="G12431" s="23">
        <v>10</v>
      </c>
      <c r="H12431" s="25">
        <v>0</v>
      </c>
    </row>
    <row r="12432" spans="1:8">
      <c r="A12432" s="23">
        <v>12429</v>
      </c>
      <c r="B12432" s="23">
        <v>2000</v>
      </c>
      <c r="C12432" s="23">
        <v>0.5</v>
      </c>
      <c r="D12432" s="23">
        <v>10</v>
      </c>
      <c r="E12432" s="23">
        <v>1</v>
      </c>
      <c r="F12432" s="23">
        <v>30</v>
      </c>
      <c r="G12432" s="23">
        <v>40</v>
      </c>
      <c r="H12432" s="25">
        <v>0</v>
      </c>
    </row>
    <row r="12433" spans="1:8">
      <c r="A12433" s="23">
        <v>12430</v>
      </c>
      <c r="B12433" s="23">
        <v>2000</v>
      </c>
      <c r="C12433" s="23">
        <v>0.5</v>
      </c>
      <c r="D12433" s="23">
        <v>10</v>
      </c>
      <c r="E12433" s="23">
        <v>1</v>
      </c>
      <c r="F12433" s="23">
        <v>30</v>
      </c>
      <c r="G12433" s="23">
        <v>70</v>
      </c>
      <c r="H12433" s="25">
        <v>0</v>
      </c>
    </row>
    <row r="12434" spans="1:8">
      <c r="A12434" s="23">
        <v>12431</v>
      </c>
      <c r="B12434" s="23">
        <v>2000</v>
      </c>
      <c r="C12434" s="23">
        <v>0.5</v>
      </c>
      <c r="D12434" s="23">
        <v>10</v>
      </c>
      <c r="E12434" s="23">
        <v>1</v>
      </c>
      <c r="F12434" s="23">
        <v>30</v>
      </c>
      <c r="G12434" s="23">
        <v>100</v>
      </c>
      <c r="H12434" s="25">
        <v>0</v>
      </c>
    </row>
    <row r="12435" spans="1:8">
      <c r="A12435" s="23">
        <v>12432</v>
      </c>
      <c r="B12435" s="23">
        <v>2000</v>
      </c>
      <c r="C12435" s="23">
        <v>0.5</v>
      </c>
      <c r="D12435" s="23">
        <v>10</v>
      </c>
      <c r="E12435" s="23">
        <v>1</v>
      </c>
      <c r="F12435" s="23">
        <v>60</v>
      </c>
      <c r="G12435" s="23">
        <v>0</v>
      </c>
      <c r="H12435" s="25">
        <v>0</v>
      </c>
    </row>
    <row r="12436" spans="1:8">
      <c r="A12436" s="23">
        <v>12433</v>
      </c>
      <c r="B12436" s="23">
        <v>2000</v>
      </c>
      <c r="C12436" s="23">
        <v>0.5</v>
      </c>
      <c r="D12436" s="23">
        <v>10</v>
      </c>
      <c r="E12436" s="23">
        <v>1</v>
      </c>
      <c r="F12436" s="23">
        <v>60</v>
      </c>
      <c r="G12436" s="23">
        <v>5</v>
      </c>
      <c r="H12436" s="25">
        <v>0</v>
      </c>
    </row>
    <row r="12437" spans="1:8">
      <c r="A12437" s="23">
        <v>12434</v>
      </c>
      <c r="B12437" s="23">
        <v>2000</v>
      </c>
      <c r="C12437" s="23">
        <v>0.5</v>
      </c>
      <c r="D12437" s="23">
        <v>10</v>
      </c>
      <c r="E12437" s="23">
        <v>1</v>
      </c>
      <c r="F12437" s="23">
        <v>60</v>
      </c>
      <c r="G12437" s="23">
        <v>10</v>
      </c>
      <c r="H12437" s="25">
        <v>0</v>
      </c>
    </row>
    <row r="12438" spans="1:8">
      <c r="A12438" s="23">
        <v>12435</v>
      </c>
      <c r="B12438" s="23">
        <v>2000</v>
      </c>
      <c r="C12438" s="23">
        <v>0.5</v>
      </c>
      <c r="D12438" s="23">
        <v>10</v>
      </c>
      <c r="E12438" s="23">
        <v>1</v>
      </c>
      <c r="F12438" s="23">
        <v>60</v>
      </c>
      <c r="G12438" s="23">
        <v>40</v>
      </c>
      <c r="H12438" s="25">
        <v>0</v>
      </c>
    </row>
    <row r="12439" spans="1:8">
      <c r="A12439" s="23">
        <v>12436</v>
      </c>
      <c r="B12439" s="23">
        <v>2000</v>
      </c>
      <c r="C12439" s="23">
        <v>0.5</v>
      </c>
      <c r="D12439" s="23">
        <v>10</v>
      </c>
      <c r="E12439" s="23">
        <v>1</v>
      </c>
      <c r="F12439" s="23">
        <v>60</v>
      </c>
      <c r="G12439" s="23">
        <v>70</v>
      </c>
      <c r="H12439" s="25">
        <v>0</v>
      </c>
    </row>
    <row r="12440" spans="1:8">
      <c r="A12440" s="23">
        <v>12437</v>
      </c>
      <c r="B12440" s="23">
        <v>2000</v>
      </c>
      <c r="C12440" s="23">
        <v>0.5</v>
      </c>
      <c r="D12440" s="23">
        <v>10</v>
      </c>
      <c r="E12440" s="23">
        <v>1</v>
      </c>
      <c r="F12440" s="23">
        <v>60</v>
      </c>
      <c r="G12440" s="23">
        <v>100</v>
      </c>
      <c r="H12440" s="25">
        <v>0</v>
      </c>
    </row>
    <row r="12441" spans="1:8">
      <c r="A12441" s="23">
        <v>12438</v>
      </c>
      <c r="B12441" s="23">
        <v>2000</v>
      </c>
      <c r="C12441" s="23">
        <v>0.5</v>
      </c>
      <c r="D12441" s="23">
        <v>10</v>
      </c>
      <c r="E12441" s="23">
        <v>5</v>
      </c>
      <c r="F12441" s="23">
        <v>0</v>
      </c>
      <c r="G12441" s="23">
        <v>0</v>
      </c>
      <c r="H12441" s="25">
        <v>1.2219330070000001</v>
      </c>
    </row>
    <row r="12442" spans="1:8">
      <c r="A12442" s="23">
        <v>12439</v>
      </c>
      <c r="B12442" s="23">
        <v>2000</v>
      </c>
      <c r="C12442" s="23">
        <v>0.5</v>
      </c>
      <c r="D12442" s="23">
        <v>10</v>
      </c>
      <c r="E12442" s="23">
        <v>5</v>
      </c>
      <c r="F12442" s="23">
        <v>0</v>
      </c>
      <c r="G12442" s="23">
        <v>5</v>
      </c>
      <c r="H12442" s="25">
        <v>0</v>
      </c>
    </row>
    <row r="12443" spans="1:8">
      <c r="A12443" s="23">
        <v>12440</v>
      </c>
      <c r="B12443" s="23">
        <v>2000</v>
      </c>
      <c r="C12443" s="23">
        <v>0.5</v>
      </c>
      <c r="D12443" s="23">
        <v>10</v>
      </c>
      <c r="E12443" s="23">
        <v>5</v>
      </c>
      <c r="F12443" s="23">
        <v>0</v>
      </c>
      <c r="G12443" s="23">
        <v>10</v>
      </c>
      <c r="H12443" s="25">
        <v>0</v>
      </c>
    </row>
    <row r="12444" spans="1:8">
      <c r="A12444" s="23">
        <v>12441</v>
      </c>
      <c r="B12444" s="23">
        <v>2000</v>
      </c>
      <c r="C12444" s="23">
        <v>0.5</v>
      </c>
      <c r="D12444" s="23">
        <v>10</v>
      </c>
      <c r="E12444" s="23">
        <v>5</v>
      </c>
      <c r="F12444" s="23">
        <v>0</v>
      </c>
      <c r="G12444" s="23">
        <v>40</v>
      </c>
      <c r="H12444" s="25">
        <v>0</v>
      </c>
    </row>
    <row r="12445" spans="1:8">
      <c r="A12445" s="23">
        <v>12442</v>
      </c>
      <c r="B12445" s="23">
        <v>2000</v>
      </c>
      <c r="C12445" s="23">
        <v>0.5</v>
      </c>
      <c r="D12445" s="23">
        <v>10</v>
      </c>
      <c r="E12445" s="23">
        <v>5</v>
      </c>
      <c r="F12445" s="23">
        <v>0</v>
      </c>
      <c r="G12445" s="23">
        <v>70</v>
      </c>
      <c r="H12445" s="25">
        <v>0</v>
      </c>
    </row>
    <row r="12446" spans="1:8">
      <c r="A12446" s="23">
        <v>12443</v>
      </c>
      <c r="B12446" s="23">
        <v>2000</v>
      </c>
      <c r="C12446" s="23">
        <v>0.5</v>
      </c>
      <c r="D12446" s="23">
        <v>10</v>
      </c>
      <c r="E12446" s="23">
        <v>5</v>
      </c>
      <c r="F12446" s="23">
        <v>0</v>
      </c>
      <c r="G12446" s="23">
        <v>100</v>
      </c>
      <c r="H12446" s="25">
        <v>0</v>
      </c>
    </row>
    <row r="12447" spans="1:8">
      <c r="A12447" s="23">
        <v>12444</v>
      </c>
      <c r="B12447" s="23">
        <v>2000</v>
      </c>
      <c r="C12447" s="23">
        <v>0.5</v>
      </c>
      <c r="D12447" s="23">
        <v>10</v>
      </c>
      <c r="E12447" s="23">
        <v>5</v>
      </c>
      <c r="F12447" s="23">
        <v>30</v>
      </c>
      <c r="G12447" s="23">
        <v>0</v>
      </c>
      <c r="H12447" s="25">
        <v>1.220817327</v>
      </c>
    </row>
    <row r="12448" spans="1:8">
      <c r="A12448" s="23">
        <v>12445</v>
      </c>
      <c r="B12448" s="23">
        <v>2000</v>
      </c>
      <c r="C12448" s="23">
        <v>0.5</v>
      </c>
      <c r="D12448" s="23">
        <v>10</v>
      </c>
      <c r="E12448" s="23">
        <v>5</v>
      </c>
      <c r="F12448" s="23">
        <v>30</v>
      </c>
      <c r="G12448" s="23">
        <v>5</v>
      </c>
      <c r="H12448" s="25">
        <v>0</v>
      </c>
    </row>
    <row r="12449" spans="1:8">
      <c r="A12449" s="23">
        <v>12446</v>
      </c>
      <c r="B12449" s="23">
        <v>2000</v>
      </c>
      <c r="C12449" s="23">
        <v>0.5</v>
      </c>
      <c r="D12449" s="23">
        <v>10</v>
      </c>
      <c r="E12449" s="23">
        <v>5</v>
      </c>
      <c r="F12449" s="23">
        <v>30</v>
      </c>
      <c r="G12449" s="23">
        <v>10</v>
      </c>
      <c r="H12449" s="25">
        <v>0</v>
      </c>
    </row>
    <row r="12450" spans="1:8">
      <c r="A12450" s="23">
        <v>12447</v>
      </c>
      <c r="B12450" s="23">
        <v>2000</v>
      </c>
      <c r="C12450" s="23">
        <v>0.5</v>
      </c>
      <c r="D12450" s="23">
        <v>10</v>
      </c>
      <c r="E12450" s="23">
        <v>5</v>
      </c>
      <c r="F12450" s="23">
        <v>30</v>
      </c>
      <c r="G12450" s="23">
        <v>40</v>
      </c>
      <c r="H12450" s="25">
        <v>0</v>
      </c>
    </row>
    <row r="12451" spans="1:8">
      <c r="A12451" s="23">
        <v>12448</v>
      </c>
      <c r="B12451" s="23">
        <v>2000</v>
      </c>
      <c r="C12451" s="23">
        <v>0.5</v>
      </c>
      <c r="D12451" s="23">
        <v>10</v>
      </c>
      <c r="E12451" s="23">
        <v>5</v>
      </c>
      <c r="F12451" s="23">
        <v>30</v>
      </c>
      <c r="G12451" s="23">
        <v>70</v>
      </c>
      <c r="H12451" s="25">
        <v>0</v>
      </c>
    </row>
    <row r="12452" spans="1:8">
      <c r="A12452" s="23">
        <v>12449</v>
      </c>
      <c r="B12452" s="23">
        <v>2000</v>
      </c>
      <c r="C12452" s="23">
        <v>0.5</v>
      </c>
      <c r="D12452" s="23">
        <v>10</v>
      </c>
      <c r="E12452" s="23">
        <v>5</v>
      </c>
      <c r="F12452" s="23">
        <v>30</v>
      </c>
      <c r="G12452" s="23">
        <v>100</v>
      </c>
      <c r="H12452" s="25">
        <v>0</v>
      </c>
    </row>
    <row r="12453" spans="1:8">
      <c r="A12453" s="23">
        <v>12450</v>
      </c>
      <c r="B12453" s="23">
        <v>2000</v>
      </c>
      <c r="C12453" s="23">
        <v>0.5</v>
      </c>
      <c r="D12453" s="23">
        <v>10</v>
      </c>
      <c r="E12453" s="23">
        <v>5</v>
      </c>
      <c r="F12453" s="23">
        <v>60</v>
      </c>
      <c r="G12453" s="23">
        <v>0</v>
      </c>
      <c r="H12453" s="25">
        <v>1.2151480910000001</v>
      </c>
    </row>
    <row r="12454" spans="1:8">
      <c r="A12454" s="23">
        <v>12451</v>
      </c>
      <c r="B12454" s="23">
        <v>2000</v>
      </c>
      <c r="C12454" s="23">
        <v>0.5</v>
      </c>
      <c r="D12454" s="23">
        <v>10</v>
      </c>
      <c r="E12454" s="23">
        <v>5</v>
      </c>
      <c r="F12454" s="23">
        <v>60</v>
      </c>
      <c r="G12454" s="23">
        <v>5</v>
      </c>
      <c r="H12454" s="25">
        <v>0</v>
      </c>
    </row>
    <row r="12455" spans="1:8">
      <c r="A12455" s="23">
        <v>12452</v>
      </c>
      <c r="B12455" s="23">
        <v>2000</v>
      </c>
      <c r="C12455" s="23">
        <v>0.5</v>
      </c>
      <c r="D12455" s="23">
        <v>10</v>
      </c>
      <c r="E12455" s="23">
        <v>5</v>
      </c>
      <c r="F12455" s="23">
        <v>60</v>
      </c>
      <c r="G12455" s="23">
        <v>10</v>
      </c>
      <c r="H12455" s="25">
        <v>0</v>
      </c>
    </row>
    <row r="12456" spans="1:8">
      <c r="A12456" s="23">
        <v>12453</v>
      </c>
      <c r="B12456" s="23">
        <v>2000</v>
      </c>
      <c r="C12456" s="23">
        <v>0.5</v>
      </c>
      <c r="D12456" s="23">
        <v>10</v>
      </c>
      <c r="E12456" s="23">
        <v>5</v>
      </c>
      <c r="F12456" s="23">
        <v>60</v>
      </c>
      <c r="G12456" s="23">
        <v>40</v>
      </c>
      <c r="H12456" s="25">
        <v>0</v>
      </c>
    </row>
    <row r="12457" spans="1:8">
      <c r="A12457" s="23">
        <v>12454</v>
      </c>
      <c r="B12457" s="23">
        <v>2000</v>
      </c>
      <c r="C12457" s="23">
        <v>0.5</v>
      </c>
      <c r="D12457" s="23">
        <v>10</v>
      </c>
      <c r="E12457" s="23">
        <v>5</v>
      </c>
      <c r="F12457" s="23">
        <v>60</v>
      </c>
      <c r="G12457" s="23">
        <v>70</v>
      </c>
      <c r="H12457" s="25">
        <v>0</v>
      </c>
    </row>
    <row r="12458" spans="1:8">
      <c r="A12458" s="23">
        <v>12455</v>
      </c>
      <c r="B12458" s="23">
        <v>2000</v>
      </c>
      <c r="C12458" s="23">
        <v>0.5</v>
      </c>
      <c r="D12458" s="23">
        <v>10</v>
      </c>
      <c r="E12458" s="23">
        <v>5</v>
      </c>
      <c r="F12458" s="23">
        <v>60</v>
      </c>
      <c r="G12458" s="23">
        <v>100</v>
      </c>
      <c r="H12458" s="25">
        <v>0</v>
      </c>
    </row>
    <row r="12459" spans="1:8">
      <c r="A12459" s="23">
        <v>12456</v>
      </c>
      <c r="B12459" s="23">
        <v>2000</v>
      </c>
      <c r="C12459" s="23">
        <v>0.5</v>
      </c>
      <c r="D12459" s="23">
        <v>10</v>
      </c>
      <c r="E12459" s="23">
        <v>10</v>
      </c>
      <c r="F12459" s="23">
        <v>0</v>
      </c>
      <c r="G12459" s="23">
        <v>0</v>
      </c>
      <c r="H12459" s="25">
        <v>2.41017437</v>
      </c>
    </row>
    <row r="12460" spans="1:8">
      <c r="A12460" s="23">
        <v>12457</v>
      </c>
      <c r="B12460" s="23">
        <v>2000</v>
      </c>
      <c r="C12460" s="23">
        <v>0.5</v>
      </c>
      <c r="D12460" s="23">
        <v>10</v>
      </c>
      <c r="E12460" s="23">
        <v>10</v>
      </c>
      <c r="F12460" s="23">
        <v>0</v>
      </c>
      <c r="G12460" s="23">
        <v>5</v>
      </c>
      <c r="H12460" s="25">
        <v>0</v>
      </c>
    </row>
    <row r="12461" spans="1:8">
      <c r="A12461" s="23">
        <v>12458</v>
      </c>
      <c r="B12461" s="23">
        <v>2000</v>
      </c>
      <c r="C12461" s="23">
        <v>0.5</v>
      </c>
      <c r="D12461" s="23">
        <v>10</v>
      </c>
      <c r="E12461" s="23">
        <v>10</v>
      </c>
      <c r="F12461" s="23">
        <v>0</v>
      </c>
      <c r="G12461" s="23">
        <v>10</v>
      </c>
      <c r="H12461" s="25">
        <v>0</v>
      </c>
    </row>
    <row r="12462" spans="1:8">
      <c r="A12462" s="23">
        <v>12459</v>
      </c>
      <c r="B12462" s="23">
        <v>2000</v>
      </c>
      <c r="C12462" s="23">
        <v>0.5</v>
      </c>
      <c r="D12462" s="23">
        <v>10</v>
      </c>
      <c r="E12462" s="23">
        <v>10</v>
      </c>
      <c r="F12462" s="23">
        <v>0</v>
      </c>
      <c r="G12462" s="23">
        <v>40</v>
      </c>
      <c r="H12462" s="25">
        <v>0</v>
      </c>
    </row>
    <row r="12463" spans="1:8">
      <c r="A12463" s="23">
        <v>12460</v>
      </c>
      <c r="B12463" s="23">
        <v>2000</v>
      </c>
      <c r="C12463" s="23">
        <v>0.5</v>
      </c>
      <c r="D12463" s="23">
        <v>10</v>
      </c>
      <c r="E12463" s="23">
        <v>10</v>
      </c>
      <c r="F12463" s="23">
        <v>0</v>
      </c>
      <c r="G12463" s="23">
        <v>70</v>
      </c>
      <c r="H12463" s="25">
        <v>0</v>
      </c>
    </row>
    <row r="12464" spans="1:8">
      <c r="A12464" s="23">
        <v>12461</v>
      </c>
      <c r="B12464" s="23">
        <v>2000</v>
      </c>
      <c r="C12464" s="23">
        <v>0.5</v>
      </c>
      <c r="D12464" s="23">
        <v>10</v>
      </c>
      <c r="E12464" s="23">
        <v>10</v>
      </c>
      <c r="F12464" s="23">
        <v>0</v>
      </c>
      <c r="G12464" s="23">
        <v>100</v>
      </c>
      <c r="H12464" s="25">
        <v>0</v>
      </c>
    </row>
    <row r="12465" spans="1:8">
      <c r="A12465" s="23">
        <v>12462</v>
      </c>
      <c r="B12465" s="23">
        <v>2000</v>
      </c>
      <c r="C12465" s="23">
        <v>0.5</v>
      </c>
      <c r="D12465" s="23">
        <v>10</v>
      </c>
      <c r="E12465" s="23">
        <v>10</v>
      </c>
      <c r="F12465" s="23">
        <v>30</v>
      </c>
      <c r="G12465" s="23">
        <v>0</v>
      </c>
      <c r="H12465" s="25">
        <v>2.402666092</v>
      </c>
    </row>
    <row r="12466" spans="1:8">
      <c r="A12466" s="23">
        <v>12463</v>
      </c>
      <c r="B12466" s="23">
        <v>2000</v>
      </c>
      <c r="C12466" s="23">
        <v>0.5</v>
      </c>
      <c r="D12466" s="23">
        <v>10</v>
      </c>
      <c r="E12466" s="23">
        <v>10</v>
      </c>
      <c r="F12466" s="23">
        <v>30</v>
      </c>
      <c r="G12466" s="23">
        <v>5</v>
      </c>
      <c r="H12466" s="25">
        <v>0</v>
      </c>
    </row>
    <row r="12467" spans="1:8">
      <c r="A12467" s="23">
        <v>12464</v>
      </c>
      <c r="B12467" s="23">
        <v>2000</v>
      </c>
      <c r="C12467" s="23">
        <v>0.5</v>
      </c>
      <c r="D12467" s="23">
        <v>10</v>
      </c>
      <c r="E12467" s="23">
        <v>10</v>
      </c>
      <c r="F12467" s="23">
        <v>30</v>
      </c>
      <c r="G12467" s="23">
        <v>10</v>
      </c>
      <c r="H12467" s="25">
        <v>0</v>
      </c>
    </row>
    <row r="12468" spans="1:8">
      <c r="A12468" s="23">
        <v>12465</v>
      </c>
      <c r="B12468" s="23">
        <v>2000</v>
      </c>
      <c r="C12468" s="23">
        <v>0.5</v>
      </c>
      <c r="D12468" s="23">
        <v>10</v>
      </c>
      <c r="E12468" s="23">
        <v>10</v>
      </c>
      <c r="F12468" s="23">
        <v>30</v>
      </c>
      <c r="G12468" s="23">
        <v>40</v>
      </c>
      <c r="H12468" s="25">
        <v>0</v>
      </c>
    </row>
    <row r="12469" spans="1:8">
      <c r="A12469" s="23">
        <v>12466</v>
      </c>
      <c r="B12469" s="23">
        <v>2000</v>
      </c>
      <c r="C12469" s="23">
        <v>0.5</v>
      </c>
      <c r="D12469" s="23">
        <v>10</v>
      </c>
      <c r="E12469" s="23">
        <v>10</v>
      </c>
      <c r="F12469" s="23">
        <v>30</v>
      </c>
      <c r="G12469" s="23">
        <v>70</v>
      </c>
      <c r="H12469" s="25">
        <v>0</v>
      </c>
    </row>
    <row r="12470" spans="1:8">
      <c r="A12470" s="23">
        <v>12467</v>
      </c>
      <c r="B12470" s="23">
        <v>2000</v>
      </c>
      <c r="C12470" s="23">
        <v>0.5</v>
      </c>
      <c r="D12470" s="23">
        <v>10</v>
      </c>
      <c r="E12470" s="23">
        <v>10</v>
      </c>
      <c r="F12470" s="23">
        <v>30</v>
      </c>
      <c r="G12470" s="23">
        <v>100</v>
      </c>
      <c r="H12470" s="25">
        <v>0</v>
      </c>
    </row>
    <row r="12471" spans="1:8">
      <c r="A12471" s="23">
        <v>12468</v>
      </c>
      <c r="B12471" s="23">
        <v>2000</v>
      </c>
      <c r="C12471" s="23">
        <v>0.5</v>
      </c>
      <c r="D12471" s="23">
        <v>10</v>
      </c>
      <c r="E12471" s="23">
        <v>10</v>
      </c>
      <c r="F12471" s="23">
        <v>60</v>
      </c>
      <c r="G12471" s="23">
        <v>0</v>
      </c>
      <c r="H12471" s="25">
        <v>2.364658833</v>
      </c>
    </row>
    <row r="12472" spans="1:8">
      <c r="A12472" s="23">
        <v>12469</v>
      </c>
      <c r="B12472" s="23">
        <v>2000</v>
      </c>
      <c r="C12472" s="23">
        <v>0.5</v>
      </c>
      <c r="D12472" s="23">
        <v>10</v>
      </c>
      <c r="E12472" s="23">
        <v>10</v>
      </c>
      <c r="F12472" s="23">
        <v>60</v>
      </c>
      <c r="G12472" s="23">
        <v>5</v>
      </c>
      <c r="H12472" s="25">
        <v>0</v>
      </c>
    </row>
    <row r="12473" spans="1:8">
      <c r="A12473" s="23">
        <v>12470</v>
      </c>
      <c r="B12473" s="23">
        <v>2000</v>
      </c>
      <c r="C12473" s="23">
        <v>0.5</v>
      </c>
      <c r="D12473" s="23">
        <v>10</v>
      </c>
      <c r="E12473" s="23">
        <v>10</v>
      </c>
      <c r="F12473" s="23">
        <v>60</v>
      </c>
      <c r="G12473" s="23">
        <v>10</v>
      </c>
      <c r="H12473" s="25">
        <v>0</v>
      </c>
    </row>
    <row r="12474" spans="1:8">
      <c r="A12474" s="23">
        <v>12471</v>
      </c>
      <c r="B12474" s="23">
        <v>2000</v>
      </c>
      <c r="C12474" s="23">
        <v>0.5</v>
      </c>
      <c r="D12474" s="23">
        <v>10</v>
      </c>
      <c r="E12474" s="23">
        <v>10</v>
      </c>
      <c r="F12474" s="23">
        <v>60</v>
      </c>
      <c r="G12474" s="23">
        <v>40</v>
      </c>
      <c r="H12474" s="25">
        <v>0</v>
      </c>
    </row>
    <row r="12475" spans="1:8">
      <c r="A12475" s="23">
        <v>12472</v>
      </c>
      <c r="B12475" s="23">
        <v>2000</v>
      </c>
      <c r="C12475" s="23">
        <v>0.5</v>
      </c>
      <c r="D12475" s="23">
        <v>10</v>
      </c>
      <c r="E12475" s="23">
        <v>10</v>
      </c>
      <c r="F12475" s="23">
        <v>60</v>
      </c>
      <c r="G12475" s="23">
        <v>70</v>
      </c>
      <c r="H12475" s="25">
        <v>0</v>
      </c>
    </row>
    <row r="12476" spans="1:8">
      <c r="A12476" s="23">
        <v>12473</v>
      </c>
      <c r="B12476" s="23">
        <v>2000</v>
      </c>
      <c r="C12476" s="23">
        <v>0.5</v>
      </c>
      <c r="D12476" s="23">
        <v>10</v>
      </c>
      <c r="E12476" s="23">
        <v>10</v>
      </c>
      <c r="F12476" s="23">
        <v>60</v>
      </c>
      <c r="G12476" s="23">
        <v>100</v>
      </c>
      <c r="H12476" s="25">
        <v>0</v>
      </c>
    </row>
    <row r="12477" spans="1:8">
      <c r="A12477" s="23">
        <v>12474</v>
      </c>
      <c r="B12477" s="23">
        <v>2000</v>
      </c>
      <c r="C12477" s="23">
        <v>0.5</v>
      </c>
      <c r="D12477" s="23">
        <v>10</v>
      </c>
      <c r="E12477" s="23">
        <v>20</v>
      </c>
      <c r="F12477" s="23">
        <v>0</v>
      </c>
      <c r="G12477" s="23">
        <v>0</v>
      </c>
      <c r="H12477" s="25">
        <v>4.5851778980000004</v>
      </c>
    </row>
    <row r="12478" spans="1:8">
      <c r="A12478" s="23">
        <v>12475</v>
      </c>
      <c r="B12478" s="23">
        <v>2000</v>
      </c>
      <c r="C12478" s="23">
        <v>0.5</v>
      </c>
      <c r="D12478" s="23">
        <v>10</v>
      </c>
      <c r="E12478" s="23">
        <v>20</v>
      </c>
      <c r="F12478" s="23">
        <v>0</v>
      </c>
      <c r="G12478" s="23">
        <v>5</v>
      </c>
      <c r="H12478" s="25">
        <v>0</v>
      </c>
    </row>
    <row r="12479" spans="1:8">
      <c r="A12479" s="23">
        <v>12476</v>
      </c>
      <c r="B12479" s="23">
        <v>2000</v>
      </c>
      <c r="C12479" s="23">
        <v>0.5</v>
      </c>
      <c r="D12479" s="23">
        <v>10</v>
      </c>
      <c r="E12479" s="23">
        <v>20</v>
      </c>
      <c r="F12479" s="23">
        <v>0</v>
      </c>
      <c r="G12479" s="23">
        <v>10</v>
      </c>
      <c r="H12479" s="25">
        <v>0</v>
      </c>
    </row>
    <row r="12480" spans="1:8">
      <c r="A12480" s="23">
        <v>12477</v>
      </c>
      <c r="B12480" s="23">
        <v>2000</v>
      </c>
      <c r="C12480" s="23">
        <v>0.5</v>
      </c>
      <c r="D12480" s="23">
        <v>10</v>
      </c>
      <c r="E12480" s="23">
        <v>20</v>
      </c>
      <c r="F12480" s="23">
        <v>0</v>
      </c>
      <c r="G12480" s="23">
        <v>40</v>
      </c>
      <c r="H12480" s="25">
        <v>0</v>
      </c>
    </row>
    <row r="12481" spans="1:8">
      <c r="A12481" s="23">
        <v>12478</v>
      </c>
      <c r="B12481" s="23">
        <v>2000</v>
      </c>
      <c r="C12481" s="23">
        <v>0.5</v>
      </c>
      <c r="D12481" s="23">
        <v>10</v>
      </c>
      <c r="E12481" s="23">
        <v>20</v>
      </c>
      <c r="F12481" s="23">
        <v>0</v>
      </c>
      <c r="G12481" s="23">
        <v>70</v>
      </c>
      <c r="H12481" s="25">
        <v>0</v>
      </c>
    </row>
    <row r="12482" spans="1:8">
      <c r="A12482" s="23">
        <v>12479</v>
      </c>
      <c r="B12482" s="23">
        <v>2000</v>
      </c>
      <c r="C12482" s="23">
        <v>0.5</v>
      </c>
      <c r="D12482" s="23">
        <v>10</v>
      </c>
      <c r="E12482" s="23">
        <v>20</v>
      </c>
      <c r="F12482" s="23">
        <v>0</v>
      </c>
      <c r="G12482" s="23">
        <v>100</v>
      </c>
      <c r="H12482" s="25">
        <v>0</v>
      </c>
    </row>
    <row r="12483" spans="1:8">
      <c r="A12483" s="23">
        <v>12480</v>
      </c>
      <c r="B12483" s="23">
        <v>2000</v>
      </c>
      <c r="C12483" s="23">
        <v>0.5</v>
      </c>
      <c r="D12483" s="23">
        <v>10</v>
      </c>
      <c r="E12483" s="23">
        <v>20</v>
      </c>
      <c r="F12483" s="23">
        <v>30</v>
      </c>
      <c r="G12483" s="23">
        <v>0</v>
      </c>
      <c r="H12483" s="25">
        <v>4.5413675309999997</v>
      </c>
    </row>
    <row r="12484" spans="1:8">
      <c r="A12484" s="23">
        <v>12481</v>
      </c>
      <c r="B12484" s="23">
        <v>2000</v>
      </c>
      <c r="C12484" s="23">
        <v>0.5</v>
      </c>
      <c r="D12484" s="23">
        <v>10</v>
      </c>
      <c r="E12484" s="23">
        <v>20</v>
      </c>
      <c r="F12484" s="23">
        <v>30</v>
      </c>
      <c r="G12484" s="23">
        <v>5</v>
      </c>
      <c r="H12484" s="25">
        <v>0</v>
      </c>
    </row>
    <row r="12485" spans="1:8">
      <c r="A12485" s="23">
        <v>12482</v>
      </c>
      <c r="B12485" s="23">
        <v>2000</v>
      </c>
      <c r="C12485" s="23">
        <v>0.5</v>
      </c>
      <c r="D12485" s="23">
        <v>10</v>
      </c>
      <c r="E12485" s="23">
        <v>20</v>
      </c>
      <c r="F12485" s="23">
        <v>30</v>
      </c>
      <c r="G12485" s="23">
        <v>10</v>
      </c>
      <c r="H12485" s="25">
        <v>0</v>
      </c>
    </row>
    <row r="12486" spans="1:8">
      <c r="A12486" s="23">
        <v>12483</v>
      </c>
      <c r="B12486" s="23">
        <v>2000</v>
      </c>
      <c r="C12486" s="23">
        <v>0.5</v>
      </c>
      <c r="D12486" s="23">
        <v>10</v>
      </c>
      <c r="E12486" s="23">
        <v>20</v>
      </c>
      <c r="F12486" s="23">
        <v>30</v>
      </c>
      <c r="G12486" s="23">
        <v>40</v>
      </c>
      <c r="H12486" s="25">
        <v>0</v>
      </c>
    </row>
    <row r="12487" spans="1:8">
      <c r="A12487" s="23">
        <v>12484</v>
      </c>
      <c r="B12487" s="23">
        <v>2000</v>
      </c>
      <c r="C12487" s="23">
        <v>0.5</v>
      </c>
      <c r="D12487" s="23">
        <v>10</v>
      </c>
      <c r="E12487" s="23">
        <v>20</v>
      </c>
      <c r="F12487" s="23">
        <v>30</v>
      </c>
      <c r="G12487" s="23">
        <v>70</v>
      </c>
      <c r="H12487" s="25">
        <v>0</v>
      </c>
    </row>
    <row r="12488" spans="1:8">
      <c r="A12488" s="23">
        <v>12485</v>
      </c>
      <c r="B12488" s="23">
        <v>2000</v>
      </c>
      <c r="C12488" s="23">
        <v>0.5</v>
      </c>
      <c r="D12488" s="23">
        <v>10</v>
      </c>
      <c r="E12488" s="23">
        <v>20</v>
      </c>
      <c r="F12488" s="23">
        <v>30</v>
      </c>
      <c r="G12488" s="23">
        <v>100</v>
      </c>
      <c r="H12488" s="25">
        <v>0</v>
      </c>
    </row>
    <row r="12489" spans="1:8">
      <c r="A12489" s="23">
        <v>12486</v>
      </c>
      <c r="B12489" s="23">
        <v>2000</v>
      </c>
      <c r="C12489" s="23">
        <v>0.5</v>
      </c>
      <c r="D12489" s="23">
        <v>10</v>
      </c>
      <c r="E12489" s="23">
        <v>20</v>
      </c>
      <c r="F12489" s="23">
        <v>60</v>
      </c>
      <c r="G12489" s="23">
        <v>0</v>
      </c>
      <c r="H12489" s="25">
        <v>4.3201875689999998</v>
      </c>
    </row>
    <row r="12490" spans="1:8">
      <c r="A12490" s="23">
        <v>12487</v>
      </c>
      <c r="B12490" s="23">
        <v>2000</v>
      </c>
      <c r="C12490" s="23">
        <v>0.5</v>
      </c>
      <c r="D12490" s="23">
        <v>10</v>
      </c>
      <c r="E12490" s="23">
        <v>20</v>
      </c>
      <c r="F12490" s="23">
        <v>60</v>
      </c>
      <c r="G12490" s="23">
        <v>5</v>
      </c>
      <c r="H12490" s="25">
        <v>0</v>
      </c>
    </row>
    <row r="12491" spans="1:8">
      <c r="A12491" s="23">
        <v>12488</v>
      </c>
      <c r="B12491" s="23">
        <v>2000</v>
      </c>
      <c r="C12491" s="23">
        <v>0.5</v>
      </c>
      <c r="D12491" s="23">
        <v>10</v>
      </c>
      <c r="E12491" s="23">
        <v>20</v>
      </c>
      <c r="F12491" s="23">
        <v>60</v>
      </c>
      <c r="G12491" s="23">
        <v>10</v>
      </c>
      <c r="H12491" s="25">
        <v>0</v>
      </c>
    </row>
    <row r="12492" spans="1:8">
      <c r="A12492" s="23">
        <v>12489</v>
      </c>
      <c r="B12492" s="23">
        <v>2000</v>
      </c>
      <c r="C12492" s="23">
        <v>0.5</v>
      </c>
      <c r="D12492" s="23">
        <v>10</v>
      </c>
      <c r="E12492" s="23">
        <v>20</v>
      </c>
      <c r="F12492" s="23">
        <v>60</v>
      </c>
      <c r="G12492" s="23">
        <v>40</v>
      </c>
      <c r="H12492" s="25">
        <v>0</v>
      </c>
    </row>
    <row r="12493" spans="1:8">
      <c r="A12493" s="23">
        <v>12490</v>
      </c>
      <c r="B12493" s="23">
        <v>2000</v>
      </c>
      <c r="C12493" s="23">
        <v>0.5</v>
      </c>
      <c r="D12493" s="23">
        <v>10</v>
      </c>
      <c r="E12493" s="23">
        <v>20</v>
      </c>
      <c r="F12493" s="23">
        <v>60</v>
      </c>
      <c r="G12493" s="23">
        <v>70</v>
      </c>
      <c r="H12493" s="25">
        <v>0</v>
      </c>
    </row>
    <row r="12494" spans="1:8">
      <c r="A12494" s="23">
        <v>12491</v>
      </c>
      <c r="B12494" s="23">
        <v>2000</v>
      </c>
      <c r="C12494" s="23">
        <v>0.5</v>
      </c>
      <c r="D12494" s="23">
        <v>10</v>
      </c>
      <c r="E12494" s="23">
        <v>20</v>
      </c>
      <c r="F12494" s="23">
        <v>60</v>
      </c>
      <c r="G12494" s="23">
        <v>100</v>
      </c>
      <c r="H12494" s="25">
        <v>0</v>
      </c>
    </row>
    <row r="12495" spans="1:8">
      <c r="A12495" s="23">
        <v>12492</v>
      </c>
      <c r="B12495" s="23">
        <v>2000</v>
      </c>
      <c r="C12495" s="23">
        <v>0.5</v>
      </c>
      <c r="D12495" s="23">
        <v>10</v>
      </c>
      <c r="E12495" s="23">
        <v>50</v>
      </c>
      <c r="F12495" s="23">
        <v>0</v>
      </c>
      <c r="G12495" s="23">
        <v>0</v>
      </c>
      <c r="H12495" s="25">
        <v>9.0383319849999992</v>
      </c>
    </row>
    <row r="12496" spans="1:8">
      <c r="A12496" s="23">
        <v>12493</v>
      </c>
      <c r="B12496" s="23">
        <v>2000</v>
      </c>
      <c r="C12496" s="23">
        <v>0.5</v>
      </c>
      <c r="D12496" s="23">
        <v>10</v>
      </c>
      <c r="E12496" s="23">
        <v>50</v>
      </c>
      <c r="F12496" s="23">
        <v>0</v>
      </c>
      <c r="G12496" s="23">
        <v>5</v>
      </c>
      <c r="H12496" s="25">
        <v>6.4671907419999997</v>
      </c>
    </row>
    <row r="12497" spans="1:8">
      <c r="A12497" s="23">
        <v>12494</v>
      </c>
      <c r="B12497" s="23">
        <v>2000</v>
      </c>
      <c r="C12497" s="23">
        <v>0.5</v>
      </c>
      <c r="D12497" s="23">
        <v>10</v>
      </c>
      <c r="E12497" s="23">
        <v>50</v>
      </c>
      <c r="F12497" s="23">
        <v>0</v>
      </c>
      <c r="G12497" s="23">
        <v>10</v>
      </c>
      <c r="H12497" s="25">
        <v>6.1993923190000002</v>
      </c>
    </row>
    <row r="12498" spans="1:8">
      <c r="A12498" s="23">
        <v>12495</v>
      </c>
      <c r="B12498" s="23">
        <v>2000</v>
      </c>
      <c r="C12498" s="23">
        <v>0.5</v>
      </c>
      <c r="D12498" s="23">
        <v>10</v>
      </c>
      <c r="E12498" s="23">
        <v>50</v>
      </c>
      <c r="F12498" s="23">
        <v>0</v>
      </c>
      <c r="G12498" s="23">
        <v>40</v>
      </c>
      <c r="H12498" s="25">
        <v>5.7619705200000002</v>
      </c>
    </row>
    <row r="12499" spans="1:8">
      <c r="A12499" s="23">
        <v>12496</v>
      </c>
      <c r="B12499" s="23">
        <v>2000</v>
      </c>
      <c r="C12499" s="23">
        <v>0.5</v>
      </c>
      <c r="D12499" s="23">
        <v>10</v>
      </c>
      <c r="E12499" s="23">
        <v>50</v>
      </c>
      <c r="F12499" s="23">
        <v>0</v>
      </c>
      <c r="G12499" s="23">
        <v>70</v>
      </c>
      <c r="H12499" s="25">
        <v>5.4058995249999997</v>
      </c>
    </row>
    <row r="12500" spans="1:8">
      <c r="A12500" s="23">
        <v>12497</v>
      </c>
      <c r="B12500" s="23">
        <v>2000</v>
      </c>
      <c r="C12500" s="23">
        <v>0.5</v>
      </c>
      <c r="D12500" s="23">
        <v>10</v>
      </c>
      <c r="E12500" s="23">
        <v>50</v>
      </c>
      <c r="F12500" s="23">
        <v>0</v>
      </c>
      <c r="G12500" s="23">
        <v>100</v>
      </c>
      <c r="H12500" s="25">
        <v>5.1042098999999999</v>
      </c>
    </row>
    <row r="12501" spans="1:8">
      <c r="A12501" s="23">
        <v>12498</v>
      </c>
      <c r="B12501" s="23">
        <v>2000</v>
      </c>
      <c r="C12501" s="23">
        <v>0.5</v>
      </c>
      <c r="D12501" s="23">
        <v>10</v>
      </c>
      <c r="E12501" s="23">
        <v>50</v>
      </c>
      <c r="F12501" s="23">
        <v>30</v>
      </c>
      <c r="G12501" s="23">
        <v>0</v>
      </c>
      <c r="H12501" s="25">
        <v>8.7659511569999999</v>
      </c>
    </row>
    <row r="12502" spans="1:8">
      <c r="A12502" s="23">
        <v>12499</v>
      </c>
      <c r="B12502" s="23">
        <v>2000</v>
      </c>
      <c r="C12502" s="23">
        <v>0.5</v>
      </c>
      <c r="D12502" s="23">
        <v>10</v>
      </c>
      <c r="E12502" s="23">
        <v>50</v>
      </c>
      <c r="F12502" s="23">
        <v>30</v>
      </c>
      <c r="G12502" s="23">
        <v>5</v>
      </c>
      <c r="H12502" s="25">
        <v>6.1566095350000003</v>
      </c>
    </row>
    <row r="12503" spans="1:8">
      <c r="A12503" s="23">
        <v>12500</v>
      </c>
      <c r="B12503" s="23">
        <v>2000</v>
      </c>
      <c r="C12503" s="23">
        <v>0.5</v>
      </c>
      <c r="D12503" s="23">
        <v>10</v>
      </c>
      <c r="E12503" s="23">
        <v>50</v>
      </c>
      <c r="F12503" s="23">
        <v>30</v>
      </c>
      <c r="G12503" s="23">
        <v>10</v>
      </c>
      <c r="H12503" s="25">
        <v>5.8960847850000002</v>
      </c>
    </row>
    <row r="12504" spans="1:8">
      <c r="A12504" s="23">
        <v>12501</v>
      </c>
      <c r="B12504" s="23">
        <v>2000</v>
      </c>
      <c r="C12504" s="23">
        <v>0.5</v>
      </c>
      <c r="D12504" s="23">
        <v>10</v>
      </c>
      <c r="E12504" s="23">
        <v>50</v>
      </c>
      <c r="F12504" s="23">
        <v>30</v>
      </c>
      <c r="G12504" s="23">
        <v>40</v>
      </c>
      <c r="H12504" s="25">
        <v>5.3296275140000002</v>
      </c>
    </row>
    <row r="12505" spans="1:8">
      <c r="A12505" s="23">
        <v>12502</v>
      </c>
      <c r="B12505" s="23">
        <v>2000</v>
      </c>
      <c r="C12505" s="23">
        <v>0.5</v>
      </c>
      <c r="D12505" s="23">
        <v>10</v>
      </c>
      <c r="E12505" s="23">
        <v>50</v>
      </c>
      <c r="F12505" s="23">
        <v>30</v>
      </c>
      <c r="G12505" s="23">
        <v>70</v>
      </c>
      <c r="H12505" s="25">
        <v>4.9638595580000002</v>
      </c>
    </row>
    <row r="12506" spans="1:8">
      <c r="A12506" s="23">
        <v>12503</v>
      </c>
      <c r="B12506" s="23">
        <v>2000</v>
      </c>
      <c r="C12506" s="23">
        <v>0.5</v>
      </c>
      <c r="D12506" s="23">
        <v>10</v>
      </c>
      <c r="E12506" s="23">
        <v>50</v>
      </c>
      <c r="F12506" s="23">
        <v>30</v>
      </c>
      <c r="G12506" s="23">
        <v>100</v>
      </c>
      <c r="H12506" s="25">
        <v>0</v>
      </c>
    </row>
    <row r="12507" spans="1:8">
      <c r="A12507" s="23">
        <v>12504</v>
      </c>
      <c r="B12507" s="23">
        <v>2000</v>
      </c>
      <c r="C12507" s="23">
        <v>0.5</v>
      </c>
      <c r="D12507" s="23">
        <v>10</v>
      </c>
      <c r="E12507" s="23">
        <v>50</v>
      </c>
      <c r="F12507" s="23">
        <v>60</v>
      </c>
      <c r="G12507" s="23">
        <v>0</v>
      </c>
      <c r="H12507" s="25">
        <v>7.6603016850000003</v>
      </c>
    </row>
    <row r="12508" spans="1:8">
      <c r="A12508" s="23">
        <v>12505</v>
      </c>
      <c r="B12508" s="23">
        <v>2000</v>
      </c>
      <c r="C12508" s="23">
        <v>0.5</v>
      </c>
      <c r="D12508" s="23">
        <v>10</v>
      </c>
      <c r="E12508" s="23">
        <v>50</v>
      </c>
      <c r="F12508" s="23">
        <v>60</v>
      </c>
      <c r="G12508" s="23">
        <v>5</v>
      </c>
      <c r="H12508" s="25">
        <v>0</v>
      </c>
    </row>
    <row r="12509" spans="1:8">
      <c r="A12509" s="23">
        <v>12506</v>
      </c>
      <c r="B12509" s="23">
        <v>2000</v>
      </c>
      <c r="C12509" s="23">
        <v>0.5</v>
      </c>
      <c r="D12509" s="23">
        <v>10</v>
      </c>
      <c r="E12509" s="23">
        <v>50</v>
      </c>
      <c r="F12509" s="23">
        <v>60</v>
      </c>
      <c r="G12509" s="23">
        <v>10</v>
      </c>
      <c r="H12509" s="25">
        <v>0</v>
      </c>
    </row>
    <row r="12510" spans="1:8">
      <c r="A12510" s="23">
        <v>12507</v>
      </c>
      <c r="B12510" s="23">
        <v>2000</v>
      </c>
      <c r="C12510" s="23">
        <v>0.5</v>
      </c>
      <c r="D12510" s="23">
        <v>10</v>
      </c>
      <c r="E12510" s="23">
        <v>50</v>
      </c>
      <c r="F12510" s="23">
        <v>60</v>
      </c>
      <c r="G12510" s="23">
        <v>40</v>
      </c>
      <c r="H12510" s="25">
        <v>0</v>
      </c>
    </row>
    <row r="12511" spans="1:8">
      <c r="A12511" s="23">
        <v>12508</v>
      </c>
      <c r="B12511" s="23">
        <v>2000</v>
      </c>
      <c r="C12511" s="23">
        <v>0.5</v>
      </c>
      <c r="D12511" s="23">
        <v>10</v>
      </c>
      <c r="E12511" s="23">
        <v>50</v>
      </c>
      <c r="F12511" s="23">
        <v>60</v>
      </c>
      <c r="G12511" s="23">
        <v>70</v>
      </c>
      <c r="H12511" s="25">
        <v>0</v>
      </c>
    </row>
    <row r="12512" spans="1:8">
      <c r="A12512" s="23">
        <v>12509</v>
      </c>
      <c r="B12512" s="23">
        <v>2000</v>
      </c>
      <c r="C12512" s="23">
        <v>0.5</v>
      </c>
      <c r="D12512" s="23">
        <v>10</v>
      </c>
      <c r="E12512" s="23">
        <v>50</v>
      </c>
      <c r="F12512" s="23">
        <v>60</v>
      </c>
      <c r="G12512" s="23">
        <v>100</v>
      </c>
      <c r="H12512" s="25">
        <v>0</v>
      </c>
    </row>
    <row r="12513" spans="1:8">
      <c r="A12513" s="23">
        <v>12510</v>
      </c>
      <c r="B12513" s="23">
        <v>2000</v>
      </c>
      <c r="C12513" s="23">
        <v>0.5</v>
      </c>
      <c r="D12513" s="23">
        <v>50</v>
      </c>
      <c r="E12513" s="23">
        <v>1</v>
      </c>
      <c r="F12513" s="23">
        <v>0</v>
      </c>
      <c r="G12513" s="23">
        <v>0</v>
      </c>
      <c r="H12513" s="25">
        <v>1.1421148779999999</v>
      </c>
    </row>
    <row r="12514" spans="1:8">
      <c r="A12514" s="23">
        <v>12511</v>
      </c>
      <c r="B12514" s="23">
        <v>2000</v>
      </c>
      <c r="C12514" s="23">
        <v>0.5</v>
      </c>
      <c r="D12514" s="23">
        <v>50</v>
      </c>
      <c r="E12514" s="23">
        <v>1</v>
      </c>
      <c r="F12514" s="23">
        <v>0</v>
      </c>
      <c r="G12514" s="23">
        <v>5</v>
      </c>
      <c r="H12514" s="25">
        <v>0</v>
      </c>
    </row>
    <row r="12515" spans="1:8">
      <c r="A12515" s="23">
        <v>12512</v>
      </c>
      <c r="B12515" s="23">
        <v>2000</v>
      </c>
      <c r="C12515" s="23">
        <v>0.5</v>
      </c>
      <c r="D12515" s="23">
        <v>50</v>
      </c>
      <c r="E12515" s="23">
        <v>1</v>
      </c>
      <c r="F12515" s="23">
        <v>0</v>
      </c>
      <c r="G12515" s="23">
        <v>10</v>
      </c>
      <c r="H12515" s="25">
        <v>0</v>
      </c>
    </row>
    <row r="12516" spans="1:8">
      <c r="A12516" s="23">
        <v>12513</v>
      </c>
      <c r="B12516" s="23">
        <v>2000</v>
      </c>
      <c r="C12516" s="23">
        <v>0.5</v>
      </c>
      <c r="D12516" s="23">
        <v>50</v>
      </c>
      <c r="E12516" s="23">
        <v>1</v>
      </c>
      <c r="F12516" s="23">
        <v>0</v>
      </c>
      <c r="G12516" s="23">
        <v>40</v>
      </c>
      <c r="H12516" s="25">
        <v>0</v>
      </c>
    </row>
    <row r="12517" spans="1:8">
      <c r="A12517" s="23">
        <v>12514</v>
      </c>
      <c r="B12517" s="23">
        <v>2000</v>
      </c>
      <c r="C12517" s="23">
        <v>0.5</v>
      </c>
      <c r="D12517" s="23">
        <v>50</v>
      </c>
      <c r="E12517" s="23">
        <v>1</v>
      </c>
      <c r="F12517" s="23">
        <v>0</v>
      </c>
      <c r="G12517" s="23">
        <v>70</v>
      </c>
      <c r="H12517" s="25">
        <v>0</v>
      </c>
    </row>
    <row r="12518" spans="1:8">
      <c r="A12518" s="23">
        <v>12515</v>
      </c>
      <c r="B12518" s="23">
        <v>2000</v>
      </c>
      <c r="C12518" s="23">
        <v>0.5</v>
      </c>
      <c r="D12518" s="23">
        <v>50</v>
      </c>
      <c r="E12518" s="23">
        <v>1</v>
      </c>
      <c r="F12518" s="23">
        <v>0</v>
      </c>
      <c r="G12518" s="23">
        <v>100</v>
      </c>
      <c r="H12518" s="25">
        <v>0</v>
      </c>
    </row>
    <row r="12519" spans="1:8">
      <c r="A12519" s="23">
        <v>12516</v>
      </c>
      <c r="B12519" s="23">
        <v>2000</v>
      </c>
      <c r="C12519" s="23">
        <v>0.5</v>
      </c>
      <c r="D12519" s="23">
        <v>50</v>
      </c>
      <c r="E12519" s="23">
        <v>1</v>
      </c>
      <c r="F12519" s="23">
        <v>30</v>
      </c>
      <c r="G12519" s="23">
        <v>0</v>
      </c>
      <c r="H12519" s="25">
        <v>1.1412920950000001</v>
      </c>
    </row>
    <row r="12520" spans="1:8">
      <c r="A12520" s="23">
        <v>12517</v>
      </c>
      <c r="B12520" s="23">
        <v>2000</v>
      </c>
      <c r="C12520" s="23">
        <v>0.5</v>
      </c>
      <c r="D12520" s="23">
        <v>50</v>
      </c>
      <c r="E12520" s="23">
        <v>1</v>
      </c>
      <c r="F12520" s="23">
        <v>30</v>
      </c>
      <c r="G12520" s="23">
        <v>5</v>
      </c>
      <c r="H12520" s="25">
        <v>0</v>
      </c>
    </row>
    <row r="12521" spans="1:8">
      <c r="A12521" s="23">
        <v>12518</v>
      </c>
      <c r="B12521" s="23">
        <v>2000</v>
      </c>
      <c r="C12521" s="23">
        <v>0.5</v>
      </c>
      <c r="D12521" s="23">
        <v>50</v>
      </c>
      <c r="E12521" s="23">
        <v>1</v>
      </c>
      <c r="F12521" s="23">
        <v>30</v>
      </c>
      <c r="G12521" s="23">
        <v>10</v>
      </c>
      <c r="H12521" s="25">
        <v>0</v>
      </c>
    </row>
    <row r="12522" spans="1:8">
      <c r="A12522" s="23">
        <v>12519</v>
      </c>
      <c r="B12522" s="23">
        <v>2000</v>
      </c>
      <c r="C12522" s="23">
        <v>0.5</v>
      </c>
      <c r="D12522" s="23">
        <v>50</v>
      </c>
      <c r="E12522" s="23">
        <v>1</v>
      </c>
      <c r="F12522" s="23">
        <v>30</v>
      </c>
      <c r="G12522" s="23">
        <v>40</v>
      </c>
      <c r="H12522" s="25">
        <v>0</v>
      </c>
    </row>
    <row r="12523" spans="1:8">
      <c r="A12523" s="23">
        <v>12520</v>
      </c>
      <c r="B12523" s="23">
        <v>2000</v>
      </c>
      <c r="C12523" s="23">
        <v>0.5</v>
      </c>
      <c r="D12523" s="23">
        <v>50</v>
      </c>
      <c r="E12523" s="23">
        <v>1</v>
      </c>
      <c r="F12523" s="23">
        <v>30</v>
      </c>
      <c r="G12523" s="23">
        <v>70</v>
      </c>
      <c r="H12523" s="25">
        <v>0</v>
      </c>
    </row>
    <row r="12524" spans="1:8">
      <c r="A12524" s="23">
        <v>12521</v>
      </c>
      <c r="B12524" s="23">
        <v>2000</v>
      </c>
      <c r="C12524" s="23">
        <v>0.5</v>
      </c>
      <c r="D12524" s="23">
        <v>50</v>
      </c>
      <c r="E12524" s="23">
        <v>1</v>
      </c>
      <c r="F12524" s="23">
        <v>30</v>
      </c>
      <c r="G12524" s="23">
        <v>100</v>
      </c>
      <c r="H12524" s="25">
        <v>0</v>
      </c>
    </row>
    <row r="12525" spans="1:8">
      <c r="A12525" s="23">
        <v>12522</v>
      </c>
      <c r="B12525" s="23">
        <v>2000</v>
      </c>
      <c r="C12525" s="23">
        <v>0.5</v>
      </c>
      <c r="D12525" s="23">
        <v>50</v>
      </c>
      <c r="E12525" s="23">
        <v>1</v>
      </c>
      <c r="F12525" s="23">
        <v>60</v>
      </c>
      <c r="G12525" s="23">
        <v>0</v>
      </c>
      <c r="H12525" s="25">
        <v>1.1371188160000001</v>
      </c>
    </row>
    <row r="12526" spans="1:8">
      <c r="A12526" s="23">
        <v>12523</v>
      </c>
      <c r="B12526" s="23">
        <v>2000</v>
      </c>
      <c r="C12526" s="23">
        <v>0.5</v>
      </c>
      <c r="D12526" s="23">
        <v>50</v>
      </c>
      <c r="E12526" s="23">
        <v>1</v>
      </c>
      <c r="F12526" s="23">
        <v>60</v>
      </c>
      <c r="G12526" s="23">
        <v>5</v>
      </c>
      <c r="H12526" s="25">
        <v>0</v>
      </c>
    </row>
    <row r="12527" spans="1:8">
      <c r="A12527" s="23">
        <v>12524</v>
      </c>
      <c r="B12527" s="23">
        <v>2000</v>
      </c>
      <c r="C12527" s="23">
        <v>0.5</v>
      </c>
      <c r="D12527" s="23">
        <v>50</v>
      </c>
      <c r="E12527" s="23">
        <v>1</v>
      </c>
      <c r="F12527" s="23">
        <v>60</v>
      </c>
      <c r="G12527" s="23">
        <v>10</v>
      </c>
      <c r="H12527" s="25">
        <v>0</v>
      </c>
    </row>
    <row r="12528" spans="1:8">
      <c r="A12528" s="23">
        <v>12525</v>
      </c>
      <c r="B12528" s="23">
        <v>2000</v>
      </c>
      <c r="C12528" s="23">
        <v>0.5</v>
      </c>
      <c r="D12528" s="23">
        <v>50</v>
      </c>
      <c r="E12528" s="23">
        <v>1</v>
      </c>
      <c r="F12528" s="23">
        <v>60</v>
      </c>
      <c r="G12528" s="23">
        <v>40</v>
      </c>
      <c r="H12528" s="25">
        <v>0</v>
      </c>
    </row>
    <row r="12529" spans="1:8">
      <c r="A12529" s="23">
        <v>12526</v>
      </c>
      <c r="B12529" s="23">
        <v>2000</v>
      </c>
      <c r="C12529" s="23">
        <v>0.5</v>
      </c>
      <c r="D12529" s="23">
        <v>50</v>
      </c>
      <c r="E12529" s="23">
        <v>1</v>
      </c>
      <c r="F12529" s="23">
        <v>60</v>
      </c>
      <c r="G12529" s="23">
        <v>70</v>
      </c>
      <c r="H12529" s="25">
        <v>0</v>
      </c>
    </row>
    <row r="12530" spans="1:8">
      <c r="A12530" s="23">
        <v>12527</v>
      </c>
      <c r="B12530" s="23">
        <v>2000</v>
      </c>
      <c r="C12530" s="23">
        <v>0.5</v>
      </c>
      <c r="D12530" s="23">
        <v>50</v>
      </c>
      <c r="E12530" s="23">
        <v>1</v>
      </c>
      <c r="F12530" s="23">
        <v>60</v>
      </c>
      <c r="G12530" s="23">
        <v>100</v>
      </c>
      <c r="H12530" s="25">
        <v>0</v>
      </c>
    </row>
    <row r="12531" spans="1:8">
      <c r="A12531" s="23">
        <v>12528</v>
      </c>
      <c r="B12531" s="23">
        <v>2000</v>
      </c>
      <c r="C12531" s="23">
        <v>0.5</v>
      </c>
      <c r="D12531" s="23">
        <v>50</v>
      </c>
      <c r="E12531" s="23">
        <v>5</v>
      </c>
      <c r="F12531" s="23">
        <v>0</v>
      </c>
      <c r="G12531" s="23">
        <v>0</v>
      </c>
      <c r="H12531" s="25">
        <v>5.2595887179999998</v>
      </c>
    </row>
    <row r="12532" spans="1:8">
      <c r="A12532" s="23">
        <v>12529</v>
      </c>
      <c r="B12532" s="23">
        <v>2000</v>
      </c>
      <c r="C12532" s="23">
        <v>0.5</v>
      </c>
      <c r="D12532" s="23">
        <v>50</v>
      </c>
      <c r="E12532" s="23">
        <v>5</v>
      </c>
      <c r="F12532" s="23">
        <v>0</v>
      </c>
      <c r="G12532" s="23">
        <v>5</v>
      </c>
      <c r="H12532" s="25">
        <v>0</v>
      </c>
    </row>
    <row r="12533" spans="1:8">
      <c r="A12533" s="23">
        <v>12530</v>
      </c>
      <c r="B12533" s="23">
        <v>2000</v>
      </c>
      <c r="C12533" s="23">
        <v>0.5</v>
      </c>
      <c r="D12533" s="23">
        <v>50</v>
      </c>
      <c r="E12533" s="23">
        <v>5</v>
      </c>
      <c r="F12533" s="23">
        <v>0</v>
      </c>
      <c r="G12533" s="23">
        <v>10</v>
      </c>
      <c r="H12533" s="25">
        <v>0</v>
      </c>
    </row>
    <row r="12534" spans="1:8">
      <c r="A12534" s="23">
        <v>12531</v>
      </c>
      <c r="B12534" s="23">
        <v>2000</v>
      </c>
      <c r="C12534" s="23">
        <v>0.5</v>
      </c>
      <c r="D12534" s="23">
        <v>50</v>
      </c>
      <c r="E12534" s="23">
        <v>5</v>
      </c>
      <c r="F12534" s="23">
        <v>0</v>
      </c>
      <c r="G12534" s="23">
        <v>40</v>
      </c>
      <c r="H12534" s="25">
        <v>0</v>
      </c>
    </row>
    <row r="12535" spans="1:8">
      <c r="A12535" s="23">
        <v>12532</v>
      </c>
      <c r="B12535" s="23">
        <v>2000</v>
      </c>
      <c r="C12535" s="23">
        <v>0.5</v>
      </c>
      <c r="D12535" s="23">
        <v>50</v>
      </c>
      <c r="E12535" s="23">
        <v>5</v>
      </c>
      <c r="F12535" s="23">
        <v>0</v>
      </c>
      <c r="G12535" s="23">
        <v>70</v>
      </c>
      <c r="H12535" s="25">
        <v>0</v>
      </c>
    </row>
    <row r="12536" spans="1:8">
      <c r="A12536" s="23">
        <v>12533</v>
      </c>
      <c r="B12536" s="23">
        <v>2000</v>
      </c>
      <c r="C12536" s="23">
        <v>0.5</v>
      </c>
      <c r="D12536" s="23">
        <v>50</v>
      </c>
      <c r="E12536" s="23">
        <v>5</v>
      </c>
      <c r="F12536" s="23">
        <v>0</v>
      </c>
      <c r="G12536" s="23">
        <v>100</v>
      </c>
      <c r="H12536" s="25">
        <v>0</v>
      </c>
    </row>
    <row r="12537" spans="1:8">
      <c r="A12537" s="23">
        <v>12534</v>
      </c>
      <c r="B12537" s="23">
        <v>2000</v>
      </c>
      <c r="C12537" s="23">
        <v>0.5</v>
      </c>
      <c r="D12537" s="23">
        <v>50</v>
      </c>
      <c r="E12537" s="23">
        <v>5</v>
      </c>
      <c r="F12537" s="23">
        <v>30</v>
      </c>
      <c r="G12537" s="23">
        <v>0</v>
      </c>
      <c r="H12537" s="25">
        <v>5.1981906889999996</v>
      </c>
    </row>
    <row r="12538" spans="1:8">
      <c r="A12538" s="23">
        <v>12535</v>
      </c>
      <c r="B12538" s="23">
        <v>2000</v>
      </c>
      <c r="C12538" s="23">
        <v>0.5</v>
      </c>
      <c r="D12538" s="23">
        <v>50</v>
      </c>
      <c r="E12538" s="23">
        <v>5</v>
      </c>
      <c r="F12538" s="23">
        <v>30</v>
      </c>
      <c r="G12538" s="23">
        <v>5</v>
      </c>
      <c r="H12538" s="25">
        <v>0</v>
      </c>
    </row>
    <row r="12539" spans="1:8">
      <c r="A12539" s="23">
        <v>12536</v>
      </c>
      <c r="B12539" s="23">
        <v>2000</v>
      </c>
      <c r="C12539" s="23">
        <v>0.5</v>
      </c>
      <c r="D12539" s="23">
        <v>50</v>
      </c>
      <c r="E12539" s="23">
        <v>5</v>
      </c>
      <c r="F12539" s="23">
        <v>30</v>
      </c>
      <c r="G12539" s="23">
        <v>10</v>
      </c>
      <c r="H12539" s="25">
        <v>0</v>
      </c>
    </row>
    <row r="12540" spans="1:8">
      <c r="A12540" s="23">
        <v>12537</v>
      </c>
      <c r="B12540" s="23">
        <v>2000</v>
      </c>
      <c r="C12540" s="23">
        <v>0.5</v>
      </c>
      <c r="D12540" s="23">
        <v>50</v>
      </c>
      <c r="E12540" s="23">
        <v>5</v>
      </c>
      <c r="F12540" s="23">
        <v>30</v>
      </c>
      <c r="G12540" s="23">
        <v>40</v>
      </c>
      <c r="H12540" s="25">
        <v>0</v>
      </c>
    </row>
    <row r="12541" spans="1:8">
      <c r="A12541" s="23">
        <v>12538</v>
      </c>
      <c r="B12541" s="23">
        <v>2000</v>
      </c>
      <c r="C12541" s="23">
        <v>0.5</v>
      </c>
      <c r="D12541" s="23">
        <v>50</v>
      </c>
      <c r="E12541" s="23">
        <v>5</v>
      </c>
      <c r="F12541" s="23">
        <v>30</v>
      </c>
      <c r="G12541" s="23">
        <v>70</v>
      </c>
      <c r="H12541" s="25">
        <v>0</v>
      </c>
    </row>
    <row r="12542" spans="1:8">
      <c r="A12542" s="23">
        <v>12539</v>
      </c>
      <c r="B12542" s="23">
        <v>2000</v>
      </c>
      <c r="C12542" s="23">
        <v>0.5</v>
      </c>
      <c r="D12542" s="23">
        <v>50</v>
      </c>
      <c r="E12542" s="23">
        <v>5</v>
      </c>
      <c r="F12542" s="23">
        <v>30</v>
      </c>
      <c r="G12542" s="23">
        <v>100</v>
      </c>
      <c r="H12542" s="25">
        <v>0</v>
      </c>
    </row>
    <row r="12543" spans="1:8">
      <c r="A12543" s="23">
        <v>12540</v>
      </c>
      <c r="B12543" s="23">
        <v>2000</v>
      </c>
      <c r="C12543" s="23">
        <v>0.5</v>
      </c>
      <c r="D12543" s="23">
        <v>50</v>
      </c>
      <c r="E12543" s="23">
        <v>5</v>
      </c>
      <c r="F12543" s="23">
        <v>60</v>
      </c>
      <c r="G12543" s="23">
        <v>0</v>
      </c>
      <c r="H12543" s="25">
        <v>4.8967485430000002</v>
      </c>
    </row>
    <row r="12544" spans="1:8">
      <c r="A12544" s="23">
        <v>12541</v>
      </c>
      <c r="B12544" s="23">
        <v>2000</v>
      </c>
      <c r="C12544" s="23">
        <v>0.5</v>
      </c>
      <c r="D12544" s="23">
        <v>50</v>
      </c>
      <c r="E12544" s="23">
        <v>5</v>
      </c>
      <c r="F12544" s="23">
        <v>60</v>
      </c>
      <c r="G12544" s="23">
        <v>5</v>
      </c>
      <c r="H12544" s="25">
        <v>0</v>
      </c>
    </row>
    <row r="12545" spans="1:8">
      <c r="A12545" s="23">
        <v>12542</v>
      </c>
      <c r="B12545" s="23">
        <v>2000</v>
      </c>
      <c r="C12545" s="23">
        <v>0.5</v>
      </c>
      <c r="D12545" s="23">
        <v>50</v>
      </c>
      <c r="E12545" s="23">
        <v>5</v>
      </c>
      <c r="F12545" s="23">
        <v>60</v>
      </c>
      <c r="G12545" s="23">
        <v>10</v>
      </c>
      <c r="H12545" s="25">
        <v>0</v>
      </c>
    </row>
    <row r="12546" spans="1:8">
      <c r="A12546" s="23">
        <v>12543</v>
      </c>
      <c r="B12546" s="23">
        <v>2000</v>
      </c>
      <c r="C12546" s="23">
        <v>0.5</v>
      </c>
      <c r="D12546" s="23">
        <v>50</v>
      </c>
      <c r="E12546" s="23">
        <v>5</v>
      </c>
      <c r="F12546" s="23">
        <v>60</v>
      </c>
      <c r="G12546" s="23">
        <v>40</v>
      </c>
      <c r="H12546" s="25">
        <v>0</v>
      </c>
    </row>
    <row r="12547" spans="1:8">
      <c r="A12547" s="23">
        <v>12544</v>
      </c>
      <c r="B12547" s="23">
        <v>2000</v>
      </c>
      <c r="C12547" s="23">
        <v>0.5</v>
      </c>
      <c r="D12547" s="23">
        <v>50</v>
      </c>
      <c r="E12547" s="23">
        <v>5</v>
      </c>
      <c r="F12547" s="23">
        <v>60</v>
      </c>
      <c r="G12547" s="23">
        <v>70</v>
      </c>
      <c r="H12547" s="25">
        <v>0</v>
      </c>
    </row>
    <row r="12548" spans="1:8">
      <c r="A12548" s="23">
        <v>12545</v>
      </c>
      <c r="B12548" s="23">
        <v>2000</v>
      </c>
      <c r="C12548" s="23">
        <v>0.5</v>
      </c>
      <c r="D12548" s="23">
        <v>50</v>
      </c>
      <c r="E12548" s="23">
        <v>5</v>
      </c>
      <c r="F12548" s="23">
        <v>60</v>
      </c>
      <c r="G12548" s="23">
        <v>100</v>
      </c>
      <c r="H12548" s="25">
        <v>0</v>
      </c>
    </row>
    <row r="12549" spans="1:8">
      <c r="A12549" s="23">
        <v>12546</v>
      </c>
      <c r="B12549" s="23">
        <v>2000</v>
      </c>
      <c r="C12549" s="23">
        <v>0.5</v>
      </c>
      <c r="D12549" s="23">
        <v>50</v>
      </c>
      <c r="E12549" s="23">
        <v>10</v>
      </c>
      <c r="F12549" s="23">
        <v>0</v>
      </c>
      <c r="G12549" s="23">
        <v>0</v>
      </c>
      <c r="H12549" s="25">
        <v>8.7651405330000003</v>
      </c>
    </row>
    <row r="12550" spans="1:8">
      <c r="A12550" s="23">
        <v>12547</v>
      </c>
      <c r="B12550" s="23">
        <v>2000</v>
      </c>
      <c r="C12550" s="23">
        <v>0.5</v>
      </c>
      <c r="D12550" s="23">
        <v>50</v>
      </c>
      <c r="E12550" s="23">
        <v>10</v>
      </c>
      <c r="F12550" s="23">
        <v>0</v>
      </c>
      <c r="G12550" s="23">
        <v>5</v>
      </c>
      <c r="H12550" s="25">
        <v>6.2763195039999999</v>
      </c>
    </row>
    <row r="12551" spans="1:8">
      <c r="A12551" s="23">
        <v>12548</v>
      </c>
      <c r="B12551" s="23">
        <v>2000</v>
      </c>
      <c r="C12551" s="23">
        <v>0.5</v>
      </c>
      <c r="D12551" s="23">
        <v>50</v>
      </c>
      <c r="E12551" s="23">
        <v>10</v>
      </c>
      <c r="F12551" s="23">
        <v>0</v>
      </c>
      <c r="G12551" s="23">
        <v>10</v>
      </c>
      <c r="H12551" s="25">
        <v>6.0458722109999998</v>
      </c>
    </row>
    <row r="12552" spans="1:8">
      <c r="A12552" s="23">
        <v>12549</v>
      </c>
      <c r="B12552" s="23">
        <v>2000</v>
      </c>
      <c r="C12552" s="23">
        <v>0.5</v>
      </c>
      <c r="D12552" s="23">
        <v>50</v>
      </c>
      <c r="E12552" s="23">
        <v>10</v>
      </c>
      <c r="F12552" s="23">
        <v>0</v>
      </c>
      <c r="G12552" s="23">
        <v>40</v>
      </c>
      <c r="H12552" s="25">
        <v>5.5819673539999997</v>
      </c>
    </row>
    <row r="12553" spans="1:8">
      <c r="A12553" s="23">
        <v>12550</v>
      </c>
      <c r="B12553" s="23">
        <v>2000</v>
      </c>
      <c r="C12553" s="23">
        <v>0.5</v>
      </c>
      <c r="D12553" s="23">
        <v>50</v>
      </c>
      <c r="E12553" s="23">
        <v>10</v>
      </c>
      <c r="F12553" s="23">
        <v>0</v>
      </c>
      <c r="G12553" s="23">
        <v>70</v>
      </c>
      <c r="H12553" s="25">
        <v>5.3164930339999996</v>
      </c>
    </row>
    <row r="12554" spans="1:8">
      <c r="A12554" s="23">
        <v>12551</v>
      </c>
      <c r="B12554" s="23">
        <v>2000</v>
      </c>
      <c r="C12554" s="23">
        <v>0.5</v>
      </c>
      <c r="D12554" s="23">
        <v>50</v>
      </c>
      <c r="E12554" s="23">
        <v>10</v>
      </c>
      <c r="F12554" s="23">
        <v>0</v>
      </c>
      <c r="G12554" s="23">
        <v>100</v>
      </c>
      <c r="H12554" s="25">
        <v>4.9939527510000001</v>
      </c>
    </row>
    <row r="12555" spans="1:8">
      <c r="A12555" s="23">
        <v>12552</v>
      </c>
      <c r="B12555" s="23">
        <v>2000</v>
      </c>
      <c r="C12555" s="23">
        <v>0.5</v>
      </c>
      <c r="D12555" s="23">
        <v>50</v>
      </c>
      <c r="E12555" s="23">
        <v>10</v>
      </c>
      <c r="F12555" s="23">
        <v>30</v>
      </c>
      <c r="G12555" s="23">
        <v>0</v>
      </c>
      <c r="H12555" s="25">
        <v>8.5198736190000002</v>
      </c>
    </row>
    <row r="12556" spans="1:8">
      <c r="A12556" s="23">
        <v>12553</v>
      </c>
      <c r="B12556" s="23">
        <v>2000</v>
      </c>
      <c r="C12556" s="23">
        <v>0.5</v>
      </c>
      <c r="D12556" s="23">
        <v>50</v>
      </c>
      <c r="E12556" s="23">
        <v>10</v>
      </c>
      <c r="F12556" s="23">
        <v>30</v>
      </c>
      <c r="G12556" s="23">
        <v>5</v>
      </c>
      <c r="H12556" s="25">
        <v>6.0051417349999996</v>
      </c>
    </row>
    <row r="12557" spans="1:8">
      <c r="A12557" s="23">
        <v>12554</v>
      </c>
      <c r="B12557" s="23">
        <v>2000</v>
      </c>
      <c r="C12557" s="23">
        <v>0.5</v>
      </c>
      <c r="D12557" s="23">
        <v>50</v>
      </c>
      <c r="E12557" s="23">
        <v>10</v>
      </c>
      <c r="F12557" s="23">
        <v>30</v>
      </c>
      <c r="G12557" s="23">
        <v>10</v>
      </c>
      <c r="H12557" s="25">
        <v>5.719786644</v>
      </c>
    </row>
    <row r="12558" spans="1:8">
      <c r="A12558" s="23">
        <v>12555</v>
      </c>
      <c r="B12558" s="23">
        <v>2000</v>
      </c>
      <c r="C12558" s="23">
        <v>0.5</v>
      </c>
      <c r="D12558" s="23">
        <v>50</v>
      </c>
      <c r="E12558" s="23">
        <v>10</v>
      </c>
      <c r="F12558" s="23">
        <v>30</v>
      </c>
      <c r="G12558" s="23">
        <v>40</v>
      </c>
      <c r="H12558" s="25">
        <v>5.2623929980000002</v>
      </c>
    </row>
    <row r="12559" spans="1:8">
      <c r="A12559" s="23">
        <v>12556</v>
      </c>
      <c r="B12559" s="23">
        <v>2000</v>
      </c>
      <c r="C12559" s="23">
        <v>0.5</v>
      </c>
      <c r="D12559" s="23">
        <v>50</v>
      </c>
      <c r="E12559" s="23">
        <v>10</v>
      </c>
      <c r="F12559" s="23">
        <v>30</v>
      </c>
      <c r="G12559" s="23">
        <v>70</v>
      </c>
      <c r="H12559" s="25">
        <v>4.7381529809999998</v>
      </c>
    </row>
    <row r="12560" spans="1:8">
      <c r="A12560" s="23">
        <v>12557</v>
      </c>
      <c r="B12560" s="23">
        <v>2000</v>
      </c>
      <c r="C12560" s="23">
        <v>0.5</v>
      </c>
      <c r="D12560" s="23">
        <v>50</v>
      </c>
      <c r="E12560" s="23">
        <v>10</v>
      </c>
      <c r="F12560" s="23">
        <v>30</v>
      </c>
      <c r="G12560" s="23">
        <v>100</v>
      </c>
      <c r="H12560" s="25">
        <v>4.3326907160000001</v>
      </c>
    </row>
    <row r="12561" spans="1:8">
      <c r="A12561" s="23">
        <v>12558</v>
      </c>
      <c r="B12561" s="23">
        <v>2000</v>
      </c>
      <c r="C12561" s="23">
        <v>0.5</v>
      </c>
      <c r="D12561" s="23">
        <v>50</v>
      </c>
      <c r="E12561" s="23">
        <v>10</v>
      </c>
      <c r="F12561" s="23">
        <v>60</v>
      </c>
      <c r="G12561" s="23">
        <v>0</v>
      </c>
      <c r="H12561" s="25">
        <v>7.4984579089999999</v>
      </c>
    </row>
    <row r="12562" spans="1:8">
      <c r="A12562" s="23">
        <v>12559</v>
      </c>
      <c r="B12562" s="23">
        <v>2000</v>
      </c>
      <c r="C12562" s="23">
        <v>0.5</v>
      </c>
      <c r="D12562" s="23">
        <v>50</v>
      </c>
      <c r="E12562" s="23">
        <v>10</v>
      </c>
      <c r="F12562" s="23">
        <v>60</v>
      </c>
      <c r="G12562" s="23">
        <v>5</v>
      </c>
      <c r="H12562" s="25">
        <v>0</v>
      </c>
    </row>
    <row r="12563" spans="1:8">
      <c r="A12563" s="23">
        <v>12560</v>
      </c>
      <c r="B12563" s="23">
        <v>2000</v>
      </c>
      <c r="C12563" s="23">
        <v>0.5</v>
      </c>
      <c r="D12563" s="23">
        <v>50</v>
      </c>
      <c r="E12563" s="23">
        <v>10</v>
      </c>
      <c r="F12563" s="23">
        <v>60</v>
      </c>
      <c r="G12563" s="23">
        <v>10</v>
      </c>
      <c r="H12563" s="25">
        <v>0</v>
      </c>
    </row>
    <row r="12564" spans="1:8">
      <c r="A12564" s="23">
        <v>12561</v>
      </c>
      <c r="B12564" s="23">
        <v>2000</v>
      </c>
      <c r="C12564" s="23">
        <v>0.5</v>
      </c>
      <c r="D12564" s="23">
        <v>50</v>
      </c>
      <c r="E12564" s="23">
        <v>10</v>
      </c>
      <c r="F12564" s="23">
        <v>60</v>
      </c>
      <c r="G12564" s="23">
        <v>40</v>
      </c>
      <c r="H12564" s="25">
        <v>0</v>
      </c>
    </row>
    <row r="12565" spans="1:8">
      <c r="A12565" s="23">
        <v>12562</v>
      </c>
      <c r="B12565" s="23">
        <v>2000</v>
      </c>
      <c r="C12565" s="23">
        <v>0.5</v>
      </c>
      <c r="D12565" s="23">
        <v>50</v>
      </c>
      <c r="E12565" s="23">
        <v>10</v>
      </c>
      <c r="F12565" s="23">
        <v>60</v>
      </c>
      <c r="G12565" s="23">
        <v>70</v>
      </c>
      <c r="H12565" s="25">
        <v>0</v>
      </c>
    </row>
    <row r="12566" spans="1:8">
      <c r="A12566" s="23">
        <v>12563</v>
      </c>
      <c r="B12566" s="23">
        <v>2000</v>
      </c>
      <c r="C12566" s="23">
        <v>0.5</v>
      </c>
      <c r="D12566" s="23">
        <v>50</v>
      </c>
      <c r="E12566" s="23">
        <v>10</v>
      </c>
      <c r="F12566" s="23">
        <v>60</v>
      </c>
      <c r="G12566" s="23">
        <v>100</v>
      </c>
      <c r="H12566" s="25">
        <v>0</v>
      </c>
    </row>
    <row r="12567" spans="1:8">
      <c r="A12567" s="23">
        <v>12564</v>
      </c>
      <c r="B12567" s="23">
        <v>2000</v>
      </c>
      <c r="C12567" s="23">
        <v>0.5</v>
      </c>
      <c r="D12567" s="23">
        <v>50</v>
      </c>
      <c r="E12567" s="23">
        <v>20</v>
      </c>
      <c r="F12567" s="23">
        <v>0</v>
      </c>
      <c r="G12567" s="23">
        <v>0</v>
      </c>
      <c r="H12567" s="25">
        <v>12.190858840000001</v>
      </c>
    </row>
    <row r="12568" spans="1:8">
      <c r="A12568" s="23">
        <v>12565</v>
      </c>
      <c r="B12568" s="23">
        <v>2000</v>
      </c>
      <c r="C12568" s="23">
        <v>0.5</v>
      </c>
      <c r="D12568" s="23">
        <v>50</v>
      </c>
      <c r="E12568" s="23">
        <v>20</v>
      </c>
      <c r="F12568" s="23">
        <v>0</v>
      </c>
      <c r="G12568" s="23">
        <v>5</v>
      </c>
      <c r="H12568" s="25">
        <v>10.206111910000001</v>
      </c>
    </row>
    <row r="12569" spans="1:8">
      <c r="A12569" s="23">
        <v>12566</v>
      </c>
      <c r="B12569" s="23">
        <v>2000</v>
      </c>
      <c r="C12569" s="23">
        <v>0.5</v>
      </c>
      <c r="D12569" s="23">
        <v>50</v>
      </c>
      <c r="E12569" s="23">
        <v>20</v>
      </c>
      <c r="F12569" s="23">
        <v>0</v>
      </c>
      <c r="G12569" s="23">
        <v>10</v>
      </c>
      <c r="H12569" s="25">
        <v>9.440658569</v>
      </c>
    </row>
    <row r="12570" spans="1:8">
      <c r="A12570" s="23">
        <v>12567</v>
      </c>
      <c r="B12570" s="23">
        <v>2000</v>
      </c>
      <c r="C12570" s="23">
        <v>0.5</v>
      </c>
      <c r="D12570" s="23">
        <v>50</v>
      </c>
      <c r="E12570" s="23">
        <v>20</v>
      </c>
      <c r="F12570" s="23">
        <v>0</v>
      </c>
      <c r="G12570" s="23">
        <v>40</v>
      </c>
      <c r="H12570" s="25">
        <v>8.2986869809999995</v>
      </c>
    </row>
    <row r="12571" spans="1:8">
      <c r="A12571" s="23">
        <v>12568</v>
      </c>
      <c r="B12571" s="23">
        <v>2000</v>
      </c>
      <c r="C12571" s="23">
        <v>0.5</v>
      </c>
      <c r="D12571" s="23">
        <v>50</v>
      </c>
      <c r="E12571" s="23">
        <v>20</v>
      </c>
      <c r="F12571" s="23">
        <v>0</v>
      </c>
      <c r="G12571" s="23">
        <v>70</v>
      </c>
      <c r="H12571" s="25">
        <v>7.6673698430000004</v>
      </c>
    </row>
    <row r="12572" spans="1:8">
      <c r="A12572" s="23">
        <v>12569</v>
      </c>
      <c r="B12572" s="23">
        <v>2000</v>
      </c>
      <c r="C12572" s="23">
        <v>0.5</v>
      </c>
      <c r="D12572" s="23">
        <v>50</v>
      </c>
      <c r="E12572" s="23">
        <v>20</v>
      </c>
      <c r="F12572" s="23">
        <v>0</v>
      </c>
      <c r="G12572" s="23">
        <v>100</v>
      </c>
      <c r="H12572" s="25">
        <v>7.2115530970000004</v>
      </c>
    </row>
    <row r="12573" spans="1:8">
      <c r="A12573" s="23">
        <v>12570</v>
      </c>
      <c r="B12573" s="23">
        <v>2000</v>
      </c>
      <c r="C12573" s="23">
        <v>0.5</v>
      </c>
      <c r="D12573" s="23">
        <v>50</v>
      </c>
      <c r="E12573" s="23">
        <v>20</v>
      </c>
      <c r="F12573" s="23">
        <v>30</v>
      </c>
      <c r="G12573" s="23">
        <v>0</v>
      </c>
      <c r="H12573" s="25">
        <v>11.63592148</v>
      </c>
    </row>
    <row r="12574" spans="1:8">
      <c r="A12574" s="23">
        <v>12571</v>
      </c>
      <c r="B12574" s="23">
        <v>2000</v>
      </c>
      <c r="C12574" s="23">
        <v>0.5</v>
      </c>
      <c r="D12574" s="23">
        <v>50</v>
      </c>
      <c r="E12574" s="23">
        <v>20</v>
      </c>
      <c r="F12574" s="23">
        <v>30</v>
      </c>
      <c r="G12574" s="23">
        <v>5</v>
      </c>
      <c r="H12574" s="25">
        <v>9.3444595340000003</v>
      </c>
    </row>
    <row r="12575" spans="1:8">
      <c r="A12575" s="23">
        <v>12572</v>
      </c>
      <c r="B12575" s="23">
        <v>2000</v>
      </c>
      <c r="C12575" s="23">
        <v>0.5</v>
      </c>
      <c r="D12575" s="23">
        <v>50</v>
      </c>
      <c r="E12575" s="23">
        <v>20</v>
      </c>
      <c r="F12575" s="23">
        <v>30</v>
      </c>
      <c r="G12575" s="23">
        <v>10</v>
      </c>
      <c r="H12575" s="25">
        <v>8.7018623349999995</v>
      </c>
    </row>
    <row r="12576" spans="1:8">
      <c r="A12576" s="23">
        <v>12573</v>
      </c>
      <c r="B12576" s="23">
        <v>2000</v>
      </c>
      <c r="C12576" s="23">
        <v>0.5</v>
      </c>
      <c r="D12576" s="23">
        <v>50</v>
      </c>
      <c r="E12576" s="23">
        <v>20</v>
      </c>
      <c r="F12576" s="23">
        <v>30</v>
      </c>
      <c r="G12576" s="23">
        <v>40</v>
      </c>
      <c r="H12576" s="25">
        <v>7.6250486369999999</v>
      </c>
    </row>
    <row r="12577" spans="1:8">
      <c r="A12577" s="23">
        <v>12574</v>
      </c>
      <c r="B12577" s="23">
        <v>2000</v>
      </c>
      <c r="C12577" s="23">
        <v>0.5</v>
      </c>
      <c r="D12577" s="23">
        <v>50</v>
      </c>
      <c r="E12577" s="23">
        <v>20</v>
      </c>
      <c r="F12577" s="23">
        <v>30</v>
      </c>
      <c r="G12577" s="23">
        <v>70</v>
      </c>
      <c r="H12577" s="25">
        <v>7.100217819</v>
      </c>
    </row>
    <row r="12578" spans="1:8">
      <c r="A12578" s="23">
        <v>12575</v>
      </c>
      <c r="B12578" s="23">
        <v>2000</v>
      </c>
      <c r="C12578" s="23">
        <v>0.5</v>
      </c>
      <c r="D12578" s="23">
        <v>50</v>
      </c>
      <c r="E12578" s="23">
        <v>20</v>
      </c>
      <c r="F12578" s="23">
        <v>30</v>
      </c>
      <c r="G12578" s="23">
        <v>100</v>
      </c>
      <c r="H12578" s="25">
        <v>6.6533336639999998</v>
      </c>
    </row>
    <row r="12579" spans="1:8">
      <c r="A12579" s="23">
        <v>12576</v>
      </c>
      <c r="B12579" s="23">
        <v>2000</v>
      </c>
      <c r="C12579" s="23">
        <v>0.5</v>
      </c>
      <c r="D12579" s="23">
        <v>50</v>
      </c>
      <c r="E12579" s="23">
        <v>20</v>
      </c>
      <c r="F12579" s="23">
        <v>60</v>
      </c>
      <c r="G12579" s="23">
        <v>0</v>
      </c>
      <c r="H12579" s="25">
        <v>9.6191835399999999</v>
      </c>
    </row>
    <row r="12580" spans="1:8">
      <c r="A12580" s="23">
        <v>12577</v>
      </c>
      <c r="B12580" s="23">
        <v>2000</v>
      </c>
      <c r="C12580" s="23">
        <v>0.5</v>
      </c>
      <c r="D12580" s="23">
        <v>50</v>
      </c>
      <c r="E12580" s="23">
        <v>20</v>
      </c>
      <c r="F12580" s="23">
        <v>60</v>
      </c>
      <c r="G12580" s="23">
        <v>5</v>
      </c>
      <c r="H12580" s="25">
        <v>6.8335342409999997</v>
      </c>
    </row>
    <row r="12581" spans="1:8">
      <c r="A12581" s="23">
        <v>12578</v>
      </c>
      <c r="B12581" s="23">
        <v>2000</v>
      </c>
      <c r="C12581" s="23">
        <v>0.5</v>
      </c>
      <c r="D12581" s="23">
        <v>50</v>
      </c>
      <c r="E12581" s="23">
        <v>20</v>
      </c>
      <c r="F12581" s="23">
        <v>60</v>
      </c>
      <c r="G12581" s="23">
        <v>10</v>
      </c>
      <c r="H12581" s="25">
        <v>6.2954535480000002</v>
      </c>
    </row>
    <row r="12582" spans="1:8">
      <c r="A12582" s="23">
        <v>12579</v>
      </c>
      <c r="B12582" s="23">
        <v>2000</v>
      </c>
      <c r="C12582" s="23">
        <v>0.5</v>
      </c>
      <c r="D12582" s="23">
        <v>50</v>
      </c>
      <c r="E12582" s="23">
        <v>20</v>
      </c>
      <c r="F12582" s="23">
        <v>60</v>
      </c>
      <c r="G12582" s="23">
        <v>40</v>
      </c>
      <c r="H12582" s="25">
        <v>5.4808626169999997</v>
      </c>
    </row>
    <row r="12583" spans="1:8">
      <c r="A12583" s="23">
        <v>12580</v>
      </c>
      <c r="B12583" s="23">
        <v>2000</v>
      </c>
      <c r="C12583" s="23">
        <v>0.5</v>
      </c>
      <c r="D12583" s="23">
        <v>50</v>
      </c>
      <c r="E12583" s="23">
        <v>20</v>
      </c>
      <c r="F12583" s="23">
        <v>60</v>
      </c>
      <c r="G12583" s="23">
        <v>70</v>
      </c>
      <c r="H12583" s="25">
        <v>0</v>
      </c>
    </row>
    <row r="12584" spans="1:8">
      <c r="A12584" s="23">
        <v>12581</v>
      </c>
      <c r="B12584" s="23">
        <v>2000</v>
      </c>
      <c r="C12584" s="23">
        <v>0.5</v>
      </c>
      <c r="D12584" s="23">
        <v>50</v>
      </c>
      <c r="E12584" s="23">
        <v>20</v>
      </c>
      <c r="F12584" s="23">
        <v>60</v>
      </c>
      <c r="G12584" s="23">
        <v>100</v>
      </c>
      <c r="H12584" s="25">
        <v>0</v>
      </c>
    </row>
    <row r="12585" spans="1:8">
      <c r="A12585" s="23">
        <v>12582</v>
      </c>
      <c r="B12585" s="23">
        <v>2000</v>
      </c>
      <c r="C12585" s="23">
        <v>0.5</v>
      </c>
      <c r="D12585" s="23">
        <v>50</v>
      </c>
      <c r="E12585" s="23">
        <v>50</v>
      </c>
      <c r="F12585" s="23">
        <v>0</v>
      </c>
      <c r="G12585" s="23">
        <v>0</v>
      </c>
      <c r="H12585" s="25">
        <v>15.03344059</v>
      </c>
    </row>
    <row r="12586" spans="1:8">
      <c r="A12586" s="23">
        <v>12583</v>
      </c>
      <c r="B12586" s="23">
        <v>2000</v>
      </c>
      <c r="C12586" s="23">
        <v>0.5</v>
      </c>
      <c r="D12586" s="23">
        <v>50</v>
      </c>
      <c r="E12586" s="23">
        <v>50</v>
      </c>
      <c r="F12586" s="23">
        <v>0</v>
      </c>
      <c r="G12586" s="23">
        <v>5</v>
      </c>
      <c r="H12586" s="25">
        <v>13.02183056</v>
      </c>
    </row>
    <row r="12587" spans="1:8">
      <c r="A12587" s="23">
        <v>12584</v>
      </c>
      <c r="B12587" s="23">
        <v>2000</v>
      </c>
      <c r="C12587" s="23">
        <v>0.5</v>
      </c>
      <c r="D12587" s="23">
        <v>50</v>
      </c>
      <c r="E12587" s="23">
        <v>50</v>
      </c>
      <c r="F12587" s="23">
        <v>0</v>
      </c>
      <c r="G12587" s="23">
        <v>10</v>
      </c>
      <c r="H12587" s="25">
        <v>11.945091250000001</v>
      </c>
    </row>
    <row r="12588" spans="1:8">
      <c r="A12588" s="23">
        <v>12585</v>
      </c>
      <c r="B12588" s="23">
        <v>2000</v>
      </c>
      <c r="C12588" s="23">
        <v>0.5</v>
      </c>
      <c r="D12588" s="23">
        <v>50</v>
      </c>
      <c r="E12588" s="23">
        <v>50</v>
      </c>
      <c r="F12588" s="23">
        <v>0</v>
      </c>
      <c r="G12588" s="23">
        <v>40</v>
      </c>
      <c r="H12588" s="25">
        <v>10.26063156</v>
      </c>
    </row>
    <row r="12589" spans="1:8">
      <c r="A12589" s="23">
        <v>12586</v>
      </c>
      <c r="B12589" s="23">
        <v>2000</v>
      </c>
      <c r="C12589" s="23">
        <v>0.5</v>
      </c>
      <c r="D12589" s="23">
        <v>50</v>
      </c>
      <c r="E12589" s="23">
        <v>50</v>
      </c>
      <c r="F12589" s="23">
        <v>0</v>
      </c>
      <c r="G12589" s="23">
        <v>70</v>
      </c>
      <c r="H12589" s="25">
        <v>9.4416999819999994</v>
      </c>
    </row>
    <row r="12590" spans="1:8">
      <c r="A12590" s="23">
        <v>12587</v>
      </c>
      <c r="B12590" s="23">
        <v>2000</v>
      </c>
      <c r="C12590" s="23">
        <v>0.5</v>
      </c>
      <c r="D12590" s="23">
        <v>50</v>
      </c>
      <c r="E12590" s="23">
        <v>50</v>
      </c>
      <c r="F12590" s="23">
        <v>0</v>
      </c>
      <c r="G12590" s="23">
        <v>100</v>
      </c>
      <c r="H12590" s="25">
        <v>8.8421001429999997</v>
      </c>
    </row>
    <row r="12591" spans="1:8">
      <c r="A12591" s="23">
        <v>12588</v>
      </c>
      <c r="B12591" s="23">
        <v>2000</v>
      </c>
      <c r="C12591" s="23">
        <v>0.5</v>
      </c>
      <c r="D12591" s="23">
        <v>50</v>
      </c>
      <c r="E12591" s="23">
        <v>50</v>
      </c>
      <c r="F12591" s="23">
        <v>30</v>
      </c>
      <c r="G12591" s="23">
        <v>0</v>
      </c>
      <c r="H12591" s="25">
        <v>14.17432213</v>
      </c>
    </row>
    <row r="12592" spans="1:8">
      <c r="A12592" s="23">
        <v>12589</v>
      </c>
      <c r="B12592" s="23">
        <v>2000</v>
      </c>
      <c r="C12592" s="23">
        <v>0.5</v>
      </c>
      <c r="D12592" s="23">
        <v>50</v>
      </c>
      <c r="E12592" s="23">
        <v>50</v>
      </c>
      <c r="F12592" s="23">
        <v>30</v>
      </c>
      <c r="G12592" s="23">
        <v>5</v>
      </c>
      <c r="H12592" s="25">
        <v>11.824489590000001</v>
      </c>
    </row>
    <row r="12593" spans="1:8">
      <c r="A12593" s="23">
        <v>12590</v>
      </c>
      <c r="B12593" s="23">
        <v>2000</v>
      </c>
      <c r="C12593" s="23">
        <v>0.5</v>
      </c>
      <c r="D12593" s="23">
        <v>50</v>
      </c>
      <c r="E12593" s="23">
        <v>50</v>
      </c>
      <c r="F12593" s="23">
        <v>30</v>
      </c>
      <c r="G12593" s="23">
        <v>10</v>
      </c>
      <c r="H12593" s="25">
        <v>10.87190056</v>
      </c>
    </row>
    <row r="12594" spans="1:8">
      <c r="A12594" s="23">
        <v>12591</v>
      </c>
      <c r="B12594" s="23">
        <v>2000</v>
      </c>
      <c r="C12594" s="23">
        <v>0.5</v>
      </c>
      <c r="D12594" s="23">
        <v>50</v>
      </c>
      <c r="E12594" s="23">
        <v>50</v>
      </c>
      <c r="F12594" s="23">
        <v>30</v>
      </c>
      <c r="G12594" s="23">
        <v>40</v>
      </c>
      <c r="H12594" s="25">
        <v>9.4354829789999997</v>
      </c>
    </row>
    <row r="12595" spans="1:8">
      <c r="A12595" s="23">
        <v>12592</v>
      </c>
      <c r="B12595" s="23">
        <v>2000</v>
      </c>
      <c r="C12595" s="23">
        <v>0.5</v>
      </c>
      <c r="D12595" s="23">
        <v>50</v>
      </c>
      <c r="E12595" s="23">
        <v>50</v>
      </c>
      <c r="F12595" s="23">
        <v>30</v>
      </c>
      <c r="G12595" s="23">
        <v>70</v>
      </c>
      <c r="H12595" s="25">
        <v>8.7242078779999996</v>
      </c>
    </row>
    <row r="12596" spans="1:8">
      <c r="A12596" s="23">
        <v>12593</v>
      </c>
      <c r="B12596" s="23">
        <v>2000</v>
      </c>
      <c r="C12596" s="23">
        <v>0.5</v>
      </c>
      <c r="D12596" s="23">
        <v>50</v>
      </c>
      <c r="E12596" s="23">
        <v>50</v>
      </c>
      <c r="F12596" s="23">
        <v>30</v>
      </c>
      <c r="G12596" s="23">
        <v>100</v>
      </c>
      <c r="H12596" s="25">
        <v>7.7712993619999997</v>
      </c>
    </row>
    <row r="12597" spans="1:8">
      <c r="A12597" s="23">
        <v>12594</v>
      </c>
      <c r="B12597" s="23">
        <v>2000</v>
      </c>
      <c r="C12597" s="23">
        <v>0.5</v>
      </c>
      <c r="D12597" s="23">
        <v>50</v>
      </c>
      <c r="E12597" s="23">
        <v>50</v>
      </c>
      <c r="F12597" s="23">
        <v>60</v>
      </c>
      <c r="G12597" s="23">
        <v>0</v>
      </c>
      <c r="H12597" s="25">
        <v>11.17176437</v>
      </c>
    </row>
    <row r="12598" spans="1:8">
      <c r="A12598" s="23">
        <v>12595</v>
      </c>
      <c r="B12598" s="23">
        <v>2000</v>
      </c>
      <c r="C12598" s="23">
        <v>0.5</v>
      </c>
      <c r="D12598" s="23">
        <v>50</v>
      </c>
      <c r="E12598" s="23">
        <v>50</v>
      </c>
      <c r="F12598" s="23">
        <v>60</v>
      </c>
      <c r="G12598" s="23">
        <v>5</v>
      </c>
      <c r="H12598" s="25">
        <v>8.1855535509999999</v>
      </c>
    </row>
    <row r="12599" spans="1:8">
      <c r="A12599" s="23">
        <v>12596</v>
      </c>
      <c r="B12599" s="23">
        <v>2000</v>
      </c>
      <c r="C12599" s="23">
        <v>0.5</v>
      </c>
      <c r="D12599" s="23">
        <v>50</v>
      </c>
      <c r="E12599" s="23">
        <v>50</v>
      </c>
      <c r="F12599" s="23">
        <v>60</v>
      </c>
      <c r="G12599" s="23">
        <v>10</v>
      </c>
      <c r="H12599" s="25">
        <v>7.2157278060000003</v>
      </c>
    </row>
    <row r="12600" spans="1:8">
      <c r="A12600" s="23">
        <v>12597</v>
      </c>
      <c r="B12600" s="23">
        <v>2000</v>
      </c>
      <c r="C12600" s="23">
        <v>0.5</v>
      </c>
      <c r="D12600" s="23">
        <v>50</v>
      </c>
      <c r="E12600" s="23">
        <v>50</v>
      </c>
      <c r="F12600" s="23">
        <v>60</v>
      </c>
      <c r="G12600" s="23">
        <v>40</v>
      </c>
      <c r="H12600" s="25">
        <v>5.9590234759999996</v>
      </c>
    </row>
    <row r="12601" spans="1:8">
      <c r="A12601" s="23">
        <v>12598</v>
      </c>
      <c r="B12601" s="23">
        <v>2000</v>
      </c>
      <c r="C12601" s="23">
        <v>0.5</v>
      </c>
      <c r="D12601" s="23">
        <v>50</v>
      </c>
      <c r="E12601" s="23">
        <v>50</v>
      </c>
      <c r="F12601" s="23">
        <v>60</v>
      </c>
      <c r="G12601" s="23">
        <v>70</v>
      </c>
      <c r="H12601" s="25">
        <v>5.3813867569999996</v>
      </c>
    </row>
    <row r="12602" spans="1:8">
      <c r="A12602" s="23">
        <v>12599</v>
      </c>
      <c r="B12602" s="23">
        <v>2000</v>
      </c>
      <c r="C12602" s="23">
        <v>0.5</v>
      </c>
      <c r="D12602" s="23">
        <v>50</v>
      </c>
      <c r="E12602" s="23">
        <v>50</v>
      </c>
      <c r="F12602" s="23">
        <v>60</v>
      </c>
      <c r="G12602" s="23">
        <v>100</v>
      </c>
      <c r="H12602" s="25">
        <v>4.9864544869999996</v>
      </c>
    </row>
    <row r="12603" spans="1:8">
      <c r="A12603" s="23">
        <v>12600</v>
      </c>
      <c r="B12603" s="23">
        <v>2000</v>
      </c>
      <c r="C12603" s="23">
        <v>0.5</v>
      </c>
      <c r="D12603" s="23">
        <v>100</v>
      </c>
      <c r="E12603" s="23">
        <v>1</v>
      </c>
      <c r="F12603" s="23">
        <v>0</v>
      </c>
      <c r="G12603" s="23">
        <v>0</v>
      </c>
      <c r="H12603" s="25">
        <v>2.1357698439999999</v>
      </c>
    </row>
    <row r="12604" spans="1:8">
      <c r="A12604" s="23">
        <v>12601</v>
      </c>
      <c r="B12604" s="23">
        <v>2000</v>
      </c>
      <c r="C12604" s="23">
        <v>0.5</v>
      </c>
      <c r="D12604" s="23">
        <v>100</v>
      </c>
      <c r="E12604" s="23">
        <v>1</v>
      </c>
      <c r="F12604" s="23">
        <v>0</v>
      </c>
      <c r="G12604" s="23">
        <v>5</v>
      </c>
      <c r="H12604" s="25">
        <v>0</v>
      </c>
    </row>
    <row r="12605" spans="1:8">
      <c r="A12605" s="23">
        <v>12602</v>
      </c>
      <c r="B12605" s="23">
        <v>2000</v>
      </c>
      <c r="C12605" s="23">
        <v>0.5</v>
      </c>
      <c r="D12605" s="23">
        <v>100</v>
      </c>
      <c r="E12605" s="23">
        <v>1</v>
      </c>
      <c r="F12605" s="23">
        <v>0</v>
      </c>
      <c r="G12605" s="23">
        <v>10</v>
      </c>
      <c r="H12605" s="25">
        <v>0</v>
      </c>
    </row>
    <row r="12606" spans="1:8">
      <c r="A12606" s="23">
        <v>12603</v>
      </c>
      <c r="B12606" s="23">
        <v>2000</v>
      </c>
      <c r="C12606" s="23">
        <v>0.5</v>
      </c>
      <c r="D12606" s="23">
        <v>100</v>
      </c>
      <c r="E12606" s="23">
        <v>1</v>
      </c>
      <c r="F12606" s="23">
        <v>0</v>
      </c>
      <c r="G12606" s="23">
        <v>40</v>
      </c>
      <c r="H12606" s="25">
        <v>0</v>
      </c>
    </row>
    <row r="12607" spans="1:8">
      <c r="A12607" s="23">
        <v>12604</v>
      </c>
      <c r="B12607" s="23">
        <v>2000</v>
      </c>
      <c r="C12607" s="23">
        <v>0.5</v>
      </c>
      <c r="D12607" s="23">
        <v>100</v>
      </c>
      <c r="E12607" s="23">
        <v>1</v>
      </c>
      <c r="F12607" s="23">
        <v>0</v>
      </c>
      <c r="G12607" s="23">
        <v>70</v>
      </c>
      <c r="H12607" s="25">
        <v>0</v>
      </c>
    </row>
    <row r="12608" spans="1:8">
      <c r="A12608" s="23">
        <v>12605</v>
      </c>
      <c r="B12608" s="23">
        <v>2000</v>
      </c>
      <c r="C12608" s="23">
        <v>0.5</v>
      </c>
      <c r="D12608" s="23">
        <v>100</v>
      </c>
      <c r="E12608" s="23">
        <v>1</v>
      </c>
      <c r="F12608" s="23">
        <v>0</v>
      </c>
      <c r="G12608" s="23">
        <v>100</v>
      </c>
      <c r="H12608" s="25">
        <v>0</v>
      </c>
    </row>
    <row r="12609" spans="1:8">
      <c r="A12609" s="23">
        <v>12606</v>
      </c>
      <c r="B12609" s="23">
        <v>2000</v>
      </c>
      <c r="C12609" s="23">
        <v>0.5</v>
      </c>
      <c r="D12609" s="23">
        <v>100</v>
      </c>
      <c r="E12609" s="23">
        <v>1</v>
      </c>
      <c r="F12609" s="23">
        <v>30</v>
      </c>
      <c r="G12609" s="23">
        <v>0</v>
      </c>
      <c r="H12609" s="25">
        <v>2.1311118599999999</v>
      </c>
    </row>
    <row r="12610" spans="1:8">
      <c r="A12610" s="23">
        <v>12607</v>
      </c>
      <c r="B12610" s="23">
        <v>2000</v>
      </c>
      <c r="C12610" s="23">
        <v>0.5</v>
      </c>
      <c r="D12610" s="23">
        <v>100</v>
      </c>
      <c r="E12610" s="23">
        <v>1</v>
      </c>
      <c r="F12610" s="23">
        <v>30</v>
      </c>
      <c r="G12610" s="23">
        <v>5</v>
      </c>
      <c r="H12610" s="25">
        <v>0</v>
      </c>
    </row>
    <row r="12611" spans="1:8">
      <c r="A12611" s="23">
        <v>12608</v>
      </c>
      <c r="B12611" s="23">
        <v>2000</v>
      </c>
      <c r="C12611" s="23">
        <v>0.5</v>
      </c>
      <c r="D12611" s="23">
        <v>100</v>
      </c>
      <c r="E12611" s="23">
        <v>1</v>
      </c>
      <c r="F12611" s="23">
        <v>30</v>
      </c>
      <c r="G12611" s="23">
        <v>10</v>
      </c>
      <c r="H12611" s="25">
        <v>0</v>
      </c>
    </row>
    <row r="12612" spans="1:8">
      <c r="A12612" s="23">
        <v>12609</v>
      </c>
      <c r="B12612" s="23">
        <v>2000</v>
      </c>
      <c r="C12612" s="23">
        <v>0.5</v>
      </c>
      <c r="D12612" s="23">
        <v>100</v>
      </c>
      <c r="E12612" s="23">
        <v>1</v>
      </c>
      <c r="F12612" s="23">
        <v>30</v>
      </c>
      <c r="G12612" s="23">
        <v>40</v>
      </c>
      <c r="H12612" s="25">
        <v>0</v>
      </c>
    </row>
    <row r="12613" spans="1:8">
      <c r="A12613" s="23">
        <v>12610</v>
      </c>
      <c r="B12613" s="23">
        <v>2000</v>
      </c>
      <c r="C12613" s="23">
        <v>0.5</v>
      </c>
      <c r="D12613" s="23">
        <v>100</v>
      </c>
      <c r="E12613" s="23">
        <v>1</v>
      </c>
      <c r="F12613" s="23">
        <v>30</v>
      </c>
      <c r="G12613" s="23">
        <v>70</v>
      </c>
      <c r="H12613" s="25">
        <v>0</v>
      </c>
    </row>
    <row r="12614" spans="1:8">
      <c r="A12614" s="23">
        <v>12611</v>
      </c>
      <c r="B12614" s="23">
        <v>2000</v>
      </c>
      <c r="C12614" s="23">
        <v>0.5</v>
      </c>
      <c r="D12614" s="23">
        <v>100</v>
      </c>
      <c r="E12614" s="23">
        <v>1</v>
      </c>
      <c r="F12614" s="23">
        <v>30</v>
      </c>
      <c r="G12614" s="23">
        <v>100</v>
      </c>
      <c r="H12614" s="25">
        <v>0</v>
      </c>
    </row>
    <row r="12615" spans="1:8">
      <c r="A12615" s="23">
        <v>12612</v>
      </c>
      <c r="B12615" s="23">
        <v>2000</v>
      </c>
      <c r="C12615" s="23">
        <v>0.5</v>
      </c>
      <c r="D12615" s="23">
        <v>100</v>
      </c>
      <c r="E12615" s="23">
        <v>1</v>
      </c>
      <c r="F12615" s="23">
        <v>60</v>
      </c>
      <c r="G12615" s="23">
        <v>0</v>
      </c>
      <c r="H12615" s="25">
        <v>2.1073443890000001</v>
      </c>
    </row>
    <row r="12616" spans="1:8">
      <c r="A12616" s="23">
        <v>12613</v>
      </c>
      <c r="B12616" s="23">
        <v>2000</v>
      </c>
      <c r="C12616" s="23">
        <v>0.5</v>
      </c>
      <c r="D12616" s="23">
        <v>100</v>
      </c>
      <c r="E12616" s="23">
        <v>1</v>
      </c>
      <c r="F12616" s="23">
        <v>60</v>
      </c>
      <c r="G12616" s="23">
        <v>5</v>
      </c>
      <c r="H12616" s="25">
        <v>0</v>
      </c>
    </row>
    <row r="12617" spans="1:8">
      <c r="A12617" s="23">
        <v>12614</v>
      </c>
      <c r="B12617" s="23">
        <v>2000</v>
      </c>
      <c r="C12617" s="23">
        <v>0.5</v>
      </c>
      <c r="D12617" s="23">
        <v>100</v>
      </c>
      <c r="E12617" s="23">
        <v>1</v>
      </c>
      <c r="F12617" s="23">
        <v>60</v>
      </c>
      <c r="G12617" s="23">
        <v>10</v>
      </c>
      <c r="H12617" s="25">
        <v>0</v>
      </c>
    </row>
    <row r="12618" spans="1:8">
      <c r="A12618" s="23">
        <v>12615</v>
      </c>
      <c r="B12618" s="23">
        <v>2000</v>
      </c>
      <c r="C12618" s="23">
        <v>0.5</v>
      </c>
      <c r="D12618" s="23">
        <v>100</v>
      </c>
      <c r="E12618" s="23">
        <v>1</v>
      </c>
      <c r="F12618" s="23">
        <v>60</v>
      </c>
      <c r="G12618" s="23">
        <v>40</v>
      </c>
      <c r="H12618" s="25">
        <v>0</v>
      </c>
    </row>
    <row r="12619" spans="1:8">
      <c r="A12619" s="23">
        <v>12616</v>
      </c>
      <c r="B12619" s="23">
        <v>2000</v>
      </c>
      <c r="C12619" s="23">
        <v>0.5</v>
      </c>
      <c r="D12619" s="23">
        <v>100</v>
      </c>
      <c r="E12619" s="23">
        <v>1</v>
      </c>
      <c r="F12619" s="23">
        <v>60</v>
      </c>
      <c r="G12619" s="23">
        <v>70</v>
      </c>
      <c r="H12619" s="25">
        <v>0</v>
      </c>
    </row>
    <row r="12620" spans="1:8">
      <c r="A12620" s="23">
        <v>12617</v>
      </c>
      <c r="B12620" s="23">
        <v>2000</v>
      </c>
      <c r="C12620" s="23">
        <v>0.5</v>
      </c>
      <c r="D12620" s="23">
        <v>100</v>
      </c>
      <c r="E12620" s="23">
        <v>1</v>
      </c>
      <c r="F12620" s="23">
        <v>60</v>
      </c>
      <c r="G12620" s="23">
        <v>100</v>
      </c>
      <c r="H12620" s="25">
        <v>0</v>
      </c>
    </row>
    <row r="12621" spans="1:8">
      <c r="A12621" s="23">
        <v>12618</v>
      </c>
      <c r="B12621" s="23">
        <v>2000</v>
      </c>
      <c r="C12621" s="23">
        <v>0.5</v>
      </c>
      <c r="D12621" s="23">
        <v>100</v>
      </c>
      <c r="E12621" s="23">
        <v>5</v>
      </c>
      <c r="F12621" s="23">
        <v>0</v>
      </c>
      <c r="G12621" s="23">
        <v>0</v>
      </c>
      <c r="H12621" s="25">
        <v>8.5091152189999999</v>
      </c>
    </row>
    <row r="12622" spans="1:8">
      <c r="A12622" s="23">
        <v>12619</v>
      </c>
      <c r="B12622" s="23">
        <v>2000</v>
      </c>
      <c r="C12622" s="23">
        <v>0.5</v>
      </c>
      <c r="D12622" s="23">
        <v>100</v>
      </c>
      <c r="E12622" s="23">
        <v>5</v>
      </c>
      <c r="F12622" s="23">
        <v>0</v>
      </c>
      <c r="G12622" s="23">
        <v>5</v>
      </c>
      <c r="H12622" s="25">
        <v>6.0830812449999998</v>
      </c>
    </row>
    <row r="12623" spans="1:8">
      <c r="A12623" s="23">
        <v>12620</v>
      </c>
      <c r="B12623" s="23">
        <v>2000</v>
      </c>
      <c r="C12623" s="23">
        <v>0.5</v>
      </c>
      <c r="D12623" s="23">
        <v>100</v>
      </c>
      <c r="E12623" s="23">
        <v>5</v>
      </c>
      <c r="F12623" s="23">
        <v>0</v>
      </c>
      <c r="G12623" s="23">
        <v>10</v>
      </c>
      <c r="H12623" s="25">
        <v>5.8641242980000001</v>
      </c>
    </row>
    <row r="12624" spans="1:8">
      <c r="A12624" s="23">
        <v>12621</v>
      </c>
      <c r="B12624" s="23">
        <v>2000</v>
      </c>
      <c r="C12624" s="23">
        <v>0.5</v>
      </c>
      <c r="D12624" s="23">
        <v>100</v>
      </c>
      <c r="E12624" s="23">
        <v>5</v>
      </c>
      <c r="F12624" s="23">
        <v>0</v>
      </c>
      <c r="G12624" s="23">
        <v>40</v>
      </c>
      <c r="H12624" s="25">
        <v>5.4433903690000003</v>
      </c>
    </row>
    <row r="12625" spans="1:8">
      <c r="A12625" s="23">
        <v>12622</v>
      </c>
      <c r="B12625" s="23">
        <v>2000</v>
      </c>
      <c r="C12625" s="23">
        <v>0.5</v>
      </c>
      <c r="D12625" s="23">
        <v>100</v>
      </c>
      <c r="E12625" s="23">
        <v>5</v>
      </c>
      <c r="F12625" s="23">
        <v>0</v>
      </c>
      <c r="G12625" s="23">
        <v>70</v>
      </c>
      <c r="H12625" s="25">
        <v>5.1246690749999999</v>
      </c>
    </row>
    <row r="12626" spans="1:8">
      <c r="A12626" s="23">
        <v>12623</v>
      </c>
      <c r="B12626" s="23">
        <v>2000</v>
      </c>
      <c r="C12626" s="23">
        <v>0.5</v>
      </c>
      <c r="D12626" s="23">
        <v>100</v>
      </c>
      <c r="E12626" s="23">
        <v>5</v>
      </c>
      <c r="F12626" s="23">
        <v>0</v>
      </c>
      <c r="G12626" s="23">
        <v>100</v>
      </c>
      <c r="H12626" s="25">
        <v>4.8811831469999998</v>
      </c>
    </row>
    <row r="12627" spans="1:8">
      <c r="A12627" s="23">
        <v>12624</v>
      </c>
      <c r="B12627" s="23">
        <v>2000</v>
      </c>
      <c r="C12627" s="23">
        <v>0.5</v>
      </c>
      <c r="D12627" s="23">
        <v>100</v>
      </c>
      <c r="E12627" s="23">
        <v>5</v>
      </c>
      <c r="F12627" s="23">
        <v>30</v>
      </c>
      <c r="G12627" s="23">
        <v>0</v>
      </c>
      <c r="H12627" s="25">
        <v>8.2851505280000008</v>
      </c>
    </row>
    <row r="12628" spans="1:8">
      <c r="A12628" s="23">
        <v>12625</v>
      </c>
      <c r="B12628" s="23">
        <v>2000</v>
      </c>
      <c r="C12628" s="23">
        <v>0.5</v>
      </c>
      <c r="D12628" s="23">
        <v>100</v>
      </c>
      <c r="E12628" s="23">
        <v>5</v>
      </c>
      <c r="F12628" s="23">
        <v>30</v>
      </c>
      <c r="G12628" s="23">
        <v>5</v>
      </c>
      <c r="H12628" s="25">
        <v>5.8276462550000003</v>
      </c>
    </row>
    <row r="12629" spans="1:8">
      <c r="A12629" s="23">
        <v>12626</v>
      </c>
      <c r="B12629" s="23">
        <v>2000</v>
      </c>
      <c r="C12629" s="23">
        <v>0.5</v>
      </c>
      <c r="D12629" s="23">
        <v>100</v>
      </c>
      <c r="E12629" s="23">
        <v>5</v>
      </c>
      <c r="F12629" s="23">
        <v>30</v>
      </c>
      <c r="G12629" s="23">
        <v>10</v>
      </c>
      <c r="H12629" s="25">
        <v>5.6071038250000003</v>
      </c>
    </row>
    <row r="12630" spans="1:8">
      <c r="A12630" s="23">
        <v>12627</v>
      </c>
      <c r="B12630" s="23">
        <v>2000</v>
      </c>
      <c r="C12630" s="23">
        <v>0.5</v>
      </c>
      <c r="D12630" s="23">
        <v>100</v>
      </c>
      <c r="E12630" s="23">
        <v>5</v>
      </c>
      <c r="F12630" s="23">
        <v>30</v>
      </c>
      <c r="G12630" s="23">
        <v>40</v>
      </c>
      <c r="H12630" s="25">
        <v>5.044081211</v>
      </c>
    </row>
    <row r="12631" spans="1:8">
      <c r="A12631" s="23">
        <v>12628</v>
      </c>
      <c r="B12631" s="23">
        <v>2000</v>
      </c>
      <c r="C12631" s="23">
        <v>0.5</v>
      </c>
      <c r="D12631" s="23">
        <v>100</v>
      </c>
      <c r="E12631" s="23">
        <v>5</v>
      </c>
      <c r="F12631" s="23">
        <v>30</v>
      </c>
      <c r="G12631" s="23">
        <v>70</v>
      </c>
      <c r="H12631" s="25">
        <v>4.4616150860000001</v>
      </c>
    </row>
    <row r="12632" spans="1:8">
      <c r="A12632" s="23">
        <v>12629</v>
      </c>
      <c r="B12632" s="23">
        <v>2000</v>
      </c>
      <c r="C12632" s="23">
        <v>0.5</v>
      </c>
      <c r="D12632" s="23">
        <v>100</v>
      </c>
      <c r="E12632" s="23">
        <v>5</v>
      </c>
      <c r="F12632" s="23">
        <v>30</v>
      </c>
      <c r="G12632" s="23">
        <v>100</v>
      </c>
      <c r="H12632" s="25">
        <v>0</v>
      </c>
    </row>
    <row r="12633" spans="1:8">
      <c r="A12633" s="23">
        <v>12630</v>
      </c>
      <c r="B12633" s="23">
        <v>2000</v>
      </c>
      <c r="C12633" s="23">
        <v>0.5</v>
      </c>
      <c r="D12633" s="23">
        <v>100</v>
      </c>
      <c r="E12633" s="23">
        <v>5</v>
      </c>
      <c r="F12633" s="23">
        <v>60</v>
      </c>
      <c r="G12633" s="23">
        <v>0</v>
      </c>
      <c r="H12633" s="25">
        <v>7.3485927579999997</v>
      </c>
    </row>
    <row r="12634" spans="1:8">
      <c r="A12634" s="23">
        <v>12631</v>
      </c>
      <c r="B12634" s="23">
        <v>2000</v>
      </c>
      <c r="C12634" s="23">
        <v>0.5</v>
      </c>
      <c r="D12634" s="23">
        <v>100</v>
      </c>
      <c r="E12634" s="23">
        <v>5</v>
      </c>
      <c r="F12634" s="23">
        <v>60</v>
      </c>
      <c r="G12634" s="23">
        <v>5</v>
      </c>
      <c r="H12634" s="25">
        <v>0</v>
      </c>
    </row>
    <row r="12635" spans="1:8">
      <c r="A12635" s="23">
        <v>12632</v>
      </c>
      <c r="B12635" s="23">
        <v>2000</v>
      </c>
      <c r="C12635" s="23">
        <v>0.5</v>
      </c>
      <c r="D12635" s="23">
        <v>100</v>
      </c>
      <c r="E12635" s="23">
        <v>5</v>
      </c>
      <c r="F12635" s="23">
        <v>60</v>
      </c>
      <c r="G12635" s="23">
        <v>10</v>
      </c>
      <c r="H12635" s="25">
        <v>0</v>
      </c>
    </row>
    <row r="12636" spans="1:8">
      <c r="A12636" s="23">
        <v>12633</v>
      </c>
      <c r="B12636" s="23">
        <v>2000</v>
      </c>
      <c r="C12636" s="23">
        <v>0.5</v>
      </c>
      <c r="D12636" s="23">
        <v>100</v>
      </c>
      <c r="E12636" s="23">
        <v>5</v>
      </c>
      <c r="F12636" s="23">
        <v>60</v>
      </c>
      <c r="G12636" s="23">
        <v>40</v>
      </c>
      <c r="H12636" s="25">
        <v>0</v>
      </c>
    </row>
    <row r="12637" spans="1:8">
      <c r="A12637" s="23">
        <v>12634</v>
      </c>
      <c r="B12637" s="23">
        <v>2000</v>
      </c>
      <c r="C12637" s="23">
        <v>0.5</v>
      </c>
      <c r="D12637" s="23">
        <v>100</v>
      </c>
      <c r="E12637" s="23">
        <v>5</v>
      </c>
      <c r="F12637" s="23">
        <v>60</v>
      </c>
      <c r="G12637" s="23">
        <v>70</v>
      </c>
      <c r="H12637" s="25">
        <v>0</v>
      </c>
    </row>
    <row r="12638" spans="1:8">
      <c r="A12638" s="23">
        <v>12635</v>
      </c>
      <c r="B12638" s="23">
        <v>2000</v>
      </c>
      <c r="C12638" s="23">
        <v>0.5</v>
      </c>
      <c r="D12638" s="23">
        <v>100</v>
      </c>
      <c r="E12638" s="23">
        <v>5</v>
      </c>
      <c r="F12638" s="23">
        <v>60</v>
      </c>
      <c r="G12638" s="23">
        <v>100</v>
      </c>
      <c r="H12638" s="25">
        <v>0</v>
      </c>
    </row>
    <row r="12639" spans="1:8">
      <c r="A12639" s="23">
        <v>12636</v>
      </c>
      <c r="B12639" s="23">
        <v>2000</v>
      </c>
      <c r="C12639" s="23">
        <v>0.5</v>
      </c>
      <c r="D12639" s="23">
        <v>100</v>
      </c>
      <c r="E12639" s="23">
        <v>10</v>
      </c>
      <c r="F12639" s="23">
        <v>0</v>
      </c>
      <c r="G12639" s="23">
        <v>0</v>
      </c>
      <c r="H12639" s="25">
        <v>12.030890469999999</v>
      </c>
    </row>
    <row r="12640" spans="1:8">
      <c r="A12640" s="23">
        <v>12637</v>
      </c>
      <c r="B12640" s="23">
        <v>2000</v>
      </c>
      <c r="C12640" s="23">
        <v>0.5</v>
      </c>
      <c r="D12640" s="23">
        <v>100</v>
      </c>
      <c r="E12640" s="23">
        <v>10</v>
      </c>
      <c r="F12640" s="23">
        <v>0</v>
      </c>
      <c r="G12640" s="23">
        <v>5</v>
      </c>
      <c r="H12640" s="25">
        <v>10.021712300000001</v>
      </c>
    </row>
    <row r="12641" spans="1:8">
      <c r="A12641" s="23">
        <v>12638</v>
      </c>
      <c r="B12641" s="23">
        <v>2000</v>
      </c>
      <c r="C12641" s="23">
        <v>0.5</v>
      </c>
      <c r="D12641" s="23">
        <v>100</v>
      </c>
      <c r="E12641" s="23">
        <v>10</v>
      </c>
      <c r="F12641" s="23">
        <v>0</v>
      </c>
      <c r="G12641" s="23">
        <v>10</v>
      </c>
      <c r="H12641" s="25">
        <v>9.3589925770000004</v>
      </c>
    </row>
    <row r="12642" spans="1:8">
      <c r="A12642" s="23">
        <v>12639</v>
      </c>
      <c r="B12642" s="23">
        <v>2000</v>
      </c>
      <c r="C12642" s="23">
        <v>0.5</v>
      </c>
      <c r="D12642" s="23">
        <v>100</v>
      </c>
      <c r="E12642" s="23">
        <v>10</v>
      </c>
      <c r="F12642" s="23">
        <v>0</v>
      </c>
      <c r="G12642" s="23">
        <v>40</v>
      </c>
      <c r="H12642" s="25">
        <v>8.2154579160000001</v>
      </c>
    </row>
    <row r="12643" spans="1:8">
      <c r="A12643" s="23">
        <v>12640</v>
      </c>
      <c r="B12643" s="23">
        <v>2000</v>
      </c>
      <c r="C12643" s="23">
        <v>0.5</v>
      </c>
      <c r="D12643" s="23">
        <v>100</v>
      </c>
      <c r="E12643" s="23">
        <v>10</v>
      </c>
      <c r="F12643" s="23">
        <v>0</v>
      </c>
      <c r="G12643" s="23">
        <v>70</v>
      </c>
      <c r="H12643" s="25">
        <v>7.6131534580000002</v>
      </c>
    </row>
    <row r="12644" spans="1:8">
      <c r="A12644" s="23">
        <v>12641</v>
      </c>
      <c r="B12644" s="23">
        <v>2000</v>
      </c>
      <c r="C12644" s="23">
        <v>0.5</v>
      </c>
      <c r="D12644" s="23">
        <v>100</v>
      </c>
      <c r="E12644" s="23">
        <v>10</v>
      </c>
      <c r="F12644" s="23">
        <v>0</v>
      </c>
      <c r="G12644" s="23">
        <v>100</v>
      </c>
      <c r="H12644" s="25">
        <v>7.1450972559999997</v>
      </c>
    </row>
    <row r="12645" spans="1:8">
      <c r="A12645" s="23">
        <v>12642</v>
      </c>
      <c r="B12645" s="23">
        <v>2000</v>
      </c>
      <c r="C12645" s="23">
        <v>0.5</v>
      </c>
      <c r="D12645" s="23">
        <v>100</v>
      </c>
      <c r="E12645" s="23">
        <v>10</v>
      </c>
      <c r="F12645" s="23">
        <v>30</v>
      </c>
      <c r="G12645" s="23">
        <v>0</v>
      </c>
      <c r="H12645" s="25">
        <v>11.50854874</v>
      </c>
    </row>
    <row r="12646" spans="1:8">
      <c r="A12646" s="23">
        <v>12643</v>
      </c>
      <c r="B12646" s="23">
        <v>2000</v>
      </c>
      <c r="C12646" s="23">
        <v>0.5</v>
      </c>
      <c r="D12646" s="23">
        <v>100</v>
      </c>
      <c r="E12646" s="23">
        <v>10</v>
      </c>
      <c r="F12646" s="23">
        <v>30</v>
      </c>
      <c r="G12646" s="23">
        <v>5</v>
      </c>
      <c r="H12646" s="25">
        <v>9.2496614459999993</v>
      </c>
    </row>
    <row r="12647" spans="1:8">
      <c r="A12647" s="23">
        <v>12644</v>
      </c>
      <c r="B12647" s="23">
        <v>2000</v>
      </c>
      <c r="C12647" s="23">
        <v>0.5</v>
      </c>
      <c r="D12647" s="23">
        <v>100</v>
      </c>
      <c r="E12647" s="23">
        <v>10</v>
      </c>
      <c r="F12647" s="23">
        <v>30</v>
      </c>
      <c r="G12647" s="23">
        <v>10</v>
      </c>
      <c r="H12647" s="25">
        <v>8.57379055</v>
      </c>
    </row>
    <row r="12648" spans="1:8">
      <c r="A12648" s="23">
        <v>12645</v>
      </c>
      <c r="B12648" s="23">
        <v>2000</v>
      </c>
      <c r="C12648" s="23">
        <v>0.5</v>
      </c>
      <c r="D12648" s="23">
        <v>100</v>
      </c>
      <c r="E12648" s="23">
        <v>10</v>
      </c>
      <c r="F12648" s="23">
        <v>30</v>
      </c>
      <c r="G12648" s="23">
        <v>40</v>
      </c>
      <c r="H12648" s="25">
        <v>7.5681343080000003</v>
      </c>
    </row>
    <row r="12649" spans="1:8">
      <c r="A12649" s="23">
        <v>12646</v>
      </c>
      <c r="B12649" s="23">
        <v>2000</v>
      </c>
      <c r="C12649" s="23">
        <v>0.5</v>
      </c>
      <c r="D12649" s="23">
        <v>100</v>
      </c>
      <c r="E12649" s="23">
        <v>10</v>
      </c>
      <c r="F12649" s="23">
        <v>30</v>
      </c>
      <c r="G12649" s="23">
        <v>70</v>
      </c>
      <c r="H12649" s="25">
        <v>7.0307445529999999</v>
      </c>
    </row>
    <row r="12650" spans="1:8">
      <c r="A12650" s="23">
        <v>12647</v>
      </c>
      <c r="B12650" s="23">
        <v>2000</v>
      </c>
      <c r="C12650" s="23">
        <v>0.5</v>
      </c>
      <c r="D12650" s="23">
        <v>100</v>
      </c>
      <c r="E12650" s="23">
        <v>10</v>
      </c>
      <c r="F12650" s="23">
        <v>30</v>
      </c>
      <c r="G12650" s="23">
        <v>100</v>
      </c>
      <c r="H12650" s="25">
        <v>6.6303734780000001</v>
      </c>
    </row>
    <row r="12651" spans="1:8">
      <c r="A12651" s="23">
        <v>12648</v>
      </c>
      <c r="B12651" s="23">
        <v>2000</v>
      </c>
      <c r="C12651" s="23">
        <v>0.5</v>
      </c>
      <c r="D12651" s="23">
        <v>100</v>
      </c>
      <c r="E12651" s="23">
        <v>10</v>
      </c>
      <c r="F12651" s="23">
        <v>60</v>
      </c>
      <c r="G12651" s="23">
        <v>0</v>
      </c>
      <c r="H12651" s="25">
        <v>9.5624980930000003</v>
      </c>
    </row>
    <row r="12652" spans="1:8">
      <c r="A12652" s="23">
        <v>12649</v>
      </c>
      <c r="B12652" s="23">
        <v>2000</v>
      </c>
      <c r="C12652" s="23">
        <v>0.5</v>
      </c>
      <c r="D12652" s="23">
        <v>100</v>
      </c>
      <c r="E12652" s="23">
        <v>10</v>
      </c>
      <c r="F12652" s="23">
        <v>60</v>
      </c>
      <c r="G12652" s="23">
        <v>5</v>
      </c>
      <c r="H12652" s="25">
        <v>6.7749867439999996</v>
      </c>
    </row>
    <row r="12653" spans="1:8">
      <c r="A12653" s="23">
        <v>12650</v>
      </c>
      <c r="B12653" s="23">
        <v>2000</v>
      </c>
      <c r="C12653" s="23">
        <v>0.5</v>
      </c>
      <c r="D12653" s="23">
        <v>100</v>
      </c>
      <c r="E12653" s="23">
        <v>10</v>
      </c>
      <c r="F12653" s="23">
        <v>60</v>
      </c>
      <c r="G12653" s="23">
        <v>10</v>
      </c>
      <c r="H12653" s="25">
        <v>6.3366417879999997</v>
      </c>
    </row>
    <row r="12654" spans="1:8">
      <c r="A12654" s="23">
        <v>12651</v>
      </c>
      <c r="B12654" s="23">
        <v>2000</v>
      </c>
      <c r="C12654" s="23">
        <v>0.5</v>
      </c>
      <c r="D12654" s="23">
        <v>100</v>
      </c>
      <c r="E12654" s="23">
        <v>10</v>
      </c>
      <c r="F12654" s="23">
        <v>60</v>
      </c>
      <c r="G12654" s="23">
        <v>40</v>
      </c>
      <c r="H12654" s="25">
        <v>5.3491315840000002</v>
      </c>
    </row>
    <row r="12655" spans="1:8">
      <c r="A12655" s="23">
        <v>12652</v>
      </c>
      <c r="B12655" s="23">
        <v>2000</v>
      </c>
      <c r="C12655" s="23">
        <v>0.5</v>
      </c>
      <c r="D12655" s="23">
        <v>100</v>
      </c>
      <c r="E12655" s="23">
        <v>10</v>
      </c>
      <c r="F12655" s="23">
        <v>60</v>
      </c>
      <c r="G12655" s="23">
        <v>70</v>
      </c>
      <c r="H12655" s="25">
        <v>4.8707003589999998</v>
      </c>
    </row>
    <row r="12656" spans="1:8">
      <c r="A12656" s="23">
        <v>12653</v>
      </c>
      <c r="B12656" s="23">
        <v>2000</v>
      </c>
      <c r="C12656" s="23">
        <v>0.5</v>
      </c>
      <c r="D12656" s="23">
        <v>100</v>
      </c>
      <c r="E12656" s="23">
        <v>10</v>
      </c>
      <c r="F12656" s="23">
        <v>60</v>
      </c>
      <c r="G12656" s="23">
        <v>100</v>
      </c>
      <c r="H12656" s="25">
        <v>0</v>
      </c>
    </row>
    <row r="12657" spans="1:8">
      <c r="A12657" s="23">
        <v>12654</v>
      </c>
      <c r="B12657" s="23">
        <v>2000</v>
      </c>
      <c r="C12657" s="23">
        <v>0.5</v>
      </c>
      <c r="D12657" s="23">
        <v>100</v>
      </c>
      <c r="E12657" s="23">
        <v>20</v>
      </c>
      <c r="F12657" s="23">
        <v>0</v>
      </c>
      <c r="G12657" s="23">
        <v>0</v>
      </c>
      <c r="H12657" s="25">
        <v>14.46976566</v>
      </c>
    </row>
    <row r="12658" spans="1:8">
      <c r="A12658" s="23">
        <v>12655</v>
      </c>
      <c r="B12658" s="23">
        <v>2000</v>
      </c>
      <c r="C12658" s="23">
        <v>0.5</v>
      </c>
      <c r="D12658" s="23">
        <v>100</v>
      </c>
      <c r="E12658" s="23">
        <v>20</v>
      </c>
      <c r="F12658" s="23">
        <v>0</v>
      </c>
      <c r="G12658" s="23">
        <v>5</v>
      </c>
      <c r="H12658" s="25">
        <v>12.436084749999999</v>
      </c>
    </row>
    <row r="12659" spans="1:8">
      <c r="A12659" s="23">
        <v>12656</v>
      </c>
      <c r="B12659" s="23">
        <v>2000</v>
      </c>
      <c r="C12659" s="23">
        <v>0.5</v>
      </c>
      <c r="D12659" s="23">
        <v>100</v>
      </c>
      <c r="E12659" s="23">
        <v>20</v>
      </c>
      <c r="F12659" s="23">
        <v>0</v>
      </c>
      <c r="G12659" s="23">
        <v>10</v>
      </c>
      <c r="H12659" s="25">
        <v>11.51996422</v>
      </c>
    </row>
    <row r="12660" spans="1:8">
      <c r="A12660" s="23">
        <v>12657</v>
      </c>
      <c r="B12660" s="23">
        <v>2000</v>
      </c>
      <c r="C12660" s="23">
        <v>0.5</v>
      </c>
      <c r="D12660" s="23">
        <v>100</v>
      </c>
      <c r="E12660" s="23">
        <v>20</v>
      </c>
      <c r="F12660" s="23">
        <v>0</v>
      </c>
      <c r="G12660" s="23">
        <v>40</v>
      </c>
      <c r="H12660" s="25">
        <v>10.06891823</v>
      </c>
    </row>
    <row r="12661" spans="1:8">
      <c r="A12661" s="23">
        <v>12658</v>
      </c>
      <c r="B12661" s="23">
        <v>2000</v>
      </c>
      <c r="C12661" s="23">
        <v>0.5</v>
      </c>
      <c r="D12661" s="23">
        <v>100</v>
      </c>
      <c r="E12661" s="23">
        <v>20</v>
      </c>
      <c r="F12661" s="23">
        <v>0</v>
      </c>
      <c r="G12661" s="23">
        <v>70</v>
      </c>
      <c r="H12661" s="25">
        <v>9.2008218769999992</v>
      </c>
    </row>
    <row r="12662" spans="1:8">
      <c r="A12662" s="23">
        <v>12659</v>
      </c>
      <c r="B12662" s="23">
        <v>2000</v>
      </c>
      <c r="C12662" s="23">
        <v>0.5</v>
      </c>
      <c r="D12662" s="23">
        <v>100</v>
      </c>
      <c r="E12662" s="23">
        <v>20</v>
      </c>
      <c r="F12662" s="23">
        <v>0</v>
      </c>
      <c r="G12662" s="23">
        <v>100</v>
      </c>
      <c r="H12662" s="25">
        <v>8.4437942499999998</v>
      </c>
    </row>
    <row r="12663" spans="1:8">
      <c r="A12663" s="23">
        <v>12660</v>
      </c>
      <c r="B12663" s="23">
        <v>2000</v>
      </c>
      <c r="C12663" s="23">
        <v>0.5</v>
      </c>
      <c r="D12663" s="23">
        <v>100</v>
      </c>
      <c r="E12663" s="23">
        <v>20</v>
      </c>
      <c r="F12663" s="23">
        <v>30</v>
      </c>
      <c r="G12663" s="23">
        <v>0</v>
      </c>
      <c r="H12663" s="25">
        <v>13.678087229999999</v>
      </c>
    </row>
    <row r="12664" spans="1:8">
      <c r="A12664" s="23">
        <v>12661</v>
      </c>
      <c r="B12664" s="23">
        <v>2000</v>
      </c>
      <c r="C12664" s="23">
        <v>0.5</v>
      </c>
      <c r="D12664" s="23">
        <v>100</v>
      </c>
      <c r="E12664" s="23">
        <v>20</v>
      </c>
      <c r="F12664" s="23">
        <v>30</v>
      </c>
      <c r="G12664" s="23">
        <v>5</v>
      </c>
      <c r="H12664" s="25">
        <v>11.413852690000001</v>
      </c>
    </row>
    <row r="12665" spans="1:8">
      <c r="A12665" s="23">
        <v>12662</v>
      </c>
      <c r="B12665" s="23">
        <v>2000</v>
      </c>
      <c r="C12665" s="23">
        <v>0.5</v>
      </c>
      <c r="D12665" s="23">
        <v>100</v>
      </c>
      <c r="E12665" s="23">
        <v>20</v>
      </c>
      <c r="F12665" s="23">
        <v>30</v>
      </c>
      <c r="G12665" s="23">
        <v>10</v>
      </c>
      <c r="H12665" s="25">
        <v>10.58979607</v>
      </c>
    </row>
    <row r="12666" spans="1:8">
      <c r="A12666" s="23">
        <v>12663</v>
      </c>
      <c r="B12666" s="23">
        <v>2000</v>
      </c>
      <c r="C12666" s="23">
        <v>0.5</v>
      </c>
      <c r="D12666" s="23">
        <v>100</v>
      </c>
      <c r="E12666" s="23">
        <v>20</v>
      </c>
      <c r="F12666" s="23">
        <v>30</v>
      </c>
      <c r="G12666" s="23">
        <v>40</v>
      </c>
      <c r="H12666" s="25">
        <v>9.1845369340000005</v>
      </c>
    </row>
    <row r="12667" spans="1:8">
      <c r="A12667" s="23">
        <v>12664</v>
      </c>
      <c r="B12667" s="23">
        <v>2000</v>
      </c>
      <c r="C12667" s="23">
        <v>0.5</v>
      </c>
      <c r="D12667" s="23">
        <v>100</v>
      </c>
      <c r="E12667" s="23">
        <v>20</v>
      </c>
      <c r="F12667" s="23">
        <v>30</v>
      </c>
      <c r="G12667" s="23">
        <v>70</v>
      </c>
      <c r="H12667" s="25">
        <v>8.3062067030000009</v>
      </c>
    </row>
    <row r="12668" spans="1:8">
      <c r="A12668" s="23">
        <v>12665</v>
      </c>
      <c r="B12668" s="23">
        <v>2000</v>
      </c>
      <c r="C12668" s="23">
        <v>0.5</v>
      </c>
      <c r="D12668" s="23">
        <v>100</v>
      </c>
      <c r="E12668" s="23">
        <v>20</v>
      </c>
      <c r="F12668" s="23">
        <v>30</v>
      </c>
      <c r="G12668" s="23">
        <v>100</v>
      </c>
      <c r="H12668" s="25">
        <v>7.6959772109999998</v>
      </c>
    </row>
    <row r="12669" spans="1:8">
      <c r="A12669" s="23">
        <v>12666</v>
      </c>
      <c r="B12669" s="23">
        <v>2000</v>
      </c>
      <c r="C12669" s="23">
        <v>0.5</v>
      </c>
      <c r="D12669" s="23">
        <v>100</v>
      </c>
      <c r="E12669" s="23">
        <v>20</v>
      </c>
      <c r="F12669" s="23">
        <v>60</v>
      </c>
      <c r="G12669" s="23">
        <v>0</v>
      </c>
      <c r="H12669" s="25">
        <v>10.897142410000001</v>
      </c>
    </row>
    <row r="12670" spans="1:8">
      <c r="A12670" s="23">
        <v>12667</v>
      </c>
      <c r="B12670" s="23">
        <v>2000</v>
      </c>
      <c r="C12670" s="23">
        <v>0.5</v>
      </c>
      <c r="D12670" s="23">
        <v>100</v>
      </c>
      <c r="E12670" s="23">
        <v>20</v>
      </c>
      <c r="F12670" s="23">
        <v>60</v>
      </c>
      <c r="G12670" s="23">
        <v>5</v>
      </c>
      <c r="H12670" s="25">
        <v>7.9779872889999996</v>
      </c>
    </row>
    <row r="12671" spans="1:8">
      <c r="A12671" s="23">
        <v>12668</v>
      </c>
      <c r="B12671" s="23">
        <v>2000</v>
      </c>
      <c r="C12671" s="23">
        <v>0.5</v>
      </c>
      <c r="D12671" s="23">
        <v>100</v>
      </c>
      <c r="E12671" s="23">
        <v>20</v>
      </c>
      <c r="F12671" s="23">
        <v>60</v>
      </c>
      <c r="G12671" s="23">
        <v>10</v>
      </c>
      <c r="H12671" s="25">
        <v>7.3771357540000002</v>
      </c>
    </row>
    <row r="12672" spans="1:8">
      <c r="A12672" s="23">
        <v>12669</v>
      </c>
      <c r="B12672" s="23">
        <v>2000</v>
      </c>
      <c r="C12672" s="23">
        <v>0.5</v>
      </c>
      <c r="D12672" s="23">
        <v>100</v>
      </c>
      <c r="E12672" s="23">
        <v>20</v>
      </c>
      <c r="F12672" s="23">
        <v>60</v>
      </c>
      <c r="G12672" s="23">
        <v>40</v>
      </c>
      <c r="H12672" s="25">
        <v>6.497257233</v>
      </c>
    </row>
    <row r="12673" spans="1:8">
      <c r="A12673" s="23">
        <v>12670</v>
      </c>
      <c r="B12673" s="23">
        <v>2000</v>
      </c>
      <c r="C12673" s="23">
        <v>0.5</v>
      </c>
      <c r="D12673" s="23">
        <v>100</v>
      </c>
      <c r="E12673" s="23">
        <v>20</v>
      </c>
      <c r="F12673" s="23">
        <v>60</v>
      </c>
      <c r="G12673" s="23">
        <v>70</v>
      </c>
      <c r="H12673" s="25">
        <v>3.254832983</v>
      </c>
    </row>
    <row r="12674" spans="1:8">
      <c r="A12674" s="23">
        <v>12671</v>
      </c>
      <c r="B12674" s="23">
        <v>2000</v>
      </c>
      <c r="C12674" s="23">
        <v>0.5</v>
      </c>
      <c r="D12674" s="23">
        <v>100</v>
      </c>
      <c r="E12674" s="23">
        <v>20</v>
      </c>
      <c r="F12674" s="23">
        <v>60</v>
      </c>
      <c r="G12674" s="23">
        <v>100</v>
      </c>
      <c r="H12674" s="25">
        <v>0</v>
      </c>
    </row>
    <row r="12675" spans="1:8">
      <c r="A12675" s="23">
        <v>12672</v>
      </c>
      <c r="B12675" s="23">
        <v>2000</v>
      </c>
      <c r="C12675" s="23">
        <v>0.5</v>
      </c>
      <c r="D12675" s="23">
        <v>100</v>
      </c>
      <c r="E12675" s="23">
        <v>50</v>
      </c>
      <c r="F12675" s="23">
        <v>0</v>
      </c>
      <c r="G12675" s="23">
        <v>0</v>
      </c>
      <c r="H12675" s="25">
        <v>16.169254299999999</v>
      </c>
    </row>
    <row r="12676" spans="1:8">
      <c r="A12676" s="23">
        <v>12673</v>
      </c>
      <c r="B12676" s="23">
        <v>2000</v>
      </c>
      <c r="C12676" s="23">
        <v>0.5</v>
      </c>
      <c r="D12676" s="23">
        <v>100</v>
      </c>
      <c r="E12676" s="23">
        <v>50</v>
      </c>
      <c r="F12676" s="23">
        <v>0</v>
      </c>
      <c r="G12676" s="23">
        <v>5</v>
      </c>
      <c r="H12676" s="25">
        <v>13.31008911</v>
      </c>
    </row>
    <row r="12677" spans="1:8">
      <c r="A12677" s="23">
        <v>12674</v>
      </c>
      <c r="B12677" s="23">
        <v>2000</v>
      </c>
      <c r="C12677" s="23">
        <v>0.5</v>
      </c>
      <c r="D12677" s="23">
        <v>100</v>
      </c>
      <c r="E12677" s="23">
        <v>50</v>
      </c>
      <c r="F12677" s="23">
        <v>0</v>
      </c>
      <c r="G12677" s="23">
        <v>10</v>
      </c>
      <c r="H12677" s="25">
        <v>12.259626389999999</v>
      </c>
    </row>
    <row r="12678" spans="1:8">
      <c r="A12678" s="23">
        <v>12675</v>
      </c>
      <c r="B12678" s="23">
        <v>2000</v>
      </c>
      <c r="C12678" s="23">
        <v>0.5</v>
      </c>
      <c r="D12678" s="23">
        <v>100</v>
      </c>
      <c r="E12678" s="23">
        <v>50</v>
      </c>
      <c r="F12678" s="23">
        <v>0</v>
      </c>
      <c r="G12678" s="23">
        <v>40</v>
      </c>
      <c r="H12678" s="25">
        <v>10.56974793</v>
      </c>
    </row>
    <row r="12679" spans="1:8">
      <c r="A12679" s="23">
        <v>12676</v>
      </c>
      <c r="B12679" s="23">
        <v>2000</v>
      </c>
      <c r="C12679" s="23">
        <v>0.5</v>
      </c>
      <c r="D12679" s="23">
        <v>100</v>
      </c>
      <c r="E12679" s="23">
        <v>50</v>
      </c>
      <c r="F12679" s="23">
        <v>0</v>
      </c>
      <c r="G12679" s="23">
        <v>70</v>
      </c>
      <c r="H12679" s="25">
        <v>9.7261018749999995</v>
      </c>
    </row>
    <row r="12680" spans="1:8">
      <c r="A12680" s="23">
        <v>12677</v>
      </c>
      <c r="B12680" s="23">
        <v>2000</v>
      </c>
      <c r="C12680" s="23">
        <v>0.5</v>
      </c>
      <c r="D12680" s="23">
        <v>100</v>
      </c>
      <c r="E12680" s="23">
        <v>50</v>
      </c>
      <c r="F12680" s="23">
        <v>0</v>
      </c>
      <c r="G12680" s="23">
        <v>100</v>
      </c>
      <c r="H12680" s="25">
        <v>9.1005115510000003</v>
      </c>
    </row>
    <row r="12681" spans="1:8">
      <c r="A12681" s="23">
        <v>12678</v>
      </c>
      <c r="B12681" s="23">
        <v>2000</v>
      </c>
      <c r="C12681" s="23">
        <v>0.5</v>
      </c>
      <c r="D12681" s="23">
        <v>100</v>
      </c>
      <c r="E12681" s="23">
        <v>50</v>
      </c>
      <c r="F12681" s="23">
        <v>30</v>
      </c>
      <c r="G12681" s="23">
        <v>0</v>
      </c>
      <c r="H12681" s="25">
        <v>15.09223652</v>
      </c>
    </row>
    <row r="12682" spans="1:8">
      <c r="A12682" s="23">
        <v>12679</v>
      </c>
      <c r="B12682" s="23">
        <v>2000</v>
      </c>
      <c r="C12682" s="23">
        <v>0.5</v>
      </c>
      <c r="D12682" s="23">
        <v>100</v>
      </c>
      <c r="E12682" s="23">
        <v>50</v>
      </c>
      <c r="F12682" s="23">
        <v>30</v>
      </c>
      <c r="G12682" s="23">
        <v>5</v>
      </c>
      <c r="H12682" s="25">
        <v>12.12244606</v>
      </c>
    </row>
    <row r="12683" spans="1:8">
      <c r="A12683" s="23">
        <v>12680</v>
      </c>
      <c r="B12683" s="23">
        <v>2000</v>
      </c>
      <c r="C12683" s="23">
        <v>0.5</v>
      </c>
      <c r="D12683" s="23">
        <v>100</v>
      </c>
      <c r="E12683" s="23">
        <v>50</v>
      </c>
      <c r="F12683" s="23">
        <v>30</v>
      </c>
      <c r="G12683" s="23">
        <v>10</v>
      </c>
      <c r="H12683" s="25">
        <v>11.198963170000001</v>
      </c>
    </row>
    <row r="12684" spans="1:8">
      <c r="A12684" s="23">
        <v>12681</v>
      </c>
      <c r="B12684" s="23">
        <v>2000</v>
      </c>
      <c r="C12684" s="23">
        <v>0.5</v>
      </c>
      <c r="D12684" s="23">
        <v>100</v>
      </c>
      <c r="E12684" s="23">
        <v>50</v>
      </c>
      <c r="F12684" s="23">
        <v>30</v>
      </c>
      <c r="G12684" s="23">
        <v>40</v>
      </c>
      <c r="H12684" s="25">
        <v>9.7345476150000003</v>
      </c>
    </row>
    <row r="12685" spans="1:8">
      <c r="A12685" s="23">
        <v>12682</v>
      </c>
      <c r="B12685" s="23">
        <v>2000</v>
      </c>
      <c r="C12685" s="23">
        <v>0.5</v>
      </c>
      <c r="D12685" s="23">
        <v>100</v>
      </c>
      <c r="E12685" s="23">
        <v>50</v>
      </c>
      <c r="F12685" s="23">
        <v>30</v>
      </c>
      <c r="G12685" s="23">
        <v>70</v>
      </c>
      <c r="H12685" s="25">
        <v>8.9958705899999991</v>
      </c>
    </row>
    <row r="12686" spans="1:8">
      <c r="A12686" s="23">
        <v>12683</v>
      </c>
      <c r="B12686" s="23">
        <v>2000</v>
      </c>
      <c r="C12686" s="23">
        <v>0.5</v>
      </c>
      <c r="D12686" s="23">
        <v>100</v>
      </c>
      <c r="E12686" s="23">
        <v>50</v>
      </c>
      <c r="F12686" s="23">
        <v>30</v>
      </c>
      <c r="G12686" s="23">
        <v>100</v>
      </c>
      <c r="H12686" s="25">
        <v>8.4482269290000005</v>
      </c>
    </row>
    <row r="12687" spans="1:8">
      <c r="A12687" s="23">
        <v>12684</v>
      </c>
      <c r="B12687" s="23">
        <v>2000</v>
      </c>
      <c r="C12687" s="23">
        <v>0.5</v>
      </c>
      <c r="D12687" s="23">
        <v>100</v>
      </c>
      <c r="E12687" s="23">
        <v>50</v>
      </c>
      <c r="F12687" s="23">
        <v>60</v>
      </c>
      <c r="G12687" s="23">
        <v>0</v>
      </c>
      <c r="H12687" s="25">
        <v>11.60211945</v>
      </c>
    </row>
    <row r="12688" spans="1:8">
      <c r="A12688" s="23">
        <v>12685</v>
      </c>
      <c r="B12688" s="23">
        <v>2000</v>
      </c>
      <c r="C12688" s="23">
        <v>0.5</v>
      </c>
      <c r="D12688" s="23">
        <v>100</v>
      </c>
      <c r="E12688" s="23">
        <v>50</v>
      </c>
      <c r="F12688" s="23">
        <v>60</v>
      </c>
      <c r="G12688" s="23">
        <v>5</v>
      </c>
      <c r="H12688" s="25">
        <v>8.7244052889999999</v>
      </c>
    </row>
    <row r="12689" spans="1:8">
      <c r="A12689" s="23">
        <v>12686</v>
      </c>
      <c r="B12689" s="23">
        <v>2000</v>
      </c>
      <c r="C12689" s="23">
        <v>0.5</v>
      </c>
      <c r="D12689" s="23">
        <v>100</v>
      </c>
      <c r="E12689" s="23">
        <v>50</v>
      </c>
      <c r="F12689" s="23">
        <v>60</v>
      </c>
      <c r="G12689" s="23">
        <v>10</v>
      </c>
      <c r="H12689" s="25">
        <v>8.1690292360000001</v>
      </c>
    </row>
    <row r="12690" spans="1:8">
      <c r="A12690" s="23">
        <v>12687</v>
      </c>
      <c r="B12690" s="23">
        <v>2000</v>
      </c>
      <c r="C12690" s="23">
        <v>0.5</v>
      </c>
      <c r="D12690" s="23">
        <v>100</v>
      </c>
      <c r="E12690" s="23">
        <v>50</v>
      </c>
      <c r="F12690" s="23">
        <v>60</v>
      </c>
      <c r="G12690" s="23">
        <v>40</v>
      </c>
      <c r="H12690" s="25">
        <v>0</v>
      </c>
    </row>
    <row r="12691" spans="1:8">
      <c r="A12691" s="23">
        <v>12688</v>
      </c>
      <c r="B12691" s="23">
        <v>2000</v>
      </c>
      <c r="C12691" s="23">
        <v>0.5</v>
      </c>
      <c r="D12691" s="23">
        <v>100</v>
      </c>
      <c r="E12691" s="23">
        <v>50</v>
      </c>
      <c r="F12691" s="23">
        <v>60</v>
      </c>
      <c r="G12691" s="23">
        <v>70</v>
      </c>
      <c r="H12691" s="25">
        <v>0</v>
      </c>
    </row>
    <row r="12692" spans="1:8">
      <c r="A12692" s="23">
        <v>12689</v>
      </c>
      <c r="B12692" s="23">
        <v>2000</v>
      </c>
      <c r="C12692" s="23">
        <v>0.5</v>
      </c>
      <c r="D12692" s="23">
        <v>100</v>
      </c>
      <c r="E12692" s="23">
        <v>50</v>
      </c>
      <c r="F12692" s="23">
        <v>60</v>
      </c>
      <c r="G12692" s="23">
        <v>100</v>
      </c>
      <c r="H12692" s="25">
        <v>0</v>
      </c>
    </row>
    <row r="12693" spans="1:8">
      <c r="A12693" s="23">
        <v>12690</v>
      </c>
      <c r="B12693" s="23">
        <v>2000</v>
      </c>
      <c r="C12693" s="23">
        <v>0.5</v>
      </c>
      <c r="D12693" s="23">
        <v>500</v>
      </c>
      <c r="E12693" s="23">
        <v>1</v>
      </c>
      <c r="F12693" s="23">
        <v>0</v>
      </c>
      <c r="G12693" s="23">
        <v>0</v>
      </c>
      <c r="H12693" s="25">
        <v>7.3578100199999996</v>
      </c>
    </row>
    <row r="12694" spans="1:8">
      <c r="A12694" s="23">
        <v>12691</v>
      </c>
      <c r="B12694" s="23">
        <v>2000</v>
      </c>
      <c r="C12694" s="23">
        <v>0.5</v>
      </c>
      <c r="D12694" s="23">
        <v>500</v>
      </c>
      <c r="E12694" s="23">
        <v>1</v>
      </c>
      <c r="F12694" s="23">
        <v>0</v>
      </c>
      <c r="G12694" s="23">
        <v>5</v>
      </c>
      <c r="H12694" s="25">
        <v>5.1629538540000004</v>
      </c>
    </row>
    <row r="12695" spans="1:8">
      <c r="A12695" s="23">
        <v>12692</v>
      </c>
      <c r="B12695" s="23">
        <v>2000</v>
      </c>
      <c r="C12695" s="23">
        <v>0.5</v>
      </c>
      <c r="D12695" s="23">
        <v>500</v>
      </c>
      <c r="E12695" s="23">
        <v>1</v>
      </c>
      <c r="F12695" s="23">
        <v>0</v>
      </c>
      <c r="G12695" s="23">
        <v>10</v>
      </c>
      <c r="H12695" s="25">
        <v>4.9553685190000003</v>
      </c>
    </row>
    <row r="12696" spans="1:8">
      <c r="A12696" s="23">
        <v>12693</v>
      </c>
      <c r="B12696" s="23">
        <v>2000</v>
      </c>
      <c r="C12696" s="23">
        <v>0.5</v>
      </c>
      <c r="D12696" s="23">
        <v>500</v>
      </c>
      <c r="E12696" s="23">
        <v>1</v>
      </c>
      <c r="F12696" s="23">
        <v>0</v>
      </c>
      <c r="G12696" s="23">
        <v>40</v>
      </c>
      <c r="H12696" s="25">
        <v>4.3171048159999996</v>
      </c>
    </row>
    <row r="12697" spans="1:8">
      <c r="A12697" s="23">
        <v>12694</v>
      </c>
      <c r="B12697" s="23">
        <v>2000</v>
      </c>
      <c r="C12697" s="23">
        <v>0.5</v>
      </c>
      <c r="D12697" s="23">
        <v>500</v>
      </c>
      <c r="E12697" s="23">
        <v>1</v>
      </c>
      <c r="F12697" s="23">
        <v>0</v>
      </c>
      <c r="G12697" s="23">
        <v>70</v>
      </c>
      <c r="H12697" s="25">
        <v>0</v>
      </c>
    </row>
    <row r="12698" spans="1:8">
      <c r="A12698" s="23">
        <v>12695</v>
      </c>
      <c r="B12698" s="23">
        <v>2000</v>
      </c>
      <c r="C12698" s="23">
        <v>0.5</v>
      </c>
      <c r="D12698" s="23">
        <v>500</v>
      </c>
      <c r="E12698" s="23">
        <v>1</v>
      </c>
      <c r="F12698" s="23">
        <v>0</v>
      </c>
      <c r="G12698" s="23">
        <v>100</v>
      </c>
      <c r="H12698" s="25">
        <v>0</v>
      </c>
    </row>
    <row r="12699" spans="1:8">
      <c r="A12699" s="23">
        <v>12696</v>
      </c>
      <c r="B12699" s="23">
        <v>2000</v>
      </c>
      <c r="C12699" s="23">
        <v>0.5</v>
      </c>
      <c r="D12699" s="23">
        <v>500</v>
      </c>
      <c r="E12699" s="23">
        <v>1</v>
      </c>
      <c r="F12699" s="23">
        <v>30</v>
      </c>
      <c r="G12699" s="23">
        <v>0</v>
      </c>
      <c r="H12699" s="25">
        <v>7.2239637370000001</v>
      </c>
    </row>
    <row r="12700" spans="1:8">
      <c r="A12700" s="23">
        <v>12697</v>
      </c>
      <c r="B12700" s="23">
        <v>2000</v>
      </c>
      <c r="C12700" s="23">
        <v>0.5</v>
      </c>
      <c r="D12700" s="23">
        <v>500</v>
      </c>
      <c r="E12700" s="23">
        <v>1</v>
      </c>
      <c r="F12700" s="23">
        <v>30</v>
      </c>
      <c r="G12700" s="23">
        <v>5</v>
      </c>
      <c r="H12700" s="25">
        <v>4.9043526650000002</v>
      </c>
    </row>
    <row r="12701" spans="1:8">
      <c r="A12701" s="23">
        <v>12698</v>
      </c>
      <c r="B12701" s="23">
        <v>2000</v>
      </c>
      <c r="C12701" s="23">
        <v>0.5</v>
      </c>
      <c r="D12701" s="23">
        <v>500</v>
      </c>
      <c r="E12701" s="23">
        <v>1</v>
      </c>
      <c r="F12701" s="23">
        <v>30</v>
      </c>
      <c r="G12701" s="23">
        <v>10</v>
      </c>
      <c r="H12701" s="25">
        <v>4.4297094350000004</v>
      </c>
    </row>
    <row r="12702" spans="1:8">
      <c r="A12702" s="23">
        <v>12699</v>
      </c>
      <c r="B12702" s="23">
        <v>2000</v>
      </c>
      <c r="C12702" s="23">
        <v>0.5</v>
      </c>
      <c r="D12702" s="23">
        <v>500</v>
      </c>
      <c r="E12702" s="23">
        <v>1</v>
      </c>
      <c r="F12702" s="23">
        <v>30</v>
      </c>
      <c r="G12702" s="23">
        <v>40</v>
      </c>
      <c r="H12702" s="25">
        <v>0</v>
      </c>
    </row>
    <row r="12703" spans="1:8">
      <c r="A12703" s="23">
        <v>12700</v>
      </c>
      <c r="B12703" s="23">
        <v>2000</v>
      </c>
      <c r="C12703" s="23">
        <v>0.5</v>
      </c>
      <c r="D12703" s="23">
        <v>500</v>
      </c>
      <c r="E12703" s="23">
        <v>1</v>
      </c>
      <c r="F12703" s="23">
        <v>30</v>
      </c>
      <c r="G12703" s="23">
        <v>70</v>
      </c>
      <c r="H12703" s="25">
        <v>0</v>
      </c>
    </row>
    <row r="12704" spans="1:8">
      <c r="A12704" s="23">
        <v>12701</v>
      </c>
      <c r="B12704" s="23">
        <v>2000</v>
      </c>
      <c r="C12704" s="23">
        <v>0.5</v>
      </c>
      <c r="D12704" s="23">
        <v>500</v>
      </c>
      <c r="E12704" s="23">
        <v>1</v>
      </c>
      <c r="F12704" s="23">
        <v>30</v>
      </c>
      <c r="G12704" s="23">
        <v>100</v>
      </c>
      <c r="H12704" s="25">
        <v>0</v>
      </c>
    </row>
    <row r="12705" spans="1:8">
      <c r="A12705" s="23">
        <v>12702</v>
      </c>
      <c r="B12705" s="23">
        <v>2000</v>
      </c>
      <c r="C12705" s="23">
        <v>0.5</v>
      </c>
      <c r="D12705" s="23">
        <v>500</v>
      </c>
      <c r="E12705" s="23">
        <v>1</v>
      </c>
      <c r="F12705" s="23">
        <v>60</v>
      </c>
      <c r="G12705" s="23">
        <v>0</v>
      </c>
      <c r="H12705" s="25">
        <v>6.6035752299999997</v>
      </c>
    </row>
    <row r="12706" spans="1:8">
      <c r="A12706" s="23">
        <v>12703</v>
      </c>
      <c r="B12706" s="23">
        <v>2000</v>
      </c>
      <c r="C12706" s="23">
        <v>0.5</v>
      </c>
      <c r="D12706" s="23">
        <v>500</v>
      </c>
      <c r="E12706" s="23">
        <v>1</v>
      </c>
      <c r="F12706" s="23">
        <v>60</v>
      </c>
      <c r="G12706" s="23">
        <v>5</v>
      </c>
      <c r="H12706" s="25">
        <v>0</v>
      </c>
    </row>
    <row r="12707" spans="1:8">
      <c r="A12707" s="23">
        <v>12704</v>
      </c>
      <c r="B12707" s="23">
        <v>2000</v>
      </c>
      <c r="C12707" s="23">
        <v>0.5</v>
      </c>
      <c r="D12707" s="23">
        <v>500</v>
      </c>
      <c r="E12707" s="23">
        <v>1</v>
      </c>
      <c r="F12707" s="23">
        <v>60</v>
      </c>
      <c r="G12707" s="23">
        <v>10</v>
      </c>
      <c r="H12707" s="25">
        <v>0</v>
      </c>
    </row>
    <row r="12708" spans="1:8">
      <c r="A12708" s="23">
        <v>12705</v>
      </c>
      <c r="B12708" s="23">
        <v>2000</v>
      </c>
      <c r="C12708" s="23">
        <v>0.5</v>
      </c>
      <c r="D12708" s="23">
        <v>500</v>
      </c>
      <c r="E12708" s="23">
        <v>1</v>
      </c>
      <c r="F12708" s="23">
        <v>60</v>
      </c>
      <c r="G12708" s="23">
        <v>40</v>
      </c>
      <c r="H12708" s="25">
        <v>0</v>
      </c>
    </row>
    <row r="12709" spans="1:8">
      <c r="A12709" s="23">
        <v>12706</v>
      </c>
      <c r="B12709" s="23">
        <v>2000</v>
      </c>
      <c r="C12709" s="23">
        <v>0.5</v>
      </c>
      <c r="D12709" s="23">
        <v>500</v>
      </c>
      <c r="E12709" s="23">
        <v>1</v>
      </c>
      <c r="F12709" s="23">
        <v>60</v>
      </c>
      <c r="G12709" s="23">
        <v>70</v>
      </c>
      <c r="H12709" s="25">
        <v>0</v>
      </c>
    </row>
    <row r="12710" spans="1:8">
      <c r="A12710" s="23">
        <v>12707</v>
      </c>
      <c r="B12710" s="23">
        <v>2000</v>
      </c>
      <c r="C12710" s="23">
        <v>0.5</v>
      </c>
      <c r="D12710" s="23">
        <v>500</v>
      </c>
      <c r="E12710" s="23">
        <v>1</v>
      </c>
      <c r="F12710" s="23">
        <v>60</v>
      </c>
      <c r="G12710" s="23">
        <v>100</v>
      </c>
      <c r="H12710" s="25">
        <v>0</v>
      </c>
    </row>
    <row r="12711" spans="1:8">
      <c r="A12711" s="23">
        <v>12708</v>
      </c>
      <c r="B12711" s="23">
        <v>2000</v>
      </c>
      <c r="C12711" s="23">
        <v>0.5</v>
      </c>
      <c r="D12711" s="23">
        <v>500</v>
      </c>
      <c r="E12711" s="23">
        <v>5</v>
      </c>
      <c r="F12711" s="23">
        <v>0</v>
      </c>
      <c r="G12711" s="23">
        <v>0</v>
      </c>
      <c r="H12711" s="25">
        <v>14.80282688</v>
      </c>
    </row>
    <row r="12712" spans="1:8">
      <c r="A12712" s="23">
        <v>12709</v>
      </c>
      <c r="B12712" s="23">
        <v>2000</v>
      </c>
      <c r="C12712" s="23">
        <v>0.5</v>
      </c>
      <c r="D12712" s="23">
        <v>500</v>
      </c>
      <c r="E12712" s="23">
        <v>5</v>
      </c>
      <c r="F12712" s="23">
        <v>0</v>
      </c>
      <c r="G12712" s="23">
        <v>5</v>
      </c>
      <c r="H12712" s="25">
        <v>12.75138664</v>
      </c>
    </row>
    <row r="12713" spans="1:8">
      <c r="A12713" s="23">
        <v>12710</v>
      </c>
      <c r="B12713" s="23">
        <v>2000</v>
      </c>
      <c r="C12713" s="23">
        <v>0.5</v>
      </c>
      <c r="D12713" s="23">
        <v>500</v>
      </c>
      <c r="E12713" s="23">
        <v>5</v>
      </c>
      <c r="F12713" s="23">
        <v>0</v>
      </c>
      <c r="G12713" s="23">
        <v>10</v>
      </c>
      <c r="H12713" s="25">
        <v>11.96710968</v>
      </c>
    </row>
    <row r="12714" spans="1:8">
      <c r="A12714" s="23">
        <v>12711</v>
      </c>
      <c r="B12714" s="23">
        <v>2000</v>
      </c>
      <c r="C12714" s="23">
        <v>0.5</v>
      </c>
      <c r="D12714" s="23">
        <v>500</v>
      </c>
      <c r="E12714" s="23">
        <v>5</v>
      </c>
      <c r="F12714" s="23">
        <v>0</v>
      </c>
      <c r="G12714" s="23">
        <v>40</v>
      </c>
      <c r="H12714" s="25">
        <v>10.254221920000001</v>
      </c>
    </row>
    <row r="12715" spans="1:8">
      <c r="A12715" s="23">
        <v>12712</v>
      </c>
      <c r="B12715" s="23">
        <v>2000</v>
      </c>
      <c r="C12715" s="23">
        <v>0.5</v>
      </c>
      <c r="D12715" s="23">
        <v>500</v>
      </c>
      <c r="E12715" s="23">
        <v>5</v>
      </c>
      <c r="F12715" s="23">
        <v>0</v>
      </c>
      <c r="G12715" s="23">
        <v>70</v>
      </c>
      <c r="H12715" s="25">
        <v>9.4334125520000001</v>
      </c>
    </row>
    <row r="12716" spans="1:8">
      <c r="A12716" s="23">
        <v>12713</v>
      </c>
      <c r="B12716" s="23">
        <v>2000</v>
      </c>
      <c r="C12716" s="23">
        <v>0.5</v>
      </c>
      <c r="D12716" s="23">
        <v>500</v>
      </c>
      <c r="E12716" s="23">
        <v>5</v>
      </c>
      <c r="F12716" s="23">
        <v>0</v>
      </c>
      <c r="G12716" s="23">
        <v>100</v>
      </c>
      <c r="H12716" s="25">
        <v>8.7534408569999993</v>
      </c>
    </row>
    <row r="12717" spans="1:8">
      <c r="A12717" s="23">
        <v>12714</v>
      </c>
      <c r="B12717" s="23">
        <v>2000</v>
      </c>
      <c r="C12717" s="23">
        <v>0.5</v>
      </c>
      <c r="D12717" s="23">
        <v>500</v>
      </c>
      <c r="E12717" s="23">
        <v>5</v>
      </c>
      <c r="F12717" s="23">
        <v>30</v>
      </c>
      <c r="G12717" s="23">
        <v>0</v>
      </c>
      <c r="H12717" s="25">
        <v>13.95643711</v>
      </c>
    </row>
    <row r="12718" spans="1:8">
      <c r="A12718" s="23">
        <v>12715</v>
      </c>
      <c r="B12718" s="23">
        <v>2000</v>
      </c>
      <c r="C12718" s="23">
        <v>0.5</v>
      </c>
      <c r="D12718" s="23">
        <v>500</v>
      </c>
      <c r="E12718" s="23">
        <v>5</v>
      </c>
      <c r="F12718" s="23">
        <v>30</v>
      </c>
      <c r="G12718" s="23">
        <v>5</v>
      </c>
      <c r="H12718" s="25">
        <v>11.85006619</v>
      </c>
    </row>
    <row r="12719" spans="1:8">
      <c r="A12719" s="23">
        <v>12716</v>
      </c>
      <c r="B12719" s="23">
        <v>2000</v>
      </c>
      <c r="C12719" s="23">
        <v>0.5</v>
      </c>
      <c r="D12719" s="23">
        <v>500</v>
      </c>
      <c r="E12719" s="23">
        <v>5</v>
      </c>
      <c r="F12719" s="23">
        <v>30</v>
      </c>
      <c r="G12719" s="23">
        <v>10</v>
      </c>
      <c r="H12719" s="25">
        <v>10.87008095</v>
      </c>
    </row>
    <row r="12720" spans="1:8">
      <c r="A12720" s="23">
        <v>12717</v>
      </c>
      <c r="B12720" s="23">
        <v>2000</v>
      </c>
      <c r="C12720" s="23">
        <v>0.5</v>
      </c>
      <c r="D12720" s="23">
        <v>500</v>
      </c>
      <c r="E12720" s="23">
        <v>5</v>
      </c>
      <c r="F12720" s="23">
        <v>30</v>
      </c>
      <c r="G12720" s="23">
        <v>40</v>
      </c>
      <c r="H12720" s="25">
        <v>9.4222431180000008</v>
      </c>
    </row>
    <row r="12721" spans="1:8">
      <c r="A12721" s="23">
        <v>12718</v>
      </c>
      <c r="B12721" s="23">
        <v>2000</v>
      </c>
      <c r="C12721" s="23">
        <v>0.5</v>
      </c>
      <c r="D12721" s="23">
        <v>500</v>
      </c>
      <c r="E12721" s="23">
        <v>5</v>
      </c>
      <c r="F12721" s="23">
        <v>30</v>
      </c>
      <c r="G12721" s="23">
        <v>70</v>
      </c>
      <c r="H12721" s="25">
        <v>8.5896968840000003</v>
      </c>
    </row>
    <row r="12722" spans="1:8">
      <c r="A12722" s="23">
        <v>12719</v>
      </c>
      <c r="B12722" s="23">
        <v>2000</v>
      </c>
      <c r="C12722" s="23">
        <v>0.5</v>
      </c>
      <c r="D12722" s="23">
        <v>500</v>
      </c>
      <c r="E12722" s="23">
        <v>5</v>
      </c>
      <c r="F12722" s="23">
        <v>30</v>
      </c>
      <c r="G12722" s="23">
        <v>100</v>
      </c>
      <c r="H12722" s="25">
        <v>7.8968153000000001</v>
      </c>
    </row>
    <row r="12723" spans="1:8">
      <c r="A12723" s="23">
        <v>12720</v>
      </c>
      <c r="B12723" s="23">
        <v>2000</v>
      </c>
      <c r="C12723" s="23">
        <v>0.5</v>
      </c>
      <c r="D12723" s="23">
        <v>500</v>
      </c>
      <c r="E12723" s="23">
        <v>5</v>
      </c>
      <c r="F12723" s="23">
        <v>60</v>
      </c>
      <c r="G12723" s="23">
        <v>0</v>
      </c>
      <c r="H12723" s="25">
        <v>11.09765148</v>
      </c>
    </row>
    <row r="12724" spans="1:8">
      <c r="A12724" s="23">
        <v>12721</v>
      </c>
      <c r="B12724" s="23">
        <v>2000</v>
      </c>
      <c r="C12724" s="23">
        <v>0.5</v>
      </c>
      <c r="D12724" s="23">
        <v>500</v>
      </c>
      <c r="E12724" s="23">
        <v>5</v>
      </c>
      <c r="F12724" s="23">
        <v>60</v>
      </c>
      <c r="G12724" s="23">
        <v>5</v>
      </c>
      <c r="H12724" s="25">
        <v>8.2112846370000003</v>
      </c>
    </row>
    <row r="12725" spans="1:8">
      <c r="A12725" s="23">
        <v>12722</v>
      </c>
      <c r="B12725" s="23">
        <v>2000</v>
      </c>
      <c r="C12725" s="23">
        <v>0.5</v>
      </c>
      <c r="D12725" s="23">
        <v>500</v>
      </c>
      <c r="E12725" s="23">
        <v>5</v>
      </c>
      <c r="F12725" s="23">
        <v>60</v>
      </c>
      <c r="G12725" s="23">
        <v>10</v>
      </c>
      <c r="H12725" s="25">
        <v>7.5381631850000002</v>
      </c>
    </row>
    <row r="12726" spans="1:8">
      <c r="A12726" s="23">
        <v>12723</v>
      </c>
      <c r="B12726" s="23">
        <v>2000</v>
      </c>
      <c r="C12726" s="23">
        <v>0.5</v>
      </c>
      <c r="D12726" s="23">
        <v>500</v>
      </c>
      <c r="E12726" s="23">
        <v>5</v>
      </c>
      <c r="F12726" s="23">
        <v>60</v>
      </c>
      <c r="G12726" s="23">
        <v>40</v>
      </c>
      <c r="H12726" s="25">
        <v>6.5675415990000001</v>
      </c>
    </row>
    <row r="12727" spans="1:8">
      <c r="A12727" s="23">
        <v>12724</v>
      </c>
      <c r="B12727" s="23">
        <v>2000</v>
      </c>
      <c r="C12727" s="23">
        <v>0.5</v>
      </c>
      <c r="D12727" s="23">
        <v>500</v>
      </c>
      <c r="E12727" s="23">
        <v>5</v>
      </c>
      <c r="F12727" s="23">
        <v>60</v>
      </c>
      <c r="G12727" s="23">
        <v>70</v>
      </c>
      <c r="H12727" s="25">
        <v>6.0681834219999997</v>
      </c>
    </row>
    <row r="12728" spans="1:8">
      <c r="A12728" s="23">
        <v>12725</v>
      </c>
      <c r="B12728" s="23">
        <v>2000</v>
      </c>
      <c r="C12728" s="23">
        <v>0.5</v>
      </c>
      <c r="D12728" s="23">
        <v>500</v>
      </c>
      <c r="E12728" s="23">
        <v>5</v>
      </c>
      <c r="F12728" s="23">
        <v>60</v>
      </c>
      <c r="G12728" s="23">
        <v>100</v>
      </c>
      <c r="H12728" s="25">
        <v>0</v>
      </c>
    </row>
    <row r="12729" spans="1:8">
      <c r="A12729" s="23">
        <v>12726</v>
      </c>
      <c r="B12729" s="23">
        <v>2000</v>
      </c>
      <c r="C12729" s="23">
        <v>0.5</v>
      </c>
      <c r="D12729" s="23">
        <v>500</v>
      </c>
      <c r="E12729" s="23">
        <v>10</v>
      </c>
      <c r="F12729" s="23">
        <v>0</v>
      </c>
      <c r="G12729" s="23">
        <v>0</v>
      </c>
      <c r="H12729" s="25">
        <v>16.016279220000001</v>
      </c>
    </row>
    <row r="12730" spans="1:8">
      <c r="A12730" s="23">
        <v>12727</v>
      </c>
      <c r="B12730" s="23">
        <v>2000</v>
      </c>
      <c r="C12730" s="23">
        <v>0.5</v>
      </c>
      <c r="D12730" s="23">
        <v>500</v>
      </c>
      <c r="E12730" s="23">
        <v>10</v>
      </c>
      <c r="F12730" s="23">
        <v>0</v>
      </c>
      <c r="G12730" s="23">
        <v>5</v>
      </c>
      <c r="H12730" s="25">
        <v>13.77585983</v>
      </c>
    </row>
    <row r="12731" spans="1:8">
      <c r="A12731" s="23">
        <v>12728</v>
      </c>
      <c r="B12731" s="23">
        <v>2000</v>
      </c>
      <c r="C12731" s="23">
        <v>0.5</v>
      </c>
      <c r="D12731" s="23">
        <v>500</v>
      </c>
      <c r="E12731" s="23">
        <v>10</v>
      </c>
      <c r="F12731" s="23">
        <v>0</v>
      </c>
      <c r="G12731" s="23">
        <v>10</v>
      </c>
      <c r="H12731" s="25">
        <v>12.91227531</v>
      </c>
    </row>
    <row r="12732" spans="1:8">
      <c r="A12732" s="23">
        <v>12729</v>
      </c>
      <c r="B12732" s="23">
        <v>2000</v>
      </c>
      <c r="C12732" s="23">
        <v>0.5</v>
      </c>
      <c r="D12732" s="23">
        <v>500</v>
      </c>
      <c r="E12732" s="23">
        <v>10</v>
      </c>
      <c r="F12732" s="23">
        <v>0</v>
      </c>
      <c r="G12732" s="23">
        <v>40</v>
      </c>
      <c r="H12732" s="25">
        <v>10.926699640000001</v>
      </c>
    </row>
    <row r="12733" spans="1:8">
      <c r="A12733" s="23">
        <v>12730</v>
      </c>
      <c r="B12733" s="23">
        <v>2000</v>
      </c>
      <c r="C12733" s="23">
        <v>0.5</v>
      </c>
      <c r="D12733" s="23">
        <v>500</v>
      </c>
      <c r="E12733" s="23">
        <v>10</v>
      </c>
      <c r="F12733" s="23">
        <v>0</v>
      </c>
      <c r="G12733" s="23">
        <v>70</v>
      </c>
      <c r="H12733" s="25">
        <v>9.7250843049999993</v>
      </c>
    </row>
    <row r="12734" spans="1:8">
      <c r="A12734" s="23">
        <v>12731</v>
      </c>
      <c r="B12734" s="23">
        <v>2000</v>
      </c>
      <c r="C12734" s="23">
        <v>0.5</v>
      </c>
      <c r="D12734" s="23">
        <v>500</v>
      </c>
      <c r="E12734" s="23">
        <v>10</v>
      </c>
      <c r="F12734" s="23">
        <v>0</v>
      </c>
      <c r="G12734" s="23">
        <v>100</v>
      </c>
      <c r="H12734" s="25">
        <v>8.911114693</v>
      </c>
    </row>
    <row r="12735" spans="1:8">
      <c r="A12735" s="23">
        <v>12732</v>
      </c>
      <c r="B12735" s="23">
        <v>2000</v>
      </c>
      <c r="C12735" s="23">
        <v>0.5</v>
      </c>
      <c r="D12735" s="23">
        <v>500</v>
      </c>
      <c r="E12735" s="23">
        <v>10</v>
      </c>
      <c r="F12735" s="23">
        <v>30</v>
      </c>
      <c r="G12735" s="23">
        <v>0</v>
      </c>
      <c r="H12735" s="25">
        <v>15.01609421</v>
      </c>
    </row>
    <row r="12736" spans="1:8">
      <c r="A12736" s="23">
        <v>12733</v>
      </c>
      <c r="B12736" s="23">
        <v>2000</v>
      </c>
      <c r="C12736" s="23">
        <v>0.5</v>
      </c>
      <c r="D12736" s="23">
        <v>500</v>
      </c>
      <c r="E12736" s="23">
        <v>10</v>
      </c>
      <c r="F12736" s="23">
        <v>30</v>
      </c>
      <c r="G12736" s="23">
        <v>5</v>
      </c>
      <c r="H12736" s="25">
        <v>12.81299591</v>
      </c>
    </row>
    <row r="12737" spans="1:8">
      <c r="A12737" s="23">
        <v>12734</v>
      </c>
      <c r="B12737" s="23">
        <v>2000</v>
      </c>
      <c r="C12737" s="23">
        <v>0.5</v>
      </c>
      <c r="D12737" s="23">
        <v>500</v>
      </c>
      <c r="E12737" s="23">
        <v>10</v>
      </c>
      <c r="F12737" s="23">
        <v>30</v>
      </c>
      <c r="G12737" s="23">
        <v>10</v>
      </c>
      <c r="H12737" s="25">
        <v>11.931389810000001</v>
      </c>
    </row>
    <row r="12738" spans="1:8">
      <c r="A12738" s="23">
        <v>12735</v>
      </c>
      <c r="B12738" s="23">
        <v>2000</v>
      </c>
      <c r="C12738" s="23">
        <v>0.5</v>
      </c>
      <c r="D12738" s="23">
        <v>500</v>
      </c>
      <c r="E12738" s="23">
        <v>10</v>
      </c>
      <c r="F12738" s="23">
        <v>30</v>
      </c>
      <c r="G12738" s="23">
        <v>40</v>
      </c>
      <c r="H12738" s="25">
        <v>9.7689456939999992</v>
      </c>
    </row>
    <row r="12739" spans="1:8">
      <c r="A12739" s="23">
        <v>12736</v>
      </c>
      <c r="B12739" s="23">
        <v>2000</v>
      </c>
      <c r="C12739" s="23">
        <v>0.5</v>
      </c>
      <c r="D12739" s="23">
        <v>500</v>
      </c>
      <c r="E12739" s="23">
        <v>10</v>
      </c>
      <c r="F12739" s="23">
        <v>30</v>
      </c>
      <c r="G12739" s="23">
        <v>70</v>
      </c>
      <c r="H12739" s="25">
        <v>8.7991008760000007</v>
      </c>
    </row>
    <row r="12740" spans="1:8">
      <c r="A12740" s="23">
        <v>12737</v>
      </c>
      <c r="B12740" s="23">
        <v>2000</v>
      </c>
      <c r="C12740" s="23">
        <v>0.5</v>
      </c>
      <c r="D12740" s="23">
        <v>500</v>
      </c>
      <c r="E12740" s="23">
        <v>10</v>
      </c>
      <c r="F12740" s="23">
        <v>30</v>
      </c>
      <c r="G12740" s="23">
        <v>100</v>
      </c>
      <c r="H12740" s="25">
        <v>8.1271781920000006</v>
      </c>
    </row>
    <row r="12741" spans="1:8">
      <c r="A12741" s="23">
        <v>12738</v>
      </c>
      <c r="B12741" s="23">
        <v>2000</v>
      </c>
      <c r="C12741" s="23">
        <v>0.5</v>
      </c>
      <c r="D12741" s="23">
        <v>500</v>
      </c>
      <c r="E12741" s="23">
        <v>10</v>
      </c>
      <c r="F12741" s="23">
        <v>60</v>
      </c>
      <c r="G12741" s="23">
        <v>0</v>
      </c>
      <c r="H12741" s="25">
        <v>11.76743984</v>
      </c>
    </row>
    <row r="12742" spans="1:8">
      <c r="A12742" s="23">
        <v>12739</v>
      </c>
      <c r="B12742" s="23">
        <v>2000</v>
      </c>
      <c r="C12742" s="23">
        <v>0.5</v>
      </c>
      <c r="D12742" s="23">
        <v>500</v>
      </c>
      <c r="E12742" s="23">
        <v>10</v>
      </c>
      <c r="F12742" s="23">
        <v>60</v>
      </c>
      <c r="G12742" s="23">
        <v>5</v>
      </c>
      <c r="H12742" s="25">
        <v>8.5142879489999999</v>
      </c>
    </row>
    <row r="12743" spans="1:8">
      <c r="A12743" s="23">
        <v>12740</v>
      </c>
      <c r="B12743" s="23">
        <v>2000</v>
      </c>
      <c r="C12743" s="23">
        <v>0.5</v>
      </c>
      <c r="D12743" s="23">
        <v>500</v>
      </c>
      <c r="E12743" s="23">
        <v>10</v>
      </c>
      <c r="F12743" s="23">
        <v>60</v>
      </c>
      <c r="G12743" s="23">
        <v>10</v>
      </c>
      <c r="H12743" s="25">
        <v>7.8511476519999999</v>
      </c>
    </row>
    <row r="12744" spans="1:8">
      <c r="A12744" s="23">
        <v>12741</v>
      </c>
      <c r="B12744" s="23">
        <v>2000</v>
      </c>
      <c r="C12744" s="23">
        <v>0.5</v>
      </c>
      <c r="D12744" s="23">
        <v>500</v>
      </c>
      <c r="E12744" s="23">
        <v>10</v>
      </c>
      <c r="F12744" s="23">
        <v>60</v>
      </c>
      <c r="G12744" s="23">
        <v>40</v>
      </c>
      <c r="H12744" s="25">
        <v>6.8616189959999998</v>
      </c>
    </row>
    <row r="12745" spans="1:8">
      <c r="A12745" s="23">
        <v>12742</v>
      </c>
      <c r="B12745" s="23">
        <v>2000</v>
      </c>
      <c r="C12745" s="23">
        <v>0.5</v>
      </c>
      <c r="D12745" s="23">
        <v>500</v>
      </c>
      <c r="E12745" s="23">
        <v>10</v>
      </c>
      <c r="F12745" s="23">
        <v>60</v>
      </c>
      <c r="G12745" s="23">
        <v>70</v>
      </c>
      <c r="H12745" s="25">
        <v>6.3530993459999996</v>
      </c>
    </row>
    <row r="12746" spans="1:8">
      <c r="A12746" s="23">
        <v>12743</v>
      </c>
      <c r="B12746" s="23">
        <v>2000</v>
      </c>
      <c r="C12746" s="23">
        <v>0.5</v>
      </c>
      <c r="D12746" s="23">
        <v>500</v>
      </c>
      <c r="E12746" s="23">
        <v>10</v>
      </c>
      <c r="F12746" s="23">
        <v>60</v>
      </c>
      <c r="G12746" s="23">
        <v>100</v>
      </c>
      <c r="H12746" s="25">
        <v>0</v>
      </c>
    </row>
    <row r="12747" spans="1:8">
      <c r="A12747" s="23">
        <v>12744</v>
      </c>
      <c r="B12747" s="23">
        <v>2000</v>
      </c>
      <c r="C12747" s="23">
        <v>0.5</v>
      </c>
      <c r="D12747" s="23">
        <v>500</v>
      </c>
      <c r="E12747" s="23">
        <v>20</v>
      </c>
      <c r="F12747" s="23">
        <v>0</v>
      </c>
      <c r="G12747" s="23">
        <v>0</v>
      </c>
      <c r="H12747" s="25">
        <v>16.70552635</v>
      </c>
    </row>
    <row r="12748" spans="1:8">
      <c r="A12748" s="23">
        <v>12745</v>
      </c>
      <c r="B12748" s="23">
        <v>2000</v>
      </c>
      <c r="C12748" s="23">
        <v>0.5</v>
      </c>
      <c r="D12748" s="23">
        <v>500</v>
      </c>
      <c r="E12748" s="23">
        <v>20</v>
      </c>
      <c r="F12748" s="23">
        <v>0</v>
      </c>
      <c r="G12748" s="23">
        <v>5</v>
      </c>
      <c r="H12748" s="25">
        <v>13.94574738</v>
      </c>
    </row>
    <row r="12749" spans="1:8">
      <c r="A12749" s="23">
        <v>12746</v>
      </c>
      <c r="B12749" s="23">
        <v>2000</v>
      </c>
      <c r="C12749" s="23">
        <v>0.5</v>
      </c>
      <c r="D12749" s="23">
        <v>500</v>
      </c>
      <c r="E12749" s="23">
        <v>20</v>
      </c>
      <c r="F12749" s="23">
        <v>0</v>
      </c>
      <c r="G12749" s="23">
        <v>10</v>
      </c>
      <c r="H12749" s="25">
        <v>12.7840519</v>
      </c>
    </row>
    <row r="12750" spans="1:8">
      <c r="A12750" s="23">
        <v>12747</v>
      </c>
      <c r="B12750" s="23">
        <v>2000</v>
      </c>
      <c r="C12750" s="23">
        <v>0.5</v>
      </c>
      <c r="D12750" s="23">
        <v>500</v>
      </c>
      <c r="E12750" s="23">
        <v>20</v>
      </c>
      <c r="F12750" s="23">
        <v>0</v>
      </c>
      <c r="G12750" s="23">
        <v>40</v>
      </c>
      <c r="H12750" s="25">
        <v>10.927375789999999</v>
      </c>
    </row>
    <row r="12751" spans="1:8">
      <c r="A12751" s="23">
        <v>12748</v>
      </c>
      <c r="B12751" s="23">
        <v>2000</v>
      </c>
      <c r="C12751" s="23">
        <v>0.5</v>
      </c>
      <c r="D12751" s="23">
        <v>500</v>
      </c>
      <c r="E12751" s="23">
        <v>20</v>
      </c>
      <c r="F12751" s="23">
        <v>0</v>
      </c>
      <c r="G12751" s="23">
        <v>70</v>
      </c>
      <c r="H12751" s="25">
        <v>10.01203156</v>
      </c>
    </row>
    <row r="12752" spans="1:8">
      <c r="A12752" s="23">
        <v>12749</v>
      </c>
      <c r="B12752" s="23">
        <v>2000</v>
      </c>
      <c r="C12752" s="23">
        <v>0.5</v>
      </c>
      <c r="D12752" s="23">
        <v>500</v>
      </c>
      <c r="E12752" s="23">
        <v>20</v>
      </c>
      <c r="F12752" s="23">
        <v>0</v>
      </c>
      <c r="G12752" s="23">
        <v>100</v>
      </c>
      <c r="H12752" s="25">
        <v>9.3385591510000001</v>
      </c>
    </row>
    <row r="12753" spans="1:8">
      <c r="A12753" s="23">
        <v>12750</v>
      </c>
      <c r="B12753" s="23">
        <v>2000</v>
      </c>
      <c r="C12753" s="23">
        <v>0.5</v>
      </c>
      <c r="D12753" s="23">
        <v>500</v>
      </c>
      <c r="E12753" s="23">
        <v>20</v>
      </c>
      <c r="F12753" s="23">
        <v>30</v>
      </c>
      <c r="G12753" s="23">
        <v>0</v>
      </c>
      <c r="H12753" s="25">
        <v>15.6481514</v>
      </c>
    </row>
    <row r="12754" spans="1:8">
      <c r="A12754" s="23">
        <v>12751</v>
      </c>
      <c r="B12754" s="23">
        <v>2000</v>
      </c>
      <c r="C12754" s="23">
        <v>0.5</v>
      </c>
      <c r="D12754" s="23">
        <v>500</v>
      </c>
      <c r="E12754" s="23">
        <v>20</v>
      </c>
      <c r="F12754" s="23">
        <v>30</v>
      </c>
      <c r="G12754" s="23">
        <v>5</v>
      </c>
      <c r="H12754" s="25">
        <v>12.634367940000001</v>
      </c>
    </row>
    <row r="12755" spans="1:8">
      <c r="A12755" s="23">
        <v>12752</v>
      </c>
      <c r="B12755" s="23">
        <v>2000</v>
      </c>
      <c r="C12755" s="23">
        <v>0.5</v>
      </c>
      <c r="D12755" s="23">
        <v>500</v>
      </c>
      <c r="E12755" s="23">
        <v>20</v>
      </c>
      <c r="F12755" s="23">
        <v>30</v>
      </c>
      <c r="G12755" s="23">
        <v>10</v>
      </c>
      <c r="H12755" s="25">
        <v>11.623706820000001</v>
      </c>
    </row>
    <row r="12756" spans="1:8">
      <c r="A12756" s="23">
        <v>12753</v>
      </c>
      <c r="B12756" s="23">
        <v>2000</v>
      </c>
      <c r="C12756" s="23">
        <v>0.5</v>
      </c>
      <c r="D12756" s="23">
        <v>500</v>
      </c>
      <c r="E12756" s="23">
        <v>20</v>
      </c>
      <c r="F12756" s="23">
        <v>30</v>
      </c>
      <c r="G12756" s="23">
        <v>40</v>
      </c>
      <c r="H12756" s="25">
        <v>10.02903557</v>
      </c>
    </row>
    <row r="12757" spans="1:8">
      <c r="A12757" s="23">
        <v>12754</v>
      </c>
      <c r="B12757" s="23">
        <v>2000</v>
      </c>
      <c r="C12757" s="23">
        <v>0.5</v>
      </c>
      <c r="D12757" s="23">
        <v>500</v>
      </c>
      <c r="E12757" s="23">
        <v>20</v>
      </c>
      <c r="F12757" s="23">
        <v>30</v>
      </c>
      <c r="G12757" s="23">
        <v>70</v>
      </c>
      <c r="H12757" s="25">
        <v>9.2331447600000001</v>
      </c>
    </row>
    <row r="12758" spans="1:8">
      <c r="A12758" s="23">
        <v>12755</v>
      </c>
      <c r="B12758" s="23">
        <v>2000</v>
      </c>
      <c r="C12758" s="23">
        <v>0.5</v>
      </c>
      <c r="D12758" s="23">
        <v>500</v>
      </c>
      <c r="E12758" s="23">
        <v>20</v>
      </c>
      <c r="F12758" s="23">
        <v>30</v>
      </c>
      <c r="G12758" s="23">
        <v>100</v>
      </c>
      <c r="H12758" s="25">
        <v>8.646930695</v>
      </c>
    </row>
    <row r="12759" spans="1:8">
      <c r="A12759" s="23">
        <v>12756</v>
      </c>
      <c r="B12759" s="23">
        <v>2000</v>
      </c>
      <c r="C12759" s="23">
        <v>0.5</v>
      </c>
      <c r="D12759" s="23">
        <v>500</v>
      </c>
      <c r="E12759" s="23">
        <v>20</v>
      </c>
      <c r="F12759" s="23">
        <v>60</v>
      </c>
      <c r="G12759" s="23">
        <v>0</v>
      </c>
      <c r="H12759" s="25">
        <v>11.90010071</v>
      </c>
    </row>
    <row r="12760" spans="1:8">
      <c r="A12760" s="23">
        <v>12757</v>
      </c>
      <c r="B12760" s="23">
        <v>2000</v>
      </c>
      <c r="C12760" s="23">
        <v>0.5</v>
      </c>
      <c r="D12760" s="23">
        <v>500</v>
      </c>
      <c r="E12760" s="23">
        <v>20</v>
      </c>
      <c r="F12760" s="23">
        <v>60</v>
      </c>
      <c r="G12760" s="23">
        <v>5</v>
      </c>
      <c r="H12760" s="25">
        <v>8.9554166790000007</v>
      </c>
    </row>
    <row r="12761" spans="1:8">
      <c r="A12761" s="23">
        <v>12758</v>
      </c>
      <c r="B12761" s="23">
        <v>2000</v>
      </c>
      <c r="C12761" s="23">
        <v>0.5</v>
      </c>
      <c r="D12761" s="23">
        <v>500</v>
      </c>
      <c r="E12761" s="23">
        <v>20</v>
      </c>
      <c r="F12761" s="23">
        <v>60</v>
      </c>
      <c r="G12761" s="23">
        <v>10</v>
      </c>
      <c r="H12761" s="25">
        <v>8.3672189709999998</v>
      </c>
    </row>
    <row r="12762" spans="1:8">
      <c r="A12762" s="23">
        <v>12759</v>
      </c>
      <c r="B12762" s="23">
        <v>2000</v>
      </c>
      <c r="C12762" s="23">
        <v>0.5</v>
      </c>
      <c r="D12762" s="23">
        <v>500</v>
      </c>
      <c r="E12762" s="23">
        <v>20</v>
      </c>
      <c r="F12762" s="23">
        <v>60</v>
      </c>
      <c r="G12762" s="23">
        <v>40</v>
      </c>
      <c r="H12762" s="25">
        <v>0</v>
      </c>
    </row>
    <row r="12763" spans="1:8">
      <c r="A12763" s="23">
        <v>12760</v>
      </c>
      <c r="B12763" s="23">
        <v>2000</v>
      </c>
      <c r="C12763" s="23">
        <v>0.5</v>
      </c>
      <c r="D12763" s="23">
        <v>500</v>
      </c>
      <c r="E12763" s="23">
        <v>20</v>
      </c>
      <c r="F12763" s="23">
        <v>60</v>
      </c>
      <c r="G12763" s="23">
        <v>70</v>
      </c>
      <c r="H12763" s="25">
        <v>0</v>
      </c>
    </row>
    <row r="12764" spans="1:8">
      <c r="A12764" s="23">
        <v>12761</v>
      </c>
      <c r="B12764" s="23">
        <v>2000</v>
      </c>
      <c r="C12764" s="23">
        <v>0.5</v>
      </c>
      <c r="D12764" s="23">
        <v>500</v>
      </c>
      <c r="E12764" s="23">
        <v>20</v>
      </c>
      <c r="F12764" s="23">
        <v>60</v>
      </c>
      <c r="G12764" s="23">
        <v>100</v>
      </c>
      <c r="H12764" s="25">
        <v>0</v>
      </c>
    </row>
    <row r="12765" spans="1:8">
      <c r="A12765" s="23">
        <v>12762</v>
      </c>
      <c r="B12765" s="23">
        <v>2000</v>
      </c>
      <c r="C12765" s="23">
        <v>0.5</v>
      </c>
      <c r="D12765" s="23">
        <v>500</v>
      </c>
      <c r="E12765" s="23">
        <v>50</v>
      </c>
      <c r="F12765" s="23">
        <v>0</v>
      </c>
      <c r="G12765" s="23">
        <v>0</v>
      </c>
      <c r="H12765" s="25">
        <v>17.0605011</v>
      </c>
    </row>
    <row r="12766" spans="1:8">
      <c r="A12766" s="23">
        <v>12763</v>
      </c>
      <c r="B12766" s="23">
        <v>2000</v>
      </c>
      <c r="C12766" s="23">
        <v>0.5</v>
      </c>
      <c r="D12766" s="23">
        <v>500</v>
      </c>
      <c r="E12766" s="23">
        <v>50</v>
      </c>
      <c r="F12766" s="23">
        <v>0</v>
      </c>
      <c r="G12766" s="23">
        <v>5</v>
      </c>
      <c r="H12766" s="25">
        <v>14.373477940000001</v>
      </c>
    </row>
    <row r="12767" spans="1:8">
      <c r="A12767" s="23">
        <v>12764</v>
      </c>
      <c r="B12767" s="23">
        <v>2000</v>
      </c>
      <c r="C12767" s="23">
        <v>0.5</v>
      </c>
      <c r="D12767" s="23">
        <v>500</v>
      </c>
      <c r="E12767" s="23">
        <v>50</v>
      </c>
      <c r="F12767" s="23">
        <v>0</v>
      </c>
      <c r="G12767" s="23">
        <v>10</v>
      </c>
      <c r="H12767" s="25">
        <v>13.13344288</v>
      </c>
    </row>
    <row r="12768" spans="1:8">
      <c r="A12768" s="23">
        <v>12765</v>
      </c>
      <c r="B12768" s="23">
        <v>2000</v>
      </c>
      <c r="C12768" s="23">
        <v>0.5</v>
      </c>
      <c r="D12768" s="23">
        <v>500</v>
      </c>
      <c r="E12768" s="23">
        <v>50</v>
      </c>
      <c r="F12768" s="23">
        <v>0</v>
      </c>
      <c r="G12768" s="23">
        <v>40</v>
      </c>
      <c r="H12768" s="25">
        <v>11.161285400000001</v>
      </c>
    </row>
    <row r="12769" spans="1:8">
      <c r="A12769" s="23">
        <v>12766</v>
      </c>
      <c r="B12769" s="23">
        <v>2000</v>
      </c>
      <c r="C12769" s="23">
        <v>0.5</v>
      </c>
      <c r="D12769" s="23">
        <v>500</v>
      </c>
      <c r="E12769" s="23">
        <v>50</v>
      </c>
      <c r="F12769" s="23">
        <v>0</v>
      </c>
      <c r="G12769" s="23">
        <v>70</v>
      </c>
      <c r="H12769" s="25">
        <v>10.19723892</v>
      </c>
    </row>
    <row r="12770" spans="1:8">
      <c r="A12770" s="23">
        <v>12767</v>
      </c>
      <c r="B12770" s="23">
        <v>2000</v>
      </c>
      <c r="C12770" s="23">
        <v>0.5</v>
      </c>
      <c r="D12770" s="23">
        <v>500</v>
      </c>
      <c r="E12770" s="23">
        <v>50</v>
      </c>
      <c r="F12770" s="23">
        <v>0</v>
      </c>
      <c r="G12770" s="23">
        <v>100</v>
      </c>
      <c r="H12770" s="25">
        <v>9.4916086199999992</v>
      </c>
    </row>
    <row r="12771" spans="1:8">
      <c r="A12771" s="23">
        <v>12768</v>
      </c>
      <c r="B12771" s="23">
        <v>2000</v>
      </c>
      <c r="C12771" s="23">
        <v>0.5</v>
      </c>
      <c r="D12771" s="23">
        <v>500</v>
      </c>
      <c r="E12771" s="23">
        <v>50</v>
      </c>
      <c r="F12771" s="23">
        <v>30</v>
      </c>
      <c r="G12771" s="23">
        <v>0</v>
      </c>
      <c r="H12771" s="25">
        <v>15.997940059999999</v>
      </c>
    </row>
    <row r="12772" spans="1:8">
      <c r="A12772" s="23">
        <v>12769</v>
      </c>
      <c r="B12772" s="23">
        <v>2000</v>
      </c>
      <c r="C12772" s="23">
        <v>0.5</v>
      </c>
      <c r="D12772" s="23">
        <v>500</v>
      </c>
      <c r="E12772" s="23">
        <v>50</v>
      </c>
      <c r="F12772" s="23">
        <v>30</v>
      </c>
      <c r="G12772" s="23">
        <v>5</v>
      </c>
      <c r="H12772" s="25">
        <v>12.975034709999999</v>
      </c>
    </row>
    <row r="12773" spans="1:8">
      <c r="A12773" s="23">
        <v>12770</v>
      </c>
      <c r="B12773" s="23">
        <v>2000</v>
      </c>
      <c r="C12773" s="23">
        <v>0.5</v>
      </c>
      <c r="D12773" s="23">
        <v>500</v>
      </c>
      <c r="E12773" s="23">
        <v>50</v>
      </c>
      <c r="F12773" s="23">
        <v>30</v>
      </c>
      <c r="G12773" s="23">
        <v>10</v>
      </c>
      <c r="H12773" s="25">
        <v>11.90383053</v>
      </c>
    </row>
    <row r="12774" spans="1:8">
      <c r="A12774" s="23">
        <v>12771</v>
      </c>
      <c r="B12774" s="23">
        <v>2000</v>
      </c>
      <c r="C12774" s="23">
        <v>0.5</v>
      </c>
      <c r="D12774" s="23">
        <v>500</v>
      </c>
      <c r="E12774" s="23">
        <v>50</v>
      </c>
      <c r="F12774" s="23">
        <v>30</v>
      </c>
      <c r="G12774" s="23">
        <v>40</v>
      </c>
      <c r="H12774" s="25">
        <v>10.22006798</v>
      </c>
    </row>
    <row r="12775" spans="1:8">
      <c r="A12775" s="23">
        <v>12772</v>
      </c>
      <c r="B12775" s="23">
        <v>2000</v>
      </c>
      <c r="C12775" s="23">
        <v>0.5</v>
      </c>
      <c r="D12775" s="23">
        <v>500</v>
      </c>
      <c r="E12775" s="23">
        <v>50</v>
      </c>
      <c r="F12775" s="23">
        <v>30</v>
      </c>
      <c r="G12775" s="23">
        <v>70</v>
      </c>
      <c r="H12775" s="25">
        <v>9.3856964109999996</v>
      </c>
    </row>
    <row r="12776" spans="1:8">
      <c r="A12776" s="23">
        <v>12773</v>
      </c>
      <c r="B12776" s="23">
        <v>2000</v>
      </c>
      <c r="C12776" s="23">
        <v>0.5</v>
      </c>
      <c r="D12776" s="23">
        <v>500</v>
      </c>
      <c r="E12776" s="23">
        <v>50</v>
      </c>
      <c r="F12776" s="23">
        <v>30</v>
      </c>
      <c r="G12776" s="23">
        <v>100</v>
      </c>
      <c r="H12776" s="25">
        <v>8.7738094330000003</v>
      </c>
    </row>
    <row r="12777" spans="1:8">
      <c r="A12777" s="23">
        <v>12774</v>
      </c>
      <c r="B12777" s="23">
        <v>2000</v>
      </c>
      <c r="C12777" s="23">
        <v>0.5</v>
      </c>
      <c r="D12777" s="23">
        <v>500</v>
      </c>
      <c r="E12777" s="23">
        <v>50</v>
      </c>
      <c r="F12777" s="23">
        <v>60</v>
      </c>
      <c r="G12777" s="23">
        <v>0</v>
      </c>
      <c r="H12777" s="25">
        <v>12.092777249999999</v>
      </c>
    </row>
    <row r="12778" spans="1:8">
      <c r="A12778" s="23">
        <v>12775</v>
      </c>
      <c r="B12778" s="23">
        <v>2000</v>
      </c>
      <c r="C12778" s="23">
        <v>0.5</v>
      </c>
      <c r="D12778" s="23">
        <v>500</v>
      </c>
      <c r="E12778" s="23">
        <v>50</v>
      </c>
      <c r="F12778" s="23">
        <v>60</v>
      </c>
      <c r="G12778" s="23">
        <v>5</v>
      </c>
      <c r="H12778" s="25">
        <v>9.1038265230000004</v>
      </c>
    </row>
    <row r="12779" spans="1:8">
      <c r="A12779" s="23">
        <v>12776</v>
      </c>
      <c r="B12779" s="23">
        <v>2000</v>
      </c>
      <c r="C12779" s="23">
        <v>0.5</v>
      </c>
      <c r="D12779" s="23">
        <v>500</v>
      </c>
      <c r="E12779" s="23">
        <v>50</v>
      </c>
      <c r="F12779" s="23">
        <v>60</v>
      </c>
      <c r="G12779" s="23">
        <v>10</v>
      </c>
      <c r="H12779" s="25">
        <v>8.4937839509999993</v>
      </c>
    </row>
    <row r="12780" spans="1:8">
      <c r="A12780" s="23">
        <v>12777</v>
      </c>
      <c r="B12780" s="23">
        <v>2000</v>
      </c>
      <c r="C12780" s="23">
        <v>0.5</v>
      </c>
      <c r="D12780" s="23">
        <v>500</v>
      </c>
      <c r="E12780" s="23">
        <v>50</v>
      </c>
      <c r="F12780" s="23">
        <v>60</v>
      </c>
      <c r="G12780" s="23">
        <v>40</v>
      </c>
      <c r="H12780" s="25">
        <v>0</v>
      </c>
    </row>
    <row r="12781" spans="1:8">
      <c r="A12781" s="23">
        <v>12778</v>
      </c>
      <c r="B12781" s="23">
        <v>2000</v>
      </c>
      <c r="C12781" s="23">
        <v>0.5</v>
      </c>
      <c r="D12781" s="23">
        <v>500</v>
      </c>
      <c r="E12781" s="23">
        <v>50</v>
      </c>
      <c r="F12781" s="23">
        <v>60</v>
      </c>
      <c r="G12781" s="23">
        <v>70</v>
      </c>
      <c r="H12781" s="25">
        <v>0</v>
      </c>
    </row>
    <row r="12782" spans="1:8">
      <c r="A12782" s="23">
        <v>12779</v>
      </c>
      <c r="B12782" s="23">
        <v>2000</v>
      </c>
      <c r="C12782" s="23">
        <v>0.5</v>
      </c>
      <c r="D12782" s="23">
        <v>500</v>
      </c>
      <c r="E12782" s="23">
        <v>50</v>
      </c>
      <c r="F12782" s="23">
        <v>60</v>
      </c>
      <c r="G12782" s="23">
        <v>100</v>
      </c>
      <c r="H12782" s="25">
        <v>0</v>
      </c>
    </row>
    <row r="12783" spans="1:8">
      <c r="A12783" s="23">
        <v>12780</v>
      </c>
      <c r="B12783" s="23">
        <v>2000</v>
      </c>
      <c r="C12783" s="23">
        <v>0.5</v>
      </c>
      <c r="D12783" s="23">
        <v>1000</v>
      </c>
      <c r="E12783" s="23">
        <v>1</v>
      </c>
      <c r="F12783" s="23">
        <v>0</v>
      </c>
      <c r="G12783" s="23">
        <v>0</v>
      </c>
      <c r="H12783" s="25">
        <v>10.553497309999999</v>
      </c>
    </row>
    <row r="12784" spans="1:8">
      <c r="A12784" s="23">
        <v>12781</v>
      </c>
      <c r="B12784" s="23">
        <v>2000</v>
      </c>
      <c r="C12784" s="23">
        <v>0.5</v>
      </c>
      <c r="D12784" s="23">
        <v>1000</v>
      </c>
      <c r="E12784" s="23">
        <v>1</v>
      </c>
      <c r="F12784" s="23">
        <v>0</v>
      </c>
      <c r="G12784" s="23">
        <v>5</v>
      </c>
      <c r="H12784" s="25">
        <v>8.5601778030000002</v>
      </c>
    </row>
    <row r="12785" spans="1:8">
      <c r="A12785" s="23">
        <v>12782</v>
      </c>
      <c r="B12785" s="23">
        <v>2000</v>
      </c>
      <c r="C12785" s="23">
        <v>0.5</v>
      </c>
      <c r="D12785" s="23">
        <v>1000</v>
      </c>
      <c r="E12785" s="23">
        <v>1</v>
      </c>
      <c r="F12785" s="23">
        <v>0</v>
      </c>
      <c r="G12785" s="23">
        <v>10</v>
      </c>
      <c r="H12785" s="25">
        <v>8.1050109859999999</v>
      </c>
    </row>
    <row r="12786" spans="1:8">
      <c r="A12786" s="23">
        <v>12783</v>
      </c>
      <c r="B12786" s="23">
        <v>2000</v>
      </c>
      <c r="C12786" s="23">
        <v>0.5</v>
      </c>
      <c r="D12786" s="23">
        <v>1000</v>
      </c>
      <c r="E12786" s="23">
        <v>1</v>
      </c>
      <c r="F12786" s="23">
        <v>0</v>
      </c>
      <c r="G12786" s="23">
        <v>40</v>
      </c>
      <c r="H12786" s="25">
        <v>7.3327617649999999</v>
      </c>
    </row>
    <row r="12787" spans="1:8">
      <c r="A12787" s="23">
        <v>12784</v>
      </c>
      <c r="B12787" s="23">
        <v>2000</v>
      </c>
      <c r="C12787" s="23">
        <v>0.5</v>
      </c>
      <c r="D12787" s="23">
        <v>1000</v>
      </c>
      <c r="E12787" s="23">
        <v>1</v>
      </c>
      <c r="F12787" s="23">
        <v>0</v>
      </c>
      <c r="G12787" s="23">
        <v>70</v>
      </c>
      <c r="H12787" s="25">
        <v>6.9198083879999999</v>
      </c>
    </row>
    <row r="12788" spans="1:8">
      <c r="A12788" s="23">
        <v>12785</v>
      </c>
      <c r="B12788" s="23">
        <v>2000</v>
      </c>
      <c r="C12788" s="23">
        <v>0.5</v>
      </c>
      <c r="D12788" s="23">
        <v>1000</v>
      </c>
      <c r="E12788" s="23">
        <v>1</v>
      </c>
      <c r="F12788" s="23">
        <v>0</v>
      </c>
      <c r="G12788" s="23">
        <v>100</v>
      </c>
      <c r="H12788" s="25">
        <v>6.573917389</v>
      </c>
    </row>
    <row r="12789" spans="1:8">
      <c r="A12789" s="23">
        <v>12786</v>
      </c>
      <c r="B12789" s="23">
        <v>2000</v>
      </c>
      <c r="C12789" s="23">
        <v>0.5</v>
      </c>
      <c r="D12789" s="23">
        <v>1000</v>
      </c>
      <c r="E12789" s="23">
        <v>1</v>
      </c>
      <c r="F12789" s="23">
        <v>30</v>
      </c>
      <c r="G12789" s="23">
        <v>0</v>
      </c>
      <c r="H12789" s="25">
        <v>10.209379200000001</v>
      </c>
    </row>
    <row r="12790" spans="1:8">
      <c r="A12790" s="23">
        <v>12787</v>
      </c>
      <c r="B12790" s="23">
        <v>2000</v>
      </c>
      <c r="C12790" s="23">
        <v>0.5</v>
      </c>
      <c r="D12790" s="23">
        <v>1000</v>
      </c>
      <c r="E12790" s="23">
        <v>1</v>
      </c>
      <c r="F12790" s="23">
        <v>30</v>
      </c>
      <c r="G12790" s="23">
        <v>5</v>
      </c>
      <c r="H12790" s="25">
        <v>8.0294399260000002</v>
      </c>
    </row>
    <row r="12791" spans="1:8">
      <c r="A12791" s="23">
        <v>12788</v>
      </c>
      <c r="B12791" s="23">
        <v>2000</v>
      </c>
      <c r="C12791" s="23">
        <v>0.5</v>
      </c>
      <c r="D12791" s="23">
        <v>1000</v>
      </c>
      <c r="E12791" s="23">
        <v>1</v>
      </c>
      <c r="F12791" s="23">
        <v>30</v>
      </c>
      <c r="G12791" s="23">
        <v>10</v>
      </c>
      <c r="H12791" s="25">
        <v>7.5695519449999997</v>
      </c>
    </row>
    <row r="12792" spans="1:8">
      <c r="A12792" s="23">
        <v>12789</v>
      </c>
      <c r="B12792" s="23">
        <v>2000</v>
      </c>
      <c r="C12792" s="23">
        <v>0.5</v>
      </c>
      <c r="D12792" s="23">
        <v>1000</v>
      </c>
      <c r="E12792" s="23">
        <v>1</v>
      </c>
      <c r="F12792" s="23">
        <v>30</v>
      </c>
      <c r="G12792" s="23">
        <v>40</v>
      </c>
      <c r="H12792" s="25">
        <v>6.8771882059999996</v>
      </c>
    </row>
    <row r="12793" spans="1:8">
      <c r="A12793" s="23">
        <v>12790</v>
      </c>
      <c r="B12793" s="23">
        <v>2000</v>
      </c>
      <c r="C12793" s="23">
        <v>0.5</v>
      </c>
      <c r="D12793" s="23">
        <v>1000</v>
      </c>
      <c r="E12793" s="23">
        <v>1</v>
      </c>
      <c r="F12793" s="23">
        <v>30</v>
      </c>
      <c r="G12793" s="23">
        <v>70</v>
      </c>
      <c r="H12793" s="25">
        <v>6.4786386489999996</v>
      </c>
    </row>
    <row r="12794" spans="1:8">
      <c r="A12794" s="23">
        <v>12791</v>
      </c>
      <c r="B12794" s="23">
        <v>2000</v>
      </c>
      <c r="C12794" s="23">
        <v>0.5</v>
      </c>
      <c r="D12794" s="23">
        <v>1000</v>
      </c>
      <c r="E12794" s="23">
        <v>1</v>
      </c>
      <c r="F12794" s="23">
        <v>30</v>
      </c>
      <c r="G12794" s="23">
        <v>100</v>
      </c>
      <c r="H12794" s="25">
        <v>6.1621651650000002</v>
      </c>
    </row>
    <row r="12795" spans="1:8">
      <c r="A12795" s="23">
        <v>12792</v>
      </c>
      <c r="B12795" s="23">
        <v>2000</v>
      </c>
      <c r="C12795" s="23">
        <v>0.5</v>
      </c>
      <c r="D12795" s="23">
        <v>1000</v>
      </c>
      <c r="E12795" s="23">
        <v>1</v>
      </c>
      <c r="F12795" s="23">
        <v>60</v>
      </c>
      <c r="G12795" s="23">
        <v>0</v>
      </c>
      <c r="H12795" s="25">
        <v>8.7926445009999998</v>
      </c>
    </row>
    <row r="12796" spans="1:8">
      <c r="A12796" s="23">
        <v>12793</v>
      </c>
      <c r="B12796" s="23">
        <v>2000</v>
      </c>
      <c r="C12796" s="23">
        <v>0.5</v>
      </c>
      <c r="D12796" s="23">
        <v>1000</v>
      </c>
      <c r="E12796" s="23">
        <v>1</v>
      </c>
      <c r="F12796" s="23">
        <v>60</v>
      </c>
      <c r="G12796" s="23">
        <v>5</v>
      </c>
      <c r="H12796" s="25">
        <v>6.2629566189999997</v>
      </c>
    </row>
    <row r="12797" spans="1:8">
      <c r="A12797" s="23">
        <v>12794</v>
      </c>
      <c r="B12797" s="23">
        <v>2000</v>
      </c>
      <c r="C12797" s="23">
        <v>0.5</v>
      </c>
      <c r="D12797" s="23">
        <v>1000</v>
      </c>
      <c r="E12797" s="23">
        <v>1</v>
      </c>
      <c r="F12797" s="23">
        <v>60</v>
      </c>
      <c r="G12797" s="23">
        <v>10</v>
      </c>
      <c r="H12797" s="25">
        <v>5.854437828</v>
      </c>
    </row>
    <row r="12798" spans="1:8">
      <c r="A12798" s="23">
        <v>12795</v>
      </c>
      <c r="B12798" s="23">
        <v>2000</v>
      </c>
      <c r="C12798" s="23">
        <v>0.5</v>
      </c>
      <c r="D12798" s="23">
        <v>1000</v>
      </c>
      <c r="E12798" s="23">
        <v>1</v>
      </c>
      <c r="F12798" s="23">
        <v>60</v>
      </c>
      <c r="G12798" s="23">
        <v>40</v>
      </c>
      <c r="H12798" s="25">
        <v>5.1050181390000002</v>
      </c>
    </row>
    <row r="12799" spans="1:8">
      <c r="A12799" s="23">
        <v>12796</v>
      </c>
      <c r="B12799" s="23">
        <v>2000</v>
      </c>
      <c r="C12799" s="23">
        <v>0.5</v>
      </c>
      <c r="D12799" s="23">
        <v>1000</v>
      </c>
      <c r="E12799" s="23">
        <v>1</v>
      </c>
      <c r="F12799" s="23">
        <v>60</v>
      </c>
      <c r="G12799" s="23">
        <v>70</v>
      </c>
      <c r="H12799" s="25">
        <v>0</v>
      </c>
    </row>
    <row r="12800" spans="1:8">
      <c r="A12800" s="23">
        <v>12797</v>
      </c>
      <c r="B12800" s="23">
        <v>2000</v>
      </c>
      <c r="C12800" s="23">
        <v>0.5</v>
      </c>
      <c r="D12800" s="23">
        <v>1000</v>
      </c>
      <c r="E12800" s="23">
        <v>1</v>
      </c>
      <c r="F12800" s="23">
        <v>60</v>
      </c>
      <c r="G12800" s="23">
        <v>100</v>
      </c>
      <c r="H12800" s="25">
        <v>0</v>
      </c>
    </row>
    <row r="12801" spans="1:8">
      <c r="A12801" s="23">
        <v>12798</v>
      </c>
      <c r="B12801" s="23">
        <v>2000</v>
      </c>
      <c r="C12801" s="23">
        <v>0.5</v>
      </c>
      <c r="D12801" s="23">
        <v>1000</v>
      </c>
      <c r="E12801" s="23">
        <v>5</v>
      </c>
      <c r="F12801" s="23">
        <v>0</v>
      </c>
      <c r="G12801" s="23">
        <v>0</v>
      </c>
      <c r="H12801" s="25">
        <v>16.009626390000001</v>
      </c>
    </row>
    <row r="12802" spans="1:8">
      <c r="A12802" s="23">
        <v>12799</v>
      </c>
      <c r="B12802" s="23">
        <v>2000</v>
      </c>
      <c r="C12802" s="23">
        <v>0.5</v>
      </c>
      <c r="D12802" s="23">
        <v>1000</v>
      </c>
      <c r="E12802" s="23">
        <v>5</v>
      </c>
      <c r="F12802" s="23">
        <v>0</v>
      </c>
      <c r="G12802" s="23">
        <v>5</v>
      </c>
      <c r="H12802" s="25">
        <v>13.67756748</v>
      </c>
    </row>
    <row r="12803" spans="1:8">
      <c r="A12803" s="23">
        <v>12800</v>
      </c>
      <c r="B12803" s="23">
        <v>2000</v>
      </c>
      <c r="C12803" s="23">
        <v>0.5</v>
      </c>
      <c r="D12803" s="23">
        <v>1000</v>
      </c>
      <c r="E12803" s="23">
        <v>5</v>
      </c>
      <c r="F12803" s="23">
        <v>0</v>
      </c>
      <c r="G12803" s="23">
        <v>10</v>
      </c>
      <c r="H12803" s="25">
        <v>12.70861816</v>
      </c>
    </row>
    <row r="12804" spans="1:8">
      <c r="A12804" s="23">
        <v>12801</v>
      </c>
      <c r="B12804" s="23">
        <v>2000</v>
      </c>
      <c r="C12804" s="23">
        <v>0.5</v>
      </c>
      <c r="D12804" s="23">
        <v>1000</v>
      </c>
      <c r="E12804" s="23">
        <v>5</v>
      </c>
      <c r="F12804" s="23">
        <v>0</v>
      </c>
      <c r="G12804" s="23">
        <v>40</v>
      </c>
      <c r="H12804" s="25">
        <v>11.07796192</v>
      </c>
    </row>
    <row r="12805" spans="1:8">
      <c r="A12805" s="23">
        <v>12802</v>
      </c>
      <c r="B12805" s="23">
        <v>2000</v>
      </c>
      <c r="C12805" s="23">
        <v>0.5</v>
      </c>
      <c r="D12805" s="23">
        <v>1000</v>
      </c>
      <c r="E12805" s="23">
        <v>5</v>
      </c>
      <c r="F12805" s="23">
        <v>0</v>
      </c>
      <c r="G12805" s="23">
        <v>70</v>
      </c>
      <c r="H12805" s="25">
        <v>10.228210450000001</v>
      </c>
    </row>
    <row r="12806" spans="1:8">
      <c r="A12806" s="23">
        <v>12803</v>
      </c>
      <c r="B12806" s="23">
        <v>2000</v>
      </c>
      <c r="C12806" s="23">
        <v>0.5</v>
      </c>
      <c r="D12806" s="23">
        <v>1000</v>
      </c>
      <c r="E12806" s="23">
        <v>5</v>
      </c>
      <c r="F12806" s="23">
        <v>0</v>
      </c>
      <c r="G12806" s="23">
        <v>100</v>
      </c>
      <c r="H12806" s="25">
        <v>9.1693878170000005</v>
      </c>
    </row>
    <row r="12807" spans="1:8">
      <c r="A12807" s="23">
        <v>12804</v>
      </c>
      <c r="B12807" s="23">
        <v>2000</v>
      </c>
      <c r="C12807" s="23">
        <v>0.5</v>
      </c>
      <c r="D12807" s="23">
        <v>1000</v>
      </c>
      <c r="E12807" s="23">
        <v>5</v>
      </c>
      <c r="F12807" s="23">
        <v>30</v>
      </c>
      <c r="G12807" s="23">
        <v>0</v>
      </c>
      <c r="H12807" s="25">
        <v>15.050968170000001</v>
      </c>
    </row>
    <row r="12808" spans="1:8">
      <c r="A12808" s="23">
        <v>12805</v>
      </c>
      <c r="B12808" s="23">
        <v>2000</v>
      </c>
      <c r="C12808" s="23">
        <v>0.5</v>
      </c>
      <c r="D12808" s="23">
        <v>1000</v>
      </c>
      <c r="E12808" s="23">
        <v>5</v>
      </c>
      <c r="F12808" s="23">
        <v>30</v>
      </c>
      <c r="G12808" s="23">
        <v>5</v>
      </c>
      <c r="H12808" s="25">
        <v>12.58977318</v>
      </c>
    </row>
    <row r="12809" spans="1:8">
      <c r="A12809" s="23">
        <v>12806</v>
      </c>
      <c r="B12809" s="23">
        <v>2000</v>
      </c>
      <c r="C12809" s="23">
        <v>0.5</v>
      </c>
      <c r="D12809" s="23">
        <v>1000</v>
      </c>
      <c r="E12809" s="23">
        <v>5</v>
      </c>
      <c r="F12809" s="23">
        <v>30</v>
      </c>
      <c r="G12809" s="23">
        <v>10</v>
      </c>
      <c r="H12809" s="25">
        <v>11.69843292</v>
      </c>
    </row>
    <row r="12810" spans="1:8">
      <c r="A12810" s="23">
        <v>12807</v>
      </c>
      <c r="B12810" s="23">
        <v>2000</v>
      </c>
      <c r="C12810" s="23">
        <v>0.5</v>
      </c>
      <c r="D12810" s="23">
        <v>1000</v>
      </c>
      <c r="E12810" s="23">
        <v>5</v>
      </c>
      <c r="F12810" s="23">
        <v>30</v>
      </c>
      <c r="G12810" s="23">
        <v>40</v>
      </c>
      <c r="H12810" s="25">
        <v>10.24347019</v>
      </c>
    </row>
    <row r="12811" spans="1:8">
      <c r="A12811" s="23">
        <v>12808</v>
      </c>
      <c r="B12811" s="23">
        <v>2000</v>
      </c>
      <c r="C12811" s="23">
        <v>0.5</v>
      </c>
      <c r="D12811" s="23">
        <v>1000</v>
      </c>
      <c r="E12811" s="23">
        <v>5</v>
      </c>
      <c r="F12811" s="23">
        <v>30</v>
      </c>
      <c r="G12811" s="23">
        <v>70</v>
      </c>
      <c r="H12811" s="25">
        <v>9.0045528410000006</v>
      </c>
    </row>
    <row r="12812" spans="1:8">
      <c r="A12812" s="23">
        <v>12809</v>
      </c>
      <c r="B12812" s="23">
        <v>2000</v>
      </c>
      <c r="C12812" s="23">
        <v>0.5</v>
      </c>
      <c r="D12812" s="23">
        <v>1000</v>
      </c>
      <c r="E12812" s="23">
        <v>5</v>
      </c>
      <c r="F12812" s="23">
        <v>30</v>
      </c>
      <c r="G12812" s="23">
        <v>100</v>
      </c>
      <c r="H12812" s="25">
        <v>8.1599559779999993</v>
      </c>
    </row>
    <row r="12813" spans="1:8">
      <c r="A12813" s="23">
        <v>12810</v>
      </c>
      <c r="B12813" s="23">
        <v>2000</v>
      </c>
      <c r="C12813" s="23">
        <v>0.5</v>
      </c>
      <c r="D12813" s="23">
        <v>1000</v>
      </c>
      <c r="E12813" s="23">
        <v>5</v>
      </c>
      <c r="F12813" s="23">
        <v>60</v>
      </c>
      <c r="G12813" s="23">
        <v>0</v>
      </c>
      <c r="H12813" s="25">
        <v>11.701744079999999</v>
      </c>
    </row>
    <row r="12814" spans="1:8">
      <c r="A12814" s="23">
        <v>12811</v>
      </c>
      <c r="B12814" s="23">
        <v>2000</v>
      </c>
      <c r="C12814" s="23">
        <v>0.5</v>
      </c>
      <c r="D12814" s="23">
        <v>1000</v>
      </c>
      <c r="E12814" s="23">
        <v>5</v>
      </c>
      <c r="F12814" s="23">
        <v>60</v>
      </c>
      <c r="G12814" s="23">
        <v>5</v>
      </c>
      <c r="H12814" s="25">
        <v>8.5879602429999995</v>
      </c>
    </row>
    <row r="12815" spans="1:8">
      <c r="A12815" s="23">
        <v>12812</v>
      </c>
      <c r="B12815" s="23">
        <v>2000</v>
      </c>
      <c r="C12815" s="23">
        <v>0.5</v>
      </c>
      <c r="D12815" s="23">
        <v>1000</v>
      </c>
      <c r="E12815" s="23">
        <v>5</v>
      </c>
      <c r="F12815" s="23">
        <v>60</v>
      </c>
      <c r="G12815" s="23">
        <v>10</v>
      </c>
      <c r="H12815" s="25">
        <v>7.7651667590000004</v>
      </c>
    </row>
    <row r="12816" spans="1:8">
      <c r="A12816" s="23">
        <v>12813</v>
      </c>
      <c r="B12816" s="23">
        <v>2000</v>
      </c>
      <c r="C12816" s="23">
        <v>0.5</v>
      </c>
      <c r="D12816" s="23">
        <v>1000</v>
      </c>
      <c r="E12816" s="23">
        <v>5</v>
      </c>
      <c r="F12816" s="23">
        <v>60</v>
      </c>
      <c r="G12816" s="23">
        <v>40</v>
      </c>
      <c r="H12816" s="25">
        <v>6.6048212050000004</v>
      </c>
    </row>
    <row r="12817" spans="1:8">
      <c r="A12817" s="23">
        <v>12814</v>
      </c>
      <c r="B12817" s="23">
        <v>2000</v>
      </c>
      <c r="C12817" s="23">
        <v>0.5</v>
      </c>
      <c r="D12817" s="23">
        <v>1000</v>
      </c>
      <c r="E12817" s="23">
        <v>5</v>
      </c>
      <c r="F12817" s="23">
        <v>60</v>
      </c>
      <c r="G12817" s="23">
        <v>70</v>
      </c>
      <c r="H12817" s="25">
        <v>6.0378017430000002</v>
      </c>
    </row>
    <row r="12818" spans="1:8">
      <c r="A12818" s="23">
        <v>12815</v>
      </c>
      <c r="B12818" s="23">
        <v>2000</v>
      </c>
      <c r="C12818" s="23">
        <v>0.5</v>
      </c>
      <c r="D12818" s="23">
        <v>1000</v>
      </c>
      <c r="E12818" s="23">
        <v>5</v>
      </c>
      <c r="F12818" s="23">
        <v>60</v>
      </c>
      <c r="G12818" s="23">
        <v>100</v>
      </c>
      <c r="H12818" s="25">
        <v>5.634771347</v>
      </c>
    </row>
    <row r="12819" spans="1:8">
      <c r="A12819" s="23">
        <v>12816</v>
      </c>
      <c r="B12819" s="23">
        <v>2000</v>
      </c>
      <c r="C12819" s="23">
        <v>0.5</v>
      </c>
      <c r="D12819" s="23">
        <v>1000</v>
      </c>
      <c r="E12819" s="23">
        <v>10</v>
      </c>
      <c r="F12819" s="23">
        <v>0</v>
      </c>
      <c r="G12819" s="23">
        <v>0</v>
      </c>
      <c r="H12819" s="25">
        <v>16.68658829</v>
      </c>
    </row>
    <row r="12820" spans="1:8">
      <c r="A12820" s="23">
        <v>12817</v>
      </c>
      <c r="B12820" s="23">
        <v>2000</v>
      </c>
      <c r="C12820" s="23">
        <v>0.5</v>
      </c>
      <c r="D12820" s="23">
        <v>1000</v>
      </c>
      <c r="E12820" s="23">
        <v>10</v>
      </c>
      <c r="F12820" s="23">
        <v>0</v>
      </c>
      <c r="G12820" s="23">
        <v>5</v>
      </c>
      <c r="H12820" s="25">
        <v>13.92597771</v>
      </c>
    </row>
    <row r="12821" spans="1:8">
      <c r="A12821" s="23">
        <v>12818</v>
      </c>
      <c r="B12821" s="23">
        <v>2000</v>
      </c>
      <c r="C12821" s="23">
        <v>0.5</v>
      </c>
      <c r="D12821" s="23">
        <v>1000</v>
      </c>
      <c r="E12821" s="23">
        <v>10</v>
      </c>
      <c r="F12821" s="23">
        <v>0</v>
      </c>
      <c r="G12821" s="23">
        <v>10</v>
      </c>
      <c r="H12821" s="25">
        <v>12.76871204</v>
      </c>
    </row>
    <row r="12822" spans="1:8">
      <c r="A12822" s="23">
        <v>12819</v>
      </c>
      <c r="B12822" s="23">
        <v>2000</v>
      </c>
      <c r="C12822" s="23">
        <v>0.5</v>
      </c>
      <c r="D12822" s="23">
        <v>1000</v>
      </c>
      <c r="E12822" s="23">
        <v>10</v>
      </c>
      <c r="F12822" s="23">
        <v>0</v>
      </c>
      <c r="G12822" s="23">
        <v>40</v>
      </c>
      <c r="H12822" s="25">
        <v>10.91824532</v>
      </c>
    </row>
    <row r="12823" spans="1:8">
      <c r="A12823" s="23">
        <v>12820</v>
      </c>
      <c r="B12823" s="23">
        <v>2000</v>
      </c>
      <c r="C12823" s="23">
        <v>0.5</v>
      </c>
      <c r="D12823" s="23">
        <v>1000</v>
      </c>
      <c r="E12823" s="23">
        <v>10</v>
      </c>
      <c r="F12823" s="23">
        <v>0</v>
      </c>
      <c r="G12823" s="23">
        <v>70</v>
      </c>
      <c r="H12823" s="25">
        <v>10.00538826</v>
      </c>
    </row>
    <row r="12824" spans="1:8">
      <c r="A12824" s="23">
        <v>12821</v>
      </c>
      <c r="B12824" s="23">
        <v>2000</v>
      </c>
      <c r="C12824" s="23">
        <v>0.5</v>
      </c>
      <c r="D12824" s="23">
        <v>1000</v>
      </c>
      <c r="E12824" s="23">
        <v>10</v>
      </c>
      <c r="F12824" s="23">
        <v>0</v>
      </c>
      <c r="G12824" s="23">
        <v>100</v>
      </c>
      <c r="H12824" s="25">
        <v>9.3334970469999998</v>
      </c>
    </row>
    <row r="12825" spans="1:8">
      <c r="A12825" s="23">
        <v>12822</v>
      </c>
      <c r="B12825" s="23">
        <v>2000</v>
      </c>
      <c r="C12825" s="23">
        <v>0.5</v>
      </c>
      <c r="D12825" s="23">
        <v>1000</v>
      </c>
      <c r="E12825" s="23">
        <v>10</v>
      </c>
      <c r="F12825" s="23">
        <v>30</v>
      </c>
      <c r="G12825" s="23">
        <v>0</v>
      </c>
      <c r="H12825" s="25">
        <v>15.62991047</v>
      </c>
    </row>
    <row r="12826" spans="1:8">
      <c r="A12826" s="23">
        <v>12823</v>
      </c>
      <c r="B12826" s="23">
        <v>2000</v>
      </c>
      <c r="C12826" s="23">
        <v>0.5</v>
      </c>
      <c r="D12826" s="23">
        <v>1000</v>
      </c>
      <c r="E12826" s="23">
        <v>10</v>
      </c>
      <c r="F12826" s="23">
        <v>30</v>
      </c>
      <c r="G12826" s="23">
        <v>5</v>
      </c>
      <c r="H12826" s="25">
        <v>12.61952591</v>
      </c>
    </row>
    <row r="12827" spans="1:8">
      <c r="A12827" s="23">
        <v>12824</v>
      </c>
      <c r="B12827" s="23">
        <v>2000</v>
      </c>
      <c r="C12827" s="23">
        <v>0.5</v>
      </c>
      <c r="D12827" s="23">
        <v>1000</v>
      </c>
      <c r="E12827" s="23">
        <v>10</v>
      </c>
      <c r="F12827" s="23">
        <v>30</v>
      </c>
      <c r="G12827" s="23">
        <v>10</v>
      </c>
      <c r="H12827" s="25">
        <v>11.61220741</v>
      </c>
    </row>
    <row r="12828" spans="1:8">
      <c r="A12828" s="23">
        <v>12825</v>
      </c>
      <c r="B12828" s="23">
        <v>2000</v>
      </c>
      <c r="C12828" s="23">
        <v>0.5</v>
      </c>
      <c r="D12828" s="23">
        <v>1000</v>
      </c>
      <c r="E12828" s="23">
        <v>10</v>
      </c>
      <c r="F12828" s="23">
        <v>30</v>
      </c>
      <c r="G12828" s="23">
        <v>40</v>
      </c>
      <c r="H12828" s="25">
        <v>10.02217579</v>
      </c>
    </row>
    <row r="12829" spans="1:8">
      <c r="A12829" s="23">
        <v>12826</v>
      </c>
      <c r="B12829" s="23">
        <v>2000</v>
      </c>
      <c r="C12829" s="23">
        <v>0.5</v>
      </c>
      <c r="D12829" s="23">
        <v>1000</v>
      </c>
      <c r="E12829" s="23">
        <v>10</v>
      </c>
      <c r="F12829" s="23">
        <v>30</v>
      </c>
      <c r="G12829" s="23">
        <v>70</v>
      </c>
      <c r="H12829" s="25">
        <v>9.2281723020000008</v>
      </c>
    </row>
    <row r="12830" spans="1:8">
      <c r="A12830" s="23">
        <v>12827</v>
      </c>
      <c r="B12830" s="23">
        <v>2000</v>
      </c>
      <c r="C12830" s="23">
        <v>0.5</v>
      </c>
      <c r="D12830" s="23">
        <v>1000</v>
      </c>
      <c r="E12830" s="23">
        <v>10</v>
      </c>
      <c r="F12830" s="23">
        <v>30</v>
      </c>
      <c r="G12830" s="23">
        <v>100</v>
      </c>
      <c r="H12830" s="25">
        <v>8.6431646349999998</v>
      </c>
    </row>
    <row r="12831" spans="1:8">
      <c r="A12831" s="23">
        <v>12828</v>
      </c>
      <c r="B12831" s="23">
        <v>2000</v>
      </c>
      <c r="C12831" s="23">
        <v>0.5</v>
      </c>
      <c r="D12831" s="23">
        <v>1000</v>
      </c>
      <c r="E12831" s="23">
        <v>10</v>
      </c>
      <c r="F12831" s="23">
        <v>60</v>
      </c>
      <c r="G12831" s="23">
        <v>0</v>
      </c>
      <c r="H12831" s="25">
        <v>11.891971590000001</v>
      </c>
    </row>
    <row r="12832" spans="1:8">
      <c r="A12832" s="23">
        <v>12829</v>
      </c>
      <c r="B12832" s="23">
        <v>2000</v>
      </c>
      <c r="C12832" s="23">
        <v>0.5</v>
      </c>
      <c r="D12832" s="23">
        <v>1000</v>
      </c>
      <c r="E12832" s="23">
        <v>10</v>
      </c>
      <c r="F12832" s="23">
        <v>60</v>
      </c>
      <c r="G12832" s="23">
        <v>5</v>
      </c>
      <c r="H12832" s="25">
        <v>8.9507808690000008</v>
      </c>
    </row>
    <row r="12833" spans="1:8">
      <c r="A12833" s="23">
        <v>12830</v>
      </c>
      <c r="B12833" s="23">
        <v>2000</v>
      </c>
      <c r="C12833" s="23">
        <v>0.5</v>
      </c>
      <c r="D12833" s="23">
        <v>1000</v>
      </c>
      <c r="E12833" s="23">
        <v>10</v>
      </c>
      <c r="F12833" s="23">
        <v>60</v>
      </c>
      <c r="G12833" s="23">
        <v>10</v>
      </c>
      <c r="H12833" s="25">
        <v>8.3636608119999991</v>
      </c>
    </row>
    <row r="12834" spans="1:8">
      <c r="A12834" s="23">
        <v>12831</v>
      </c>
      <c r="B12834" s="23">
        <v>2000</v>
      </c>
      <c r="C12834" s="23">
        <v>0.5</v>
      </c>
      <c r="D12834" s="23">
        <v>1000</v>
      </c>
      <c r="E12834" s="23">
        <v>10</v>
      </c>
      <c r="F12834" s="23">
        <v>60</v>
      </c>
      <c r="G12834" s="23">
        <v>40</v>
      </c>
      <c r="H12834" s="25">
        <v>0</v>
      </c>
    </row>
    <row r="12835" spans="1:8">
      <c r="A12835" s="23">
        <v>12832</v>
      </c>
      <c r="B12835" s="23">
        <v>2000</v>
      </c>
      <c r="C12835" s="23">
        <v>0.5</v>
      </c>
      <c r="D12835" s="23">
        <v>1000</v>
      </c>
      <c r="E12835" s="23">
        <v>10</v>
      </c>
      <c r="F12835" s="23">
        <v>60</v>
      </c>
      <c r="G12835" s="23">
        <v>70</v>
      </c>
      <c r="H12835" s="25">
        <v>0</v>
      </c>
    </row>
    <row r="12836" spans="1:8">
      <c r="A12836" s="23">
        <v>12833</v>
      </c>
      <c r="B12836" s="23">
        <v>2000</v>
      </c>
      <c r="C12836" s="23">
        <v>0.5</v>
      </c>
      <c r="D12836" s="23">
        <v>1000</v>
      </c>
      <c r="E12836" s="23">
        <v>10</v>
      </c>
      <c r="F12836" s="23">
        <v>60</v>
      </c>
      <c r="G12836" s="23">
        <v>100</v>
      </c>
      <c r="H12836" s="25">
        <v>0</v>
      </c>
    </row>
    <row r="12837" spans="1:8">
      <c r="A12837" s="23">
        <v>12834</v>
      </c>
      <c r="B12837" s="23">
        <v>2000</v>
      </c>
      <c r="C12837" s="23">
        <v>0.5</v>
      </c>
      <c r="D12837" s="23">
        <v>1000</v>
      </c>
      <c r="E12837" s="23">
        <v>20</v>
      </c>
      <c r="F12837" s="23">
        <v>0</v>
      </c>
      <c r="G12837" s="23">
        <v>0</v>
      </c>
      <c r="H12837" s="25">
        <v>16.99691773</v>
      </c>
    </row>
    <row r="12838" spans="1:8">
      <c r="A12838" s="23">
        <v>12835</v>
      </c>
      <c r="B12838" s="23">
        <v>2000</v>
      </c>
      <c r="C12838" s="23">
        <v>0.5</v>
      </c>
      <c r="D12838" s="23">
        <v>1000</v>
      </c>
      <c r="E12838" s="23">
        <v>20</v>
      </c>
      <c r="F12838" s="23">
        <v>0</v>
      </c>
      <c r="G12838" s="23">
        <v>5</v>
      </c>
      <c r="H12838" s="25">
        <v>14.29685211</v>
      </c>
    </row>
    <row r="12839" spans="1:8">
      <c r="A12839" s="23">
        <v>12836</v>
      </c>
      <c r="B12839" s="23">
        <v>2000</v>
      </c>
      <c r="C12839" s="23">
        <v>0.5</v>
      </c>
      <c r="D12839" s="23">
        <v>1000</v>
      </c>
      <c r="E12839" s="23">
        <v>20</v>
      </c>
      <c r="F12839" s="23">
        <v>0</v>
      </c>
      <c r="G12839" s="23">
        <v>10</v>
      </c>
      <c r="H12839" s="25">
        <v>13.07116604</v>
      </c>
    </row>
    <row r="12840" spans="1:8">
      <c r="A12840" s="23">
        <v>12837</v>
      </c>
      <c r="B12840" s="23">
        <v>2000</v>
      </c>
      <c r="C12840" s="23">
        <v>0.5</v>
      </c>
      <c r="D12840" s="23">
        <v>1000</v>
      </c>
      <c r="E12840" s="23">
        <v>20</v>
      </c>
      <c r="F12840" s="23">
        <v>0</v>
      </c>
      <c r="G12840" s="23">
        <v>40</v>
      </c>
      <c r="H12840" s="25">
        <v>11.11999512</v>
      </c>
    </row>
    <row r="12841" spans="1:8">
      <c r="A12841" s="23">
        <v>12838</v>
      </c>
      <c r="B12841" s="23">
        <v>2000</v>
      </c>
      <c r="C12841" s="23">
        <v>0.5</v>
      </c>
      <c r="D12841" s="23">
        <v>1000</v>
      </c>
      <c r="E12841" s="23">
        <v>20</v>
      </c>
      <c r="F12841" s="23">
        <v>0</v>
      </c>
      <c r="G12841" s="23">
        <v>70</v>
      </c>
      <c r="H12841" s="25">
        <v>10.16472626</v>
      </c>
    </row>
    <row r="12842" spans="1:8">
      <c r="A12842" s="23">
        <v>12839</v>
      </c>
      <c r="B12842" s="23">
        <v>2000</v>
      </c>
      <c r="C12842" s="23">
        <v>0.5</v>
      </c>
      <c r="D12842" s="23">
        <v>1000</v>
      </c>
      <c r="E12842" s="23">
        <v>20</v>
      </c>
      <c r="F12842" s="23">
        <v>0</v>
      </c>
      <c r="G12842" s="23">
        <v>100</v>
      </c>
      <c r="H12842" s="25">
        <v>9.46486187</v>
      </c>
    </row>
    <row r="12843" spans="1:8">
      <c r="A12843" s="23">
        <v>12840</v>
      </c>
      <c r="B12843" s="23">
        <v>2000</v>
      </c>
      <c r="C12843" s="23">
        <v>0.5</v>
      </c>
      <c r="D12843" s="23">
        <v>1000</v>
      </c>
      <c r="E12843" s="23">
        <v>20</v>
      </c>
      <c r="F12843" s="23">
        <v>30</v>
      </c>
      <c r="G12843" s="23">
        <v>0</v>
      </c>
      <c r="H12843" s="25">
        <v>15.94370174</v>
      </c>
    </row>
    <row r="12844" spans="1:8">
      <c r="A12844" s="23">
        <v>12841</v>
      </c>
      <c r="B12844" s="23">
        <v>2000</v>
      </c>
      <c r="C12844" s="23">
        <v>0.5</v>
      </c>
      <c r="D12844" s="23">
        <v>1000</v>
      </c>
      <c r="E12844" s="23">
        <v>20</v>
      </c>
      <c r="F12844" s="23">
        <v>30</v>
      </c>
      <c r="G12844" s="23">
        <v>5</v>
      </c>
      <c r="H12844" s="25">
        <v>12.91434956</v>
      </c>
    </row>
    <row r="12845" spans="1:8">
      <c r="A12845" s="23">
        <v>12842</v>
      </c>
      <c r="B12845" s="23">
        <v>2000</v>
      </c>
      <c r="C12845" s="23">
        <v>0.5</v>
      </c>
      <c r="D12845" s="23">
        <v>1000</v>
      </c>
      <c r="E12845" s="23">
        <v>20</v>
      </c>
      <c r="F12845" s="23">
        <v>30</v>
      </c>
      <c r="G12845" s="23">
        <v>10</v>
      </c>
      <c r="H12845" s="25">
        <v>11.854171750000001</v>
      </c>
    </row>
    <row r="12846" spans="1:8">
      <c r="A12846" s="23">
        <v>12843</v>
      </c>
      <c r="B12846" s="23">
        <v>2000</v>
      </c>
      <c r="C12846" s="23">
        <v>0.5</v>
      </c>
      <c r="D12846" s="23">
        <v>1000</v>
      </c>
      <c r="E12846" s="23">
        <v>20</v>
      </c>
      <c r="F12846" s="23">
        <v>30</v>
      </c>
      <c r="G12846" s="23">
        <v>40</v>
      </c>
      <c r="H12846" s="25">
        <v>10.1865139</v>
      </c>
    </row>
    <row r="12847" spans="1:8">
      <c r="A12847" s="23">
        <v>12844</v>
      </c>
      <c r="B12847" s="23">
        <v>2000</v>
      </c>
      <c r="C12847" s="23">
        <v>0.5</v>
      </c>
      <c r="D12847" s="23">
        <v>1000</v>
      </c>
      <c r="E12847" s="23">
        <v>20</v>
      </c>
      <c r="F12847" s="23">
        <v>30</v>
      </c>
      <c r="G12847" s="23">
        <v>70</v>
      </c>
      <c r="H12847" s="25">
        <v>9.3590450290000007</v>
      </c>
    </row>
    <row r="12848" spans="1:8">
      <c r="A12848" s="23">
        <v>12845</v>
      </c>
      <c r="B12848" s="23">
        <v>2000</v>
      </c>
      <c r="C12848" s="23">
        <v>0.5</v>
      </c>
      <c r="D12848" s="23">
        <v>1000</v>
      </c>
      <c r="E12848" s="23">
        <v>20</v>
      </c>
      <c r="F12848" s="23">
        <v>30</v>
      </c>
      <c r="G12848" s="23">
        <v>100</v>
      </c>
      <c r="H12848" s="25">
        <v>8.7517395019999995</v>
      </c>
    </row>
    <row r="12849" spans="1:8">
      <c r="A12849" s="23">
        <v>12846</v>
      </c>
      <c r="B12849" s="23">
        <v>2000</v>
      </c>
      <c r="C12849" s="23">
        <v>0.5</v>
      </c>
      <c r="D12849" s="23">
        <v>1000</v>
      </c>
      <c r="E12849" s="23">
        <v>20</v>
      </c>
      <c r="F12849" s="23">
        <v>60</v>
      </c>
      <c r="G12849" s="23">
        <v>0</v>
      </c>
      <c r="H12849" s="25">
        <v>12.058830260000001</v>
      </c>
    </row>
    <row r="12850" spans="1:8">
      <c r="A12850" s="23">
        <v>12847</v>
      </c>
      <c r="B12850" s="23">
        <v>2000</v>
      </c>
      <c r="C12850" s="23">
        <v>0.5</v>
      </c>
      <c r="D12850" s="23">
        <v>1000</v>
      </c>
      <c r="E12850" s="23">
        <v>20</v>
      </c>
      <c r="F12850" s="23">
        <v>60</v>
      </c>
      <c r="G12850" s="23">
        <v>5</v>
      </c>
      <c r="H12850" s="25">
        <v>9.0779294969999995</v>
      </c>
    </row>
    <row r="12851" spans="1:8">
      <c r="A12851" s="23">
        <v>12848</v>
      </c>
      <c r="B12851" s="23">
        <v>2000</v>
      </c>
      <c r="C12851" s="23">
        <v>0.5</v>
      </c>
      <c r="D12851" s="23">
        <v>1000</v>
      </c>
      <c r="E12851" s="23">
        <v>20</v>
      </c>
      <c r="F12851" s="23">
        <v>60</v>
      </c>
      <c r="G12851" s="23">
        <v>10</v>
      </c>
      <c r="H12851" s="25">
        <v>8.4717912670000004</v>
      </c>
    </row>
    <row r="12852" spans="1:8">
      <c r="A12852" s="23">
        <v>12849</v>
      </c>
      <c r="B12852" s="23">
        <v>2000</v>
      </c>
      <c r="C12852" s="23">
        <v>0.5</v>
      </c>
      <c r="D12852" s="23">
        <v>1000</v>
      </c>
      <c r="E12852" s="23">
        <v>20</v>
      </c>
      <c r="F12852" s="23">
        <v>60</v>
      </c>
      <c r="G12852" s="23">
        <v>40</v>
      </c>
      <c r="H12852" s="25">
        <v>0</v>
      </c>
    </row>
    <row r="12853" spans="1:8">
      <c r="A12853" s="23">
        <v>12850</v>
      </c>
      <c r="B12853" s="23">
        <v>2000</v>
      </c>
      <c r="C12853" s="23">
        <v>0.5</v>
      </c>
      <c r="D12853" s="23">
        <v>1000</v>
      </c>
      <c r="E12853" s="23">
        <v>20</v>
      </c>
      <c r="F12853" s="23">
        <v>60</v>
      </c>
      <c r="G12853" s="23">
        <v>70</v>
      </c>
      <c r="H12853" s="25">
        <v>0</v>
      </c>
    </row>
    <row r="12854" spans="1:8">
      <c r="A12854" s="23">
        <v>12851</v>
      </c>
      <c r="B12854" s="23">
        <v>2000</v>
      </c>
      <c r="C12854" s="23">
        <v>0.5</v>
      </c>
      <c r="D12854" s="23">
        <v>1000</v>
      </c>
      <c r="E12854" s="23">
        <v>20</v>
      </c>
      <c r="F12854" s="23">
        <v>60</v>
      </c>
      <c r="G12854" s="23">
        <v>100</v>
      </c>
      <c r="H12854" s="25">
        <v>0</v>
      </c>
    </row>
    <row r="12855" spans="1:8">
      <c r="A12855" s="23">
        <v>12852</v>
      </c>
      <c r="B12855" s="23">
        <v>2000</v>
      </c>
      <c r="C12855" s="23">
        <v>0.5</v>
      </c>
      <c r="D12855" s="23">
        <v>1000</v>
      </c>
      <c r="E12855" s="23">
        <v>50</v>
      </c>
      <c r="F12855" s="23">
        <v>0</v>
      </c>
      <c r="G12855" s="23">
        <v>0</v>
      </c>
      <c r="H12855" s="25">
        <v>17.17613983</v>
      </c>
    </row>
    <row r="12856" spans="1:8">
      <c r="A12856" s="23">
        <v>12853</v>
      </c>
      <c r="B12856" s="23">
        <v>2000</v>
      </c>
      <c r="C12856" s="23">
        <v>0.5</v>
      </c>
      <c r="D12856" s="23">
        <v>1000</v>
      </c>
      <c r="E12856" s="23">
        <v>50</v>
      </c>
      <c r="F12856" s="23">
        <v>0</v>
      </c>
      <c r="G12856" s="23">
        <v>5</v>
      </c>
      <c r="H12856" s="25">
        <v>14.51543236</v>
      </c>
    </row>
    <row r="12857" spans="1:8">
      <c r="A12857" s="23">
        <v>12854</v>
      </c>
      <c r="B12857" s="23">
        <v>2000</v>
      </c>
      <c r="C12857" s="23">
        <v>0.5</v>
      </c>
      <c r="D12857" s="23">
        <v>1000</v>
      </c>
      <c r="E12857" s="23">
        <v>50</v>
      </c>
      <c r="F12857" s="23">
        <v>0</v>
      </c>
      <c r="G12857" s="23">
        <v>10</v>
      </c>
      <c r="H12857" s="25">
        <v>13.24918366</v>
      </c>
    </row>
    <row r="12858" spans="1:8">
      <c r="A12858" s="23">
        <v>12855</v>
      </c>
      <c r="B12858" s="23">
        <v>2000</v>
      </c>
      <c r="C12858" s="23">
        <v>0.5</v>
      </c>
      <c r="D12858" s="23">
        <v>1000</v>
      </c>
      <c r="E12858" s="23">
        <v>50</v>
      </c>
      <c r="F12858" s="23">
        <v>0</v>
      </c>
      <c r="G12858" s="23">
        <v>40</v>
      </c>
      <c r="H12858" s="25">
        <v>11.23857117</v>
      </c>
    </row>
    <row r="12859" spans="1:8">
      <c r="A12859" s="23">
        <v>12856</v>
      </c>
      <c r="B12859" s="23">
        <v>2000</v>
      </c>
      <c r="C12859" s="23">
        <v>0.5</v>
      </c>
      <c r="D12859" s="23">
        <v>1000</v>
      </c>
      <c r="E12859" s="23">
        <v>50</v>
      </c>
      <c r="F12859" s="23">
        <v>0</v>
      </c>
      <c r="G12859" s="23">
        <v>70</v>
      </c>
      <c r="H12859" s="25">
        <v>10.2583971</v>
      </c>
    </row>
    <row r="12860" spans="1:8">
      <c r="A12860" s="23">
        <v>12857</v>
      </c>
      <c r="B12860" s="23">
        <v>2000</v>
      </c>
      <c r="C12860" s="23">
        <v>0.5</v>
      </c>
      <c r="D12860" s="23">
        <v>1000</v>
      </c>
      <c r="E12860" s="23">
        <v>50</v>
      </c>
      <c r="F12860" s="23">
        <v>0</v>
      </c>
      <c r="G12860" s="23">
        <v>100</v>
      </c>
      <c r="H12860" s="25">
        <v>9.5421495440000008</v>
      </c>
    </row>
    <row r="12861" spans="1:8">
      <c r="A12861" s="23">
        <v>12858</v>
      </c>
      <c r="B12861" s="23">
        <v>2000</v>
      </c>
      <c r="C12861" s="23">
        <v>0.5</v>
      </c>
      <c r="D12861" s="23">
        <v>1000</v>
      </c>
      <c r="E12861" s="23">
        <v>50</v>
      </c>
      <c r="F12861" s="23">
        <v>30</v>
      </c>
      <c r="G12861" s="23">
        <v>0</v>
      </c>
      <c r="H12861" s="25">
        <v>16.097326280000001</v>
      </c>
    </row>
    <row r="12862" spans="1:8">
      <c r="A12862" s="23">
        <v>12859</v>
      </c>
      <c r="B12862" s="23">
        <v>2000</v>
      </c>
      <c r="C12862" s="23">
        <v>0.5</v>
      </c>
      <c r="D12862" s="23">
        <v>1000</v>
      </c>
      <c r="E12862" s="23">
        <v>50</v>
      </c>
      <c r="F12862" s="23">
        <v>30</v>
      </c>
      <c r="G12862" s="23">
        <v>5</v>
      </c>
      <c r="H12862" s="25">
        <v>13.0878706</v>
      </c>
    </row>
    <row r="12863" spans="1:8">
      <c r="A12863" s="23">
        <v>12860</v>
      </c>
      <c r="B12863" s="23">
        <v>2000</v>
      </c>
      <c r="C12863" s="23">
        <v>0.5</v>
      </c>
      <c r="D12863" s="23">
        <v>1000</v>
      </c>
      <c r="E12863" s="23">
        <v>50</v>
      </c>
      <c r="F12863" s="23">
        <v>30</v>
      </c>
      <c r="G12863" s="23">
        <v>10</v>
      </c>
      <c r="H12863" s="25">
        <v>11.996516229999999</v>
      </c>
    </row>
    <row r="12864" spans="1:8">
      <c r="A12864" s="23">
        <v>12861</v>
      </c>
      <c r="B12864" s="23">
        <v>2000</v>
      </c>
      <c r="C12864" s="23">
        <v>0.5</v>
      </c>
      <c r="D12864" s="23">
        <v>1000</v>
      </c>
      <c r="E12864" s="23">
        <v>50</v>
      </c>
      <c r="F12864" s="23">
        <v>30</v>
      </c>
      <c r="G12864" s="23">
        <v>40</v>
      </c>
      <c r="H12864" s="25">
        <v>10.28319168</v>
      </c>
    </row>
    <row r="12865" spans="1:8">
      <c r="A12865" s="23">
        <v>12862</v>
      </c>
      <c r="B12865" s="23">
        <v>2000</v>
      </c>
      <c r="C12865" s="23">
        <v>0.5</v>
      </c>
      <c r="D12865" s="23">
        <v>1000</v>
      </c>
      <c r="E12865" s="23">
        <v>50</v>
      </c>
      <c r="F12865" s="23">
        <v>30</v>
      </c>
      <c r="G12865" s="23">
        <v>70</v>
      </c>
      <c r="H12865" s="25">
        <v>9.4361057279999994</v>
      </c>
    </row>
    <row r="12866" spans="1:8">
      <c r="A12866" s="23">
        <v>12863</v>
      </c>
      <c r="B12866" s="23">
        <v>2000</v>
      </c>
      <c r="C12866" s="23">
        <v>0.5</v>
      </c>
      <c r="D12866" s="23">
        <v>1000</v>
      </c>
      <c r="E12866" s="23">
        <v>50</v>
      </c>
      <c r="F12866" s="23">
        <v>30</v>
      </c>
      <c r="G12866" s="23">
        <v>100</v>
      </c>
      <c r="H12866" s="25">
        <v>8.8157529829999994</v>
      </c>
    </row>
    <row r="12867" spans="1:8">
      <c r="A12867" s="23">
        <v>12864</v>
      </c>
      <c r="B12867" s="23">
        <v>2000</v>
      </c>
      <c r="C12867" s="23">
        <v>0.5</v>
      </c>
      <c r="D12867" s="23">
        <v>1000</v>
      </c>
      <c r="E12867" s="23">
        <v>50</v>
      </c>
      <c r="F12867" s="23">
        <v>60</v>
      </c>
      <c r="G12867" s="23">
        <v>0</v>
      </c>
      <c r="H12867" s="25">
        <v>12.155813220000001</v>
      </c>
    </row>
    <row r="12868" spans="1:8">
      <c r="A12868" s="23">
        <v>12865</v>
      </c>
      <c r="B12868" s="23">
        <v>2000</v>
      </c>
      <c r="C12868" s="23">
        <v>0.5</v>
      </c>
      <c r="D12868" s="23">
        <v>1000</v>
      </c>
      <c r="E12868" s="23">
        <v>50</v>
      </c>
      <c r="F12868" s="23">
        <v>60</v>
      </c>
      <c r="G12868" s="23">
        <v>5</v>
      </c>
      <c r="H12868" s="25">
        <v>9.1529369349999996</v>
      </c>
    </row>
    <row r="12869" spans="1:8">
      <c r="A12869" s="23">
        <v>12866</v>
      </c>
      <c r="B12869" s="23">
        <v>2000</v>
      </c>
      <c r="C12869" s="23">
        <v>0.5</v>
      </c>
      <c r="D12869" s="23">
        <v>1000</v>
      </c>
      <c r="E12869" s="23">
        <v>50</v>
      </c>
      <c r="F12869" s="23">
        <v>60</v>
      </c>
      <c r="G12869" s="23">
        <v>10</v>
      </c>
      <c r="H12869" s="25">
        <v>8.5357151029999994</v>
      </c>
    </row>
    <row r="12870" spans="1:8">
      <c r="A12870" s="23">
        <v>12867</v>
      </c>
      <c r="B12870" s="23">
        <v>2000</v>
      </c>
      <c r="C12870" s="23">
        <v>0.5</v>
      </c>
      <c r="D12870" s="23">
        <v>1000</v>
      </c>
      <c r="E12870" s="23">
        <v>50</v>
      </c>
      <c r="F12870" s="23">
        <v>60</v>
      </c>
      <c r="G12870" s="23">
        <v>40</v>
      </c>
      <c r="H12870" s="25">
        <v>0</v>
      </c>
    </row>
    <row r="12871" spans="1:8">
      <c r="A12871" s="23">
        <v>12868</v>
      </c>
      <c r="B12871" s="23">
        <v>2000</v>
      </c>
      <c r="C12871" s="23">
        <v>0.5</v>
      </c>
      <c r="D12871" s="23">
        <v>1000</v>
      </c>
      <c r="E12871" s="23">
        <v>50</v>
      </c>
      <c r="F12871" s="23">
        <v>60</v>
      </c>
      <c r="G12871" s="23">
        <v>70</v>
      </c>
      <c r="H12871" s="25">
        <v>0</v>
      </c>
    </row>
    <row r="12872" spans="1:8">
      <c r="A12872" s="23">
        <v>12869</v>
      </c>
      <c r="B12872" s="23">
        <v>2000</v>
      </c>
      <c r="C12872" s="23">
        <v>0.5</v>
      </c>
      <c r="D12872" s="23">
        <v>1000</v>
      </c>
      <c r="E12872" s="23">
        <v>50</v>
      </c>
      <c r="F12872" s="23">
        <v>60</v>
      </c>
      <c r="G12872" s="23">
        <v>100</v>
      </c>
      <c r="H12872" s="25">
        <v>0</v>
      </c>
    </row>
    <row r="12873" spans="1:8">
      <c r="A12873" s="23">
        <v>12870</v>
      </c>
      <c r="B12873" s="23">
        <v>2000</v>
      </c>
      <c r="C12873" s="23">
        <v>0.5</v>
      </c>
      <c r="D12873" s="23">
        <v>3000</v>
      </c>
      <c r="E12873" s="23">
        <v>1</v>
      </c>
      <c r="F12873" s="23">
        <v>0</v>
      </c>
      <c r="G12873" s="23">
        <v>0</v>
      </c>
      <c r="H12873" s="25">
        <v>14.51869202</v>
      </c>
    </row>
    <row r="12874" spans="1:8">
      <c r="A12874" s="23">
        <v>12871</v>
      </c>
      <c r="B12874" s="23">
        <v>2000</v>
      </c>
      <c r="C12874" s="23">
        <v>0.5</v>
      </c>
      <c r="D12874" s="23">
        <v>3000</v>
      </c>
      <c r="E12874" s="23">
        <v>1</v>
      </c>
      <c r="F12874" s="23">
        <v>0</v>
      </c>
      <c r="G12874" s="23">
        <v>5</v>
      </c>
      <c r="H12874" s="25">
        <v>12.57705975</v>
      </c>
    </row>
    <row r="12875" spans="1:8">
      <c r="A12875" s="23">
        <v>12872</v>
      </c>
      <c r="B12875" s="23">
        <v>2000</v>
      </c>
      <c r="C12875" s="23">
        <v>0.5</v>
      </c>
      <c r="D12875" s="23">
        <v>3000</v>
      </c>
      <c r="E12875" s="23">
        <v>1</v>
      </c>
      <c r="F12875" s="23">
        <v>0</v>
      </c>
      <c r="G12875" s="23">
        <v>10</v>
      </c>
      <c r="H12875" s="25">
        <v>11.78627586</v>
      </c>
    </row>
    <row r="12876" spans="1:8">
      <c r="A12876" s="23">
        <v>12873</v>
      </c>
      <c r="B12876" s="23">
        <v>2000</v>
      </c>
      <c r="C12876" s="23">
        <v>0.5</v>
      </c>
      <c r="D12876" s="23">
        <v>3000</v>
      </c>
      <c r="E12876" s="23">
        <v>1</v>
      </c>
      <c r="F12876" s="23">
        <v>0</v>
      </c>
      <c r="G12876" s="23">
        <v>40</v>
      </c>
      <c r="H12876" s="25">
        <v>10.24886227</v>
      </c>
    </row>
    <row r="12877" spans="1:8">
      <c r="A12877" s="23">
        <v>12874</v>
      </c>
      <c r="B12877" s="23">
        <v>2000</v>
      </c>
      <c r="C12877" s="23">
        <v>0.5</v>
      </c>
      <c r="D12877" s="23">
        <v>3000</v>
      </c>
      <c r="E12877" s="23">
        <v>1</v>
      </c>
      <c r="F12877" s="23">
        <v>0</v>
      </c>
      <c r="G12877" s="23">
        <v>70</v>
      </c>
      <c r="H12877" s="25">
        <v>9.398630142</v>
      </c>
    </row>
    <row r="12878" spans="1:8">
      <c r="A12878" s="23">
        <v>12875</v>
      </c>
      <c r="B12878" s="23">
        <v>2000</v>
      </c>
      <c r="C12878" s="23">
        <v>0.5</v>
      </c>
      <c r="D12878" s="23">
        <v>3000</v>
      </c>
      <c r="E12878" s="23">
        <v>1</v>
      </c>
      <c r="F12878" s="23">
        <v>0</v>
      </c>
      <c r="G12878" s="23">
        <v>100</v>
      </c>
      <c r="H12878" s="25">
        <v>8.7573966980000009</v>
      </c>
    </row>
    <row r="12879" spans="1:8">
      <c r="A12879" s="23">
        <v>12876</v>
      </c>
      <c r="B12879" s="23">
        <v>2000</v>
      </c>
      <c r="C12879" s="23">
        <v>0.5</v>
      </c>
      <c r="D12879" s="23">
        <v>3000</v>
      </c>
      <c r="E12879" s="23">
        <v>1</v>
      </c>
      <c r="F12879" s="23">
        <v>30</v>
      </c>
      <c r="G12879" s="23">
        <v>0</v>
      </c>
      <c r="H12879" s="25">
        <v>13.75967217</v>
      </c>
    </row>
    <row r="12880" spans="1:8">
      <c r="A12880" s="23">
        <v>12877</v>
      </c>
      <c r="B12880" s="23">
        <v>2000</v>
      </c>
      <c r="C12880" s="23">
        <v>0.5</v>
      </c>
      <c r="D12880" s="23">
        <v>3000</v>
      </c>
      <c r="E12880" s="23">
        <v>1</v>
      </c>
      <c r="F12880" s="23">
        <v>30</v>
      </c>
      <c r="G12880" s="23">
        <v>5</v>
      </c>
      <c r="H12880" s="25">
        <v>11.698712349999999</v>
      </c>
    </row>
    <row r="12881" spans="1:8">
      <c r="A12881" s="23">
        <v>12878</v>
      </c>
      <c r="B12881" s="23">
        <v>2000</v>
      </c>
      <c r="C12881" s="23">
        <v>0.5</v>
      </c>
      <c r="D12881" s="23">
        <v>3000</v>
      </c>
      <c r="E12881" s="23">
        <v>1</v>
      </c>
      <c r="F12881" s="23">
        <v>30</v>
      </c>
      <c r="G12881" s="23">
        <v>10</v>
      </c>
      <c r="H12881" s="25">
        <v>10.899645810000001</v>
      </c>
    </row>
    <row r="12882" spans="1:8">
      <c r="A12882" s="23">
        <v>12879</v>
      </c>
      <c r="B12882" s="23">
        <v>2000</v>
      </c>
      <c r="C12882" s="23">
        <v>0.5</v>
      </c>
      <c r="D12882" s="23">
        <v>3000</v>
      </c>
      <c r="E12882" s="23">
        <v>1</v>
      </c>
      <c r="F12882" s="23">
        <v>30</v>
      </c>
      <c r="G12882" s="23">
        <v>40</v>
      </c>
      <c r="H12882" s="25">
        <v>9.3883628849999994</v>
      </c>
    </row>
    <row r="12883" spans="1:8">
      <c r="A12883" s="23">
        <v>12880</v>
      </c>
      <c r="B12883" s="23">
        <v>2000</v>
      </c>
      <c r="C12883" s="23">
        <v>0.5</v>
      </c>
      <c r="D12883" s="23">
        <v>3000</v>
      </c>
      <c r="E12883" s="23">
        <v>1</v>
      </c>
      <c r="F12883" s="23">
        <v>30</v>
      </c>
      <c r="G12883" s="23">
        <v>70</v>
      </c>
      <c r="H12883" s="25">
        <v>8.6011390690000002</v>
      </c>
    </row>
    <row r="12884" spans="1:8">
      <c r="A12884" s="23">
        <v>12881</v>
      </c>
      <c r="B12884" s="23">
        <v>2000</v>
      </c>
      <c r="C12884" s="23">
        <v>0.5</v>
      </c>
      <c r="D12884" s="23">
        <v>3000</v>
      </c>
      <c r="E12884" s="23">
        <v>1</v>
      </c>
      <c r="F12884" s="23">
        <v>30</v>
      </c>
      <c r="G12884" s="23">
        <v>100</v>
      </c>
      <c r="H12884" s="25">
        <v>7.9473433489999996</v>
      </c>
    </row>
    <row r="12885" spans="1:8">
      <c r="A12885" s="23">
        <v>12882</v>
      </c>
      <c r="B12885" s="23">
        <v>2000</v>
      </c>
      <c r="C12885" s="23">
        <v>0.5</v>
      </c>
      <c r="D12885" s="23">
        <v>3000</v>
      </c>
      <c r="E12885" s="23">
        <v>1</v>
      </c>
      <c r="F12885" s="23">
        <v>60</v>
      </c>
      <c r="G12885" s="23">
        <v>0</v>
      </c>
      <c r="H12885" s="25">
        <v>11.05746937</v>
      </c>
    </row>
    <row r="12886" spans="1:8">
      <c r="A12886" s="23">
        <v>12883</v>
      </c>
      <c r="B12886" s="23">
        <v>2000</v>
      </c>
      <c r="C12886" s="23">
        <v>0.5</v>
      </c>
      <c r="D12886" s="23">
        <v>3000</v>
      </c>
      <c r="E12886" s="23">
        <v>1</v>
      </c>
      <c r="F12886" s="23">
        <v>60</v>
      </c>
      <c r="G12886" s="23">
        <v>5</v>
      </c>
      <c r="H12886" s="25">
        <v>8.2420721050000001</v>
      </c>
    </row>
    <row r="12887" spans="1:8">
      <c r="A12887" s="23">
        <v>12884</v>
      </c>
      <c r="B12887" s="23">
        <v>2000</v>
      </c>
      <c r="C12887" s="23">
        <v>0.5</v>
      </c>
      <c r="D12887" s="23">
        <v>3000</v>
      </c>
      <c r="E12887" s="23">
        <v>1</v>
      </c>
      <c r="F12887" s="23">
        <v>60</v>
      </c>
      <c r="G12887" s="23">
        <v>10</v>
      </c>
      <c r="H12887" s="25">
        <v>7.6072311399999997</v>
      </c>
    </row>
    <row r="12888" spans="1:8">
      <c r="A12888" s="23">
        <v>12885</v>
      </c>
      <c r="B12888" s="23">
        <v>2000</v>
      </c>
      <c r="C12888" s="23">
        <v>0.5</v>
      </c>
      <c r="D12888" s="23">
        <v>3000</v>
      </c>
      <c r="E12888" s="23">
        <v>1</v>
      </c>
      <c r="F12888" s="23">
        <v>60</v>
      </c>
      <c r="G12888" s="23">
        <v>40</v>
      </c>
      <c r="H12888" s="25">
        <v>6.6813135150000003</v>
      </c>
    </row>
    <row r="12889" spans="1:8">
      <c r="A12889" s="23">
        <v>12886</v>
      </c>
      <c r="B12889" s="23">
        <v>2000</v>
      </c>
      <c r="C12889" s="23">
        <v>0.5</v>
      </c>
      <c r="D12889" s="23">
        <v>3000</v>
      </c>
      <c r="E12889" s="23">
        <v>1</v>
      </c>
      <c r="F12889" s="23">
        <v>60</v>
      </c>
      <c r="G12889" s="23">
        <v>70</v>
      </c>
      <c r="H12889" s="25">
        <v>5.8079400059999999</v>
      </c>
    </row>
    <row r="12890" spans="1:8">
      <c r="A12890" s="23">
        <v>12887</v>
      </c>
      <c r="B12890" s="23">
        <v>2000</v>
      </c>
      <c r="C12890" s="23">
        <v>0.5</v>
      </c>
      <c r="D12890" s="23">
        <v>3000</v>
      </c>
      <c r="E12890" s="23">
        <v>1</v>
      </c>
      <c r="F12890" s="23">
        <v>60</v>
      </c>
      <c r="G12890" s="23">
        <v>100</v>
      </c>
      <c r="H12890" s="25">
        <v>5.2482147220000002</v>
      </c>
    </row>
    <row r="12891" spans="1:8">
      <c r="A12891" s="23">
        <v>12888</v>
      </c>
      <c r="B12891" s="23">
        <v>2000</v>
      </c>
      <c r="C12891" s="23">
        <v>0.5</v>
      </c>
      <c r="D12891" s="23">
        <v>3000</v>
      </c>
      <c r="E12891" s="23">
        <v>5</v>
      </c>
      <c r="F12891" s="23">
        <v>0</v>
      </c>
      <c r="G12891" s="23">
        <v>0</v>
      </c>
      <c r="H12891" s="25">
        <v>16.866333010000002</v>
      </c>
    </row>
    <row r="12892" spans="1:8">
      <c r="A12892" s="23">
        <v>12889</v>
      </c>
      <c r="B12892" s="23">
        <v>2000</v>
      </c>
      <c r="C12892" s="23">
        <v>0.5</v>
      </c>
      <c r="D12892" s="23">
        <v>3000</v>
      </c>
      <c r="E12892" s="23">
        <v>5</v>
      </c>
      <c r="F12892" s="23">
        <v>0</v>
      </c>
      <c r="G12892" s="23">
        <v>5</v>
      </c>
      <c r="H12892" s="25">
        <v>14.14395332</v>
      </c>
    </row>
    <row r="12893" spans="1:8">
      <c r="A12893" s="23">
        <v>12890</v>
      </c>
      <c r="B12893" s="23">
        <v>2000</v>
      </c>
      <c r="C12893" s="23">
        <v>0.5</v>
      </c>
      <c r="D12893" s="23">
        <v>3000</v>
      </c>
      <c r="E12893" s="23">
        <v>5</v>
      </c>
      <c r="F12893" s="23">
        <v>0</v>
      </c>
      <c r="G12893" s="23">
        <v>10</v>
      </c>
      <c r="H12893" s="25">
        <v>12.94779396</v>
      </c>
    </row>
    <row r="12894" spans="1:8">
      <c r="A12894" s="23">
        <v>12891</v>
      </c>
      <c r="B12894" s="23">
        <v>2000</v>
      </c>
      <c r="C12894" s="23">
        <v>0.5</v>
      </c>
      <c r="D12894" s="23">
        <v>3000</v>
      </c>
      <c r="E12894" s="23">
        <v>5</v>
      </c>
      <c r="F12894" s="23">
        <v>0</v>
      </c>
      <c r="G12894" s="23">
        <v>40</v>
      </c>
      <c r="H12894" s="25">
        <v>11.0394907</v>
      </c>
    </row>
    <row r="12895" spans="1:8">
      <c r="A12895" s="23">
        <v>12892</v>
      </c>
      <c r="B12895" s="23">
        <v>2000</v>
      </c>
      <c r="C12895" s="23">
        <v>0.5</v>
      </c>
      <c r="D12895" s="23">
        <v>3000</v>
      </c>
      <c r="E12895" s="23">
        <v>5</v>
      </c>
      <c r="F12895" s="23">
        <v>0</v>
      </c>
      <c r="G12895" s="23">
        <v>70</v>
      </c>
      <c r="H12895" s="25">
        <v>10.10202408</v>
      </c>
    </row>
    <row r="12896" spans="1:8">
      <c r="A12896" s="23">
        <v>12893</v>
      </c>
      <c r="B12896" s="23">
        <v>2000</v>
      </c>
      <c r="C12896" s="23">
        <v>0.5</v>
      </c>
      <c r="D12896" s="23">
        <v>3000</v>
      </c>
      <c r="E12896" s="23">
        <v>5</v>
      </c>
      <c r="F12896" s="23">
        <v>0</v>
      </c>
      <c r="G12896" s="23">
        <v>100</v>
      </c>
      <c r="H12896" s="25">
        <v>9.4137868880000006</v>
      </c>
    </row>
    <row r="12897" spans="1:8">
      <c r="A12897" s="23">
        <v>12894</v>
      </c>
      <c r="B12897" s="23">
        <v>2000</v>
      </c>
      <c r="C12897" s="23">
        <v>0.5</v>
      </c>
      <c r="D12897" s="23">
        <v>3000</v>
      </c>
      <c r="E12897" s="23">
        <v>5</v>
      </c>
      <c r="F12897" s="23">
        <v>30</v>
      </c>
      <c r="G12897" s="23">
        <v>0</v>
      </c>
      <c r="H12897" s="25">
        <v>15.817574499999999</v>
      </c>
    </row>
    <row r="12898" spans="1:8">
      <c r="A12898" s="23">
        <v>12895</v>
      </c>
      <c r="B12898" s="23">
        <v>2000</v>
      </c>
      <c r="C12898" s="23">
        <v>0.5</v>
      </c>
      <c r="D12898" s="23">
        <v>3000</v>
      </c>
      <c r="E12898" s="23">
        <v>5</v>
      </c>
      <c r="F12898" s="23">
        <v>30</v>
      </c>
      <c r="G12898" s="23">
        <v>5</v>
      </c>
      <c r="H12898" s="25">
        <v>12.7942667</v>
      </c>
    </row>
    <row r="12899" spans="1:8">
      <c r="A12899" s="23">
        <v>12896</v>
      </c>
      <c r="B12899" s="23">
        <v>2000</v>
      </c>
      <c r="C12899" s="23">
        <v>0.5</v>
      </c>
      <c r="D12899" s="23">
        <v>3000</v>
      </c>
      <c r="E12899" s="23">
        <v>5</v>
      </c>
      <c r="F12899" s="23">
        <v>30</v>
      </c>
      <c r="G12899" s="23">
        <v>10</v>
      </c>
      <c r="H12899" s="25">
        <v>11.75671387</v>
      </c>
    </row>
    <row r="12900" spans="1:8">
      <c r="A12900" s="23">
        <v>12897</v>
      </c>
      <c r="B12900" s="23">
        <v>2000</v>
      </c>
      <c r="C12900" s="23">
        <v>0.5</v>
      </c>
      <c r="D12900" s="23">
        <v>3000</v>
      </c>
      <c r="E12900" s="23">
        <v>5</v>
      </c>
      <c r="F12900" s="23">
        <v>30</v>
      </c>
      <c r="G12900" s="23">
        <v>40</v>
      </c>
      <c r="H12900" s="25">
        <v>10.121806149999999</v>
      </c>
    </row>
    <row r="12901" spans="1:8">
      <c r="A12901" s="23">
        <v>12898</v>
      </c>
      <c r="B12901" s="23">
        <v>2000</v>
      </c>
      <c r="C12901" s="23">
        <v>0.5</v>
      </c>
      <c r="D12901" s="23">
        <v>3000</v>
      </c>
      <c r="E12901" s="23">
        <v>5</v>
      </c>
      <c r="F12901" s="23">
        <v>30</v>
      </c>
      <c r="G12901" s="23">
        <v>70</v>
      </c>
      <c r="H12901" s="25">
        <v>9.3082523350000006</v>
      </c>
    </row>
    <row r="12902" spans="1:8">
      <c r="A12902" s="23">
        <v>12899</v>
      </c>
      <c r="B12902" s="23">
        <v>2000</v>
      </c>
      <c r="C12902" s="23">
        <v>0.5</v>
      </c>
      <c r="D12902" s="23">
        <v>3000</v>
      </c>
      <c r="E12902" s="23">
        <v>5</v>
      </c>
      <c r="F12902" s="23">
        <v>30</v>
      </c>
      <c r="G12902" s="23">
        <v>100</v>
      </c>
      <c r="H12902" s="25">
        <v>8.7101249690000007</v>
      </c>
    </row>
    <row r="12903" spans="1:8">
      <c r="A12903" s="23">
        <v>12900</v>
      </c>
      <c r="B12903" s="23">
        <v>2000</v>
      </c>
      <c r="C12903" s="23">
        <v>0.5</v>
      </c>
      <c r="D12903" s="23">
        <v>3000</v>
      </c>
      <c r="E12903" s="23">
        <v>5</v>
      </c>
      <c r="F12903" s="23">
        <v>60</v>
      </c>
      <c r="G12903" s="23">
        <v>0</v>
      </c>
      <c r="H12903" s="25">
        <v>11.991755489999999</v>
      </c>
    </row>
    <row r="12904" spans="1:8">
      <c r="A12904" s="23">
        <v>12901</v>
      </c>
      <c r="B12904" s="23">
        <v>2000</v>
      </c>
      <c r="C12904" s="23">
        <v>0.5</v>
      </c>
      <c r="D12904" s="23">
        <v>3000</v>
      </c>
      <c r="E12904" s="23">
        <v>5</v>
      </c>
      <c r="F12904" s="23">
        <v>60</v>
      </c>
      <c r="G12904" s="23">
        <v>5</v>
      </c>
      <c r="H12904" s="25">
        <v>9.0288324360000001</v>
      </c>
    </row>
    <row r="12905" spans="1:8">
      <c r="A12905" s="23">
        <v>12902</v>
      </c>
      <c r="B12905" s="23">
        <v>2000</v>
      </c>
      <c r="C12905" s="23">
        <v>0.5</v>
      </c>
      <c r="D12905" s="23">
        <v>3000</v>
      </c>
      <c r="E12905" s="23">
        <v>5</v>
      </c>
      <c r="F12905" s="23">
        <v>60</v>
      </c>
      <c r="G12905" s="23">
        <v>10</v>
      </c>
      <c r="H12905" s="25">
        <v>8.4305858610000008</v>
      </c>
    </row>
    <row r="12906" spans="1:8">
      <c r="A12906" s="23">
        <v>12903</v>
      </c>
      <c r="B12906" s="23">
        <v>2000</v>
      </c>
      <c r="C12906" s="23">
        <v>0.5</v>
      </c>
      <c r="D12906" s="23">
        <v>3000</v>
      </c>
      <c r="E12906" s="23">
        <v>5</v>
      </c>
      <c r="F12906" s="23">
        <v>60</v>
      </c>
      <c r="G12906" s="23">
        <v>40</v>
      </c>
      <c r="H12906" s="25">
        <v>0</v>
      </c>
    </row>
    <row r="12907" spans="1:8">
      <c r="A12907" s="23">
        <v>12904</v>
      </c>
      <c r="B12907" s="23">
        <v>2000</v>
      </c>
      <c r="C12907" s="23">
        <v>0.5</v>
      </c>
      <c r="D12907" s="23">
        <v>3000</v>
      </c>
      <c r="E12907" s="23">
        <v>5</v>
      </c>
      <c r="F12907" s="23">
        <v>60</v>
      </c>
      <c r="G12907" s="23">
        <v>70</v>
      </c>
      <c r="H12907" s="25">
        <v>0</v>
      </c>
    </row>
    <row r="12908" spans="1:8">
      <c r="A12908" s="23">
        <v>12905</v>
      </c>
      <c r="B12908" s="23">
        <v>2000</v>
      </c>
      <c r="C12908" s="23">
        <v>0.5</v>
      </c>
      <c r="D12908" s="23">
        <v>3000</v>
      </c>
      <c r="E12908" s="23">
        <v>5</v>
      </c>
      <c r="F12908" s="23">
        <v>60</v>
      </c>
      <c r="G12908" s="23">
        <v>100</v>
      </c>
      <c r="H12908" s="25">
        <v>0</v>
      </c>
    </row>
    <row r="12909" spans="1:8">
      <c r="A12909" s="23">
        <v>12906</v>
      </c>
      <c r="B12909" s="23">
        <v>2000</v>
      </c>
      <c r="C12909" s="23">
        <v>0.5</v>
      </c>
      <c r="D12909" s="23">
        <v>3000</v>
      </c>
      <c r="E12909" s="23">
        <v>10</v>
      </c>
      <c r="F12909" s="23">
        <v>0</v>
      </c>
      <c r="G12909" s="23">
        <v>0</v>
      </c>
      <c r="H12909" s="25">
        <v>17.089782719999999</v>
      </c>
    </row>
    <row r="12910" spans="1:8">
      <c r="A12910" s="23">
        <v>12907</v>
      </c>
      <c r="B12910" s="23">
        <v>2000</v>
      </c>
      <c r="C12910" s="23">
        <v>0.5</v>
      </c>
      <c r="D12910" s="23">
        <v>3000</v>
      </c>
      <c r="E12910" s="23">
        <v>10</v>
      </c>
      <c r="F12910" s="23">
        <v>0</v>
      </c>
      <c r="G12910" s="23">
        <v>5</v>
      </c>
      <c r="H12910" s="25">
        <v>14.41088867</v>
      </c>
    </row>
    <row r="12911" spans="1:8">
      <c r="A12911" s="23">
        <v>12908</v>
      </c>
      <c r="B12911" s="23">
        <v>2000</v>
      </c>
      <c r="C12911" s="23">
        <v>0.5</v>
      </c>
      <c r="D12911" s="23">
        <v>3000</v>
      </c>
      <c r="E12911" s="23">
        <v>10</v>
      </c>
      <c r="F12911" s="23">
        <v>0</v>
      </c>
      <c r="G12911" s="23">
        <v>10</v>
      </c>
      <c r="H12911" s="25">
        <v>13.164396289999999</v>
      </c>
    </row>
    <row r="12912" spans="1:8">
      <c r="A12912" s="23">
        <v>12909</v>
      </c>
      <c r="B12912" s="23">
        <v>2000</v>
      </c>
      <c r="C12912" s="23">
        <v>0.5</v>
      </c>
      <c r="D12912" s="23">
        <v>3000</v>
      </c>
      <c r="E12912" s="23">
        <v>10</v>
      </c>
      <c r="F12912" s="23">
        <v>0</v>
      </c>
      <c r="G12912" s="23">
        <v>40</v>
      </c>
      <c r="H12912" s="25">
        <v>11.18257141</v>
      </c>
    </row>
    <row r="12913" spans="1:8">
      <c r="A12913" s="23">
        <v>12910</v>
      </c>
      <c r="B12913" s="23">
        <v>2000</v>
      </c>
      <c r="C12913" s="23">
        <v>0.5</v>
      </c>
      <c r="D12913" s="23">
        <v>3000</v>
      </c>
      <c r="E12913" s="23">
        <v>10</v>
      </c>
      <c r="F12913" s="23">
        <v>0</v>
      </c>
      <c r="G12913" s="23">
        <v>70</v>
      </c>
      <c r="H12913" s="25">
        <v>10.214387889999999</v>
      </c>
    </row>
    <row r="12914" spans="1:8">
      <c r="A12914" s="23">
        <v>12911</v>
      </c>
      <c r="B12914" s="23">
        <v>2000</v>
      </c>
      <c r="C12914" s="23">
        <v>0.5</v>
      </c>
      <c r="D12914" s="23">
        <v>3000</v>
      </c>
      <c r="E12914" s="23">
        <v>10</v>
      </c>
      <c r="F12914" s="23">
        <v>0</v>
      </c>
      <c r="G12914" s="23">
        <v>100</v>
      </c>
      <c r="H12914" s="25">
        <v>9.5059976580000001</v>
      </c>
    </row>
    <row r="12915" spans="1:8">
      <c r="A12915" s="23">
        <v>12912</v>
      </c>
      <c r="B12915" s="23">
        <v>2000</v>
      </c>
      <c r="C12915" s="23">
        <v>0.5</v>
      </c>
      <c r="D12915" s="23">
        <v>3000</v>
      </c>
      <c r="E12915" s="23">
        <v>10</v>
      </c>
      <c r="F12915" s="23">
        <v>30</v>
      </c>
      <c r="G12915" s="23">
        <v>0</v>
      </c>
      <c r="H12915" s="25">
        <v>16.023761749999998</v>
      </c>
    </row>
    <row r="12916" spans="1:8">
      <c r="A12916" s="23">
        <v>12913</v>
      </c>
      <c r="B12916" s="23">
        <v>2000</v>
      </c>
      <c r="C12916" s="23">
        <v>0.5</v>
      </c>
      <c r="D12916" s="23">
        <v>3000</v>
      </c>
      <c r="E12916" s="23">
        <v>10</v>
      </c>
      <c r="F12916" s="23">
        <v>30</v>
      </c>
      <c r="G12916" s="23">
        <v>5</v>
      </c>
      <c r="H12916" s="25">
        <v>13.005271909999999</v>
      </c>
    </row>
    <row r="12917" spans="1:8">
      <c r="A12917" s="23">
        <v>12914</v>
      </c>
      <c r="B12917" s="23">
        <v>2000</v>
      </c>
      <c r="C12917" s="23">
        <v>0.5</v>
      </c>
      <c r="D12917" s="23">
        <v>3000</v>
      </c>
      <c r="E12917" s="23">
        <v>10</v>
      </c>
      <c r="F12917" s="23">
        <v>30</v>
      </c>
      <c r="G12917" s="23">
        <v>10</v>
      </c>
      <c r="H12917" s="25">
        <v>11.92904854</v>
      </c>
    </row>
    <row r="12918" spans="1:8">
      <c r="A12918" s="23">
        <v>12915</v>
      </c>
      <c r="B12918" s="23">
        <v>2000</v>
      </c>
      <c r="C12918" s="23">
        <v>0.5</v>
      </c>
      <c r="D12918" s="23">
        <v>3000</v>
      </c>
      <c r="E12918" s="23">
        <v>10</v>
      </c>
      <c r="F12918" s="23">
        <v>30</v>
      </c>
      <c r="G12918" s="23">
        <v>40</v>
      </c>
      <c r="H12918" s="25">
        <v>10.237758639999999</v>
      </c>
    </row>
    <row r="12919" spans="1:8">
      <c r="A12919" s="23">
        <v>12916</v>
      </c>
      <c r="B12919" s="23">
        <v>2000</v>
      </c>
      <c r="C12919" s="23">
        <v>0.5</v>
      </c>
      <c r="D12919" s="23">
        <v>3000</v>
      </c>
      <c r="E12919" s="23">
        <v>10</v>
      </c>
      <c r="F12919" s="23">
        <v>30</v>
      </c>
      <c r="G12919" s="23">
        <v>70</v>
      </c>
      <c r="H12919" s="25">
        <v>9.4000816349999994</v>
      </c>
    </row>
    <row r="12920" spans="1:8">
      <c r="A12920" s="23">
        <v>12917</v>
      </c>
      <c r="B12920" s="23">
        <v>2000</v>
      </c>
      <c r="C12920" s="23">
        <v>0.5</v>
      </c>
      <c r="D12920" s="23">
        <v>3000</v>
      </c>
      <c r="E12920" s="23">
        <v>10</v>
      </c>
      <c r="F12920" s="23">
        <v>30</v>
      </c>
      <c r="G12920" s="23">
        <v>100</v>
      </c>
      <c r="H12920" s="25">
        <v>8.7859621049999994</v>
      </c>
    </row>
    <row r="12921" spans="1:8">
      <c r="A12921" s="23">
        <v>12918</v>
      </c>
      <c r="B12921" s="23">
        <v>2000</v>
      </c>
      <c r="C12921" s="23">
        <v>0.5</v>
      </c>
      <c r="D12921" s="23">
        <v>3000</v>
      </c>
      <c r="E12921" s="23">
        <v>10</v>
      </c>
      <c r="F12921" s="23">
        <v>60</v>
      </c>
      <c r="G12921" s="23">
        <v>0</v>
      </c>
      <c r="H12921" s="25">
        <v>12.10991478</v>
      </c>
    </row>
    <row r="12922" spans="1:8">
      <c r="A12922" s="23">
        <v>12919</v>
      </c>
      <c r="B12922" s="23">
        <v>2000</v>
      </c>
      <c r="C12922" s="23">
        <v>0.5</v>
      </c>
      <c r="D12922" s="23">
        <v>3000</v>
      </c>
      <c r="E12922" s="23">
        <v>10</v>
      </c>
      <c r="F12922" s="23">
        <v>60</v>
      </c>
      <c r="G12922" s="23">
        <v>5</v>
      </c>
      <c r="H12922" s="25">
        <v>9.1179332730000002</v>
      </c>
    </row>
    <row r="12923" spans="1:8">
      <c r="A12923" s="23">
        <v>12920</v>
      </c>
      <c r="B12923" s="23">
        <v>2000</v>
      </c>
      <c r="C12923" s="23">
        <v>0.5</v>
      </c>
      <c r="D12923" s="23">
        <v>3000</v>
      </c>
      <c r="E12923" s="23">
        <v>10</v>
      </c>
      <c r="F12923" s="23">
        <v>60</v>
      </c>
      <c r="G12923" s="23">
        <v>10</v>
      </c>
      <c r="H12923" s="25">
        <v>8.5060214999999992</v>
      </c>
    </row>
    <row r="12924" spans="1:8">
      <c r="A12924" s="23">
        <v>12921</v>
      </c>
      <c r="B12924" s="23">
        <v>2000</v>
      </c>
      <c r="C12924" s="23">
        <v>0.5</v>
      </c>
      <c r="D12924" s="23">
        <v>3000</v>
      </c>
      <c r="E12924" s="23">
        <v>10</v>
      </c>
      <c r="F12924" s="23">
        <v>60</v>
      </c>
      <c r="G12924" s="23">
        <v>40</v>
      </c>
      <c r="H12924" s="25">
        <v>0</v>
      </c>
    </row>
    <row r="12925" spans="1:8">
      <c r="A12925" s="23">
        <v>12922</v>
      </c>
      <c r="B12925" s="23">
        <v>2000</v>
      </c>
      <c r="C12925" s="23">
        <v>0.5</v>
      </c>
      <c r="D12925" s="23">
        <v>3000</v>
      </c>
      <c r="E12925" s="23">
        <v>10</v>
      </c>
      <c r="F12925" s="23">
        <v>60</v>
      </c>
      <c r="G12925" s="23">
        <v>70</v>
      </c>
      <c r="H12925" s="25">
        <v>0</v>
      </c>
    </row>
    <row r="12926" spans="1:8">
      <c r="A12926" s="23">
        <v>12923</v>
      </c>
      <c r="B12926" s="23">
        <v>2000</v>
      </c>
      <c r="C12926" s="23">
        <v>0.5</v>
      </c>
      <c r="D12926" s="23">
        <v>3000</v>
      </c>
      <c r="E12926" s="23">
        <v>10</v>
      </c>
      <c r="F12926" s="23">
        <v>60</v>
      </c>
      <c r="G12926" s="23">
        <v>100</v>
      </c>
      <c r="H12926" s="25">
        <v>0</v>
      </c>
    </row>
    <row r="12927" spans="1:8">
      <c r="A12927" s="23">
        <v>12924</v>
      </c>
      <c r="B12927" s="23">
        <v>2000</v>
      </c>
      <c r="C12927" s="23">
        <v>0.5</v>
      </c>
      <c r="D12927" s="23">
        <v>3000</v>
      </c>
      <c r="E12927" s="23">
        <v>20</v>
      </c>
      <c r="F12927" s="23">
        <v>0</v>
      </c>
      <c r="G12927" s="23">
        <v>0</v>
      </c>
      <c r="H12927" s="25">
        <v>17.193809510000001</v>
      </c>
    </row>
    <row r="12928" spans="1:8">
      <c r="A12928" s="23">
        <v>12925</v>
      </c>
      <c r="B12928" s="23">
        <v>2000</v>
      </c>
      <c r="C12928" s="23">
        <v>0.5</v>
      </c>
      <c r="D12928" s="23">
        <v>3000</v>
      </c>
      <c r="E12928" s="23">
        <v>20</v>
      </c>
      <c r="F12928" s="23">
        <v>0</v>
      </c>
      <c r="G12928" s="23">
        <v>5</v>
      </c>
      <c r="H12928" s="25">
        <v>14.537503239999999</v>
      </c>
    </row>
    <row r="12929" spans="1:8">
      <c r="A12929" s="23">
        <v>12926</v>
      </c>
      <c r="B12929" s="23">
        <v>2000</v>
      </c>
      <c r="C12929" s="23">
        <v>0.5</v>
      </c>
      <c r="D12929" s="23">
        <v>3000</v>
      </c>
      <c r="E12929" s="23">
        <v>20</v>
      </c>
      <c r="F12929" s="23">
        <v>0</v>
      </c>
      <c r="G12929" s="23">
        <v>10</v>
      </c>
      <c r="H12929" s="25">
        <v>13.267239569999999</v>
      </c>
    </row>
    <row r="12930" spans="1:8">
      <c r="A12930" s="23">
        <v>12927</v>
      </c>
      <c r="B12930" s="23">
        <v>2000</v>
      </c>
      <c r="C12930" s="23">
        <v>0.5</v>
      </c>
      <c r="D12930" s="23">
        <v>3000</v>
      </c>
      <c r="E12930" s="23">
        <v>20</v>
      </c>
      <c r="F12930" s="23">
        <v>0</v>
      </c>
      <c r="G12930" s="23">
        <v>40</v>
      </c>
      <c r="H12930" s="25">
        <v>11.25071526</v>
      </c>
    </row>
    <row r="12931" spans="1:8">
      <c r="A12931" s="23">
        <v>12928</v>
      </c>
      <c r="B12931" s="23">
        <v>2000</v>
      </c>
      <c r="C12931" s="23">
        <v>0.5</v>
      </c>
      <c r="D12931" s="23">
        <v>3000</v>
      </c>
      <c r="E12931" s="23">
        <v>20</v>
      </c>
      <c r="F12931" s="23">
        <v>0</v>
      </c>
      <c r="G12931" s="23">
        <v>70</v>
      </c>
      <c r="H12931" s="25">
        <v>10.26805306</v>
      </c>
    </row>
    <row r="12932" spans="1:8">
      <c r="A12932" s="23">
        <v>12929</v>
      </c>
      <c r="B12932" s="23">
        <v>2000</v>
      </c>
      <c r="C12932" s="23">
        <v>0.5</v>
      </c>
      <c r="D12932" s="23">
        <v>3000</v>
      </c>
      <c r="E12932" s="23">
        <v>20</v>
      </c>
      <c r="F12932" s="23">
        <v>0</v>
      </c>
      <c r="G12932" s="23">
        <v>100</v>
      </c>
      <c r="H12932" s="25">
        <v>9.5501632690000005</v>
      </c>
    </row>
    <row r="12933" spans="1:8">
      <c r="A12933" s="23">
        <v>12930</v>
      </c>
      <c r="B12933" s="23">
        <v>2000</v>
      </c>
      <c r="C12933" s="23">
        <v>0.5</v>
      </c>
      <c r="D12933" s="23">
        <v>3000</v>
      </c>
      <c r="E12933" s="23">
        <v>20</v>
      </c>
      <c r="F12933" s="23">
        <v>30</v>
      </c>
      <c r="G12933" s="23">
        <v>0</v>
      </c>
      <c r="H12933" s="25">
        <v>16.112627029999999</v>
      </c>
    </row>
    <row r="12934" spans="1:8">
      <c r="A12934" s="23">
        <v>12931</v>
      </c>
      <c r="B12934" s="23">
        <v>2000</v>
      </c>
      <c r="C12934" s="23">
        <v>0.5</v>
      </c>
      <c r="D12934" s="23">
        <v>3000</v>
      </c>
      <c r="E12934" s="23">
        <v>20</v>
      </c>
      <c r="F12934" s="23">
        <v>30</v>
      </c>
      <c r="G12934" s="23">
        <v>5</v>
      </c>
      <c r="H12934" s="25">
        <v>13.10548401</v>
      </c>
    </row>
    <row r="12935" spans="1:8">
      <c r="A12935" s="23">
        <v>12932</v>
      </c>
      <c r="B12935" s="23">
        <v>2000</v>
      </c>
      <c r="C12935" s="23">
        <v>0.5</v>
      </c>
      <c r="D12935" s="23">
        <v>3000</v>
      </c>
      <c r="E12935" s="23">
        <v>20</v>
      </c>
      <c r="F12935" s="23">
        <v>30</v>
      </c>
      <c r="G12935" s="23">
        <v>10</v>
      </c>
      <c r="H12935" s="25">
        <v>12.011037829999999</v>
      </c>
    </row>
    <row r="12936" spans="1:8">
      <c r="A12936" s="23">
        <v>12933</v>
      </c>
      <c r="B12936" s="23">
        <v>2000</v>
      </c>
      <c r="C12936" s="23">
        <v>0.5</v>
      </c>
      <c r="D12936" s="23">
        <v>3000</v>
      </c>
      <c r="E12936" s="23">
        <v>20</v>
      </c>
      <c r="F12936" s="23">
        <v>30</v>
      </c>
      <c r="G12936" s="23">
        <v>40</v>
      </c>
      <c r="H12936" s="25">
        <v>10.293157580000001</v>
      </c>
    </row>
    <row r="12937" spans="1:8">
      <c r="A12937" s="23">
        <v>12934</v>
      </c>
      <c r="B12937" s="23">
        <v>2000</v>
      </c>
      <c r="C12937" s="23">
        <v>0.5</v>
      </c>
      <c r="D12937" s="23">
        <v>3000</v>
      </c>
      <c r="E12937" s="23">
        <v>20</v>
      </c>
      <c r="F12937" s="23">
        <v>30</v>
      </c>
      <c r="G12937" s="23">
        <v>70</v>
      </c>
      <c r="H12937" s="25">
        <v>9.4441051480000002</v>
      </c>
    </row>
    <row r="12938" spans="1:8">
      <c r="A12938" s="23">
        <v>12935</v>
      </c>
      <c r="B12938" s="23">
        <v>2000</v>
      </c>
      <c r="C12938" s="23">
        <v>0.5</v>
      </c>
      <c r="D12938" s="23">
        <v>3000</v>
      </c>
      <c r="E12938" s="23">
        <v>20</v>
      </c>
      <c r="F12938" s="23">
        <v>30</v>
      </c>
      <c r="G12938" s="23">
        <v>100</v>
      </c>
      <c r="H12938" s="25">
        <v>8.822440147</v>
      </c>
    </row>
    <row r="12939" spans="1:8">
      <c r="A12939" s="23">
        <v>12936</v>
      </c>
      <c r="B12939" s="23">
        <v>2000</v>
      </c>
      <c r="C12939" s="23">
        <v>0.5</v>
      </c>
      <c r="D12939" s="23">
        <v>3000</v>
      </c>
      <c r="E12939" s="23">
        <v>20</v>
      </c>
      <c r="F12939" s="23">
        <v>60</v>
      </c>
      <c r="G12939" s="23">
        <v>0</v>
      </c>
      <c r="H12939" s="25">
        <v>12.16565323</v>
      </c>
    </row>
    <row r="12940" spans="1:8">
      <c r="A12940" s="23">
        <v>12937</v>
      </c>
      <c r="B12940" s="23">
        <v>2000</v>
      </c>
      <c r="C12940" s="23">
        <v>0.5</v>
      </c>
      <c r="D12940" s="23">
        <v>3000</v>
      </c>
      <c r="E12940" s="23">
        <v>20</v>
      </c>
      <c r="F12940" s="23">
        <v>60</v>
      </c>
      <c r="G12940" s="23">
        <v>5</v>
      </c>
      <c r="H12940" s="25">
        <v>9.1607475279999999</v>
      </c>
    </row>
    <row r="12941" spans="1:8">
      <c r="A12941" s="23">
        <v>12938</v>
      </c>
      <c r="B12941" s="23">
        <v>2000</v>
      </c>
      <c r="C12941" s="23">
        <v>0.5</v>
      </c>
      <c r="D12941" s="23">
        <v>3000</v>
      </c>
      <c r="E12941" s="23">
        <v>20</v>
      </c>
      <c r="F12941" s="23">
        <v>60</v>
      </c>
      <c r="G12941" s="23">
        <v>10</v>
      </c>
      <c r="H12941" s="25">
        <v>8.5424165730000006</v>
      </c>
    </row>
    <row r="12942" spans="1:8">
      <c r="A12942" s="23">
        <v>12939</v>
      </c>
      <c r="B12942" s="23">
        <v>2000</v>
      </c>
      <c r="C12942" s="23">
        <v>0.5</v>
      </c>
      <c r="D12942" s="23">
        <v>3000</v>
      </c>
      <c r="E12942" s="23">
        <v>20</v>
      </c>
      <c r="F12942" s="23">
        <v>60</v>
      </c>
      <c r="G12942" s="23">
        <v>40</v>
      </c>
      <c r="H12942" s="25">
        <v>0</v>
      </c>
    </row>
    <row r="12943" spans="1:8">
      <c r="A12943" s="23">
        <v>12940</v>
      </c>
      <c r="B12943" s="23">
        <v>2000</v>
      </c>
      <c r="C12943" s="23">
        <v>0.5</v>
      </c>
      <c r="D12943" s="23">
        <v>3000</v>
      </c>
      <c r="E12943" s="23">
        <v>20</v>
      </c>
      <c r="F12943" s="23">
        <v>60</v>
      </c>
      <c r="G12943" s="23">
        <v>70</v>
      </c>
      <c r="H12943" s="25">
        <v>0</v>
      </c>
    </row>
    <row r="12944" spans="1:8">
      <c r="A12944" s="23">
        <v>12941</v>
      </c>
      <c r="B12944" s="23">
        <v>2000</v>
      </c>
      <c r="C12944" s="23">
        <v>0.5</v>
      </c>
      <c r="D12944" s="23">
        <v>3000</v>
      </c>
      <c r="E12944" s="23">
        <v>20</v>
      </c>
      <c r="F12944" s="23">
        <v>60</v>
      </c>
      <c r="G12944" s="23">
        <v>100</v>
      </c>
      <c r="H12944" s="25">
        <v>0</v>
      </c>
    </row>
    <row r="12945" spans="1:8">
      <c r="A12945" s="23">
        <v>12942</v>
      </c>
      <c r="B12945" s="23">
        <v>2000</v>
      </c>
      <c r="C12945" s="23">
        <v>0.5</v>
      </c>
      <c r="D12945" s="23">
        <v>3000</v>
      </c>
      <c r="E12945" s="23">
        <v>50</v>
      </c>
      <c r="F12945" s="23">
        <v>0</v>
      </c>
      <c r="G12945" s="23">
        <v>0</v>
      </c>
      <c r="H12945" s="25">
        <v>17.253582000000002</v>
      </c>
    </row>
    <row r="12946" spans="1:8">
      <c r="A12946" s="23">
        <v>12943</v>
      </c>
      <c r="B12946" s="23">
        <v>2000</v>
      </c>
      <c r="C12946" s="23">
        <v>0.5</v>
      </c>
      <c r="D12946" s="23">
        <v>3000</v>
      </c>
      <c r="E12946" s="23">
        <v>50</v>
      </c>
      <c r="F12946" s="23">
        <v>0</v>
      </c>
      <c r="G12946" s="23">
        <v>5</v>
      </c>
      <c r="H12946" s="25">
        <v>14.61107159</v>
      </c>
    </row>
    <row r="12947" spans="1:8">
      <c r="A12947" s="23">
        <v>12944</v>
      </c>
      <c r="B12947" s="23">
        <v>2000</v>
      </c>
      <c r="C12947" s="23">
        <v>0.5</v>
      </c>
      <c r="D12947" s="23">
        <v>3000</v>
      </c>
      <c r="E12947" s="23">
        <v>50</v>
      </c>
      <c r="F12947" s="23">
        <v>0</v>
      </c>
      <c r="G12947" s="23">
        <v>10</v>
      </c>
      <c r="H12947" s="25">
        <v>13.32705116</v>
      </c>
    </row>
    <row r="12948" spans="1:8">
      <c r="A12948" s="23">
        <v>12945</v>
      </c>
      <c r="B12948" s="23">
        <v>2000</v>
      </c>
      <c r="C12948" s="23">
        <v>0.5</v>
      </c>
      <c r="D12948" s="23">
        <v>3000</v>
      </c>
      <c r="E12948" s="23">
        <v>50</v>
      </c>
      <c r="F12948" s="23">
        <v>0</v>
      </c>
      <c r="G12948" s="23">
        <v>40</v>
      </c>
      <c r="H12948" s="25">
        <v>11.2904377</v>
      </c>
    </row>
    <row r="12949" spans="1:8">
      <c r="A12949" s="23">
        <v>12946</v>
      </c>
      <c r="B12949" s="23">
        <v>2000</v>
      </c>
      <c r="C12949" s="23">
        <v>0.5</v>
      </c>
      <c r="D12949" s="23">
        <v>3000</v>
      </c>
      <c r="E12949" s="23">
        <v>50</v>
      </c>
      <c r="F12949" s="23">
        <v>0</v>
      </c>
      <c r="G12949" s="23">
        <v>70</v>
      </c>
      <c r="H12949" s="25">
        <v>10.29939461</v>
      </c>
    </row>
    <row r="12950" spans="1:8">
      <c r="A12950" s="23">
        <v>12947</v>
      </c>
      <c r="B12950" s="23">
        <v>2000</v>
      </c>
      <c r="C12950" s="23">
        <v>0.5</v>
      </c>
      <c r="D12950" s="23">
        <v>3000</v>
      </c>
      <c r="E12950" s="23">
        <v>50</v>
      </c>
      <c r="F12950" s="23">
        <v>0</v>
      </c>
      <c r="G12950" s="23">
        <v>100</v>
      </c>
      <c r="H12950" s="25">
        <v>9.5760040279999998</v>
      </c>
    </row>
    <row r="12951" spans="1:8">
      <c r="A12951" s="23">
        <v>12948</v>
      </c>
      <c r="B12951" s="23">
        <v>2000</v>
      </c>
      <c r="C12951" s="23">
        <v>0.5</v>
      </c>
      <c r="D12951" s="23">
        <v>3000</v>
      </c>
      <c r="E12951" s="23">
        <v>50</v>
      </c>
      <c r="F12951" s="23">
        <v>30</v>
      </c>
      <c r="G12951" s="23">
        <v>0</v>
      </c>
      <c r="H12951" s="25">
        <v>16.163866039999998</v>
      </c>
    </row>
    <row r="12952" spans="1:8">
      <c r="A12952" s="23">
        <v>12949</v>
      </c>
      <c r="B12952" s="23">
        <v>2000</v>
      </c>
      <c r="C12952" s="23">
        <v>0.5</v>
      </c>
      <c r="D12952" s="23">
        <v>3000</v>
      </c>
      <c r="E12952" s="23">
        <v>50</v>
      </c>
      <c r="F12952" s="23">
        <v>30</v>
      </c>
      <c r="G12952" s="23">
        <v>5</v>
      </c>
      <c r="H12952" s="25">
        <v>13.16377449</v>
      </c>
    </row>
    <row r="12953" spans="1:8">
      <c r="A12953" s="23">
        <v>12950</v>
      </c>
      <c r="B12953" s="23">
        <v>2000</v>
      </c>
      <c r="C12953" s="23">
        <v>0.5</v>
      </c>
      <c r="D12953" s="23">
        <v>3000</v>
      </c>
      <c r="E12953" s="23">
        <v>50</v>
      </c>
      <c r="F12953" s="23">
        <v>30</v>
      </c>
      <c r="G12953" s="23">
        <v>10</v>
      </c>
      <c r="H12953" s="25">
        <v>12.05878925</v>
      </c>
    </row>
    <row r="12954" spans="1:8">
      <c r="A12954" s="23">
        <v>12951</v>
      </c>
      <c r="B12954" s="23">
        <v>2000</v>
      </c>
      <c r="C12954" s="23">
        <v>0.5</v>
      </c>
      <c r="D12954" s="23">
        <v>3000</v>
      </c>
      <c r="E12954" s="23">
        <v>50</v>
      </c>
      <c r="F12954" s="23">
        <v>30</v>
      </c>
      <c r="G12954" s="23">
        <v>40</v>
      </c>
      <c r="H12954" s="25">
        <v>10.32551956</v>
      </c>
    </row>
    <row r="12955" spans="1:8">
      <c r="A12955" s="23">
        <v>12952</v>
      </c>
      <c r="B12955" s="23">
        <v>2000</v>
      </c>
      <c r="C12955" s="23">
        <v>0.5</v>
      </c>
      <c r="D12955" s="23">
        <v>3000</v>
      </c>
      <c r="E12955" s="23">
        <v>50</v>
      </c>
      <c r="F12955" s="23">
        <v>30</v>
      </c>
      <c r="G12955" s="23">
        <v>70</v>
      </c>
      <c r="H12955" s="25">
        <v>9.4698781969999999</v>
      </c>
    </row>
    <row r="12956" spans="1:8">
      <c r="A12956" s="23">
        <v>12953</v>
      </c>
      <c r="B12956" s="23">
        <v>2000</v>
      </c>
      <c r="C12956" s="23">
        <v>0.5</v>
      </c>
      <c r="D12956" s="23">
        <v>3000</v>
      </c>
      <c r="E12956" s="23">
        <v>50</v>
      </c>
      <c r="F12956" s="23">
        <v>30</v>
      </c>
      <c r="G12956" s="23">
        <v>100</v>
      </c>
      <c r="H12956" s="25">
        <v>8.8438367840000005</v>
      </c>
    </row>
    <row r="12957" spans="1:8">
      <c r="A12957" s="23">
        <v>12954</v>
      </c>
      <c r="B12957" s="23">
        <v>2000</v>
      </c>
      <c r="C12957" s="23">
        <v>0.5</v>
      </c>
      <c r="D12957" s="23">
        <v>3000</v>
      </c>
      <c r="E12957" s="23">
        <v>50</v>
      </c>
      <c r="F12957" s="23">
        <v>60</v>
      </c>
      <c r="G12957" s="23">
        <v>0</v>
      </c>
      <c r="H12957" s="25">
        <v>12.19798183</v>
      </c>
    </row>
    <row r="12958" spans="1:8">
      <c r="A12958" s="23">
        <v>12955</v>
      </c>
      <c r="B12958" s="23">
        <v>2000</v>
      </c>
      <c r="C12958" s="23">
        <v>0.5</v>
      </c>
      <c r="D12958" s="23">
        <v>3000</v>
      </c>
      <c r="E12958" s="23">
        <v>50</v>
      </c>
      <c r="F12958" s="23">
        <v>60</v>
      </c>
      <c r="G12958" s="23">
        <v>5</v>
      </c>
      <c r="H12958" s="25">
        <v>9.1858444210000005</v>
      </c>
    </row>
    <row r="12959" spans="1:8">
      <c r="A12959" s="23">
        <v>12956</v>
      </c>
      <c r="B12959" s="23">
        <v>2000</v>
      </c>
      <c r="C12959" s="23">
        <v>0.5</v>
      </c>
      <c r="D12959" s="23">
        <v>3000</v>
      </c>
      <c r="E12959" s="23">
        <v>50</v>
      </c>
      <c r="F12959" s="23">
        <v>60</v>
      </c>
      <c r="G12959" s="23">
        <v>10</v>
      </c>
      <c r="H12959" s="25">
        <v>8.5638027189999999</v>
      </c>
    </row>
    <row r="12960" spans="1:8">
      <c r="A12960" s="23">
        <v>12957</v>
      </c>
      <c r="B12960" s="23">
        <v>2000</v>
      </c>
      <c r="C12960" s="23">
        <v>0.5</v>
      </c>
      <c r="D12960" s="23">
        <v>3000</v>
      </c>
      <c r="E12960" s="23">
        <v>50</v>
      </c>
      <c r="F12960" s="23">
        <v>60</v>
      </c>
      <c r="G12960" s="23">
        <v>40</v>
      </c>
      <c r="H12960" s="25">
        <v>0</v>
      </c>
    </row>
    <row r="12961" spans="1:8">
      <c r="A12961" s="23">
        <v>12958</v>
      </c>
      <c r="B12961" s="23">
        <v>2000</v>
      </c>
      <c r="C12961" s="23">
        <v>0.5</v>
      </c>
      <c r="D12961" s="23">
        <v>3000</v>
      </c>
      <c r="E12961" s="23">
        <v>50</v>
      </c>
      <c r="F12961" s="23">
        <v>60</v>
      </c>
      <c r="G12961" s="23">
        <v>70</v>
      </c>
      <c r="H12961" s="25">
        <v>0</v>
      </c>
    </row>
    <row r="12962" spans="1:8">
      <c r="A12962" s="23">
        <v>12959</v>
      </c>
      <c r="B12962" s="23">
        <v>2000</v>
      </c>
      <c r="C12962" s="23">
        <v>0.5</v>
      </c>
      <c r="D12962" s="23">
        <v>3000</v>
      </c>
      <c r="E12962" s="23">
        <v>50</v>
      </c>
      <c r="F12962" s="23">
        <v>60</v>
      </c>
      <c r="G12962" s="23">
        <v>100</v>
      </c>
      <c r="H12962" s="25">
        <v>0</v>
      </c>
    </row>
    <row r="12963" spans="1:8">
      <c r="A12963" s="23">
        <v>12960</v>
      </c>
      <c r="B12963" s="23">
        <v>2500</v>
      </c>
      <c r="C12963" s="23">
        <v>1</v>
      </c>
      <c r="D12963" s="23">
        <v>10</v>
      </c>
      <c r="E12963" s="23">
        <v>1</v>
      </c>
      <c r="F12963" s="23">
        <v>0</v>
      </c>
      <c r="G12963" s="23">
        <v>0</v>
      </c>
      <c r="H12963" s="25">
        <v>1.4992923739999999</v>
      </c>
    </row>
    <row r="12964" spans="1:8">
      <c r="A12964" s="23">
        <v>12961</v>
      </c>
      <c r="B12964" s="23">
        <v>2500</v>
      </c>
      <c r="C12964" s="23">
        <v>1</v>
      </c>
      <c r="D12964" s="23">
        <v>10</v>
      </c>
      <c r="E12964" s="23">
        <v>1</v>
      </c>
      <c r="F12964" s="23">
        <v>0</v>
      </c>
      <c r="G12964" s="23">
        <v>5</v>
      </c>
      <c r="H12964" s="25">
        <v>0</v>
      </c>
    </row>
    <row r="12965" spans="1:8">
      <c r="A12965" s="23">
        <v>12962</v>
      </c>
      <c r="B12965" s="23">
        <v>2500</v>
      </c>
      <c r="C12965" s="23">
        <v>1</v>
      </c>
      <c r="D12965" s="23">
        <v>10</v>
      </c>
      <c r="E12965" s="23">
        <v>1</v>
      </c>
      <c r="F12965" s="23">
        <v>0</v>
      </c>
      <c r="G12965" s="23">
        <v>10</v>
      </c>
      <c r="H12965" s="25">
        <v>0</v>
      </c>
    </row>
    <row r="12966" spans="1:8">
      <c r="A12966" s="23">
        <v>12963</v>
      </c>
      <c r="B12966" s="23">
        <v>2500</v>
      </c>
      <c r="C12966" s="23">
        <v>1</v>
      </c>
      <c r="D12966" s="23">
        <v>10</v>
      </c>
      <c r="E12966" s="23">
        <v>1</v>
      </c>
      <c r="F12966" s="23">
        <v>0</v>
      </c>
      <c r="G12966" s="23">
        <v>40</v>
      </c>
      <c r="H12966" s="25">
        <v>0</v>
      </c>
    </row>
    <row r="12967" spans="1:8">
      <c r="A12967" s="23">
        <v>12964</v>
      </c>
      <c r="B12967" s="23">
        <v>2500</v>
      </c>
      <c r="C12967" s="23">
        <v>1</v>
      </c>
      <c r="D12967" s="23">
        <v>10</v>
      </c>
      <c r="E12967" s="23">
        <v>1</v>
      </c>
      <c r="F12967" s="23">
        <v>0</v>
      </c>
      <c r="G12967" s="23">
        <v>70</v>
      </c>
      <c r="H12967" s="25">
        <v>0</v>
      </c>
    </row>
    <row r="12968" spans="1:8">
      <c r="A12968" s="23">
        <v>12965</v>
      </c>
      <c r="B12968" s="23">
        <v>2500</v>
      </c>
      <c r="C12968" s="23">
        <v>1</v>
      </c>
      <c r="D12968" s="23">
        <v>10</v>
      </c>
      <c r="E12968" s="23">
        <v>1</v>
      </c>
      <c r="F12968" s="23">
        <v>0</v>
      </c>
      <c r="G12968" s="23">
        <v>100</v>
      </c>
      <c r="H12968" s="25">
        <v>0</v>
      </c>
    </row>
    <row r="12969" spans="1:8">
      <c r="A12969" s="23">
        <v>12966</v>
      </c>
      <c r="B12969" s="23">
        <v>2500</v>
      </c>
      <c r="C12969" s="23">
        <v>1</v>
      </c>
      <c r="D12969" s="23">
        <v>10</v>
      </c>
      <c r="E12969" s="23">
        <v>1</v>
      </c>
      <c r="F12969" s="23">
        <v>30</v>
      </c>
      <c r="G12969" s="23">
        <v>0</v>
      </c>
      <c r="H12969" s="25">
        <v>1.4989434479999999</v>
      </c>
    </row>
    <row r="12970" spans="1:8">
      <c r="A12970" s="23">
        <v>12967</v>
      </c>
      <c r="B12970" s="23">
        <v>2500</v>
      </c>
      <c r="C12970" s="23">
        <v>1</v>
      </c>
      <c r="D12970" s="23">
        <v>10</v>
      </c>
      <c r="E12970" s="23">
        <v>1</v>
      </c>
      <c r="F12970" s="23">
        <v>30</v>
      </c>
      <c r="G12970" s="23">
        <v>5</v>
      </c>
      <c r="H12970" s="25">
        <v>0</v>
      </c>
    </row>
    <row r="12971" spans="1:8">
      <c r="A12971" s="23">
        <v>12968</v>
      </c>
      <c r="B12971" s="23">
        <v>2500</v>
      </c>
      <c r="C12971" s="23">
        <v>1</v>
      </c>
      <c r="D12971" s="23">
        <v>10</v>
      </c>
      <c r="E12971" s="23">
        <v>1</v>
      </c>
      <c r="F12971" s="23">
        <v>30</v>
      </c>
      <c r="G12971" s="23">
        <v>10</v>
      </c>
      <c r="H12971" s="25">
        <v>0</v>
      </c>
    </row>
    <row r="12972" spans="1:8">
      <c r="A12972" s="23">
        <v>12969</v>
      </c>
      <c r="B12972" s="23">
        <v>2500</v>
      </c>
      <c r="C12972" s="23">
        <v>1</v>
      </c>
      <c r="D12972" s="23">
        <v>10</v>
      </c>
      <c r="E12972" s="23">
        <v>1</v>
      </c>
      <c r="F12972" s="23">
        <v>30</v>
      </c>
      <c r="G12972" s="23">
        <v>40</v>
      </c>
      <c r="H12972" s="25">
        <v>0</v>
      </c>
    </row>
    <row r="12973" spans="1:8">
      <c r="A12973" s="23">
        <v>12970</v>
      </c>
      <c r="B12973" s="23">
        <v>2500</v>
      </c>
      <c r="C12973" s="23">
        <v>1</v>
      </c>
      <c r="D12973" s="23">
        <v>10</v>
      </c>
      <c r="E12973" s="23">
        <v>1</v>
      </c>
      <c r="F12973" s="23">
        <v>30</v>
      </c>
      <c r="G12973" s="23">
        <v>70</v>
      </c>
      <c r="H12973" s="25">
        <v>0</v>
      </c>
    </row>
    <row r="12974" spans="1:8">
      <c r="A12974" s="23">
        <v>12971</v>
      </c>
      <c r="B12974" s="23">
        <v>2500</v>
      </c>
      <c r="C12974" s="23">
        <v>1</v>
      </c>
      <c r="D12974" s="23">
        <v>10</v>
      </c>
      <c r="E12974" s="23">
        <v>1</v>
      </c>
      <c r="F12974" s="23">
        <v>30</v>
      </c>
      <c r="G12974" s="23">
        <v>100</v>
      </c>
      <c r="H12974" s="25">
        <v>0</v>
      </c>
    </row>
    <row r="12975" spans="1:8">
      <c r="A12975" s="23">
        <v>12972</v>
      </c>
      <c r="B12975" s="23">
        <v>2500</v>
      </c>
      <c r="C12975" s="23">
        <v>1</v>
      </c>
      <c r="D12975" s="23">
        <v>10</v>
      </c>
      <c r="E12975" s="23">
        <v>1</v>
      </c>
      <c r="F12975" s="23">
        <v>60</v>
      </c>
      <c r="G12975" s="23">
        <v>0</v>
      </c>
      <c r="H12975" s="25">
        <v>1.4971407649999999</v>
      </c>
    </row>
    <row r="12976" spans="1:8">
      <c r="A12976" s="23">
        <v>12973</v>
      </c>
      <c r="B12976" s="23">
        <v>2500</v>
      </c>
      <c r="C12976" s="23">
        <v>1</v>
      </c>
      <c r="D12976" s="23">
        <v>10</v>
      </c>
      <c r="E12976" s="23">
        <v>1</v>
      </c>
      <c r="F12976" s="23">
        <v>60</v>
      </c>
      <c r="G12976" s="23">
        <v>5</v>
      </c>
      <c r="H12976" s="25">
        <v>0</v>
      </c>
    </row>
    <row r="12977" spans="1:8">
      <c r="A12977" s="23">
        <v>12974</v>
      </c>
      <c r="B12977" s="23">
        <v>2500</v>
      </c>
      <c r="C12977" s="23">
        <v>1</v>
      </c>
      <c r="D12977" s="23">
        <v>10</v>
      </c>
      <c r="E12977" s="23">
        <v>1</v>
      </c>
      <c r="F12977" s="23">
        <v>60</v>
      </c>
      <c r="G12977" s="23">
        <v>10</v>
      </c>
      <c r="H12977" s="25">
        <v>0</v>
      </c>
    </row>
    <row r="12978" spans="1:8">
      <c r="A12978" s="23">
        <v>12975</v>
      </c>
      <c r="B12978" s="23">
        <v>2500</v>
      </c>
      <c r="C12978" s="23">
        <v>1</v>
      </c>
      <c r="D12978" s="23">
        <v>10</v>
      </c>
      <c r="E12978" s="23">
        <v>1</v>
      </c>
      <c r="F12978" s="23">
        <v>60</v>
      </c>
      <c r="G12978" s="23">
        <v>40</v>
      </c>
      <c r="H12978" s="25">
        <v>0</v>
      </c>
    </row>
    <row r="12979" spans="1:8">
      <c r="A12979" s="23">
        <v>12976</v>
      </c>
      <c r="B12979" s="23">
        <v>2500</v>
      </c>
      <c r="C12979" s="23">
        <v>1</v>
      </c>
      <c r="D12979" s="23">
        <v>10</v>
      </c>
      <c r="E12979" s="23">
        <v>1</v>
      </c>
      <c r="F12979" s="23">
        <v>60</v>
      </c>
      <c r="G12979" s="23">
        <v>70</v>
      </c>
      <c r="H12979" s="25">
        <v>0</v>
      </c>
    </row>
    <row r="12980" spans="1:8">
      <c r="A12980" s="23">
        <v>12977</v>
      </c>
      <c r="B12980" s="23">
        <v>2500</v>
      </c>
      <c r="C12980" s="23">
        <v>1</v>
      </c>
      <c r="D12980" s="23">
        <v>10</v>
      </c>
      <c r="E12980" s="23">
        <v>1</v>
      </c>
      <c r="F12980" s="23">
        <v>60</v>
      </c>
      <c r="G12980" s="23">
        <v>100</v>
      </c>
      <c r="H12980" s="25">
        <v>0</v>
      </c>
    </row>
    <row r="12981" spans="1:8">
      <c r="A12981" s="23">
        <v>12978</v>
      </c>
      <c r="B12981" s="23">
        <v>2500</v>
      </c>
      <c r="C12981" s="23">
        <v>1</v>
      </c>
      <c r="D12981" s="23">
        <v>10</v>
      </c>
      <c r="E12981" s="23">
        <v>5</v>
      </c>
      <c r="F12981" s="23">
        <v>0</v>
      </c>
      <c r="G12981" s="23">
        <v>0</v>
      </c>
      <c r="H12981" s="25">
        <v>7.2951049799999996</v>
      </c>
    </row>
    <row r="12982" spans="1:8">
      <c r="A12982" s="23">
        <v>12979</v>
      </c>
      <c r="B12982" s="23">
        <v>2500</v>
      </c>
      <c r="C12982" s="23">
        <v>1</v>
      </c>
      <c r="D12982" s="23">
        <v>10</v>
      </c>
      <c r="E12982" s="23">
        <v>5</v>
      </c>
      <c r="F12982" s="23">
        <v>0</v>
      </c>
      <c r="G12982" s="23">
        <v>5</v>
      </c>
      <c r="H12982" s="25">
        <v>6.9525055890000003</v>
      </c>
    </row>
    <row r="12983" spans="1:8">
      <c r="A12983" s="23">
        <v>12980</v>
      </c>
      <c r="B12983" s="23">
        <v>2500</v>
      </c>
      <c r="C12983" s="23">
        <v>1</v>
      </c>
      <c r="D12983" s="23">
        <v>10</v>
      </c>
      <c r="E12983" s="23">
        <v>5</v>
      </c>
      <c r="F12983" s="23">
        <v>0</v>
      </c>
      <c r="G12983" s="23">
        <v>10</v>
      </c>
      <c r="H12983" s="25">
        <v>6.915590763</v>
      </c>
    </row>
    <row r="12984" spans="1:8">
      <c r="A12984" s="23">
        <v>12981</v>
      </c>
      <c r="B12984" s="23">
        <v>2500</v>
      </c>
      <c r="C12984" s="23">
        <v>1</v>
      </c>
      <c r="D12984" s="23">
        <v>10</v>
      </c>
      <c r="E12984" s="23">
        <v>5</v>
      </c>
      <c r="F12984" s="23">
        <v>0</v>
      </c>
      <c r="G12984" s="23">
        <v>40</v>
      </c>
      <c r="H12984" s="25">
        <v>6.8465633390000002</v>
      </c>
    </row>
    <row r="12985" spans="1:8">
      <c r="A12985" s="23">
        <v>12982</v>
      </c>
      <c r="B12985" s="23">
        <v>2500</v>
      </c>
      <c r="C12985" s="23">
        <v>1</v>
      </c>
      <c r="D12985" s="23">
        <v>10</v>
      </c>
      <c r="E12985" s="23">
        <v>5</v>
      </c>
      <c r="F12985" s="23">
        <v>0</v>
      </c>
      <c r="G12985" s="23">
        <v>70</v>
      </c>
      <c r="H12985" s="25">
        <v>6.7991971969999998</v>
      </c>
    </row>
    <row r="12986" spans="1:8">
      <c r="A12986" s="23">
        <v>12983</v>
      </c>
      <c r="B12986" s="23">
        <v>2500</v>
      </c>
      <c r="C12986" s="23">
        <v>1</v>
      </c>
      <c r="D12986" s="23">
        <v>10</v>
      </c>
      <c r="E12986" s="23">
        <v>5</v>
      </c>
      <c r="F12986" s="23">
        <v>0</v>
      </c>
      <c r="G12986" s="23">
        <v>100</v>
      </c>
      <c r="H12986" s="25">
        <v>6.7547345160000001</v>
      </c>
    </row>
    <row r="12987" spans="1:8">
      <c r="A12987" s="23">
        <v>12984</v>
      </c>
      <c r="B12987" s="23">
        <v>2500</v>
      </c>
      <c r="C12987" s="23">
        <v>1</v>
      </c>
      <c r="D12987" s="23">
        <v>10</v>
      </c>
      <c r="E12987" s="23">
        <v>5</v>
      </c>
      <c r="F12987" s="23">
        <v>30</v>
      </c>
      <c r="G12987" s="23">
        <v>0</v>
      </c>
      <c r="H12987" s="25">
        <v>7.2670459750000003</v>
      </c>
    </row>
    <row r="12988" spans="1:8">
      <c r="A12988" s="23">
        <v>12985</v>
      </c>
      <c r="B12988" s="23">
        <v>2500</v>
      </c>
      <c r="C12988" s="23">
        <v>1</v>
      </c>
      <c r="D12988" s="23">
        <v>10</v>
      </c>
      <c r="E12988" s="23">
        <v>5</v>
      </c>
      <c r="F12988" s="23">
        <v>30</v>
      </c>
      <c r="G12988" s="23">
        <v>5</v>
      </c>
      <c r="H12988" s="25">
        <v>6.908609867</v>
      </c>
    </row>
    <row r="12989" spans="1:8">
      <c r="A12989" s="23">
        <v>12986</v>
      </c>
      <c r="B12989" s="23">
        <v>2500</v>
      </c>
      <c r="C12989" s="23">
        <v>1</v>
      </c>
      <c r="D12989" s="23">
        <v>10</v>
      </c>
      <c r="E12989" s="23">
        <v>5</v>
      </c>
      <c r="F12989" s="23">
        <v>30</v>
      </c>
      <c r="G12989" s="23">
        <v>10</v>
      </c>
      <c r="H12989" s="25">
        <v>6.8686132430000004</v>
      </c>
    </row>
    <row r="12990" spans="1:8">
      <c r="A12990" s="23">
        <v>12987</v>
      </c>
      <c r="B12990" s="23">
        <v>2500</v>
      </c>
      <c r="C12990" s="23">
        <v>1</v>
      </c>
      <c r="D12990" s="23">
        <v>10</v>
      </c>
      <c r="E12990" s="23">
        <v>5</v>
      </c>
      <c r="F12990" s="23">
        <v>30</v>
      </c>
      <c r="G12990" s="23">
        <v>40</v>
      </c>
      <c r="H12990" s="25">
        <v>6.7929048539999997</v>
      </c>
    </row>
    <row r="12991" spans="1:8">
      <c r="A12991" s="23">
        <v>12988</v>
      </c>
      <c r="B12991" s="23">
        <v>2500</v>
      </c>
      <c r="C12991" s="23">
        <v>1</v>
      </c>
      <c r="D12991" s="23">
        <v>10</v>
      </c>
      <c r="E12991" s="23">
        <v>5</v>
      </c>
      <c r="F12991" s="23">
        <v>30</v>
      </c>
      <c r="G12991" s="23">
        <v>70</v>
      </c>
      <c r="H12991" s="25">
        <v>6.7403802869999998</v>
      </c>
    </row>
    <row r="12992" spans="1:8">
      <c r="A12992" s="23">
        <v>12989</v>
      </c>
      <c r="B12992" s="23">
        <v>2500</v>
      </c>
      <c r="C12992" s="23">
        <v>1</v>
      </c>
      <c r="D12992" s="23">
        <v>10</v>
      </c>
      <c r="E12992" s="23">
        <v>5</v>
      </c>
      <c r="F12992" s="23">
        <v>30</v>
      </c>
      <c r="G12992" s="23">
        <v>100</v>
      </c>
      <c r="H12992" s="25">
        <v>6.6914629940000001</v>
      </c>
    </row>
    <row r="12993" spans="1:8">
      <c r="A12993" s="23">
        <v>12990</v>
      </c>
      <c r="B12993" s="23">
        <v>2500</v>
      </c>
      <c r="C12993" s="23">
        <v>1</v>
      </c>
      <c r="D12993" s="23">
        <v>10</v>
      </c>
      <c r="E12993" s="23">
        <v>5</v>
      </c>
      <c r="F12993" s="23">
        <v>60</v>
      </c>
      <c r="G12993" s="23">
        <v>0</v>
      </c>
      <c r="H12993" s="25">
        <v>7.1306653019999997</v>
      </c>
    </row>
    <row r="12994" spans="1:8">
      <c r="A12994" s="23">
        <v>12991</v>
      </c>
      <c r="B12994" s="23">
        <v>2500</v>
      </c>
      <c r="C12994" s="23">
        <v>1</v>
      </c>
      <c r="D12994" s="23">
        <v>10</v>
      </c>
      <c r="E12994" s="23">
        <v>5</v>
      </c>
      <c r="F12994" s="23">
        <v>60</v>
      </c>
      <c r="G12994" s="23">
        <v>5</v>
      </c>
      <c r="H12994" s="25">
        <v>6.7049469950000002</v>
      </c>
    </row>
    <row r="12995" spans="1:8">
      <c r="A12995" s="23">
        <v>12992</v>
      </c>
      <c r="B12995" s="23">
        <v>2500</v>
      </c>
      <c r="C12995" s="23">
        <v>1</v>
      </c>
      <c r="D12995" s="23">
        <v>10</v>
      </c>
      <c r="E12995" s="23">
        <v>5</v>
      </c>
      <c r="F12995" s="23">
        <v>60</v>
      </c>
      <c r="G12995" s="23">
        <v>10</v>
      </c>
      <c r="H12995" s="25">
        <v>6.6458086969999997</v>
      </c>
    </row>
    <row r="12996" spans="1:8">
      <c r="A12996" s="23">
        <v>12993</v>
      </c>
      <c r="B12996" s="23">
        <v>2500</v>
      </c>
      <c r="C12996" s="23">
        <v>1</v>
      </c>
      <c r="D12996" s="23">
        <v>10</v>
      </c>
      <c r="E12996" s="23">
        <v>5</v>
      </c>
      <c r="F12996" s="23">
        <v>60</v>
      </c>
      <c r="G12996" s="23">
        <v>40</v>
      </c>
      <c r="H12996" s="25">
        <v>6.5189399720000001</v>
      </c>
    </row>
    <row r="12997" spans="1:8">
      <c r="A12997" s="23">
        <v>12994</v>
      </c>
      <c r="B12997" s="23">
        <v>2500</v>
      </c>
      <c r="C12997" s="23">
        <v>1</v>
      </c>
      <c r="D12997" s="23">
        <v>10</v>
      </c>
      <c r="E12997" s="23">
        <v>5</v>
      </c>
      <c r="F12997" s="23">
        <v>60</v>
      </c>
      <c r="G12997" s="23">
        <v>70</v>
      </c>
      <c r="H12997" s="25">
        <v>6.4310574530000002</v>
      </c>
    </row>
    <row r="12998" spans="1:8">
      <c r="A12998" s="23">
        <v>12995</v>
      </c>
      <c r="B12998" s="23">
        <v>2500</v>
      </c>
      <c r="C12998" s="23">
        <v>1</v>
      </c>
      <c r="D12998" s="23">
        <v>10</v>
      </c>
      <c r="E12998" s="23">
        <v>5</v>
      </c>
      <c r="F12998" s="23">
        <v>60</v>
      </c>
      <c r="G12998" s="23">
        <v>100</v>
      </c>
      <c r="H12998" s="25">
        <v>6.3528089520000002</v>
      </c>
    </row>
    <row r="12999" spans="1:8">
      <c r="A12999" s="23">
        <v>12996</v>
      </c>
      <c r="B12999" s="23">
        <v>2500</v>
      </c>
      <c r="C12999" s="23">
        <v>1</v>
      </c>
      <c r="D12999" s="23">
        <v>10</v>
      </c>
      <c r="E12999" s="23">
        <v>10</v>
      </c>
      <c r="F12999" s="23">
        <v>0</v>
      </c>
      <c r="G12999" s="23">
        <v>0</v>
      </c>
      <c r="H12999" s="25">
        <v>13.62009239</v>
      </c>
    </row>
    <row r="13000" spans="1:8">
      <c r="A13000" s="23">
        <v>12997</v>
      </c>
      <c r="B13000" s="23">
        <v>2500</v>
      </c>
      <c r="C13000" s="23">
        <v>1</v>
      </c>
      <c r="D13000" s="23">
        <v>10</v>
      </c>
      <c r="E13000" s="23">
        <v>10</v>
      </c>
      <c r="F13000" s="23">
        <v>0</v>
      </c>
      <c r="G13000" s="23">
        <v>5</v>
      </c>
      <c r="H13000" s="25">
        <v>13.18796921</v>
      </c>
    </row>
    <row r="13001" spans="1:8">
      <c r="A13001" s="23">
        <v>12998</v>
      </c>
      <c r="B13001" s="23">
        <v>2500</v>
      </c>
      <c r="C13001" s="23">
        <v>1</v>
      </c>
      <c r="D13001" s="23">
        <v>10</v>
      </c>
      <c r="E13001" s="23">
        <v>10</v>
      </c>
      <c r="F13001" s="23">
        <v>0</v>
      </c>
      <c r="G13001" s="23">
        <v>10</v>
      </c>
      <c r="H13001" s="25">
        <v>12.992924690000001</v>
      </c>
    </row>
    <row r="13002" spans="1:8">
      <c r="A13002" s="23">
        <v>12999</v>
      </c>
      <c r="B13002" s="23">
        <v>2500</v>
      </c>
      <c r="C13002" s="23">
        <v>1</v>
      </c>
      <c r="D13002" s="23">
        <v>10</v>
      </c>
      <c r="E13002" s="23">
        <v>10</v>
      </c>
      <c r="F13002" s="23">
        <v>0</v>
      </c>
      <c r="G13002" s="23">
        <v>40</v>
      </c>
      <c r="H13002" s="25">
        <v>12.58870125</v>
      </c>
    </row>
    <row r="13003" spans="1:8">
      <c r="A13003" s="23">
        <v>13000</v>
      </c>
      <c r="B13003" s="23">
        <v>2500</v>
      </c>
      <c r="C13003" s="23">
        <v>1</v>
      </c>
      <c r="D13003" s="23">
        <v>10</v>
      </c>
      <c r="E13003" s="23">
        <v>10</v>
      </c>
      <c r="F13003" s="23">
        <v>0</v>
      </c>
      <c r="G13003" s="23">
        <v>70</v>
      </c>
      <c r="H13003" s="25">
        <v>12.300505640000001</v>
      </c>
    </row>
    <row r="13004" spans="1:8">
      <c r="A13004" s="23">
        <v>13001</v>
      </c>
      <c r="B13004" s="23">
        <v>2500</v>
      </c>
      <c r="C13004" s="23">
        <v>1</v>
      </c>
      <c r="D13004" s="23">
        <v>10</v>
      </c>
      <c r="E13004" s="23">
        <v>10</v>
      </c>
      <c r="F13004" s="23">
        <v>0</v>
      </c>
      <c r="G13004" s="23">
        <v>100</v>
      </c>
      <c r="H13004" s="25">
        <v>12.03997421</v>
      </c>
    </row>
    <row r="13005" spans="1:8">
      <c r="A13005" s="23">
        <v>13002</v>
      </c>
      <c r="B13005" s="23">
        <v>2500</v>
      </c>
      <c r="C13005" s="23">
        <v>1</v>
      </c>
      <c r="D13005" s="23">
        <v>10</v>
      </c>
      <c r="E13005" s="23">
        <v>10</v>
      </c>
      <c r="F13005" s="23">
        <v>30</v>
      </c>
      <c r="G13005" s="23">
        <v>0</v>
      </c>
      <c r="H13005" s="25">
        <v>13.45998573</v>
      </c>
    </row>
    <row r="13006" spans="1:8">
      <c r="A13006" s="23">
        <v>13003</v>
      </c>
      <c r="B13006" s="23">
        <v>2500</v>
      </c>
      <c r="C13006" s="23">
        <v>1</v>
      </c>
      <c r="D13006" s="23">
        <v>10</v>
      </c>
      <c r="E13006" s="23">
        <v>10</v>
      </c>
      <c r="F13006" s="23">
        <v>30</v>
      </c>
      <c r="G13006" s="23">
        <v>5</v>
      </c>
      <c r="H13006" s="25">
        <v>12.966975209999999</v>
      </c>
    </row>
    <row r="13007" spans="1:8">
      <c r="A13007" s="23">
        <v>13004</v>
      </c>
      <c r="B13007" s="23">
        <v>2500</v>
      </c>
      <c r="C13007" s="23">
        <v>1</v>
      </c>
      <c r="D13007" s="23">
        <v>10</v>
      </c>
      <c r="E13007" s="23">
        <v>10</v>
      </c>
      <c r="F13007" s="23">
        <v>30</v>
      </c>
      <c r="G13007" s="23">
        <v>10</v>
      </c>
      <c r="H13007" s="25">
        <v>12.7599287</v>
      </c>
    </row>
    <row r="13008" spans="1:8">
      <c r="A13008" s="23">
        <v>13005</v>
      </c>
      <c r="B13008" s="23">
        <v>2500</v>
      </c>
      <c r="C13008" s="23">
        <v>1</v>
      </c>
      <c r="D13008" s="23">
        <v>10</v>
      </c>
      <c r="E13008" s="23">
        <v>10</v>
      </c>
      <c r="F13008" s="23">
        <v>30</v>
      </c>
      <c r="G13008" s="23">
        <v>40</v>
      </c>
      <c r="H13008" s="25">
        <v>12.322302820000001</v>
      </c>
    </row>
    <row r="13009" spans="1:8">
      <c r="A13009" s="23">
        <v>13006</v>
      </c>
      <c r="B13009" s="23">
        <v>2500</v>
      </c>
      <c r="C13009" s="23">
        <v>1</v>
      </c>
      <c r="D13009" s="23">
        <v>10</v>
      </c>
      <c r="E13009" s="23">
        <v>10</v>
      </c>
      <c r="F13009" s="23">
        <v>30</v>
      </c>
      <c r="G13009" s="23">
        <v>70</v>
      </c>
      <c r="H13009" s="25">
        <v>12.015727999999999</v>
      </c>
    </row>
    <row r="13010" spans="1:8">
      <c r="A13010" s="23">
        <v>13007</v>
      </c>
      <c r="B13010" s="23">
        <v>2500</v>
      </c>
      <c r="C13010" s="23">
        <v>1</v>
      </c>
      <c r="D13010" s="23">
        <v>10</v>
      </c>
      <c r="E13010" s="23">
        <v>10</v>
      </c>
      <c r="F13010" s="23">
        <v>30</v>
      </c>
      <c r="G13010" s="23">
        <v>100</v>
      </c>
      <c r="H13010" s="25">
        <v>11.74860191</v>
      </c>
    </row>
    <row r="13011" spans="1:8">
      <c r="A13011" s="23">
        <v>13008</v>
      </c>
      <c r="B13011" s="23">
        <v>2500</v>
      </c>
      <c r="C13011" s="23">
        <v>1</v>
      </c>
      <c r="D13011" s="23">
        <v>10</v>
      </c>
      <c r="E13011" s="23">
        <v>10</v>
      </c>
      <c r="F13011" s="23">
        <v>60</v>
      </c>
      <c r="G13011" s="23">
        <v>0</v>
      </c>
      <c r="H13011" s="25">
        <v>12.6732502</v>
      </c>
    </row>
    <row r="13012" spans="1:8">
      <c r="A13012" s="23">
        <v>13009</v>
      </c>
      <c r="B13012" s="23">
        <v>2500</v>
      </c>
      <c r="C13012" s="23">
        <v>1</v>
      </c>
      <c r="D13012" s="23">
        <v>10</v>
      </c>
      <c r="E13012" s="23">
        <v>10</v>
      </c>
      <c r="F13012" s="23">
        <v>60</v>
      </c>
      <c r="G13012" s="23">
        <v>5</v>
      </c>
      <c r="H13012" s="25">
        <v>11.923616409999999</v>
      </c>
    </row>
    <row r="13013" spans="1:8">
      <c r="A13013" s="23">
        <v>13010</v>
      </c>
      <c r="B13013" s="23">
        <v>2500</v>
      </c>
      <c r="C13013" s="23">
        <v>1</v>
      </c>
      <c r="D13013" s="23">
        <v>10</v>
      </c>
      <c r="E13013" s="23">
        <v>10</v>
      </c>
      <c r="F13013" s="23">
        <v>60</v>
      </c>
      <c r="G13013" s="23">
        <v>10</v>
      </c>
      <c r="H13013" s="25">
        <v>11.669796939999999</v>
      </c>
    </row>
    <row r="13014" spans="1:8">
      <c r="A13014" s="23">
        <v>13011</v>
      </c>
      <c r="B13014" s="23">
        <v>2500</v>
      </c>
      <c r="C13014" s="23">
        <v>1</v>
      </c>
      <c r="D13014" s="23">
        <v>10</v>
      </c>
      <c r="E13014" s="23">
        <v>10</v>
      </c>
      <c r="F13014" s="23">
        <v>60</v>
      </c>
      <c r="G13014" s="23">
        <v>40</v>
      </c>
      <c r="H13014" s="25">
        <v>11.13542938</v>
      </c>
    </row>
    <row r="13015" spans="1:8">
      <c r="A13015" s="23">
        <v>13012</v>
      </c>
      <c r="B13015" s="23">
        <v>2500</v>
      </c>
      <c r="C13015" s="23">
        <v>1</v>
      </c>
      <c r="D13015" s="23">
        <v>10</v>
      </c>
      <c r="E13015" s="23">
        <v>10</v>
      </c>
      <c r="F13015" s="23">
        <v>60</v>
      </c>
      <c r="G13015" s="23">
        <v>70</v>
      </c>
      <c r="H13015" s="25">
        <v>10.788341519999999</v>
      </c>
    </row>
    <row r="13016" spans="1:8">
      <c r="A13016" s="23">
        <v>13013</v>
      </c>
      <c r="B13016" s="23">
        <v>2500</v>
      </c>
      <c r="C13016" s="23">
        <v>1</v>
      </c>
      <c r="D13016" s="23">
        <v>10</v>
      </c>
      <c r="E13016" s="23">
        <v>10</v>
      </c>
      <c r="F13016" s="23">
        <v>60</v>
      </c>
      <c r="G13016" s="23">
        <v>100</v>
      </c>
      <c r="H13016" s="25">
        <v>10.476751330000001</v>
      </c>
    </row>
    <row r="13017" spans="1:8">
      <c r="A13017" s="23">
        <v>13014</v>
      </c>
      <c r="B13017" s="23">
        <v>2500</v>
      </c>
      <c r="C13017" s="23">
        <v>1</v>
      </c>
      <c r="D13017" s="23">
        <v>10</v>
      </c>
      <c r="E13017" s="23">
        <v>20</v>
      </c>
      <c r="F13017" s="23">
        <v>0</v>
      </c>
      <c r="G13017" s="23">
        <v>0</v>
      </c>
      <c r="H13017" s="25">
        <v>22.413875579999999</v>
      </c>
    </row>
    <row r="13018" spans="1:8">
      <c r="A13018" s="23">
        <v>13015</v>
      </c>
      <c r="B13018" s="23">
        <v>2500</v>
      </c>
      <c r="C13018" s="23">
        <v>1</v>
      </c>
      <c r="D13018" s="23">
        <v>10</v>
      </c>
      <c r="E13018" s="23">
        <v>20</v>
      </c>
      <c r="F13018" s="23">
        <v>0</v>
      </c>
      <c r="G13018" s="23">
        <v>5</v>
      </c>
      <c r="H13018" s="25">
        <v>21.37309265</v>
      </c>
    </row>
    <row r="13019" spans="1:8">
      <c r="A13019" s="23">
        <v>13016</v>
      </c>
      <c r="B13019" s="23">
        <v>2500</v>
      </c>
      <c r="C13019" s="23">
        <v>1</v>
      </c>
      <c r="D13019" s="23">
        <v>10</v>
      </c>
      <c r="E13019" s="23">
        <v>20</v>
      </c>
      <c r="F13019" s="23">
        <v>0</v>
      </c>
      <c r="G13019" s="23">
        <v>10</v>
      </c>
      <c r="H13019" s="25">
        <v>20.811136250000001</v>
      </c>
    </row>
    <row r="13020" spans="1:8">
      <c r="A13020" s="23">
        <v>13017</v>
      </c>
      <c r="B13020" s="23">
        <v>2500</v>
      </c>
      <c r="C13020" s="23">
        <v>1</v>
      </c>
      <c r="D13020" s="23">
        <v>10</v>
      </c>
      <c r="E13020" s="23">
        <v>20</v>
      </c>
      <c r="F13020" s="23">
        <v>0</v>
      </c>
      <c r="G13020" s="23">
        <v>40</v>
      </c>
      <c r="H13020" s="25">
        <v>19.528375629999999</v>
      </c>
    </row>
    <row r="13021" spans="1:8">
      <c r="A13021" s="23">
        <v>13018</v>
      </c>
      <c r="B13021" s="23">
        <v>2500</v>
      </c>
      <c r="C13021" s="23">
        <v>1</v>
      </c>
      <c r="D13021" s="23">
        <v>10</v>
      </c>
      <c r="E13021" s="23">
        <v>20</v>
      </c>
      <c r="F13021" s="23">
        <v>0</v>
      </c>
      <c r="G13021" s="23">
        <v>70</v>
      </c>
      <c r="H13021" s="25">
        <v>18.6878891</v>
      </c>
    </row>
    <row r="13022" spans="1:8">
      <c r="A13022" s="23">
        <v>13019</v>
      </c>
      <c r="B13022" s="23">
        <v>2500</v>
      </c>
      <c r="C13022" s="23">
        <v>1</v>
      </c>
      <c r="D13022" s="23">
        <v>10</v>
      </c>
      <c r="E13022" s="23">
        <v>20</v>
      </c>
      <c r="F13022" s="23">
        <v>0</v>
      </c>
      <c r="G13022" s="23">
        <v>100</v>
      </c>
      <c r="H13022" s="25">
        <v>17.941905980000001</v>
      </c>
    </row>
    <row r="13023" spans="1:8">
      <c r="A13023" s="23">
        <v>13020</v>
      </c>
      <c r="B13023" s="23">
        <v>2500</v>
      </c>
      <c r="C13023" s="23">
        <v>1</v>
      </c>
      <c r="D13023" s="23">
        <v>10</v>
      </c>
      <c r="E13023" s="23">
        <v>20</v>
      </c>
      <c r="F13023" s="23">
        <v>30</v>
      </c>
      <c r="G13023" s="23">
        <v>0</v>
      </c>
      <c r="H13023" s="25">
        <v>21.7938385</v>
      </c>
    </row>
    <row r="13024" spans="1:8">
      <c r="A13024" s="23">
        <v>13021</v>
      </c>
      <c r="B13024" s="23">
        <v>2500</v>
      </c>
      <c r="C13024" s="23">
        <v>1</v>
      </c>
      <c r="D13024" s="23">
        <v>10</v>
      </c>
      <c r="E13024" s="23">
        <v>20</v>
      </c>
      <c r="F13024" s="23">
        <v>30</v>
      </c>
      <c r="G13024" s="23">
        <v>5</v>
      </c>
      <c r="H13024" s="25">
        <v>20.687551500000001</v>
      </c>
    </row>
    <row r="13025" spans="1:8">
      <c r="A13025" s="23">
        <v>13022</v>
      </c>
      <c r="B13025" s="23">
        <v>2500</v>
      </c>
      <c r="C13025" s="23">
        <v>1</v>
      </c>
      <c r="D13025" s="23">
        <v>10</v>
      </c>
      <c r="E13025" s="23">
        <v>20</v>
      </c>
      <c r="F13025" s="23">
        <v>30</v>
      </c>
      <c r="G13025" s="23">
        <v>10</v>
      </c>
      <c r="H13025" s="25">
        <v>20.117961879999999</v>
      </c>
    </row>
    <row r="13026" spans="1:8">
      <c r="A13026" s="23">
        <v>13023</v>
      </c>
      <c r="B13026" s="23">
        <v>2500</v>
      </c>
      <c r="C13026" s="23">
        <v>1</v>
      </c>
      <c r="D13026" s="23">
        <v>10</v>
      </c>
      <c r="E13026" s="23">
        <v>20</v>
      </c>
      <c r="F13026" s="23">
        <v>30</v>
      </c>
      <c r="G13026" s="23">
        <v>40</v>
      </c>
      <c r="H13026" s="25">
        <v>18.800052640000001</v>
      </c>
    </row>
    <row r="13027" spans="1:8">
      <c r="A13027" s="23">
        <v>13024</v>
      </c>
      <c r="B13027" s="23">
        <v>2500</v>
      </c>
      <c r="C13027" s="23">
        <v>1</v>
      </c>
      <c r="D13027" s="23">
        <v>10</v>
      </c>
      <c r="E13027" s="23">
        <v>20</v>
      </c>
      <c r="F13027" s="23">
        <v>30</v>
      </c>
      <c r="G13027" s="23">
        <v>70</v>
      </c>
      <c r="H13027" s="25">
        <v>17.94478226</v>
      </c>
    </row>
    <row r="13028" spans="1:8">
      <c r="A13028" s="23">
        <v>13025</v>
      </c>
      <c r="B13028" s="23">
        <v>2500</v>
      </c>
      <c r="C13028" s="23">
        <v>1</v>
      </c>
      <c r="D13028" s="23">
        <v>10</v>
      </c>
      <c r="E13028" s="23">
        <v>20</v>
      </c>
      <c r="F13028" s="23">
        <v>30</v>
      </c>
      <c r="G13028" s="23">
        <v>100</v>
      </c>
      <c r="H13028" s="25">
        <v>17.19315529</v>
      </c>
    </row>
    <row r="13029" spans="1:8">
      <c r="A13029" s="23">
        <v>13026</v>
      </c>
      <c r="B13029" s="23">
        <v>2500</v>
      </c>
      <c r="C13029" s="23">
        <v>1</v>
      </c>
      <c r="D13029" s="23">
        <v>10</v>
      </c>
      <c r="E13029" s="23">
        <v>20</v>
      </c>
      <c r="F13029" s="23">
        <v>60</v>
      </c>
      <c r="G13029" s="23">
        <v>0</v>
      </c>
      <c r="H13029" s="25">
        <v>19.217010500000001</v>
      </c>
    </row>
    <row r="13030" spans="1:8">
      <c r="A13030" s="23">
        <v>13027</v>
      </c>
      <c r="B13030" s="23">
        <v>2500</v>
      </c>
      <c r="C13030" s="23">
        <v>1</v>
      </c>
      <c r="D13030" s="23">
        <v>10</v>
      </c>
      <c r="E13030" s="23">
        <v>20</v>
      </c>
      <c r="F13030" s="23">
        <v>60</v>
      </c>
      <c r="G13030" s="23">
        <v>5</v>
      </c>
      <c r="H13030" s="25">
        <v>17.79116058</v>
      </c>
    </row>
    <row r="13031" spans="1:8">
      <c r="A13031" s="23">
        <v>13028</v>
      </c>
      <c r="B13031" s="23">
        <v>2500</v>
      </c>
      <c r="C13031" s="23">
        <v>1</v>
      </c>
      <c r="D13031" s="23">
        <v>10</v>
      </c>
      <c r="E13031" s="23">
        <v>20</v>
      </c>
      <c r="F13031" s="23">
        <v>60</v>
      </c>
      <c r="G13031" s="23">
        <v>10</v>
      </c>
      <c r="H13031" s="25">
        <v>17.192237850000001</v>
      </c>
    </row>
    <row r="13032" spans="1:8">
      <c r="A13032" s="23">
        <v>13029</v>
      </c>
      <c r="B13032" s="23">
        <v>2500</v>
      </c>
      <c r="C13032" s="23">
        <v>1</v>
      </c>
      <c r="D13032" s="23">
        <v>10</v>
      </c>
      <c r="E13032" s="23">
        <v>20</v>
      </c>
      <c r="F13032" s="23">
        <v>60</v>
      </c>
      <c r="G13032" s="23">
        <v>40</v>
      </c>
      <c r="H13032" s="25">
        <v>15.879323960000001</v>
      </c>
    </row>
    <row r="13033" spans="1:8">
      <c r="A13033" s="23">
        <v>13030</v>
      </c>
      <c r="B13033" s="23">
        <v>2500</v>
      </c>
      <c r="C13033" s="23">
        <v>1</v>
      </c>
      <c r="D13033" s="23">
        <v>10</v>
      </c>
      <c r="E13033" s="23">
        <v>20</v>
      </c>
      <c r="F13033" s="23">
        <v>60</v>
      </c>
      <c r="G13033" s="23">
        <v>70</v>
      </c>
      <c r="H13033" s="25">
        <v>15.052758219999999</v>
      </c>
    </row>
    <row r="13034" spans="1:8">
      <c r="A13034" s="23">
        <v>13031</v>
      </c>
      <c r="B13034" s="23">
        <v>2500</v>
      </c>
      <c r="C13034" s="23">
        <v>1</v>
      </c>
      <c r="D13034" s="23">
        <v>10</v>
      </c>
      <c r="E13034" s="23">
        <v>20</v>
      </c>
      <c r="F13034" s="23">
        <v>60</v>
      </c>
      <c r="G13034" s="23">
        <v>100</v>
      </c>
      <c r="H13034" s="25">
        <v>14.34039688</v>
      </c>
    </row>
    <row r="13035" spans="1:8">
      <c r="A13035" s="23">
        <v>13032</v>
      </c>
      <c r="B13035" s="23">
        <v>2500</v>
      </c>
      <c r="C13035" s="23">
        <v>1</v>
      </c>
      <c r="D13035" s="23">
        <v>10</v>
      </c>
      <c r="E13035" s="23">
        <v>50</v>
      </c>
      <c r="F13035" s="23">
        <v>0</v>
      </c>
      <c r="G13035" s="23">
        <v>0</v>
      </c>
      <c r="H13035" s="25">
        <v>33.007530209999999</v>
      </c>
    </row>
    <row r="13036" spans="1:8">
      <c r="A13036" s="23">
        <v>13033</v>
      </c>
      <c r="B13036" s="23">
        <v>2500</v>
      </c>
      <c r="C13036" s="23">
        <v>1</v>
      </c>
      <c r="D13036" s="23">
        <v>10</v>
      </c>
      <c r="E13036" s="23">
        <v>50</v>
      </c>
      <c r="F13036" s="23">
        <v>0</v>
      </c>
      <c r="G13036" s="23">
        <v>5</v>
      </c>
      <c r="H13036" s="25">
        <v>30.840972900000001</v>
      </c>
    </row>
    <row r="13037" spans="1:8">
      <c r="A13037" s="23">
        <v>13034</v>
      </c>
      <c r="B13037" s="23">
        <v>2500</v>
      </c>
      <c r="C13037" s="23">
        <v>1</v>
      </c>
      <c r="D13037" s="23">
        <v>10</v>
      </c>
      <c r="E13037" s="23">
        <v>50</v>
      </c>
      <c r="F13037" s="23">
        <v>0</v>
      </c>
      <c r="G13037" s="23">
        <v>10</v>
      </c>
      <c r="H13037" s="25">
        <v>29.641048430000001</v>
      </c>
    </row>
    <row r="13038" spans="1:8">
      <c r="A13038" s="23">
        <v>13035</v>
      </c>
      <c r="B13038" s="23">
        <v>2500</v>
      </c>
      <c r="C13038" s="23">
        <v>1</v>
      </c>
      <c r="D13038" s="23">
        <v>10</v>
      </c>
      <c r="E13038" s="23">
        <v>50</v>
      </c>
      <c r="F13038" s="23">
        <v>0</v>
      </c>
      <c r="G13038" s="23">
        <v>40</v>
      </c>
      <c r="H13038" s="25">
        <v>26.80768204</v>
      </c>
    </row>
    <row r="13039" spans="1:8">
      <c r="A13039" s="23">
        <v>13036</v>
      </c>
      <c r="B13039" s="23">
        <v>2500</v>
      </c>
      <c r="C13039" s="23">
        <v>1</v>
      </c>
      <c r="D13039" s="23">
        <v>10</v>
      </c>
      <c r="E13039" s="23">
        <v>50</v>
      </c>
      <c r="F13039" s="23">
        <v>0</v>
      </c>
      <c r="G13039" s="23">
        <v>70</v>
      </c>
      <c r="H13039" s="25">
        <v>25.081243520000001</v>
      </c>
    </row>
    <row r="13040" spans="1:8">
      <c r="A13040" s="23">
        <v>13037</v>
      </c>
      <c r="B13040" s="23">
        <v>2500</v>
      </c>
      <c r="C13040" s="23">
        <v>1</v>
      </c>
      <c r="D13040" s="23">
        <v>10</v>
      </c>
      <c r="E13040" s="23">
        <v>50</v>
      </c>
      <c r="F13040" s="23">
        <v>0</v>
      </c>
      <c r="G13040" s="23">
        <v>100</v>
      </c>
      <c r="H13040" s="25">
        <v>23.591781619999999</v>
      </c>
    </row>
    <row r="13041" spans="1:8">
      <c r="A13041" s="23">
        <v>13038</v>
      </c>
      <c r="B13041" s="23">
        <v>2500</v>
      </c>
      <c r="C13041" s="23">
        <v>1</v>
      </c>
      <c r="D13041" s="23">
        <v>10</v>
      </c>
      <c r="E13041" s="23">
        <v>50</v>
      </c>
      <c r="F13041" s="23">
        <v>30</v>
      </c>
      <c r="G13041" s="23">
        <v>0</v>
      </c>
      <c r="H13041" s="25">
        <v>31.415454870000001</v>
      </c>
    </row>
    <row r="13042" spans="1:8">
      <c r="A13042" s="23">
        <v>13039</v>
      </c>
      <c r="B13042" s="23">
        <v>2500</v>
      </c>
      <c r="C13042" s="23">
        <v>1</v>
      </c>
      <c r="D13042" s="23">
        <v>10</v>
      </c>
      <c r="E13042" s="23">
        <v>50</v>
      </c>
      <c r="F13042" s="23">
        <v>30</v>
      </c>
      <c r="G13042" s="23">
        <v>5</v>
      </c>
      <c r="H13042" s="25">
        <v>29.249738690000001</v>
      </c>
    </row>
    <row r="13043" spans="1:8">
      <c r="A13043" s="23">
        <v>13040</v>
      </c>
      <c r="B13043" s="23">
        <v>2500</v>
      </c>
      <c r="C13043" s="23">
        <v>1</v>
      </c>
      <c r="D13043" s="23">
        <v>10</v>
      </c>
      <c r="E13043" s="23">
        <v>50</v>
      </c>
      <c r="F13043" s="23">
        <v>30</v>
      </c>
      <c r="G13043" s="23">
        <v>10</v>
      </c>
      <c r="H13043" s="25">
        <v>28.077869419999999</v>
      </c>
    </row>
    <row r="13044" spans="1:8">
      <c r="A13044" s="23">
        <v>13041</v>
      </c>
      <c r="B13044" s="23">
        <v>2500</v>
      </c>
      <c r="C13044" s="23">
        <v>1</v>
      </c>
      <c r="D13044" s="23">
        <v>10</v>
      </c>
      <c r="E13044" s="23">
        <v>50</v>
      </c>
      <c r="F13044" s="23">
        <v>30</v>
      </c>
      <c r="G13044" s="23">
        <v>40</v>
      </c>
      <c r="H13044" s="25">
        <v>25.350894929999999</v>
      </c>
    </row>
    <row r="13045" spans="1:8">
      <c r="A13045" s="23">
        <v>13042</v>
      </c>
      <c r="B13045" s="23">
        <v>2500</v>
      </c>
      <c r="C13045" s="23">
        <v>1</v>
      </c>
      <c r="D13045" s="23">
        <v>10</v>
      </c>
      <c r="E13045" s="23">
        <v>50</v>
      </c>
      <c r="F13045" s="23">
        <v>30</v>
      </c>
      <c r="G13045" s="23">
        <v>70</v>
      </c>
      <c r="H13045" s="25">
        <v>23.654987340000002</v>
      </c>
    </row>
    <row r="13046" spans="1:8">
      <c r="A13046" s="23">
        <v>13043</v>
      </c>
      <c r="B13046" s="23">
        <v>2500</v>
      </c>
      <c r="C13046" s="23">
        <v>1</v>
      </c>
      <c r="D13046" s="23">
        <v>10</v>
      </c>
      <c r="E13046" s="23">
        <v>50</v>
      </c>
      <c r="F13046" s="23">
        <v>30</v>
      </c>
      <c r="G13046" s="23">
        <v>100</v>
      </c>
      <c r="H13046" s="25">
        <v>22.239288330000001</v>
      </c>
    </row>
    <row r="13047" spans="1:8">
      <c r="A13047" s="23">
        <v>13044</v>
      </c>
      <c r="B13047" s="23">
        <v>2500</v>
      </c>
      <c r="C13047" s="23">
        <v>1</v>
      </c>
      <c r="D13047" s="23">
        <v>10</v>
      </c>
      <c r="E13047" s="23">
        <v>50</v>
      </c>
      <c r="F13047" s="23">
        <v>60</v>
      </c>
      <c r="G13047" s="23">
        <v>0</v>
      </c>
      <c r="H13047" s="25">
        <v>25.788599009999999</v>
      </c>
    </row>
    <row r="13048" spans="1:8">
      <c r="A13048" s="23">
        <v>13045</v>
      </c>
      <c r="B13048" s="23">
        <v>2500</v>
      </c>
      <c r="C13048" s="23">
        <v>1</v>
      </c>
      <c r="D13048" s="23">
        <v>10</v>
      </c>
      <c r="E13048" s="23">
        <v>50</v>
      </c>
      <c r="F13048" s="23">
        <v>60</v>
      </c>
      <c r="G13048" s="23">
        <v>5</v>
      </c>
      <c r="H13048" s="25">
        <v>23.423843380000001</v>
      </c>
    </row>
    <row r="13049" spans="1:8">
      <c r="A13049" s="23">
        <v>13046</v>
      </c>
      <c r="B13049" s="23">
        <v>2500</v>
      </c>
      <c r="C13049" s="23">
        <v>1</v>
      </c>
      <c r="D13049" s="23">
        <v>10</v>
      </c>
      <c r="E13049" s="23">
        <v>50</v>
      </c>
      <c r="F13049" s="23">
        <v>60</v>
      </c>
      <c r="G13049" s="23">
        <v>10</v>
      </c>
      <c r="H13049" s="25">
        <v>22.4188385</v>
      </c>
    </row>
    <row r="13050" spans="1:8">
      <c r="A13050" s="23">
        <v>13047</v>
      </c>
      <c r="B13050" s="23">
        <v>2500</v>
      </c>
      <c r="C13050" s="23">
        <v>1</v>
      </c>
      <c r="D13050" s="23">
        <v>10</v>
      </c>
      <c r="E13050" s="23">
        <v>50</v>
      </c>
      <c r="F13050" s="23">
        <v>60</v>
      </c>
      <c r="G13050" s="23">
        <v>40</v>
      </c>
      <c r="H13050" s="25">
        <v>20.109821320000002</v>
      </c>
    </row>
    <row r="13051" spans="1:8">
      <c r="A13051" s="23">
        <v>13048</v>
      </c>
      <c r="B13051" s="23">
        <v>2500</v>
      </c>
      <c r="C13051" s="23">
        <v>1</v>
      </c>
      <c r="D13051" s="23">
        <v>10</v>
      </c>
      <c r="E13051" s="23">
        <v>50</v>
      </c>
      <c r="F13051" s="23">
        <v>60</v>
      </c>
      <c r="G13051" s="23">
        <v>70</v>
      </c>
      <c r="H13051" s="25">
        <v>18.69881058</v>
      </c>
    </row>
    <row r="13052" spans="1:8">
      <c r="A13052" s="23">
        <v>13049</v>
      </c>
      <c r="B13052" s="23">
        <v>2500</v>
      </c>
      <c r="C13052" s="23">
        <v>1</v>
      </c>
      <c r="D13052" s="23">
        <v>10</v>
      </c>
      <c r="E13052" s="23">
        <v>50</v>
      </c>
      <c r="F13052" s="23">
        <v>60</v>
      </c>
      <c r="G13052" s="23">
        <v>100</v>
      </c>
      <c r="H13052" s="25">
        <v>17.546445850000001</v>
      </c>
    </row>
    <row r="13053" spans="1:8">
      <c r="A13053" s="23">
        <v>13050</v>
      </c>
      <c r="B13053" s="23">
        <v>2500</v>
      </c>
      <c r="C13053" s="23">
        <v>1</v>
      </c>
      <c r="D13053" s="23">
        <v>50</v>
      </c>
      <c r="E13053" s="23">
        <v>1</v>
      </c>
      <c r="F13053" s="23">
        <v>0</v>
      </c>
      <c r="G13053" s="23">
        <v>0</v>
      </c>
      <c r="H13053" s="25">
        <v>5.892882824</v>
      </c>
    </row>
    <row r="13054" spans="1:8">
      <c r="A13054" s="23">
        <v>13051</v>
      </c>
      <c r="B13054" s="23">
        <v>2500</v>
      </c>
      <c r="C13054" s="23">
        <v>1</v>
      </c>
      <c r="D13054" s="23">
        <v>50</v>
      </c>
      <c r="E13054" s="23">
        <v>1</v>
      </c>
      <c r="F13054" s="23">
        <v>0</v>
      </c>
      <c r="G13054" s="23">
        <v>5</v>
      </c>
      <c r="H13054" s="25">
        <v>5.6263237000000004</v>
      </c>
    </row>
    <row r="13055" spans="1:8">
      <c r="A13055" s="23">
        <v>13052</v>
      </c>
      <c r="B13055" s="23">
        <v>2500</v>
      </c>
      <c r="C13055" s="23">
        <v>1</v>
      </c>
      <c r="D13055" s="23">
        <v>50</v>
      </c>
      <c r="E13055" s="23">
        <v>1</v>
      </c>
      <c r="F13055" s="23">
        <v>0</v>
      </c>
      <c r="G13055" s="23">
        <v>10</v>
      </c>
      <c r="H13055" s="25">
        <v>5.611153603</v>
      </c>
    </row>
    <row r="13056" spans="1:8">
      <c r="A13056" s="23">
        <v>13053</v>
      </c>
      <c r="B13056" s="23">
        <v>2500</v>
      </c>
      <c r="C13056" s="23">
        <v>1</v>
      </c>
      <c r="D13056" s="23">
        <v>50</v>
      </c>
      <c r="E13056" s="23">
        <v>1</v>
      </c>
      <c r="F13056" s="23">
        <v>0</v>
      </c>
      <c r="G13056" s="23">
        <v>40</v>
      </c>
      <c r="H13056" s="25">
        <v>5.5760979649999998</v>
      </c>
    </row>
    <row r="13057" spans="1:8">
      <c r="A13057" s="23">
        <v>13054</v>
      </c>
      <c r="B13057" s="23">
        <v>2500</v>
      </c>
      <c r="C13057" s="23">
        <v>1</v>
      </c>
      <c r="D13057" s="23">
        <v>50</v>
      </c>
      <c r="E13057" s="23">
        <v>1</v>
      </c>
      <c r="F13057" s="23">
        <v>0</v>
      </c>
      <c r="G13057" s="23">
        <v>70</v>
      </c>
      <c r="H13057" s="25">
        <v>5.5498652460000004</v>
      </c>
    </row>
    <row r="13058" spans="1:8">
      <c r="A13058" s="23">
        <v>13055</v>
      </c>
      <c r="B13058" s="23">
        <v>2500</v>
      </c>
      <c r="C13058" s="23">
        <v>1</v>
      </c>
      <c r="D13058" s="23">
        <v>50</v>
      </c>
      <c r="E13058" s="23">
        <v>1</v>
      </c>
      <c r="F13058" s="23">
        <v>0</v>
      </c>
      <c r="G13058" s="23">
        <v>100</v>
      </c>
      <c r="H13058" s="25">
        <v>5.5251102449999996</v>
      </c>
    </row>
    <row r="13059" spans="1:8">
      <c r="A13059" s="23">
        <v>13056</v>
      </c>
      <c r="B13059" s="23">
        <v>2500</v>
      </c>
      <c r="C13059" s="23">
        <v>1</v>
      </c>
      <c r="D13059" s="23">
        <v>50</v>
      </c>
      <c r="E13059" s="23">
        <v>1</v>
      </c>
      <c r="F13059" s="23">
        <v>30</v>
      </c>
      <c r="G13059" s="23">
        <v>0</v>
      </c>
      <c r="H13059" s="25">
        <v>5.8780193330000001</v>
      </c>
    </row>
    <row r="13060" spans="1:8">
      <c r="A13060" s="23">
        <v>13057</v>
      </c>
      <c r="B13060" s="23">
        <v>2500</v>
      </c>
      <c r="C13060" s="23">
        <v>1</v>
      </c>
      <c r="D13060" s="23">
        <v>50</v>
      </c>
      <c r="E13060" s="23">
        <v>1</v>
      </c>
      <c r="F13060" s="23">
        <v>30</v>
      </c>
      <c r="G13060" s="23">
        <v>5</v>
      </c>
      <c r="H13060" s="25">
        <v>5.6079740520000003</v>
      </c>
    </row>
    <row r="13061" spans="1:8">
      <c r="A13061" s="23">
        <v>13058</v>
      </c>
      <c r="B13061" s="23">
        <v>2500</v>
      </c>
      <c r="C13061" s="23">
        <v>1</v>
      </c>
      <c r="D13061" s="23">
        <v>50</v>
      </c>
      <c r="E13061" s="23">
        <v>1</v>
      </c>
      <c r="F13061" s="23">
        <v>30</v>
      </c>
      <c r="G13061" s="23">
        <v>10</v>
      </c>
      <c r="H13061" s="25">
        <v>5.5871095659999996</v>
      </c>
    </row>
    <row r="13062" spans="1:8">
      <c r="A13062" s="23">
        <v>13059</v>
      </c>
      <c r="B13062" s="23">
        <v>2500</v>
      </c>
      <c r="C13062" s="23">
        <v>1</v>
      </c>
      <c r="D13062" s="23">
        <v>50</v>
      </c>
      <c r="E13062" s="23">
        <v>1</v>
      </c>
      <c r="F13062" s="23">
        <v>30</v>
      </c>
      <c r="G13062" s="23">
        <v>40</v>
      </c>
      <c r="H13062" s="25">
        <v>5.5442438129999996</v>
      </c>
    </row>
    <row r="13063" spans="1:8">
      <c r="A13063" s="23">
        <v>13060</v>
      </c>
      <c r="B13063" s="23">
        <v>2500</v>
      </c>
      <c r="C13063" s="23">
        <v>1</v>
      </c>
      <c r="D13063" s="23">
        <v>50</v>
      </c>
      <c r="E13063" s="23">
        <v>1</v>
      </c>
      <c r="F13063" s="23">
        <v>30</v>
      </c>
      <c r="G13063" s="23">
        <v>70</v>
      </c>
      <c r="H13063" s="25">
        <v>5.5144748689999998</v>
      </c>
    </row>
    <row r="13064" spans="1:8">
      <c r="A13064" s="23">
        <v>13061</v>
      </c>
      <c r="B13064" s="23">
        <v>2500</v>
      </c>
      <c r="C13064" s="23">
        <v>1</v>
      </c>
      <c r="D13064" s="23">
        <v>50</v>
      </c>
      <c r="E13064" s="23">
        <v>1</v>
      </c>
      <c r="F13064" s="23">
        <v>30</v>
      </c>
      <c r="G13064" s="23">
        <v>100</v>
      </c>
      <c r="H13064" s="25">
        <v>5.4865036009999999</v>
      </c>
    </row>
    <row r="13065" spans="1:8">
      <c r="A13065" s="23">
        <v>13062</v>
      </c>
      <c r="B13065" s="23">
        <v>2500</v>
      </c>
      <c r="C13065" s="23">
        <v>1</v>
      </c>
      <c r="D13065" s="23">
        <v>50</v>
      </c>
      <c r="E13065" s="23">
        <v>1</v>
      </c>
      <c r="F13065" s="23">
        <v>60</v>
      </c>
      <c r="G13065" s="23">
        <v>0</v>
      </c>
      <c r="H13065" s="25">
        <v>5.8038902280000002</v>
      </c>
    </row>
    <row r="13066" spans="1:8">
      <c r="A13066" s="23">
        <v>13063</v>
      </c>
      <c r="B13066" s="23">
        <v>2500</v>
      </c>
      <c r="C13066" s="23">
        <v>1</v>
      </c>
      <c r="D13066" s="23">
        <v>50</v>
      </c>
      <c r="E13066" s="23">
        <v>1</v>
      </c>
      <c r="F13066" s="23">
        <v>60</v>
      </c>
      <c r="G13066" s="23">
        <v>5</v>
      </c>
      <c r="H13066" s="25">
        <v>5.4869747159999998</v>
      </c>
    </row>
    <row r="13067" spans="1:8">
      <c r="A13067" s="23">
        <v>13064</v>
      </c>
      <c r="B13067" s="23">
        <v>2500</v>
      </c>
      <c r="C13067" s="23">
        <v>1</v>
      </c>
      <c r="D13067" s="23">
        <v>50</v>
      </c>
      <c r="E13067" s="23">
        <v>1</v>
      </c>
      <c r="F13067" s="23">
        <v>60</v>
      </c>
      <c r="G13067" s="23">
        <v>10</v>
      </c>
      <c r="H13067" s="25">
        <v>5.4519662860000002</v>
      </c>
    </row>
    <row r="13068" spans="1:8">
      <c r="A13068" s="23">
        <v>13065</v>
      </c>
      <c r="B13068" s="23">
        <v>2500</v>
      </c>
      <c r="C13068" s="23">
        <v>1</v>
      </c>
      <c r="D13068" s="23">
        <v>50</v>
      </c>
      <c r="E13068" s="23">
        <v>1</v>
      </c>
      <c r="F13068" s="23">
        <v>60</v>
      </c>
      <c r="G13068" s="23">
        <v>40</v>
      </c>
      <c r="H13068" s="25">
        <v>5.384132385</v>
      </c>
    </row>
    <row r="13069" spans="1:8">
      <c r="A13069" s="23">
        <v>13066</v>
      </c>
      <c r="B13069" s="23">
        <v>2500</v>
      </c>
      <c r="C13069" s="23">
        <v>1</v>
      </c>
      <c r="D13069" s="23">
        <v>50</v>
      </c>
      <c r="E13069" s="23">
        <v>1</v>
      </c>
      <c r="F13069" s="23">
        <v>60</v>
      </c>
      <c r="G13069" s="23">
        <v>70</v>
      </c>
      <c r="H13069" s="25">
        <v>5.3373260499999997</v>
      </c>
    </row>
    <row r="13070" spans="1:8">
      <c r="A13070" s="23">
        <v>13067</v>
      </c>
      <c r="B13070" s="23">
        <v>2500</v>
      </c>
      <c r="C13070" s="23">
        <v>1</v>
      </c>
      <c r="D13070" s="23">
        <v>50</v>
      </c>
      <c r="E13070" s="23">
        <v>1</v>
      </c>
      <c r="F13070" s="23">
        <v>60</v>
      </c>
      <c r="G13070" s="23">
        <v>100</v>
      </c>
      <c r="H13070" s="25">
        <v>5.2958340640000001</v>
      </c>
    </row>
    <row r="13071" spans="1:8">
      <c r="A13071" s="23">
        <v>13068</v>
      </c>
      <c r="B13071" s="23">
        <v>2500</v>
      </c>
      <c r="C13071" s="23">
        <v>1</v>
      </c>
      <c r="D13071" s="23">
        <v>50</v>
      </c>
      <c r="E13071" s="23">
        <v>5</v>
      </c>
      <c r="F13071" s="23">
        <v>0</v>
      </c>
      <c r="G13071" s="23">
        <v>0</v>
      </c>
      <c r="H13071" s="25">
        <v>22.944896700000001</v>
      </c>
    </row>
    <row r="13072" spans="1:8">
      <c r="A13072" s="23">
        <v>13069</v>
      </c>
      <c r="B13072" s="23">
        <v>2500</v>
      </c>
      <c r="C13072" s="23">
        <v>1</v>
      </c>
      <c r="D13072" s="23">
        <v>50</v>
      </c>
      <c r="E13072" s="23">
        <v>5</v>
      </c>
      <c r="F13072" s="23">
        <v>0</v>
      </c>
      <c r="G13072" s="23">
        <v>5</v>
      </c>
      <c r="H13072" s="25">
        <v>21.923122410000001</v>
      </c>
    </row>
    <row r="13073" spans="1:8">
      <c r="A13073" s="23">
        <v>13070</v>
      </c>
      <c r="B13073" s="23">
        <v>2500</v>
      </c>
      <c r="C13073" s="23">
        <v>1</v>
      </c>
      <c r="D13073" s="23">
        <v>50</v>
      </c>
      <c r="E13073" s="23">
        <v>5</v>
      </c>
      <c r="F13073" s="23">
        <v>0</v>
      </c>
      <c r="G13073" s="23">
        <v>10</v>
      </c>
      <c r="H13073" s="25">
        <v>21.38466644</v>
      </c>
    </row>
    <row r="13074" spans="1:8">
      <c r="A13074" s="23">
        <v>13071</v>
      </c>
      <c r="B13074" s="23">
        <v>2500</v>
      </c>
      <c r="C13074" s="23">
        <v>1</v>
      </c>
      <c r="D13074" s="23">
        <v>50</v>
      </c>
      <c r="E13074" s="23">
        <v>5</v>
      </c>
      <c r="F13074" s="23">
        <v>0</v>
      </c>
      <c r="G13074" s="23">
        <v>40</v>
      </c>
      <c r="H13074" s="25">
        <v>20.093297960000001</v>
      </c>
    </row>
    <row r="13075" spans="1:8">
      <c r="A13075" s="23">
        <v>13072</v>
      </c>
      <c r="B13075" s="23">
        <v>2500</v>
      </c>
      <c r="C13075" s="23">
        <v>1</v>
      </c>
      <c r="D13075" s="23">
        <v>50</v>
      </c>
      <c r="E13075" s="23">
        <v>5</v>
      </c>
      <c r="F13075" s="23">
        <v>0</v>
      </c>
      <c r="G13075" s="23">
        <v>70</v>
      </c>
      <c r="H13075" s="25">
        <v>19.239784239999999</v>
      </c>
    </row>
    <row r="13076" spans="1:8">
      <c r="A13076" s="23">
        <v>13073</v>
      </c>
      <c r="B13076" s="23">
        <v>2500</v>
      </c>
      <c r="C13076" s="23">
        <v>1</v>
      </c>
      <c r="D13076" s="23">
        <v>50</v>
      </c>
      <c r="E13076" s="23">
        <v>5</v>
      </c>
      <c r="F13076" s="23">
        <v>0</v>
      </c>
      <c r="G13076" s="23">
        <v>100</v>
      </c>
      <c r="H13076" s="25">
        <v>18.482370379999999</v>
      </c>
    </row>
    <row r="13077" spans="1:8">
      <c r="A13077" s="23">
        <v>13074</v>
      </c>
      <c r="B13077" s="23">
        <v>2500</v>
      </c>
      <c r="C13077" s="23">
        <v>1</v>
      </c>
      <c r="D13077" s="23">
        <v>50</v>
      </c>
      <c r="E13077" s="23">
        <v>5</v>
      </c>
      <c r="F13077" s="23">
        <v>30</v>
      </c>
      <c r="G13077" s="23">
        <v>0</v>
      </c>
      <c r="H13077" s="25">
        <v>22.317600250000002</v>
      </c>
    </row>
    <row r="13078" spans="1:8">
      <c r="A13078" s="23">
        <v>13075</v>
      </c>
      <c r="B13078" s="23">
        <v>2500</v>
      </c>
      <c r="C13078" s="23">
        <v>1</v>
      </c>
      <c r="D13078" s="23">
        <v>50</v>
      </c>
      <c r="E13078" s="23">
        <v>5</v>
      </c>
      <c r="F13078" s="23">
        <v>30</v>
      </c>
      <c r="G13078" s="23">
        <v>5</v>
      </c>
      <c r="H13078" s="25">
        <v>21.25442314</v>
      </c>
    </row>
    <row r="13079" spans="1:8">
      <c r="A13079" s="23">
        <v>13076</v>
      </c>
      <c r="B13079" s="23">
        <v>2500</v>
      </c>
      <c r="C13079" s="23">
        <v>1</v>
      </c>
      <c r="D13079" s="23">
        <v>50</v>
      </c>
      <c r="E13079" s="23">
        <v>5</v>
      </c>
      <c r="F13079" s="23">
        <v>30</v>
      </c>
      <c r="G13079" s="23">
        <v>10</v>
      </c>
      <c r="H13079" s="25">
        <v>20.676259999999999</v>
      </c>
    </row>
    <row r="13080" spans="1:8">
      <c r="A13080" s="23">
        <v>13077</v>
      </c>
      <c r="B13080" s="23">
        <v>2500</v>
      </c>
      <c r="C13080" s="23">
        <v>1</v>
      </c>
      <c r="D13080" s="23">
        <v>50</v>
      </c>
      <c r="E13080" s="23">
        <v>5</v>
      </c>
      <c r="F13080" s="23">
        <v>30</v>
      </c>
      <c r="G13080" s="23">
        <v>40</v>
      </c>
      <c r="H13080" s="25">
        <v>19.358348849999999</v>
      </c>
    </row>
    <row r="13081" spans="1:8">
      <c r="A13081" s="23">
        <v>13078</v>
      </c>
      <c r="B13081" s="23">
        <v>2500</v>
      </c>
      <c r="C13081" s="23">
        <v>1</v>
      </c>
      <c r="D13081" s="23">
        <v>50</v>
      </c>
      <c r="E13081" s="23">
        <v>5</v>
      </c>
      <c r="F13081" s="23">
        <v>30</v>
      </c>
      <c r="G13081" s="23">
        <v>70</v>
      </c>
      <c r="H13081" s="25">
        <v>18.48903275</v>
      </c>
    </row>
    <row r="13082" spans="1:8">
      <c r="A13082" s="23">
        <v>13079</v>
      </c>
      <c r="B13082" s="23">
        <v>2500</v>
      </c>
      <c r="C13082" s="23">
        <v>1</v>
      </c>
      <c r="D13082" s="23">
        <v>50</v>
      </c>
      <c r="E13082" s="23">
        <v>5</v>
      </c>
      <c r="F13082" s="23">
        <v>30</v>
      </c>
      <c r="G13082" s="23">
        <v>100</v>
      </c>
      <c r="H13082" s="25">
        <v>17.719680790000002</v>
      </c>
    </row>
    <row r="13083" spans="1:8">
      <c r="A13083" s="23">
        <v>13080</v>
      </c>
      <c r="B13083" s="23">
        <v>2500</v>
      </c>
      <c r="C13083" s="23">
        <v>1</v>
      </c>
      <c r="D13083" s="23">
        <v>50</v>
      </c>
      <c r="E13083" s="23">
        <v>5</v>
      </c>
      <c r="F13083" s="23">
        <v>60</v>
      </c>
      <c r="G13083" s="23">
        <v>0</v>
      </c>
      <c r="H13083" s="25">
        <v>19.764816280000002</v>
      </c>
    </row>
    <row r="13084" spans="1:8">
      <c r="A13084" s="23">
        <v>13081</v>
      </c>
      <c r="B13084" s="23">
        <v>2500</v>
      </c>
      <c r="C13084" s="23">
        <v>1</v>
      </c>
      <c r="D13084" s="23">
        <v>50</v>
      </c>
      <c r="E13084" s="23">
        <v>5</v>
      </c>
      <c r="F13084" s="23">
        <v>60</v>
      </c>
      <c r="G13084" s="23">
        <v>5</v>
      </c>
      <c r="H13084" s="25">
        <v>18.340839389999999</v>
      </c>
    </row>
    <row r="13085" spans="1:8">
      <c r="A13085" s="23">
        <v>13082</v>
      </c>
      <c r="B13085" s="23">
        <v>2500</v>
      </c>
      <c r="C13085" s="23">
        <v>1</v>
      </c>
      <c r="D13085" s="23">
        <v>50</v>
      </c>
      <c r="E13085" s="23">
        <v>5</v>
      </c>
      <c r="F13085" s="23">
        <v>60</v>
      </c>
      <c r="G13085" s="23">
        <v>10</v>
      </c>
      <c r="H13085" s="25">
        <v>17.732677460000001</v>
      </c>
    </row>
    <row r="13086" spans="1:8">
      <c r="A13086" s="23">
        <v>13083</v>
      </c>
      <c r="B13086" s="23">
        <v>2500</v>
      </c>
      <c r="C13086" s="23">
        <v>1</v>
      </c>
      <c r="D13086" s="23">
        <v>50</v>
      </c>
      <c r="E13086" s="23">
        <v>5</v>
      </c>
      <c r="F13086" s="23">
        <v>60</v>
      </c>
      <c r="G13086" s="23">
        <v>40</v>
      </c>
      <c r="H13086" s="25">
        <v>16.38807869</v>
      </c>
    </row>
    <row r="13087" spans="1:8">
      <c r="A13087" s="23">
        <v>13084</v>
      </c>
      <c r="B13087" s="23">
        <v>2500</v>
      </c>
      <c r="C13087" s="23">
        <v>1</v>
      </c>
      <c r="D13087" s="23">
        <v>50</v>
      </c>
      <c r="E13087" s="23">
        <v>5</v>
      </c>
      <c r="F13087" s="23">
        <v>60</v>
      </c>
      <c r="G13087" s="23">
        <v>70</v>
      </c>
      <c r="H13087" s="25">
        <v>15.51915741</v>
      </c>
    </row>
    <row r="13088" spans="1:8">
      <c r="A13088" s="23">
        <v>13085</v>
      </c>
      <c r="B13088" s="23">
        <v>2500</v>
      </c>
      <c r="C13088" s="23">
        <v>1</v>
      </c>
      <c r="D13088" s="23">
        <v>50</v>
      </c>
      <c r="E13088" s="23">
        <v>5</v>
      </c>
      <c r="F13088" s="23">
        <v>60</v>
      </c>
      <c r="G13088" s="23">
        <v>100</v>
      </c>
      <c r="H13088" s="25">
        <v>14.79175949</v>
      </c>
    </row>
    <row r="13089" spans="1:8">
      <c r="A13089" s="23">
        <v>13086</v>
      </c>
      <c r="B13089" s="23">
        <v>2500</v>
      </c>
      <c r="C13089" s="23">
        <v>1</v>
      </c>
      <c r="D13089" s="23">
        <v>50</v>
      </c>
      <c r="E13089" s="23">
        <v>10</v>
      </c>
      <c r="F13089" s="23">
        <v>0</v>
      </c>
      <c r="G13089" s="23">
        <v>0</v>
      </c>
      <c r="H13089" s="25">
        <v>31.71894455</v>
      </c>
    </row>
    <row r="13090" spans="1:8">
      <c r="A13090" s="23">
        <v>13087</v>
      </c>
      <c r="B13090" s="23">
        <v>2500</v>
      </c>
      <c r="C13090" s="23">
        <v>1</v>
      </c>
      <c r="D13090" s="23">
        <v>50</v>
      </c>
      <c r="E13090" s="23">
        <v>10</v>
      </c>
      <c r="F13090" s="23">
        <v>0</v>
      </c>
      <c r="G13090" s="23">
        <v>5</v>
      </c>
      <c r="H13090" s="25">
        <v>29.786622999999999</v>
      </c>
    </row>
    <row r="13091" spans="1:8">
      <c r="A13091" s="23">
        <v>13088</v>
      </c>
      <c r="B13091" s="23">
        <v>2500</v>
      </c>
      <c r="C13091" s="23">
        <v>1</v>
      </c>
      <c r="D13091" s="23">
        <v>50</v>
      </c>
      <c r="E13091" s="23">
        <v>10</v>
      </c>
      <c r="F13091" s="23">
        <v>0</v>
      </c>
      <c r="G13091" s="23">
        <v>10</v>
      </c>
      <c r="H13091" s="25">
        <v>28.682476040000001</v>
      </c>
    </row>
    <row r="13092" spans="1:8">
      <c r="A13092" s="23">
        <v>13089</v>
      </c>
      <c r="B13092" s="23">
        <v>2500</v>
      </c>
      <c r="C13092" s="23">
        <v>1</v>
      </c>
      <c r="D13092" s="23">
        <v>50</v>
      </c>
      <c r="E13092" s="23">
        <v>10</v>
      </c>
      <c r="F13092" s="23">
        <v>0</v>
      </c>
      <c r="G13092" s="23">
        <v>40</v>
      </c>
      <c r="H13092" s="25">
        <v>26.114725109999998</v>
      </c>
    </row>
    <row r="13093" spans="1:8">
      <c r="A13093" s="23">
        <v>13090</v>
      </c>
      <c r="B13093" s="23">
        <v>2500</v>
      </c>
      <c r="C13093" s="23">
        <v>1</v>
      </c>
      <c r="D13093" s="23">
        <v>50</v>
      </c>
      <c r="E13093" s="23">
        <v>10</v>
      </c>
      <c r="F13093" s="23">
        <v>0</v>
      </c>
      <c r="G13093" s="23">
        <v>70</v>
      </c>
      <c r="H13093" s="25">
        <v>24.499151229999999</v>
      </c>
    </row>
    <row r="13094" spans="1:8">
      <c r="A13094" s="23">
        <v>13091</v>
      </c>
      <c r="B13094" s="23">
        <v>2500</v>
      </c>
      <c r="C13094" s="23">
        <v>1</v>
      </c>
      <c r="D13094" s="23">
        <v>50</v>
      </c>
      <c r="E13094" s="23">
        <v>10</v>
      </c>
      <c r="F13094" s="23">
        <v>0</v>
      </c>
      <c r="G13094" s="23">
        <v>100</v>
      </c>
      <c r="H13094" s="25">
        <v>23.136978150000001</v>
      </c>
    </row>
    <row r="13095" spans="1:8">
      <c r="A13095" s="23">
        <v>13092</v>
      </c>
      <c r="B13095" s="23">
        <v>2500</v>
      </c>
      <c r="C13095" s="23">
        <v>1</v>
      </c>
      <c r="D13095" s="23">
        <v>50</v>
      </c>
      <c r="E13095" s="23">
        <v>10</v>
      </c>
      <c r="F13095" s="23">
        <v>30</v>
      </c>
      <c r="G13095" s="23">
        <v>0</v>
      </c>
      <c r="H13095" s="25">
        <v>30.32086563</v>
      </c>
    </row>
    <row r="13096" spans="1:8">
      <c r="A13096" s="23">
        <v>13093</v>
      </c>
      <c r="B13096" s="23">
        <v>2500</v>
      </c>
      <c r="C13096" s="23">
        <v>1</v>
      </c>
      <c r="D13096" s="23">
        <v>50</v>
      </c>
      <c r="E13096" s="23">
        <v>10</v>
      </c>
      <c r="F13096" s="23">
        <v>30</v>
      </c>
      <c r="G13096" s="23">
        <v>5</v>
      </c>
      <c r="H13096" s="25">
        <v>28.33201218</v>
      </c>
    </row>
    <row r="13097" spans="1:8">
      <c r="A13097" s="23">
        <v>13094</v>
      </c>
      <c r="B13097" s="23">
        <v>2500</v>
      </c>
      <c r="C13097" s="23">
        <v>1</v>
      </c>
      <c r="D13097" s="23">
        <v>50</v>
      </c>
      <c r="E13097" s="23">
        <v>10</v>
      </c>
      <c r="F13097" s="23">
        <v>30</v>
      </c>
      <c r="G13097" s="23">
        <v>10</v>
      </c>
      <c r="H13097" s="25">
        <v>27.271984100000001</v>
      </c>
    </row>
    <row r="13098" spans="1:8">
      <c r="A13098" s="23">
        <v>13095</v>
      </c>
      <c r="B13098" s="23">
        <v>2500</v>
      </c>
      <c r="C13098" s="23">
        <v>1</v>
      </c>
      <c r="D13098" s="23">
        <v>50</v>
      </c>
      <c r="E13098" s="23">
        <v>10</v>
      </c>
      <c r="F13098" s="23">
        <v>30</v>
      </c>
      <c r="G13098" s="23">
        <v>40</v>
      </c>
      <c r="H13098" s="25">
        <v>24.749389650000001</v>
      </c>
    </row>
    <row r="13099" spans="1:8">
      <c r="A13099" s="23">
        <v>13096</v>
      </c>
      <c r="B13099" s="23">
        <v>2500</v>
      </c>
      <c r="C13099" s="23">
        <v>1</v>
      </c>
      <c r="D13099" s="23">
        <v>50</v>
      </c>
      <c r="E13099" s="23">
        <v>10</v>
      </c>
      <c r="F13099" s="23">
        <v>30</v>
      </c>
      <c r="G13099" s="23">
        <v>70</v>
      </c>
      <c r="H13099" s="25">
        <v>23.191480640000002</v>
      </c>
    </row>
    <row r="13100" spans="1:8">
      <c r="A13100" s="23">
        <v>13097</v>
      </c>
      <c r="B13100" s="23">
        <v>2500</v>
      </c>
      <c r="C13100" s="23">
        <v>1</v>
      </c>
      <c r="D13100" s="23">
        <v>50</v>
      </c>
      <c r="E13100" s="23">
        <v>10</v>
      </c>
      <c r="F13100" s="23">
        <v>30</v>
      </c>
      <c r="G13100" s="23">
        <v>100</v>
      </c>
      <c r="H13100" s="25">
        <v>21.848102570000002</v>
      </c>
    </row>
    <row r="13101" spans="1:8">
      <c r="A13101" s="23">
        <v>13098</v>
      </c>
      <c r="B13101" s="23">
        <v>2500</v>
      </c>
      <c r="C13101" s="23">
        <v>1</v>
      </c>
      <c r="D13101" s="23">
        <v>50</v>
      </c>
      <c r="E13101" s="23">
        <v>10</v>
      </c>
      <c r="F13101" s="23">
        <v>60</v>
      </c>
      <c r="G13101" s="23">
        <v>0</v>
      </c>
      <c r="H13101" s="25">
        <v>25.185195920000002</v>
      </c>
    </row>
    <row r="13102" spans="1:8">
      <c r="A13102" s="23">
        <v>13099</v>
      </c>
      <c r="B13102" s="23">
        <v>2500</v>
      </c>
      <c r="C13102" s="23">
        <v>1</v>
      </c>
      <c r="D13102" s="23">
        <v>50</v>
      </c>
      <c r="E13102" s="23">
        <v>10</v>
      </c>
      <c r="F13102" s="23">
        <v>60</v>
      </c>
      <c r="G13102" s="23">
        <v>5</v>
      </c>
      <c r="H13102" s="25">
        <v>22.974277499999999</v>
      </c>
    </row>
    <row r="13103" spans="1:8">
      <c r="A13103" s="23">
        <v>13100</v>
      </c>
      <c r="B13103" s="23">
        <v>2500</v>
      </c>
      <c r="C13103" s="23">
        <v>1</v>
      </c>
      <c r="D13103" s="23">
        <v>50</v>
      </c>
      <c r="E13103" s="23">
        <v>10</v>
      </c>
      <c r="F13103" s="23">
        <v>60</v>
      </c>
      <c r="G13103" s="23">
        <v>10</v>
      </c>
      <c r="H13103" s="25">
        <v>22.009267810000001</v>
      </c>
    </row>
    <row r="13104" spans="1:8">
      <c r="A13104" s="23">
        <v>13101</v>
      </c>
      <c r="B13104" s="23">
        <v>2500</v>
      </c>
      <c r="C13104" s="23">
        <v>1</v>
      </c>
      <c r="D13104" s="23">
        <v>50</v>
      </c>
      <c r="E13104" s="23">
        <v>10</v>
      </c>
      <c r="F13104" s="23">
        <v>60</v>
      </c>
      <c r="G13104" s="23">
        <v>40</v>
      </c>
      <c r="H13104" s="25">
        <v>19.825120930000001</v>
      </c>
    </row>
    <row r="13105" spans="1:8">
      <c r="A13105" s="23">
        <v>13102</v>
      </c>
      <c r="B13105" s="23">
        <v>2500</v>
      </c>
      <c r="C13105" s="23">
        <v>1</v>
      </c>
      <c r="D13105" s="23">
        <v>50</v>
      </c>
      <c r="E13105" s="23">
        <v>10</v>
      </c>
      <c r="F13105" s="23">
        <v>60</v>
      </c>
      <c r="G13105" s="23">
        <v>70</v>
      </c>
      <c r="H13105" s="25">
        <v>18.468122480000002</v>
      </c>
    </row>
    <row r="13106" spans="1:8">
      <c r="A13106" s="23">
        <v>13103</v>
      </c>
      <c r="B13106" s="23">
        <v>2500</v>
      </c>
      <c r="C13106" s="23">
        <v>1</v>
      </c>
      <c r="D13106" s="23">
        <v>50</v>
      </c>
      <c r="E13106" s="23">
        <v>10</v>
      </c>
      <c r="F13106" s="23">
        <v>60</v>
      </c>
      <c r="G13106" s="23">
        <v>100</v>
      </c>
      <c r="H13106" s="25">
        <v>17.354778289999999</v>
      </c>
    </row>
    <row r="13107" spans="1:8">
      <c r="A13107" s="23">
        <v>13104</v>
      </c>
      <c r="B13107" s="23">
        <v>2500</v>
      </c>
      <c r="C13107" s="23">
        <v>1</v>
      </c>
      <c r="D13107" s="23">
        <v>50</v>
      </c>
      <c r="E13107" s="23">
        <v>20</v>
      </c>
      <c r="F13107" s="23">
        <v>0</v>
      </c>
      <c r="G13107" s="23">
        <v>0</v>
      </c>
      <c r="H13107" s="25">
        <v>37.438076019999997</v>
      </c>
    </row>
    <row r="13108" spans="1:8">
      <c r="A13108" s="23">
        <v>13105</v>
      </c>
      <c r="B13108" s="23">
        <v>2500</v>
      </c>
      <c r="C13108" s="23">
        <v>1</v>
      </c>
      <c r="D13108" s="23">
        <v>50</v>
      </c>
      <c r="E13108" s="23">
        <v>20</v>
      </c>
      <c r="F13108" s="23">
        <v>0</v>
      </c>
      <c r="G13108" s="23">
        <v>5</v>
      </c>
      <c r="H13108" s="25">
        <v>34.757705690000002</v>
      </c>
    </row>
    <row r="13109" spans="1:8">
      <c r="A13109" s="23">
        <v>13106</v>
      </c>
      <c r="B13109" s="23">
        <v>2500</v>
      </c>
      <c r="C13109" s="23">
        <v>1</v>
      </c>
      <c r="D13109" s="23">
        <v>50</v>
      </c>
      <c r="E13109" s="23">
        <v>20</v>
      </c>
      <c r="F13109" s="23">
        <v>0</v>
      </c>
      <c r="G13109" s="23">
        <v>10</v>
      </c>
      <c r="H13109" s="25">
        <v>33.271717070000001</v>
      </c>
    </row>
    <row r="13110" spans="1:8">
      <c r="A13110" s="23">
        <v>13107</v>
      </c>
      <c r="B13110" s="23">
        <v>2500</v>
      </c>
      <c r="C13110" s="23">
        <v>1</v>
      </c>
      <c r="D13110" s="23">
        <v>50</v>
      </c>
      <c r="E13110" s="23">
        <v>20</v>
      </c>
      <c r="F13110" s="23">
        <v>0</v>
      </c>
      <c r="G13110" s="23">
        <v>40</v>
      </c>
      <c r="H13110" s="25">
        <v>29.703617099999999</v>
      </c>
    </row>
    <row r="13111" spans="1:8">
      <c r="A13111" s="23">
        <v>13108</v>
      </c>
      <c r="B13111" s="23">
        <v>2500</v>
      </c>
      <c r="C13111" s="23">
        <v>1</v>
      </c>
      <c r="D13111" s="23">
        <v>50</v>
      </c>
      <c r="E13111" s="23">
        <v>20</v>
      </c>
      <c r="F13111" s="23">
        <v>0</v>
      </c>
      <c r="G13111" s="23">
        <v>70</v>
      </c>
      <c r="H13111" s="25">
        <v>27.559637070000001</v>
      </c>
    </row>
    <row r="13112" spans="1:8">
      <c r="A13112" s="23">
        <v>13109</v>
      </c>
      <c r="B13112" s="23">
        <v>2500</v>
      </c>
      <c r="C13112" s="23">
        <v>1</v>
      </c>
      <c r="D13112" s="23">
        <v>50</v>
      </c>
      <c r="E13112" s="23">
        <v>20</v>
      </c>
      <c r="F13112" s="23">
        <v>0</v>
      </c>
      <c r="G13112" s="23">
        <v>100</v>
      </c>
      <c r="H13112" s="25">
        <v>25.765089039999999</v>
      </c>
    </row>
    <row r="13113" spans="1:8">
      <c r="A13113" s="23">
        <v>13110</v>
      </c>
      <c r="B13113" s="23">
        <v>2500</v>
      </c>
      <c r="C13113" s="23">
        <v>1</v>
      </c>
      <c r="D13113" s="23">
        <v>50</v>
      </c>
      <c r="E13113" s="23">
        <v>20</v>
      </c>
      <c r="F13113" s="23">
        <v>30</v>
      </c>
      <c r="G13113" s="23">
        <v>0</v>
      </c>
      <c r="H13113" s="25">
        <v>35.376598360000003</v>
      </c>
    </row>
    <row r="13114" spans="1:8">
      <c r="A13114" s="23">
        <v>13111</v>
      </c>
      <c r="B13114" s="23">
        <v>2500</v>
      </c>
      <c r="C13114" s="23">
        <v>1</v>
      </c>
      <c r="D13114" s="23">
        <v>50</v>
      </c>
      <c r="E13114" s="23">
        <v>20</v>
      </c>
      <c r="F13114" s="23">
        <v>30</v>
      </c>
      <c r="G13114" s="23">
        <v>5</v>
      </c>
      <c r="H13114" s="25">
        <v>32.717773440000002</v>
      </c>
    </row>
    <row r="13115" spans="1:8">
      <c r="A13115" s="23">
        <v>13112</v>
      </c>
      <c r="B13115" s="23">
        <v>2500</v>
      </c>
      <c r="C13115" s="23">
        <v>1</v>
      </c>
      <c r="D13115" s="23">
        <v>50</v>
      </c>
      <c r="E13115" s="23">
        <v>20</v>
      </c>
      <c r="F13115" s="23">
        <v>30</v>
      </c>
      <c r="G13115" s="23">
        <v>10</v>
      </c>
      <c r="H13115" s="25">
        <v>31.278869629999999</v>
      </c>
    </row>
    <row r="13116" spans="1:8">
      <c r="A13116" s="23">
        <v>13113</v>
      </c>
      <c r="B13116" s="23">
        <v>2500</v>
      </c>
      <c r="C13116" s="23">
        <v>1</v>
      </c>
      <c r="D13116" s="23">
        <v>50</v>
      </c>
      <c r="E13116" s="23">
        <v>20</v>
      </c>
      <c r="F13116" s="23">
        <v>30</v>
      </c>
      <c r="G13116" s="23">
        <v>40</v>
      </c>
      <c r="H13116" s="25">
        <v>27.907293320000001</v>
      </c>
    </row>
    <row r="13117" spans="1:8">
      <c r="A13117" s="23">
        <v>13114</v>
      </c>
      <c r="B13117" s="23">
        <v>2500</v>
      </c>
      <c r="C13117" s="23">
        <v>1</v>
      </c>
      <c r="D13117" s="23">
        <v>50</v>
      </c>
      <c r="E13117" s="23">
        <v>20</v>
      </c>
      <c r="F13117" s="23">
        <v>30</v>
      </c>
      <c r="G13117" s="23">
        <v>70</v>
      </c>
      <c r="H13117" s="25">
        <v>25.861057280000001</v>
      </c>
    </row>
    <row r="13118" spans="1:8">
      <c r="A13118" s="23">
        <v>13115</v>
      </c>
      <c r="B13118" s="23">
        <v>2500</v>
      </c>
      <c r="C13118" s="23">
        <v>1</v>
      </c>
      <c r="D13118" s="23">
        <v>50</v>
      </c>
      <c r="E13118" s="23">
        <v>20</v>
      </c>
      <c r="F13118" s="23">
        <v>30</v>
      </c>
      <c r="G13118" s="23">
        <v>100</v>
      </c>
      <c r="H13118" s="25">
        <v>24.127531050000002</v>
      </c>
    </row>
    <row r="13119" spans="1:8">
      <c r="A13119" s="23">
        <v>13116</v>
      </c>
      <c r="B13119" s="23">
        <v>2500</v>
      </c>
      <c r="C13119" s="23">
        <v>1</v>
      </c>
      <c r="D13119" s="23">
        <v>50</v>
      </c>
      <c r="E13119" s="23">
        <v>20</v>
      </c>
      <c r="F13119" s="23">
        <v>60</v>
      </c>
      <c r="G13119" s="23">
        <v>0</v>
      </c>
      <c r="H13119" s="25">
        <v>28.32466316</v>
      </c>
    </row>
    <row r="13120" spans="1:8">
      <c r="A13120" s="23">
        <v>13117</v>
      </c>
      <c r="B13120" s="23">
        <v>2500</v>
      </c>
      <c r="C13120" s="23">
        <v>1</v>
      </c>
      <c r="D13120" s="23">
        <v>50</v>
      </c>
      <c r="E13120" s="23">
        <v>20</v>
      </c>
      <c r="F13120" s="23">
        <v>60</v>
      </c>
      <c r="G13120" s="23">
        <v>5</v>
      </c>
      <c r="H13120" s="25">
        <v>25.585052489999999</v>
      </c>
    </row>
    <row r="13121" spans="1:8">
      <c r="A13121" s="23">
        <v>13118</v>
      </c>
      <c r="B13121" s="23">
        <v>2500</v>
      </c>
      <c r="C13121" s="23">
        <v>1</v>
      </c>
      <c r="D13121" s="23">
        <v>50</v>
      </c>
      <c r="E13121" s="23">
        <v>20</v>
      </c>
      <c r="F13121" s="23">
        <v>60</v>
      </c>
      <c r="G13121" s="23">
        <v>10</v>
      </c>
      <c r="H13121" s="25">
        <v>24.398612979999999</v>
      </c>
    </row>
    <row r="13122" spans="1:8">
      <c r="A13122" s="23">
        <v>13119</v>
      </c>
      <c r="B13122" s="23">
        <v>2500</v>
      </c>
      <c r="C13122" s="23">
        <v>1</v>
      </c>
      <c r="D13122" s="23">
        <v>50</v>
      </c>
      <c r="E13122" s="23">
        <v>20</v>
      </c>
      <c r="F13122" s="23">
        <v>60</v>
      </c>
      <c r="G13122" s="23">
        <v>40</v>
      </c>
      <c r="H13122" s="25">
        <v>21.67481613</v>
      </c>
    </row>
    <row r="13123" spans="1:8">
      <c r="A13123" s="23">
        <v>13120</v>
      </c>
      <c r="B13123" s="23">
        <v>2500</v>
      </c>
      <c r="C13123" s="23">
        <v>1</v>
      </c>
      <c r="D13123" s="23">
        <v>50</v>
      </c>
      <c r="E13123" s="23">
        <v>20</v>
      </c>
      <c r="F13123" s="23">
        <v>60</v>
      </c>
      <c r="G13123" s="23">
        <v>70</v>
      </c>
      <c r="H13123" s="25">
        <v>20.07262802</v>
      </c>
    </row>
    <row r="13124" spans="1:8">
      <c r="A13124" s="23">
        <v>13121</v>
      </c>
      <c r="B13124" s="23">
        <v>2500</v>
      </c>
      <c r="C13124" s="23">
        <v>1</v>
      </c>
      <c r="D13124" s="23">
        <v>50</v>
      </c>
      <c r="E13124" s="23">
        <v>20</v>
      </c>
      <c r="F13124" s="23">
        <v>60</v>
      </c>
      <c r="G13124" s="23">
        <v>100</v>
      </c>
      <c r="H13124" s="25">
        <v>18.692459110000001</v>
      </c>
    </row>
    <row r="13125" spans="1:8">
      <c r="A13125" s="23">
        <v>13122</v>
      </c>
      <c r="B13125" s="23">
        <v>2500</v>
      </c>
      <c r="C13125" s="23">
        <v>1</v>
      </c>
      <c r="D13125" s="23">
        <v>50</v>
      </c>
      <c r="E13125" s="23">
        <v>50</v>
      </c>
      <c r="F13125" s="23">
        <v>0</v>
      </c>
      <c r="G13125" s="23">
        <v>0</v>
      </c>
      <c r="H13125" s="25">
        <v>41.110351559999998</v>
      </c>
    </row>
    <row r="13126" spans="1:8">
      <c r="A13126" s="23">
        <v>13123</v>
      </c>
      <c r="B13126" s="23">
        <v>2500</v>
      </c>
      <c r="C13126" s="23">
        <v>1</v>
      </c>
      <c r="D13126" s="23">
        <v>50</v>
      </c>
      <c r="E13126" s="23">
        <v>50</v>
      </c>
      <c r="F13126" s="23">
        <v>0</v>
      </c>
      <c r="G13126" s="23">
        <v>5</v>
      </c>
      <c r="H13126" s="25">
        <v>37.920055390000002</v>
      </c>
    </row>
    <row r="13127" spans="1:8">
      <c r="A13127" s="23">
        <v>13124</v>
      </c>
      <c r="B13127" s="23">
        <v>2500</v>
      </c>
      <c r="C13127" s="23">
        <v>1</v>
      </c>
      <c r="D13127" s="23">
        <v>50</v>
      </c>
      <c r="E13127" s="23">
        <v>50</v>
      </c>
      <c r="F13127" s="23">
        <v>0</v>
      </c>
      <c r="G13127" s="23">
        <v>10</v>
      </c>
      <c r="H13127" s="25">
        <v>36.133686070000003</v>
      </c>
    </row>
    <row r="13128" spans="1:8">
      <c r="A13128" s="23">
        <v>13125</v>
      </c>
      <c r="B13128" s="23">
        <v>2500</v>
      </c>
      <c r="C13128" s="23">
        <v>1</v>
      </c>
      <c r="D13128" s="23">
        <v>50</v>
      </c>
      <c r="E13128" s="23">
        <v>50</v>
      </c>
      <c r="F13128" s="23">
        <v>0</v>
      </c>
      <c r="G13128" s="23">
        <v>40</v>
      </c>
      <c r="H13128" s="25">
        <v>31.981521610000001</v>
      </c>
    </row>
    <row r="13129" spans="1:8">
      <c r="A13129" s="23">
        <v>13126</v>
      </c>
      <c r="B13129" s="23">
        <v>2500</v>
      </c>
      <c r="C13129" s="23">
        <v>1</v>
      </c>
      <c r="D13129" s="23">
        <v>50</v>
      </c>
      <c r="E13129" s="23">
        <v>50</v>
      </c>
      <c r="F13129" s="23">
        <v>0</v>
      </c>
      <c r="G13129" s="23">
        <v>70</v>
      </c>
      <c r="H13129" s="25">
        <v>29.42944717</v>
      </c>
    </row>
    <row r="13130" spans="1:8">
      <c r="A13130" s="23">
        <v>13127</v>
      </c>
      <c r="B13130" s="23">
        <v>2500</v>
      </c>
      <c r="C13130" s="23">
        <v>1</v>
      </c>
      <c r="D13130" s="23">
        <v>50</v>
      </c>
      <c r="E13130" s="23">
        <v>50</v>
      </c>
      <c r="F13130" s="23">
        <v>0</v>
      </c>
      <c r="G13130" s="23">
        <v>100</v>
      </c>
      <c r="H13130" s="25">
        <v>27.340887070000001</v>
      </c>
    </row>
    <row r="13131" spans="1:8">
      <c r="A13131" s="23">
        <v>13128</v>
      </c>
      <c r="B13131" s="23">
        <v>2500</v>
      </c>
      <c r="C13131" s="23">
        <v>1</v>
      </c>
      <c r="D13131" s="23">
        <v>50</v>
      </c>
      <c r="E13131" s="23">
        <v>50</v>
      </c>
      <c r="F13131" s="23">
        <v>30</v>
      </c>
      <c r="G13131" s="23">
        <v>0</v>
      </c>
      <c r="H13131" s="25">
        <v>38.597309109999998</v>
      </c>
    </row>
    <row r="13132" spans="1:8">
      <c r="A13132" s="23">
        <v>13129</v>
      </c>
      <c r="B13132" s="23">
        <v>2500</v>
      </c>
      <c r="C13132" s="23">
        <v>1</v>
      </c>
      <c r="D13132" s="23">
        <v>50</v>
      </c>
      <c r="E13132" s="23">
        <v>50</v>
      </c>
      <c r="F13132" s="23">
        <v>30</v>
      </c>
      <c r="G13132" s="23">
        <v>5</v>
      </c>
      <c r="H13132" s="25">
        <v>35.42939758</v>
      </c>
    </row>
    <row r="13133" spans="1:8">
      <c r="A13133" s="23">
        <v>13130</v>
      </c>
      <c r="B13133" s="23">
        <v>2500</v>
      </c>
      <c r="C13133" s="23">
        <v>1</v>
      </c>
      <c r="D13133" s="23">
        <v>50</v>
      </c>
      <c r="E13133" s="23">
        <v>50</v>
      </c>
      <c r="F13133" s="23">
        <v>30</v>
      </c>
      <c r="G13133" s="23">
        <v>10</v>
      </c>
      <c r="H13133" s="25">
        <v>33.789089199999999</v>
      </c>
    </row>
    <row r="13134" spans="1:8">
      <c r="A13134" s="23">
        <v>13131</v>
      </c>
      <c r="B13134" s="23">
        <v>2500</v>
      </c>
      <c r="C13134" s="23">
        <v>1</v>
      </c>
      <c r="D13134" s="23">
        <v>50</v>
      </c>
      <c r="E13134" s="23">
        <v>50</v>
      </c>
      <c r="F13134" s="23">
        <v>30</v>
      </c>
      <c r="G13134" s="23">
        <v>40</v>
      </c>
      <c r="H13134" s="25">
        <v>29.860164640000001</v>
      </c>
    </row>
    <row r="13135" spans="1:8">
      <c r="A13135" s="23">
        <v>13132</v>
      </c>
      <c r="B13135" s="23">
        <v>2500</v>
      </c>
      <c r="C13135" s="23">
        <v>1</v>
      </c>
      <c r="D13135" s="23">
        <v>50</v>
      </c>
      <c r="E13135" s="23">
        <v>50</v>
      </c>
      <c r="F13135" s="23">
        <v>30</v>
      </c>
      <c r="G13135" s="23">
        <v>70</v>
      </c>
      <c r="H13135" s="25">
        <v>27.46549225</v>
      </c>
    </row>
    <row r="13136" spans="1:8">
      <c r="A13136" s="23">
        <v>13133</v>
      </c>
      <c r="B13136" s="23">
        <v>2500</v>
      </c>
      <c r="C13136" s="23">
        <v>1</v>
      </c>
      <c r="D13136" s="23">
        <v>50</v>
      </c>
      <c r="E13136" s="23">
        <v>50</v>
      </c>
      <c r="F13136" s="23">
        <v>30</v>
      </c>
      <c r="G13136" s="23">
        <v>100</v>
      </c>
      <c r="H13136" s="25">
        <v>25.530906680000001</v>
      </c>
    </row>
    <row r="13137" spans="1:8">
      <c r="A13137" s="23">
        <v>13134</v>
      </c>
      <c r="B13137" s="23">
        <v>2500</v>
      </c>
      <c r="C13137" s="23">
        <v>1</v>
      </c>
      <c r="D13137" s="23">
        <v>50</v>
      </c>
      <c r="E13137" s="23">
        <v>50</v>
      </c>
      <c r="F13137" s="23">
        <v>60</v>
      </c>
      <c r="G13137" s="23">
        <v>0</v>
      </c>
      <c r="H13137" s="25">
        <v>30.262205120000001</v>
      </c>
    </row>
    <row r="13138" spans="1:8">
      <c r="A13138" s="23">
        <v>13135</v>
      </c>
      <c r="B13138" s="23">
        <v>2500</v>
      </c>
      <c r="C13138" s="23">
        <v>1</v>
      </c>
      <c r="D13138" s="23">
        <v>50</v>
      </c>
      <c r="E13138" s="23">
        <v>50</v>
      </c>
      <c r="F13138" s="23">
        <v>60</v>
      </c>
      <c r="G13138" s="23">
        <v>5</v>
      </c>
      <c r="H13138" s="25">
        <v>27.156013489999999</v>
      </c>
    </row>
    <row r="13139" spans="1:8">
      <c r="A13139" s="23">
        <v>13136</v>
      </c>
      <c r="B13139" s="23">
        <v>2500</v>
      </c>
      <c r="C13139" s="23">
        <v>1</v>
      </c>
      <c r="D13139" s="23">
        <v>50</v>
      </c>
      <c r="E13139" s="23">
        <v>50</v>
      </c>
      <c r="F13139" s="23">
        <v>60</v>
      </c>
      <c r="G13139" s="23">
        <v>10</v>
      </c>
      <c r="H13139" s="25">
        <v>25.868371960000001</v>
      </c>
    </row>
    <row r="13140" spans="1:8">
      <c r="A13140" s="23">
        <v>13137</v>
      </c>
      <c r="B13140" s="23">
        <v>2500</v>
      </c>
      <c r="C13140" s="23">
        <v>1</v>
      </c>
      <c r="D13140" s="23">
        <v>50</v>
      </c>
      <c r="E13140" s="23">
        <v>50</v>
      </c>
      <c r="F13140" s="23">
        <v>60</v>
      </c>
      <c r="G13140" s="23">
        <v>40</v>
      </c>
      <c r="H13140" s="25">
        <v>22.826128010000001</v>
      </c>
    </row>
    <row r="13141" spans="1:8">
      <c r="A13141" s="23">
        <v>13138</v>
      </c>
      <c r="B13141" s="23">
        <v>2500</v>
      </c>
      <c r="C13141" s="23">
        <v>1</v>
      </c>
      <c r="D13141" s="23">
        <v>50</v>
      </c>
      <c r="E13141" s="23">
        <v>50</v>
      </c>
      <c r="F13141" s="23">
        <v>60</v>
      </c>
      <c r="G13141" s="23">
        <v>70</v>
      </c>
      <c r="H13141" s="25">
        <v>20.961624149999999</v>
      </c>
    </row>
    <row r="13142" spans="1:8">
      <c r="A13142" s="23">
        <v>13139</v>
      </c>
      <c r="B13142" s="23">
        <v>2500</v>
      </c>
      <c r="C13142" s="23">
        <v>1</v>
      </c>
      <c r="D13142" s="23">
        <v>50</v>
      </c>
      <c r="E13142" s="23">
        <v>50</v>
      </c>
      <c r="F13142" s="23">
        <v>60</v>
      </c>
      <c r="G13142" s="23">
        <v>100</v>
      </c>
      <c r="H13142" s="25">
        <v>19.46074295</v>
      </c>
    </row>
    <row r="13143" spans="1:8">
      <c r="A13143" s="23">
        <v>13140</v>
      </c>
      <c r="B13143" s="23">
        <v>2500</v>
      </c>
      <c r="C13143" s="23">
        <v>1</v>
      </c>
      <c r="D13143" s="23">
        <v>100</v>
      </c>
      <c r="E13143" s="23">
        <v>1</v>
      </c>
      <c r="F13143" s="23">
        <v>0</v>
      </c>
      <c r="G13143" s="23">
        <v>0</v>
      </c>
      <c r="H13143" s="25">
        <v>9.9287776950000008</v>
      </c>
    </row>
    <row r="13144" spans="1:8">
      <c r="A13144" s="23">
        <v>13141</v>
      </c>
      <c r="B13144" s="23">
        <v>2500</v>
      </c>
      <c r="C13144" s="23">
        <v>1</v>
      </c>
      <c r="D13144" s="23">
        <v>100</v>
      </c>
      <c r="E13144" s="23">
        <v>1</v>
      </c>
      <c r="F13144" s="23">
        <v>0</v>
      </c>
      <c r="G13144" s="23">
        <v>5</v>
      </c>
      <c r="H13144" s="25">
        <v>9.6644506450000005</v>
      </c>
    </row>
    <row r="13145" spans="1:8">
      <c r="A13145" s="23">
        <v>13142</v>
      </c>
      <c r="B13145" s="23">
        <v>2500</v>
      </c>
      <c r="C13145" s="23">
        <v>1</v>
      </c>
      <c r="D13145" s="23">
        <v>100</v>
      </c>
      <c r="E13145" s="23">
        <v>1</v>
      </c>
      <c r="F13145" s="23">
        <v>0</v>
      </c>
      <c r="G13145" s="23">
        <v>10</v>
      </c>
      <c r="H13145" s="25">
        <v>9.5845155720000008</v>
      </c>
    </row>
    <row r="13146" spans="1:8">
      <c r="A13146" s="23">
        <v>13143</v>
      </c>
      <c r="B13146" s="23">
        <v>2500</v>
      </c>
      <c r="C13146" s="23">
        <v>1</v>
      </c>
      <c r="D13146" s="23">
        <v>100</v>
      </c>
      <c r="E13146" s="23">
        <v>1</v>
      </c>
      <c r="F13146" s="23">
        <v>0</v>
      </c>
      <c r="G13146" s="23">
        <v>40</v>
      </c>
      <c r="H13146" s="25">
        <v>9.4249534609999994</v>
      </c>
    </row>
    <row r="13147" spans="1:8">
      <c r="A13147" s="23">
        <v>13144</v>
      </c>
      <c r="B13147" s="23">
        <v>2500</v>
      </c>
      <c r="C13147" s="23">
        <v>1</v>
      </c>
      <c r="D13147" s="23">
        <v>100</v>
      </c>
      <c r="E13147" s="23">
        <v>1</v>
      </c>
      <c r="F13147" s="23">
        <v>0</v>
      </c>
      <c r="G13147" s="23">
        <v>70</v>
      </c>
      <c r="H13147" s="25">
        <v>9.3182201389999992</v>
      </c>
    </row>
    <row r="13148" spans="1:8">
      <c r="A13148" s="23">
        <v>13145</v>
      </c>
      <c r="B13148" s="23">
        <v>2500</v>
      </c>
      <c r="C13148" s="23">
        <v>1</v>
      </c>
      <c r="D13148" s="23">
        <v>100</v>
      </c>
      <c r="E13148" s="23">
        <v>1</v>
      </c>
      <c r="F13148" s="23">
        <v>0</v>
      </c>
      <c r="G13148" s="23">
        <v>100</v>
      </c>
      <c r="H13148" s="25">
        <v>9.2218370440000008</v>
      </c>
    </row>
    <row r="13149" spans="1:8">
      <c r="A13149" s="23">
        <v>13146</v>
      </c>
      <c r="B13149" s="23">
        <v>2500</v>
      </c>
      <c r="C13149" s="23">
        <v>1</v>
      </c>
      <c r="D13149" s="23">
        <v>100</v>
      </c>
      <c r="E13149" s="23">
        <v>1</v>
      </c>
      <c r="F13149" s="23">
        <v>30</v>
      </c>
      <c r="G13149" s="23">
        <v>0</v>
      </c>
      <c r="H13149" s="25">
        <v>9.8743534089999994</v>
      </c>
    </row>
    <row r="13150" spans="1:8">
      <c r="A13150" s="23">
        <v>13147</v>
      </c>
      <c r="B13150" s="23">
        <v>2500</v>
      </c>
      <c r="C13150" s="23">
        <v>1</v>
      </c>
      <c r="D13150" s="23">
        <v>100</v>
      </c>
      <c r="E13150" s="23">
        <v>1</v>
      </c>
      <c r="F13150" s="23">
        <v>30</v>
      </c>
      <c r="G13150" s="23">
        <v>5</v>
      </c>
      <c r="H13150" s="25">
        <v>9.5705175400000009</v>
      </c>
    </row>
    <row r="13151" spans="1:8">
      <c r="A13151" s="23">
        <v>13148</v>
      </c>
      <c r="B13151" s="23">
        <v>2500</v>
      </c>
      <c r="C13151" s="23">
        <v>1</v>
      </c>
      <c r="D13151" s="23">
        <v>100</v>
      </c>
      <c r="E13151" s="23">
        <v>1</v>
      </c>
      <c r="F13151" s="23">
        <v>30</v>
      </c>
      <c r="G13151" s="23">
        <v>10</v>
      </c>
      <c r="H13151" s="25">
        <v>9.4825630190000005</v>
      </c>
    </row>
    <row r="13152" spans="1:8">
      <c r="A13152" s="23">
        <v>13149</v>
      </c>
      <c r="B13152" s="23">
        <v>2500</v>
      </c>
      <c r="C13152" s="23">
        <v>1</v>
      </c>
      <c r="D13152" s="23">
        <v>100</v>
      </c>
      <c r="E13152" s="23">
        <v>1</v>
      </c>
      <c r="F13152" s="23">
        <v>30</v>
      </c>
      <c r="G13152" s="23">
        <v>40</v>
      </c>
      <c r="H13152" s="25">
        <v>9.3143568040000009</v>
      </c>
    </row>
    <row r="13153" spans="1:8">
      <c r="A13153" s="23">
        <v>13150</v>
      </c>
      <c r="B13153" s="23">
        <v>2500</v>
      </c>
      <c r="C13153" s="23">
        <v>1</v>
      </c>
      <c r="D13153" s="23">
        <v>100</v>
      </c>
      <c r="E13153" s="23">
        <v>1</v>
      </c>
      <c r="F13153" s="23">
        <v>30</v>
      </c>
      <c r="G13153" s="23">
        <v>70</v>
      </c>
      <c r="H13153" s="25">
        <v>9.2011442179999996</v>
      </c>
    </row>
    <row r="13154" spans="1:8">
      <c r="A13154" s="23">
        <v>13151</v>
      </c>
      <c r="B13154" s="23">
        <v>2500</v>
      </c>
      <c r="C13154" s="23">
        <v>1</v>
      </c>
      <c r="D13154" s="23">
        <v>100</v>
      </c>
      <c r="E13154" s="23">
        <v>1</v>
      </c>
      <c r="F13154" s="23">
        <v>30</v>
      </c>
      <c r="G13154" s="23">
        <v>100</v>
      </c>
      <c r="H13154" s="25">
        <v>9.0999374389999996</v>
      </c>
    </row>
    <row r="13155" spans="1:8">
      <c r="A13155" s="23">
        <v>13152</v>
      </c>
      <c r="B13155" s="23">
        <v>2500</v>
      </c>
      <c r="C13155" s="23">
        <v>1</v>
      </c>
      <c r="D13155" s="23">
        <v>100</v>
      </c>
      <c r="E13155" s="23">
        <v>1</v>
      </c>
      <c r="F13155" s="23">
        <v>60</v>
      </c>
      <c r="G13155" s="23">
        <v>0</v>
      </c>
      <c r="H13155" s="25">
        <v>9.6089496610000005</v>
      </c>
    </row>
    <row r="13156" spans="1:8">
      <c r="A13156" s="23">
        <v>13153</v>
      </c>
      <c r="B13156" s="23">
        <v>2500</v>
      </c>
      <c r="C13156" s="23">
        <v>1</v>
      </c>
      <c r="D13156" s="23">
        <v>100</v>
      </c>
      <c r="E13156" s="23">
        <v>1</v>
      </c>
      <c r="F13156" s="23">
        <v>60</v>
      </c>
      <c r="G13156" s="23">
        <v>5</v>
      </c>
      <c r="H13156" s="25">
        <v>9.1445302959999992</v>
      </c>
    </row>
    <row r="13157" spans="1:8">
      <c r="A13157" s="23">
        <v>13154</v>
      </c>
      <c r="B13157" s="23">
        <v>2500</v>
      </c>
      <c r="C13157" s="23">
        <v>1</v>
      </c>
      <c r="D13157" s="23">
        <v>100</v>
      </c>
      <c r="E13157" s="23">
        <v>1</v>
      </c>
      <c r="F13157" s="23">
        <v>60</v>
      </c>
      <c r="G13157" s="23">
        <v>10</v>
      </c>
      <c r="H13157" s="25">
        <v>9.0318393710000002</v>
      </c>
    </row>
    <row r="13158" spans="1:8">
      <c r="A13158" s="23">
        <v>13155</v>
      </c>
      <c r="B13158" s="23">
        <v>2500</v>
      </c>
      <c r="C13158" s="23">
        <v>1</v>
      </c>
      <c r="D13158" s="23">
        <v>100</v>
      </c>
      <c r="E13158" s="23">
        <v>1</v>
      </c>
      <c r="F13158" s="23">
        <v>60</v>
      </c>
      <c r="G13158" s="23">
        <v>40</v>
      </c>
      <c r="H13158" s="25">
        <v>8.7989234920000001</v>
      </c>
    </row>
    <row r="13159" spans="1:8">
      <c r="A13159" s="23">
        <v>13156</v>
      </c>
      <c r="B13159" s="23">
        <v>2500</v>
      </c>
      <c r="C13159" s="23">
        <v>1</v>
      </c>
      <c r="D13159" s="23">
        <v>100</v>
      </c>
      <c r="E13159" s="23">
        <v>1</v>
      </c>
      <c r="F13159" s="23">
        <v>60</v>
      </c>
      <c r="G13159" s="23">
        <v>70</v>
      </c>
      <c r="H13159" s="25">
        <v>8.6418104170000003</v>
      </c>
    </row>
    <row r="13160" spans="1:8">
      <c r="A13160" s="23">
        <v>13157</v>
      </c>
      <c r="B13160" s="23">
        <v>2500</v>
      </c>
      <c r="C13160" s="23">
        <v>1</v>
      </c>
      <c r="D13160" s="23">
        <v>100</v>
      </c>
      <c r="E13160" s="23">
        <v>1</v>
      </c>
      <c r="F13160" s="23">
        <v>60</v>
      </c>
      <c r="G13160" s="23">
        <v>100</v>
      </c>
      <c r="H13160" s="25">
        <v>8.5011758799999999</v>
      </c>
    </row>
    <row r="13161" spans="1:8">
      <c r="A13161" s="23">
        <v>13158</v>
      </c>
      <c r="B13161" s="23">
        <v>2500</v>
      </c>
      <c r="C13161" s="23">
        <v>1</v>
      </c>
      <c r="D13161" s="23">
        <v>100</v>
      </c>
      <c r="E13161" s="23">
        <v>5</v>
      </c>
      <c r="F13161" s="23">
        <v>0</v>
      </c>
      <c r="G13161" s="23">
        <v>0</v>
      </c>
      <c r="H13161" s="25">
        <v>30.562892909999999</v>
      </c>
    </row>
    <row r="13162" spans="1:8">
      <c r="A13162" s="23">
        <v>13159</v>
      </c>
      <c r="B13162" s="23">
        <v>2500</v>
      </c>
      <c r="C13162" s="23">
        <v>1</v>
      </c>
      <c r="D13162" s="23">
        <v>100</v>
      </c>
      <c r="E13162" s="23">
        <v>5</v>
      </c>
      <c r="F13162" s="23">
        <v>0</v>
      </c>
      <c r="G13162" s="23">
        <v>5</v>
      </c>
      <c r="H13162" s="25">
        <v>28.80262184</v>
      </c>
    </row>
    <row r="13163" spans="1:8">
      <c r="A13163" s="23">
        <v>13160</v>
      </c>
      <c r="B13163" s="23">
        <v>2500</v>
      </c>
      <c r="C13163" s="23">
        <v>1</v>
      </c>
      <c r="D13163" s="23">
        <v>100</v>
      </c>
      <c r="E13163" s="23">
        <v>5</v>
      </c>
      <c r="F13163" s="23">
        <v>0</v>
      </c>
      <c r="G13163" s="23">
        <v>10</v>
      </c>
      <c r="H13163" s="25">
        <v>27.80475998</v>
      </c>
    </row>
    <row r="13164" spans="1:8">
      <c r="A13164" s="23">
        <v>13161</v>
      </c>
      <c r="B13164" s="23">
        <v>2500</v>
      </c>
      <c r="C13164" s="23">
        <v>1</v>
      </c>
      <c r="D13164" s="23">
        <v>100</v>
      </c>
      <c r="E13164" s="23">
        <v>5</v>
      </c>
      <c r="F13164" s="23">
        <v>0</v>
      </c>
      <c r="G13164" s="23">
        <v>40</v>
      </c>
      <c r="H13164" s="25">
        <v>25.455810549999999</v>
      </c>
    </row>
    <row r="13165" spans="1:8">
      <c r="A13165" s="23">
        <v>13162</v>
      </c>
      <c r="B13165" s="23">
        <v>2500</v>
      </c>
      <c r="C13165" s="23">
        <v>1</v>
      </c>
      <c r="D13165" s="23">
        <v>100</v>
      </c>
      <c r="E13165" s="23">
        <v>5</v>
      </c>
      <c r="F13165" s="23">
        <v>0</v>
      </c>
      <c r="G13165" s="23">
        <v>70</v>
      </c>
      <c r="H13165" s="25">
        <v>23.95712662</v>
      </c>
    </row>
    <row r="13166" spans="1:8">
      <c r="A13166" s="23">
        <v>13163</v>
      </c>
      <c r="B13166" s="23">
        <v>2500</v>
      </c>
      <c r="C13166" s="23">
        <v>1</v>
      </c>
      <c r="D13166" s="23">
        <v>100</v>
      </c>
      <c r="E13166" s="23">
        <v>5</v>
      </c>
      <c r="F13166" s="23">
        <v>0</v>
      </c>
      <c r="G13166" s="23">
        <v>100</v>
      </c>
      <c r="H13166" s="25">
        <v>22.68413353</v>
      </c>
    </row>
    <row r="13167" spans="1:8">
      <c r="A13167" s="23">
        <v>13164</v>
      </c>
      <c r="B13167" s="23">
        <v>2500</v>
      </c>
      <c r="C13167" s="23">
        <v>1</v>
      </c>
      <c r="D13167" s="23">
        <v>100</v>
      </c>
      <c r="E13167" s="23">
        <v>5</v>
      </c>
      <c r="F13167" s="23">
        <v>30</v>
      </c>
      <c r="G13167" s="23">
        <v>0</v>
      </c>
      <c r="H13167" s="25">
        <v>29.30950928</v>
      </c>
    </row>
    <row r="13168" spans="1:8">
      <c r="A13168" s="23">
        <v>13165</v>
      </c>
      <c r="B13168" s="23">
        <v>2500</v>
      </c>
      <c r="C13168" s="23">
        <v>1</v>
      </c>
      <c r="D13168" s="23">
        <v>100</v>
      </c>
      <c r="E13168" s="23">
        <v>5</v>
      </c>
      <c r="F13168" s="23">
        <v>30</v>
      </c>
      <c r="G13168" s="23">
        <v>5</v>
      </c>
      <c r="H13168" s="25">
        <v>27.493793490000002</v>
      </c>
    </row>
    <row r="13169" spans="1:8">
      <c r="A13169" s="23">
        <v>13166</v>
      </c>
      <c r="B13169" s="23">
        <v>2500</v>
      </c>
      <c r="C13169" s="23">
        <v>1</v>
      </c>
      <c r="D13169" s="23">
        <v>100</v>
      </c>
      <c r="E13169" s="23">
        <v>5</v>
      </c>
      <c r="F13169" s="23">
        <v>30</v>
      </c>
      <c r="G13169" s="23">
        <v>10</v>
      </c>
      <c r="H13169" s="25">
        <v>26.51586914</v>
      </c>
    </row>
    <row r="13170" spans="1:8">
      <c r="A13170" s="23">
        <v>13167</v>
      </c>
      <c r="B13170" s="23">
        <v>2500</v>
      </c>
      <c r="C13170" s="23">
        <v>1</v>
      </c>
      <c r="D13170" s="23">
        <v>100</v>
      </c>
      <c r="E13170" s="23">
        <v>5</v>
      </c>
      <c r="F13170" s="23">
        <v>30</v>
      </c>
      <c r="G13170" s="23">
        <v>40</v>
      </c>
      <c r="H13170" s="25">
        <v>24.187416079999998</v>
      </c>
    </row>
    <row r="13171" spans="1:8">
      <c r="A13171" s="23">
        <v>13168</v>
      </c>
      <c r="B13171" s="23">
        <v>2500</v>
      </c>
      <c r="C13171" s="23">
        <v>1</v>
      </c>
      <c r="D13171" s="23">
        <v>100</v>
      </c>
      <c r="E13171" s="23">
        <v>5</v>
      </c>
      <c r="F13171" s="23">
        <v>30</v>
      </c>
      <c r="G13171" s="23">
        <v>70</v>
      </c>
      <c r="H13171" s="25">
        <v>22.733730319999999</v>
      </c>
    </row>
    <row r="13172" spans="1:8">
      <c r="A13172" s="23">
        <v>13169</v>
      </c>
      <c r="B13172" s="23">
        <v>2500</v>
      </c>
      <c r="C13172" s="23">
        <v>1</v>
      </c>
      <c r="D13172" s="23">
        <v>100</v>
      </c>
      <c r="E13172" s="23">
        <v>5</v>
      </c>
      <c r="F13172" s="23">
        <v>30</v>
      </c>
      <c r="G13172" s="23">
        <v>100</v>
      </c>
      <c r="H13172" s="25">
        <v>21.46780205</v>
      </c>
    </row>
    <row r="13173" spans="1:8">
      <c r="A13173" s="23">
        <v>13170</v>
      </c>
      <c r="B13173" s="23">
        <v>2500</v>
      </c>
      <c r="C13173" s="23">
        <v>1</v>
      </c>
      <c r="D13173" s="23">
        <v>100</v>
      </c>
      <c r="E13173" s="23">
        <v>5</v>
      </c>
      <c r="F13173" s="23">
        <v>60</v>
      </c>
      <c r="G13173" s="23">
        <v>0</v>
      </c>
      <c r="H13173" s="25">
        <v>24.615308760000001</v>
      </c>
    </row>
    <row r="13174" spans="1:8">
      <c r="A13174" s="23">
        <v>13171</v>
      </c>
      <c r="B13174" s="23">
        <v>2500</v>
      </c>
      <c r="C13174" s="23">
        <v>1</v>
      </c>
      <c r="D13174" s="23">
        <v>100</v>
      </c>
      <c r="E13174" s="23">
        <v>5</v>
      </c>
      <c r="F13174" s="23">
        <v>60</v>
      </c>
      <c r="G13174" s="23">
        <v>5</v>
      </c>
      <c r="H13174" s="25">
        <v>22.524169919999999</v>
      </c>
    </row>
    <row r="13175" spans="1:8">
      <c r="A13175" s="23">
        <v>13172</v>
      </c>
      <c r="B13175" s="23">
        <v>2500</v>
      </c>
      <c r="C13175" s="23">
        <v>1</v>
      </c>
      <c r="D13175" s="23">
        <v>100</v>
      </c>
      <c r="E13175" s="23">
        <v>5</v>
      </c>
      <c r="F13175" s="23">
        <v>60</v>
      </c>
      <c r="G13175" s="23">
        <v>10</v>
      </c>
      <c r="H13175" s="25">
        <v>21.610042570000001</v>
      </c>
    </row>
    <row r="13176" spans="1:8">
      <c r="A13176" s="23">
        <v>13173</v>
      </c>
      <c r="B13176" s="23">
        <v>2500</v>
      </c>
      <c r="C13176" s="23">
        <v>1</v>
      </c>
      <c r="D13176" s="23">
        <v>100</v>
      </c>
      <c r="E13176" s="23">
        <v>5</v>
      </c>
      <c r="F13176" s="23">
        <v>60</v>
      </c>
      <c r="G13176" s="23">
        <v>40</v>
      </c>
      <c r="H13176" s="25">
        <v>19.528137210000001</v>
      </c>
    </row>
    <row r="13177" spans="1:8">
      <c r="A13177" s="23">
        <v>13174</v>
      </c>
      <c r="B13177" s="23">
        <v>2500</v>
      </c>
      <c r="C13177" s="23">
        <v>1</v>
      </c>
      <c r="D13177" s="23">
        <v>100</v>
      </c>
      <c r="E13177" s="23">
        <v>5</v>
      </c>
      <c r="F13177" s="23">
        <v>60</v>
      </c>
      <c r="G13177" s="23">
        <v>70</v>
      </c>
      <c r="H13177" s="25">
        <v>18.23690414</v>
      </c>
    </row>
    <row r="13178" spans="1:8">
      <c r="A13178" s="23">
        <v>13175</v>
      </c>
      <c r="B13178" s="23">
        <v>2500</v>
      </c>
      <c r="C13178" s="23">
        <v>1</v>
      </c>
      <c r="D13178" s="23">
        <v>100</v>
      </c>
      <c r="E13178" s="23">
        <v>5</v>
      </c>
      <c r="F13178" s="23">
        <v>60</v>
      </c>
      <c r="G13178" s="23">
        <v>100</v>
      </c>
      <c r="H13178" s="25">
        <v>17.175073619999999</v>
      </c>
    </row>
    <row r="13179" spans="1:8">
      <c r="A13179" s="23">
        <v>13176</v>
      </c>
      <c r="B13179" s="23">
        <v>2500</v>
      </c>
      <c r="C13179" s="23">
        <v>1</v>
      </c>
      <c r="D13179" s="23">
        <v>100</v>
      </c>
      <c r="E13179" s="23">
        <v>10</v>
      </c>
      <c r="F13179" s="23">
        <v>0</v>
      </c>
      <c r="G13179" s="23">
        <v>0</v>
      </c>
      <c r="H13179" s="25">
        <v>36.983291629999997</v>
      </c>
    </row>
    <row r="13180" spans="1:8">
      <c r="A13180" s="23">
        <v>13177</v>
      </c>
      <c r="B13180" s="23">
        <v>2500</v>
      </c>
      <c r="C13180" s="23">
        <v>1</v>
      </c>
      <c r="D13180" s="23">
        <v>100</v>
      </c>
      <c r="E13180" s="23">
        <v>10</v>
      </c>
      <c r="F13180" s="23">
        <v>0</v>
      </c>
      <c r="G13180" s="23">
        <v>5</v>
      </c>
      <c r="H13180" s="25">
        <v>34.405445100000001</v>
      </c>
    </row>
    <row r="13181" spans="1:8">
      <c r="A13181" s="23">
        <v>13178</v>
      </c>
      <c r="B13181" s="23">
        <v>2500</v>
      </c>
      <c r="C13181" s="23">
        <v>1</v>
      </c>
      <c r="D13181" s="23">
        <v>100</v>
      </c>
      <c r="E13181" s="23">
        <v>10</v>
      </c>
      <c r="F13181" s="23">
        <v>0</v>
      </c>
      <c r="G13181" s="23">
        <v>10</v>
      </c>
      <c r="H13181" s="25">
        <v>32.930328369999998</v>
      </c>
    </row>
    <row r="13182" spans="1:8">
      <c r="A13182" s="23">
        <v>13179</v>
      </c>
      <c r="B13182" s="23">
        <v>2500</v>
      </c>
      <c r="C13182" s="23">
        <v>1</v>
      </c>
      <c r="D13182" s="23">
        <v>100</v>
      </c>
      <c r="E13182" s="23">
        <v>10</v>
      </c>
      <c r="F13182" s="23">
        <v>0</v>
      </c>
      <c r="G13182" s="23">
        <v>40</v>
      </c>
      <c r="H13182" s="25">
        <v>29.48463821</v>
      </c>
    </row>
    <row r="13183" spans="1:8">
      <c r="A13183" s="23">
        <v>13180</v>
      </c>
      <c r="B13183" s="23">
        <v>2500</v>
      </c>
      <c r="C13183" s="23">
        <v>1</v>
      </c>
      <c r="D13183" s="23">
        <v>100</v>
      </c>
      <c r="E13183" s="23">
        <v>10</v>
      </c>
      <c r="F13183" s="23">
        <v>0</v>
      </c>
      <c r="G13183" s="23">
        <v>70</v>
      </c>
      <c r="H13183" s="25">
        <v>27.376527790000001</v>
      </c>
    </row>
    <row r="13184" spans="1:8">
      <c r="A13184" s="23">
        <v>13181</v>
      </c>
      <c r="B13184" s="23">
        <v>2500</v>
      </c>
      <c r="C13184" s="23">
        <v>1</v>
      </c>
      <c r="D13184" s="23">
        <v>100</v>
      </c>
      <c r="E13184" s="23">
        <v>10</v>
      </c>
      <c r="F13184" s="23">
        <v>0</v>
      </c>
      <c r="G13184" s="23">
        <v>100</v>
      </c>
      <c r="H13184" s="25">
        <v>25.599782940000001</v>
      </c>
    </row>
    <row r="13185" spans="1:8">
      <c r="A13185" s="23">
        <v>13182</v>
      </c>
      <c r="B13185" s="23">
        <v>2500</v>
      </c>
      <c r="C13185" s="23">
        <v>1</v>
      </c>
      <c r="D13185" s="23">
        <v>100</v>
      </c>
      <c r="E13185" s="23">
        <v>10</v>
      </c>
      <c r="F13185" s="23">
        <v>30</v>
      </c>
      <c r="G13185" s="23">
        <v>0</v>
      </c>
      <c r="H13185" s="25">
        <v>35.006443019999999</v>
      </c>
    </row>
    <row r="13186" spans="1:8">
      <c r="A13186" s="23">
        <v>13183</v>
      </c>
      <c r="B13186" s="23">
        <v>2500</v>
      </c>
      <c r="C13186" s="23">
        <v>1</v>
      </c>
      <c r="D13186" s="23">
        <v>100</v>
      </c>
      <c r="E13186" s="23">
        <v>10</v>
      </c>
      <c r="F13186" s="23">
        <v>30</v>
      </c>
      <c r="G13186" s="23">
        <v>5</v>
      </c>
      <c r="H13186" s="25">
        <v>32.392478939999997</v>
      </c>
    </row>
    <row r="13187" spans="1:8">
      <c r="A13187" s="23">
        <v>13184</v>
      </c>
      <c r="B13187" s="23">
        <v>2500</v>
      </c>
      <c r="C13187" s="23">
        <v>1</v>
      </c>
      <c r="D13187" s="23">
        <v>100</v>
      </c>
      <c r="E13187" s="23">
        <v>10</v>
      </c>
      <c r="F13187" s="23">
        <v>30</v>
      </c>
      <c r="G13187" s="23">
        <v>10</v>
      </c>
      <c r="H13187" s="25">
        <v>31.005985259999999</v>
      </c>
    </row>
    <row r="13188" spans="1:8">
      <c r="A13188" s="23">
        <v>13185</v>
      </c>
      <c r="B13188" s="23">
        <v>2500</v>
      </c>
      <c r="C13188" s="23">
        <v>1</v>
      </c>
      <c r="D13188" s="23">
        <v>100</v>
      </c>
      <c r="E13188" s="23">
        <v>10</v>
      </c>
      <c r="F13188" s="23">
        <v>30</v>
      </c>
      <c r="G13188" s="23">
        <v>40</v>
      </c>
      <c r="H13188" s="25">
        <v>27.72317314</v>
      </c>
    </row>
    <row r="13189" spans="1:8">
      <c r="A13189" s="23">
        <v>13186</v>
      </c>
      <c r="B13189" s="23">
        <v>2500</v>
      </c>
      <c r="C13189" s="23">
        <v>1</v>
      </c>
      <c r="D13189" s="23">
        <v>100</v>
      </c>
      <c r="E13189" s="23">
        <v>10</v>
      </c>
      <c r="F13189" s="23">
        <v>30</v>
      </c>
      <c r="G13189" s="23">
        <v>70</v>
      </c>
      <c r="H13189" s="25">
        <v>25.691572189999999</v>
      </c>
    </row>
    <row r="13190" spans="1:8">
      <c r="A13190" s="23">
        <v>13187</v>
      </c>
      <c r="B13190" s="23">
        <v>2500</v>
      </c>
      <c r="C13190" s="23">
        <v>1</v>
      </c>
      <c r="D13190" s="23">
        <v>100</v>
      </c>
      <c r="E13190" s="23">
        <v>10</v>
      </c>
      <c r="F13190" s="23">
        <v>30</v>
      </c>
      <c r="G13190" s="23">
        <v>100</v>
      </c>
      <c r="H13190" s="25">
        <v>24.02365494</v>
      </c>
    </row>
    <row r="13191" spans="1:8">
      <c r="A13191" s="23">
        <v>13188</v>
      </c>
      <c r="B13191" s="23">
        <v>2500</v>
      </c>
      <c r="C13191" s="23">
        <v>1</v>
      </c>
      <c r="D13191" s="23">
        <v>100</v>
      </c>
      <c r="E13191" s="23">
        <v>10</v>
      </c>
      <c r="F13191" s="23">
        <v>60</v>
      </c>
      <c r="G13191" s="23">
        <v>0</v>
      </c>
      <c r="H13191" s="25">
        <v>28.15057182</v>
      </c>
    </row>
    <row r="13192" spans="1:8">
      <c r="A13192" s="23">
        <v>13189</v>
      </c>
      <c r="B13192" s="23">
        <v>2500</v>
      </c>
      <c r="C13192" s="23">
        <v>1</v>
      </c>
      <c r="D13192" s="23">
        <v>100</v>
      </c>
      <c r="E13192" s="23">
        <v>10</v>
      </c>
      <c r="F13192" s="23">
        <v>60</v>
      </c>
      <c r="G13192" s="23">
        <v>5</v>
      </c>
      <c r="H13192" s="25">
        <v>25.423408510000002</v>
      </c>
    </row>
    <row r="13193" spans="1:8">
      <c r="A13193" s="23">
        <v>13190</v>
      </c>
      <c r="B13193" s="23">
        <v>2500</v>
      </c>
      <c r="C13193" s="23">
        <v>1</v>
      </c>
      <c r="D13193" s="23">
        <v>100</v>
      </c>
      <c r="E13193" s="23">
        <v>10</v>
      </c>
      <c r="F13193" s="23">
        <v>60</v>
      </c>
      <c r="G13193" s="23">
        <v>10</v>
      </c>
      <c r="H13193" s="25">
        <v>24.281749730000001</v>
      </c>
    </row>
    <row r="13194" spans="1:8">
      <c r="A13194" s="23">
        <v>13191</v>
      </c>
      <c r="B13194" s="23">
        <v>2500</v>
      </c>
      <c r="C13194" s="23">
        <v>1</v>
      </c>
      <c r="D13194" s="23">
        <v>100</v>
      </c>
      <c r="E13194" s="23">
        <v>10</v>
      </c>
      <c r="F13194" s="23">
        <v>60</v>
      </c>
      <c r="G13194" s="23">
        <v>40</v>
      </c>
      <c r="H13194" s="25">
        <v>21.594123840000002</v>
      </c>
    </row>
    <row r="13195" spans="1:8">
      <c r="A13195" s="23">
        <v>13192</v>
      </c>
      <c r="B13195" s="23">
        <v>2500</v>
      </c>
      <c r="C13195" s="23">
        <v>1</v>
      </c>
      <c r="D13195" s="23">
        <v>100</v>
      </c>
      <c r="E13195" s="23">
        <v>10</v>
      </c>
      <c r="F13195" s="23">
        <v>60</v>
      </c>
      <c r="G13195" s="23">
        <v>70</v>
      </c>
      <c r="H13195" s="25">
        <v>19.961353299999999</v>
      </c>
    </row>
    <row r="13196" spans="1:8">
      <c r="A13196" s="23">
        <v>13193</v>
      </c>
      <c r="B13196" s="23">
        <v>2500</v>
      </c>
      <c r="C13196" s="23">
        <v>1</v>
      </c>
      <c r="D13196" s="23">
        <v>100</v>
      </c>
      <c r="E13196" s="23">
        <v>10</v>
      </c>
      <c r="F13196" s="23">
        <v>60</v>
      </c>
      <c r="G13196" s="23">
        <v>100</v>
      </c>
      <c r="H13196" s="25">
        <v>18.638004299999999</v>
      </c>
    </row>
    <row r="13197" spans="1:8">
      <c r="A13197" s="23">
        <v>13194</v>
      </c>
      <c r="B13197" s="23">
        <v>2500</v>
      </c>
      <c r="C13197" s="23">
        <v>1</v>
      </c>
      <c r="D13197" s="23">
        <v>100</v>
      </c>
      <c r="E13197" s="23">
        <v>20</v>
      </c>
      <c r="F13197" s="23">
        <v>0</v>
      </c>
      <c r="G13197" s="23">
        <v>0</v>
      </c>
      <c r="H13197" s="25">
        <v>40.365169530000003</v>
      </c>
    </row>
    <row r="13198" spans="1:8">
      <c r="A13198" s="23">
        <v>13195</v>
      </c>
      <c r="B13198" s="23">
        <v>2500</v>
      </c>
      <c r="C13198" s="23">
        <v>1</v>
      </c>
      <c r="D13198" s="23">
        <v>100</v>
      </c>
      <c r="E13198" s="23">
        <v>20</v>
      </c>
      <c r="F13198" s="23">
        <v>0</v>
      </c>
      <c r="G13198" s="23">
        <v>5</v>
      </c>
      <c r="H13198" s="25">
        <v>37.272953029999996</v>
      </c>
    </row>
    <row r="13199" spans="1:8">
      <c r="A13199" s="23">
        <v>13196</v>
      </c>
      <c r="B13199" s="23">
        <v>2500</v>
      </c>
      <c r="C13199" s="23">
        <v>1</v>
      </c>
      <c r="D13199" s="23">
        <v>100</v>
      </c>
      <c r="E13199" s="23">
        <v>20</v>
      </c>
      <c r="F13199" s="23">
        <v>0</v>
      </c>
      <c r="G13199" s="23">
        <v>10</v>
      </c>
      <c r="H13199" s="25">
        <v>35.550617219999999</v>
      </c>
    </row>
    <row r="13200" spans="1:8">
      <c r="A13200" s="23">
        <v>13197</v>
      </c>
      <c r="B13200" s="23">
        <v>2500</v>
      </c>
      <c r="C13200" s="23">
        <v>1</v>
      </c>
      <c r="D13200" s="23">
        <v>100</v>
      </c>
      <c r="E13200" s="23">
        <v>20</v>
      </c>
      <c r="F13200" s="23">
        <v>0</v>
      </c>
      <c r="G13200" s="23">
        <v>40</v>
      </c>
      <c r="H13200" s="25">
        <v>31.540998460000001</v>
      </c>
    </row>
    <row r="13201" spans="1:8">
      <c r="A13201" s="23">
        <v>13198</v>
      </c>
      <c r="B13201" s="23">
        <v>2500</v>
      </c>
      <c r="C13201" s="23">
        <v>1</v>
      </c>
      <c r="D13201" s="23">
        <v>100</v>
      </c>
      <c r="E13201" s="23">
        <v>20</v>
      </c>
      <c r="F13201" s="23">
        <v>0</v>
      </c>
      <c r="G13201" s="23">
        <v>70</v>
      </c>
      <c r="H13201" s="25">
        <v>29.057733540000001</v>
      </c>
    </row>
    <row r="13202" spans="1:8">
      <c r="A13202" s="23">
        <v>13199</v>
      </c>
      <c r="B13202" s="23">
        <v>2500</v>
      </c>
      <c r="C13202" s="23">
        <v>1</v>
      </c>
      <c r="D13202" s="23">
        <v>100</v>
      </c>
      <c r="E13202" s="23">
        <v>20</v>
      </c>
      <c r="F13202" s="23">
        <v>0</v>
      </c>
      <c r="G13202" s="23">
        <v>100</v>
      </c>
      <c r="H13202" s="25">
        <v>27.03067398</v>
      </c>
    </row>
    <row r="13203" spans="1:8">
      <c r="A13203" s="23">
        <v>13200</v>
      </c>
      <c r="B13203" s="23">
        <v>2500</v>
      </c>
      <c r="C13203" s="23">
        <v>1</v>
      </c>
      <c r="D13203" s="23">
        <v>100</v>
      </c>
      <c r="E13203" s="23">
        <v>20</v>
      </c>
      <c r="F13203" s="23">
        <v>30</v>
      </c>
      <c r="G13203" s="23">
        <v>0</v>
      </c>
      <c r="H13203" s="25">
        <v>37.938816070000001</v>
      </c>
    </row>
    <row r="13204" spans="1:8">
      <c r="A13204" s="23">
        <v>13201</v>
      </c>
      <c r="B13204" s="23">
        <v>2500</v>
      </c>
      <c r="C13204" s="23">
        <v>1</v>
      </c>
      <c r="D13204" s="23">
        <v>100</v>
      </c>
      <c r="E13204" s="23">
        <v>20</v>
      </c>
      <c r="F13204" s="23">
        <v>30</v>
      </c>
      <c r="G13204" s="23">
        <v>5</v>
      </c>
      <c r="H13204" s="25">
        <v>34.880790709999999</v>
      </c>
    </row>
    <row r="13205" spans="1:8">
      <c r="A13205" s="23">
        <v>13202</v>
      </c>
      <c r="B13205" s="23">
        <v>2500</v>
      </c>
      <c r="C13205" s="23">
        <v>1</v>
      </c>
      <c r="D13205" s="23">
        <v>100</v>
      </c>
      <c r="E13205" s="23">
        <v>20</v>
      </c>
      <c r="F13205" s="23">
        <v>30</v>
      </c>
      <c r="G13205" s="23">
        <v>10</v>
      </c>
      <c r="H13205" s="25">
        <v>33.29443741</v>
      </c>
    </row>
    <row r="13206" spans="1:8">
      <c r="A13206" s="23">
        <v>13203</v>
      </c>
      <c r="B13206" s="23">
        <v>2500</v>
      </c>
      <c r="C13206" s="23">
        <v>1</v>
      </c>
      <c r="D13206" s="23">
        <v>100</v>
      </c>
      <c r="E13206" s="23">
        <v>20</v>
      </c>
      <c r="F13206" s="23">
        <v>30</v>
      </c>
      <c r="G13206" s="23">
        <v>40</v>
      </c>
      <c r="H13206" s="25">
        <v>29.473129270000001</v>
      </c>
    </row>
    <row r="13207" spans="1:8">
      <c r="A13207" s="23">
        <v>13204</v>
      </c>
      <c r="B13207" s="23">
        <v>2500</v>
      </c>
      <c r="C13207" s="23">
        <v>1</v>
      </c>
      <c r="D13207" s="23">
        <v>100</v>
      </c>
      <c r="E13207" s="23">
        <v>20</v>
      </c>
      <c r="F13207" s="23">
        <v>30</v>
      </c>
      <c r="G13207" s="23">
        <v>70</v>
      </c>
      <c r="H13207" s="25">
        <v>27.149219510000002</v>
      </c>
    </row>
    <row r="13208" spans="1:8">
      <c r="A13208" s="23">
        <v>13205</v>
      </c>
      <c r="B13208" s="23">
        <v>2500</v>
      </c>
      <c r="C13208" s="23">
        <v>1</v>
      </c>
      <c r="D13208" s="23">
        <v>100</v>
      </c>
      <c r="E13208" s="23">
        <v>20</v>
      </c>
      <c r="F13208" s="23">
        <v>30</v>
      </c>
      <c r="G13208" s="23">
        <v>100</v>
      </c>
      <c r="H13208" s="25">
        <v>25.267896650000001</v>
      </c>
    </row>
    <row r="13209" spans="1:8">
      <c r="A13209" s="23">
        <v>13206</v>
      </c>
      <c r="B13209" s="23">
        <v>2500</v>
      </c>
      <c r="C13209" s="23">
        <v>1</v>
      </c>
      <c r="D13209" s="23">
        <v>100</v>
      </c>
      <c r="E13209" s="23">
        <v>20</v>
      </c>
      <c r="F13209" s="23">
        <v>60</v>
      </c>
      <c r="G13209" s="23">
        <v>0</v>
      </c>
      <c r="H13209" s="25">
        <v>29.879226689999999</v>
      </c>
    </row>
    <row r="13210" spans="1:8">
      <c r="A13210" s="23">
        <v>13207</v>
      </c>
      <c r="B13210" s="23">
        <v>2500</v>
      </c>
      <c r="C13210" s="23">
        <v>1</v>
      </c>
      <c r="D13210" s="23">
        <v>100</v>
      </c>
      <c r="E13210" s="23">
        <v>20</v>
      </c>
      <c r="F13210" s="23">
        <v>60</v>
      </c>
      <c r="G13210" s="23">
        <v>5</v>
      </c>
      <c r="H13210" s="25">
        <v>26.848182680000001</v>
      </c>
    </row>
    <row r="13211" spans="1:8">
      <c r="A13211" s="23">
        <v>13208</v>
      </c>
      <c r="B13211" s="23">
        <v>2500</v>
      </c>
      <c r="C13211" s="23">
        <v>1</v>
      </c>
      <c r="D13211" s="23">
        <v>100</v>
      </c>
      <c r="E13211" s="23">
        <v>20</v>
      </c>
      <c r="F13211" s="23">
        <v>60</v>
      </c>
      <c r="G13211" s="23">
        <v>10</v>
      </c>
      <c r="H13211" s="25">
        <v>25.59021568</v>
      </c>
    </row>
    <row r="13212" spans="1:8">
      <c r="A13212" s="23">
        <v>13209</v>
      </c>
      <c r="B13212" s="23">
        <v>2500</v>
      </c>
      <c r="C13212" s="23">
        <v>1</v>
      </c>
      <c r="D13212" s="23">
        <v>100</v>
      </c>
      <c r="E13212" s="23">
        <v>20</v>
      </c>
      <c r="F13212" s="23">
        <v>60</v>
      </c>
      <c r="G13212" s="23">
        <v>40</v>
      </c>
      <c r="H13212" s="25">
        <v>22.604364400000001</v>
      </c>
    </row>
    <row r="13213" spans="1:8">
      <c r="A13213" s="23">
        <v>13210</v>
      </c>
      <c r="B13213" s="23">
        <v>2500</v>
      </c>
      <c r="C13213" s="23">
        <v>1</v>
      </c>
      <c r="D13213" s="23">
        <v>100</v>
      </c>
      <c r="E13213" s="23">
        <v>20</v>
      </c>
      <c r="F13213" s="23">
        <v>60</v>
      </c>
      <c r="G13213" s="23">
        <v>70</v>
      </c>
      <c r="H13213" s="25">
        <v>20.779960630000001</v>
      </c>
    </row>
    <row r="13214" spans="1:8">
      <c r="A13214" s="23">
        <v>13211</v>
      </c>
      <c r="B13214" s="23">
        <v>2500</v>
      </c>
      <c r="C13214" s="23">
        <v>1</v>
      </c>
      <c r="D13214" s="23">
        <v>100</v>
      </c>
      <c r="E13214" s="23">
        <v>20</v>
      </c>
      <c r="F13214" s="23">
        <v>60</v>
      </c>
      <c r="G13214" s="23">
        <v>100</v>
      </c>
      <c r="H13214" s="25">
        <v>19.309574130000001</v>
      </c>
    </row>
    <row r="13215" spans="1:8">
      <c r="A13215" s="23">
        <v>13212</v>
      </c>
      <c r="B13215" s="23">
        <v>2500</v>
      </c>
      <c r="C13215" s="23">
        <v>1</v>
      </c>
      <c r="D13215" s="23">
        <v>100</v>
      </c>
      <c r="E13215" s="23">
        <v>50</v>
      </c>
      <c r="F13215" s="23">
        <v>0</v>
      </c>
      <c r="G13215" s="23">
        <v>0</v>
      </c>
      <c r="H13215" s="25">
        <v>42.29779053</v>
      </c>
    </row>
    <row r="13216" spans="1:8">
      <c r="A13216" s="23">
        <v>13213</v>
      </c>
      <c r="B13216" s="23">
        <v>2500</v>
      </c>
      <c r="C13216" s="23">
        <v>1</v>
      </c>
      <c r="D13216" s="23">
        <v>100</v>
      </c>
      <c r="E13216" s="23">
        <v>50</v>
      </c>
      <c r="F13216" s="23">
        <v>0</v>
      </c>
      <c r="G13216" s="23">
        <v>5</v>
      </c>
      <c r="H13216" s="25">
        <v>38.965114589999999</v>
      </c>
    </row>
    <row r="13217" spans="1:8">
      <c r="A13217" s="23">
        <v>13214</v>
      </c>
      <c r="B13217" s="23">
        <v>2500</v>
      </c>
      <c r="C13217" s="23">
        <v>1</v>
      </c>
      <c r="D13217" s="23">
        <v>100</v>
      </c>
      <c r="E13217" s="23">
        <v>50</v>
      </c>
      <c r="F13217" s="23">
        <v>0</v>
      </c>
      <c r="G13217" s="23">
        <v>10</v>
      </c>
      <c r="H13217" s="25">
        <v>37.082534789999997</v>
      </c>
    </row>
    <row r="13218" spans="1:8">
      <c r="A13218" s="23">
        <v>13215</v>
      </c>
      <c r="B13218" s="23">
        <v>2500</v>
      </c>
      <c r="C13218" s="23">
        <v>1</v>
      </c>
      <c r="D13218" s="23">
        <v>100</v>
      </c>
      <c r="E13218" s="23">
        <v>50</v>
      </c>
      <c r="F13218" s="23">
        <v>0</v>
      </c>
      <c r="G13218" s="23">
        <v>40</v>
      </c>
      <c r="H13218" s="25">
        <v>32.705497739999998</v>
      </c>
    </row>
    <row r="13219" spans="1:8">
      <c r="A13219" s="23">
        <v>13216</v>
      </c>
      <c r="B13219" s="23">
        <v>2500</v>
      </c>
      <c r="C13219" s="23">
        <v>1</v>
      </c>
      <c r="D13219" s="23">
        <v>100</v>
      </c>
      <c r="E13219" s="23">
        <v>50</v>
      </c>
      <c r="F13219" s="23">
        <v>0</v>
      </c>
      <c r="G13219" s="23">
        <v>70</v>
      </c>
      <c r="H13219" s="25">
        <v>30.05304718</v>
      </c>
    </row>
    <row r="13220" spans="1:8">
      <c r="A13220" s="23">
        <v>13217</v>
      </c>
      <c r="B13220" s="23">
        <v>2500</v>
      </c>
      <c r="C13220" s="23">
        <v>1</v>
      </c>
      <c r="D13220" s="23">
        <v>100</v>
      </c>
      <c r="E13220" s="23">
        <v>50</v>
      </c>
      <c r="F13220" s="23">
        <v>0</v>
      </c>
      <c r="G13220" s="23">
        <v>100</v>
      </c>
      <c r="H13220" s="25">
        <v>27.866086960000001</v>
      </c>
    </row>
    <row r="13221" spans="1:8">
      <c r="A13221" s="23">
        <v>13218</v>
      </c>
      <c r="B13221" s="23">
        <v>2500</v>
      </c>
      <c r="C13221" s="23">
        <v>1</v>
      </c>
      <c r="D13221" s="23">
        <v>100</v>
      </c>
      <c r="E13221" s="23">
        <v>50</v>
      </c>
      <c r="F13221" s="23">
        <v>30</v>
      </c>
      <c r="G13221" s="23">
        <v>0</v>
      </c>
      <c r="H13221" s="25">
        <v>39.653690339999997</v>
      </c>
    </row>
    <row r="13222" spans="1:8">
      <c r="A13222" s="23">
        <v>13219</v>
      </c>
      <c r="B13222" s="23">
        <v>2500</v>
      </c>
      <c r="C13222" s="23">
        <v>1</v>
      </c>
      <c r="D13222" s="23">
        <v>100</v>
      </c>
      <c r="E13222" s="23">
        <v>50</v>
      </c>
      <c r="F13222" s="23">
        <v>30</v>
      </c>
      <c r="G13222" s="23">
        <v>5</v>
      </c>
      <c r="H13222" s="25">
        <v>36.324348450000002</v>
      </c>
    </row>
    <row r="13223" spans="1:8">
      <c r="A13223" s="23">
        <v>13220</v>
      </c>
      <c r="B13223" s="23">
        <v>2500</v>
      </c>
      <c r="C13223" s="23">
        <v>1</v>
      </c>
      <c r="D13223" s="23">
        <v>100</v>
      </c>
      <c r="E13223" s="23">
        <v>50</v>
      </c>
      <c r="F13223" s="23">
        <v>30</v>
      </c>
      <c r="G13223" s="23">
        <v>10</v>
      </c>
      <c r="H13223" s="25">
        <v>34.602973939999998</v>
      </c>
    </row>
    <row r="13224" spans="1:8">
      <c r="A13224" s="23">
        <v>13221</v>
      </c>
      <c r="B13224" s="23">
        <v>2500</v>
      </c>
      <c r="C13224" s="23">
        <v>1</v>
      </c>
      <c r="D13224" s="23">
        <v>100</v>
      </c>
      <c r="E13224" s="23">
        <v>50</v>
      </c>
      <c r="F13224" s="23">
        <v>30</v>
      </c>
      <c r="G13224" s="23">
        <v>40</v>
      </c>
      <c r="H13224" s="25">
        <v>30.508541109999999</v>
      </c>
    </row>
    <row r="13225" spans="1:8">
      <c r="A13225" s="23">
        <v>13222</v>
      </c>
      <c r="B13225" s="23">
        <v>2500</v>
      </c>
      <c r="C13225" s="23">
        <v>1</v>
      </c>
      <c r="D13225" s="23">
        <v>100</v>
      </c>
      <c r="E13225" s="23">
        <v>50</v>
      </c>
      <c r="F13225" s="23">
        <v>30</v>
      </c>
      <c r="G13225" s="23">
        <v>70</v>
      </c>
      <c r="H13225" s="25">
        <v>28.000782010000002</v>
      </c>
    </row>
    <row r="13226" spans="1:8">
      <c r="A13226" s="23">
        <v>13223</v>
      </c>
      <c r="B13226" s="23">
        <v>2500</v>
      </c>
      <c r="C13226" s="23">
        <v>1</v>
      </c>
      <c r="D13226" s="23">
        <v>100</v>
      </c>
      <c r="E13226" s="23">
        <v>50</v>
      </c>
      <c r="F13226" s="23">
        <v>30</v>
      </c>
      <c r="G13226" s="23">
        <v>100</v>
      </c>
      <c r="H13226" s="25">
        <v>25.980676649999999</v>
      </c>
    </row>
    <row r="13227" spans="1:8">
      <c r="A13227" s="23">
        <v>13224</v>
      </c>
      <c r="B13227" s="23">
        <v>2500</v>
      </c>
      <c r="C13227" s="23">
        <v>1</v>
      </c>
      <c r="D13227" s="23">
        <v>100</v>
      </c>
      <c r="E13227" s="23">
        <v>50</v>
      </c>
      <c r="F13227" s="23">
        <v>60</v>
      </c>
      <c r="G13227" s="23">
        <v>0</v>
      </c>
      <c r="H13227" s="25">
        <v>30.90177345</v>
      </c>
    </row>
    <row r="13228" spans="1:8">
      <c r="A13228" s="23">
        <v>13225</v>
      </c>
      <c r="B13228" s="23">
        <v>2500</v>
      </c>
      <c r="C13228" s="23">
        <v>1</v>
      </c>
      <c r="D13228" s="23">
        <v>100</v>
      </c>
      <c r="E13228" s="23">
        <v>50</v>
      </c>
      <c r="F13228" s="23">
        <v>60</v>
      </c>
      <c r="G13228" s="23">
        <v>5</v>
      </c>
      <c r="H13228" s="25">
        <v>27.677825930000001</v>
      </c>
    </row>
    <row r="13229" spans="1:8">
      <c r="A13229" s="23">
        <v>13226</v>
      </c>
      <c r="B13229" s="23">
        <v>2500</v>
      </c>
      <c r="C13229" s="23">
        <v>1</v>
      </c>
      <c r="D13229" s="23">
        <v>100</v>
      </c>
      <c r="E13229" s="23">
        <v>50</v>
      </c>
      <c r="F13229" s="23">
        <v>60</v>
      </c>
      <c r="G13229" s="23">
        <v>10</v>
      </c>
      <c r="H13229" s="25">
        <v>26.34346008</v>
      </c>
    </row>
    <row r="13230" spans="1:8">
      <c r="A13230" s="23">
        <v>13227</v>
      </c>
      <c r="B13230" s="23">
        <v>2500</v>
      </c>
      <c r="C13230" s="23">
        <v>1</v>
      </c>
      <c r="D13230" s="23">
        <v>100</v>
      </c>
      <c r="E13230" s="23">
        <v>50</v>
      </c>
      <c r="F13230" s="23">
        <v>60</v>
      </c>
      <c r="G13230" s="23">
        <v>40</v>
      </c>
      <c r="H13230" s="25">
        <v>23.211353299999999</v>
      </c>
    </row>
    <row r="13231" spans="1:8">
      <c r="A13231" s="23">
        <v>13228</v>
      </c>
      <c r="B13231" s="23">
        <v>2500</v>
      </c>
      <c r="C13231" s="23">
        <v>1</v>
      </c>
      <c r="D13231" s="23">
        <v>100</v>
      </c>
      <c r="E13231" s="23">
        <v>50</v>
      </c>
      <c r="F13231" s="23">
        <v>60</v>
      </c>
      <c r="G13231" s="23">
        <v>70</v>
      </c>
      <c r="H13231" s="25">
        <v>21.27941513</v>
      </c>
    </row>
    <row r="13232" spans="1:8">
      <c r="A13232" s="23">
        <v>13229</v>
      </c>
      <c r="B13232" s="23">
        <v>2500</v>
      </c>
      <c r="C13232" s="23">
        <v>1</v>
      </c>
      <c r="D13232" s="23">
        <v>100</v>
      </c>
      <c r="E13232" s="23">
        <v>50</v>
      </c>
      <c r="F13232" s="23">
        <v>60</v>
      </c>
      <c r="G13232" s="23">
        <v>100</v>
      </c>
      <c r="H13232" s="25">
        <v>19.727039340000001</v>
      </c>
    </row>
    <row r="13233" spans="1:8">
      <c r="A13233" s="23">
        <v>13230</v>
      </c>
      <c r="B13233" s="23">
        <v>2500</v>
      </c>
      <c r="C13233" s="23">
        <v>1</v>
      </c>
      <c r="D13233" s="23">
        <v>500</v>
      </c>
      <c r="E13233" s="23">
        <v>1</v>
      </c>
      <c r="F13233" s="23">
        <v>0</v>
      </c>
      <c r="G13233" s="23">
        <v>0</v>
      </c>
      <c r="H13233" s="25">
        <v>25.535865780000002</v>
      </c>
    </row>
    <row r="13234" spans="1:8">
      <c r="A13234" s="23">
        <v>13231</v>
      </c>
      <c r="B13234" s="23">
        <v>2500</v>
      </c>
      <c r="C13234" s="23">
        <v>1</v>
      </c>
      <c r="D13234" s="23">
        <v>500</v>
      </c>
      <c r="E13234" s="23">
        <v>1</v>
      </c>
      <c r="F13234" s="23">
        <v>0</v>
      </c>
      <c r="G13234" s="23">
        <v>5</v>
      </c>
      <c r="H13234" s="25">
        <v>24.409648900000001</v>
      </c>
    </row>
    <row r="13235" spans="1:8">
      <c r="A13235" s="23">
        <v>13232</v>
      </c>
      <c r="B13235" s="23">
        <v>2500</v>
      </c>
      <c r="C13235" s="23">
        <v>1</v>
      </c>
      <c r="D13235" s="23">
        <v>500</v>
      </c>
      <c r="E13235" s="23">
        <v>1</v>
      </c>
      <c r="F13235" s="23">
        <v>0</v>
      </c>
      <c r="G13235" s="23">
        <v>10</v>
      </c>
      <c r="H13235" s="25">
        <v>23.80012894</v>
      </c>
    </row>
    <row r="13236" spans="1:8">
      <c r="A13236" s="23">
        <v>13233</v>
      </c>
      <c r="B13236" s="23">
        <v>2500</v>
      </c>
      <c r="C13236" s="23">
        <v>1</v>
      </c>
      <c r="D13236" s="23">
        <v>500</v>
      </c>
      <c r="E13236" s="23">
        <v>1</v>
      </c>
      <c r="F13236" s="23">
        <v>0</v>
      </c>
      <c r="G13236" s="23">
        <v>40</v>
      </c>
      <c r="H13236" s="25">
        <v>22.289518359999999</v>
      </c>
    </row>
    <row r="13237" spans="1:8">
      <c r="A13237" s="23">
        <v>13234</v>
      </c>
      <c r="B13237" s="23">
        <v>2500</v>
      </c>
      <c r="C13237" s="23">
        <v>1</v>
      </c>
      <c r="D13237" s="23">
        <v>500</v>
      </c>
      <c r="E13237" s="23">
        <v>1</v>
      </c>
      <c r="F13237" s="23">
        <v>0</v>
      </c>
      <c r="G13237" s="23">
        <v>70</v>
      </c>
      <c r="H13237" s="25">
        <v>21.284404760000001</v>
      </c>
    </row>
    <row r="13238" spans="1:8">
      <c r="A13238" s="23">
        <v>13235</v>
      </c>
      <c r="B13238" s="23">
        <v>2500</v>
      </c>
      <c r="C13238" s="23">
        <v>1</v>
      </c>
      <c r="D13238" s="23">
        <v>500</v>
      </c>
      <c r="E13238" s="23">
        <v>1</v>
      </c>
      <c r="F13238" s="23">
        <v>0</v>
      </c>
      <c r="G13238" s="23">
        <v>100</v>
      </c>
      <c r="H13238" s="25">
        <v>20.39303589</v>
      </c>
    </row>
    <row r="13239" spans="1:8">
      <c r="A13239" s="23">
        <v>13236</v>
      </c>
      <c r="B13239" s="23">
        <v>2500</v>
      </c>
      <c r="C13239" s="23">
        <v>1</v>
      </c>
      <c r="D13239" s="23">
        <v>500</v>
      </c>
      <c r="E13239" s="23">
        <v>1</v>
      </c>
      <c r="F13239" s="23">
        <v>30</v>
      </c>
      <c r="G13239" s="23">
        <v>0</v>
      </c>
      <c r="H13239" s="25">
        <v>24.800991060000001</v>
      </c>
    </row>
    <row r="13240" spans="1:8">
      <c r="A13240" s="23">
        <v>13237</v>
      </c>
      <c r="B13240" s="23">
        <v>2500</v>
      </c>
      <c r="C13240" s="23">
        <v>1</v>
      </c>
      <c r="D13240" s="23">
        <v>500</v>
      </c>
      <c r="E13240" s="23">
        <v>1</v>
      </c>
      <c r="F13240" s="23">
        <v>30</v>
      </c>
      <c r="G13240" s="23">
        <v>5</v>
      </c>
      <c r="H13240" s="25">
        <v>23.63098145</v>
      </c>
    </row>
    <row r="13241" spans="1:8">
      <c r="A13241" s="23">
        <v>13238</v>
      </c>
      <c r="B13241" s="23">
        <v>2500</v>
      </c>
      <c r="C13241" s="23">
        <v>1</v>
      </c>
      <c r="D13241" s="23">
        <v>500</v>
      </c>
      <c r="E13241" s="23">
        <v>1</v>
      </c>
      <c r="F13241" s="23">
        <v>30</v>
      </c>
      <c r="G13241" s="23">
        <v>10</v>
      </c>
      <c r="H13241" s="25">
        <v>22.975708010000002</v>
      </c>
    </row>
    <row r="13242" spans="1:8">
      <c r="A13242" s="23">
        <v>13239</v>
      </c>
      <c r="B13242" s="23">
        <v>2500</v>
      </c>
      <c r="C13242" s="23">
        <v>1</v>
      </c>
      <c r="D13242" s="23">
        <v>500</v>
      </c>
      <c r="E13242" s="23">
        <v>1</v>
      </c>
      <c r="F13242" s="23">
        <v>30</v>
      </c>
      <c r="G13242" s="23">
        <v>40</v>
      </c>
      <c r="H13242" s="25">
        <v>21.433700559999998</v>
      </c>
    </row>
    <row r="13243" spans="1:8">
      <c r="A13243" s="23">
        <v>13240</v>
      </c>
      <c r="B13243" s="23">
        <v>2500</v>
      </c>
      <c r="C13243" s="23">
        <v>1</v>
      </c>
      <c r="D13243" s="23">
        <v>500</v>
      </c>
      <c r="E13243" s="23">
        <v>1</v>
      </c>
      <c r="F13243" s="23">
        <v>30</v>
      </c>
      <c r="G13243" s="23">
        <v>70</v>
      </c>
      <c r="H13243" s="25">
        <v>20.414255140000002</v>
      </c>
    </row>
    <row r="13244" spans="1:8">
      <c r="A13244" s="23">
        <v>13241</v>
      </c>
      <c r="B13244" s="23">
        <v>2500</v>
      </c>
      <c r="C13244" s="23">
        <v>1</v>
      </c>
      <c r="D13244" s="23">
        <v>500</v>
      </c>
      <c r="E13244" s="23">
        <v>1</v>
      </c>
      <c r="F13244" s="23">
        <v>30</v>
      </c>
      <c r="G13244" s="23">
        <v>100</v>
      </c>
      <c r="H13244" s="25">
        <v>19.503610609999999</v>
      </c>
    </row>
    <row r="13245" spans="1:8">
      <c r="A13245" s="23">
        <v>13242</v>
      </c>
      <c r="B13245" s="23">
        <v>2500</v>
      </c>
      <c r="C13245" s="23">
        <v>1</v>
      </c>
      <c r="D13245" s="23">
        <v>500</v>
      </c>
      <c r="E13245" s="23">
        <v>1</v>
      </c>
      <c r="F13245" s="23">
        <v>60</v>
      </c>
      <c r="G13245" s="23">
        <v>0</v>
      </c>
      <c r="H13245" s="25">
        <v>21.820442199999999</v>
      </c>
    </row>
    <row r="13246" spans="1:8">
      <c r="A13246" s="23">
        <v>13243</v>
      </c>
      <c r="B13246" s="23">
        <v>2500</v>
      </c>
      <c r="C13246" s="23">
        <v>1</v>
      </c>
      <c r="D13246" s="23">
        <v>500</v>
      </c>
      <c r="E13246" s="23">
        <v>1</v>
      </c>
      <c r="F13246" s="23">
        <v>60</v>
      </c>
      <c r="G13246" s="23">
        <v>5</v>
      </c>
      <c r="H13246" s="25">
        <v>20.25711823</v>
      </c>
    </row>
    <row r="13247" spans="1:8">
      <c r="A13247" s="23">
        <v>13244</v>
      </c>
      <c r="B13247" s="23">
        <v>2500</v>
      </c>
      <c r="C13247" s="23">
        <v>1</v>
      </c>
      <c r="D13247" s="23">
        <v>500</v>
      </c>
      <c r="E13247" s="23">
        <v>1</v>
      </c>
      <c r="F13247" s="23">
        <v>60</v>
      </c>
      <c r="G13247" s="23">
        <v>10</v>
      </c>
      <c r="H13247" s="25">
        <v>19.566711430000002</v>
      </c>
    </row>
    <row r="13248" spans="1:8">
      <c r="A13248" s="23">
        <v>13245</v>
      </c>
      <c r="B13248" s="23">
        <v>2500</v>
      </c>
      <c r="C13248" s="23">
        <v>1</v>
      </c>
      <c r="D13248" s="23">
        <v>500</v>
      </c>
      <c r="E13248" s="23">
        <v>1</v>
      </c>
      <c r="F13248" s="23">
        <v>60</v>
      </c>
      <c r="G13248" s="23">
        <v>40</v>
      </c>
      <c r="H13248" s="25">
        <v>17.990093229999999</v>
      </c>
    </row>
    <row r="13249" spans="1:8">
      <c r="A13249" s="23">
        <v>13246</v>
      </c>
      <c r="B13249" s="23">
        <v>2500</v>
      </c>
      <c r="C13249" s="23">
        <v>1</v>
      </c>
      <c r="D13249" s="23">
        <v>500</v>
      </c>
      <c r="E13249" s="23">
        <v>1</v>
      </c>
      <c r="F13249" s="23">
        <v>60</v>
      </c>
      <c r="G13249" s="23">
        <v>70</v>
      </c>
      <c r="H13249" s="25">
        <v>16.978086470000001</v>
      </c>
    </row>
    <row r="13250" spans="1:8">
      <c r="A13250" s="23">
        <v>13247</v>
      </c>
      <c r="B13250" s="23">
        <v>2500</v>
      </c>
      <c r="C13250" s="23">
        <v>1</v>
      </c>
      <c r="D13250" s="23">
        <v>500</v>
      </c>
      <c r="E13250" s="23">
        <v>1</v>
      </c>
      <c r="F13250" s="23">
        <v>60</v>
      </c>
      <c r="G13250" s="23">
        <v>100</v>
      </c>
      <c r="H13250" s="25">
        <v>16.115381240000001</v>
      </c>
    </row>
    <row r="13251" spans="1:8">
      <c r="A13251" s="23">
        <v>13248</v>
      </c>
      <c r="B13251" s="23">
        <v>2500</v>
      </c>
      <c r="C13251" s="23">
        <v>1</v>
      </c>
      <c r="D13251" s="23">
        <v>500</v>
      </c>
      <c r="E13251" s="23">
        <v>5</v>
      </c>
      <c r="F13251" s="23">
        <v>0</v>
      </c>
      <c r="G13251" s="23">
        <v>0</v>
      </c>
      <c r="H13251" s="25">
        <v>40.468494419999999</v>
      </c>
    </row>
    <row r="13252" spans="1:8">
      <c r="A13252" s="23">
        <v>13249</v>
      </c>
      <c r="B13252" s="23">
        <v>2500</v>
      </c>
      <c r="C13252" s="23">
        <v>1</v>
      </c>
      <c r="D13252" s="23">
        <v>500</v>
      </c>
      <c r="E13252" s="23">
        <v>5</v>
      </c>
      <c r="F13252" s="23">
        <v>0</v>
      </c>
      <c r="G13252" s="23">
        <v>5</v>
      </c>
      <c r="H13252" s="25">
        <v>37.392143249999997</v>
      </c>
    </row>
    <row r="13253" spans="1:8">
      <c r="A13253" s="23">
        <v>13250</v>
      </c>
      <c r="B13253" s="23">
        <v>2500</v>
      </c>
      <c r="C13253" s="23">
        <v>1</v>
      </c>
      <c r="D13253" s="23">
        <v>500</v>
      </c>
      <c r="E13253" s="23">
        <v>5</v>
      </c>
      <c r="F13253" s="23">
        <v>0</v>
      </c>
      <c r="G13253" s="23">
        <v>10</v>
      </c>
      <c r="H13253" s="25">
        <v>35.67315292</v>
      </c>
    </row>
    <row r="13254" spans="1:8">
      <c r="A13254" s="23">
        <v>13251</v>
      </c>
      <c r="B13254" s="23">
        <v>2500</v>
      </c>
      <c r="C13254" s="23">
        <v>1</v>
      </c>
      <c r="D13254" s="23">
        <v>500</v>
      </c>
      <c r="E13254" s="23">
        <v>5</v>
      </c>
      <c r="F13254" s="23">
        <v>0</v>
      </c>
      <c r="G13254" s="23">
        <v>40</v>
      </c>
      <c r="H13254" s="25">
        <v>31.670389180000001</v>
      </c>
    </row>
    <row r="13255" spans="1:8">
      <c r="A13255" s="23">
        <v>13252</v>
      </c>
      <c r="B13255" s="23">
        <v>2500</v>
      </c>
      <c r="C13255" s="23">
        <v>1</v>
      </c>
      <c r="D13255" s="23">
        <v>500</v>
      </c>
      <c r="E13255" s="23">
        <v>5</v>
      </c>
      <c r="F13255" s="23">
        <v>0</v>
      </c>
      <c r="G13255" s="23">
        <v>70</v>
      </c>
      <c r="H13255" s="25">
        <v>29.177247999999999</v>
      </c>
    </row>
    <row r="13256" spans="1:8">
      <c r="A13256" s="23">
        <v>13253</v>
      </c>
      <c r="B13256" s="23">
        <v>2500</v>
      </c>
      <c r="C13256" s="23">
        <v>1</v>
      </c>
      <c r="D13256" s="23">
        <v>500</v>
      </c>
      <c r="E13256" s="23">
        <v>5</v>
      </c>
      <c r="F13256" s="23">
        <v>0</v>
      </c>
      <c r="G13256" s="23">
        <v>100</v>
      </c>
      <c r="H13256" s="25">
        <v>27.141363139999999</v>
      </c>
    </row>
    <row r="13257" spans="1:8">
      <c r="A13257" s="23">
        <v>13254</v>
      </c>
      <c r="B13257" s="23">
        <v>2500</v>
      </c>
      <c r="C13257" s="23">
        <v>1</v>
      </c>
      <c r="D13257" s="23">
        <v>500</v>
      </c>
      <c r="E13257" s="23">
        <v>5</v>
      </c>
      <c r="F13257" s="23">
        <v>30</v>
      </c>
      <c r="G13257" s="23">
        <v>0</v>
      </c>
      <c r="H13257" s="25">
        <v>38.054092410000003</v>
      </c>
    </row>
    <row r="13258" spans="1:8">
      <c r="A13258" s="23">
        <v>13255</v>
      </c>
      <c r="B13258" s="23">
        <v>2500</v>
      </c>
      <c r="C13258" s="23">
        <v>1</v>
      </c>
      <c r="D13258" s="23">
        <v>500</v>
      </c>
      <c r="E13258" s="23">
        <v>5</v>
      </c>
      <c r="F13258" s="23">
        <v>30</v>
      </c>
      <c r="G13258" s="23">
        <v>5</v>
      </c>
      <c r="H13258" s="25">
        <v>35.00217438</v>
      </c>
    </row>
    <row r="13259" spans="1:8">
      <c r="A13259" s="23">
        <v>13256</v>
      </c>
      <c r="B13259" s="23">
        <v>2500</v>
      </c>
      <c r="C13259" s="23">
        <v>1</v>
      </c>
      <c r="D13259" s="23">
        <v>500</v>
      </c>
      <c r="E13259" s="23">
        <v>5</v>
      </c>
      <c r="F13259" s="23">
        <v>30</v>
      </c>
      <c r="G13259" s="23">
        <v>10</v>
      </c>
      <c r="H13259" s="25">
        <v>33.417938229999997</v>
      </c>
    </row>
    <row r="13260" spans="1:8">
      <c r="A13260" s="23">
        <v>13257</v>
      </c>
      <c r="B13260" s="23">
        <v>2500</v>
      </c>
      <c r="C13260" s="23">
        <v>1</v>
      </c>
      <c r="D13260" s="23">
        <v>500</v>
      </c>
      <c r="E13260" s="23">
        <v>5</v>
      </c>
      <c r="F13260" s="23">
        <v>30</v>
      </c>
      <c r="G13260" s="23">
        <v>40</v>
      </c>
      <c r="H13260" s="25">
        <v>29.595045089999999</v>
      </c>
    </row>
    <row r="13261" spans="1:8">
      <c r="A13261" s="23">
        <v>13258</v>
      </c>
      <c r="B13261" s="23">
        <v>2500</v>
      </c>
      <c r="C13261" s="23">
        <v>1</v>
      </c>
      <c r="D13261" s="23">
        <v>500</v>
      </c>
      <c r="E13261" s="23">
        <v>5</v>
      </c>
      <c r="F13261" s="23">
        <v>30</v>
      </c>
      <c r="G13261" s="23">
        <v>70</v>
      </c>
      <c r="H13261" s="25">
        <v>27.261348720000001</v>
      </c>
    </row>
    <row r="13262" spans="1:8">
      <c r="A13262" s="23">
        <v>13259</v>
      </c>
      <c r="B13262" s="23">
        <v>2500</v>
      </c>
      <c r="C13262" s="23">
        <v>1</v>
      </c>
      <c r="D13262" s="23">
        <v>500</v>
      </c>
      <c r="E13262" s="23">
        <v>5</v>
      </c>
      <c r="F13262" s="23">
        <v>30</v>
      </c>
      <c r="G13262" s="23">
        <v>100</v>
      </c>
      <c r="H13262" s="25">
        <v>25.371330260000001</v>
      </c>
    </row>
    <row r="13263" spans="1:8">
      <c r="A13263" s="23">
        <v>13260</v>
      </c>
      <c r="B13263" s="23">
        <v>2500</v>
      </c>
      <c r="C13263" s="23">
        <v>1</v>
      </c>
      <c r="D13263" s="23">
        <v>500</v>
      </c>
      <c r="E13263" s="23">
        <v>5</v>
      </c>
      <c r="F13263" s="23">
        <v>60</v>
      </c>
      <c r="G13263" s="23">
        <v>0</v>
      </c>
      <c r="H13263" s="25">
        <v>29.997594830000001</v>
      </c>
    </row>
    <row r="13264" spans="1:8">
      <c r="A13264" s="23">
        <v>13261</v>
      </c>
      <c r="B13264" s="23">
        <v>2500</v>
      </c>
      <c r="C13264" s="23">
        <v>1</v>
      </c>
      <c r="D13264" s="23">
        <v>500</v>
      </c>
      <c r="E13264" s="23">
        <v>5</v>
      </c>
      <c r="F13264" s="23">
        <v>60</v>
      </c>
      <c r="G13264" s="23">
        <v>5</v>
      </c>
      <c r="H13264" s="25">
        <v>26.95908356</v>
      </c>
    </row>
    <row r="13265" spans="1:8">
      <c r="A13265" s="23">
        <v>13262</v>
      </c>
      <c r="B13265" s="23">
        <v>2500</v>
      </c>
      <c r="C13265" s="23">
        <v>1</v>
      </c>
      <c r="D13265" s="23">
        <v>500</v>
      </c>
      <c r="E13265" s="23">
        <v>5</v>
      </c>
      <c r="F13265" s="23">
        <v>60</v>
      </c>
      <c r="G13265" s="23">
        <v>10</v>
      </c>
      <c r="H13265" s="25">
        <v>25.697586059999999</v>
      </c>
    </row>
    <row r="13266" spans="1:8">
      <c r="A13266" s="23">
        <v>13263</v>
      </c>
      <c r="B13266" s="23">
        <v>2500</v>
      </c>
      <c r="C13266" s="23">
        <v>1</v>
      </c>
      <c r="D13266" s="23">
        <v>500</v>
      </c>
      <c r="E13266" s="23">
        <v>5</v>
      </c>
      <c r="F13266" s="23">
        <v>60</v>
      </c>
      <c r="G13266" s="23">
        <v>40</v>
      </c>
      <c r="H13266" s="25">
        <v>22.703433990000001</v>
      </c>
    </row>
    <row r="13267" spans="1:8">
      <c r="A13267" s="23">
        <v>13264</v>
      </c>
      <c r="B13267" s="23">
        <v>2500</v>
      </c>
      <c r="C13267" s="23">
        <v>1</v>
      </c>
      <c r="D13267" s="23">
        <v>500</v>
      </c>
      <c r="E13267" s="23">
        <v>5</v>
      </c>
      <c r="F13267" s="23">
        <v>60</v>
      </c>
      <c r="G13267" s="23">
        <v>70</v>
      </c>
      <c r="H13267" s="25">
        <v>20.866451260000002</v>
      </c>
    </row>
    <row r="13268" spans="1:8">
      <c r="A13268" s="23">
        <v>13265</v>
      </c>
      <c r="B13268" s="23">
        <v>2500</v>
      </c>
      <c r="C13268" s="23">
        <v>1</v>
      </c>
      <c r="D13268" s="23">
        <v>500</v>
      </c>
      <c r="E13268" s="23">
        <v>5</v>
      </c>
      <c r="F13268" s="23">
        <v>60</v>
      </c>
      <c r="G13268" s="23">
        <v>100</v>
      </c>
      <c r="H13268" s="25">
        <v>19.385841370000001</v>
      </c>
    </row>
    <row r="13269" spans="1:8">
      <c r="A13269" s="23">
        <v>13266</v>
      </c>
      <c r="B13269" s="23">
        <v>2500</v>
      </c>
      <c r="C13269" s="23">
        <v>1</v>
      </c>
      <c r="D13269" s="23">
        <v>500</v>
      </c>
      <c r="E13269" s="23">
        <v>10</v>
      </c>
      <c r="F13269" s="23">
        <v>0</v>
      </c>
      <c r="G13269" s="23">
        <v>0</v>
      </c>
      <c r="H13269" s="25">
        <v>42.146621699999997</v>
      </c>
    </row>
    <row r="13270" spans="1:8">
      <c r="A13270" s="23">
        <v>13267</v>
      </c>
      <c r="B13270" s="23">
        <v>2500</v>
      </c>
      <c r="C13270" s="23">
        <v>1</v>
      </c>
      <c r="D13270" s="23">
        <v>500</v>
      </c>
      <c r="E13270" s="23">
        <v>10</v>
      </c>
      <c r="F13270" s="23">
        <v>0</v>
      </c>
      <c r="G13270" s="23">
        <v>5</v>
      </c>
      <c r="H13270" s="25">
        <v>38.84259033</v>
      </c>
    </row>
    <row r="13271" spans="1:8">
      <c r="A13271" s="23">
        <v>13268</v>
      </c>
      <c r="B13271" s="23">
        <v>2500</v>
      </c>
      <c r="C13271" s="23">
        <v>1</v>
      </c>
      <c r="D13271" s="23">
        <v>500</v>
      </c>
      <c r="E13271" s="23">
        <v>10</v>
      </c>
      <c r="F13271" s="23">
        <v>0</v>
      </c>
      <c r="G13271" s="23">
        <v>10</v>
      </c>
      <c r="H13271" s="25">
        <v>36.97576523</v>
      </c>
    </row>
    <row r="13272" spans="1:8">
      <c r="A13272" s="23">
        <v>13269</v>
      </c>
      <c r="B13272" s="23">
        <v>2500</v>
      </c>
      <c r="C13272" s="23">
        <v>1</v>
      </c>
      <c r="D13272" s="23">
        <v>500</v>
      </c>
      <c r="E13272" s="23">
        <v>10</v>
      </c>
      <c r="F13272" s="23">
        <v>0</v>
      </c>
      <c r="G13272" s="23">
        <v>40</v>
      </c>
      <c r="H13272" s="25">
        <v>32.633586880000003</v>
      </c>
    </row>
    <row r="13273" spans="1:8">
      <c r="A13273" s="23">
        <v>13270</v>
      </c>
      <c r="B13273" s="23">
        <v>2500</v>
      </c>
      <c r="C13273" s="23">
        <v>1</v>
      </c>
      <c r="D13273" s="23">
        <v>500</v>
      </c>
      <c r="E13273" s="23">
        <v>10</v>
      </c>
      <c r="F13273" s="23">
        <v>0</v>
      </c>
      <c r="G13273" s="23">
        <v>70</v>
      </c>
      <c r="H13273" s="25">
        <v>29.995693209999999</v>
      </c>
    </row>
    <row r="13274" spans="1:8">
      <c r="A13274" s="23">
        <v>13271</v>
      </c>
      <c r="B13274" s="23">
        <v>2500</v>
      </c>
      <c r="C13274" s="23">
        <v>1</v>
      </c>
      <c r="D13274" s="23">
        <v>500</v>
      </c>
      <c r="E13274" s="23">
        <v>10</v>
      </c>
      <c r="F13274" s="23">
        <v>0</v>
      </c>
      <c r="G13274" s="23">
        <v>100</v>
      </c>
      <c r="H13274" s="25">
        <v>27.82084274</v>
      </c>
    </row>
    <row r="13275" spans="1:8">
      <c r="A13275" s="23">
        <v>13272</v>
      </c>
      <c r="B13275" s="23">
        <v>2500</v>
      </c>
      <c r="C13275" s="23">
        <v>1</v>
      </c>
      <c r="D13275" s="23">
        <v>500</v>
      </c>
      <c r="E13275" s="23">
        <v>10</v>
      </c>
      <c r="F13275" s="23">
        <v>30</v>
      </c>
      <c r="G13275" s="23">
        <v>0</v>
      </c>
      <c r="H13275" s="25">
        <v>39.530971530000002</v>
      </c>
    </row>
    <row r="13276" spans="1:8">
      <c r="A13276" s="23">
        <v>13273</v>
      </c>
      <c r="B13276" s="23">
        <v>2500</v>
      </c>
      <c r="C13276" s="23">
        <v>1</v>
      </c>
      <c r="D13276" s="23">
        <v>500</v>
      </c>
      <c r="E13276" s="23">
        <v>10</v>
      </c>
      <c r="F13276" s="23">
        <v>30</v>
      </c>
      <c r="G13276" s="23">
        <v>5</v>
      </c>
      <c r="H13276" s="25">
        <v>36.225513460000002</v>
      </c>
    </row>
    <row r="13277" spans="1:8">
      <c r="A13277" s="23">
        <v>13274</v>
      </c>
      <c r="B13277" s="23">
        <v>2500</v>
      </c>
      <c r="C13277" s="23">
        <v>1</v>
      </c>
      <c r="D13277" s="23">
        <v>500</v>
      </c>
      <c r="E13277" s="23">
        <v>10</v>
      </c>
      <c r="F13277" s="23">
        <v>30</v>
      </c>
      <c r="G13277" s="23">
        <v>10</v>
      </c>
      <c r="H13277" s="25">
        <v>34.517139440000001</v>
      </c>
    </row>
    <row r="13278" spans="1:8">
      <c r="A13278" s="23">
        <v>13275</v>
      </c>
      <c r="B13278" s="23">
        <v>2500</v>
      </c>
      <c r="C13278" s="23">
        <v>1</v>
      </c>
      <c r="D13278" s="23">
        <v>500</v>
      </c>
      <c r="E13278" s="23">
        <v>10</v>
      </c>
      <c r="F13278" s="23">
        <v>30</v>
      </c>
      <c r="G13278" s="23">
        <v>40</v>
      </c>
      <c r="H13278" s="25">
        <v>30.448183060000002</v>
      </c>
    </row>
    <row r="13279" spans="1:8">
      <c r="A13279" s="23">
        <v>13276</v>
      </c>
      <c r="B13279" s="23">
        <v>2500</v>
      </c>
      <c r="C13279" s="23">
        <v>1</v>
      </c>
      <c r="D13279" s="23">
        <v>500</v>
      </c>
      <c r="E13279" s="23">
        <v>10</v>
      </c>
      <c r="F13279" s="23">
        <v>30</v>
      </c>
      <c r="G13279" s="23">
        <v>70</v>
      </c>
      <c r="H13279" s="25">
        <v>27.954456329999999</v>
      </c>
    </row>
    <row r="13280" spans="1:8">
      <c r="A13280" s="23">
        <v>13277</v>
      </c>
      <c r="B13280" s="23">
        <v>2500</v>
      </c>
      <c r="C13280" s="23">
        <v>1</v>
      </c>
      <c r="D13280" s="23">
        <v>500</v>
      </c>
      <c r="E13280" s="23">
        <v>10</v>
      </c>
      <c r="F13280" s="23">
        <v>30</v>
      </c>
      <c r="G13280" s="23">
        <v>100</v>
      </c>
      <c r="H13280" s="25">
        <v>25.94454193</v>
      </c>
    </row>
    <row r="13281" spans="1:8">
      <c r="A13281" s="23">
        <v>13278</v>
      </c>
      <c r="B13281" s="23">
        <v>2500</v>
      </c>
      <c r="C13281" s="23">
        <v>1</v>
      </c>
      <c r="D13281" s="23">
        <v>500</v>
      </c>
      <c r="E13281" s="23">
        <v>10</v>
      </c>
      <c r="F13281" s="23">
        <v>60</v>
      </c>
      <c r="G13281" s="23">
        <v>0</v>
      </c>
      <c r="H13281" s="25">
        <v>30.841686249999999</v>
      </c>
    </row>
    <row r="13282" spans="1:8">
      <c r="A13282" s="23">
        <v>13279</v>
      </c>
      <c r="B13282" s="23">
        <v>2500</v>
      </c>
      <c r="C13282" s="23">
        <v>1</v>
      </c>
      <c r="D13282" s="23">
        <v>500</v>
      </c>
      <c r="E13282" s="23">
        <v>10</v>
      </c>
      <c r="F13282" s="23">
        <v>60</v>
      </c>
      <c r="G13282" s="23">
        <v>5</v>
      </c>
      <c r="H13282" s="25">
        <v>27.633153920000002</v>
      </c>
    </row>
    <row r="13283" spans="1:8">
      <c r="A13283" s="23">
        <v>13280</v>
      </c>
      <c r="B13283" s="23">
        <v>2500</v>
      </c>
      <c r="C13283" s="23">
        <v>1</v>
      </c>
      <c r="D13283" s="23">
        <v>500</v>
      </c>
      <c r="E13283" s="23">
        <v>10</v>
      </c>
      <c r="F13283" s="23">
        <v>60</v>
      </c>
      <c r="G13283" s="23">
        <v>10</v>
      </c>
      <c r="H13283" s="25">
        <v>26.304714199999999</v>
      </c>
    </row>
    <row r="13284" spans="1:8">
      <c r="A13284" s="23">
        <v>13281</v>
      </c>
      <c r="B13284" s="23">
        <v>2500</v>
      </c>
      <c r="C13284" s="23">
        <v>1</v>
      </c>
      <c r="D13284" s="23">
        <v>500</v>
      </c>
      <c r="E13284" s="23">
        <v>10</v>
      </c>
      <c r="F13284" s="23">
        <v>60</v>
      </c>
      <c r="G13284" s="23">
        <v>40</v>
      </c>
      <c r="H13284" s="25">
        <v>23.183877949999999</v>
      </c>
    </row>
    <row r="13285" spans="1:8">
      <c r="A13285" s="23">
        <v>13282</v>
      </c>
      <c r="B13285" s="23">
        <v>2500</v>
      </c>
      <c r="C13285" s="23">
        <v>1</v>
      </c>
      <c r="D13285" s="23">
        <v>500</v>
      </c>
      <c r="E13285" s="23">
        <v>10</v>
      </c>
      <c r="F13285" s="23">
        <v>60</v>
      </c>
      <c r="G13285" s="23">
        <v>70</v>
      </c>
      <c r="H13285" s="25">
        <v>21.258163450000001</v>
      </c>
    </row>
    <row r="13286" spans="1:8">
      <c r="A13286" s="23">
        <v>13283</v>
      </c>
      <c r="B13286" s="23">
        <v>2500</v>
      </c>
      <c r="C13286" s="23">
        <v>1</v>
      </c>
      <c r="D13286" s="23">
        <v>500</v>
      </c>
      <c r="E13286" s="23">
        <v>10</v>
      </c>
      <c r="F13286" s="23">
        <v>60</v>
      </c>
      <c r="G13286" s="23">
        <v>100</v>
      </c>
      <c r="H13286" s="25">
        <v>19.710351939999999</v>
      </c>
    </row>
    <row r="13287" spans="1:8">
      <c r="A13287" s="23">
        <v>13284</v>
      </c>
      <c r="B13287" s="23">
        <v>2500</v>
      </c>
      <c r="C13287" s="23">
        <v>1</v>
      </c>
      <c r="D13287" s="23">
        <v>500</v>
      </c>
      <c r="E13287" s="23">
        <v>20</v>
      </c>
      <c r="F13287" s="23">
        <v>0</v>
      </c>
      <c r="G13287" s="23">
        <v>0</v>
      </c>
      <c r="H13287" s="25">
        <v>42.878845220000002</v>
      </c>
    </row>
    <row r="13288" spans="1:8">
      <c r="A13288" s="23">
        <v>13285</v>
      </c>
      <c r="B13288" s="23">
        <v>2500</v>
      </c>
      <c r="C13288" s="23">
        <v>1</v>
      </c>
      <c r="D13288" s="23">
        <v>500</v>
      </c>
      <c r="E13288" s="23">
        <v>20</v>
      </c>
      <c r="F13288" s="23">
        <v>0</v>
      </c>
      <c r="G13288" s="23">
        <v>5</v>
      </c>
      <c r="H13288" s="25">
        <v>39.477928159999998</v>
      </c>
    </row>
    <row r="13289" spans="1:8">
      <c r="A13289" s="23">
        <v>13286</v>
      </c>
      <c r="B13289" s="23">
        <v>2500</v>
      </c>
      <c r="C13289" s="23">
        <v>1</v>
      </c>
      <c r="D13289" s="23">
        <v>500</v>
      </c>
      <c r="E13289" s="23">
        <v>20</v>
      </c>
      <c r="F13289" s="23">
        <v>0</v>
      </c>
      <c r="G13289" s="23">
        <v>10</v>
      </c>
      <c r="H13289" s="25">
        <v>37.54846191</v>
      </c>
    </row>
    <row r="13290" spans="1:8">
      <c r="A13290" s="23">
        <v>13287</v>
      </c>
      <c r="B13290" s="23">
        <v>2500</v>
      </c>
      <c r="C13290" s="23">
        <v>1</v>
      </c>
      <c r="D13290" s="23">
        <v>500</v>
      </c>
      <c r="E13290" s="23">
        <v>20</v>
      </c>
      <c r="F13290" s="23">
        <v>0</v>
      </c>
      <c r="G13290" s="23">
        <v>40</v>
      </c>
      <c r="H13290" s="25">
        <v>33.061679839999996</v>
      </c>
    </row>
    <row r="13291" spans="1:8">
      <c r="A13291" s="23">
        <v>13288</v>
      </c>
      <c r="B13291" s="23">
        <v>2500</v>
      </c>
      <c r="C13291" s="23">
        <v>1</v>
      </c>
      <c r="D13291" s="23">
        <v>500</v>
      </c>
      <c r="E13291" s="23">
        <v>20</v>
      </c>
      <c r="F13291" s="23">
        <v>0</v>
      </c>
      <c r="G13291" s="23">
        <v>70</v>
      </c>
      <c r="H13291" s="25">
        <v>30.360160830000002</v>
      </c>
    </row>
    <row r="13292" spans="1:8">
      <c r="A13292" s="23">
        <v>13289</v>
      </c>
      <c r="B13292" s="23">
        <v>2500</v>
      </c>
      <c r="C13292" s="23">
        <v>1</v>
      </c>
      <c r="D13292" s="23">
        <v>500</v>
      </c>
      <c r="E13292" s="23">
        <v>20</v>
      </c>
      <c r="F13292" s="23">
        <v>0</v>
      </c>
      <c r="G13292" s="23">
        <v>100</v>
      </c>
      <c r="H13292" s="25">
        <v>28.12477303</v>
      </c>
    </row>
    <row r="13293" spans="1:8">
      <c r="A13293" s="23">
        <v>13290</v>
      </c>
      <c r="B13293" s="23">
        <v>2500</v>
      </c>
      <c r="C13293" s="23">
        <v>1</v>
      </c>
      <c r="D13293" s="23">
        <v>500</v>
      </c>
      <c r="E13293" s="23">
        <v>20</v>
      </c>
      <c r="F13293" s="23">
        <v>30</v>
      </c>
      <c r="G13293" s="23">
        <v>0</v>
      </c>
      <c r="H13293" s="25">
        <v>40.157173159999999</v>
      </c>
    </row>
    <row r="13294" spans="1:8">
      <c r="A13294" s="23">
        <v>13291</v>
      </c>
      <c r="B13294" s="23">
        <v>2500</v>
      </c>
      <c r="C13294" s="23">
        <v>1</v>
      </c>
      <c r="D13294" s="23">
        <v>500</v>
      </c>
      <c r="E13294" s="23">
        <v>20</v>
      </c>
      <c r="F13294" s="23">
        <v>30</v>
      </c>
      <c r="G13294" s="23">
        <v>5</v>
      </c>
      <c r="H13294" s="25">
        <v>36.76364899</v>
      </c>
    </row>
    <row r="13295" spans="1:8">
      <c r="A13295" s="23">
        <v>13292</v>
      </c>
      <c r="B13295" s="23">
        <v>2500</v>
      </c>
      <c r="C13295" s="23">
        <v>1</v>
      </c>
      <c r="D13295" s="23">
        <v>500</v>
      </c>
      <c r="E13295" s="23">
        <v>20</v>
      </c>
      <c r="F13295" s="23">
        <v>30</v>
      </c>
      <c r="G13295" s="23">
        <v>10</v>
      </c>
      <c r="H13295" s="25">
        <v>35.002887729999998</v>
      </c>
    </row>
    <row r="13296" spans="1:8">
      <c r="A13296" s="23">
        <v>13293</v>
      </c>
      <c r="B13296" s="23">
        <v>2500</v>
      </c>
      <c r="C13296" s="23">
        <v>1</v>
      </c>
      <c r="D13296" s="23">
        <v>500</v>
      </c>
      <c r="E13296" s="23">
        <v>20</v>
      </c>
      <c r="F13296" s="23">
        <v>30</v>
      </c>
      <c r="G13296" s="23">
        <v>40</v>
      </c>
      <c r="H13296" s="25">
        <v>30.827919009999999</v>
      </c>
    </row>
    <row r="13297" spans="1:8">
      <c r="A13297" s="23">
        <v>13294</v>
      </c>
      <c r="B13297" s="23">
        <v>2500</v>
      </c>
      <c r="C13297" s="23">
        <v>1</v>
      </c>
      <c r="D13297" s="23">
        <v>500</v>
      </c>
      <c r="E13297" s="23">
        <v>20</v>
      </c>
      <c r="F13297" s="23">
        <v>30</v>
      </c>
      <c r="G13297" s="23">
        <v>70</v>
      </c>
      <c r="H13297" s="25">
        <v>28.264493940000001</v>
      </c>
    </row>
    <row r="13298" spans="1:8">
      <c r="A13298" s="23">
        <v>13295</v>
      </c>
      <c r="B13298" s="23">
        <v>2500</v>
      </c>
      <c r="C13298" s="23">
        <v>1</v>
      </c>
      <c r="D13298" s="23">
        <v>500</v>
      </c>
      <c r="E13298" s="23">
        <v>20</v>
      </c>
      <c r="F13298" s="23">
        <v>30</v>
      </c>
      <c r="G13298" s="23">
        <v>100</v>
      </c>
      <c r="H13298" s="25">
        <v>26.202362059999999</v>
      </c>
    </row>
    <row r="13299" spans="1:8">
      <c r="A13299" s="23">
        <v>13296</v>
      </c>
      <c r="B13299" s="23">
        <v>2500</v>
      </c>
      <c r="C13299" s="23">
        <v>1</v>
      </c>
      <c r="D13299" s="23">
        <v>500</v>
      </c>
      <c r="E13299" s="23">
        <v>20</v>
      </c>
      <c r="F13299" s="23">
        <v>60</v>
      </c>
      <c r="G13299" s="23">
        <v>0</v>
      </c>
      <c r="H13299" s="25">
        <v>31.21637917</v>
      </c>
    </row>
    <row r="13300" spans="1:8">
      <c r="A13300" s="23">
        <v>13297</v>
      </c>
      <c r="B13300" s="23">
        <v>2500</v>
      </c>
      <c r="C13300" s="23">
        <v>1</v>
      </c>
      <c r="D13300" s="23">
        <v>500</v>
      </c>
      <c r="E13300" s="23">
        <v>20</v>
      </c>
      <c r="F13300" s="23">
        <v>60</v>
      </c>
      <c r="G13300" s="23">
        <v>5</v>
      </c>
      <c r="H13300" s="25">
        <v>27.934923170000001</v>
      </c>
    </row>
    <row r="13301" spans="1:8">
      <c r="A13301" s="23">
        <v>13298</v>
      </c>
      <c r="B13301" s="23">
        <v>2500</v>
      </c>
      <c r="C13301" s="23">
        <v>1</v>
      </c>
      <c r="D13301" s="23">
        <v>500</v>
      </c>
      <c r="E13301" s="23">
        <v>20</v>
      </c>
      <c r="F13301" s="23">
        <v>60</v>
      </c>
      <c r="G13301" s="23">
        <v>10</v>
      </c>
      <c r="H13301" s="25">
        <v>26.577743529999999</v>
      </c>
    </row>
    <row r="13302" spans="1:8">
      <c r="A13302" s="23">
        <v>13299</v>
      </c>
      <c r="B13302" s="23">
        <v>2500</v>
      </c>
      <c r="C13302" s="23">
        <v>1</v>
      </c>
      <c r="D13302" s="23">
        <v>500</v>
      </c>
      <c r="E13302" s="23">
        <v>20</v>
      </c>
      <c r="F13302" s="23">
        <v>60</v>
      </c>
      <c r="G13302" s="23">
        <v>40</v>
      </c>
      <c r="H13302" s="25">
        <v>23.40182686</v>
      </c>
    </row>
    <row r="13303" spans="1:8">
      <c r="A13303" s="23">
        <v>13300</v>
      </c>
      <c r="B13303" s="23">
        <v>2500</v>
      </c>
      <c r="C13303" s="23">
        <v>1</v>
      </c>
      <c r="D13303" s="23">
        <v>500</v>
      </c>
      <c r="E13303" s="23">
        <v>20</v>
      </c>
      <c r="F13303" s="23">
        <v>60</v>
      </c>
      <c r="G13303" s="23">
        <v>70</v>
      </c>
      <c r="H13303" s="25">
        <v>21.436510089999999</v>
      </c>
    </row>
    <row r="13304" spans="1:8">
      <c r="A13304" s="23">
        <v>13301</v>
      </c>
      <c r="B13304" s="23">
        <v>2500</v>
      </c>
      <c r="C13304" s="23">
        <v>1</v>
      </c>
      <c r="D13304" s="23">
        <v>500</v>
      </c>
      <c r="E13304" s="23">
        <v>20</v>
      </c>
      <c r="F13304" s="23">
        <v>60</v>
      </c>
      <c r="G13304" s="23">
        <v>100</v>
      </c>
      <c r="H13304" s="25">
        <v>19.85868073</v>
      </c>
    </row>
    <row r="13305" spans="1:8">
      <c r="A13305" s="23">
        <v>13302</v>
      </c>
      <c r="B13305" s="23">
        <v>2500</v>
      </c>
      <c r="C13305" s="23">
        <v>1</v>
      </c>
      <c r="D13305" s="23">
        <v>500</v>
      </c>
      <c r="E13305" s="23">
        <v>50</v>
      </c>
      <c r="F13305" s="23">
        <v>0</v>
      </c>
      <c r="G13305" s="23">
        <v>0</v>
      </c>
      <c r="H13305" s="25">
        <v>43.276191709999999</v>
      </c>
    </row>
    <row r="13306" spans="1:8">
      <c r="A13306" s="23">
        <v>13303</v>
      </c>
      <c r="B13306" s="23">
        <v>2500</v>
      </c>
      <c r="C13306" s="23">
        <v>1</v>
      </c>
      <c r="D13306" s="23">
        <v>500</v>
      </c>
      <c r="E13306" s="23">
        <v>50</v>
      </c>
      <c r="F13306" s="23">
        <v>0</v>
      </c>
      <c r="G13306" s="23">
        <v>5</v>
      </c>
      <c r="H13306" s="25">
        <v>39.815425869999999</v>
      </c>
    </row>
    <row r="13307" spans="1:8">
      <c r="A13307" s="23">
        <v>13304</v>
      </c>
      <c r="B13307" s="23">
        <v>2500</v>
      </c>
      <c r="C13307" s="23">
        <v>1</v>
      </c>
      <c r="D13307" s="23">
        <v>500</v>
      </c>
      <c r="E13307" s="23">
        <v>50</v>
      </c>
      <c r="F13307" s="23">
        <v>0</v>
      </c>
      <c r="G13307" s="23">
        <v>10</v>
      </c>
      <c r="H13307" s="25">
        <v>37.862373349999999</v>
      </c>
    </row>
    <row r="13308" spans="1:8">
      <c r="A13308" s="23">
        <v>13305</v>
      </c>
      <c r="B13308" s="23">
        <v>2500</v>
      </c>
      <c r="C13308" s="23">
        <v>1</v>
      </c>
      <c r="D13308" s="23">
        <v>500</v>
      </c>
      <c r="E13308" s="23">
        <v>50</v>
      </c>
      <c r="F13308" s="23">
        <v>0</v>
      </c>
      <c r="G13308" s="23">
        <v>40</v>
      </c>
      <c r="H13308" s="25">
        <v>33.298439029999997</v>
      </c>
    </row>
    <row r="13309" spans="1:8">
      <c r="A13309" s="23">
        <v>13306</v>
      </c>
      <c r="B13309" s="23">
        <v>2500</v>
      </c>
      <c r="C13309" s="23">
        <v>1</v>
      </c>
      <c r="D13309" s="23">
        <v>500</v>
      </c>
      <c r="E13309" s="23">
        <v>50</v>
      </c>
      <c r="F13309" s="23">
        <v>0</v>
      </c>
      <c r="G13309" s="23">
        <v>70</v>
      </c>
      <c r="H13309" s="25">
        <v>30.56271362</v>
      </c>
    </row>
    <row r="13310" spans="1:8">
      <c r="A13310" s="23">
        <v>13307</v>
      </c>
      <c r="B13310" s="23">
        <v>2500</v>
      </c>
      <c r="C13310" s="23">
        <v>1</v>
      </c>
      <c r="D13310" s="23">
        <v>500</v>
      </c>
      <c r="E13310" s="23">
        <v>50</v>
      </c>
      <c r="F13310" s="23">
        <v>0</v>
      </c>
      <c r="G13310" s="23">
        <v>100</v>
      </c>
      <c r="H13310" s="25">
        <v>28.294334410000001</v>
      </c>
    </row>
    <row r="13311" spans="1:8">
      <c r="A13311" s="23">
        <v>13308</v>
      </c>
      <c r="B13311" s="23">
        <v>2500</v>
      </c>
      <c r="C13311" s="23">
        <v>1</v>
      </c>
      <c r="D13311" s="23">
        <v>500</v>
      </c>
      <c r="E13311" s="23">
        <v>50</v>
      </c>
      <c r="F13311" s="23">
        <v>30</v>
      </c>
      <c r="G13311" s="23">
        <v>0</v>
      </c>
      <c r="H13311" s="25">
        <v>40.498508450000003</v>
      </c>
    </row>
    <row r="13312" spans="1:8">
      <c r="A13312" s="23">
        <v>13309</v>
      </c>
      <c r="B13312" s="23">
        <v>2500</v>
      </c>
      <c r="C13312" s="23">
        <v>1</v>
      </c>
      <c r="D13312" s="23">
        <v>500</v>
      </c>
      <c r="E13312" s="23">
        <v>50</v>
      </c>
      <c r="F13312" s="23">
        <v>30</v>
      </c>
      <c r="G13312" s="23">
        <v>5</v>
      </c>
      <c r="H13312" s="25">
        <v>37.058891299999999</v>
      </c>
    </row>
    <row r="13313" spans="1:8">
      <c r="A13313" s="23">
        <v>13310</v>
      </c>
      <c r="B13313" s="23">
        <v>2500</v>
      </c>
      <c r="C13313" s="23">
        <v>1</v>
      </c>
      <c r="D13313" s="23">
        <v>500</v>
      </c>
      <c r="E13313" s="23">
        <v>50</v>
      </c>
      <c r="F13313" s="23">
        <v>30</v>
      </c>
      <c r="G13313" s="23">
        <v>10</v>
      </c>
      <c r="H13313" s="25">
        <v>35.270343779999997</v>
      </c>
    </row>
    <row r="13314" spans="1:8">
      <c r="A13314" s="23">
        <v>13311</v>
      </c>
      <c r="B13314" s="23">
        <v>2500</v>
      </c>
      <c r="C13314" s="23">
        <v>1</v>
      </c>
      <c r="D13314" s="23">
        <v>500</v>
      </c>
      <c r="E13314" s="23">
        <v>50</v>
      </c>
      <c r="F13314" s="23">
        <v>30</v>
      </c>
      <c r="G13314" s="23">
        <v>40</v>
      </c>
      <c r="H13314" s="25">
        <v>31.03883171</v>
      </c>
    </row>
    <row r="13315" spans="1:8">
      <c r="A13315" s="23">
        <v>13312</v>
      </c>
      <c r="B13315" s="23">
        <v>2500</v>
      </c>
      <c r="C13315" s="23">
        <v>1</v>
      </c>
      <c r="D13315" s="23">
        <v>500</v>
      </c>
      <c r="E13315" s="23">
        <v>50</v>
      </c>
      <c r="F13315" s="23">
        <v>30</v>
      </c>
      <c r="G13315" s="23">
        <v>70</v>
      </c>
      <c r="H13315" s="25">
        <v>28.437442780000001</v>
      </c>
    </row>
    <row r="13316" spans="1:8">
      <c r="A13316" s="23">
        <v>13313</v>
      </c>
      <c r="B13316" s="23">
        <v>2500</v>
      </c>
      <c r="C13316" s="23">
        <v>1</v>
      </c>
      <c r="D13316" s="23">
        <v>500</v>
      </c>
      <c r="E13316" s="23">
        <v>50</v>
      </c>
      <c r="F13316" s="23">
        <v>30</v>
      </c>
      <c r="G13316" s="23">
        <v>100</v>
      </c>
      <c r="H13316" s="25">
        <v>26.346824649999999</v>
      </c>
    </row>
    <row r="13317" spans="1:8">
      <c r="A13317" s="23">
        <v>13314</v>
      </c>
      <c r="B13317" s="23">
        <v>2500</v>
      </c>
      <c r="C13317" s="23">
        <v>1</v>
      </c>
      <c r="D13317" s="23">
        <v>500</v>
      </c>
      <c r="E13317" s="23">
        <v>50</v>
      </c>
      <c r="F13317" s="23">
        <v>60</v>
      </c>
      <c r="G13317" s="23">
        <v>0</v>
      </c>
      <c r="H13317" s="25">
        <v>31.424180979999999</v>
      </c>
    </row>
    <row r="13318" spans="1:8">
      <c r="A13318" s="23">
        <v>13315</v>
      </c>
      <c r="B13318" s="23">
        <v>2500</v>
      </c>
      <c r="C13318" s="23">
        <v>1</v>
      </c>
      <c r="D13318" s="23">
        <v>500</v>
      </c>
      <c r="E13318" s="23">
        <v>50</v>
      </c>
      <c r="F13318" s="23">
        <v>60</v>
      </c>
      <c r="G13318" s="23">
        <v>5</v>
      </c>
      <c r="H13318" s="25">
        <v>28.103374479999999</v>
      </c>
    </row>
    <row r="13319" spans="1:8">
      <c r="A13319" s="23">
        <v>13316</v>
      </c>
      <c r="B13319" s="23">
        <v>2500</v>
      </c>
      <c r="C13319" s="23">
        <v>1</v>
      </c>
      <c r="D13319" s="23">
        <v>500</v>
      </c>
      <c r="E13319" s="23">
        <v>50</v>
      </c>
      <c r="F13319" s="23">
        <v>60</v>
      </c>
      <c r="G13319" s="23">
        <v>10</v>
      </c>
      <c r="H13319" s="25">
        <v>26.730655670000001</v>
      </c>
    </row>
    <row r="13320" spans="1:8">
      <c r="A13320" s="23">
        <v>13317</v>
      </c>
      <c r="B13320" s="23">
        <v>2500</v>
      </c>
      <c r="C13320" s="23">
        <v>1</v>
      </c>
      <c r="D13320" s="23">
        <v>500</v>
      </c>
      <c r="E13320" s="23">
        <v>50</v>
      </c>
      <c r="F13320" s="23">
        <v>60</v>
      </c>
      <c r="G13320" s="23">
        <v>40</v>
      </c>
      <c r="H13320" s="25">
        <v>23.52490997</v>
      </c>
    </row>
    <row r="13321" spans="1:8">
      <c r="A13321" s="23">
        <v>13318</v>
      </c>
      <c r="B13321" s="23">
        <v>2500</v>
      </c>
      <c r="C13321" s="23">
        <v>1</v>
      </c>
      <c r="D13321" s="23">
        <v>500</v>
      </c>
      <c r="E13321" s="23">
        <v>50</v>
      </c>
      <c r="F13321" s="23">
        <v>60</v>
      </c>
      <c r="G13321" s="23">
        <v>70</v>
      </c>
      <c r="H13321" s="25">
        <v>21.537519459999999</v>
      </c>
    </row>
    <row r="13322" spans="1:8">
      <c r="A13322" s="23">
        <v>13319</v>
      </c>
      <c r="B13322" s="23">
        <v>2500</v>
      </c>
      <c r="C13322" s="23">
        <v>1</v>
      </c>
      <c r="D13322" s="23">
        <v>500</v>
      </c>
      <c r="E13322" s="23">
        <v>50</v>
      </c>
      <c r="F13322" s="23">
        <v>60</v>
      </c>
      <c r="G13322" s="23">
        <v>100</v>
      </c>
      <c r="H13322" s="25">
        <v>19.942928309999999</v>
      </c>
    </row>
    <row r="13323" spans="1:8">
      <c r="A13323" s="23">
        <v>13320</v>
      </c>
      <c r="B13323" s="23">
        <v>2500</v>
      </c>
      <c r="C13323" s="23">
        <v>1</v>
      </c>
      <c r="D13323" s="23">
        <v>1000</v>
      </c>
      <c r="E13323" s="23">
        <v>1</v>
      </c>
      <c r="F13323" s="23">
        <v>0</v>
      </c>
      <c r="G13323" s="23">
        <v>0</v>
      </c>
      <c r="H13323" s="25">
        <v>32.463478090000002</v>
      </c>
    </row>
    <row r="13324" spans="1:8">
      <c r="A13324" s="23">
        <v>13321</v>
      </c>
      <c r="B13324" s="23">
        <v>2500</v>
      </c>
      <c r="C13324" s="23">
        <v>1</v>
      </c>
      <c r="D13324" s="23">
        <v>1000</v>
      </c>
      <c r="E13324" s="23">
        <v>1</v>
      </c>
      <c r="F13324" s="23">
        <v>0</v>
      </c>
      <c r="G13324" s="23">
        <v>5</v>
      </c>
      <c r="H13324" s="25">
        <v>30.595634459999999</v>
      </c>
    </row>
    <row r="13325" spans="1:8">
      <c r="A13325" s="23">
        <v>13322</v>
      </c>
      <c r="B13325" s="23">
        <v>2500</v>
      </c>
      <c r="C13325" s="23">
        <v>1</v>
      </c>
      <c r="D13325" s="23">
        <v>1000</v>
      </c>
      <c r="E13325" s="23">
        <v>1</v>
      </c>
      <c r="F13325" s="23">
        <v>0</v>
      </c>
      <c r="G13325" s="23">
        <v>10</v>
      </c>
      <c r="H13325" s="25">
        <v>29.545892720000001</v>
      </c>
    </row>
    <row r="13326" spans="1:8">
      <c r="A13326" s="23">
        <v>13323</v>
      </c>
      <c r="B13326" s="23">
        <v>2500</v>
      </c>
      <c r="C13326" s="23">
        <v>1</v>
      </c>
      <c r="D13326" s="23">
        <v>1000</v>
      </c>
      <c r="E13326" s="23">
        <v>1</v>
      </c>
      <c r="F13326" s="23">
        <v>0</v>
      </c>
      <c r="G13326" s="23">
        <v>40</v>
      </c>
      <c r="H13326" s="25">
        <v>26.98332787</v>
      </c>
    </row>
    <row r="13327" spans="1:8">
      <c r="A13327" s="23">
        <v>13324</v>
      </c>
      <c r="B13327" s="23">
        <v>2500</v>
      </c>
      <c r="C13327" s="23">
        <v>1</v>
      </c>
      <c r="D13327" s="23">
        <v>1000</v>
      </c>
      <c r="E13327" s="23">
        <v>1</v>
      </c>
      <c r="F13327" s="23">
        <v>0</v>
      </c>
      <c r="G13327" s="23">
        <v>70</v>
      </c>
      <c r="H13327" s="25">
        <v>25.353820800000001</v>
      </c>
    </row>
    <row r="13328" spans="1:8">
      <c r="A13328" s="23">
        <v>13325</v>
      </c>
      <c r="B13328" s="23">
        <v>2500</v>
      </c>
      <c r="C13328" s="23">
        <v>1</v>
      </c>
      <c r="D13328" s="23">
        <v>1000</v>
      </c>
      <c r="E13328" s="23">
        <v>1</v>
      </c>
      <c r="F13328" s="23">
        <v>0</v>
      </c>
      <c r="G13328" s="23">
        <v>100</v>
      </c>
      <c r="H13328" s="25">
        <v>23.954336170000001</v>
      </c>
    </row>
    <row r="13329" spans="1:8">
      <c r="A13329" s="23">
        <v>13326</v>
      </c>
      <c r="B13329" s="23">
        <v>2500</v>
      </c>
      <c r="C13329" s="23">
        <v>1</v>
      </c>
      <c r="D13329" s="23">
        <v>1000</v>
      </c>
      <c r="E13329" s="23">
        <v>1</v>
      </c>
      <c r="F13329" s="23">
        <v>30</v>
      </c>
      <c r="G13329" s="23">
        <v>0</v>
      </c>
      <c r="H13329" s="25">
        <v>31.100933080000001</v>
      </c>
    </row>
    <row r="13330" spans="1:8">
      <c r="A13330" s="23">
        <v>13327</v>
      </c>
      <c r="B13330" s="23">
        <v>2500</v>
      </c>
      <c r="C13330" s="23">
        <v>1</v>
      </c>
      <c r="D13330" s="23">
        <v>1000</v>
      </c>
      <c r="E13330" s="23">
        <v>1</v>
      </c>
      <c r="F13330" s="23">
        <v>30</v>
      </c>
      <c r="G13330" s="23">
        <v>5</v>
      </c>
      <c r="H13330" s="25">
        <v>29.194910050000001</v>
      </c>
    </row>
    <row r="13331" spans="1:8">
      <c r="A13331" s="23">
        <v>13328</v>
      </c>
      <c r="B13331" s="23">
        <v>2500</v>
      </c>
      <c r="C13331" s="23">
        <v>1</v>
      </c>
      <c r="D13331" s="23">
        <v>1000</v>
      </c>
      <c r="E13331" s="23">
        <v>1</v>
      </c>
      <c r="F13331" s="23">
        <v>30</v>
      </c>
      <c r="G13331" s="23">
        <v>10</v>
      </c>
      <c r="H13331" s="25">
        <v>28.138759610000001</v>
      </c>
    </row>
    <row r="13332" spans="1:8">
      <c r="A13332" s="23">
        <v>13329</v>
      </c>
      <c r="B13332" s="23">
        <v>2500</v>
      </c>
      <c r="C13332" s="23">
        <v>1</v>
      </c>
      <c r="D13332" s="23">
        <v>1000</v>
      </c>
      <c r="E13332" s="23">
        <v>1</v>
      </c>
      <c r="F13332" s="23">
        <v>30</v>
      </c>
      <c r="G13332" s="23">
        <v>40</v>
      </c>
      <c r="H13332" s="25">
        <v>25.61419106</v>
      </c>
    </row>
    <row r="13333" spans="1:8">
      <c r="A13333" s="23">
        <v>13330</v>
      </c>
      <c r="B13333" s="23">
        <v>2500</v>
      </c>
      <c r="C13333" s="23">
        <v>1</v>
      </c>
      <c r="D13333" s="23">
        <v>1000</v>
      </c>
      <c r="E13333" s="23">
        <v>1</v>
      </c>
      <c r="F13333" s="23">
        <v>30</v>
      </c>
      <c r="G13333" s="23">
        <v>70</v>
      </c>
      <c r="H13333" s="25">
        <v>24.016368870000001</v>
      </c>
    </row>
    <row r="13334" spans="1:8">
      <c r="A13334" s="23">
        <v>13331</v>
      </c>
      <c r="B13334" s="23">
        <v>2500</v>
      </c>
      <c r="C13334" s="23">
        <v>1</v>
      </c>
      <c r="D13334" s="23">
        <v>1000</v>
      </c>
      <c r="E13334" s="23">
        <v>1</v>
      </c>
      <c r="F13334" s="23">
        <v>30</v>
      </c>
      <c r="G13334" s="23">
        <v>100</v>
      </c>
      <c r="H13334" s="25">
        <v>22.642353060000001</v>
      </c>
    </row>
    <row r="13335" spans="1:8">
      <c r="A13335" s="23">
        <v>13332</v>
      </c>
      <c r="B13335" s="23">
        <v>2500</v>
      </c>
      <c r="C13335" s="23">
        <v>1</v>
      </c>
      <c r="D13335" s="23">
        <v>1000</v>
      </c>
      <c r="E13335" s="23">
        <v>1</v>
      </c>
      <c r="F13335" s="23">
        <v>60</v>
      </c>
      <c r="G13335" s="23">
        <v>0</v>
      </c>
      <c r="H13335" s="25">
        <v>26.025220869999998</v>
      </c>
    </row>
    <row r="13336" spans="1:8">
      <c r="A13336" s="23">
        <v>13333</v>
      </c>
      <c r="B13336" s="23">
        <v>2500</v>
      </c>
      <c r="C13336" s="23">
        <v>1</v>
      </c>
      <c r="D13336" s="23">
        <v>1000</v>
      </c>
      <c r="E13336" s="23">
        <v>1</v>
      </c>
      <c r="F13336" s="23">
        <v>60</v>
      </c>
      <c r="G13336" s="23">
        <v>5</v>
      </c>
      <c r="H13336" s="25">
        <v>23.801679610000001</v>
      </c>
    </row>
    <row r="13337" spans="1:8">
      <c r="A13337" s="23">
        <v>13334</v>
      </c>
      <c r="B13337" s="23">
        <v>2500</v>
      </c>
      <c r="C13337" s="23">
        <v>1</v>
      </c>
      <c r="D13337" s="23">
        <v>1000</v>
      </c>
      <c r="E13337" s="23">
        <v>1</v>
      </c>
      <c r="F13337" s="23">
        <v>60</v>
      </c>
      <c r="G13337" s="23">
        <v>10</v>
      </c>
      <c r="H13337" s="25">
        <v>22.82994652</v>
      </c>
    </row>
    <row r="13338" spans="1:8">
      <c r="A13338" s="23">
        <v>13335</v>
      </c>
      <c r="B13338" s="23">
        <v>2500</v>
      </c>
      <c r="C13338" s="23">
        <v>1</v>
      </c>
      <c r="D13338" s="23">
        <v>1000</v>
      </c>
      <c r="E13338" s="23">
        <v>1</v>
      </c>
      <c r="F13338" s="23">
        <v>60</v>
      </c>
      <c r="G13338" s="23">
        <v>40</v>
      </c>
      <c r="H13338" s="25">
        <v>20.569461820000001</v>
      </c>
    </row>
    <row r="13339" spans="1:8">
      <c r="A13339" s="23">
        <v>13336</v>
      </c>
      <c r="B13339" s="23">
        <v>2500</v>
      </c>
      <c r="C13339" s="23">
        <v>1</v>
      </c>
      <c r="D13339" s="23">
        <v>1000</v>
      </c>
      <c r="E13339" s="23">
        <v>1</v>
      </c>
      <c r="F13339" s="23">
        <v>60</v>
      </c>
      <c r="G13339" s="23">
        <v>70</v>
      </c>
      <c r="H13339" s="25">
        <v>19.153953550000001</v>
      </c>
    </row>
    <row r="13340" spans="1:8">
      <c r="A13340" s="23">
        <v>13337</v>
      </c>
      <c r="B13340" s="23">
        <v>2500</v>
      </c>
      <c r="C13340" s="23">
        <v>1</v>
      </c>
      <c r="D13340" s="23">
        <v>1000</v>
      </c>
      <c r="E13340" s="23">
        <v>1</v>
      </c>
      <c r="F13340" s="23">
        <v>60</v>
      </c>
      <c r="G13340" s="23">
        <v>100</v>
      </c>
      <c r="H13340" s="25">
        <v>17.991594320000001</v>
      </c>
    </row>
    <row r="13341" spans="1:8">
      <c r="A13341" s="23">
        <v>13338</v>
      </c>
      <c r="B13341" s="23">
        <v>2500</v>
      </c>
      <c r="C13341" s="23">
        <v>1</v>
      </c>
      <c r="D13341" s="23">
        <v>1000</v>
      </c>
      <c r="E13341" s="23">
        <v>5</v>
      </c>
      <c r="F13341" s="23">
        <v>0</v>
      </c>
      <c r="G13341" s="23">
        <v>0</v>
      </c>
      <c r="H13341" s="25">
        <v>41.993843079999998</v>
      </c>
    </row>
    <row r="13342" spans="1:8">
      <c r="A13342" s="23">
        <v>13339</v>
      </c>
      <c r="B13342" s="23">
        <v>2500</v>
      </c>
      <c r="C13342" s="23">
        <v>1</v>
      </c>
      <c r="D13342" s="23">
        <v>1000</v>
      </c>
      <c r="E13342" s="23">
        <v>5</v>
      </c>
      <c r="F13342" s="23">
        <v>0</v>
      </c>
      <c r="G13342" s="23">
        <v>5</v>
      </c>
      <c r="H13342" s="25">
        <v>38.718429569999998</v>
      </c>
    </row>
    <row r="13343" spans="1:8">
      <c r="A13343" s="23">
        <v>13340</v>
      </c>
      <c r="B13343" s="23">
        <v>2500</v>
      </c>
      <c r="C13343" s="23">
        <v>1</v>
      </c>
      <c r="D13343" s="23">
        <v>1000</v>
      </c>
      <c r="E13343" s="23">
        <v>5</v>
      </c>
      <c r="F13343" s="23">
        <v>0</v>
      </c>
      <c r="G13343" s="23">
        <v>10</v>
      </c>
      <c r="H13343" s="25">
        <v>36.867542270000001</v>
      </c>
    </row>
    <row r="13344" spans="1:8">
      <c r="A13344" s="23">
        <v>13341</v>
      </c>
      <c r="B13344" s="23">
        <v>2500</v>
      </c>
      <c r="C13344" s="23">
        <v>1</v>
      </c>
      <c r="D13344" s="23">
        <v>1000</v>
      </c>
      <c r="E13344" s="23">
        <v>5</v>
      </c>
      <c r="F13344" s="23">
        <v>0</v>
      </c>
      <c r="G13344" s="23">
        <v>40</v>
      </c>
      <c r="H13344" s="25">
        <v>32.56062317</v>
      </c>
    </row>
    <row r="13345" spans="1:8">
      <c r="A13345" s="23">
        <v>13342</v>
      </c>
      <c r="B13345" s="23">
        <v>2500</v>
      </c>
      <c r="C13345" s="23">
        <v>1</v>
      </c>
      <c r="D13345" s="23">
        <v>1000</v>
      </c>
      <c r="E13345" s="23">
        <v>5</v>
      </c>
      <c r="F13345" s="23">
        <v>0</v>
      </c>
      <c r="G13345" s="23">
        <v>70</v>
      </c>
      <c r="H13345" s="25">
        <v>29.937362669999999</v>
      </c>
    </row>
    <row r="13346" spans="1:8">
      <c r="A13346" s="23">
        <v>13343</v>
      </c>
      <c r="B13346" s="23">
        <v>2500</v>
      </c>
      <c r="C13346" s="23">
        <v>1</v>
      </c>
      <c r="D13346" s="23">
        <v>1000</v>
      </c>
      <c r="E13346" s="23">
        <v>5</v>
      </c>
      <c r="F13346" s="23">
        <v>0</v>
      </c>
      <c r="G13346" s="23">
        <v>100</v>
      </c>
      <c r="H13346" s="25">
        <v>27.774805069999999</v>
      </c>
    </row>
    <row r="13347" spans="1:8">
      <c r="A13347" s="23">
        <v>13344</v>
      </c>
      <c r="B13347" s="23">
        <v>2500</v>
      </c>
      <c r="C13347" s="23">
        <v>1</v>
      </c>
      <c r="D13347" s="23">
        <v>1000</v>
      </c>
      <c r="E13347" s="23">
        <v>5</v>
      </c>
      <c r="F13347" s="23">
        <v>30</v>
      </c>
      <c r="G13347" s="23">
        <v>0</v>
      </c>
      <c r="H13347" s="25">
        <v>39.40340424</v>
      </c>
    </row>
    <row r="13348" spans="1:8">
      <c r="A13348" s="23">
        <v>13345</v>
      </c>
      <c r="B13348" s="23">
        <v>2500</v>
      </c>
      <c r="C13348" s="23">
        <v>1</v>
      </c>
      <c r="D13348" s="23">
        <v>1000</v>
      </c>
      <c r="E13348" s="23">
        <v>5</v>
      </c>
      <c r="F13348" s="23">
        <v>30</v>
      </c>
      <c r="G13348" s="23">
        <v>5</v>
      </c>
      <c r="H13348" s="25">
        <v>36.12528992</v>
      </c>
    </row>
    <row r="13349" spans="1:8">
      <c r="A13349" s="23">
        <v>13346</v>
      </c>
      <c r="B13349" s="23">
        <v>2500</v>
      </c>
      <c r="C13349" s="23">
        <v>1</v>
      </c>
      <c r="D13349" s="23">
        <v>1000</v>
      </c>
      <c r="E13349" s="23">
        <v>5</v>
      </c>
      <c r="F13349" s="23">
        <v>30</v>
      </c>
      <c r="G13349" s="23">
        <v>10</v>
      </c>
      <c r="H13349" s="25">
        <v>34.430080410000002</v>
      </c>
    </row>
    <row r="13350" spans="1:8">
      <c r="A13350" s="23">
        <v>13347</v>
      </c>
      <c r="B13350" s="23">
        <v>2500</v>
      </c>
      <c r="C13350" s="23">
        <v>1</v>
      </c>
      <c r="D13350" s="23">
        <v>1000</v>
      </c>
      <c r="E13350" s="23">
        <v>5</v>
      </c>
      <c r="F13350" s="23">
        <v>30</v>
      </c>
      <c r="G13350" s="23">
        <v>40</v>
      </c>
      <c r="H13350" s="25">
        <v>30.386806490000001</v>
      </c>
    </row>
    <row r="13351" spans="1:8">
      <c r="A13351" s="23">
        <v>13348</v>
      </c>
      <c r="B13351" s="23">
        <v>2500</v>
      </c>
      <c r="C13351" s="23">
        <v>1</v>
      </c>
      <c r="D13351" s="23">
        <v>1000</v>
      </c>
      <c r="E13351" s="23">
        <v>5</v>
      </c>
      <c r="F13351" s="23">
        <v>30</v>
      </c>
      <c r="G13351" s="23">
        <v>70</v>
      </c>
      <c r="H13351" s="25">
        <v>27.907321929999998</v>
      </c>
    </row>
    <row r="13352" spans="1:8">
      <c r="A13352" s="23">
        <v>13349</v>
      </c>
      <c r="B13352" s="23">
        <v>2500</v>
      </c>
      <c r="C13352" s="23">
        <v>1</v>
      </c>
      <c r="D13352" s="23">
        <v>1000</v>
      </c>
      <c r="E13352" s="23">
        <v>5</v>
      </c>
      <c r="F13352" s="23">
        <v>30</v>
      </c>
      <c r="G13352" s="23">
        <v>100</v>
      </c>
      <c r="H13352" s="25">
        <v>25.90776825</v>
      </c>
    </row>
    <row r="13353" spans="1:8">
      <c r="A13353" s="23">
        <v>13350</v>
      </c>
      <c r="B13353" s="23">
        <v>2500</v>
      </c>
      <c r="C13353" s="23">
        <v>1</v>
      </c>
      <c r="D13353" s="23">
        <v>1000</v>
      </c>
      <c r="E13353" s="23">
        <v>5</v>
      </c>
      <c r="F13353" s="23">
        <v>60</v>
      </c>
      <c r="G13353" s="23">
        <v>0</v>
      </c>
      <c r="H13353" s="25">
        <v>30.780572889999998</v>
      </c>
    </row>
    <row r="13354" spans="1:8">
      <c r="A13354" s="23">
        <v>13351</v>
      </c>
      <c r="B13354" s="23">
        <v>2500</v>
      </c>
      <c r="C13354" s="23">
        <v>1</v>
      </c>
      <c r="D13354" s="23">
        <v>1000</v>
      </c>
      <c r="E13354" s="23">
        <v>5</v>
      </c>
      <c r="F13354" s="23">
        <v>60</v>
      </c>
      <c r="G13354" s="23">
        <v>5</v>
      </c>
      <c r="H13354" s="25">
        <v>27.587696080000001</v>
      </c>
    </row>
    <row r="13355" spans="1:8">
      <c r="A13355" s="23">
        <v>13352</v>
      </c>
      <c r="B13355" s="23">
        <v>2500</v>
      </c>
      <c r="C13355" s="23">
        <v>1</v>
      </c>
      <c r="D13355" s="23">
        <v>1000</v>
      </c>
      <c r="E13355" s="23">
        <v>5</v>
      </c>
      <c r="F13355" s="23">
        <v>60</v>
      </c>
      <c r="G13355" s="23">
        <v>10</v>
      </c>
      <c r="H13355" s="25">
        <v>26.26528931</v>
      </c>
    </row>
    <row r="13356" spans="1:8">
      <c r="A13356" s="23">
        <v>13353</v>
      </c>
      <c r="B13356" s="23">
        <v>2500</v>
      </c>
      <c r="C13356" s="23">
        <v>1</v>
      </c>
      <c r="D13356" s="23">
        <v>1000</v>
      </c>
      <c r="E13356" s="23">
        <v>5</v>
      </c>
      <c r="F13356" s="23">
        <v>60</v>
      </c>
      <c r="G13356" s="23">
        <v>40</v>
      </c>
      <c r="H13356" s="25">
        <v>23.155866620000001</v>
      </c>
    </row>
    <row r="13357" spans="1:8">
      <c r="A13357" s="23">
        <v>13354</v>
      </c>
      <c r="B13357" s="23">
        <v>2500</v>
      </c>
      <c r="C13357" s="23">
        <v>1</v>
      </c>
      <c r="D13357" s="23">
        <v>1000</v>
      </c>
      <c r="E13357" s="23">
        <v>5</v>
      </c>
      <c r="F13357" s="23">
        <v>60</v>
      </c>
      <c r="G13357" s="23">
        <v>70</v>
      </c>
      <c r="H13357" s="25">
        <v>21.236490249999999</v>
      </c>
    </row>
    <row r="13358" spans="1:8">
      <c r="A13358" s="23">
        <v>13355</v>
      </c>
      <c r="B13358" s="23">
        <v>2500</v>
      </c>
      <c r="C13358" s="23">
        <v>1</v>
      </c>
      <c r="D13358" s="23">
        <v>1000</v>
      </c>
      <c r="E13358" s="23">
        <v>5</v>
      </c>
      <c r="F13358" s="23">
        <v>60</v>
      </c>
      <c r="G13358" s="23">
        <v>100</v>
      </c>
      <c r="H13358" s="25">
        <v>19.693330769999999</v>
      </c>
    </row>
    <row r="13359" spans="1:8">
      <c r="A13359" s="23">
        <v>13356</v>
      </c>
      <c r="B13359" s="23">
        <v>2500</v>
      </c>
      <c r="C13359" s="23">
        <v>1</v>
      </c>
      <c r="D13359" s="23">
        <v>1000</v>
      </c>
      <c r="E13359" s="23">
        <v>10</v>
      </c>
      <c r="F13359" s="23">
        <v>0</v>
      </c>
      <c r="G13359" s="23">
        <v>0</v>
      </c>
      <c r="H13359" s="25">
        <v>42.838771819999998</v>
      </c>
    </row>
    <row r="13360" spans="1:8">
      <c r="A13360" s="23">
        <v>13357</v>
      </c>
      <c r="B13360" s="23">
        <v>2500</v>
      </c>
      <c r="C13360" s="23">
        <v>1</v>
      </c>
      <c r="D13360" s="23">
        <v>1000</v>
      </c>
      <c r="E13360" s="23">
        <v>10</v>
      </c>
      <c r="F13360" s="23">
        <v>0</v>
      </c>
      <c r="G13360" s="23">
        <v>5</v>
      </c>
      <c r="H13360" s="25">
        <v>39.44560242</v>
      </c>
    </row>
    <row r="13361" spans="1:8">
      <c r="A13361" s="23">
        <v>13358</v>
      </c>
      <c r="B13361" s="23">
        <v>2500</v>
      </c>
      <c r="C13361" s="23">
        <v>1</v>
      </c>
      <c r="D13361" s="23">
        <v>1000</v>
      </c>
      <c r="E13361" s="23">
        <v>10</v>
      </c>
      <c r="F13361" s="23">
        <v>0</v>
      </c>
      <c r="G13361" s="23">
        <v>10</v>
      </c>
      <c r="H13361" s="25">
        <v>37.520309449999999</v>
      </c>
    </row>
    <row r="13362" spans="1:8">
      <c r="A13362" s="23">
        <v>13359</v>
      </c>
      <c r="B13362" s="23">
        <v>2500</v>
      </c>
      <c r="C13362" s="23">
        <v>1</v>
      </c>
      <c r="D13362" s="23">
        <v>1000</v>
      </c>
      <c r="E13362" s="23">
        <v>10</v>
      </c>
      <c r="F13362" s="23">
        <v>0</v>
      </c>
      <c r="G13362" s="23">
        <v>40</v>
      </c>
      <c r="H13362" s="25">
        <v>33.042736050000002</v>
      </c>
    </row>
    <row r="13363" spans="1:8">
      <c r="A13363" s="23">
        <v>13360</v>
      </c>
      <c r="B13363" s="23">
        <v>2500</v>
      </c>
      <c r="C13363" s="23">
        <v>1</v>
      </c>
      <c r="D13363" s="23">
        <v>1000</v>
      </c>
      <c r="E13363" s="23">
        <v>10</v>
      </c>
      <c r="F13363" s="23">
        <v>0</v>
      </c>
      <c r="G13363" s="23">
        <v>70</v>
      </c>
      <c r="H13363" s="25">
        <v>30.34514618</v>
      </c>
    </row>
    <row r="13364" spans="1:8">
      <c r="A13364" s="23">
        <v>13361</v>
      </c>
      <c r="B13364" s="23">
        <v>2500</v>
      </c>
      <c r="C13364" s="23">
        <v>1</v>
      </c>
      <c r="D13364" s="23">
        <v>1000</v>
      </c>
      <c r="E13364" s="23">
        <v>10</v>
      </c>
      <c r="F13364" s="23">
        <v>0</v>
      </c>
      <c r="G13364" s="23">
        <v>100</v>
      </c>
      <c r="H13364" s="25">
        <v>28.11294174</v>
      </c>
    </row>
    <row r="13365" spans="1:8">
      <c r="A13365" s="23">
        <v>13362</v>
      </c>
      <c r="B13365" s="23">
        <v>2500</v>
      </c>
      <c r="C13365" s="23">
        <v>1</v>
      </c>
      <c r="D13365" s="23">
        <v>1000</v>
      </c>
      <c r="E13365" s="23">
        <v>10</v>
      </c>
      <c r="F13365" s="23">
        <v>30</v>
      </c>
      <c r="G13365" s="23">
        <v>0</v>
      </c>
      <c r="H13365" s="25">
        <v>40.124835969999999</v>
      </c>
    </row>
    <row r="13366" spans="1:8">
      <c r="A13366" s="23">
        <v>13363</v>
      </c>
      <c r="B13366" s="23">
        <v>2500</v>
      </c>
      <c r="C13366" s="23">
        <v>1</v>
      </c>
      <c r="D13366" s="23">
        <v>1000</v>
      </c>
      <c r="E13366" s="23">
        <v>10</v>
      </c>
      <c r="F13366" s="23">
        <v>30</v>
      </c>
      <c r="G13366" s="23">
        <v>5</v>
      </c>
      <c r="H13366" s="25">
        <v>36.737606049999997</v>
      </c>
    </row>
    <row r="13367" spans="1:8">
      <c r="A13367" s="23">
        <v>13364</v>
      </c>
      <c r="B13367" s="23">
        <v>2500</v>
      </c>
      <c r="C13367" s="23">
        <v>1</v>
      </c>
      <c r="D13367" s="23">
        <v>1000</v>
      </c>
      <c r="E13367" s="23">
        <v>10</v>
      </c>
      <c r="F13367" s="23">
        <v>30</v>
      </c>
      <c r="G13367" s="23">
        <v>10</v>
      </c>
      <c r="H13367" s="25">
        <v>34.98027802</v>
      </c>
    </row>
    <row r="13368" spans="1:8">
      <c r="A13368" s="23">
        <v>13365</v>
      </c>
      <c r="B13368" s="23">
        <v>2500</v>
      </c>
      <c r="C13368" s="23">
        <v>1</v>
      </c>
      <c r="D13368" s="23">
        <v>1000</v>
      </c>
      <c r="E13368" s="23">
        <v>10</v>
      </c>
      <c r="F13368" s="23">
        <v>30</v>
      </c>
      <c r="G13368" s="23">
        <v>40</v>
      </c>
      <c r="H13368" s="25">
        <v>30.812107090000001</v>
      </c>
    </row>
    <row r="13369" spans="1:8">
      <c r="A13369" s="23">
        <v>13366</v>
      </c>
      <c r="B13369" s="23">
        <v>2500</v>
      </c>
      <c r="C13369" s="23">
        <v>1</v>
      </c>
      <c r="D13369" s="23">
        <v>1000</v>
      </c>
      <c r="E13369" s="23">
        <v>10</v>
      </c>
      <c r="F13369" s="23">
        <v>30</v>
      </c>
      <c r="G13369" s="23">
        <v>70</v>
      </c>
      <c r="H13369" s="25">
        <v>28.25237083</v>
      </c>
    </row>
    <row r="13370" spans="1:8">
      <c r="A13370" s="23">
        <v>13367</v>
      </c>
      <c r="B13370" s="23">
        <v>2500</v>
      </c>
      <c r="C13370" s="23">
        <v>1</v>
      </c>
      <c r="D13370" s="23">
        <v>1000</v>
      </c>
      <c r="E13370" s="23">
        <v>10</v>
      </c>
      <c r="F13370" s="23">
        <v>30</v>
      </c>
      <c r="G13370" s="23">
        <v>100</v>
      </c>
      <c r="H13370" s="25">
        <v>26.19291496</v>
      </c>
    </row>
    <row r="13371" spans="1:8">
      <c r="A13371" s="23">
        <v>13368</v>
      </c>
      <c r="B13371" s="23">
        <v>2500</v>
      </c>
      <c r="C13371" s="23">
        <v>1</v>
      </c>
      <c r="D13371" s="23">
        <v>1000</v>
      </c>
      <c r="E13371" s="23">
        <v>10</v>
      </c>
      <c r="F13371" s="23">
        <v>60</v>
      </c>
      <c r="G13371" s="23">
        <v>0</v>
      </c>
      <c r="H13371" s="25">
        <v>31.200656890000001</v>
      </c>
    </row>
    <row r="13372" spans="1:8">
      <c r="A13372" s="23">
        <v>13369</v>
      </c>
      <c r="B13372" s="23">
        <v>2500</v>
      </c>
      <c r="C13372" s="23">
        <v>1</v>
      </c>
      <c r="D13372" s="23">
        <v>1000</v>
      </c>
      <c r="E13372" s="23">
        <v>10</v>
      </c>
      <c r="F13372" s="23">
        <v>60</v>
      </c>
      <c r="G13372" s="23">
        <v>5</v>
      </c>
      <c r="H13372" s="25">
        <v>27.923236849999999</v>
      </c>
    </row>
    <row r="13373" spans="1:8">
      <c r="A13373" s="23">
        <v>13370</v>
      </c>
      <c r="B13373" s="23">
        <v>2500</v>
      </c>
      <c r="C13373" s="23">
        <v>1</v>
      </c>
      <c r="D13373" s="23">
        <v>1000</v>
      </c>
      <c r="E13373" s="23">
        <v>10</v>
      </c>
      <c r="F13373" s="23">
        <v>60</v>
      </c>
      <c r="G13373" s="23">
        <v>10</v>
      </c>
      <c r="H13373" s="25">
        <v>26.567607880000001</v>
      </c>
    </row>
    <row r="13374" spans="1:8">
      <c r="A13374" s="23">
        <v>13371</v>
      </c>
      <c r="B13374" s="23">
        <v>2500</v>
      </c>
      <c r="C13374" s="23">
        <v>1</v>
      </c>
      <c r="D13374" s="23">
        <v>1000</v>
      </c>
      <c r="E13374" s="23">
        <v>10</v>
      </c>
      <c r="F13374" s="23">
        <v>60</v>
      </c>
      <c r="G13374" s="23">
        <v>40</v>
      </c>
      <c r="H13374" s="25">
        <v>23.394668580000001</v>
      </c>
    </row>
    <row r="13375" spans="1:8">
      <c r="A13375" s="23">
        <v>13372</v>
      </c>
      <c r="B13375" s="23">
        <v>2500</v>
      </c>
      <c r="C13375" s="23">
        <v>1</v>
      </c>
      <c r="D13375" s="23">
        <v>1000</v>
      </c>
      <c r="E13375" s="23">
        <v>10</v>
      </c>
      <c r="F13375" s="23">
        <v>60</v>
      </c>
      <c r="G13375" s="23">
        <v>70</v>
      </c>
      <c r="H13375" s="25">
        <v>21.430984500000001</v>
      </c>
    </row>
    <row r="13376" spans="1:8">
      <c r="A13376" s="23">
        <v>13373</v>
      </c>
      <c r="B13376" s="23">
        <v>2500</v>
      </c>
      <c r="C13376" s="23">
        <v>1</v>
      </c>
      <c r="D13376" s="23">
        <v>1000</v>
      </c>
      <c r="E13376" s="23">
        <v>10</v>
      </c>
      <c r="F13376" s="23">
        <v>60</v>
      </c>
      <c r="G13376" s="23">
        <v>100</v>
      </c>
      <c r="H13376" s="25">
        <v>19.854347229999998</v>
      </c>
    </row>
    <row r="13377" spans="1:8">
      <c r="A13377" s="23">
        <v>13374</v>
      </c>
      <c r="B13377" s="23">
        <v>2500</v>
      </c>
      <c r="C13377" s="23">
        <v>1</v>
      </c>
      <c r="D13377" s="23">
        <v>1000</v>
      </c>
      <c r="E13377" s="23">
        <v>20</v>
      </c>
      <c r="F13377" s="23">
        <v>0</v>
      </c>
      <c r="G13377" s="23">
        <v>0</v>
      </c>
      <c r="H13377" s="25">
        <v>43.202056890000001</v>
      </c>
    </row>
    <row r="13378" spans="1:8">
      <c r="A13378" s="23">
        <v>13375</v>
      </c>
      <c r="B13378" s="23">
        <v>2500</v>
      </c>
      <c r="C13378" s="23">
        <v>1</v>
      </c>
      <c r="D13378" s="23">
        <v>1000</v>
      </c>
      <c r="E13378" s="23">
        <v>20</v>
      </c>
      <c r="F13378" s="23">
        <v>0</v>
      </c>
      <c r="G13378" s="23">
        <v>5</v>
      </c>
      <c r="H13378" s="25">
        <v>39.753463750000002</v>
      </c>
    </row>
    <row r="13379" spans="1:8">
      <c r="A13379" s="23">
        <v>13376</v>
      </c>
      <c r="B13379" s="23">
        <v>2500</v>
      </c>
      <c r="C13379" s="23">
        <v>1</v>
      </c>
      <c r="D13379" s="23">
        <v>1000</v>
      </c>
      <c r="E13379" s="23">
        <v>20</v>
      </c>
      <c r="F13379" s="23">
        <v>0</v>
      </c>
      <c r="G13379" s="23">
        <v>10</v>
      </c>
      <c r="H13379" s="25">
        <v>37.804519650000003</v>
      </c>
    </row>
    <row r="13380" spans="1:8">
      <c r="A13380" s="23">
        <v>13377</v>
      </c>
      <c r="B13380" s="23">
        <v>2500</v>
      </c>
      <c r="C13380" s="23">
        <v>1</v>
      </c>
      <c r="D13380" s="23">
        <v>1000</v>
      </c>
      <c r="E13380" s="23">
        <v>20</v>
      </c>
      <c r="F13380" s="23">
        <v>0</v>
      </c>
      <c r="G13380" s="23">
        <v>40</v>
      </c>
      <c r="H13380" s="25">
        <v>33.255260470000003</v>
      </c>
    </row>
    <row r="13381" spans="1:8">
      <c r="A13381" s="23">
        <v>13378</v>
      </c>
      <c r="B13381" s="23">
        <v>2500</v>
      </c>
      <c r="C13381" s="23">
        <v>1</v>
      </c>
      <c r="D13381" s="23">
        <v>1000</v>
      </c>
      <c r="E13381" s="23">
        <v>20</v>
      </c>
      <c r="F13381" s="23">
        <v>0</v>
      </c>
      <c r="G13381" s="23">
        <v>70</v>
      </c>
      <c r="H13381" s="25">
        <v>30.52602005</v>
      </c>
    </row>
    <row r="13382" spans="1:8">
      <c r="A13382" s="23">
        <v>13379</v>
      </c>
      <c r="B13382" s="23">
        <v>2500</v>
      </c>
      <c r="C13382" s="23">
        <v>1</v>
      </c>
      <c r="D13382" s="23">
        <v>1000</v>
      </c>
      <c r="E13382" s="23">
        <v>20</v>
      </c>
      <c r="F13382" s="23">
        <v>0</v>
      </c>
      <c r="G13382" s="23">
        <v>100</v>
      </c>
      <c r="H13382" s="25">
        <v>28.26377106</v>
      </c>
    </row>
    <row r="13383" spans="1:8">
      <c r="A13383" s="23">
        <v>13380</v>
      </c>
      <c r="B13383" s="23">
        <v>2500</v>
      </c>
      <c r="C13383" s="23">
        <v>1</v>
      </c>
      <c r="D13383" s="23">
        <v>1000</v>
      </c>
      <c r="E13383" s="23">
        <v>20</v>
      </c>
      <c r="F13383" s="23">
        <v>30</v>
      </c>
      <c r="G13383" s="23">
        <v>0</v>
      </c>
      <c r="H13383" s="25">
        <v>40.435249329999998</v>
      </c>
    </row>
    <row r="13384" spans="1:8">
      <c r="A13384" s="23">
        <v>13381</v>
      </c>
      <c r="B13384" s="23">
        <v>2500</v>
      </c>
      <c r="C13384" s="23">
        <v>1</v>
      </c>
      <c r="D13384" s="23">
        <v>1000</v>
      </c>
      <c r="E13384" s="23">
        <v>20</v>
      </c>
      <c r="F13384" s="23">
        <v>30</v>
      </c>
      <c r="G13384" s="23">
        <v>5</v>
      </c>
      <c r="H13384" s="25">
        <v>37.004570010000002</v>
      </c>
    </row>
    <row r="13385" spans="1:8">
      <c r="A13385" s="23">
        <v>13382</v>
      </c>
      <c r="B13385" s="23">
        <v>2500</v>
      </c>
      <c r="C13385" s="23">
        <v>1</v>
      </c>
      <c r="D13385" s="23">
        <v>1000</v>
      </c>
      <c r="E13385" s="23">
        <v>20</v>
      </c>
      <c r="F13385" s="23">
        <v>30</v>
      </c>
      <c r="G13385" s="23">
        <v>10</v>
      </c>
      <c r="H13385" s="25">
        <v>35.221324920000001</v>
      </c>
    </row>
    <row r="13386" spans="1:8">
      <c r="A13386" s="23">
        <v>13383</v>
      </c>
      <c r="B13386" s="23">
        <v>2500</v>
      </c>
      <c r="C13386" s="23">
        <v>1</v>
      </c>
      <c r="D13386" s="23">
        <v>1000</v>
      </c>
      <c r="E13386" s="23">
        <v>20</v>
      </c>
      <c r="F13386" s="23">
        <v>30</v>
      </c>
      <c r="G13386" s="23">
        <v>40</v>
      </c>
      <c r="H13386" s="25">
        <v>31.000585560000001</v>
      </c>
    </row>
    <row r="13387" spans="1:8">
      <c r="A13387" s="23">
        <v>13384</v>
      </c>
      <c r="B13387" s="23">
        <v>2500</v>
      </c>
      <c r="C13387" s="23">
        <v>1</v>
      </c>
      <c r="D13387" s="23">
        <v>1000</v>
      </c>
      <c r="E13387" s="23">
        <v>20</v>
      </c>
      <c r="F13387" s="23">
        <v>30</v>
      </c>
      <c r="G13387" s="23">
        <v>70</v>
      </c>
      <c r="H13387" s="25">
        <v>28.406259540000001</v>
      </c>
    </row>
    <row r="13388" spans="1:8">
      <c r="A13388" s="23">
        <v>13385</v>
      </c>
      <c r="B13388" s="23">
        <v>2500</v>
      </c>
      <c r="C13388" s="23">
        <v>1</v>
      </c>
      <c r="D13388" s="23">
        <v>1000</v>
      </c>
      <c r="E13388" s="23">
        <v>20</v>
      </c>
      <c r="F13388" s="23">
        <v>30</v>
      </c>
      <c r="G13388" s="23">
        <v>100</v>
      </c>
      <c r="H13388" s="25">
        <v>26.32091522</v>
      </c>
    </row>
    <row r="13389" spans="1:8">
      <c r="A13389" s="23">
        <v>13386</v>
      </c>
      <c r="B13389" s="23">
        <v>2500</v>
      </c>
      <c r="C13389" s="23">
        <v>1</v>
      </c>
      <c r="D13389" s="23">
        <v>1000</v>
      </c>
      <c r="E13389" s="23">
        <v>20</v>
      </c>
      <c r="F13389" s="23">
        <v>60</v>
      </c>
      <c r="G13389" s="23">
        <v>0</v>
      </c>
      <c r="H13389" s="25">
        <v>31.386480330000001</v>
      </c>
    </row>
    <row r="13390" spans="1:8">
      <c r="A13390" s="23">
        <v>13387</v>
      </c>
      <c r="B13390" s="23">
        <v>2500</v>
      </c>
      <c r="C13390" s="23">
        <v>1</v>
      </c>
      <c r="D13390" s="23">
        <v>1000</v>
      </c>
      <c r="E13390" s="23">
        <v>20</v>
      </c>
      <c r="F13390" s="23">
        <v>60</v>
      </c>
      <c r="G13390" s="23">
        <v>5</v>
      </c>
      <c r="H13390" s="25">
        <v>28.07302284</v>
      </c>
    </row>
    <row r="13391" spans="1:8">
      <c r="A13391" s="23">
        <v>13388</v>
      </c>
      <c r="B13391" s="23">
        <v>2500</v>
      </c>
      <c r="C13391" s="23">
        <v>1</v>
      </c>
      <c r="D13391" s="23">
        <v>1000</v>
      </c>
      <c r="E13391" s="23">
        <v>20</v>
      </c>
      <c r="F13391" s="23">
        <v>60</v>
      </c>
      <c r="G13391" s="23">
        <v>10</v>
      </c>
      <c r="H13391" s="25">
        <v>26.70319748</v>
      </c>
    </row>
    <row r="13392" spans="1:8">
      <c r="A13392" s="23">
        <v>13389</v>
      </c>
      <c r="B13392" s="23">
        <v>2500</v>
      </c>
      <c r="C13392" s="23">
        <v>1</v>
      </c>
      <c r="D13392" s="23">
        <v>1000</v>
      </c>
      <c r="E13392" s="23">
        <v>20</v>
      </c>
      <c r="F13392" s="23">
        <v>60</v>
      </c>
      <c r="G13392" s="23">
        <v>40</v>
      </c>
      <c r="H13392" s="25">
        <v>23.503005980000001</v>
      </c>
    </row>
    <row r="13393" spans="1:8">
      <c r="A13393" s="23">
        <v>13390</v>
      </c>
      <c r="B13393" s="23">
        <v>2500</v>
      </c>
      <c r="C13393" s="23">
        <v>1</v>
      </c>
      <c r="D13393" s="23">
        <v>1000</v>
      </c>
      <c r="E13393" s="23">
        <v>20</v>
      </c>
      <c r="F13393" s="23">
        <v>60</v>
      </c>
      <c r="G13393" s="23">
        <v>70</v>
      </c>
      <c r="H13393" s="25">
        <v>21.519615170000002</v>
      </c>
    </row>
    <row r="13394" spans="1:8">
      <c r="A13394" s="23">
        <v>13391</v>
      </c>
      <c r="B13394" s="23">
        <v>2500</v>
      </c>
      <c r="C13394" s="23">
        <v>1</v>
      </c>
      <c r="D13394" s="23">
        <v>1000</v>
      </c>
      <c r="E13394" s="23">
        <v>20</v>
      </c>
      <c r="F13394" s="23">
        <v>60</v>
      </c>
      <c r="G13394" s="23">
        <v>100</v>
      </c>
      <c r="H13394" s="25">
        <v>19.928051</v>
      </c>
    </row>
    <row r="13395" spans="1:8">
      <c r="A13395" s="23">
        <v>13392</v>
      </c>
      <c r="B13395" s="23">
        <v>2500</v>
      </c>
      <c r="C13395" s="23">
        <v>1</v>
      </c>
      <c r="D13395" s="23">
        <v>1000</v>
      </c>
      <c r="E13395" s="23">
        <v>50</v>
      </c>
      <c r="F13395" s="23">
        <v>0</v>
      </c>
      <c r="G13395" s="23">
        <v>0</v>
      </c>
      <c r="H13395" s="25">
        <v>43.399459839999999</v>
      </c>
    </row>
    <row r="13396" spans="1:8">
      <c r="A13396" s="23">
        <v>13393</v>
      </c>
      <c r="B13396" s="23">
        <v>2500</v>
      </c>
      <c r="C13396" s="23">
        <v>1</v>
      </c>
      <c r="D13396" s="23">
        <v>1000</v>
      </c>
      <c r="E13396" s="23">
        <v>50</v>
      </c>
      <c r="F13396" s="23">
        <v>0</v>
      </c>
      <c r="G13396" s="23">
        <v>5</v>
      </c>
      <c r="H13396" s="25">
        <v>39.919921879999997</v>
      </c>
    </row>
    <row r="13397" spans="1:8">
      <c r="A13397" s="23">
        <v>13394</v>
      </c>
      <c r="B13397" s="23">
        <v>2500</v>
      </c>
      <c r="C13397" s="23">
        <v>1</v>
      </c>
      <c r="D13397" s="23">
        <v>1000</v>
      </c>
      <c r="E13397" s="23">
        <v>50</v>
      </c>
      <c r="F13397" s="23">
        <v>0</v>
      </c>
      <c r="G13397" s="23">
        <v>10</v>
      </c>
      <c r="H13397" s="25">
        <v>37.96060181</v>
      </c>
    </row>
    <row r="13398" spans="1:8">
      <c r="A13398" s="23">
        <v>13395</v>
      </c>
      <c r="B13398" s="23">
        <v>2500</v>
      </c>
      <c r="C13398" s="23">
        <v>1</v>
      </c>
      <c r="D13398" s="23">
        <v>1000</v>
      </c>
      <c r="E13398" s="23">
        <v>50</v>
      </c>
      <c r="F13398" s="23">
        <v>0</v>
      </c>
      <c r="G13398" s="23">
        <v>40</v>
      </c>
      <c r="H13398" s="25">
        <v>33.373031619999999</v>
      </c>
    </row>
    <row r="13399" spans="1:8">
      <c r="A13399" s="23">
        <v>13396</v>
      </c>
      <c r="B13399" s="23">
        <v>2500</v>
      </c>
      <c r="C13399" s="23">
        <v>1</v>
      </c>
      <c r="D13399" s="23">
        <v>1000</v>
      </c>
      <c r="E13399" s="23">
        <v>50</v>
      </c>
      <c r="F13399" s="23">
        <v>0</v>
      </c>
      <c r="G13399" s="23">
        <v>70</v>
      </c>
      <c r="H13399" s="25">
        <v>30.62680435</v>
      </c>
    </row>
    <row r="13400" spans="1:8">
      <c r="A13400" s="23">
        <v>13397</v>
      </c>
      <c r="B13400" s="23">
        <v>2500</v>
      </c>
      <c r="C13400" s="23">
        <v>1</v>
      </c>
      <c r="D13400" s="23">
        <v>1000</v>
      </c>
      <c r="E13400" s="23">
        <v>50</v>
      </c>
      <c r="F13400" s="23">
        <v>0</v>
      </c>
      <c r="G13400" s="23">
        <v>100</v>
      </c>
      <c r="H13400" s="25">
        <v>28.348134999999999</v>
      </c>
    </row>
    <row r="13401" spans="1:8">
      <c r="A13401" s="23">
        <v>13398</v>
      </c>
      <c r="B13401" s="23">
        <v>2500</v>
      </c>
      <c r="C13401" s="23">
        <v>1</v>
      </c>
      <c r="D13401" s="23">
        <v>1000</v>
      </c>
      <c r="E13401" s="23">
        <v>50</v>
      </c>
      <c r="F13401" s="23">
        <v>30</v>
      </c>
      <c r="G13401" s="23">
        <v>0</v>
      </c>
      <c r="H13401" s="25">
        <v>40.604881290000002</v>
      </c>
    </row>
    <row r="13402" spans="1:8">
      <c r="A13402" s="23">
        <v>13399</v>
      </c>
      <c r="B13402" s="23">
        <v>2500</v>
      </c>
      <c r="C13402" s="23">
        <v>1</v>
      </c>
      <c r="D13402" s="23">
        <v>1000</v>
      </c>
      <c r="E13402" s="23">
        <v>50</v>
      </c>
      <c r="F13402" s="23">
        <v>30</v>
      </c>
      <c r="G13402" s="23">
        <v>5</v>
      </c>
      <c r="H13402" s="25">
        <v>37.15135574</v>
      </c>
    </row>
    <row r="13403" spans="1:8">
      <c r="A13403" s="23">
        <v>13400</v>
      </c>
      <c r="B13403" s="23">
        <v>2500</v>
      </c>
      <c r="C13403" s="23">
        <v>1</v>
      </c>
      <c r="D13403" s="23">
        <v>1000</v>
      </c>
      <c r="E13403" s="23">
        <v>50</v>
      </c>
      <c r="F13403" s="23">
        <v>30</v>
      </c>
      <c r="G13403" s="23">
        <v>10</v>
      </c>
      <c r="H13403" s="25">
        <v>35.354331969999997</v>
      </c>
    </row>
    <row r="13404" spans="1:8">
      <c r="A13404" s="23">
        <v>13401</v>
      </c>
      <c r="B13404" s="23">
        <v>2500</v>
      </c>
      <c r="C13404" s="23">
        <v>1</v>
      </c>
      <c r="D13404" s="23">
        <v>1000</v>
      </c>
      <c r="E13404" s="23">
        <v>50</v>
      </c>
      <c r="F13404" s="23">
        <v>30</v>
      </c>
      <c r="G13404" s="23">
        <v>40</v>
      </c>
      <c r="H13404" s="25">
        <v>31.105533600000001</v>
      </c>
    </row>
    <row r="13405" spans="1:8">
      <c r="A13405" s="23">
        <v>13402</v>
      </c>
      <c r="B13405" s="23">
        <v>2500</v>
      </c>
      <c r="C13405" s="23">
        <v>1</v>
      </c>
      <c r="D13405" s="23">
        <v>1000</v>
      </c>
      <c r="E13405" s="23">
        <v>50</v>
      </c>
      <c r="F13405" s="23">
        <v>30</v>
      </c>
      <c r="G13405" s="23">
        <v>70</v>
      </c>
      <c r="H13405" s="25">
        <v>28.49231339</v>
      </c>
    </row>
    <row r="13406" spans="1:8">
      <c r="A13406" s="23">
        <v>13403</v>
      </c>
      <c r="B13406" s="23">
        <v>2500</v>
      </c>
      <c r="C13406" s="23">
        <v>1</v>
      </c>
      <c r="D13406" s="23">
        <v>1000</v>
      </c>
      <c r="E13406" s="23">
        <v>50</v>
      </c>
      <c r="F13406" s="23">
        <v>30</v>
      </c>
      <c r="G13406" s="23">
        <v>100</v>
      </c>
      <c r="H13406" s="25">
        <v>26.39279938</v>
      </c>
    </row>
    <row r="13407" spans="1:8">
      <c r="A13407" s="23">
        <v>13404</v>
      </c>
      <c r="B13407" s="23">
        <v>2500</v>
      </c>
      <c r="C13407" s="23">
        <v>1</v>
      </c>
      <c r="D13407" s="23">
        <v>1000</v>
      </c>
      <c r="E13407" s="23">
        <v>50</v>
      </c>
      <c r="F13407" s="23">
        <v>60</v>
      </c>
      <c r="G13407" s="23">
        <v>0</v>
      </c>
      <c r="H13407" s="25">
        <v>31.489851000000002</v>
      </c>
    </row>
    <row r="13408" spans="1:8">
      <c r="A13408" s="23">
        <v>13405</v>
      </c>
      <c r="B13408" s="23">
        <v>2500</v>
      </c>
      <c r="C13408" s="23">
        <v>1</v>
      </c>
      <c r="D13408" s="23">
        <v>1000</v>
      </c>
      <c r="E13408" s="23">
        <v>50</v>
      </c>
      <c r="F13408" s="23">
        <v>60</v>
      </c>
      <c r="G13408" s="23">
        <v>5</v>
      </c>
      <c r="H13408" s="25">
        <v>28.156841279999998</v>
      </c>
    </row>
    <row r="13409" spans="1:8">
      <c r="A13409" s="23">
        <v>13406</v>
      </c>
      <c r="B13409" s="23">
        <v>2500</v>
      </c>
      <c r="C13409" s="23">
        <v>1</v>
      </c>
      <c r="D13409" s="23">
        <v>1000</v>
      </c>
      <c r="E13409" s="23">
        <v>50</v>
      </c>
      <c r="F13409" s="23">
        <v>60</v>
      </c>
      <c r="G13409" s="23">
        <v>10</v>
      </c>
      <c r="H13409" s="25">
        <v>26.77929688</v>
      </c>
    </row>
    <row r="13410" spans="1:8">
      <c r="A13410" s="23">
        <v>13407</v>
      </c>
      <c r="B13410" s="23">
        <v>2500</v>
      </c>
      <c r="C13410" s="23">
        <v>1</v>
      </c>
      <c r="D13410" s="23">
        <v>1000</v>
      </c>
      <c r="E13410" s="23">
        <v>50</v>
      </c>
      <c r="F13410" s="23">
        <v>60</v>
      </c>
      <c r="G13410" s="23">
        <v>40</v>
      </c>
      <c r="H13410" s="25">
        <v>23.564300540000001</v>
      </c>
    </row>
    <row r="13411" spans="1:8">
      <c r="A13411" s="23">
        <v>13408</v>
      </c>
      <c r="B13411" s="23">
        <v>2500</v>
      </c>
      <c r="C13411" s="23">
        <v>1</v>
      </c>
      <c r="D13411" s="23">
        <v>1000</v>
      </c>
      <c r="E13411" s="23">
        <v>50</v>
      </c>
      <c r="F13411" s="23">
        <v>60</v>
      </c>
      <c r="G13411" s="23">
        <v>70</v>
      </c>
      <c r="H13411" s="25">
        <v>21.569915770000001</v>
      </c>
    </row>
    <row r="13412" spans="1:8">
      <c r="A13412" s="23">
        <v>13409</v>
      </c>
      <c r="B13412" s="23">
        <v>2500</v>
      </c>
      <c r="C13412" s="23">
        <v>1</v>
      </c>
      <c r="D13412" s="23">
        <v>1000</v>
      </c>
      <c r="E13412" s="23">
        <v>50</v>
      </c>
      <c r="F13412" s="23">
        <v>60</v>
      </c>
      <c r="G13412" s="23">
        <v>100</v>
      </c>
      <c r="H13412" s="25">
        <v>19.970008849999999</v>
      </c>
    </row>
    <row r="13413" spans="1:8">
      <c r="A13413" s="23">
        <v>13410</v>
      </c>
      <c r="B13413" s="23">
        <v>2500</v>
      </c>
      <c r="C13413" s="23">
        <v>1</v>
      </c>
      <c r="D13413" s="23">
        <v>3000</v>
      </c>
      <c r="E13413" s="23">
        <v>1</v>
      </c>
      <c r="F13413" s="23">
        <v>0</v>
      </c>
      <c r="G13413" s="23">
        <v>0</v>
      </c>
      <c r="H13413" s="25">
        <v>39.42814636</v>
      </c>
    </row>
    <row r="13414" spans="1:8">
      <c r="A13414" s="23">
        <v>13411</v>
      </c>
      <c r="B13414" s="23">
        <v>2500</v>
      </c>
      <c r="C13414" s="23">
        <v>1</v>
      </c>
      <c r="D13414" s="23">
        <v>3000</v>
      </c>
      <c r="E13414" s="23">
        <v>1</v>
      </c>
      <c r="F13414" s="23">
        <v>0</v>
      </c>
      <c r="G13414" s="23">
        <v>5</v>
      </c>
      <c r="H13414" s="25">
        <v>36.612915039999997</v>
      </c>
    </row>
    <row r="13415" spans="1:8">
      <c r="A13415" s="23">
        <v>13412</v>
      </c>
      <c r="B13415" s="23">
        <v>2500</v>
      </c>
      <c r="C13415" s="23">
        <v>1</v>
      </c>
      <c r="D13415" s="23">
        <v>3000</v>
      </c>
      <c r="E13415" s="23">
        <v>1</v>
      </c>
      <c r="F13415" s="23">
        <v>0</v>
      </c>
      <c r="G13415" s="23">
        <v>10</v>
      </c>
      <c r="H13415" s="25">
        <v>34.992553710000003</v>
      </c>
    </row>
    <row r="13416" spans="1:8">
      <c r="A13416" s="23">
        <v>13413</v>
      </c>
      <c r="B13416" s="23">
        <v>2500</v>
      </c>
      <c r="C13416" s="23">
        <v>1</v>
      </c>
      <c r="D13416" s="23">
        <v>3000</v>
      </c>
      <c r="E13416" s="23">
        <v>1</v>
      </c>
      <c r="F13416" s="23">
        <v>0</v>
      </c>
      <c r="G13416" s="23">
        <v>40</v>
      </c>
      <c r="H13416" s="25">
        <v>31.185733800000001</v>
      </c>
    </row>
    <row r="13417" spans="1:8">
      <c r="A13417" s="23">
        <v>13414</v>
      </c>
      <c r="B13417" s="23">
        <v>2500</v>
      </c>
      <c r="C13417" s="23">
        <v>1</v>
      </c>
      <c r="D13417" s="23">
        <v>3000</v>
      </c>
      <c r="E13417" s="23">
        <v>1</v>
      </c>
      <c r="F13417" s="23">
        <v>0</v>
      </c>
      <c r="G13417" s="23">
        <v>70</v>
      </c>
      <c r="H13417" s="25">
        <v>28.843357090000001</v>
      </c>
    </row>
    <row r="13418" spans="1:8">
      <c r="A13418" s="23">
        <v>13415</v>
      </c>
      <c r="B13418" s="23">
        <v>2500</v>
      </c>
      <c r="C13418" s="23">
        <v>1</v>
      </c>
      <c r="D13418" s="23">
        <v>3000</v>
      </c>
      <c r="E13418" s="23">
        <v>1</v>
      </c>
      <c r="F13418" s="23">
        <v>0</v>
      </c>
      <c r="G13418" s="23">
        <v>100</v>
      </c>
      <c r="H13418" s="25">
        <v>26.88782501</v>
      </c>
    </row>
    <row r="13419" spans="1:8">
      <c r="A13419" s="23">
        <v>13416</v>
      </c>
      <c r="B13419" s="23">
        <v>2500</v>
      </c>
      <c r="C13419" s="23">
        <v>1</v>
      </c>
      <c r="D13419" s="23">
        <v>3000</v>
      </c>
      <c r="E13419" s="23">
        <v>1</v>
      </c>
      <c r="F13419" s="23">
        <v>30</v>
      </c>
      <c r="G13419" s="23">
        <v>0</v>
      </c>
      <c r="H13419" s="25">
        <v>37.224773409999997</v>
      </c>
    </row>
    <row r="13420" spans="1:8">
      <c r="A13420" s="23">
        <v>13417</v>
      </c>
      <c r="B13420" s="23">
        <v>2500</v>
      </c>
      <c r="C13420" s="23">
        <v>1</v>
      </c>
      <c r="D13420" s="23">
        <v>3000</v>
      </c>
      <c r="E13420" s="23">
        <v>1</v>
      </c>
      <c r="F13420" s="23">
        <v>30</v>
      </c>
      <c r="G13420" s="23">
        <v>5</v>
      </c>
      <c r="H13420" s="25">
        <v>34.366909030000002</v>
      </c>
    </row>
    <row r="13421" spans="1:8">
      <c r="A13421" s="23">
        <v>13418</v>
      </c>
      <c r="B13421" s="23">
        <v>2500</v>
      </c>
      <c r="C13421" s="23">
        <v>1</v>
      </c>
      <c r="D13421" s="23">
        <v>3000</v>
      </c>
      <c r="E13421" s="23">
        <v>1</v>
      </c>
      <c r="F13421" s="23">
        <v>30</v>
      </c>
      <c r="G13421" s="23">
        <v>10</v>
      </c>
      <c r="H13421" s="25">
        <v>32.854782100000001</v>
      </c>
    </row>
    <row r="13422" spans="1:8">
      <c r="A13422" s="23">
        <v>13419</v>
      </c>
      <c r="B13422" s="23">
        <v>2500</v>
      </c>
      <c r="C13422" s="23">
        <v>1</v>
      </c>
      <c r="D13422" s="23">
        <v>3000</v>
      </c>
      <c r="E13422" s="23">
        <v>1</v>
      </c>
      <c r="F13422" s="23">
        <v>30</v>
      </c>
      <c r="G13422" s="23">
        <v>40</v>
      </c>
      <c r="H13422" s="25">
        <v>29.23844338</v>
      </c>
    </row>
    <row r="13423" spans="1:8">
      <c r="A13423" s="23">
        <v>13420</v>
      </c>
      <c r="B13423" s="23">
        <v>2500</v>
      </c>
      <c r="C13423" s="23">
        <v>1</v>
      </c>
      <c r="D13423" s="23">
        <v>3000</v>
      </c>
      <c r="E13423" s="23">
        <v>1</v>
      </c>
      <c r="F13423" s="23">
        <v>30</v>
      </c>
      <c r="G13423" s="23">
        <v>70</v>
      </c>
      <c r="H13423" s="25">
        <v>26.999748230000002</v>
      </c>
    </row>
    <row r="13424" spans="1:8">
      <c r="A13424" s="23">
        <v>13421</v>
      </c>
      <c r="B13424" s="23">
        <v>2500</v>
      </c>
      <c r="C13424" s="23">
        <v>1</v>
      </c>
      <c r="D13424" s="23">
        <v>3000</v>
      </c>
      <c r="E13424" s="23">
        <v>1</v>
      </c>
      <c r="F13424" s="23">
        <v>30</v>
      </c>
      <c r="G13424" s="23">
        <v>100</v>
      </c>
      <c r="H13424" s="25">
        <v>25.176671979999998</v>
      </c>
    </row>
    <row r="13425" spans="1:8">
      <c r="A13425" s="23">
        <v>13422</v>
      </c>
      <c r="B13425" s="23">
        <v>2500</v>
      </c>
      <c r="C13425" s="23">
        <v>1</v>
      </c>
      <c r="D13425" s="23">
        <v>3000</v>
      </c>
      <c r="E13425" s="23">
        <v>1</v>
      </c>
      <c r="F13425" s="23">
        <v>60</v>
      </c>
      <c r="G13425" s="23">
        <v>0</v>
      </c>
      <c r="H13425" s="25">
        <v>29.640735630000002</v>
      </c>
    </row>
    <row r="13426" spans="1:8">
      <c r="A13426" s="23">
        <v>13423</v>
      </c>
      <c r="B13426" s="23">
        <v>2500</v>
      </c>
      <c r="C13426" s="23">
        <v>1</v>
      </c>
      <c r="D13426" s="23">
        <v>3000</v>
      </c>
      <c r="E13426" s="23">
        <v>1</v>
      </c>
      <c r="F13426" s="23">
        <v>60</v>
      </c>
      <c r="G13426" s="23">
        <v>5</v>
      </c>
      <c r="H13426" s="25">
        <v>26.710653310000001</v>
      </c>
    </row>
    <row r="13427" spans="1:8">
      <c r="A13427" s="23">
        <v>13424</v>
      </c>
      <c r="B13427" s="23">
        <v>2500</v>
      </c>
      <c r="C13427" s="23">
        <v>1</v>
      </c>
      <c r="D13427" s="23">
        <v>3000</v>
      </c>
      <c r="E13427" s="23">
        <v>1</v>
      </c>
      <c r="F13427" s="23">
        <v>60</v>
      </c>
      <c r="G13427" s="23">
        <v>10</v>
      </c>
      <c r="H13427" s="25">
        <v>25.4880867</v>
      </c>
    </row>
    <row r="13428" spans="1:8">
      <c r="A13428" s="23">
        <v>13425</v>
      </c>
      <c r="B13428" s="23">
        <v>2500</v>
      </c>
      <c r="C13428" s="23">
        <v>1</v>
      </c>
      <c r="D13428" s="23">
        <v>3000</v>
      </c>
      <c r="E13428" s="23">
        <v>1</v>
      </c>
      <c r="F13428" s="23">
        <v>60</v>
      </c>
      <c r="G13428" s="23">
        <v>40</v>
      </c>
      <c r="H13428" s="25">
        <v>22.55625534</v>
      </c>
    </row>
    <row r="13429" spans="1:8">
      <c r="A13429" s="23">
        <v>13426</v>
      </c>
      <c r="B13429" s="23">
        <v>2500</v>
      </c>
      <c r="C13429" s="23">
        <v>1</v>
      </c>
      <c r="D13429" s="23">
        <v>3000</v>
      </c>
      <c r="E13429" s="23">
        <v>1</v>
      </c>
      <c r="F13429" s="23">
        <v>60</v>
      </c>
      <c r="G13429" s="23">
        <v>70</v>
      </c>
      <c r="H13429" s="25">
        <v>20.790496829999999</v>
      </c>
    </row>
    <row r="13430" spans="1:8">
      <c r="A13430" s="23">
        <v>13427</v>
      </c>
      <c r="B13430" s="23">
        <v>2500</v>
      </c>
      <c r="C13430" s="23">
        <v>1</v>
      </c>
      <c r="D13430" s="23">
        <v>3000</v>
      </c>
      <c r="E13430" s="23">
        <v>1</v>
      </c>
      <c r="F13430" s="23">
        <v>60</v>
      </c>
      <c r="G13430" s="23">
        <v>100</v>
      </c>
      <c r="H13430" s="25">
        <v>19.367851259999998</v>
      </c>
    </row>
    <row r="13431" spans="1:8">
      <c r="A13431" s="23">
        <v>13428</v>
      </c>
      <c r="B13431" s="23">
        <v>2500</v>
      </c>
      <c r="C13431" s="23">
        <v>1</v>
      </c>
      <c r="D13431" s="23">
        <v>3000</v>
      </c>
      <c r="E13431" s="23">
        <v>5</v>
      </c>
      <c r="F13431" s="23">
        <v>0</v>
      </c>
      <c r="G13431" s="23">
        <v>0</v>
      </c>
      <c r="H13431" s="25">
        <v>43.026191709999999</v>
      </c>
    </row>
    <row r="13432" spans="1:8">
      <c r="A13432" s="23">
        <v>13429</v>
      </c>
      <c r="B13432" s="23">
        <v>2500</v>
      </c>
      <c r="C13432" s="23">
        <v>1</v>
      </c>
      <c r="D13432" s="23">
        <v>3000</v>
      </c>
      <c r="E13432" s="23">
        <v>5</v>
      </c>
      <c r="F13432" s="23">
        <v>0</v>
      </c>
      <c r="G13432" s="23">
        <v>5</v>
      </c>
      <c r="H13432" s="25">
        <v>39.609539030000001</v>
      </c>
    </row>
    <row r="13433" spans="1:8">
      <c r="A13433" s="23">
        <v>13430</v>
      </c>
      <c r="B13433" s="23">
        <v>2500</v>
      </c>
      <c r="C13433" s="23">
        <v>1</v>
      </c>
      <c r="D13433" s="23">
        <v>3000</v>
      </c>
      <c r="E13433" s="23">
        <v>5</v>
      </c>
      <c r="F13433" s="23">
        <v>0</v>
      </c>
      <c r="G13433" s="23">
        <v>10</v>
      </c>
      <c r="H13433" s="25">
        <v>37.671348569999999</v>
      </c>
    </row>
    <row r="13434" spans="1:8">
      <c r="A13434" s="23">
        <v>13431</v>
      </c>
      <c r="B13434" s="23">
        <v>2500</v>
      </c>
      <c r="C13434" s="23">
        <v>1</v>
      </c>
      <c r="D13434" s="23">
        <v>3000</v>
      </c>
      <c r="E13434" s="23">
        <v>5</v>
      </c>
      <c r="F13434" s="23">
        <v>0</v>
      </c>
      <c r="G13434" s="23">
        <v>40</v>
      </c>
      <c r="H13434" s="25">
        <v>33.158546450000003</v>
      </c>
    </row>
    <row r="13435" spans="1:8">
      <c r="A13435" s="23">
        <v>13432</v>
      </c>
      <c r="B13435" s="23">
        <v>2500</v>
      </c>
      <c r="C13435" s="23">
        <v>1</v>
      </c>
      <c r="D13435" s="23">
        <v>3000</v>
      </c>
      <c r="E13435" s="23">
        <v>5</v>
      </c>
      <c r="F13435" s="23">
        <v>0</v>
      </c>
      <c r="G13435" s="23">
        <v>70</v>
      </c>
      <c r="H13435" s="25">
        <v>30.44525909</v>
      </c>
    </row>
    <row r="13436" spans="1:8">
      <c r="A13436" s="23">
        <v>13433</v>
      </c>
      <c r="B13436" s="23">
        <v>2500</v>
      </c>
      <c r="C13436" s="23">
        <v>1</v>
      </c>
      <c r="D13436" s="23">
        <v>3000</v>
      </c>
      <c r="E13436" s="23">
        <v>5</v>
      </c>
      <c r="F13436" s="23">
        <v>0</v>
      </c>
      <c r="G13436" s="23">
        <v>100</v>
      </c>
      <c r="H13436" s="25">
        <v>28.197380070000001</v>
      </c>
    </row>
    <row r="13437" spans="1:8">
      <c r="A13437" s="23">
        <v>13434</v>
      </c>
      <c r="B13437" s="23">
        <v>2500</v>
      </c>
      <c r="C13437" s="23">
        <v>1</v>
      </c>
      <c r="D13437" s="23">
        <v>3000</v>
      </c>
      <c r="E13437" s="23">
        <v>5</v>
      </c>
      <c r="F13437" s="23">
        <v>30</v>
      </c>
      <c r="G13437" s="23">
        <v>0</v>
      </c>
      <c r="H13437" s="25">
        <v>40.287601469999998</v>
      </c>
    </row>
    <row r="13438" spans="1:8">
      <c r="A13438" s="23">
        <v>13435</v>
      </c>
      <c r="B13438" s="23">
        <v>2500</v>
      </c>
      <c r="C13438" s="23">
        <v>1</v>
      </c>
      <c r="D13438" s="23">
        <v>3000</v>
      </c>
      <c r="E13438" s="23">
        <v>5</v>
      </c>
      <c r="F13438" s="23">
        <v>30</v>
      </c>
      <c r="G13438" s="23">
        <v>5</v>
      </c>
      <c r="H13438" s="25">
        <v>36.880046839999999</v>
      </c>
    </row>
    <row r="13439" spans="1:8">
      <c r="A13439" s="23">
        <v>13436</v>
      </c>
      <c r="B13439" s="23">
        <v>2500</v>
      </c>
      <c r="C13439" s="23">
        <v>1</v>
      </c>
      <c r="D13439" s="23">
        <v>3000</v>
      </c>
      <c r="E13439" s="23">
        <v>5</v>
      </c>
      <c r="F13439" s="23">
        <v>30</v>
      </c>
      <c r="G13439" s="23">
        <v>10</v>
      </c>
      <c r="H13439" s="25">
        <v>35.110111240000002</v>
      </c>
    </row>
    <row r="13440" spans="1:8">
      <c r="A13440" s="23">
        <v>13437</v>
      </c>
      <c r="B13440" s="23">
        <v>2500</v>
      </c>
      <c r="C13440" s="23">
        <v>1</v>
      </c>
      <c r="D13440" s="23">
        <v>3000</v>
      </c>
      <c r="E13440" s="23">
        <v>5</v>
      </c>
      <c r="F13440" s="23">
        <v>30</v>
      </c>
      <c r="G13440" s="23">
        <v>40</v>
      </c>
      <c r="H13440" s="25">
        <v>30.91620064</v>
      </c>
    </row>
    <row r="13441" spans="1:8">
      <c r="A13441" s="23">
        <v>13438</v>
      </c>
      <c r="B13441" s="23">
        <v>2500</v>
      </c>
      <c r="C13441" s="23">
        <v>1</v>
      </c>
      <c r="D13441" s="23">
        <v>3000</v>
      </c>
      <c r="E13441" s="23">
        <v>5</v>
      </c>
      <c r="F13441" s="23">
        <v>30</v>
      </c>
      <c r="G13441" s="23">
        <v>70</v>
      </c>
      <c r="H13441" s="25">
        <v>28.33845711</v>
      </c>
    </row>
    <row r="13442" spans="1:8">
      <c r="A13442" s="23">
        <v>13439</v>
      </c>
      <c r="B13442" s="23">
        <v>2500</v>
      </c>
      <c r="C13442" s="23">
        <v>1</v>
      </c>
      <c r="D13442" s="23">
        <v>3000</v>
      </c>
      <c r="E13442" s="23">
        <v>5</v>
      </c>
      <c r="F13442" s="23">
        <v>30</v>
      </c>
      <c r="G13442" s="23">
        <v>100</v>
      </c>
      <c r="H13442" s="25">
        <v>26.265399930000001</v>
      </c>
    </row>
    <row r="13443" spans="1:8">
      <c r="A13443" s="23">
        <v>13440</v>
      </c>
      <c r="B13443" s="23">
        <v>2500</v>
      </c>
      <c r="C13443" s="23">
        <v>1</v>
      </c>
      <c r="D13443" s="23">
        <v>3000</v>
      </c>
      <c r="E13443" s="23">
        <v>5</v>
      </c>
      <c r="F13443" s="23">
        <v>60</v>
      </c>
      <c r="G13443" s="23">
        <v>0</v>
      </c>
      <c r="H13443" s="25">
        <v>31.303113939999999</v>
      </c>
    </row>
    <row r="13444" spans="1:8">
      <c r="A13444" s="23">
        <v>13441</v>
      </c>
      <c r="B13444" s="23">
        <v>2500</v>
      </c>
      <c r="C13444" s="23">
        <v>1</v>
      </c>
      <c r="D13444" s="23">
        <v>3000</v>
      </c>
      <c r="E13444" s="23">
        <v>5</v>
      </c>
      <c r="F13444" s="23">
        <v>60</v>
      </c>
      <c r="G13444" s="23">
        <v>5</v>
      </c>
      <c r="H13444" s="25">
        <v>28.007183080000001</v>
      </c>
    </row>
    <row r="13445" spans="1:8">
      <c r="A13445" s="23">
        <v>13442</v>
      </c>
      <c r="B13445" s="23">
        <v>2500</v>
      </c>
      <c r="C13445" s="23">
        <v>1</v>
      </c>
      <c r="D13445" s="23">
        <v>3000</v>
      </c>
      <c r="E13445" s="23">
        <v>5</v>
      </c>
      <c r="F13445" s="23">
        <v>60</v>
      </c>
      <c r="G13445" s="23">
        <v>10</v>
      </c>
      <c r="H13445" s="25">
        <v>26.644203189999999</v>
      </c>
    </row>
    <row r="13446" spans="1:8">
      <c r="A13446" s="23">
        <v>13443</v>
      </c>
      <c r="B13446" s="23">
        <v>2500</v>
      </c>
      <c r="C13446" s="23">
        <v>1</v>
      </c>
      <c r="D13446" s="23">
        <v>3000</v>
      </c>
      <c r="E13446" s="23">
        <v>5</v>
      </c>
      <c r="F13446" s="23">
        <v>60</v>
      </c>
      <c r="G13446" s="23">
        <v>40</v>
      </c>
      <c r="H13446" s="25">
        <v>23.457180019999999</v>
      </c>
    </row>
    <row r="13447" spans="1:8">
      <c r="A13447" s="23">
        <v>13444</v>
      </c>
      <c r="B13447" s="23">
        <v>2500</v>
      </c>
      <c r="C13447" s="23">
        <v>1</v>
      </c>
      <c r="D13447" s="23">
        <v>3000</v>
      </c>
      <c r="E13447" s="23">
        <v>5</v>
      </c>
      <c r="F13447" s="23">
        <v>60</v>
      </c>
      <c r="G13447" s="23">
        <v>70</v>
      </c>
      <c r="H13447" s="25">
        <v>21.482574459999999</v>
      </c>
    </row>
    <row r="13448" spans="1:8">
      <c r="A13448" s="23">
        <v>13445</v>
      </c>
      <c r="B13448" s="23">
        <v>2500</v>
      </c>
      <c r="C13448" s="23">
        <v>1</v>
      </c>
      <c r="D13448" s="23">
        <v>3000</v>
      </c>
      <c r="E13448" s="23">
        <v>5</v>
      </c>
      <c r="F13448" s="23">
        <v>60</v>
      </c>
      <c r="G13448" s="23">
        <v>100</v>
      </c>
      <c r="H13448" s="25">
        <v>19.897605899999999</v>
      </c>
    </row>
    <row r="13449" spans="1:8">
      <c r="A13449" s="23">
        <v>13446</v>
      </c>
      <c r="B13449" s="23">
        <v>2500</v>
      </c>
      <c r="C13449" s="23">
        <v>1</v>
      </c>
      <c r="D13449" s="23">
        <v>3000</v>
      </c>
      <c r="E13449" s="23">
        <v>10</v>
      </c>
      <c r="F13449" s="23">
        <v>0</v>
      </c>
      <c r="G13449" s="23">
        <v>0</v>
      </c>
      <c r="H13449" s="25">
        <v>43.29860687</v>
      </c>
    </row>
    <row r="13450" spans="1:8">
      <c r="A13450" s="23">
        <v>13447</v>
      </c>
      <c r="B13450" s="23">
        <v>2500</v>
      </c>
      <c r="C13450" s="23">
        <v>1</v>
      </c>
      <c r="D13450" s="23">
        <v>3000</v>
      </c>
      <c r="E13450" s="23">
        <v>10</v>
      </c>
      <c r="F13450" s="23">
        <v>0</v>
      </c>
      <c r="G13450" s="23">
        <v>5</v>
      </c>
      <c r="H13450" s="25">
        <v>39.835742949999997</v>
      </c>
    </row>
    <row r="13451" spans="1:8">
      <c r="A13451" s="23">
        <v>13448</v>
      </c>
      <c r="B13451" s="23">
        <v>2500</v>
      </c>
      <c r="C13451" s="23">
        <v>1</v>
      </c>
      <c r="D13451" s="23">
        <v>3000</v>
      </c>
      <c r="E13451" s="23">
        <v>10</v>
      </c>
      <c r="F13451" s="23">
        <v>0</v>
      </c>
      <c r="G13451" s="23">
        <v>10</v>
      </c>
      <c r="H13451" s="25">
        <v>37.88204193</v>
      </c>
    </row>
    <row r="13452" spans="1:8">
      <c r="A13452" s="23">
        <v>13449</v>
      </c>
      <c r="B13452" s="23">
        <v>2500</v>
      </c>
      <c r="C13452" s="23">
        <v>1</v>
      </c>
      <c r="D13452" s="23">
        <v>3000</v>
      </c>
      <c r="E13452" s="23">
        <v>10</v>
      </c>
      <c r="F13452" s="23">
        <v>0</v>
      </c>
      <c r="G13452" s="23">
        <v>40</v>
      </c>
      <c r="H13452" s="25">
        <v>33.314514160000002</v>
      </c>
    </row>
    <row r="13453" spans="1:8">
      <c r="A13453" s="23">
        <v>13450</v>
      </c>
      <c r="B13453" s="23">
        <v>2500</v>
      </c>
      <c r="C13453" s="23">
        <v>1</v>
      </c>
      <c r="D13453" s="23">
        <v>3000</v>
      </c>
      <c r="E13453" s="23">
        <v>10</v>
      </c>
      <c r="F13453" s="23">
        <v>0</v>
      </c>
      <c r="G13453" s="23">
        <v>70</v>
      </c>
      <c r="H13453" s="25">
        <v>30.577138900000001</v>
      </c>
    </row>
    <row r="13454" spans="1:8">
      <c r="A13454" s="23">
        <v>13451</v>
      </c>
      <c r="B13454" s="23">
        <v>2500</v>
      </c>
      <c r="C13454" s="23">
        <v>1</v>
      </c>
      <c r="D13454" s="23">
        <v>3000</v>
      </c>
      <c r="E13454" s="23">
        <v>10</v>
      </c>
      <c r="F13454" s="23">
        <v>0</v>
      </c>
      <c r="G13454" s="23">
        <v>100</v>
      </c>
      <c r="H13454" s="25">
        <v>28.30680847</v>
      </c>
    </row>
    <row r="13455" spans="1:8">
      <c r="A13455" s="23">
        <v>13452</v>
      </c>
      <c r="B13455" s="23">
        <v>2500</v>
      </c>
      <c r="C13455" s="23">
        <v>1</v>
      </c>
      <c r="D13455" s="23">
        <v>3000</v>
      </c>
      <c r="E13455" s="23">
        <v>10</v>
      </c>
      <c r="F13455" s="23">
        <v>30</v>
      </c>
      <c r="G13455" s="23">
        <v>0</v>
      </c>
      <c r="H13455" s="25">
        <v>40.518909450000002</v>
      </c>
    </row>
    <row r="13456" spans="1:8">
      <c r="A13456" s="23">
        <v>13453</v>
      </c>
      <c r="B13456" s="23">
        <v>2500</v>
      </c>
      <c r="C13456" s="23">
        <v>1</v>
      </c>
      <c r="D13456" s="23">
        <v>3000</v>
      </c>
      <c r="E13456" s="23">
        <v>10</v>
      </c>
      <c r="F13456" s="23">
        <v>30</v>
      </c>
      <c r="G13456" s="23">
        <v>5</v>
      </c>
      <c r="H13456" s="25">
        <v>37.077629090000002</v>
      </c>
    </row>
    <row r="13457" spans="1:8">
      <c r="A13457" s="23">
        <v>13454</v>
      </c>
      <c r="B13457" s="23">
        <v>2500</v>
      </c>
      <c r="C13457" s="23">
        <v>1</v>
      </c>
      <c r="D13457" s="23">
        <v>3000</v>
      </c>
      <c r="E13457" s="23">
        <v>10</v>
      </c>
      <c r="F13457" s="23">
        <v>30</v>
      </c>
      <c r="G13457" s="23">
        <v>10</v>
      </c>
      <c r="H13457" s="25">
        <v>35.287849430000001</v>
      </c>
    </row>
    <row r="13458" spans="1:8">
      <c r="A13458" s="23">
        <v>13455</v>
      </c>
      <c r="B13458" s="23">
        <v>2500</v>
      </c>
      <c r="C13458" s="23">
        <v>1</v>
      </c>
      <c r="D13458" s="23">
        <v>3000</v>
      </c>
      <c r="E13458" s="23">
        <v>10</v>
      </c>
      <c r="F13458" s="23">
        <v>30</v>
      </c>
      <c r="G13458" s="23">
        <v>40</v>
      </c>
      <c r="H13458" s="25">
        <v>31.05375862</v>
      </c>
    </row>
    <row r="13459" spans="1:8">
      <c r="A13459" s="23">
        <v>13456</v>
      </c>
      <c r="B13459" s="23">
        <v>2500</v>
      </c>
      <c r="C13459" s="23">
        <v>1</v>
      </c>
      <c r="D13459" s="23">
        <v>3000</v>
      </c>
      <c r="E13459" s="23">
        <v>10</v>
      </c>
      <c r="F13459" s="23">
        <v>30</v>
      </c>
      <c r="G13459" s="23">
        <v>70</v>
      </c>
      <c r="H13459" s="25">
        <v>28.450140000000001</v>
      </c>
    </row>
    <row r="13460" spans="1:8">
      <c r="A13460" s="23">
        <v>13457</v>
      </c>
      <c r="B13460" s="23">
        <v>2500</v>
      </c>
      <c r="C13460" s="23">
        <v>1</v>
      </c>
      <c r="D13460" s="23">
        <v>3000</v>
      </c>
      <c r="E13460" s="23">
        <v>10</v>
      </c>
      <c r="F13460" s="23">
        <v>30</v>
      </c>
      <c r="G13460" s="23">
        <v>100</v>
      </c>
      <c r="H13460" s="25">
        <v>26.357791899999999</v>
      </c>
    </row>
    <row r="13461" spans="1:8">
      <c r="A13461" s="23">
        <v>13458</v>
      </c>
      <c r="B13461" s="23">
        <v>2500</v>
      </c>
      <c r="C13461" s="23">
        <v>1</v>
      </c>
      <c r="D13461" s="23">
        <v>3000</v>
      </c>
      <c r="E13461" s="23">
        <v>10</v>
      </c>
      <c r="F13461" s="23">
        <v>60</v>
      </c>
      <c r="G13461" s="23">
        <v>0</v>
      </c>
      <c r="H13461" s="25">
        <v>31.438808439999999</v>
      </c>
    </row>
    <row r="13462" spans="1:8">
      <c r="A13462" s="23">
        <v>13459</v>
      </c>
      <c r="B13462" s="23">
        <v>2500</v>
      </c>
      <c r="C13462" s="23">
        <v>1</v>
      </c>
      <c r="D13462" s="23">
        <v>3000</v>
      </c>
      <c r="E13462" s="23">
        <v>10</v>
      </c>
      <c r="F13462" s="23">
        <v>60</v>
      </c>
      <c r="G13462" s="23">
        <v>5</v>
      </c>
      <c r="H13462" s="25">
        <v>28.11580086</v>
      </c>
    </row>
    <row r="13463" spans="1:8">
      <c r="A13463" s="23">
        <v>13460</v>
      </c>
      <c r="B13463" s="23">
        <v>2500</v>
      </c>
      <c r="C13463" s="23">
        <v>1</v>
      </c>
      <c r="D13463" s="23">
        <v>3000</v>
      </c>
      <c r="E13463" s="23">
        <v>10</v>
      </c>
      <c r="F13463" s="23">
        <v>60</v>
      </c>
      <c r="G13463" s="23">
        <v>10</v>
      </c>
      <c r="H13463" s="25">
        <v>26.742189410000002</v>
      </c>
    </row>
    <row r="13464" spans="1:8">
      <c r="A13464" s="23">
        <v>13461</v>
      </c>
      <c r="B13464" s="23">
        <v>2500</v>
      </c>
      <c r="C13464" s="23">
        <v>1</v>
      </c>
      <c r="D13464" s="23">
        <v>3000</v>
      </c>
      <c r="E13464" s="23">
        <v>10</v>
      </c>
      <c r="F13464" s="23">
        <v>60</v>
      </c>
      <c r="G13464" s="23">
        <v>40</v>
      </c>
      <c r="H13464" s="25">
        <v>23.53474808</v>
      </c>
    </row>
    <row r="13465" spans="1:8">
      <c r="A13465" s="23">
        <v>13462</v>
      </c>
      <c r="B13465" s="23">
        <v>2500</v>
      </c>
      <c r="C13465" s="23">
        <v>1</v>
      </c>
      <c r="D13465" s="23">
        <v>3000</v>
      </c>
      <c r="E13465" s="23">
        <v>10</v>
      </c>
      <c r="F13465" s="23">
        <v>60</v>
      </c>
      <c r="G13465" s="23">
        <v>70</v>
      </c>
      <c r="H13465" s="25">
        <v>21.54577828</v>
      </c>
    </row>
    <row r="13466" spans="1:8">
      <c r="A13466" s="23">
        <v>13463</v>
      </c>
      <c r="B13466" s="23">
        <v>2500</v>
      </c>
      <c r="C13466" s="23">
        <v>1</v>
      </c>
      <c r="D13466" s="23">
        <v>3000</v>
      </c>
      <c r="E13466" s="23">
        <v>10</v>
      </c>
      <c r="F13466" s="23">
        <v>60</v>
      </c>
      <c r="G13466" s="23">
        <v>100</v>
      </c>
      <c r="H13466" s="25">
        <v>19.94996643</v>
      </c>
    </row>
    <row r="13467" spans="1:8">
      <c r="A13467" s="23">
        <v>13464</v>
      </c>
      <c r="B13467" s="23">
        <v>2500</v>
      </c>
      <c r="C13467" s="23">
        <v>1</v>
      </c>
      <c r="D13467" s="23">
        <v>3000</v>
      </c>
      <c r="E13467" s="23">
        <v>20</v>
      </c>
      <c r="F13467" s="23">
        <v>0</v>
      </c>
      <c r="G13467" s="23">
        <v>0</v>
      </c>
      <c r="H13467" s="25">
        <v>43.416610720000001</v>
      </c>
    </row>
    <row r="13468" spans="1:8">
      <c r="A13468" s="23">
        <v>13465</v>
      </c>
      <c r="B13468" s="23">
        <v>2500</v>
      </c>
      <c r="C13468" s="23">
        <v>1</v>
      </c>
      <c r="D13468" s="23">
        <v>3000</v>
      </c>
      <c r="E13468" s="23">
        <v>20</v>
      </c>
      <c r="F13468" s="23">
        <v>0</v>
      </c>
      <c r="G13468" s="23">
        <v>5</v>
      </c>
      <c r="H13468" s="25">
        <v>39.93470001</v>
      </c>
    </row>
    <row r="13469" spans="1:8">
      <c r="A13469" s="23">
        <v>13466</v>
      </c>
      <c r="B13469" s="23">
        <v>2500</v>
      </c>
      <c r="C13469" s="23">
        <v>1</v>
      </c>
      <c r="D13469" s="23">
        <v>3000</v>
      </c>
      <c r="E13469" s="23">
        <v>20</v>
      </c>
      <c r="F13469" s="23">
        <v>0</v>
      </c>
      <c r="G13469" s="23">
        <v>10</v>
      </c>
      <c r="H13469" s="25">
        <v>37.974597930000002</v>
      </c>
    </row>
    <row r="13470" spans="1:8">
      <c r="A13470" s="23">
        <v>13467</v>
      </c>
      <c r="B13470" s="23">
        <v>2500</v>
      </c>
      <c r="C13470" s="23">
        <v>1</v>
      </c>
      <c r="D13470" s="23">
        <v>3000</v>
      </c>
      <c r="E13470" s="23">
        <v>20</v>
      </c>
      <c r="F13470" s="23">
        <v>0</v>
      </c>
      <c r="G13470" s="23">
        <v>40</v>
      </c>
      <c r="H13470" s="25">
        <v>33.383869169999997</v>
      </c>
    </row>
    <row r="13471" spans="1:8">
      <c r="A13471" s="23">
        <v>13468</v>
      </c>
      <c r="B13471" s="23">
        <v>2500</v>
      </c>
      <c r="C13471" s="23">
        <v>1</v>
      </c>
      <c r="D13471" s="23">
        <v>3000</v>
      </c>
      <c r="E13471" s="23">
        <v>20</v>
      </c>
      <c r="F13471" s="23">
        <v>0</v>
      </c>
      <c r="G13471" s="23">
        <v>70</v>
      </c>
      <c r="H13471" s="25">
        <v>30.63622475</v>
      </c>
    </row>
    <row r="13472" spans="1:8">
      <c r="A13472" s="23">
        <v>13469</v>
      </c>
      <c r="B13472" s="23">
        <v>2500</v>
      </c>
      <c r="C13472" s="23">
        <v>1</v>
      </c>
      <c r="D13472" s="23">
        <v>3000</v>
      </c>
      <c r="E13472" s="23">
        <v>20</v>
      </c>
      <c r="F13472" s="23">
        <v>0</v>
      </c>
      <c r="G13472" s="23">
        <v>100</v>
      </c>
      <c r="H13472" s="25">
        <v>28.356109620000002</v>
      </c>
    </row>
    <row r="13473" spans="1:8">
      <c r="A13473" s="23">
        <v>13470</v>
      </c>
      <c r="B13473" s="23">
        <v>2500</v>
      </c>
      <c r="C13473" s="23">
        <v>1</v>
      </c>
      <c r="D13473" s="23">
        <v>3000</v>
      </c>
      <c r="E13473" s="23">
        <v>20</v>
      </c>
      <c r="F13473" s="23">
        <v>30</v>
      </c>
      <c r="G13473" s="23">
        <v>0</v>
      </c>
      <c r="H13473" s="25">
        <v>40.619869229999999</v>
      </c>
    </row>
    <row r="13474" spans="1:8">
      <c r="A13474" s="23">
        <v>13471</v>
      </c>
      <c r="B13474" s="23">
        <v>2500</v>
      </c>
      <c r="C13474" s="23">
        <v>1</v>
      </c>
      <c r="D13474" s="23">
        <v>3000</v>
      </c>
      <c r="E13474" s="23">
        <v>20</v>
      </c>
      <c r="F13474" s="23">
        <v>30</v>
      </c>
      <c r="G13474" s="23">
        <v>5</v>
      </c>
      <c r="H13474" s="25">
        <v>37.164566039999997</v>
      </c>
    </row>
    <row r="13475" spans="1:8">
      <c r="A13475" s="23">
        <v>13472</v>
      </c>
      <c r="B13475" s="23">
        <v>2500</v>
      </c>
      <c r="C13475" s="23">
        <v>1</v>
      </c>
      <c r="D13475" s="23">
        <v>3000</v>
      </c>
      <c r="E13475" s="23">
        <v>20</v>
      </c>
      <c r="F13475" s="23">
        <v>30</v>
      </c>
      <c r="G13475" s="23">
        <v>10</v>
      </c>
      <c r="H13475" s="25">
        <v>35.366420750000003</v>
      </c>
    </row>
    <row r="13476" spans="1:8">
      <c r="A13476" s="23">
        <v>13473</v>
      </c>
      <c r="B13476" s="23">
        <v>2500</v>
      </c>
      <c r="C13476" s="23">
        <v>1</v>
      </c>
      <c r="D13476" s="23">
        <v>3000</v>
      </c>
      <c r="E13476" s="23">
        <v>20</v>
      </c>
      <c r="F13476" s="23">
        <v>30</v>
      </c>
      <c r="G13476" s="23">
        <v>40</v>
      </c>
      <c r="H13476" s="25">
        <v>31.115325930000001</v>
      </c>
    </row>
    <row r="13477" spans="1:8">
      <c r="A13477" s="23">
        <v>13474</v>
      </c>
      <c r="B13477" s="23">
        <v>2500</v>
      </c>
      <c r="C13477" s="23">
        <v>1</v>
      </c>
      <c r="D13477" s="23">
        <v>3000</v>
      </c>
      <c r="E13477" s="23">
        <v>20</v>
      </c>
      <c r="F13477" s="23">
        <v>30</v>
      </c>
      <c r="G13477" s="23">
        <v>70</v>
      </c>
      <c r="H13477" s="25">
        <v>28.500446320000002</v>
      </c>
    </row>
    <row r="13478" spans="1:8">
      <c r="A13478" s="23">
        <v>13475</v>
      </c>
      <c r="B13478" s="23">
        <v>2500</v>
      </c>
      <c r="C13478" s="23">
        <v>1</v>
      </c>
      <c r="D13478" s="23">
        <v>3000</v>
      </c>
      <c r="E13478" s="23">
        <v>20</v>
      </c>
      <c r="F13478" s="23">
        <v>30</v>
      </c>
      <c r="G13478" s="23">
        <v>100</v>
      </c>
      <c r="H13478" s="25">
        <v>26.39966965</v>
      </c>
    </row>
    <row r="13479" spans="1:8">
      <c r="A13479" s="23">
        <v>13476</v>
      </c>
      <c r="B13479" s="23">
        <v>2500</v>
      </c>
      <c r="C13479" s="23">
        <v>1</v>
      </c>
      <c r="D13479" s="23">
        <v>3000</v>
      </c>
      <c r="E13479" s="23">
        <v>20</v>
      </c>
      <c r="F13479" s="23">
        <v>60</v>
      </c>
      <c r="G13479" s="23">
        <v>0</v>
      </c>
      <c r="H13479" s="25">
        <v>31.499473569999999</v>
      </c>
    </row>
    <row r="13480" spans="1:8">
      <c r="A13480" s="23">
        <v>13477</v>
      </c>
      <c r="B13480" s="23">
        <v>2500</v>
      </c>
      <c r="C13480" s="23">
        <v>1</v>
      </c>
      <c r="D13480" s="23">
        <v>3000</v>
      </c>
      <c r="E13480" s="23">
        <v>20</v>
      </c>
      <c r="F13480" s="23">
        <v>60</v>
      </c>
      <c r="G13480" s="23">
        <v>5</v>
      </c>
      <c r="H13480" s="25">
        <v>28.164772030000002</v>
      </c>
    </row>
    <row r="13481" spans="1:8">
      <c r="A13481" s="23">
        <v>13478</v>
      </c>
      <c r="B13481" s="23">
        <v>2500</v>
      </c>
      <c r="C13481" s="23">
        <v>1</v>
      </c>
      <c r="D13481" s="23">
        <v>3000</v>
      </c>
      <c r="E13481" s="23">
        <v>20</v>
      </c>
      <c r="F13481" s="23">
        <v>60</v>
      </c>
      <c r="G13481" s="23">
        <v>10</v>
      </c>
      <c r="H13481" s="25">
        <v>26.786554339999999</v>
      </c>
    </row>
    <row r="13482" spans="1:8">
      <c r="A13482" s="23">
        <v>13479</v>
      </c>
      <c r="B13482" s="23">
        <v>2500</v>
      </c>
      <c r="C13482" s="23">
        <v>1</v>
      </c>
      <c r="D13482" s="23">
        <v>3000</v>
      </c>
      <c r="E13482" s="23">
        <v>20</v>
      </c>
      <c r="F13482" s="23">
        <v>60</v>
      </c>
      <c r="G13482" s="23">
        <v>40</v>
      </c>
      <c r="H13482" s="25">
        <v>23.570270539999999</v>
      </c>
    </row>
    <row r="13483" spans="1:8">
      <c r="A13483" s="23">
        <v>13480</v>
      </c>
      <c r="B13483" s="23">
        <v>2500</v>
      </c>
      <c r="C13483" s="23">
        <v>1</v>
      </c>
      <c r="D13483" s="23">
        <v>3000</v>
      </c>
      <c r="E13483" s="23">
        <v>20</v>
      </c>
      <c r="F13483" s="23">
        <v>60</v>
      </c>
      <c r="G13483" s="23">
        <v>70</v>
      </c>
      <c r="H13483" s="25">
        <v>21.574855800000002</v>
      </c>
    </row>
    <row r="13484" spans="1:8">
      <c r="A13484" s="23">
        <v>13481</v>
      </c>
      <c r="B13484" s="23">
        <v>2500</v>
      </c>
      <c r="C13484" s="23">
        <v>1</v>
      </c>
      <c r="D13484" s="23">
        <v>3000</v>
      </c>
      <c r="E13484" s="23">
        <v>20</v>
      </c>
      <c r="F13484" s="23">
        <v>60</v>
      </c>
      <c r="G13484" s="23">
        <v>100</v>
      </c>
      <c r="H13484" s="25">
        <v>19.974159239999999</v>
      </c>
    </row>
    <row r="13485" spans="1:8">
      <c r="A13485" s="23">
        <v>13482</v>
      </c>
      <c r="B13485" s="23">
        <v>2500</v>
      </c>
      <c r="C13485" s="23">
        <v>1</v>
      </c>
      <c r="D13485" s="23">
        <v>3000</v>
      </c>
      <c r="E13485" s="23">
        <v>50</v>
      </c>
      <c r="F13485" s="23">
        <v>0</v>
      </c>
      <c r="G13485" s="23">
        <v>0</v>
      </c>
      <c r="H13485" s="25">
        <v>43.481414800000003</v>
      </c>
    </row>
    <row r="13486" spans="1:8">
      <c r="A13486" s="23">
        <v>13483</v>
      </c>
      <c r="B13486" s="23">
        <v>2500</v>
      </c>
      <c r="C13486" s="23">
        <v>1</v>
      </c>
      <c r="D13486" s="23">
        <v>3000</v>
      </c>
      <c r="E13486" s="23">
        <v>50</v>
      </c>
      <c r="F13486" s="23">
        <v>0</v>
      </c>
      <c r="G13486" s="23">
        <v>5</v>
      </c>
      <c r="H13486" s="25">
        <v>39.989410399999997</v>
      </c>
    </row>
    <row r="13487" spans="1:8">
      <c r="A13487" s="23">
        <v>13484</v>
      </c>
      <c r="B13487" s="23">
        <v>2500</v>
      </c>
      <c r="C13487" s="23">
        <v>1</v>
      </c>
      <c r="D13487" s="23">
        <v>3000</v>
      </c>
      <c r="E13487" s="23">
        <v>50</v>
      </c>
      <c r="F13487" s="23">
        <v>0</v>
      </c>
      <c r="G13487" s="23">
        <v>10</v>
      </c>
      <c r="H13487" s="25">
        <v>38.025936129999998</v>
      </c>
    </row>
    <row r="13488" spans="1:8">
      <c r="A13488" s="23">
        <v>13485</v>
      </c>
      <c r="B13488" s="23">
        <v>2500</v>
      </c>
      <c r="C13488" s="23">
        <v>1</v>
      </c>
      <c r="D13488" s="23">
        <v>3000</v>
      </c>
      <c r="E13488" s="23">
        <v>50</v>
      </c>
      <c r="F13488" s="23">
        <v>0</v>
      </c>
      <c r="G13488" s="23">
        <v>40</v>
      </c>
      <c r="H13488" s="25">
        <v>33.422653199999999</v>
      </c>
    </row>
    <row r="13489" spans="1:8">
      <c r="A13489" s="23">
        <v>13486</v>
      </c>
      <c r="B13489" s="23">
        <v>2500</v>
      </c>
      <c r="C13489" s="23">
        <v>1</v>
      </c>
      <c r="D13489" s="23">
        <v>3000</v>
      </c>
      <c r="E13489" s="23">
        <v>50</v>
      </c>
      <c r="F13489" s="23">
        <v>0</v>
      </c>
      <c r="G13489" s="23">
        <v>70</v>
      </c>
      <c r="H13489" s="25">
        <v>30.669446950000001</v>
      </c>
    </row>
    <row r="13490" spans="1:8">
      <c r="A13490" s="23">
        <v>13487</v>
      </c>
      <c r="B13490" s="23">
        <v>2500</v>
      </c>
      <c r="C13490" s="23">
        <v>1</v>
      </c>
      <c r="D13490" s="23">
        <v>3000</v>
      </c>
      <c r="E13490" s="23">
        <v>50</v>
      </c>
      <c r="F13490" s="23">
        <v>0</v>
      </c>
      <c r="G13490" s="23">
        <v>100</v>
      </c>
      <c r="H13490" s="25">
        <v>28.383937840000002</v>
      </c>
    </row>
    <row r="13491" spans="1:8">
      <c r="A13491" s="23">
        <v>13488</v>
      </c>
      <c r="B13491" s="23">
        <v>2500</v>
      </c>
      <c r="C13491" s="23">
        <v>1</v>
      </c>
      <c r="D13491" s="23">
        <v>3000</v>
      </c>
      <c r="E13491" s="23">
        <v>50</v>
      </c>
      <c r="F13491" s="23">
        <v>30</v>
      </c>
      <c r="G13491" s="23">
        <v>0</v>
      </c>
      <c r="H13491" s="25">
        <v>40.675605769999997</v>
      </c>
    </row>
    <row r="13492" spans="1:8">
      <c r="A13492" s="23">
        <v>13489</v>
      </c>
      <c r="B13492" s="23">
        <v>2500</v>
      </c>
      <c r="C13492" s="23">
        <v>1</v>
      </c>
      <c r="D13492" s="23">
        <v>3000</v>
      </c>
      <c r="E13492" s="23">
        <v>50</v>
      </c>
      <c r="F13492" s="23">
        <v>30</v>
      </c>
      <c r="G13492" s="23">
        <v>5</v>
      </c>
      <c r="H13492" s="25">
        <v>37.212848659999999</v>
      </c>
    </row>
    <row r="13493" spans="1:8">
      <c r="A13493" s="23">
        <v>13490</v>
      </c>
      <c r="B13493" s="23">
        <v>2500</v>
      </c>
      <c r="C13493" s="23">
        <v>1</v>
      </c>
      <c r="D13493" s="23">
        <v>3000</v>
      </c>
      <c r="E13493" s="23">
        <v>50</v>
      </c>
      <c r="F13493" s="23">
        <v>30</v>
      </c>
      <c r="G13493" s="23">
        <v>10</v>
      </c>
      <c r="H13493" s="25">
        <v>35.410198209999997</v>
      </c>
    </row>
    <row r="13494" spans="1:8">
      <c r="A13494" s="23">
        <v>13491</v>
      </c>
      <c r="B13494" s="23">
        <v>2500</v>
      </c>
      <c r="C13494" s="23">
        <v>1</v>
      </c>
      <c r="D13494" s="23">
        <v>3000</v>
      </c>
      <c r="E13494" s="23">
        <v>50</v>
      </c>
      <c r="F13494" s="23">
        <v>30</v>
      </c>
      <c r="G13494" s="23">
        <v>40</v>
      </c>
      <c r="H13494" s="25">
        <v>31.149921419999998</v>
      </c>
    </row>
    <row r="13495" spans="1:8">
      <c r="A13495" s="23">
        <v>13492</v>
      </c>
      <c r="B13495" s="23">
        <v>2500</v>
      </c>
      <c r="C13495" s="23">
        <v>1</v>
      </c>
      <c r="D13495" s="23">
        <v>3000</v>
      </c>
      <c r="E13495" s="23">
        <v>50</v>
      </c>
      <c r="F13495" s="23">
        <v>30</v>
      </c>
      <c r="G13495" s="23">
        <v>70</v>
      </c>
      <c r="H13495" s="25">
        <v>28.528827669999998</v>
      </c>
    </row>
    <row r="13496" spans="1:8">
      <c r="A13496" s="23">
        <v>13493</v>
      </c>
      <c r="B13496" s="23">
        <v>2500</v>
      </c>
      <c r="C13496" s="23">
        <v>1</v>
      </c>
      <c r="D13496" s="23">
        <v>3000</v>
      </c>
      <c r="E13496" s="23">
        <v>50</v>
      </c>
      <c r="F13496" s="23">
        <v>30</v>
      </c>
      <c r="G13496" s="23">
        <v>100</v>
      </c>
      <c r="H13496" s="25">
        <v>26.42339325</v>
      </c>
    </row>
    <row r="13497" spans="1:8">
      <c r="A13497" s="23">
        <v>13494</v>
      </c>
      <c r="B13497" s="23">
        <v>2500</v>
      </c>
      <c r="C13497" s="23">
        <v>1</v>
      </c>
      <c r="D13497" s="23">
        <v>3000</v>
      </c>
      <c r="E13497" s="23">
        <v>50</v>
      </c>
      <c r="F13497" s="23">
        <v>60</v>
      </c>
      <c r="G13497" s="23">
        <v>0</v>
      </c>
      <c r="H13497" s="25">
        <v>31.533536909999999</v>
      </c>
    </row>
    <row r="13498" spans="1:8">
      <c r="A13498" s="23">
        <v>13495</v>
      </c>
      <c r="B13498" s="23">
        <v>2500</v>
      </c>
      <c r="C13498" s="23">
        <v>1</v>
      </c>
      <c r="D13498" s="23">
        <v>3000</v>
      </c>
      <c r="E13498" s="23">
        <v>50</v>
      </c>
      <c r="F13498" s="23">
        <v>60</v>
      </c>
      <c r="G13498" s="23">
        <v>5</v>
      </c>
      <c r="H13498" s="25">
        <v>28.19242096</v>
      </c>
    </row>
    <row r="13499" spans="1:8">
      <c r="A13499" s="23">
        <v>13496</v>
      </c>
      <c r="B13499" s="23">
        <v>2500</v>
      </c>
      <c r="C13499" s="23">
        <v>1</v>
      </c>
      <c r="D13499" s="23">
        <v>3000</v>
      </c>
      <c r="E13499" s="23">
        <v>50</v>
      </c>
      <c r="F13499" s="23">
        <v>60</v>
      </c>
      <c r="G13499" s="23">
        <v>10</v>
      </c>
      <c r="H13499" s="25">
        <v>26.811668399999999</v>
      </c>
    </row>
    <row r="13500" spans="1:8">
      <c r="A13500" s="23">
        <v>13497</v>
      </c>
      <c r="B13500" s="23">
        <v>2500</v>
      </c>
      <c r="C13500" s="23">
        <v>1</v>
      </c>
      <c r="D13500" s="23">
        <v>3000</v>
      </c>
      <c r="E13500" s="23">
        <v>50</v>
      </c>
      <c r="F13500" s="23">
        <v>60</v>
      </c>
      <c r="G13500" s="23">
        <v>40</v>
      </c>
      <c r="H13500" s="25">
        <v>23.590526579999999</v>
      </c>
    </row>
    <row r="13501" spans="1:8">
      <c r="A13501" s="23">
        <v>13498</v>
      </c>
      <c r="B13501" s="23">
        <v>2500</v>
      </c>
      <c r="C13501" s="23">
        <v>1</v>
      </c>
      <c r="D13501" s="23">
        <v>3000</v>
      </c>
      <c r="E13501" s="23">
        <v>50</v>
      </c>
      <c r="F13501" s="23">
        <v>60</v>
      </c>
      <c r="G13501" s="23">
        <v>70</v>
      </c>
      <c r="H13501" s="25">
        <v>21.591482160000002</v>
      </c>
    </row>
    <row r="13502" spans="1:8">
      <c r="A13502" s="23">
        <v>13499</v>
      </c>
      <c r="B13502" s="23">
        <v>2500</v>
      </c>
      <c r="C13502" s="23">
        <v>1</v>
      </c>
      <c r="D13502" s="23">
        <v>3000</v>
      </c>
      <c r="E13502" s="23">
        <v>50</v>
      </c>
      <c r="F13502" s="23">
        <v>60</v>
      </c>
      <c r="G13502" s="23">
        <v>100</v>
      </c>
      <c r="H13502" s="25">
        <v>19.98803711</v>
      </c>
    </row>
    <row r="13503" spans="1:8">
      <c r="A13503" s="23">
        <v>13500</v>
      </c>
      <c r="B13503" s="23">
        <v>2500</v>
      </c>
      <c r="C13503" s="23">
        <v>0.9</v>
      </c>
      <c r="D13503" s="23">
        <v>10</v>
      </c>
      <c r="E13503" s="23">
        <v>1</v>
      </c>
      <c r="F13503" s="23">
        <v>0</v>
      </c>
      <c r="G13503" s="23">
        <v>0</v>
      </c>
      <c r="H13503" s="25">
        <v>1.2526700500000001</v>
      </c>
    </row>
    <row r="13504" spans="1:8">
      <c r="A13504" s="23">
        <v>13501</v>
      </c>
      <c r="B13504" s="23">
        <v>2500</v>
      </c>
      <c r="C13504" s="23">
        <v>0.9</v>
      </c>
      <c r="D13504" s="23">
        <v>10</v>
      </c>
      <c r="E13504" s="23">
        <v>1</v>
      </c>
      <c r="F13504" s="23">
        <v>0</v>
      </c>
      <c r="G13504" s="23">
        <v>5</v>
      </c>
      <c r="H13504" s="25">
        <v>0</v>
      </c>
    </row>
    <row r="13505" spans="1:8">
      <c r="A13505" s="23">
        <v>13502</v>
      </c>
      <c r="B13505" s="23">
        <v>2500</v>
      </c>
      <c r="C13505" s="23">
        <v>0.9</v>
      </c>
      <c r="D13505" s="23">
        <v>10</v>
      </c>
      <c r="E13505" s="23">
        <v>1</v>
      </c>
      <c r="F13505" s="23">
        <v>0</v>
      </c>
      <c r="G13505" s="23">
        <v>10</v>
      </c>
      <c r="H13505" s="25">
        <v>0</v>
      </c>
    </row>
    <row r="13506" spans="1:8">
      <c r="A13506" s="23">
        <v>13503</v>
      </c>
      <c r="B13506" s="23">
        <v>2500</v>
      </c>
      <c r="C13506" s="23">
        <v>0.9</v>
      </c>
      <c r="D13506" s="23">
        <v>10</v>
      </c>
      <c r="E13506" s="23">
        <v>1</v>
      </c>
      <c r="F13506" s="23">
        <v>0</v>
      </c>
      <c r="G13506" s="23">
        <v>40</v>
      </c>
      <c r="H13506" s="25">
        <v>0</v>
      </c>
    </row>
    <row r="13507" spans="1:8">
      <c r="A13507" s="23">
        <v>13504</v>
      </c>
      <c r="B13507" s="23">
        <v>2500</v>
      </c>
      <c r="C13507" s="23">
        <v>0.9</v>
      </c>
      <c r="D13507" s="23">
        <v>10</v>
      </c>
      <c r="E13507" s="23">
        <v>1</v>
      </c>
      <c r="F13507" s="23">
        <v>0</v>
      </c>
      <c r="G13507" s="23">
        <v>70</v>
      </c>
      <c r="H13507" s="25">
        <v>0</v>
      </c>
    </row>
    <row r="13508" spans="1:8">
      <c r="A13508" s="23">
        <v>13505</v>
      </c>
      <c r="B13508" s="23">
        <v>2500</v>
      </c>
      <c r="C13508" s="23">
        <v>0.9</v>
      </c>
      <c r="D13508" s="23">
        <v>10</v>
      </c>
      <c r="E13508" s="23">
        <v>1</v>
      </c>
      <c r="F13508" s="23">
        <v>0</v>
      </c>
      <c r="G13508" s="23">
        <v>100</v>
      </c>
      <c r="H13508" s="25">
        <v>0</v>
      </c>
    </row>
    <row r="13509" spans="1:8">
      <c r="A13509" s="23">
        <v>13506</v>
      </c>
      <c r="B13509" s="23">
        <v>2500</v>
      </c>
      <c r="C13509" s="23">
        <v>0.9</v>
      </c>
      <c r="D13509" s="23">
        <v>10</v>
      </c>
      <c r="E13509" s="23">
        <v>1</v>
      </c>
      <c r="F13509" s="23">
        <v>30</v>
      </c>
      <c r="G13509" s="23">
        <v>0</v>
      </c>
      <c r="H13509" s="25">
        <v>1.2524328229999999</v>
      </c>
    </row>
    <row r="13510" spans="1:8">
      <c r="A13510" s="23">
        <v>13507</v>
      </c>
      <c r="B13510" s="23">
        <v>2500</v>
      </c>
      <c r="C13510" s="23">
        <v>0.9</v>
      </c>
      <c r="D13510" s="23">
        <v>10</v>
      </c>
      <c r="E13510" s="23">
        <v>1</v>
      </c>
      <c r="F13510" s="23">
        <v>30</v>
      </c>
      <c r="G13510" s="23">
        <v>5</v>
      </c>
      <c r="H13510" s="25">
        <v>0</v>
      </c>
    </row>
    <row r="13511" spans="1:8">
      <c r="A13511" s="23">
        <v>13508</v>
      </c>
      <c r="B13511" s="23">
        <v>2500</v>
      </c>
      <c r="C13511" s="23">
        <v>0.9</v>
      </c>
      <c r="D13511" s="23">
        <v>10</v>
      </c>
      <c r="E13511" s="23">
        <v>1</v>
      </c>
      <c r="F13511" s="23">
        <v>30</v>
      </c>
      <c r="G13511" s="23">
        <v>10</v>
      </c>
      <c r="H13511" s="25">
        <v>0</v>
      </c>
    </row>
    <row r="13512" spans="1:8">
      <c r="A13512" s="23">
        <v>13509</v>
      </c>
      <c r="B13512" s="23">
        <v>2500</v>
      </c>
      <c r="C13512" s="23">
        <v>0.9</v>
      </c>
      <c r="D13512" s="23">
        <v>10</v>
      </c>
      <c r="E13512" s="23">
        <v>1</v>
      </c>
      <c r="F13512" s="23">
        <v>30</v>
      </c>
      <c r="G13512" s="23">
        <v>40</v>
      </c>
      <c r="H13512" s="25">
        <v>0</v>
      </c>
    </row>
    <row r="13513" spans="1:8">
      <c r="A13513" s="23">
        <v>13510</v>
      </c>
      <c r="B13513" s="23">
        <v>2500</v>
      </c>
      <c r="C13513" s="23">
        <v>0.9</v>
      </c>
      <c r="D13513" s="23">
        <v>10</v>
      </c>
      <c r="E13513" s="23">
        <v>1</v>
      </c>
      <c r="F13513" s="23">
        <v>30</v>
      </c>
      <c r="G13513" s="23">
        <v>70</v>
      </c>
      <c r="H13513" s="25">
        <v>0</v>
      </c>
    </row>
    <row r="13514" spans="1:8">
      <c r="A13514" s="23">
        <v>13511</v>
      </c>
      <c r="B13514" s="23">
        <v>2500</v>
      </c>
      <c r="C13514" s="23">
        <v>0.9</v>
      </c>
      <c r="D13514" s="23">
        <v>10</v>
      </c>
      <c r="E13514" s="23">
        <v>1</v>
      </c>
      <c r="F13514" s="23">
        <v>30</v>
      </c>
      <c r="G13514" s="23">
        <v>100</v>
      </c>
      <c r="H13514" s="25">
        <v>0</v>
      </c>
    </row>
    <row r="13515" spans="1:8">
      <c r="A13515" s="23">
        <v>13512</v>
      </c>
      <c r="B13515" s="23">
        <v>2500</v>
      </c>
      <c r="C13515" s="23">
        <v>0.9</v>
      </c>
      <c r="D13515" s="23">
        <v>10</v>
      </c>
      <c r="E13515" s="23">
        <v>1</v>
      </c>
      <c r="F13515" s="23">
        <v>60</v>
      </c>
      <c r="G13515" s="23">
        <v>0</v>
      </c>
      <c r="H13515" s="25">
        <v>1.251214743</v>
      </c>
    </row>
    <row r="13516" spans="1:8">
      <c r="A13516" s="23">
        <v>13513</v>
      </c>
      <c r="B13516" s="23">
        <v>2500</v>
      </c>
      <c r="C13516" s="23">
        <v>0.9</v>
      </c>
      <c r="D13516" s="23">
        <v>10</v>
      </c>
      <c r="E13516" s="23">
        <v>1</v>
      </c>
      <c r="F13516" s="23">
        <v>60</v>
      </c>
      <c r="G13516" s="23">
        <v>5</v>
      </c>
      <c r="H13516" s="25">
        <v>0</v>
      </c>
    </row>
    <row r="13517" spans="1:8">
      <c r="A13517" s="23">
        <v>13514</v>
      </c>
      <c r="B13517" s="23">
        <v>2500</v>
      </c>
      <c r="C13517" s="23">
        <v>0.9</v>
      </c>
      <c r="D13517" s="23">
        <v>10</v>
      </c>
      <c r="E13517" s="23">
        <v>1</v>
      </c>
      <c r="F13517" s="23">
        <v>60</v>
      </c>
      <c r="G13517" s="23">
        <v>10</v>
      </c>
      <c r="H13517" s="25">
        <v>0</v>
      </c>
    </row>
    <row r="13518" spans="1:8">
      <c r="A13518" s="23">
        <v>13515</v>
      </c>
      <c r="B13518" s="23">
        <v>2500</v>
      </c>
      <c r="C13518" s="23">
        <v>0.9</v>
      </c>
      <c r="D13518" s="23">
        <v>10</v>
      </c>
      <c r="E13518" s="23">
        <v>1</v>
      </c>
      <c r="F13518" s="23">
        <v>60</v>
      </c>
      <c r="G13518" s="23">
        <v>40</v>
      </c>
      <c r="H13518" s="25">
        <v>0</v>
      </c>
    </row>
    <row r="13519" spans="1:8">
      <c r="A13519" s="23">
        <v>13516</v>
      </c>
      <c r="B13519" s="23">
        <v>2500</v>
      </c>
      <c r="C13519" s="23">
        <v>0.9</v>
      </c>
      <c r="D13519" s="23">
        <v>10</v>
      </c>
      <c r="E13519" s="23">
        <v>1</v>
      </c>
      <c r="F13519" s="23">
        <v>60</v>
      </c>
      <c r="G13519" s="23">
        <v>70</v>
      </c>
      <c r="H13519" s="25">
        <v>0</v>
      </c>
    </row>
    <row r="13520" spans="1:8">
      <c r="A13520" s="23">
        <v>13517</v>
      </c>
      <c r="B13520" s="23">
        <v>2500</v>
      </c>
      <c r="C13520" s="23">
        <v>0.9</v>
      </c>
      <c r="D13520" s="23">
        <v>10</v>
      </c>
      <c r="E13520" s="23">
        <v>1</v>
      </c>
      <c r="F13520" s="23">
        <v>60</v>
      </c>
      <c r="G13520" s="23">
        <v>100</v>
      </c>
      <c r="H13520" s="25">
        <v>0</v>
      </c>
    </row>
    <row r="13521" spans="1:8">
      <c r="A13521" s="23">
        <v>13518</v>
      </c>
      <c r="B13521" s="23">
        <v>2500</v>
      </c>
      <c r="C13521" s="23">
        <v>0.9</v>
      </c>
      <c r="D13521" s="23">
        <v>10</v>
      </c>
      <c r="E13521" s="23">
        <v>5</v>
      </c>
      <c r="F13521" s="23">
        <v>0</v>
      </c>
      <c r="G13521" s="23">
        <v>0</v>
      </c>
      <c r="H13521" s="25">
        <v>6.1266012190000003</v>
      </c>
    </row>
    <row r="13522" spans="1:8">
      <c r="A13522" s="23">
        <v>13519</v>
      </c>
      <c r="B13522" s="23">
        <v>2500</v>
      </c>
      <c r="C13522" s="23">
        <v>0.9</v>
      </c>
      <c r="D13522" s="23">
        <v>10</v>
      </c>
      <c r="E13522" s="23">
        <v>5</v>
      </c>
      <c r="F13522" s="23">
        <v>0</v>
      </c>
      <c r="G13522" s="23">
        <v>5</v>
      </c>
      <c r="H13522" s="25">
        <v>5.7334318160000004</v>
      </c>
    </row>
    <row r="13523" spans="1:8">
      <c r="A13523" s="23">
        <v>13520</v>
      </c>
      <c r="B13523" s="23">
        <v>2500</v>
      </c>
      <c r="C13523" s="23">
        <v>0.9</v>
      </c>
      <c r="D13523" s="23">
        <v>10</v>
      </c>
      <c r="E13523" s="23">
        <v>5</v>
      </c>
      <c r="F13523" s="23">
        <v>0</v>
      </c>
      <c r="G13523" s="23">
        <v>10</v>
      </c>
      <c r="H13523" s="25">
        <v>5.7078609470000004</v>
      </c>
    </row>
    <row r="13524" spans="1:8">
      <c r="A13524" s="23">
        <v>13521</v>
      </c>
      <c r="B13524" s="23">
        <v>2500</v>
      </c>
      <c r="C13524" s="23">
        <v>0.9</v>
      </c>
      <c r="D13524" s="23">
        <v>10</v>
      </c>
      <c r="E13524" s="23">
        <v>5</v>
      </c>
      <c r="F13524" s="23">
        <v>0</v>
      </c>
      <c r="G13524" s="23">
        <v>40</v>
      </c>
      <c r="H13524" s="25">
        <v>5.6597108839999999</v>
      </c>
    </row>
    <row r="13525" spans="1:8">
      <c r="A13525" s="23">
        <v>13522</v>
      </c>
      <c r="B13525" s="23">
        <v>2500</v>
      </c>
      <c r="C13525" s="23">
        <v>0.9</v>
      </c>
      <c r="D13525" s="23">
        <v>10</v>
      </c>
      <c r="E13525" s="23">
        <v>5</v>
      </c>
      <c r="F13525" s="23">
        <v>0</v>
      </c>
      <c r="G13525" s="23">
        <v>70</v>
      </c>
      <c r="H13525" s="25">
        <v>5.6211123470000004</v>
      </c>
    </row>
    <row r="13526" spans="1:8">
      <c r="A13526" s="23">
        <v>13523</v>
      </c>
      <c r="B13526" s="23">
        <v>2500</v>
      </c>
      <c r="C13526" s="23">
        <v>0.9</v>
      </c>
      <c r="D13526" s="23">
        <v>10</v>
      </c>
      <c r="E13526" s="23">
        <v>5</v>
      </c>
      <c r="F13526" s="23">
        <v>0</v>
      </c>
      <c r="G13526" s="23">
        <v>100</v>
      </c>
      <c r="H13526" s="25">
        <v>5.5839514729999999</v>
      </c>
    </row>
    <row r="13527" spans="1:8">
      <c r="A13527" s="23">
        <v>13524</v>
      </c>
      <c r="B13527" s="23">
        <v>2500</v>
      </c>
      <c r="C13527" s="23">
        <v>0.9</v>
      </c>
      <c r="D13527" s="23">
        <v>10</v>
      </c>
      <c r="E13527" s="23">
        <v>5</v>
      </c>
      <c r="F13527" s="23">
        <v>30</v>
      </c>
      <c r="G13527" s="23">
        <v>0</v>
      </c>
      <c r="H13527" s="25">
        <v>6.1066398619999998</v>
      </c>
    </row>
    <row r="13528" spans="1:8">
      <c r="A13528" s="23">
        <v>13525</v>
      </c>
      <c r="B13528" s="23">
        <v>2500</v>
      </c>
      <c r="C13528" s="23">
        <v>0.9</v>
      </c>
      <c r="D13528" s="23">
        <v>10</v>
      </c>
      <c r="E13528" s="23">
        <v>5</v>
      </c>
      <c r="F13528" s="23">
        <v>30</v>
      </c>
      <c r="G13528" s="23">
        <v>5</v>
      </c>
      <c r="H13528" s="25">
        <v>5.7026782039999997</v>
      </c>
    </row>
    <row r="13529" spans="1:8">
      <c r="A13529" s="23">
        <v>13526</v>
      </c>
      <c r="B13529" s="23">
        <v>2500</v>
      </c>
      <c r="C13529" s="23">
        <v>0.9</v>
      </c>
      <c r="D13529" s="23">
        <v>10</v>
      </c>
      <c r="E13529" s="23">
        <v>5</v>
      </c>
      <c r="F13529" s="23">
        <v>30</v>
      </c>
      <c r="G13529" s="23">
        <v>10</v>
      </c>
      <c r="H13529" s="25">
        <v>5.6739940640000004</v>
      </c>
    </row>
    <row r="13530" spans="1:8">
      <c r="A13530" s="23">
        <v>13527</v>
      </c>
      <c r="B13530" s="23">
        <v>2500</v>
      </c>
      <c r="C13530" s="23">
        <v>0.9</v>
      </c>
      <c r="D13530" s="23">
        <v>10</v>
      </c>
      <c r="E13530" s="23">
        <v>5</v>
      </c>
      <c r="F13530" s="23">
        <v>30</v>
      </c>
      <c r="G13530" s="23">
        <v>40</v>
      </c>
      <c r="H13530" s="25">
        <v>5.6130657199999998</v>
      </c>
    </row>
    <row r="13531" spans="1:8">
      <c r="A13531" s="23">
        <v>13528</v>
      </c>
      <c r="B13531" s="23">
        <v>2500</v>
      </c>
      <c r="C13531" s="23">
        <v>0.9</v>
      </c>
      <c r="D13531" s="23">
        <v>10</v>
      </c>
      <c r="E13531" s="23">
        <v>5</v>
      </c>
      <c r="F13531" s="23">
        <v>30</v>
      </c>
      <c r="G13531" s="23">
        <v>70</v>
      </c>
      <c r="H13531" s="25">
        <v>5.5684099199999997</v>
      </c>
    </row>
    <row r="13532" spans="1:8">
      <c r="A13532" s="23">
        <v>13529</v>
      </c>
      <c r="B13532" s="23">
        <v>2500</v>
      </c>
      <c r="C13532" s="23">
        <v>0.9</v>
      </c>
      <c r="D13532" s="23">
        <v>10</v>
      </c>
      <c r="E13532" s="23">
        <v>5</v>
      </c>
      <c r="F13532" s="23">
        <v>30</v>
      </c>
      <c r="G13532" s="23">
        <v>100</v>
      </c>
      <c r="H13532" s="25">
        <v>5.5268564219999998</v>
      </c>
    </row>
    <row r="13533" spans="1:8">
      <c r="A13533" s="23">
        <v>13530</v>
      </c>
      <c r="B13533" s="23">
        <v>2500</v>
      </c>
      <c r="C13533" s="23">
        <v>0.9</v>
      </c>
      <c r="D13533" s="23">
        <v>10</v>
      </c>
      <c r="E13533" s="23">
        <v>5</v>
      </c>
      <c r="F13533" s="23">
        <v>60</v>
      </c>
      <c r="G13533" s="23">
        <v>0</v>
      </c>
      <c r="H13533" s="25">
        <v>6.0080518720000002</v>
      </c>
    </row>
    <row r="13534" spans="1:8">
      <c r="A13534" s="23">
        <v>13531</v>
      </c>
      <c r="B13534" s="23">
        <v>2500</v>
      </c>
      <c r="C13534" s="23">
        <v>0.9</v>
      </c>
      <c r="D13534" s="23">
        <v>10</v>
      </c>
      <c r="E13534" s="23">
        <v>5</v>
      </c>
      <c r="F13534" s="23">
        <v>60</v>
      </c>
      <c r="G13534" s="23">
        <v>5</v>
      </c>
      <c r="H13534" s="25">
        <v>5.5282454489999999</v>
      </c>
    </row>
    <row r="13535" spans="1:8">
      <c r="A13535" s="23">
        <v>13532</v>
      </c>
      <c r="B13535" s="23">
        <v>2500</v>
      </c>
      <c r="C13535" s="23">
        <v>0.9</v>
      </c>
      <c r="D13535" s="23">
        <v>10</v>
      </c>
      <c r="E13535" s="23">
        <v>5</v>
      </c>
      <c r="F13535" s="23">
        <v>60</v>
      </c>
      <c r="G13535" s="23">
        <v>10</v>
      </c>
      <c r="H13535" s="25">
        <v>5.4764676090000002</v>
      </c>
    </row>
    <row r="13536" spans="1:8">
      <c r="A13536" s="23">
        <v>13533</v>
      </c>
      <c r="B13536" s="23">
        <v>2500</v>
      </c>
      <c r="C13536" s="23">
        <v>0.9</v>
      </c>
      <c r="D13536" s="23">
        <v>10</v>
      </c>
      <c r="E13536" s="23">
        <v>5</v>
      </c>
      <c r="F13536" s="23">
        <v>60</v>
      </c>
      <c r="G13536" s="23">
        <v>40</v>
      </c>
      <c r="H13536" s="25">
        <v>5.377027988</v>
      </c>
    </row>
    <row r="13537" spans="1:8">
      <c r="A13537" s="23">
        <v>13534</v>
      </c>
      <c r="B13537" s="23">
        <v>2500</v>
      </c>
      <c r="C13537" s="23">
        <v>0.9</v>
      </c>
      <c r="D13537" s="23">
        <v>10</v>
      </c>
      <c r="E13537" s="23">
        <v>5</v>
      </c>
      <c r="F13537" s="23">
        <v>60</v>
      </c>
      <c r="G13537" s="23">
        <v>70</v>
      </c>
      <c r="H13537" s="25">
        <v>5.3093309399999997</v>
      </c>
    </row>
    <row r="13538" spans="1:8">
      <c r="A13538" s="23">
        <v>13535</v>
      </c>
      <c r="B13538" s="23">
        <v>2500</v>
      </c>
      <c r="C13538" s="23">
        <v>0.9</v>
      </c>
      <c r="D13538" s="23">
        <v>10</v>
      </c>
      <c r="E13538" s="23">
        <v>5</v>
      </c>
      <c r="F13538" s="23">
        <v>60</v>
      </c>
      <c r="G13538" s="23">
        <v>100</v>
      </c>
      <c r="H13538" s="25">
        <v>5.24195528</v>
      </c>
    </row>
    <row r="13539" spans="1:8">
      <c r="A13539" s="23">
        <v>13536</v>
      </c>
      <c r="B13539" s="23">
        <v>2500</v>
      </c>
      <c r="C13539" s="23">
        <v>0.9</v>
      </c>
      <c r="D13539" s="23">
        <v>10</v>
      </c>
      <c r="E13539" s="23">
        <v>10</v>
      </c>
      <c r="F13539" s="23">
        <v>0</v>
      </c>
      <c r="G13539" s="23">
        <v>0</v>
      </c>
      <c r="H13539" s="25">
        <v>11.52645493</v>
      </c>
    </row>
    <row r="13540" spans="1:8">
      <c r="A13540" s="23">
        <v>13537</v>
      </c>
      <c r="B13540" s="23">
        <v>2500</v>
      </c>
      <c r="C13540" s="23">
        <v>0.9</v>
      </c>
      <c r="D13540" s="23">
        <v>10</v>
      </c>
      <c r="E13540" s="23">
        <v>10</v>
      </c>
      <c r="F13540" s="23">
        <v>0</v>
      </c>
      <c r="G13540" s="23">
        <v>5</v>
      </c>
      <c r="H13540" s="25">
        <v>11.07168484</v>
      </c>
    </row>
    <row r="13541" spans="1:8">
      <c r="A13541" s="23">
        <v>13538</v>
      </c>
      <c r="B13541" s="23">
        <v>2500</v>
      </c>
      <c r="C13541" s="23">
        <v>0.9</v>
      </c>
      <c r="D13541" s="23">
        <v>10</v>
      </c>
      <c r="E13541" s="23">
        <v>10</v>
      </c>
      <c r="F13541" s="23">
        <v>0</v>
      </c>
      <c r="G13541" s="23">
        <v>10</v>
      </c>
      <c r="H13541" s="25">
        <v>10.910127640000001</v>
      </c>
    </row>
    <row r="13542" spans="1:8">
      <c r="A13542" s="23">
        <v>13539</v>
      </c>
      <c r="B13542" s="23">
        <v>2500</v>
      </c>
      <c r="C13542" s="23">
        <v>0.9</v>
      </c>
      <c r="D13542" s="23">
        <v>10</v>
      </c>
      <c r="E13542" s="23">
        <v>10</v>
      </c>
      <c r="F13542" s="23">
        <v>0</v>
      </c>
      <c r="G13542" s="23">
        <v>40</v>
      </c>
      <c r="H13542" s="25">
        <v>10.594451899999999</v>
      </c>
    </row>
    <row r="13543" spans="1:8">
      <c r="A13543" s="23">
        <v>13540</v>
      </c>
      <c r="B13543" s="23">
        <v>2500</v>
      </c>
      <c r="C13543" s="23">
        <v>0.9</v>
      </c>
      <c r="D13543" s="23">
        <v>10</v>
      </c>
      <c r="E13543" s="23">
        <v>10</v>
      </c>
      <c r="F13543" s="23">
        <v>0</v>
      </c>
      <c r="G13543" s="23">
        <v>70</v>
      </c>
      <c r="H13543" s="25">
        <v>10.36329269</v>
      </c>
    </row>
    <row r="13544" spans="1:8">
      <c r="A13544" s="23">
        <v>13541</v>
      </c>
      <c r="B13544" s="23">
        <v>2500</v>
      </c>
      <c r="C13544" s="23">
        <v>0.9</v>
      </c>
      <c r="D13544" s="23">
        <v>10</v>
      </c>
      <c r="E13544" s="23">
        <v>10</v>
      </c>
      <c r="F13544" s="23">
        <v>0</v>
      </c>
      <c r="G13544" s="23">
        <v>100</v>
      </c>
      <c r="H13544" s="25">
        <v>10.162092210000001</v>
      </c>
    </row>
    <row r="13545" spans="1:8">
      <c r="A13545" s="23">
        <v>13542</v>
      </c>
      <c r="B13545" s="23">
        <v>2500</v>
      </c>
      <c r="C13545" s="23">
        <v>0.9</v>
      </c>
      <c r="D13545" s="23">
        <v>10</v>
      </c>
      <c r="E13545" s="23">
        <v>10</v>
      </c>
      <c r="F13545" s="23">
        <v>30</v>
      </c>
      <c r="G13545" s="23">
        <v>0</v>
      </c>
      <c r="H13545" s="25">
        <v>11.403905869999999</v>
      </c>
    </row>
    <row r="13546" spans="1:8">
      <c r="A13546" s="23">
        <v>13543</v>
      </c>
      <c r="B13546" s="23">
        <v>2500</v>
      </c>
      <c r="C13546" s="23">
        <v>0.9</v>
      </c>
      <c r="D13546" s="23">
        <v>10</v>
      </c>
      <c r="E13546" s="23">
        <v>10</v>
      </c>
      <c r="F13546" s="23">
        <v>30</v>
      </c>
      <c r="G13546" s="23">
        <v>5</v>
      </c>
      <c r="H13546" s="25">
        <v>10.88749123</v>
      </c>
    </row>
    <row r="13547" spans="1:8">
      <c r="A13547" s="23">
        <v>13544</v>
      </c>
      <c r="B13547" s="23">
        <v>2500</v>
      </c>
      <c r="C13547" s="23">
        <v>0.9</v>
      </c>
      <c r="D13547" s="23">
        <v>10</v>
      </c>
      <c r="E13547" s="23">
        <v>10</v>
      </c>
      <c r="F13547" s="23">
        <v>30</v>
      </c>
      <c r="G13547" s="23">
        <v>10</v>
      </c>
      <c r="H13547" s="25">
        <v>10.71819782</v>
      </c>
    </row>
    <row r="13548" spans="1:8">
      <c r="A13548" s="23">
        <v>13545</v>
      </c>
      <c r="B13548" s="23">
        <v>2500</v>
      </c>
      <c r="C13548" s="23">
        <v>0.9</v>
      </c>
      <c r="D13548" s="23">
        <v>10</v>
      </c>
      <c r="E13548" s="23">
        <v>10</v>
      </c>
      <c r="F13548" s="23">
        <v>30</v>
      </c>
      <c r="G13548" s="23">
        <v>40</v>
      </c>
      <c r="H13548" s="25">
        <v>10.36704063</v>
      </c>
    </row>
    <row r="13549" spans="1:8">
      <c r="A13549" s="23">
        <v>13546</v>
      </c>
      <c r="B13549" s="23">
        <v>2500</v>
      </c>
      <c r="C13549" s="23">
        <v>0.9</v>
      </c>
      <c r="D13549" s="23">
        <v>10</v>
      </c>
      <c r="E13549" s="23">
        <v>10</v>
      </c>
      <c r="F13549" s="23">
        <v>30</v>
      </c>
      <c r="G13549" s="23">
        <v>70</v>
      </c>
      <c r="H13549" s="25">
        <v>10.12995529</v>
      </c>
    </row>
    <row r="13550" spans="1:8">
      <c r="A13550" s="23">
        <v>13547</v>
      </c>
      <c r="B13550" s="23">
        <v>2500</v>
      </c>
      <c r="C13550" s="23">
        <v>0.9</v>
      </c>
      <c r="D13550" s="23">
        <v>10</v>
      </c>
      <c r="E13550" s="23">
        <v>10</v>
      </c>
      <c r="F13550" s="23">
        <v>30</v>
      </c>
      <c r="G13550" s="23">
        <v>100</v>
      </c>
      <c r="H13550" s="25">
        <v>9.9243803019999994</v>
      </c>
    </row>
    <row r="13551" spans="1:8">
      <c r="A13551" s="23">
        <v>13548</v>
      </c>
      <c r="B13551" s="23">
        <v>2500</v>
      </c>
      <c r="C13551" s="23">
        <v>0.9</v>
      </c>
      <c r="D13551" s="23">
        <v>10</v>
      </c>
      <c r="E13551" s="23">
        <v>10</v>
      </c>
      <c r="F13551" s="23">
        <v>60</v>
      </c>
      <c r="G13551" s="23">
        <v>0</v>
      </c>
      <c r="H13551" s="25">
        <v>10.78966904</v>
      </c>
    </row>
    <row r="13552" spans="1:8">
      <c r="A13552" s="23">
        <v>13549</v>
      </c>
      <c r="B13552" s="23">
        <v>2500</v>
      </c>
      <c r="C13552" s="23">
        <v>0.9</v>
      </c>
      <c r="D13552" s="23">
        <v>10</v>
      </c>
      <c r="E13552" s="23">
        <v>10</v>
      </c>
      <c r="F13552" s="23">
        <v>60</v>
      </c>
      <c r="G13552" s="23">
        <v>5</v>
      </c>
      <c r="H13552" s="25">
        <v>10.03118038</v>
      </c>
    </row>
    <row r="13553" spans="1:8">
      <c r="A13553" s="23">
        <v>13550</v>
      </c>
      <c r="B13553" s="23">
        <v>2500</v>
      </c>
      <c r="C13553" s="23">
        <v>0.9</v>
      </c>
      <c r="D13553" s="23">
        <v>10</v>
      </c>
      <c r="E13553" s="23">
        <v>10</v>
      </c>
      <c r="F13553" s="23">
        <v>60</v>
      </c>
      <c r="G13553" s="23">
        <v>10</v>
      </c>
      <c r="H13553" s="25">
        <v>9.8179330829999998</v>
      </c>
    </row>
    <row r="13554" spans="1:8">
      <c r="A13554" s="23">
        <v>13551</v>
      </c>
      <c r="B13554" s="23">
        <v>2500</v>
      </c>
      <c r="C13554" s="23">
        <v>0.9</v>
      </c>
      <c r="D13554" s="23">
        <v>10</v>
      </c>
      <c r="E13554" s="23">
        <v>10</v>
      </c>
      <c r="F13554" s="23">
        <v>60</v>
      </c>
      <c r="G13554" s="23">
        <v>40</v>
      </c>
      <c r="H13554" s="25">
        <v>9.4015026089999996</v>
      </c>
    </row>
    <row r="13555" spans="1:8">
      <c r="A13555" s="23">
        <v>13552</v>
      </c>
      <c r="B13555" s="23">
        <v>2500</v>
      </c>
      <c r="C13555" s="23">
        <v>0.9</v>
      </c>
      <c r="D13555" s="23">
        <v>10</v>
      </c>
      <c r="E13555" s="23">
        <v>10</v>
      </c>
      <c r="F13555" s="23">
        <v>60</v>
      </c>
      <c r="G13555" s="23">
        <v>70</v>
      </c>
      <c r="H13555" s="25">
        <v>9.1301727289999999</v>
      </c>
    </row>
    <row r="13556" spans="1:8">
      <c r="A13556" s="23">
        <v>13553</v>
      </c>
      <c r="B13556" s="23">
        <v>2500</v>
      </c>
      <c r="C13556" s="23">
        <v>0.9</v>
      </c>
      <c r="D13556" s="23">
        <v>10</v>
      </c>
      <c r="E13556" s="23">
        <v>10</v>
      </c>
      <c r="F13556" s="23">
        <v>60</v>
      </c>
      <c r="G13556" s="23">
        <v>100</v>
      </c>
      <c r="H13556" s="25">
        <v>8.885302544</v>
      </c>
    </row>
    <row r="13557" spans="1:8">
      <c r="A13557" s="23">
        <v>13554</v>
      </c>
      <c r="B13557" s="23">
        <v>2500</v>
      </c>
      <c r="C13557" s="23">
        <v>0.9</v>
      </c>
      <c r="D13557" s="23">
        <v>10</v>
      </c>
      <c r="E13557" s="23">
        <v>20</v>
      </c>
      <c r="F13557" s="23">
        <v>0</v>
      </c>
      <c r="G13557" s="23">
        <v>0</v>
      </c>
      <c r="H13557" s="25">
        <v>19.274965290000001</v>
      </c>
    </row>
    <row r="13558" spans="1:8">
      <c r="A13558" s="23">
        <v>13555</v>
      </c>
      <c r="B13558" s="23">
        <v>2500</v>
      </c>
      <c r="C13558" s="23">
        <v>0.9</v>
      </c>
      <c r="D13558" s="23">
        <v>10</v>
      </c>
      <c r="E13558" s="23">
        <v>20</v>
      </c>
      <c r="F13558" s="23">
        <v>0</v>
      </c>
      <c r="G13558" s="23">
        <v>5</v>
      </c>
      <c r="H13558" s="25">
        <v>18.345134739999999</v>
      </c>
    </row>
    <row r="13559" spans="1:8">
      <c r="A13559" s="23">
        <v>13556</v>
      </c>
      <c r="B13559" s="23">
        <v>2500</v>
      </c>
      <c r="C13559" s="23">
        <v>0.9</v>
      </c>
      <c r="D13559" s="23">
        <v>10</v>
      </c>
      <c r="E13559" s="23">
        <v>20</v>
      </c>
      <c r="F13559" s="23">
        <v>0</v>
      </c>
      <c r="G13559" s="23">
        <v>10</v>
      </c>
      <c r="H13559" s="25">
        <v>17.85946083</v>
      </c>
    </row>
    <row r="13560" spans="1:8">
      <c r="A13560" s="23">
        <v>13557</v>
      </c>
      <c r="B13560" s="23">
        <v>2500</v>
      </c>
      <c r="C13560" s="23">
        <v>0.9</v>
      </c>
      <c r="D13560" s="23">
        <v>10</v>
      </c>
      <c r="E13560" s="23">
        <v>20</v>
      </c>
      <c r="F13560" s="23">
        <v>0</v>
      </c>
      <c r="G13560" s="23">
        <v>40</v>
      </c>
      <c r="H13560" s="25">
        <v>16.80374527</v>
      </c>
    </row>
    <row r="13561" spans="1:8">
      <c r="A13561" s="23">
        <v>13558</v>
      </c>
      <c r="B13561" s="23">
        <v>2500</v>
      </c>
      <c r="C13561" s="23">
        <v>0.9</v>
      </c>
      <c r="D13561" s="23">
        <v>10</v>
      </c>
      <c r="E13561" s="23">
        <v>20</v>
      </c>
      <c r="F13561" s="23">
        <v>0</v>
      </c>
      <c r="G13561" s="23">
        <v>70</v>
      </c>
      <c r="H13561" s="25">
        <v>16.103309629999998</v>
      </c>
    </row>
    <row r="13562" spans="1:8">
      <c r="A13562" s="23">
        <v>13559</v>
      </c>
      <c r="B13562" s="23">
        <v>2500</v>
      </c>
      <c r="C13562" s="23">
        <v>0.9</v>
      </c>
      <c r="D13562" s="23">
        <v>10</v>
      </c>
      <c r="E13562" s="23">
        <v>20</v>
      </c>
      <c r="F13562" s="23">
        <v>0</v>
      </c>
      <c r="G13562" s="23">
        <v>100</v>
      </c>
      <c r="H13562" s="25">
        <v>15.49819183</v>
      </c>
    </row>
    <row r="13563" spans="1:8">
      <c r="A13563" s="23">
        <v>13560</v>
      </c>
      <c r="B13563" s="23">
        <v>2500</v>
      </c>
      <c r="C13563" s="23">
        <v>0.9</v>
      </c>
      <c r="D13563" s="23">
        <v>10</v>
      </c>
      <c r="E13563" s="23">
        <v>20</v>
      </c>
      <c r="F13563" s="23">
        <v>30</v>
      </c>
      <c r="G13563" s="23">
        <v>0</v>
      </c>
      <c r="H13563" s="25">
        <v>18.767112730000001</v>
      </c>
    </row>
    <row r="13564" spans="1:8">
      <c r="A13564" s="23">
        <v>13561</v>
      </c>
      <c r="B13564" s="23">
        <v>2500</v>
      </c>
      <c r="C13564" s="23">
        <v>0.9</v>
      </c>
      <c r="D13564" s="23">
        <v>10</v>
      </c>
      <c r="E13564" s="23">
        <v>20</v>
      </c>
      <c r="F13564" s="23">
        <v>30</v>
      </c>
      <c r="G13564" s="23">
        <v>5</v>
      </c>
      <c r="H13564" s="25">
        <v>17.773962019999999</v>
      </c>
    </row>
    <row r="13565" spans="1:8">
      <c r="A13565" s="23">
        <v>13562</v>
      </c>
      <c r="B13565" s="23">
        <v>2500</v>
      </c>
      <c r="C13565" s="23">
        <v>0.9</v>
      </c>
      <c r="D13565" s="23">
        <v>10</v>
      </c>
      <c r="E13565" s="23">
        <v>20</v>
      </c>
      <c r="F13565" s="23">
        <v>30</v>
      </c>
      <c r="G13565" s="23">
        <v>10</v>
      </c>
      <c r="H13565" s="25">
        <v>17.27679062</v>
      </c>
    </row>
    <row r="13566" spans="1:8">
      <c r="A13566" s="23">
        <v>13563</v>
      </c>
      <c r="B13566" s="23">
        <v>2500</v>
      </c>
      <c r="C13566" s="23">
        <v>0.9</v>
      </c>
      <c r="D13566" s="23">
        <v>10</v>
      </c>
      <c r="E13566" s="23">
        <v>20</v>
      </c>
      <c r="F13566" s="23">
        <v>30</v>
      </c>
      <c r="G13566" s="23">
        <v>40</v>
      </c>
      <c r="H13566" s="25">
        <v>16.186035159999999</v>
      </c>
    </row>
    <row r="13567" spans="1:8">
      <c r="A13567" s="23">
        <v>13564</v>
      </c>
      <c r="B13567" s="23">
        <v>2500</v>
      </c>
      <c r="C13567" s="23">
        <v>0.9</v>
      </c>
      <c r="D13567" s="23">
        <v>10</v>
      </c>
      <c r="E13567" s="23">
        <v>20</v>
      </c>
      <c r="F13567" s="23">
        <v>30</v>
      </c>
      <c r="G13567" s="23">
        <v>70</v>
      </c>
      <c r="H13567" s="25">
        <v>15.482672689999999</v>
      </c>
    </row>
    <row r="13568" spans="1:8">
      <c r="A13568" s="23">
        <v>13565</v>
      </c>
      <c r="B13568" s="23">
        <v>2500</v>
      </c>
      <c r="C13568" s="23">
        <v>0.9</v>
      </c>
      <c r="D13568" s="23">
        <v>10</v>
      </c>
      <c r="E13568" s="23">
        <v>20</v>
      </c>
      <c r="F13568" s="23">
        <v>30</v>
      </c>
      <c r="G13568" s="23">
        <v>100</v>
      </c>
      <c r="H13568" s="25">
        <v>14.858293529999999</v>
      </c>
    </row>
    <row r="13569" spans="1:8">
      <c r="A13569" s="23">
        <v>13566</v>
      </c>
      <c r="B13569" s="23">
        <v>2500</v>
      </c>
      <c r="C13569" s="23">
        <v>0.9</v>
      </c>
      <c r="D13569" s="23">
        <v>10</v>
      </c>
      <c r="E13569" s="23">
        <v>20</v>
      </c>
      <c r="F13569" s="23">
        <v>60</v>
      </c>
      <c r="G13569" s="23">
        <v>0</v>
      </c>
      <c r="H13569" s="25">
        <v>16.656579969999999</v>
      </c>
    </row>
    <row r="13570" spans="1:8">
      <c r="A13570" s="23">
        <v>13567</v>
      </c>
      <c r="B13570" s="23">
        <v>2500</v>
      </c>
      <c r="C13570" s="23">
        <v>0.9</v>
      </c>
      <c r="D13570" s="23">
        <v>10</v>
      </c>
      <c r="E13570" s="23">
        <v>20</v>
      </c>
      <c r="F13570" s="23">
        <v>60</v>
      </c>
      <c r="G13570" s="23">
        <v>5</v>
      </c>
      <c r="H13570" s="25">
        <v>15.331359859999999</v>
      </c>
    </row>
    <row r="13571" spans="1:8">
      <c r="A13571" s="23">
        <v>13568</v>
      </c>
      <c r="B13571" s="23">
        <v>2500</v>
      </c>
      <c r="C13571" s="23">
        <v>0.9</v>
      </c>
      <c r="D13571" s="23">
        <v>10</v>
      </c>
      <c r="E13571" s="23">
        <v>20</v>
      </c>
      <c r="F13571" s="23">
        <v>60</v>
      </c>
      <c r="G13571" s="23">
        <v>10</v>
      </c>
      <c r="H13571" s="25">
        <v>14.79822731</v>
      </c>
    </row>
    <row r="13572" spans="1:8">
      <c r="A13572" s="23">
        <v>13569</v>
      </c>
      <c r="B13572" s="23">
        <v>2500</v>
      </c>
      <c r="C13572" s="23">
        <v>0.9</v>
      </c>
      <c r="D13572" s="23">
        <v>10</v>
      </c>
      <c r="E13572" s="23">
        <v>20</v>
      </c>
      <c r="F13572" s="23">
        <v>60</v>
      </c>
      <c r="G13572" s="23">
        <v>40</v>
      </c>
      <c r="H13572" s="25">
        <v>13.70343971</v>
      </c>
    </row>
    <row r="13573" spans="1:8">
      <c r="A13573" s="23">
        <v>13570</v>
      </c>
      <c r="B13573" s="23">
        <v>2500</v>
      </c>
      <c r="C13573" s="23">
        <v>0.9</v>
      </c>
      <c r="D13573" s="23">
        <v>10</v>
      </c>
      <c r="E13573" s="23">
        <v>20</v>
      </c>
      <c r="F13573" s="23">
        <v>60</v>
      </c>
      <c r="G13573" s="23">
        <v>70</v>
      </c>
      <c r="H13573" s="25">
        <v>13.01001072</v>
      </c>
    </row>
    <row r="13574" spans="1:8">
      <c r="A13574" s="23">
        <v>13571</v>
      </c>
      <c r="B13574" s="23">
        <v>2500</v>
      </c>
      <c r="C13574" s="23">
        <v>0.9</v>
      </c>
      <c r="D13574" s="23">
        <v>10</v>
      </c>
      <c r="E13574" s="23">
        <v>20</v>
      </c>
      <c r="F13574" s="23">
        <v>60</v>
      </c>
      <c r="G13574" s="23">
        <v>100</v>
      </c>
      <c r="H13574" s="25">
        <v>12.427402499999999</v>
      </c>
    </row>
    <row r="13575" spans="1:8">
      <c r="A13575" s="23">
        <v>13572</v>
      </c>
      <c r="B13575" s="23">
        <v>2500</v>
      </c>
      <c r="C13575" s="23">
        <v>0.9</v>
      </c>
      <c r="D13575" s="23">
        <v>10</v>
      </c>
      <c r="E13575" s="23">
        <v>50</v>
      </c>
      <c r="F13575" s="23">
        <v>0</v>
      </c>
      <c r="G13575" s="23">
        <v>0</v>
      </c>
      <c r="H13575" s="25">
        <v>29.01010132</v>
      </c>
    </row>
    <row r="13576" spans="1:8">
      <c r="A13576" s="23">
        <v>13573</v>
      </c>
      <c r="B13576" s="23">
        <v>2500</v>
      </c>
      <c r="C13576" s="23">
        <v>0.9</v>
      </c>
      <c r="D13576" s="23">
        <v>10</v>
      </c>
      <c r="E13576" s="23">
        <v>50</v>
      </c>
      <c r="F13576" s="23">
        <v>0</v>
      </c>
      <c r="G13576" s="23">
        <v>5</v>
      </c>
      <c r="H13576" s="25">
        <v>27.043760299999999</v>
      </c>
    </row>
    <row r="13577" spans="1:8">
      <c r="A13577" s="23">
        <v>13574</v>
      </c>
      <c r="B13577" s="23">
        <v>2500</v>
      </c>
      <c r="C13577" s="23">
        <v>0.9</v>
      </c>
      <c r="D13577" s="23">
        <v>10</v>
      </c>
      <c r="E13577" s="23">
        <v>50</v>
      </c>
      <c r="F13577" s="23">
        <v>0</v>
      </c>
      <c r="G13577" s="23">
        <v>10</v>
      </c>
      <c r="H13577" s="25">
        <v>25.97237015</v>
      </c>
    </row>
    <row r="13578" spans="1:8">
      <c r="A13578" s="23">
        <v>13575</v>
      </c>
      <c r="B13578" s="23">
        <v>2500</v>
      </c>
      <c r="C13578" s="23">
        <v>0.9</v>
      </c>
      <c r="D13578" s="23">
        <v>10</v>
      </c>
      <c r="E13578" s="23">
        <v>50</v>
      </c>
      <c r="F13578" s="23">
        <v>0</v>
      </c>
      <c r="G13578" s="23">
        <v>40</v>
      </c>
      <c r="H13578" s="25">
        <v>23.532241819999999</v>
      </c>
    </row>
    <row r="13579" spans="1:8">
      <c r="A13579" s="23">
        <v>13576</v>
      </c>
      <c r="B13579" s="23">
        <v>2500</v>
      </c>
      <c r="C13579" s="23">
        <v>0.9</v>
      </c>
      <c r="D13579" s="23">
        <v>10</v>
      </c>
      <c r="E13579" s="23">
        <v>50</v>
      </c>
      <c r="F13579" s="23">
        <v>0</v>
      </c>
      <c r="G13579" s="23">
        <v>70</v>
      </c>
      <c r="H13579" s="25">
        <v>22.039842610000001</v>
      </c>
    </row>
    <row r="13580" spans="1:8">
      <c r="A13580" s="23">
        <v>13577</v>
      </c>
      <c r="B13580" s="23">
        <v>2500</v>
      </c>
      <c r="C13580" s="23">
        <v>0.9</v>
      </c>
      <c r="D13580" s="23">
        <v>10</v>
      </c>
      <c r="E13580" s="23">
        <v>50</v>
      </c>
      <c r="F13580" s="23">
        <v>0</v>
      </c>
      <c r="G13580" s="23">
        <v>100</v>
      </c>
      <c r="H13580" s="25">
        <v>20.777711870000001</v>
      </c>
    </row>
    <row r="13581" spans="1:8">
      <c r="A13581" s="23">
        <v>13578</v>
      </c>
      <c r="B13581" s="23">
        <v>2500</v>
      </c>
      <c r="C13581" s="23">
        <v>0.9</v>
      </c>
      <c r="D13581" s="23">
        <v>10</v>
      </c>
      <c r="E13581" s="23">
        <v>50</v>
      </c>
      <c r="F13581" s="23">
        <v>30</v>
      </c>
      <c r="G13581" s="23">
        <v>0</v>
      </c>
      <c r="H13581" s="25">
        <v>27.651548389999999</v>
      </c>
    </row>
    <row r="13582" spans="1:8">
      <c r="A13582" s="23">
        <v>13579</v>
      </c>
      <c r="B13582" s="23">
        <v>2500</v>
      </c>
      <c r="C13582" s="23">
        <v>0.9</v>
      </c>
      <c r="D13582" s="23">
        <v>10</v>
      </c>
      <c r="E13582" s="23">
        <v>50</v>
      </c>
      <c r="F13582" s="23">
        <v>30</v>
      </c>
      <c r="G13582" s="23">
        <v>5</v>
      </c>
      <c r="H13582" s="25">
        <v>25.66932297</v>
      </c>
    </row>
    <row r="13583" spans="1:8">
      <c r="A13583" s="23">
        <v>13580</v>
      </c>
      <c r="B13583" s="23">
        <v>2500</v>
      </c>
      <c r="C13583" s="23">
        <v>0.9</v>
      </c>
      <c r="D13583" s="23">
        <v>10</v>
      </c>
      <c r="E13583" s="23">
        <v>50</v>
      </c>
      <c r="F13583" s="23">
        <v>30</v>
      </c>
      <c r="G13583" s="23">
        <v>10</v>
      </c>
      <c r="H13583" s="25">
        <v>24.637994769999999</v>
      </c>
    </row>
    <row r="13584" spans="1:8">
      <c r="A13584" s="23">
        <v>13581</v>
      </c>
      <c r="B13584" s="23">
        <v>2500</v>
      </c>
      <c r="C13584" s="23">
        <v>0.9</v>
      </c>
      <c r="D13584" s="23">
        <v>10</v>
      </c>
      <c r="E13584" s="23">
        <v>50</v>
      </c>
      <c r="F13584" s="23">
        <v>30</v>
      </c>
      <c r="G13584" s="23">
        <v>40</v>
      </c>
      <c r="H13584" s="25">
        <v>22.257968900000002</v>
      </c>
    </row>
    <row r="13585" spans="1:8">
      <c r="A13585" s="23">
        <v>13582</v>
      </c>
      <c r="B13585" s="23">
        <v>2500</v>
      </c>
      <c r="C13585" s="23">
        <v>0.9</v>
      </c>
      <c r="D13585" s="23">
        <v>10</v>
      </c>
      <c r="E13585" s="23">
        <v>50</v>
      </c>
      <c r="F13585" s="23">
        <v>30</v>
      </c>
      <c r="G13585" s="23">
        <v>70</v>
      </c>
      <c r="H13585" s="25">
        <v>20.8114624</v>
      </c>
    </row>
    <row r="13586" spans="1:8">
      <c r="A13586" s="23">
        <v>13583</v>
      </c>
      <c r="B13586" s="23">
        <v>2500</v>
      </c>
      <c r="C13586" s="23">
        <v>0.9</v>
      </c>
      <c r="D13586" s="23">
        <v>10</v>
      </c>
      <c r="E13586" s="23">
        <v>50</v>
      </c>
      <c r="F13586" s="23">
        <v>30</v>
      </c>
      <c r="G13586" s="23">
        <v>100</v>
      </c>
      <c r="H13586" s="25">
        <v>19.583999630000001</v>
      </c>
    </row>
    <row r="13587" spans="1:8">
      <c r="A13587" s="23">
        <v>13584</v>
      </c>
      <c r="B13587" s="23">
        <v>2500</v>
      </c>
      <c r="C13587" s="23">
        <v>0.9</v>
      </c>
      <c r="D13587" s="23">
        <v>10</v>
      </c>
      <c r="E13587" s="23">
        <v>50</v>
      </c>
      <c r="F13587" s="23">
        <v>60</v>
      </c>
      <c r="G13587" s="23">
        <v>0</v>
      </c>
      <c r="H13587" s="25">
        <v>22.767562869999999</v>
      </c>
    </row>
    <row r="13588" spans="1:8">
      <c r="A13588" s="23">
        <v>13585</v>
      </c>
      <c r="B13588" s="23">
        <v>2500</v>
      </c>
      <c r="C13588" s="23">
        <v>0.9</v>
      </c>
      <c r="D13588" s="23">
        <v>10</v>
      </c>
      <c r="E13588" s="23">
        <v>50</v>
      </c>
      <c r="F13588" s="23">
        <v>60</v>
      </c>
      <c r="G13588" s="23">
        <v>5</v>
      </c>
      <c r="H13588" s="25">
        <v>20.591390610000001</v>
      </c>
    </row>
    <row r="13589" spans="1:8">
      <c r="A13589" s="23">
        <v>13586</v>
      </c>
      <c r="B13589" s="23">
        <v>2500</v>
      </c>
      <c r="C13589" s="23">
        <v>0.9</v>
      </c>
      <c r="D13589" s="23">
        <v>10</v>
      </c>
      <c r="E13589" s="23">
        <v>50</v>
      </c>
      <c r="F13589" s="23">
        <v>60</v>
      </c>
      <c r="G13589" s="23">
        <v>10</v>
      </c>
      <c r="H13589" s="25">
        <v>19.669313429999999</v>
      </c>
    </row>
    <row r="13590" spans="1:8">
      <c r="A13590" s="23">
        <v>13587</v>
      </c>
      <c r="B13590" s="23">
        <v>2500</v>
      </c>
      <c r="C13590" s="23">
        <v>0.9</v>
      </c>
      <c r="D13590" s="23">
        <v>10</v>
      </c>
      <c r="E13590" s="23">
        <v>50</v>
      </c>
      <c r="F13590" s="23">
        <v>60</v>
      </c>
      <c r="G13590" s="23">
        <v>40</v>
      </c>
      <c r="H13590" s="25">
        <v>17.672502519999998</v>
      </c>
    </row>
    <row r="13591" spans="1:8">
      <c r="A13591" s="23">
        <v>13588</v>
      </c>
      <c r="B13591" s="23">
        <v>2500</v>
      </c>
      <c r="C13591" s="23">
        <v>0.9</v>
      </c>
      <c r="D13591" s="23">
        <v>10</v>
      </c>
      <c r="E13591" s="23">
        <v>50</v>
      </c>
      <c r="F13591" s="23">
        <v>60</v>
      </c>
      <c r="G13591" s="23">
        <v>70</v>
      </c>
      <c r="H13591" s="25">
        <v>16.441299440000002</v>
      </c>
    </row>
    <row r="13592" spans="1:8">
      <c r="A13592" s="23">
        <v>13589</v>
      </c>
      <c r="B13592" s="23">
        <v>2500</v>
      </c>
      <c r="C13592" s="23">
        <v>0.9</v>
      </c>
      <c r="D13592" s="23">
        <v>10</v>
      </c>
      <c r="E13592" s="23">
        <v>50</v>
      </c>
      <c r="F13592" s="23">
        <v>60</v>
      </c>
      <c r="G13592" s="23">
        <v>100</v>
      </c>
      <c r="H13592" s="25">
        <v>15.445322040000001</v>
      </c>
    </row>
    <row r="13593" spans="1:8">
      <c r="A13593" s="23">
        <v>13590</v>
      </c>
      <c r="B13593" s="23">
        <v>2500</v>
      </c>
      <c r="C13593" s="23">
        <v>0.9</v>
      </c>
      <c r="D13593" s="23">
        <v>50</v>
      </c>
      <c r="E13593" s="23">
        <v>1</v>
      </c>
      <c r="F13593" s="23">
        <v>0</v>
      </c>
      <c r="G13593" s="23">
        <v>0</v>
      </c>
      <c r="H13593" s="25">
        <v>5.0329647059999996</v>
      </c>
    </row>
    <row r="13594" spans="1:8">
      <c r="A13594" s="23">
        <v>13591</v>
      </c>
      <c r="B13594" s="23">
        <v>2500</v>
      </c>
      <c r="C13594" s="23">
        <v>0.9</v>
      </c>
      <c r="D13594" s="23">
        <v>50</v>
      </c>
      <c r="E13594" s="23">
        <v>1</v>
      </c>
      <c r="F13594" s="23">
        <v>0</v>
      </c>
      <c r="G13594" s="23">
        <v>5</v>
      </c>
      <c r="H13594" s="25">
        <v>4.6940159799999996</v>
      </c>
    </row>
    <row r="13595" spans="1:8">
      <c r="A13595" s="23">
        <v>13592</v>
      </c>
      <c r="B13595" s="23">
        <v>2500</v>
      </c>
      <c r="C13595" s="23">
        <v>0.9</v>
      </c>
      <c r="D13595" s="23">
        <v>50</v>
      </c>
      <c r="E13595" s="23">
        <v>1</v>
      </c>
      <c r="F13595" s="23">
        <v>0</v>
      </c>
      <c r="G13595" s="23">
        <v>10</v>
      </c>
      <c r="H13595" s="25">
        <v>4.6781988139999999</v>
      </c>
    </row>
    <row r="13596" spans="1:8">
      <c r="A13596" s="23">
        <v>13593</v>
      </c>
      <c r="B13596" s="23">
        <v>2500</v>
      </c>
      <c r="C13596" s="23">
        <v>0.9</v>
      </c>
      <c r="D13596" s="23">
        <v>50</v>
      </c>
      <c r="E13596" s="23">
        <v>1</v>
      </c>
      <c r="F13596" s="23">
        <v>0</v>
      </c>
      <c r="G13596" s="23">
        <v>40</v>
      </c>
      <c r="H13596" s="25">
        <v>4.6508922579999998</v>
      </c>
    </row>
    <row r="13597" spans="1:8">
      <c r="A13597" s="23">
        <v>13594</v>
      </c>
      <c r="B13597" s="23">
        <v>2500</v>
      </c>
      <c r="C13597" s="23">
        <v>0.9</v>
      </c>
      <c r="D13597" s="23">
        <v>50</v>
      </c>
      <c r="E13597" s="23">
        <v>1</v>
      </c>
      <c r="F13597" s="23">
        <v>0</v>
      </c>
      <c r="G13597" s="23">
        <v>70</v>
      </c>
      <c r="H13597" s="25">
        <v>4.6329603199999996</v>
      </c>
    </row>
    <row r="13598" spans="1:8">
      <c r="A13598" s="23">
        <v>13595</v>
      </c>
      <c r="B13598" s="23">
        <v>2500</v>
      </c>
      <c r="C13598" s="23">
        <v>0.9</v>
      </c>
      <c r="D13598" s="23">
        <v>50</v>
      </c>
      <c r="E13598" s="23">
        <v>1</v>
      </c>
      <c r="F13598" s="23">
        <v>0</v>
      </c>
      <c r="G13598" s="23">
        <v>100</v>
      </c>
      <c r="H13598" s="25">
        <v>4.6161541939999999</v>
      </c>
    </row>
    <row r="13599" spans="1:8">
      <c r="A13599" s="23">
        <v>13596</v>
      </c>
      <c r="B13599" s="23">
        <v>2500</v>
      </c>
      <c r="C13599" s="23">
        <v>0.9</v>
      </c>
      <c r="D13599" s="23">
        <v>50</v>
      </c>
      <c r="E13599" s="23">
        <v>1</v>
      </c>
      <c r="F13599" s="23">
        <v>30</v>
      </c>
      <c r="G13599" s="23">
        <v>0</v>
      </c>
      <c r="H13599" s="25">
        <v>5.022003174</v>
      </c>
    </row>
    <row r="13600" spans="1:8">
      <c r="A13600" s="23">
        <v>13597</v>
      </c>
      <c r="B13600" s="23">
        <v>2500</v>
      </c>
      <c r="C13600" s="23">
        <v>0.9</v>
      </c>
      <c r="D13600" s="23">
        <v>50</v>
      </c>
      <c r="E13600" s="23">
        <v>1</v>
      </c>
      <c r="F13600" s="23">
        <v>30</v>
      </c>
      <c r="G13600" s="23">
        <v>5</v>
      </c>
      <c r="H13600" s="25">
        <v>4.6727652549999998</v>
      </c>
    </row>
    <row r="13601" spans="1:8">
      <c r="A13601" s="23">
        <v>13598</v>
      </c>
      <c r="B13601" s="23">
        <v>2500</v>
      </c>
      <c r="C13601" s="23">
        <v>0.9</v>
      </c>
      <c r="D13601" s="23">
        <v>50</v>
      </c>
      <c r="E13601" s="23">
        <v>1</v>
      </c>
      <c r="F13601" s="23">
        <v>30</v>
      </c>
      <c r="G13601" s="23">
        <v>10</v>
      </c>
      <c r="H13601" s="25">
        <v>4.654821396</v>
      </c>
    </row>
    <row r="13602" spans="1:8">
      <c r="A13602" s="23">
        <v>13599</v>
      </c>
      <c r="B13602" s="23">
        <v>2500</v>
      </c>
      <c r="C13602" s="23">
        <v>0.9</v>
      </c>
      <c r="D13602" s="23">
        <v>50</v>
      </c>
      <c r="E13602" s="23">
        <v>1</v>
      </c>
      <c r="F13602" s="23">
        <v>30</v>
      </c>
      <c r="G13602" s="23">
        <v>40</v>
      </c>
      <c r="H13602" s="25">
        <v>4.6230607030000002</v>
      </c>
    </row>
    <row r="13603" spans="1:8">
      <c r="A13603" s="23">
        <v>13600</v>
      </c>
      <c r="B13603" s="23">
        <v>2500</v>
      </c>
      <c r="C13603" s="23">
        <v>0.9</v>
      </c>
      <c r="D13603" s="23">
        <v>50</v>
      </c>
      <c r="E13603" s="23">
        <v>1</v>
      </c>
      <c r="F13603" s="23">
        <v>30</v>
      </c>
      <c r="G13603" s="23">
        <v>70</v>
      </c>
      <c r="H13603" s="25">
        <v>4.6020817760000003</v>
      </c>
    </row>
    <row r="13604" spans="1:8">
      <c r="A13604" s="23">
        <v>13601</v>
      </c>
      <c r="B13604" s="23">
        <v>2500</v>
      </c>
      <c r="C13604" s="23">
        <v>0.9</v>
      </c>
      <c r="D13604" s="23">
        <v>50</v>
      </c>
      <c r="E13604" s="23">
        <v>1</v>
      </c>
      <c r="F13604" s="23">
        <v>30</v>
      </c>
      <c r="G13604" s="23">
        <v>100</v>
      </c>
      <c r="H13604" s="25">
        <v>4.5827465060000003</v>
      </c>
    </row>
    <row r="13605" spans="1:8">
      <c r="A13605" s="23">
        <v>13602</v>
      </c>
      <c r="B13605" s="23">
        <v>2500</v>
      </c>
      <c r="C13605" s="23">
        <v>0.9</v>
      </c>
      <c r="D13605" s="23">
        <v>50</v>
      </c>
      <c r="E13605" s="23">
        <v>1</v>
      </c>
      <c r="F13605" s="23">
        <v>60</v>
      </c>
      <c r="G13605" s="23">
        <v>0</v>
      </c>
      <c r="H13605" s="25">
        <v>4.9667196269999998</v>
      </c>
    </row>
    <row r="13606" spans="1:8">
      <c r="A13606" s="23">
        <v>13603</v>
      </c>
      <c r="B13606" s="23">
        <v>2500</v>
      </c>
      <c r="C13606" s="23">
        <v>0.9</v>
      </c>
      <c r="D13606" s="23">
        <v>50</v>
      </c>
      <c r="E13606" s="23">
        <v>1</v>
      </c>
      <c r="F13606" s="23">
        <v>60</v>
      </c>
      <c r="G13606" s="23">
        <v>5</v>
      </c>
      <c r="H13606" s="25">
        <v>4.5698304179999996</v>
      </c>
    </row>
    <row r="13607" spans="1:8">
      <c r="A13607" s="23">
        <v>13604</v>
      </c>
      <c r="B13607" s="23">
        <v>2500</v>
      </c>
      <c r="C13607" s="23">
        <v>0.9</v>
      </c>
      <c r="D13607" s="23">
        <v>50</v>
      </c>
      <c r="E13607" s="23">
        <v>1</v>
      </c>
      <c r="F13607" s="23">
        <v>60</v>
      </c>
      <c r="G13607" s="23">
        <v>10</v>
      </c>
      <c r="H13607" s="25">
        <v>4.5392436979999999</v>
      </c>
    </row>
    <row r="13608" spans="1:8">
      <c r="A13608" s="23">
        <v>13605</v>
      </c>
      <c r="B13608" s="23">
        <v>2500</v>
      </c>
      <c r="C13608" s="23">
        <v>0.9</v>
      </c>
      <c r="D13608" s="23">
        <v>50</v>
      </c>
      <c r="E13608" s="23">
        <v>1</v>
      </c>
      <c r="F13608" s="23">
        <v>60</v>
      </c>
      <c r="G13608" s="23">
        <v>40</v>
      </c>
      <c r="H13608" s="25">
        <v>4.475028515</v>
      </c>
    </row>
    <row r="13609" spans="1:8">
      <c r="A13609" s="23">
        <v>13606</v>
      </c>
      <c r="B13609" s="23">
        <v>2500</v>
      </c>
      <c r="C13609" s="23">
        <v>0.9</v>
      </c>
      <c r="D13609" s="23">
        <v>50</v>
      </c>
      <c r="E13609" s="23">
        <v>1</v>
      </c>
      <c r="F13609" s="23">
        <v>60</v>
      </c>
      <c r="G13609" s="23">
        <v>70</v>
      </c>
      <c r="H13609" s="25">
        <v>4.4322080609999999</v>
      </c>
    </row>
    <row r="13610" spans="1:8">
      <c r="A13610" s="23">
        <v>13607</v>
      </c>
      <c r="B13610" s="23">
        <v>2500</v>
      </c>
      <c r="C13610" s="23">
        <v>0.9</v>
      </c>
      <c r="D13610" s="23">
        <v>50</v>
      </c>
      <c r="E13610" s="23">
        <v>1</v>
      </c>
      <c r="F13610" s="23">
        <v>60</v>
      </c>
      <c r="G13610" s="23">
        <v>100</v>
      </c>
      <c r="H13610" s="25">
        <v>4.394760132</v>
      </c>
    </row>
    <row r="13611" spans="1:8">
      <c r="A13611" s="23">
        <v>13608</v>
      </c>
      <c r="B13611" s="23">
        <v>2500</v>
      </c>
      <c r="C13611" s="23">
        <v>0.9</v>
      </c>
      <c r="D13611" s="23">
        <v>50</v>
      </c>
      <c r="E13611" s="23">
        <v>5</v>
      </c>
      <c r="F13611" s="23">
        <v>0</v>
      </c>
      <c r="G13611" s="23">
        <v>0</v>
      </c>
      <c r="H13611" s="25">
        <v>19.933740619999998</v>
      </c>
    </row>
    <row r="13612" spans="1:8">
      <c r="A13612" s="23">
        <v>13609</v>
      </c>
      <c r="B13612" s="23">
        <v>2500</v>
      </c>
      <c r="C13612" s="23">
        <v>0.9</v>
      </c>
      <c r="D13612" s="23">
        <v>50</v>
      </c>
      <c r="E13612" s="23">
        <v>5</v>
      </c>
      <c r="F13612" s="23">
        <v>0</v>
      </c>
      <c r="G13612" s="23">
        <v>5</v>
      </c>
      <c r="H13612" s="25">
        <v>18.995906829999999</v>
      </c>
    </row>
    <row r="13613" spans="1:8">
      <c r="A13613" s="23">
        <v>13610</v>
      </c>
      <c r="B13613" s="23">
        <v>2500</v>
      </c>
      <c r="C13613" s="23">
        <v>0.9</v>
      </c>
      <c r="D13613" s="23">
        <v>50</v>
      </c>
      <c r="E13613" s="23">
        <v>5</v>
      </c>
      <c r="F13613" s="23">
        <v>0</v>
      </c>
      <c r="G13613" s="23">
        <v>10</v>
      </c>
      <c r="H13613" s="25">
        <v>18.526659009999999</v>
      </c>
    </row>
    <row r="13614" spans="1:8">
      <c r="A13614" s="23">
        <v>13611</v>
      </c>
      <c r="B13614" s="23">
        <v>2500</v>
      </c>
      <c r="C13614" s="23">
        <v>0.9</v>
      </c>
      <c r="D13614" s="23">
        <v>50</v>
      </c>
      <c r="E13614" s="23">
        <v>5</v>
      </c>
      <c r="F13614" s="23">
        <v>0</v>
      </c>
      <c r="G13614" s="23">
        <v>40</v>
      </c>
      <c r="H13614" s="25">
        <v>17.433746339999999</v>
      </c>
    </row>
    <row r="13615" spans="1:8">
      <c r="A13615" s="23">
        <v>13612</v>
      </c>
      <c r="B13615" s="23">
        <v>2500</v>
      </c>
      <c r="C13615" s="23">
        <v>0.9</v>
      </c>
      <c r="D13615" s="23">
        <v>50</v>
      </c>
      <c r="E13615" s="23">
        <v>5</v>
      </c>
      <c r="F13615" s="23">
        <v>0</v>
      </c>
      <c r="G13615" s="23">
        <v>70</v>
      </c>
      <c r="H13615" s="25">
        <v>16.716367720000001</v>
      </c>
    </row>
    <row r="13616" spans="1:8">
      <c r="A13616" s="23">
        <v>13613</v>
      </c>
      <c r="B13616" s="23">
        <v>2500</v>
      </c>
      <c r="C13616" s="23">
        <v>0.9</v>
      </c>
      <c r="D13616" s="23">
        <v>50</v>
      </c>
      <c r="E13616" s="23">
        <v>5</v>
      </c>
      <c r="F13616" s="23">
        <v>0</v>
      </c>
      <c r="G13616" s="23">
        <v>100</v>
      </c>
      <c r="H13616" s="25">
        <v>16.07999611</v>
      </c>
    </row>
    <row r="13617" spans="1:8">
      <c r="A13617" s="23">
        <v>13614</v>
      </c>
      <c r="B13617" s="23">
        <v>2500</v>
      </c>
      <c r="C13617" s="23">
        <v>0.9</v>
      </c>
      <c r="D13617" s="23">
        <v>50</v>
      </c>
      <c r="E13617" s="23">
        <v>5</v>
      </c>
      <c r="F13617" s="23">
        <v>30</v>
      </c>
      <c r="G13617" s="23">
        <v>0</v>
      </c>
      <c r="H13617" s="25">
        <v>19.40793991</v>
      </c>
    </row>
    <row r="13618" spans="1:8">
      <c r="A13618" s="23">
        <v>13615</v>
      </c>
      <c r="B13618" s="23">
        <v>2500</v>
      </c>
      <c r="C13618" s="23">
        <v>0.9</v>
      </c>
      <c r="D13618" s="23">
        <v>50</v>
      </c>
      <c r="E13618" s="23">
        <v>5</v>
      </c>
      <c r="F13618" s="23">
        <v>30</v>
      </c>
      <c r="G13618" s="23">
        <v>5</v>
      </c>
      <c r="H13618" s="25">
        <v>18.434686660000001</v>
      </c>
    </row>
    <row r="13619" spans="1:8">
      <c r="A13619" s="23">
        <v>13616</v>
      </c>
      <c r="B13619" s="23">
        <v>2500</v>
      </c>
      <c r="C13619" s="23">
        <v>0.9</v>
      </c>
      <c r="D13619" s="23">
        <v>50</v>
      </c>
      <c r="E13619" s="23">
        <v>5</v>
      </c>
      <c r="F13619" s="23">
        <v>30</v>
      </c>
      <c r="G13619" s="23">
        <v>10</v>
      </c>
      <c r="H13619" s="25">
        <v>17.921297070000001</v>
      </c>
    </row>
    <row r="13620" spans="1:8">
      <c r="A13620" s="23">
        <v>13617</v>
      </c>
      <c r="B13620" s="23">
        <v>2500</v>
      </c>
      <c r="C13620" s="23">
        <v>0.9</v>
      </c>
      <c r="D13620" s="23">
        <v>50</v>
      </c>
      <c r="E13620" s="23">
        <v>5</v>
      </c>
      <c r="F13620" s="23">
        <v>30</v>
      </c>
      <c r="G13620" s="23">
        <v>40</v>
      </c>
      <c r="H13620" s="25">
        <v>16.806674959999999</v>
      </c>
    </row>
    <row r="13621" spans="1:8">
      <c r="A13621" s="23">
        <v>13618</v>
      </c>
      <c r="B13621" s="23">
        <v>2500</v>
      </c>
      <c r="C13621" s="23">
        <v>0.9</v>
      </c>
      <c r="D13621" s="23">
        <v>50</v>
      </c>
      <c r="E13621" s="23">
        <v>5</v>
      </c>
      <c r="F13621" s="23">
        <v>30</v>
      </c>
      <c r="G13621" s="23">
        <v>70</v>
      </c>
      <c r="H13621" s="25">
        <v>16.069272999999999</v>
      </c>
    </row>
    <row r="13622" spans="1:8">
      <c r="A13622" s="23">
        <v>13619</v>
      </c>
      <c r="B13622" s="23">
        <v>2500</v>
      </c>
      <c r="C13622" s="23">
        <v>0.9</v>
      </c>
      <c r="D13622" s="23">
        <v>50</v>
      </c>
      <c r="E13622" s="23">
        <v>5</v>
      </c>
      <c r="F13622" s="23">
        <v>30</v>
      </c>
      <c r="G13622" s="23">
        <v>100</v>
      </c>
      <c r="H13622" s="25">
        <v>15.42674637</v>
      </c>
    </row>
    <row r="13623" spans="1:8">
      <c r="A13623" s="23">
        <v>13620</v>
      </c>
      <c r="B13623" s="23">
        <v>2500</v>
      </c>
      <c r="C13623" s="23">
        <v>0.9</v>
      </c>
      <c r="D13623" s="23">
        <v>50</v>
      </c>
      <c r="E13623" s="23">
        <v>5</v>
      </c>
      <c r="F13623" s="23">
        <v>60</v>
      </c>
      <c r="G13623" s="23">
        <v>0</v>
      </c>
      <c r="H13623" s="25">
        <v>17.256229399999999</v>
      </c>
    </row>
    <row r="13624" spans="1:8">
      <c r="A13624" s="23">
        <v>13621</v>
      </c>
      <c r="B13624" s="23">
        <v>2500</v>
      </c>
      <c r="C13624" s="23">
        <v>0.9</v>
      </c>
      <c r="D13624" s="23">
        <v>50</v>
      </c>
      <c r="E13624" s="23">
        <v>5</v>
      </c>
      <c r="F13624" s="23">
        <v>60</v>
      </c>
      <c r="G13624" s="23">
        <v>5</v>
      </c>
      <c r="H13624" s="25">
        <v>15.92341328</v>
      </c>
    </row>
    <row r="13625" spans="1:8">
      <c r="A13625" s="23">
        <v>13622</v>
      </c>
      <c r="B13625" s="23">
        <v>2500</v>
      </c>
      <c r="C13625" s="23">
        <v>0.9</v>
      </c>
      <c r="D13625" s="23">
        <v>50</v>
      </c>
      <c r="E13625" s="23">
        <v>5</v>
      </c>
      <c r="F13625" s="23">
        <v>60</v>
      </c>
      <c r="G13625" s="23">
        <v>10</v>
      </c>
      <c r="H13625" s="25">
        <v>15.38004303</v>
      </c>
    </row>
    <row r="13626" spans="1:8">
      <c r="A13626" s="23">
        <v>13623</v>
      </c>
      <c r="B13626" s="23">
        <v>2500</v>
      </c>
      <c r="C13626" s="23">
        <v>0.9</v>
      </c>
      <c r="D13626" s="23">
        <v>50</v>
      </c>
      <c r="E13626" s="23">
        <v>5</v>
      </c>
      <c r="F13626" s="23">
        <v>60</v>
      </c>
      <c r="G13626" s="23">
        <v>40</v>
      </c>
      <c r="H13626" s="25">
        <v>14.23959732</v>
      </c>
    </row>
    <row r="13627" spans="1:8">
      <c r="A13627" s="23">
        <v>13624</v>
      </c>
      <c r="B13627" s="23">
        <v>2500</v>
      </c>
      <c r="C13627" s="23">
        <v>0.9</v>
      </c>
      <c r="D13627" s="23">
        <v>50</v>
      </c>
      <c r="E13627" s="23">
        <v>5</v>
      </c>
      <c r="F13627" s="23">
        <v>60</v>
      </c>
      <c r="G13627" s="23">
        <v>70</v>
      </c>
      <c r="H13627" s="25">
        <v>13.50026989</v>
      </c>
    </row>
    <row r="13628" spans="1:8">
      <c r="A13628" s="23">
        <v>13625</v>
      </c>
      <c r="B13628" s="23">
        <v>2500</v>
      </c>
      <c r="C13628" s="23">
        <v>0.9</v>
      </c>
      <c r="D13628" s="23">
        <v>50</v>
      </c>
      <c r="E13628" s="23">
        <v>5</v>
      </c>
      <c r="F13628" s="23">
        <v>60</v>
      </c>
      <c r="G13628" s="23">
        <v>100</v>
      </c>
      <c r="H13628" s="25">
        <v>12.89175129</v>
      </c>
    </row>
    <row r="13629" spans="1:8">
      <c r="A13629" s="23">
        <v>13626</v>
      </c>
      <c r="B13629" s="23">
        <v>2500</v>
      </c>
      <c r="C13629" s="23">
        <v>0.9</v>
      </c>
      <c r="D13629" s="23">
        <v>50</v>
      </c>
      <c r="E13629" s="23">
        <v>10</v>
      </c>
      <c r="F13629" s="23">
        <v>0</v>
      </c>
      <c r="G13629" s="23">
        <v>0</v>
      </c>
      <c r="H13629" s="25">
        <v>27.906723020000001</v>
      </c>
    </row>
    <row r="13630" spans="1:8">
      <c r="A13630" s="23">
        <v>13627</v>
      </c>
      <c r="B13630" s="23">
        <v>2500</v>
      </c>
      <c r="C13630" s="23">
        <v>0.9</v>
      </c>
      <c r="D13630" s="23">
        <v>50</v>
      </c>
      <c r="E13630" s="23">
        <v>10</v>
      </c>
      <c r="F13630" s="23">
        <v>0</v>
      </c>
      <c r="G13630" s="23">
        <v>5</v>
      </c>
      <c r="H13630" s="25">
        <v>26.131881709999998</v>
      </c>
    </row>
    <row r="13631" spans="1:8">
      <c r="A13631" s="23">
        <v>13628</v>
      </c>
      <c r="B13631" s="23">
        <v>2500</v>
      </c>
      <c r="C13631" s="23">
        <v>0.9</v>
      </c>
      <c r="D13631" s="23">
        <v>50</v>
      </c>
      <c r="E13631" s="23">
        <v>10</v>
      </c>
      <c r="F13631" s="23">
        <v>0</v>
      </c>
      <c r="G13631" s="23">
        <v>10</v>
      </c>
      <c r="H13631" s="25">
        <v>25.15993881</v>
      </c>
    </row>
    <row r="13632" spans="1:8">
      <c r="A13632" s="23">
        <v>13629</v>
      </c>
      <c r="B13632" s="23">
        <v>2500</v>
      </c>
      <c r="C13632" s="23">
        <v>0.9</v>
      </c>
      <c r="D13632" s="23">
        <v>50</v>
      </c>
      <c r="E13632" s="23">
        <v>10</v>
      </c>
      <c r="F13632" s="23">
        <v>0</v>
      </c>
      <c r="G13632" s="23">
        <v>40</v>
      </c>
      <c r="H13632" s="25">
        <v>22.93892288</v>
      </c>
    </row>
    <row r="13633" spans="1:8">
      <c r="A13633" s="23">
        <v>13630</v>
      </c>
      <c r="B13633" s="23">
        <v>2500</v>
      </c>
      <c r="C13633" s="23">
        <v>0.9</v>
      </c>
      <c r="D13633" s="23">
        <v>50</v>
      </c>
      <c r="E13633" s="23">
        <v>10</v>
      </c>
      <c r="F13633" s="23">
        <v>0</v>
      </c>
      <c r="G13633" s="23">
        <v>70</v>
      </c>
      <c r="H13633" s="25">
        <v>21.544307709999998</v>
      </c>
    </row>
    <row r="13634" spans="1:8">
      <c r="A13634" s="23">
        <v>13631</v>
      </c>
      <c r="B13634" s="23">
        <v>2500</v>
      </c>
      <c r="C13634" s="23">
        <v>0.9</v>
      </c>
      <c r="D13634" s="23">
        <v>50</v>
      </c>
      <c r="E13634" s="23">
        <v>10</v>
      </c>
      <c r="F13634" s="23">
        <v>0</v>
      </c>
      <c r="G13634" s="23">
        <v>100</v>
      </c>
      <c r="H13634" s="25">
        <v>20.370035170000001</v>
      </c>
    </row>
    <row r="13635" spans="1:8">
      <c r="A13635" s="23">
        <v>13632</v>
      </c>
      <c r="B13635" s="23">
        <v>2500</v>
      </c>
      <c r="C13635" s="23">
        <v>0.9</v>
      </c>
      <c r="D13635" s="23">
        <v>50</v>
      </c>
      <c r="E13635" s="23">
        <v>10</v>
      </c>
      <c r="F13635" s="23">
        <v>30</v>
      </c>
      <c r="G13635" s="23">
        <v>0</v>
      </c>
      <c r="H13635" s="25">
        <v>26.697280880000001</v>
      </c>
    </row>
    <row r="13636" spans="1:8">
      <c r="A13636" s="23">
        <v>13633</v>
      </c>
      <c r="B13636" s="23">
        <v>2500</v>
      </c>
      <c r="C13636" s="23">
        <v>0.9</v>
      </c>
      <c r="D13636" s="23">
        <v>50</v>
      </c>
      <c r="E13636" s="23">
        <v>10</v>
      </c>
      <c r="F13636" s="23">
        <v>30</v>
      </c>
      <c r="G13636" s="23">
        <v>5</v>
      </c>
      <c r="H13636" s="25">
        <v>24.88947868</v>
      </c>
    </row>
    <row r="13637" spans="1:8">
      <c r="A13637" s="23">
        <v>13634</v>
      </c>
      <c r="B13637" s="23">
        <v>2500</v>
      </c>
      <c r="C13637" s="23">
        <v>0.9</v>
      </c>
      <c r="D13637" s="23">
        <v>50</v>
      </c>
      <c r="E13637" s="23">
        <v>10</v>
      </c>
      <c r="F13637" s="23">
        <v>30</v>
      </c>
      <c r="G13637" s="23">
        <v>10</v>
      </c>
      <c r="H13637" s="25">
        <v>23.932489400000001</v>
      </c>
    </row>
    <row r="13638" spans="1:8">
      <c r="A13638" s="23">
        <v>13635</v>
      </c>
      <c r="B13638" s="23">
        <v>2500</v>
      </c>
      <c r="C13638" s="23">
        <v>0.9</v>
      </c>
      <c r="D13638" s="23">
        <v>50</v>
      </c>
      <c r="E13638" s="23">
        <v>10</v>
      </c>
      <c r="F13638" s="23">
        <v>30</v>
      </c>
      <c r="G13638" s="23">
        <v>40</v>
      </c>
      <c r="H13638" s="25">
        <v>21.74645233</v>
      </c>
    </row>
    <row r="13639" spans="1:8">
      <c r="A13639" s="23">
        <v>13636</v>
      </c>
      <c r="B13639" s="23">
        <v>2500</v>
      </c>
      <c r="C13639" s="23">
        <v>0.9</v>
      </c>
      <c r="D13639" s="23">
        <v>50</v>
      </c>
      <c r="E13639" s="23">
        <v>10</v>
      </c>
      <c r="F13639" s="23">
        <v>30</v>
      </c>
      <c r="G13639" s="23">
        <v>70</v>
      </c>
      <c r="H13639" s="25">
        <v>20.397502899999999</v>
      </c>
    </row>
    <row r="13640" spans="1:8">
      <c r="A13640" s="23">
        <v>13637</v>
      </c>
      <c r="B13640" s="23">
        <v>2500</v>
      </c>
      <c r="C13640" s="23">
        <v>0.9</v>
      </c>
      <c r="D13640" s="23">
        <v>50</v>
      </c>
      <c r="E13640" s="23">
        <v>10</v>
      </c>
      <c r="F13640" s="23">
        <v>30</v>
      </c>
      <c r="G13640" s="23">
        <v>100</v>
      </c>
      <c r="H13640" s="25">
        <v>19.247314450000001</v>
      </c>
    </row>
    <row r="13641" spans="1:8">
      <c r="A13641" s="23">
        <v>13638</v>
      </c>
      <c r="B13641" s="23">
        <v>2500</v>
      </c>
      <c r="C13641" s="23">
        <v>0.9</v>
      </c>
      <c r="D13641" s="23">
        <v>50</v>
      </c>
      <c r="E13641" s="23">
        <v>10</v>
      </c>
      <c r="F13641" s="23">
        <v>60</v>
      </c>
      <c r="G13641" s="23">
        <v>0</v>
      </c>
      <c r="H13641" s="25">
        <v>22.24980927</v>
      </c>
    </row>
    <row r="13642" spans="1:8">
      <c r="A13642" s="23">
        <v>13639</v>
      </c>
      <c r="B13642" s="23">
        <v>2500</v>
      </c>
      <c r="C13642" s="23">
        <v>0.9</v>
      </c>
      <c r="D13642" s="23">
        <v>50</v>
      </c>
      <c r="E13642" s="23">
        <v>10</v>
      </c>
      <c r="F13642" s="23">
        <v>60</v>
      </c>
      <c r="G13642" s="23">
        <v>5</v>
      </c>
      <c r="H13642" s="25">
        <v>20.193157200000002</v>
      </c>
    </row>
    <row r="13643" spans="1:8">
      <c r="A13643" s="23">
        <v>13640</v>
      </c>
      <c r="B13643" s="23">
        <v>2500</v>
      </c>
      <c r="C13643" s="23">
        <v>0.9</v>
      </c>
      <c r="D13643" s="23">
        <v>50</v>
      </c>
      <c r="E13643" s="23">
        <v>10</v>
      </c>
      <c r="F13643" s="23">
        <v>60</v>
      </c>
      <c r="G13643" s="23">
        <v>10</v>
      </c>
      <c r="H13643" s="25">
        <v>19.318460460000001</v>
      </c>
    </row>
    <row r="13644" spans="1:8">
      <c r="A13644" s="23">
        <v>13641</v>
      </c>
      <c r="B13644" s="23">
        <v>2500</v>
      </c>
      <c r="C13644" s="23">
        <v>0.9</v>
      </c>
      <c r="D13644" s="23">
        <v>50</v>
      </c>
      <c r="E13644" s="23">
        <v>10</v>
      </c>
      <c r="F13644" s="23">
        <v>60</v>
      </c>
      <c r="G13644" s="23">
        <v>40</v>
      </c>
      <c r="H13644" s="25">
        <v>17.410449979999999</v>
      </c>
    </row>
    <row r="13645" spans="1:8">
      <c r="A13645" s="23">
        <v>13642</v>
      </c>
      <c r="B13645" s="23">
        <v>2500</v>
      </c>
      <c r="C13645" s="23">
        <v>0.9</v>
      </c>
      <c r="D13645" s="23">
        <v>50</v>
      </c>
      <c r="E13645" s="23">
        <v>10</v>
      </c>
      <c r="F13645" s="23">
        <v>60</v>
      </c>
      <c r="G13645" s="23">
        <v>70</v>
      </c>
      <c r="H13645" s="25">
        <v>16.240390779999998</v>
      </c>
    </row>
    <row r="13646" spans="1:8">
      <c r="A13646" s="23">
        <v>13643</v>
      </c>
      <c r="B13646" s="23">
        <v>2500</v>
      </c>
      <c r="C13646" s="23">
        <v>0.9</v>
      </c>
      <c r="D13646" s="23">
        <v>50</v>
      </c>
      <c r="E13646" s="23">
        <v>10</v>
      </c>
      <c r="F13646" s="23">
        <v>60</v>
      </c>
      <c r="G13646" s="23">
        <v>100</v>
      </c>
      <c r="H13646" s="25">
        <v>15.28119659</v>
      </c>
    </row>
    <row r="13647" spans="1:8">
      <c r="A13647" s="23">
        <v>13644</v>
      </c>
      <c r="B13647" s="23">
        <v>2500</v>
      </c>
      <c r="C13647" s="23">
        <v>0.9</v>
      </c>
      <c r="D13647" s="23">
        <v>50</v>
      </c>
      <c r="E13647" s="23">
        <v>20</v>
      </c>
      <c r="F13647" s="23">
        <v>0</v>
      </c>
      <c r="G13647" s="23">
        <v>0</v>
      </c>
      <c r="H13647" s="25">
        <v>33.243591309999999</v>
      </c>
    </row>
    <row r="13648" spans="1:8">
      <c r="A13648" s="23">
        <v>13645</v>
      </c>
      <c r="B13648" s="23">
        <v>2500</v>
      </c>
      <c r="C13648" s="23">
        <v>0.9</v>
      </c>
      <c r="D13648" s="23">
        <v>50</v>
      </c>
      <c r="E13648" s="23">
        <v>20</v>
      </c>
      <c r="F13648" s="23">
        <v>0</v>
      </c>
      <c r="G13648" s="23">
        <v>5</v>
      </c>
      <c r="H13648" s="25">
        <v>30.772687909999998</v>
      </c>
    </row>
    <row r="13649" spans="1:8">
      <c r="A13649" s="23">
        <v>13646</v>
      </c>
      <c r="B13649" s="23">
        <v>2500</v>
      </c>
      <c r="C13649" s="23">
        <v>0.9</v>
      </c>
      <c r="D13649" s="23">
        <v>50</v>
      </c>
      <c r="E13649" s="23">
        <v>20</v>
      </c>
      <c r="F13649" s="23">
        <v>0</v>
      </c>
      <c r="G13649" s="23">
        <v>10</v>
      </c>
      <c r="H13649" s="25">
        <v>29.42181969</v>
      </c>
    </row>
    <row r="13650" spans="1:8">
      <c r="A13650" s="23">
        <v>13647</v>
      </c>
      <c r="B13650" s="23">
        <v>2500</v>
      </c>
      <c r="C13650" s="23">
        <v>0.9</v>
      </c>
      <c r="D13650" s="23">
        <v>50</v>
      </c>
      <c r="E13650" s="23">
        <v>20</v>
      </c>
      <c r="F13650" s="23">
        <v>0</v>
      </c>
      <c r="G13650" s="23">
        <v>40</v>
      </c>
      <c r="H13650" s="25">
        <v>26.287055970000001</v>
      </c>
    </row>
    <row r="13651" spans="1:8">
      <c r="A13651" s="23">
        <v>13648</v>
      </c>
      <c r="B13651" s="23">
        <v>2500</v>
      </c>
      <c r="C13651" s="23">
        <v>0.9</v>
      </c>
      <c r="D13651" s="23">
        <v>50</v>
      </c>
      <c r="E13651" s="23">
        <v>20</v>
      </c>
      <c r="F13651" s="23">
        <v>0</v>
      </c>
      <c r="G13651" s="23">
        <v>70</v>
      </c>
      <c r="H13651" s="25">
        <v>24.408313750000001</v>
      </c>
    </row>
    <row r="13652" spans="1:8">
      <c r="A13652" s="23">
        <v>13649</v>
      </c>
      <c r="B13652" s="23">
        <v>2500</v>
      </c>
      <c r="C13652" s="23">
        <v>0.9</v>
      </c>
      <c r="D13652" s="23">
        <v>50</v>
      </c>
      <c r="E13652" s="23">
        <v>20</v>
      </c>
      <c r="F13652" s="23">
        <v>0</v>
      </c>
      <c r="G13652" s="23">
        <v>100</v>
      </c>
      <c r="H13652" s="25">
        <v>22.863657</v>
      </c>
    </row>
    <row r="13653" spans="1:8">
      <c r="A13653" s="23">
        <v>13650</v>
      </c>
      <c r="B13653" s="23">
        <v>2500</v>
      </c>
      <c r="C13653" s="23">
        <v>0.9</v>
      </c>
      <c r="D13653" s="23">
        <v>50</v>
      </c>
      <c r="E13653" s="23">
        <v>20</v>
      </c>
      <c r="F13653" s="23">
        <v>30</v>
      </c>
      <c r="G13653" s="23">
        <v>0</v>
      </c>
      <c r="H13653" s="25">
        <v>31.425172809999999</v>
      </c>
    </row>
    <row r="13654" spans="1:8">
      <c r="A13654" s="23">
        <v>13651</v>
      </c>
      <c r="B13654" s="23">
        <v>2500</v>
      </c>
      <c r="C13654" s="23">
        <v>0.9</v>
      </c>
      <c r="D13654" s="23">
        <v>50</v>
      </c>
      <c r="E13654" s="23">
        <v>20</v>
      </c>
      <c r="F13654" s="23">
        <v>30</v>
      </c>
      <c r="G13654" s="23">
        <v>5</v>
      </c>
      <c r="H13654" s="25">
        <v>28.987274169999999</v>
      </c>
    </row>
    <row r="13655" spans="1:8">
      <c r="A13655" s="23">
        <v>13652</v>
      </c>
      <c r="B13655" s="23">
        <v>2500</v>
      </c>
      <c r="C13655" s="23">
        <v>0.9</v>
      </c>
      <c r="D13655" s="23">
        <v>50</v>
      </c>
      <c r="E13655" s="23">
        <v>20</v>
      </c>
      <c r="F13655" s="23">
        <v>30</v>
      </c>
      <c r="G13655" s="23">
        <v>10</v>
      </c>
      <c r="H13655" s="25">
        <v>27.689540860000001</v>
      </c>
    </row>
    <row r="13656" spans="1:8">
      <c r="A13656" s="23">
        <v>13653</v>
      </c>
      <c r="B13656" s="23">
        <v>2500</v>
      </c>
      <c r="C13656" s="23">
        <v>0.9</v>
      </c>
      <c r="D13656" s="23">
        <v>50</v>
      </c>
      <c r="E13656" s="23">
        <v>20</v>
      </c>
      <c r="F13656" s="23">
        <v>30</v>
      </c>
      <c r="G13656" s="23">
        <v>40</v>
      </c>
      <c r="H13656" s="25">
        <v>24.69648552</v>
      </c>
    </row>
    <row r="13657" spans="1:8">
      <c r="A13657" s="23">
        <v>13654</v>
      </c>
      <c r="B13657" s="23">
        <v>2500</v>
      </c>
      <c r="C13657" s="23">
        <v>0.9</v>
      </c>
      <c r="D13657" s="23">
        <v>50</v>
      </c>
      <c r="E13657" s="23">
        <v>20</v>
      </c>
      <c r="F13657" s="23">
        <v>30</v>
      </c>
      <c r="G13657" s="23">
        <v>70</v>
      </c>
      <c r="H13657" s="25">
        <v>22.922580719999999</v>
      </c>
    </row>
    <row r="13658" spans="1:8">
      <c r="A13658" s="23">
        <v>13655</v>
      </c>
      <c r="B13658" s="23">
        <v>2500</v>
      </c>
      <c r="C13658" s="23">
        <v>0.9</v>
      </c>
      <c r="D13658" s="23">
        <v>50</v>
      </c>
      <c r="E13658" s="23">
        <v>20</v>
      </c>
      <c r="F13658" s="23">
        <v>30</v>
      </c>
      <c r="G13658" s="23">
        <v>100</v>
      </c>
      <c r="H13658" s="25">
        <v>21.405578609999999</v>
      </c>
    </row>
    <row r="13659" spans="1:8">
      <c r="A13659" s="23">
        <v>13656</v>
      </c>
      <c r="B13659" s="23">
        <v>2500</v>
      </c>
      <c r="C13659" s="23">
        <v>0.9</v>
      </c>
      <c r="D13659" s="23">
        <v>50</v>
      </c>
      <c r="E13659" s="23">
        <v>20</v>
      </c>
      <c r="F13659" s="23">
        <v>60</v>
      </c>
      <c r="G13659" s="23">
        <v>0</v>
      </c>
      <c r="H13659" s="25">
        <v>25.198577879999998</v>
      </c>
    </row>
    <row r="13660" spans="1:8">
      <c r="A13660" s="23">
        <v>13657</v>
      </c>
      <c r="B13660" s="23">
        <v>2500</v>
      </c>
      <c r="C13660" s="23">
        <v>0.9</v>
      </c>
      <c r="D13660" s="23">
        <v>50</v>
      </c>
      <c r="E13660" s="23">
        <v>20</v>
      </c>
      <c r="F13660" s="23">
        <v>60</v>
      </c>
      <c r="G13660" s="23">
        <v>5</v>
      </c>
      <c r="H13660" s="25">
        <v>22.672473910000001</v>
      </c>
    </row>
    <row r="13661" spans="1:8">
      <c r="A13661" s="23">
        <v>13658</v>
      </c>
      <c r="B13661" s="23">
        <v>2500</v>
      </c>
      <c r="C13661" s="23">
        <v>0.9</v>
      </c>
      <c r="D13661" s="23">
        <v>50</v>
      </c>
      <c r="E13661" s="23">
        <v>20</v>
      </c>
      <c r="F13661" s="23">
        <v>60</v>
      </c>
      <c r="G13661" s="23">
        <v>10</v>
      </c>
      <c r="H13661" s="25">
        <v>21.573408130000001</v>
      </c>
    </row>
    <row r="13662" spans="1:8">
      <c r="A13662" s="23">
        <v>13659</v>
      </c>
      <c r="B13662" s="23">
        <v>2500</v>
      </c>
      <c r="C13662" s="23">
        <v>0.9</v>
      </c>
      <c r="D13662" s="23">
        <v>50</v>
      </c>
      <c r="E13662" s="23">
        <v>20</v>
      </c>
      <c r="F13662" s="23">
        <v>60</v>
      </c>
      <c r="G13662" s="23">
        <v>40</v>
      </c>
      <c r="H13662" s="25">
        <v>19.155714039999999</v>
      </c>
    </row>
    <row r="13663" spans="1:8">
      <c r="A13663" s="23">
        <v>13660</v>
      </c>
      <c r="B13663" s="23">
        <v>2500</v>
      </c>
      <c r="C13663" s="23">
        <v>0.9</v>
      </c>
      <c r="D13663" s="23">
        <v>50</v>
      </c>
      <c r="E13663" s="23">
        <v>20</v>
      </c>
      <c r="F13663" s="23">
        <v>60</v>
      </c>
      <c r="G13663" s="23">
        <v>70</v>
      </c>
      <c r="H13663" s="25">
        <v>17.74569893</v>
      </c>
    </row>
    <row r="13664" spans="1:8">
      <c r="A13664" s="23">
        <v>13661</v>
      </c>
      <c r="B13664" s="23">
        <v>2500</v>
      </c>
      <c r="C13664" s="23">
        <v>0.9</v>
      </c>
      <c r="D13664" s="23">
        <v>50</v>
      </c>
      <c r="E13664" s="23">
        <v>20</v>
      </c>
      <c r="F13664" s="23">
        <v>60</v>
      </c>
      <c r="G13664" s="23">
        <v>100</v>
      </c>
      <c r="H13664" s="25">
        <v>16.570394520000001</v>
      </c>
    </row>
    <row r="13665" spans="1:8">
      <c r="A13665" s="23">
        <v>13662</v>
      </c>
      <c r="B13665" s="23">
        <v>2500</v>
      </c>
      <c r="C13665" s="23">
        <v>0.9</v>
      </c>
      <c r="D13665" s="23">
        <v>50</v>
      </c>
      <c r="E13665" s="23">
        <v>50</v>
      </c>
      <c r="F13665" s="23">
        <v>0</v>
      </c>
      <c r="G13665" s="23">
        <v>0</v>
      </c>
      <c r="H13665" s="25">
        <v>36.70872498</v>
      </c>
    </row>
    <row r="13666" spans="1:8">
      <c r="A13666" s="23">
        <v>13663</v>
      </c>
      <c r="B13666" s="23">
        <v>2500</v>
      </c>
      <c r="C13666" s="23">
        <v>0.9</v>
      </c>
      <c r="D13666" s="23">
        <v>50</v>
      </c>
      <c r="E13666" s="23">
        <v>50</v>
      </c>
      <c r="F13666" s="23">
        <v>0</v>
      </c>
      <c r="G13666" s="23">
        <v>5</v>
      </c>
      <c r="H13666" s="25">
        <v>33.77437973</v>
      </c>
    </row>
    <row r="13667" spans="1:8">
      <c r="A13667" s="23">
        <v>13664</v>
      </c>
      <c r="B13667" s="23">
        <v>2500</v>
      </c>
      <c r="C13667" s="23">
        <v>0.9</v>
      </c>
      <c r="D13667" s="23">
        <v>50</v>
      </c>
      <c r="E13667" s="23">
        <v>50</v>
      </c>
      <c r="F13667" s="23">
        <v>0</v>
      </c>
      <c r="G13667" s="23">
        <v>10</v>
      </c>
      <c r="H13667" s="25">
        <v>32.171424870000003</v>
      </c>
    </row>
    <row r="13668" spans="1:8">
      <c r="A13668" s="23">
        <v>13665</v>
      </c>
      <c r="B13668" s="23">
        <v>2500</v>
      </c>
      <c r="C13668" s="23">
        <v>0.9</v>
      </c>
      <c r="D13668" s="23">
        <v>50</v>
      </c>
      <c r="E13668" s="23">
        <v>50</v>
      </c>
      <c r="F13668" s="23">
        <v>0</v>
      </c>
      <c r="G13668" s="23">
        <v>40</v>
      </c>
      <c r="H13668" s="25">
        <v>28.40816689</v>
      </c>
    </row>
    <row r="13669" spans="1:8">
      <c r="A13669" s="23">
        <v>13666</v>
      </c>
      <c r="B13669" s="23">
        <v>2500</v>
      </c>
      <c r="C13669" s="23">
        <v>0.9</v>
      </c>
      <c r="D13669" s="23">
        <v>50</v>
      </c>
      <c r="E13669" s="23">
        <v>50</v>
      </c>
      <c r="F13669" s="23">
        <v>0</v>
      </c>
      <c r="G13669" s="23">
        <v>70</v>
      </c>
      <c r="H13669" s="25">
        <v>26.186746599999999</v>
      </c>
    </row>
    <row r="13670" spans="1:8">
      <c r="A13670" s="23">
        <v>13667</v>
      </c>
      <c r="B13670" s="23">
        <v>2500</v>
      </c>
      <c r="C13670" s="23">
        <v>0.9</v>
      </c>
      <c r="D13670" s="23">
        <v>50</v>
      </c>
      <c r="E13670" s="23">
        <v>50</v>
      </c>
      <c r="F13670" s="23">
        <v>0</v>
      </c>
      <c r="G13670" s="23">
        <v>100</v>
      </c>
      <c r="H13670" s="25">
        <v>24.38846779</v>
      </c>
    </row>
    <row r="13671" spans="1:8">
      <c r="A13671" s="23">
        <v>13668</v>
      </c>
      <c r="B13671" s="23">
        <v>2500</v>
      </c>
      <c r="C13671" s="23">
        <v>0.9</v>
      </c>
      <c r="D13671" s="23">
        <v>50</v>
      </c>
      <c r="E13671" s="23">
        <v>50</v>
      </c>
      <c r="F13671" s="23">
        <v>30</v>
      </c>
      <c r="G13671" s="23">
        <v>0</v>
      </c>
      <c r="H13671" s="25">
        <v>34.469493870000001</v>
      </c>
    </row>
    <row r="13672" spans="1:8">
      <c r="A13672" s="23">
        <v>13669</v>
      </c>
      <c r="B13672" s="23">
        <v>2500</v>
      </c>
      <c r="C13672" s="23">
        <v>0.9</v>
      </c>
      <c r="D13672" s="23">
        <v>50</v>
      </c>
      <c r="E13672" s="23">
        <v>50</v>
      </c>
      <c r="F13672" s="23">
        <v>30</v>
      </c>
      <c r="G13672" s="23">
        <v>5</v>
      </c>
      <c r="H13672" s="25">
        <v>31.60786629</v>
      </c>
    </row>
    <row r="13673" spans="1:8">
      <c r="A13673" s="23">
        <v>13670</v>
      </c>
      <c r="B13673" s="23">
        <v>2500</v>
      </c>
      <c r="C13673" s="23">
        <v>0.9</v>
      </c>
      <c r="D13673" s="23">
        <v>50</v>
      </c>
      <c r="E13673" s="23">
        <v>50</v>
      </c>
      <c r="F13673" s="23">
        <v>30</v>
      </c>
      <c r="G13673" s="23">
        <v>10</v>
      </c>
      <c r="H13673" s="25">
        <v>30.065341950000001</v>
      </c>
    </row>
    <row r="13674" spans="1:8">
      <c r="A13674" s="23">
        <v>13671</v>
      </c>
      <c r="B13674" s="23">
        <v>2500</v>
      </c>
      <c r="C13674" s="23">
        <v>0.9</v>
      </c>
      <c r="D13674" s="23">
        <v>50</v>
      </c>
      <c r="E13674" s="23">
        <v>50</v>
      </c>
      <c r="F13674" s="23">
        <v>30</v>
      </c>
      <c r="G13674" s="23">
        <v>40</v>
      </c>
      <c r="H13674" s="25">
        <v>26.540451050000001</v>
      </c>
    </row>
    <row r="13675" spans="1:8">
      <c r="A13675" s="23">
        <v>13672</v>
      </c>
      <c r="B13675" s="23">
        <v>2500</v>
      </c>
      <c r="C13675" s="23">
        <v>0.9</v>
      </c>
      <c r="D13675" s="23">
        <v>50</v>
      </c>
      <c r="E13675" s="23">
        <v>50</v>
      </c>
      <c r="F13675" s="23">
        <v>30</v>
      </c>
      <c r="G13675" s="23">
        <v>70</v>
      </c>
      <c r="H13675" s="25">
        <v>24.471408839999999</v>
      </c>
    </row>
    <row r="13676" spans="1:8">
      <c r="A13676" s="23">
        <v>13673</v>
      </c>
      <c r="B13676" s="23">
        <v>2500</v>
      </c>
      <c r="C13676" s="23">
        <v>0.9</v>
      </c>
      <c r="D13676" s="23">
        <v>50</v>
      </c>
      <c r="E13676" s="23">
        <v>50</v>
      </c>
      <c r="F13676" s="23">
        <v>30</v>
      </c>
      <c r="G13676" s="23">
        <v>100</v>
      </c>
      <c r="H13676" s="25">
        <v>22.742156980000001</v>
      </c>
    </row>
    <row r="13677" spans="1:8">
      <c r="A13677" s="23">
        <v>13674</v>
      </c>
      <c r="B13677" s="23">
        <v>2500</v>
      </c>
      <c r="C13677" s="23">
        <v>0.9</v>
      </c>
      <c r="D13677" s="23">
        <v>50</v>
      </c>
      <c r="E13677" s="23">
        <v>50</v>
      </c>
      <c r="F13677" s="23">
        <v>60</v>
      </c>
      <c r="G13677" s="23">
        <v>0</v>
      </c>
      <c r="H13677" s="25">
        <v>27.02987671</v>
      </c>
    </row>
    <row r="13678" spans="1:8">
      <c r="A13678" s="23">
        <v>13675</v>
      </c>
      <c r="B13678" s="23">
        <v>2500</v>
      </c>
      <c r="C13678" s="23">
        <v>0.9</v>
      </c>
      <c r="D13678" s="23">
        <v>50</v>
      </c>
      <c r="E13678" s="23">
        <v>50</v>
      </c>
      <c r="F13678" s="23">
        <v>60</v>
      </c>
      <c r="G13678" s="23">
        <v>5</v>
      </c>
      <c r="H13678" s="25">
        <v>24.202072139999999</v>
      </c>
    </row>
    <row r="13679" spans="1:8">
      <c r="A13679" s="23">
        <v>13676</v>
      </c>
      <c r="B13679" s="23">
        <v>2500</v>
      </c>
      <c r="C13679" s="23">
        <v>0.9</v>
      </c>
      <c r="D13679" s="23">
        <v>50</v>
      </c>
      <c r="E13679" s="23">
        <v>50</v>
      </c>
      <c r="F13679" s="23">
        <v>60</v>
      </c>
      <c r="G13679" s="23">
        <v>10</v>
      </c>
      <c r="H13679" s="25">
        <v>22.98204994</v>
      </c>
    </row>
    <row r="13680" spans="1:8">
      <c r="A13680" s="23">
        <v>13677</v>
      </c>
      <c r="B13680" s="23">
        <v>2500</v>
      </c>
      <c r="C13680" s="23">
        <v>0.9</v>
      </c>
      <c r="D13680" s="23">
        <v>50</v>
      </c>
      <c r="E13680" s="23">
        <v>50</v>
      </c>
      <c r="F13680" s="23">
        <v>60</v>
      </c>
      <c r="G13680" s="23">
        <v>40</v>
      </c>
      <c r="H13680" s="25">
        <v>20.20863533</v>
      </c>
    </row>
    <row r="13681" spans="1:8">
      <c r="A13681" s="23">
        <v>13678</v>
      </c>
      <c r="B13681" s="23">
        <v>2500</v>
      </c>
      <c r="C13681" s="23">
        <v>0.9</v>
      </c>
      <c r="D13681" s="23">
        <v>50</v>
      </c>
      <c r="E13681" s="23">
        <v>50</v>
      </c>
      <c r="F13681" s="23">
        <v>60</v>
      </c>
      <c r="G13681" s="23">
        <v>70</v>
      </c>
      <c r="H13681" s="25">
        <v>18.602439879999999</v>
      </c>
    </row>
    <row r="13682" spans="1:8">
      <c r="A13682" s="23">
        <v>13679</v>
      </c>
      <c r="B13682" s="23">
        <v>2500</v>
      </c>
      <c r="C13682" s="23">
        <v>0.9</v>
      </c>
      <c r="D13682" s="23">
        <v>50</v>
      </c>
      <c r="E13682" s="23">
        <v>50</v>
      </c>
      <c r="F13682" s="23">
        <v>60</v>
      </c>
      <c r="G13682" s="23">
        <v>100</v>
      </c>
      <c r="H13682" s="25">
        <v>17.32450867</v>
      </c>
    </row>
    <row r="13683" spans="1:8">
      <c r="A13683" s="23">
        <v>13680</v>
      </c>
      <c r="B13683" s="23">
        <v>2500</v>
      </c>
      <c r="C13683" s="23">
        <v>0.9</v>
      </c>
      <c r="D13683" s="23">
        <v>100</v>
      </c>
      <c r="E13683" s="23">
        <v>1</v>
      </c>
      <c r="F13683" s="23">
        <v>0</v>
      </c>
      <c r="G13683" s="23">
        <v>0</v>
      </c>
      <c r="H13683" s="25">
        <v>8.5786123280000002</v>
      </c>
    </row>
    <row r="13684" spans="1:8">
      <c r="A13684" s="23">
        <v>13681</v>
      </c>
      <c r="B13684" s="23">
        <v>2500</v>
      </c>
      <c r="C13684" s="23">
        <v>0.9</v>
      </c>
      <c r="D13684" s="23">
        <v>100</v>
      </c>
      <c r="E13684" s="23">
        <v>1</v>
      </c>
      <c r="F13684" s="23">
        <v>0</v>
      </c>
      <c r="G13684" s="23">
        <v>5</v>
      </c>
      <c r="H13684" s="25">
        <v>8.2192602160000003</v>
      </c>
    </row>
    <row r="13685" spans="1:8">
      <c r="A13685" s="23">
        <v>13682</v>
      </c>
      <c r="B13685" s="23">
        <v>2500</v>
      </c>
      <c r="C13685" s="23">
        <v>0.9</v>
      </c>
      <c r="D13685" s="23">
        <v>100</v>
      </c>
      <c r="E13685" s="23">
        <v>1</v>
      </c>
      <c r="F13685" s="23">
        <v>0</v>
      </c>
      <c r="G13685" s="23">
        <v>10</v>
      </c>
      <c r="H13685" s="25">
        <v>8.1574153900000006</v>
      </c>
    </row>
    <row r="13686" spans="1:8">
      <c r="A13686" s="23">
        <v>13683</v>
      </c>
      <c r="B13686" s="23">
        <v>2500</v>
      </c>
      <c r="C13686" s="23">
        <v>0.9</v>
      </c>
      <c r="D13686" s="23">
        <v>100</v>
      </c>
      <c r="E13686" s="23">
        <v>1</v>
      </c>
      <c r="F13686" s="23">
        <v>0</v>
      </c>
      <c r="G13686" s="23">
        <v>40</v>
      </c>
      <c r="H13686" s="25">
        <v>8.0409440990000007</v>
      </c>
    </row>
    <row r="13687" spans="1:8">
      <c r="A13687" s="23">
        <v>13684</v>
      </c>
      <c r="B13687" s="23">
        <v>2500</v>
      </c>
      <c r="C13687" s="23">
        <v>0.9</v>
      </c>
      <c r="D13687" s="23">
        <v>100</v>
      </c>
      <c r="E13687" s="23">
        <v>1</v>
      </c>
      <c r="F13687" s="23">
        <v>0</v>
      </c>
      <c r="G13687" s="23">
        <v>70</v>
      </c>
      <c r="H13687" s="25">
        <v>7.9628210069999996</v>
      </c>
    </row>
    <row r="13688" spans="1:8">
      <c r="A13688" s="23">
        <v>13685</v>
      </c>
      <c r="B13688" s="23">
        <v>2500</v>
      </c>
      <c r="C13688" s="23">
        <v>0.9</v>
      </c>
      <c r="D13688" s="23">
        <v>100</v>
      </c>
      <c r="E13688" s="23">
        <v>1</v>
      </c>
      <c r="F13688" s="23">
        <v>0</v>
      </c>
      <c r="G13688" s="23">
        <v>100</v>
      </c>
      <c r="H13688" s="25">
        <v>7.887203693</v>
      </c>
    </row>
    <row r="13689" spans="1:8">
      <c r="A13689" s="23">
        <v>13686</v>
      </c>
      <c r="B13689" s="23">
        <v>2500</v>
      </c>
      <c r="C13689" s="23">
        <v>0.9</v>
      </c>
      <c r="D13689" s="23">
        <v>100</v>
      </c>
      <c r="E13689" s="23">
        <v>1</v>
      </c>
      <c r="F13689" s="23">
        <v>30</v>
      </c>
      <c r="G13689" s="23">
        <v>0</v>
      </c>
      <c r="H13689" s="25">
        <v>8.5359096529999992</v>
      </c>
    </row>
    <row r="13690" spans="1:8">
      <c r="A13690" s="23">
        <v>13687</v>
      </c>
      <c r="B13690" s="23">
        <v>2500</v>
      </c>
      <c r="C13690" s="23">
        <v>0.9</v>
      </c>
      <c r="D13690" s="23">
        <v>100</v>
      </c>
      <c r="E13690" s="23">
        <v>1</v>
      </c>
      <c r="F13690" s="23">
        <v>30</v>
      </c>
      <c r="G13690" s="23">
        <v>5</v>
      </c>
      <c r="H13690" s="25">
        <v>8.1462154390000006</v>
      </c>
    </row>
    <row r="13691" spans="1:8">
      <c r="A13691" s="23">
        <v>13688</v>
      </c>
      <c r="B13691" s="23">
        <v>2500</v>
      </c>
      <c r="C13691" s="23">
        <v>0.9</v>
      </c>
      <c r="D13691" s="23">
        <v>100</v>
      </c>
      <c r="E13691" s="23">
        <v>1</v>
      </c>
      <c r="F13691" s="23">
        <v>30</v>
      </c>
      <c r="G13691" s="23">
        <v>10</v>
      </c>
      <c r="H13691" s="25">
        <v>8.0798864360000007</v>
      </c>
    </row>
    <row r="13692" spans="1:8">
      <c r="A13692" s="23">
        <v>13689</v>
      </c>
      <c r="B13692" s="23">
        <v>2500</v>
      </c>
      <c r="C13692" s="23">
        <v>0.9</v>
      </c>
      <c r="D13692" s="23">
        <v>100</v>
      </c>
      <c r="E13692" s="23">
        <v>1</v>
      </c>
      <c r="F13692" s="23">
        <v>30</v>
      </c>
      <c r="G13692" s="23">
        <v>40</v>
      </c>
      <c r="H13692" s="25">
        <v>7.9554681780000003</v>
      </c>
    </row>
    <row r="13693" spans="1:8">
      <c r="A13693" s="23">
        <v>13690</v>
      </c>
      <c r="B13693" s="23">
        <v>2500</v>
      </c>
      <c r="C13693" s="23">
        <v>0.9</v>
      </c>
      <c r="D13693" s="23">
        <v>100</v>
      </c>
      <c r="E13693" s="23">
        <v>1</v>
      </c>
      <c r="F13693" s="23">
        <v>30</v>
      </c>
      <c r="G13693" s="23">
        <v>70</v>
      </c>
      <c r="H13693" s="25">
        <v>7.8640022280000004</v>
      </c>
    </row>
    <row r="13694" spans="1:8">
      <c r="A13694" s="23">
        <v>13691</v>
      </c>
      <c r="B13694" s="23">
        <v>2500</v>
      </c>
      <c r="C13694" s="23">
        <v>0.9</v>
      </c>
      <c r="D13694" s="23">
        <v>100</v>
      </c>
      <c r="E13694" s="23">
        <v>1</v>
      </c>
      <c r="F13694" s="23">
        <v>30</v>
      </c>
      <c r="G13694" s="23">
        <v>100</v>
      </c>
      <c r="H13694" s="25">
        <v>7.7748289110000002</v>
      </c>
    </row>
    <row r="13695" spans="1:8">
      <c r="A13695" s="23">
        <v>13692</v>
      </c>
      <c r="B13695" s="23">
        <v>2500</v>
      </c>
      <c r="C13695" s="23">
        <v>0.9</v>
      </c>
      <c r="D13695" s="23">
        <v>100</v>
      </c>
      <c r="E13695" s="23">
        <v>1</v>
      </c>
      <c r="F13695" s="23">
        <v>60</v>
      </c>
      <c r="G13695" s="23">
        <v>0</v>
      </c>
      <c r="H13695" s="25">
        <v>8.3109626769999991</v>
      </c>
    </row>
    <row r="13696" spans="1:8">
      <c r="A13696" s="23">
        <v>13693</v>
      </c>
      <c r="B13696" s="23">
        <v>2500</v>
      </c>
      <c r="C13696" s="23">
        <v>0.9</v>
      </c>
      <c r="D13696" s="23">
        <v>100</v>
      </c>
      <c r="E13696" s="23">
        <v>1</v>
      </c>
      <c r="F13696" s="23">
        <v>60</v>
      </c>
      <c r="G13696" s="23">
        <v>5</v>
      </c>
      <c r="H13696" s="25">
        <v>7.8056297299999997</v>
      </c>
    </row>
    <row r="13697" spans="1:8">
      <c r="A13697" s="23">
        <v>13694</v>
      </c>
      <c r="B13697" s="23">
        <v>2500</v>
      </c>
      <c r="C13697" s="23">
        <v>0.9</v>
      </c>
      <c r="D13697" s="23">
        <v>100</v>
      </c>
      <c r="E13697" s="23">
        <v>1</v>
      </c>
      <c r="F13697" s="23">
        <v>60</v>
      </c>
      <c r="G13697" s="23">
        <v>10</v>
      </c>
      <c r="H13697" s="25">
        <v>7.7106399540000004</v>
      </c>
    </row>
    <row r="13698" spans="1:8">
      <c r="A13698" s="23">
        <v>13695</v>
      </c>
      <c r="B13698" s="23">
        <v>2500</v>
      </c>
      <c r="C13698" s="23">
        <v>0.9</v>
      </c>
      <c r="D13698" s="23">
        <v>100</v>
      </c>
      <c r="E13698" s="23">
        <v>1</v>
      </c>
      <c r="F13698" s="23">
        <v>60</v>
      </c>
      <c r="G13698" s="23">
        <v>40</v>
      </c>
      <c r="H13698" s="25">
        <v>7.5284233089999999</v>
      </c>
    </row>
    <row r="13699" spans="1:8">
      <c r="A13699" s="23">
        <v>13696</v>
      </c>
      <c r="B13699" s="23">
        <v>2500</v>
      </c>
      <c r="C13699" s="23">
        <v>0.9</v>
      </c>
      <c r="D13699" s="23">
        <v>100</v>
      </c>
      <c r="E13699" s="23">
        <v>1</v>
      </c>
      <c r="F13699" s="23">
        <v>60</v>
      </c>
      <c r="G13699" s="23">
        <v>70</v>
      </c>
      <c r="H13699" s="25">
        <v>7.4003748890000001</v>
      </c>
    </row>
    <row r="13700" spans="1:8">
      <c r="A13700" s="23">
        <v>13697</v>
      </c>
      <c r="B13700" s="23">
        <v>2500</v>
      </c>
      <c r="C13700" s="23">
        <v>0.9</v>
      </c>
      <c r="D13700" s="23">
        <v>100</v>
      </c>
      <c r="E13700" s="23">
        <v>1</v>
      </c>
      <c r="F13700" s="23">
        <v>60</v>
      </c>
      <c r="G13700" s="23">
        <v>100</v>
      </c>
      <c r="H13700" s="25">
        <v>7.2755899429999999</v>
      </c>
    </row>
    <row r="13701" spans="1:8">
      <c r="A13701" s="23">
        <v>13698</v>
      </c>
      <c r="B13701" s="23">
        <v>2500</v>
      </c>
      <c r="C13701" s="23">
        <v>0.9</v>
      </c>
      <c r="D13701" s="23">
        <v>100</v>
      </c>
      <c r="E13701" s="23">
        <v>5</v>
      </c>
      <c r="F13701" s="23">
        <v>0</v>
      </c>
      <c r="G13701" s="23">
        <v>0</v>
      </c>
      <c r="H13701" s="25">
        <v>26.908847810000001</v>
      </c>
    </row>
    <row r="13702" spans="1:8">
      <c r="A13702" s="23">
        <v>13699</v>
      </c>
      <c r="B13702" s="23">
        <v>2500</v>
      </c>
      <c r="C13702" s="23">
        <v>0.9</v>
      </c>
      <c r="D13702" s="23">
        <v>100</v>
      </c>
      <c r="E13702" s="23">
        <v>5</v>
      </c>
      <c r="F13702" s="23">
        <v>0</v>
      </c>
      <c r="G13702" s="23">
        <v>5</v>
      </c>
      <c r="H13702" s="25">
        <v>25.287836080000002</v>
      </c>
    </row>
    <row r="13703" spans="1:8">
      <c r="A13703" s="23">
        <v>13700</v>
      </c>
      <c r="B13703" s="23">
        <v>2500</v>
      </c>
      <c r="C13703" s="23">
        <v>0.9</v>
      </c>
      <c r="D13703" s="23">
        <v>100</v>
      </c>
      <c r="E13703" s="23">
        <v>5</v>
      </c>
      <c r="F13703" s="23">
        <v>0</v>
      </c>
      <c r="G13703" s="23">
        <v>10</v>
      </c>
      <c r="H13703" s="25">
        <v>24.40507126</v>
      </c>
    </row>
    <row r="13704" spans="1:8">
      <c r="A13704" s="23">
        <v>13701</v>
      </c>
      <c r="B13704" s="23">
        <v>2500</v>
      </c>
      <c r="C13704" s="23">
        <v>0.9</v>
      </c>
      <c r="D13704" s="23">
        <v>100</v>
      </c>
      <c r="E13704" s="23">
        <v>5</v>
      </c>
      <c r="F13704" s="23">
        <v>0</v>
      </c>
      <c r="G13704" s="23">
        <v>40</v>
      </c>
      <c r="H13704" s="25">
        <v>22.369979860000001</v>
      </c>
    </row>
    <row r="13705" spans="1:8">
      <c r="A13705" s="23">
        <v>13702</v>
      </c>
      <c r="B13705" s="23">
        <v>2500</v>
      </c>
      <c r="C13705" s="23">
        <v>0.9</v>
      </c>
      <c r="D13705" s="23">
        <v>100</v>
      </c>
      <c r="E13705" s="23">
        <v>5</v>
      </c>
      <c r="F13705" s="23">
        <v>0</v>
      </c>
      <c r="G13705" s="23">
        <v>70</v>
      </c>
      <c r="H13705" s="25">
        <v>21.07535172</v>
      </c>
    </row>
    <row r="13706" spans="1:8">
      <c r="A13706" s="23">
        <v>13703</v>
      </c>
      <c r="B13706" s="23">
        <v>2500</v>
      </c>
      <c r="C13706" s="23">
        <v>0.9</v>
      </c>
      <c r="D13706" s="23">
        <v>100</v>
      </c>
      <c r="E13706" s="23">
        <v>5</v>
      </c>
      <c r="F13706" s="23">
        <v>0</v>
      </c>
      <c r="G13706" s="23">
        <v>100</v>
      </c>
      <c r="H13706" s="25">
        <v>19.97968483</v>
      </c>
    </row>
    <row r="13707" spans="1:8">
      <c r="A13707" s="23">
        <v>13704</v>
      </c>
      <c r="B13707" s="23">
        <v>2500</v>
      </c>
      <c r="C13707" s="23">
        <v>0.9</v>
      </c>
      <c r="D13707" s="23">
        <v>100</v>
      </c>
      <c r="E13707" s="23">
        <v>5</v>
      </c>
      <c r="F13707" s="23">
        <v>30</v>
      </c>
      <c r="G13707" s="23">
        <v>0</v>
      </c>
      <c r="H13707" s="25">
        <v>25.823936459999999</v>
      </c>
    </row>
    <row r="13708" spans="1:8">
      <c r="A13708" s="23">
        <v>13705</v>
      </c>
      <c r="B13708" s="23">
        <v>2500</v>
      </c>
      <c r="C13708" s="23">
        <v>0.9</v>
      </c>
      <c r="D13708" s="23">
        <v>100</v>
      </c>
      <c r="E13708" s="23">
        <v>5</v>
      </c>
      <c r="F13708" s="23">
        <v>30</v>
      </c>
      <c r="G13708" s="23">
        <v>5</v>
      </c>
      <c r="H13708" s="25">
        <v>24.165369030000001</v>
      </c>
    </row>
    <row r="13709" spans="1:8">
      <c r="A13709" s="23">
        <v>13706</v>
      </c>
      <c r="B13709" s="23">
        <v>2500</v>
      </c>
      <c r="C13709" s="23">
        <v>0.9</v>
      </c>
      <c r="D13709" s="23">
        <v>100</v>
      </c>
      <c r="E13709" s="23">
        <v>5</v>
      </c>
      <c r="F13709" s="23">
        <v>30</v>
      </c>
      <c r="G13709" s="23">
        <v>10</v>
      </c>
      <c r="H13709" s="25">
        <v>23.281991959999999</v>
      </c>
    </row>
    <row r="13710" spans="1:8">
      <c r="A13710" s="23">
        <v>13707</v>
      </c>
      <c r="B13710" s="23">
        <v>2500</v>
      </c>
      <c r="C13710" s="23">
        <v>0.9</v>
      </c>
      <c r="D13710" s="23">
        <v>100</v>
      </c>
      <c r="E13710" s="23">
        <v>5</v>
      </c>
      <c r="F13710" s="23">
        <v>30</v>
      </c>
      <c r="G13710" s="23">
        <v>40</v>
      </c>
      <c r="H13710" s="25">
        <v>21.260795590000001</v>
      </c>
    </row>
    <row r="13711" spans="1:8">
      <c r="A13711" s="23">
        <v>13708</v>
      </c>
      <c r="B13711" s="23">
        <v>2500</v>
      </c>
      <c r="C13711" s="23">
        <v>0.9</v>
      </c>
      <c r="D13711" s="23">
        <v>100</v>
      </c>
      <c r="E13711" s="23">
        <v>5</v>
      </c>
      <c r="F13711" s="23">
        <v>30</v>
      </c>
      <c r="G13711" s="23">
        <v>70</v>
      </c>
      <c r="H13711" s="25">
        <v>20.002405169999999</v>
      </c>
    </row>
    <row r="13712" spans="1:8">
      <c r="A13712" s="23">
        <v>13709</v>
      </c>
      <c r="B13712" s="23">
        <v>2500</v>
      </c>
      <c r="C13712" s="23">
        <v>0.9</v>
      </c>
      <c r="D13712" s="23">
        <v>100</v>
      </c>
      <c r="E13712" s="23">
        <v>5</v>
      </c>
      <c r="F13712" s="23">
        <v>30</v>
      </c>
      <c r="G13712" s="23">
        <v>100</v>
      </c>
      <c r="H13712" s="25">
        <v>18.913942339999998</v>
      </c>
    </row>
    <row r="13713" spans="1:8">
      <c r="A13713" s="23">
        <v>13710</v>
      </c>
      <c r="B13713" s="23">
        <v>2500</v>
      </c>
      <c r="C13713" s="23">
        <v>0.9</v>
      </c>
      <c r="D13713" s="23">
        <v>100</v>
      </c>
      <c r="E13713" s="23">
        <v>5</v>
      </c>
      <c r="F13713" s="23">
        <v>60</v>
      </c>
      <c r="G13713" s="23">
        <v>0</v>
      </c>
      <c r="H13713" s="25">
        <v>21.75205231</v>
      </c>
    </row>
    <row r="13714" spans="1:8">
      <c r="A13714" s="23">
        <v>13711</v>
      </c>
      <c r="B13714" s="23">
        <v>2500</v>
      </c>
      <c r="C13714" s="23">
        <v>0.9</v>
      </c>
      <c r="D13714" s="23">
        <v>100</v>
      </c>
      <c r="E13714" s="23">
        <v>5</v>
      </c>
      <c r="F13714" s="23">
        <v>60</v>
      </c>
      <c r="G13714" s="23">
        <v>5</v>
      </c>
      <c r="H13714" s="25">
        <v>19.807655329999999</v>
      </c>
    </row>
    <row r="13715" spans="1:8">
      <c r="A13715" s="23">
        <v>13712</v>
      </c>
      <c r="B13715" s="23">
        <v>2500</v>
      </c>
      <c r="C13715" s="23">
        <v>0.9</v>
      </c>
      <c r="D13715" s="23">
        <v>100</v>
      </c>
      <c r="E13715" s="23">
        <v>5</v>
      </c>
      <c r="F13715" s="23">
        <v>60</v>
      </c>
      <c r="G13715" s="23">
        <v>10</v>
      </c>
      <c r="H13715" s="25">
        <v>18.970958710000001</v>
      </c>
    </row>
    <row r="13716" spans="1:8">
      <c r="A13716" s="23">
        <v>13713</v>
      </c>
      <c r="B13716" s="23">
        <v>2500</v>
      </c>
      <c r="C13716" s="23">
        <v>0.9</v>
      </c>
      <c r="D13716" s="23">
        <v>100</v>
      </c>
      <c r="E13716" s="23">
        <v>5</v>
      </c>
      <c r="F13716" s="23">
        <v>60</v>
      </c>
      <c r="G13716" s="23">
        <v>40</v>
      </c>
      <c r="H13716" s="25">
        <v>17.159862520000001</v>
      </c>
    </row>
    <row r="13717" spans="1:8">
      <c r="A13717" s="23">
        <v>13714</v>
      </c>
      <c r="B13717" s="23">
        <v>2500</v>
      </c>
      <c r="C13717" s="23">
        <v>0.9</v>
      </c>
      <c r="D13717" s="23">
        <v>100</v>
      </c>
      <c r="E13717" s="23">
        <v>5</v>
      </c>
      <c r="F13717" s="23">
        <v>60</v>
      </c>
      <c r="G13717" s="23">
        <v>70</v>
      </c>
      <c r="H13717" s="25">
        <v>16.036998749999999</v>
      </c>
    </row>
    <row r="13718" spans="1:8">
      <c r="A13718" s="23">
        <v>13715</v>
      </c>
      <c r="B13718" s="23">
        <v>2500</v>
      </c>
      <c r="C13718" s="23">
        <v>0.9</v>
      </c>
      <c r="D13718" s="23">
        <v>100</v>
      </c>
      <c r="E13718" s="23">
        <v>5</v>
      </c>
      <c r="F13718" s="23">
        <v>60</v>
      </c>
      <c r="G13718" s="23">
        <v>100</v>
      </c>
      <c r="H13718" s="25">
        <v>15.12351799</v>
      </c>
    </row>
    <row r="13719" spans="1:8">
      <c r="A13719" s="23">
        <v>13716</v>
      </c>
      <c r="B13719" s="23">
        <v>2500</v>
      </c>
      <c r="C13719" s="23">
        <v>0.9</v>
      </c>
      <c r="D13719" s="23">
        <v>100</v>
      </c>
      <c r="E13719" s="23">
        <v>10</v>
      </c>
      <c r="F13719" s="23">
        <v>0</v>
      </c>
      <c r="G13719" s="23">
        <v>0</v>
      </c>
      <c r="H13719" s="25">
        <v>32.837444310000002</v>
      </c>
    </row>
    <row r="13720" spans="1:8">
      <c r="A13720" s="23">
        <v>13717</v>
      </c>
      <c r="B13720" s="23">
        <v>2500</v>
      </c>
      <c r="C13720" s="23">
        <v>0.9</v>
      </c>
      <c r="D13720" s="23">
        <v>100</v>
      </c>
      <c r="E13720" s="23">
        <v>10</v>
      </c>
      <c r="F13720" s="23">
        <v>0</v>
      </c>
      <c r="G13720" s="23">
        <v>5</v>
      </c>
      <c r="H13720" s="25">
        <v>30.459911349999999</v>
      </c>
    </row>
    <row r="13721" spans="1:8">
      <c r="A13721" s="23">
        <v>13718</v>
      </c>
      <c r="B13721" s="23">
        <v>2500</v>
      </c>
      <c r="C13721" s="23">
        <v>0.9</v>
      </c>
      <c r="D13721" s="23">
        <v>100</v>
      </c>
      <c r="E13721" s="23">
        <v>10</v>
      </c>
      <c r="F13721" s="23">
        <v>0</v>
      </c>
      <c r="G13721" s="23">
        <v>10</v>
      </c>
      <c r="H13721" s="25">
        <v>29.137807850000002</v>
      </c>
    </row>
    <row r="13722" spans="1:8">
      <c r="A13722" s="23">
        <v>13719</v>
      </c>
      <c r="B13722" s="23">
        <v>2500</v>
      </c>
      <c r="C13722" s="23">
        <v>0.9</v>
      </c>
      <c r="D13722" s="23">
        <v>100</v>
      </c>
      <c r="E13722" s="23">
        <v>10</v>
      </c>
      <c r="F13722" s="23">
        <v>0</v>
      </c>
      <c r="G13722" s="23">
        <v>40</v>
      </c>
      <c r="H13722" s="25">
        <v>26.090415960000001</v>
      </c>
    </row>
    <row r="13723" spans="1:8">
      <c r="A13723" s="23">
        <v>13720</v>
      </c>
      <c r="B13723" s="23">
        <v>2500</v>
      </c>
      <c r="C13723" s="23">
        <v>0.9</v>
      </c>
      <c r="D13723" s="23">
        <v>100</v>
      </c>
      <c r="E13723" s="23">
        <v>10</v>
      </c>
      <c r="F13723" s="23">
        <v>0</v>
      </c>
      <c r="G13723" s="23">
        <v>70</v>
      </c>
      <c r="H13723" s="25">
        <v>24.25742722</v>
      </c>
    </row>
    <row r="13724" spans="1:8">
      <c r="A13724" s="23">
        <v>13721</v>
      </c>
      <c r="B13724" s="23">
        <v>2500</v>
      </c>
      <c r="C13724" s="23">
        <v>0.9</v>
      </c>
      <c r="D13724" s="23">
        <v>100</v>
      </c>
      <c r="E13724" s="23">
        <v>10</v>
      </c>
      <c r="F13724" s="23">
        <v>0</v>
      </c>
      <c r="G13724" s="23">
        <v>100</v>
      </c>
      <c r="H13724" s="25">
        <v>22.703601840000001</v>
      </c>
    </row>
    <row r="13725" spans="1:8">
      <c r="A13725" s="23">
        <v>13722</v>
      </c>
      <c r="B13725" s="23">
        <v>2500</v>
      </c>
      <c r="C13725" s="23">
        <v>0.9</v>
      </c>
      <c r="D13725" s="23">
        <v>100</v>
      </c>
      <c r="E13725" s="23">
        <v>10</v>
      </c>
      <c r="F13725" s="23">
        <v>30</v>
      </c>
      <c r="G13725" s="23">
        <v>0</v>
      </c>
      <c r="H13725" s="25">
        <v>31.094938280000001</v>
      </c>
    </row>
    <row r="13726" spans="1:8">
      <c r="A13726" s="23">
        <v>13723</v>
      </c>
      <c r="B13726" s="23">
        <v>2500</v>
      </c>
      <c r="C13726" s="23">
        <v>0.9</v>
      </c>
      <c r="D13726" s="23">
        <v>100</v>
      </c>
      <c r="E13726" s="23">
        <v>10</v>
      </c>
      <c r="F13726" s="23">
        <v>30</v>
      </c>
      <c r="G13726" s="23">
        <v>5</v>
      </c>
      <c r="H13726" s="25">
        <v>28.708175659999998</v>
      </c>
    </row>
    <row r="13727" spans="1:8">
      <c r="A13727" s="23">
        <v>13724</v>
      </c>
      <c r="B13727" s="23">
        <v>2500</v>
      </c>
      <c r="C13727" s="23">
        <v>0.9</v>
      </c>
      <c r="D13727" s="23">
        <v>100</v>
      </c>
      <c r="E13727" s="23">
        <v>10</v>
      </c>
      <c r="F13727" s="23">
        <v>30</v>
      </c>
      <c r="G13727" s="23">
        <v>10</v>
      </c>
      <c r="H13727" s="25">
        <v>27.441970829999999</v>
      </c>
    </row>
    <row r="13728" spans="1:8">
      <c r="A13728" s="23">
        <v>13725</v>
      </c>
      <c r="B13728" s="23">
        <v>2500</v>
      </c>
      <c r="C13728" s="23">
        <v>0.9</v>
      </c>
      <c r="D13728" s="23">
        <v>100</v>
      </c>
      <c r="E13728" s="23">
        <v>10</v>
      </c>
      <c r="F13728" s="23">
        <v>30</v>
      </c>
      <c r="G13728" s="23">
        <v>40</v>
      </c>
      <c r="H13728" s="25">
        <v>24.54545212</v>
      </c>
    </row>
    <row r="13729" spans="1:8">
      <c r="A13729" s="23">
        <v>13726</v>
      </c>
      <c r="B13729" s="23">
        <v>2500</v>
      </c>
      <c r="C13729" s="23">
        <v>0.9</v>
      </c>
      <c r="D13729" s="23">
        <v>100</v>
      </c>
      <c r="E13729" s="23">
        <v>10</v>
      </c>
      <c r="F13729" s="23">
        <v>30</v>
      </c>
      <c r="G13729" s="23">
        <v>70</v>
      </c>
      <c r="H13729" s="25">
        <v>22.762174609999999</v>
      </c>
    </row>
    <row r="13730" spans="1:8">
      <c r="A13730" s="23">
        <v>13727</v>
      </c>
      <c r="B13730" s="23">
        <v>2500</v>
      </c>
      <c r="C13730" s="23">
        <v>0.9</v>
      </c>
      <c r="D13730" s="23">
        <v>100</v>
      </c>
      <c r="E13730" s="23">
        <v>10</v>
      </c>
      <c r="F13730" s="23">
        <v>30</v>
      </c>
      <c r="G13730" s="23">
        <v>100</v>
      </c>
      <c r="H13730" s="25">
        <v>21.302726750000001</v>
      </c>
    </row>
    <row r="13731" spans="1:8">
      <c r="A13731" s="23">
        <v>13728</v>
      </c>
      <c r="B13731" s="23">
        <v>2500</v>
      </c>
      <c r="C13731" s="23">
        <v>0.9</v>
      </c>
      <c r="D13731" s="23">
        <v>100</v>
      </c>
      <c r="E13731" s="23">
        <v>10</v>
      </c>
      <c r="F13731" s="23">
        <v>60</v>
      </c>
      <c r="G13731" s="23">
        <v>0</v>
      </c>
      <c r="H13731" s="25">
        <v>25.047988889999999</v>
      </c>
    </row>
    <row r="13732" spans="1:8">
      <c r="A13732" s="23">
        <v>13729</v>
      </c>
      <c r="B13732" s="23">
        <v>2500</v>
      </c>
      <c r="C13732" s="23">
        <v>0.9</v>
      </c>
      <c r="D13732" s="23">
        <v>100</v>
      </c>
      <c r="E13732" s="23">
        <v>10</v>
      </c>
      <c r="F13732" s="23">
        <v>60</v>
      </c>
      <c r="G13732" s="23">
        <v>5</v>
      </c>
      <c r="H13732" s="25">
        <v>22.51578331</v>
      </c>
    </row>
    <row r="13733" spans="1:8">
      <c r="A13733" s="23">
        <v>13730</v>
      </c>
      <c r="B13733" s="23">
        <v>2500</v>
      </c>
      <c r="C13733" s="23">
        <v>0.9</v>
      </c>
      <c r="D13733" s="23">
        <v>100</v>
      </c>
      <c r="E13733" s="23">
        <v>10</v>
      </c>
      <c r="F13733" s="23">
        <v>60</v>
      </c>
      <c r="G13733" s="23">
        <v>10</v>
      </c>
      <c r="H13733" s="25">
        <v>21.460964199999999</v>
      </c>
    </row>
    <row r="13734" spans="1:8">
      <c r="A13734" s="23">
        <v>13731</v>
      </c>
      <c r="B13734" s="23">
        <v>2500</v>
      </c>
      <c r="C13734" s="23">
        <v>0.9</v>
      </c>
      <c r="D13734" s="23">
        <v>100</v>
      </c>
      <c r="E13734" s="23">
        <v>10</v>
      </c>
      <c r="F13734" s="23">
        <v>60</v>
      </c>
      <c r="G13734" s="23">
        <v>40</v>
      </c>
      <c r="H13734" s="25">
        <v>19.093223569999999</v>
      </c>
    </row>
    <row r="13735" spans="1:8">
      <c r="A13735" s="23">
        <v>13732</v>
      </c>
      <c r="B13735" s="23">
        <v>2500</v>
      </c>
      <c r="C13735" s="23">
        <v>0.9</v>
      </c>
      <c r="D13735" s="23">
        <v>100</v>
      </c>
      <c r="E13735" s="23">
        <v>10</v>
      </c>
      <c r="F13735" s="23">
        <v>60</v>
      </c>
      <c r="G13735" s="23">
        <v>70</v>
      </c>
      <c r="H13735" s="25">
        <v>17.65954971</v>
      </c>
    </row>
    <row r="13736" spans="1:8">
      <c r="A13736" s="23">
        <v>13733</v>
      </c>
      <c r="B13736" s="23">
        <v>2500</v>
      </c>
      <c r="C13736" s="23">
        <v>0.9</v>
      </c>
      <c r="D13736" s="23">
        <v>100</v>
      </c>
      <c r="E13736" s="23">
        <v>10</v>
      </c>
      <c r="F13736" s="23">
        <v>60</v>
      </c>
      <c r="G13736" s="23">
        <v>100</v>
      </c>
      <c r="H13736" s="25">
        <v>16.506336210000001</v>
      </c>
    </row>
    <row r="13737" spans="1:8">
      <c r="A13737" s="23">
        <v>13734</v>
      </c>
      <c r="B13737" s="23">
        <v>2500</v>
      </c>
      <c r="C13737" s="23">
        <v>0.9</v>
      </c>
      <c r="D13737" s="23">
        <v>100</v>
      </c>
      <c r="E13737" s="23">
        <v>20</v>
      </c>
      <c r="F13737" s="23">
        <v>0</v>
      </c>
      <c r="G13737" s="23">
        <v>0</v>
      </c>
      <c r="H13737" s="25">
        <v>35.995517730000003</v>
      </c>
    </row>
    <row r="13738" spans="1:8">
      <c r="A13738" s="23">
        <v>13735</v>
      </c>
      <c r="B13738" s="23">
        <v>2500</v>
      </c>
      <c r="C13738" s="23">
        <v>0.9</v>
      </c>
      <c r="D13738" s="23">
        <v>100</v>
      </c>
      <c r="E13738" s="23">
        <v>20</v>
      </c>
      <c r="F13738" s="23">
        <v>0</v>
      </c>
      <c r="G13738" s="23">
        <v>5</v>
      </c>
      <c r="H13738" s="25">
        <v>33.175571439999999</v>
      </c>
    </row>
    <row r="13739" spans="1:8">
      <c r="A13739" s="23">
        <v>13736</v>
      </c>
      <c r="B13739" s="23">
        <v>2500</v>
      </c>
      <c r="C13739" s="23">
        <v>0.9</v>
      </c>
      <c r="D13739" s="23">
        <v>100</v>
      </c>
      <c r="E13739" s="23">
        <v>20</v>
      </c>
      <c r="F13739" s="23">
        <v>0</v>
      </c>
      <c r="G13739" s="23">
        <v>10</v>
      </c>
      <c r="H13739" s="25">
        <v>31.63202858</v>
      </c>
    </row>
    <row r="13740" spans="1:8">
      <c r="A13740" s="23">
        <v>13737</v>
      </c>
      <c r="B13740" s="23">
        <v>2500</v>
      </c>
      <c r="C13740" s="23">
        <v>0.9</v>
      </c>
      <c r="D13740" s="23">
        <v>100</v>
      </c>
      <c r="E13740" s="23">
        <v>20</v>
      </c>
      <c r="F13740" s="23">
        <v>0</v>
      </c>
      <c r="G13740" s="23">
        <v>40</v>
      </c>
      <c r="H13740" s="25">
        <v>27.987535479999998</v>
      </c>
    </row>
    <row r="13741" spans="1:8">
      <c r="A13741" s="23">
        <v>13738</v>
      </c>
      <c r="B13741" s="23">
        <v>2500</v>
      </c>
      <c r="C13741" s="23">
        <v>0.9</v>
      </c>
      <c r="D13741" s="23">
        <v>100</v>
      </c>
      <c r="E13741" s="23">
        <v>20</v>
      </c>
      <c r="F13741" s="23">
        <v>0</v>
      </c>
      <c r="G13741" s="23">
        <v>70</v>
      </c>
      <c r="H13741" s="25">
        <v>25.841749190000002</v>
      </c>
    </row>
    <row r="13742" spans="1:8">
      <c r="A13742" s="23">
        <v>13739</v>
      </c>
      <c r="B13742" s="23">
        <v>2500</v>
      </c>
      <c r="C13742" s="23">
        <v>0.9</v>
      </c>
      <c r="D13742" s="23">
        <v>100</v>
      </c>
      <c r="E13742" s="23">
        <v>20</v>
      </c>
      <c r="F13742" s="23">
        <v>0</v>
      </c>
      <c r="G13742" s="23">
        <v>100</v>
      </c>
      <c r="H13742" s="25">
        <v>24.100624079999999</v>
      </c>
    </row>
    <row r="13743" spans="1:8">
      <c r="A13743" s="23">
        <v>13740</v>
      </c>
      <c r="B13743" s="23">
        <v>2500</v>
      </c>
      <c r="C13743" s="23">
        <v>0.9</v>
      </c>
      <c r="D13743" s="23">
        <v>100</v>
      </c>
      <c r="E13743" s="23">
        <v>20</v>
      </c>
      <c r="F13743" s="23">
        <v>30</v>
      </c>
      <c r="G13743" s="23">
        <v>0</v>
      </c>
      <c r="H13743" s="25">
        <v>33.857295989999997</v>
      </c>
    </row>
    <row r="13744" spans="1:8">
      <c r="A13744" s="23">
        <v>13741</v>
      </c>
      <c r="B13744" s="23">
        <v>2500</v>
      </c>
      <c r="C13744" s="23">
        <v>0.9</v>
      </c>
      <c r="D13744" s="23">
        <v>100</v>
      </c>
      <c r="E13744" s="23">
        <v>20</v>
      </c>
      <c r="F13744" s="23">
        <v>30</v>
      </c>
      <c r="G13744" s="23">
        <v>5</v>
      </c>
      <c r="H13744" s="25">
        <v>31.076547619999999</v>
      </c>
    </row>
    <row r="13745" spans="1:8">
      <c r="A13745" s="23">
        <v>13742</v>
      </c>
      <c r="B13745" s="23">
        <v>2500</v>
      </c>
      <c r="C13745" s="23">
        <v>0.9</v>
      </c>
      <c r="D13745" s="23">
        <v>100</v>
      </c>
      <c r="E13745" s="23">
        <v>20</v>
      </c>
      <c r="F13745" s="23">
        <v>30</v>
      </c>
      <c r="G13745" s="23">
        <v>10</v>
      </c>
      <c r="H13745" s="25">
        <v>29.586179730000001</v>
      </c>
    </row>
    <row r="13746" spans="1:8">
      <c r="A13746" s="23">
        <v>13743</v>
      </c>
      <c r="B13746" s="23">
        <v>2500</v>
      </c>
      <c r="C13746" s="23">
        <v>0.9</v>
      </c>
      <c r="D13746" s="23">
        <v>100</v>
      </c>
      <c r="E13746" s="23">
        <v>20</v>
      </c>
      <c r="F13746" s="23">
        <v>30</v>
      </c>
      <c r="G13746" s="23">
        <v>40</v>
      </c>
      <c r="H13746" s="25">
        <v>26.181518560000001</v>
      </c>
    </row>
    <row r="13747" spans="1:8">
      <c r="A13747" s="23">
        <v>13744</v>
      </c>
      <c r="B13747" s="23">
        <v>2500</v>
      </c>
      <c r="C13747" s="23">
        <v>0.9</v>
      </c>
      <c r="D13747" s="23">
        <v>100</v>
      </c>
      <c r="E13747" s="23">
        <v>20</v>
      </c>
      <c r="F13747" s="23">
        <v>30</v>
      </c>
      <c r="G13747" s="23">
        <v>70</v>
      </c>
      <c r="H13747" s="25">
        <v>24.178321839999999</v>
      </c>
    </row>
    <row r="13748" spans="1:8">
      <c r="A13748" s="23">
        <v>13745</v>
      </c>
      <c r="B13748" s="23">
        <v>2500</v>
      </c>
      <c r="C13748" s="23">
        <v>0.9</v>
      </c>
      <c r="D13748" s="23">
        <v>100</v>
      </c>
      <c r="E13748" s="23">
        <v>20</v>
      </c>
      <c r="F13748" s="23">
        <v>30</v>
      </c>
      <c r="G13748" s="23">
        <v>100</v>
      </c>
      <c r="H13748" s="25">
        <v>22.480075840000001</v>
      </c>
    </row>
    <row r="13749" spans="1:8">
      <c r="A13749" s="23">
        <v>13746</v>
      </c>
      <c r="B13749" s="23">
        <v>2500</v>
      </c>
      <c r="C13749" s="23">
        <v>0.9</v>
      </c>
      <c r="D13749" s="23">
        <v>100</v>
      </c>
      <c r="E13749" s="23">
        <v>20</v>
      </c>
      <c r="F13749" s="23">
        <v>60</v>
      </c>
      <c r="G13749" s="23">
        <v>0</v>
      </c>
      <c r="H13749" s="25">
        <v>26.672252660000002</v>
      </c>
    </row>
    <row r="13750" spans="1:8">
      <c r="A13750" s="23">
        <v>13747</v>
      </c>
      <c r="B13750" s="23">
        <v>2500</v>
      </c>
      <c r="C13750" s="23">
        <v>0.9</v>
      </c>
      <c r="D13750" s="23">
        <v>100</v>
      </c>
      <c r="E13750" s="23">
        <v>20</v>
      </c>
      <c r="F13750" s="23">
        <v>60</v>
      </c>
      <c r="G13750" s="23">
        <v>5</v>
      </c>
      <c r="H13750" s="25">
        <v>23.916870119999999</v>
      </c>
    </row>
    <row r="13751" spans="1:8">
      <c r="A13751" s="23">
        <v>13748</v>
      </c>
      <c r="B13751" s="23">
        <v>2500</v>
      </c>
      <c r="C13751" s="23">
        <v>0.9</v>
      </c>
      <c r="D13751" s="23">
        <v>100</v>
      </c>
      <c r="E13751" s="23">
        <v>20</v>
      </c>
      <c r="F13751" s="23">
        <v>60</v>
      </c>
      <c r="G13751" s="23">
        <v>10</v>
      </c>
      <c r="H13751" s="25">
        <v>22.705465319999998</v>
      </c>
    </row>
    <row r="13752" spans="1:8">
      <c r="A13752" s="23">
        <v>13749</v>
      </c>
      <c r="B13752" s="23">
        <v>2500</v>
      </c>
      <c r="C13752" s="23">
        <v>0.9</v>
      </c>
      <c r="D13752" s="23">
        <v>100</v>
      </c>
      <c r="E13752" s="23">
        <v>20</v>
      </c>
      <c r="F13752" s="23">
        <v>60</v>
      </c>
      <c r="G13752" s="23">
        <v>40</v>
      </c>
      <c r="H13752" s="25">
        <v>20.002563479999999</v>
      </c>
    </row>
    <row r="13753" spans="1:8">
      <c r="A13753" s="23">
        <v>13750</v>
      </c>
      <c r="B13753" s="23">
        <v>2500</v>
      </c>
      <c r="C13753" s="23">
        <v>0.9</v>
      </c>
      <c r="D13753" s="23">
        <v>100</v>
      </c>
      <c r="E13753" s="23">
        <v>20</v>
      </c>
      <c r="F13753" s="23">
        <v>60</v>
      </c>
      <c r="G13753" s="23">
        <v>70</v>
      </c>
      <c r="H13753" s="25">
        <v>18.43357468</v>
      </c>
    </row>
    <row r="13754" spans="1:8">
      <c r="A13754" s="23">
        <v>13751</v>
      </c>
      <c r="B13754" s="23">
        <v>2500</v>
      </c>
      <c r="C13754" s="23">
        <v>0.9</v>
      </c>
      <c r="D13754" s="23">
        <v>100</v>
      </c>
      <c r="E13754" s="23">
        <v>20</v>
      </c>
      <c r="F13754" s="23">
        <v>60</v>
      </c>
      <c r="G13754" s="23">
        <v>100</v>
      </c>
      <c r="H13754" s="25">
        <v>17.183805469999999</v>
      </c>
    </row>
    <row r="13755" spans="1:8">
      <c r="A13755" s="23">
        <v>13752</v>
      </c>
      <c r="B13755" s="23">
        <v>2500</v>
      </c>
      <c r="C13755" s="23">
        <v>0.9</v>
      </c>
      <c r="D13755" s="23">
        <v>100</v>
      </c>
      <c r="E13755" s="23">
        <v>50</v>
      </c>
      <c r="F13755" s="23">
        <v>0</v>
      </c>
      <c r="G13755" s="23">
        <v>0</v>
      </c>
      <c r="H13755" s="25">
        <v>37.863918300000002</v>
      </c>
    </row>
    <row r="13756" spans="1:8">
      <c r="A13756" s="23">
        <v>13753</v>
      </c>
      <c r="B13756" s="23">
        <v>2500</v>
      </c>
      <c r="C13756" s="23">
        <v>0.9</v>
      </c>
      <c r="D13756" s="23">
        <v>100</v>
      </c>
      <c r="E13756" s="23">
        <v>50</v>
      </c>
      <c r="F13756" s="23">
        <v>0</v>
      </c>
      <c r="G13756" s="23">
        <v>5</v>
      </c>
      <c r="H13756" s="25">
        <v>34.759082790000001</v>
      </c>
    </row>
    <row r="13757" spans="1:8">
      <c r="A13757" s="23">
        <v>13754</v>
      </c>
      <c r="B13757" s="23">
        <v>2500</v>
      </c>
      <c r="C13757" s="23">
        <v>0.9</v>
      </c>
      <c r="D13757" s="23">
        <v>100</v>
      </c>
      <c r="E13757" s="23">
        <v>50</v>
      </c>
      <c r="F13757" s="23">
        <v>0</v>
      </c>
      <c r="G13757" s="23">
        <v>10</v>
      </c>
      <c r="H13757" s="25">
        <v>33.064365389999999</v>
      </c>
    </row>
    <row r="13758" spans="1:8">
      <c r="A13758" s="23">
        <v>13755</v>
      </c>
      <c r="B13758" s="23">
        <v>2500</v>
      </c>
      <c r="C13758" s="23">
        <v>0.9</v>
      </c>
      <c r="D13758" s="23">
        <v>100</v>
      </c>
      <c r="E13758" s="23">
        <v>50</v>
      </c>
      <c r="F13758" s="23">
        <v>0</v>
      </c>
      <c r="G13758" s="23">
        <v>40</v>
      </c>
      <c r="H13758" s="25">
        <v>29.116470339999999</v>
      </c>
    </row>
    <row r="13759" spans="1:8">
      <c r="A13759" s="23">
        <v>13756</v>
      </c>
      <c r="B13759" s="23">
        <v>2500</v>
      </c>
      <c r="C13759" s="23">
        <v>0.9</v>
      </c>
      <c r="D13759" s="23">
        <v>100</v>
      </c>
      <c r="E13759" s="23">
        <v>50</v>
      </c>
      <c r="F13759" s="23">
        <v>0</v>
      </c>
      <c r="G13759" s="23">
        <v>70</v>
      </c>
      <c r="H13759" s="25">
        <v>26.77408028</v>
      </c>
    </row>
    <row r="13760" spans="1:8">
      <c r="A13760" s="23">
        <v>13757</v>
      </c>
      <c r="B13760" s="23">
        <v>2500</v>
      </c>
      <c r="C13760" s="23">
        <v>0.9</v>
      </c>
      <c r="D13760" s="23">
        <v>100</v>
      </c>
      <c r="E13760" s="23">
        <v>50</v>
      </c>
      <c r="F13760" s="23">
        <v>0</v>
      </c>
      <c r="G13760" s="23">
        <v>100</v>
      </c>
      <c r="H13760" s="25">
        <v>24.883966449999999</v>
      </c>
    </row>
    <row r="13761" spans="1:8">
      <c r="A13761" s="23">
        <v>13758</v>
      </c>
      <c r="B13761" s="23">
        <v>2500</v>
      </c>
      <c r="C13761" s="23">
        <v>0.9</v>
      </c>
      <c r="D13761" s="23">
        <v>100</v>
      </c>
      <c r="E13761" s="23">
        <v>50</v>
      </c>
      <c r="F13761" s="23">
        <v>30</v>
      </c>
      <c r="G13761" s="23">
        <v>0</v>
      </c>
      <c r="H13761" s="25">
        <v>35.47106934</v>
      </c>
    </row>
    <row r="13762" spans="1:8">
      <c r="A13762" s="23">
        <v>13759</v>
      </c>
      <c r="B13762" s="23">
        <v>2500</v>
      </c>
      <c r="C13762" s="23">
        <v>0.9</v>
      </c>
      <c r="D13762" s="23">
        <v>100</v>
      </c>
      <c r="E13762" s="23">
        <v>50</v>
      </c>
      <c r="F13762" s="23">
        <v>30</v>
      </c>
      <c r="G13762" s="23">
        <v>5</v>
      </c>
      <c r="H13762" s="25">
        <v>32.454605100000002</v>
      </c>
    </row>
    <row r="13763" spans="1:8">
      <c r="A13763" s="23">
        <v>13760</v>
      </c>
      <c r="B13763" s="23">
        <v>2500</v>
      </c>
      <c r="C13763" s="23">
        <v>0.9</v>
      </c>
      <c r="D13763" s="23">
        <v>100</v>
      </c>
      <c r="E13763" s="23">
        <v>50</v>
      </c>
      <c r="F13763" s="23">
        <v>30</v>
      </c>
      <c r="G13763" s="23">
        <v>10</v>
      </c>
      <c r="H13763" s="25">
        <v>30.86673927</v>
      </c>
    </row>
    <row r="13764" spans="1:8">
      <c r="A13764" s="23">
        <v>13761</v>
      </c>
      <c r="B13764" s="23">
        <v>2500</v>
      </c>
      <c r="C13764" s="23">
        <v>0.9</v>
      </c>
      <c r="D13764" s="23">
        <v>100</v>
      </c>
      <c r="E13764" s="23">
        <v>50</v>
      </c>
      <c r="F13764" s="23">
        <v>30</v>
      </c>
      <c r="G13764" s="23">
        <v>40</v>
      </c>
      <c r="H13764" s="25">
        <v>27.150493619999999</v>
      </c>
    </row>
    <row r="13765" spans="1:8">
      <c r="A13765" s="23">
        <v>13762</v>
      </c>
      <c r="B13765" s="23">
        <v>2500</v>
      </c>
      <c r="C13765" s="23">
        <v>0.9</v>
      </c>
      <c r="D13765" s="23">
        <v>100</v>
      </c>
      <c r="E13765" s="23">
        <v>50</v>
      </c>
      <c r="F13765" s="23">
        <v>30</v>
      </c>
      <c r="G13765" s="23">
        <v>70</v>
      </c>
      <c r="H13765" s="25">
        <v>24.975833890000001</v>
      </c>
    </row>
    <row r="13766" spans="1:8">
      <c r="A13766" s="23">
        <v>13763</v>
      </c>
      <c r="B13766" s="23">
        <v>2500</v>
      </c>
      <c r="C13766" s="23">
        <v>0.9</v>
      </c>
      <c r="D13766" s="23">
        <v>100</v>
      </c>
      <c r="E13766" s="23">
        <v>50</v>
      </c>
      <c r="F13766" s="23">
        <v>30</v>
      </c>
      <c r="G13766" s="23">
        <v>100</v>
      </c>
      <c r="H13766" s="25">
        <v>23.19670868</v>
      </c>
    </row>
    <row r="13767" spans="1:8">
      <c r="A13767" s="23">
        <v>13764</v>
      </c>
      <c r="B13767" s="23">
        <v>2500</v>
      </c>
      <c r="C13767" s="23">
        <v>0.9</v>
      </c>
      <c r="D13767" s="23">
        <v>100</v>
      </c>
      <c r="E13767" s="23">
        <v>50</v>
      </c>
      <c r="F13767" s="23">
        <v>60</v>
      </c>
      <c r="G13767" s="23">
        <v>0</v>
      </c>
      <c r="H13767" s="25">
        <v>27.634916310000001</v>
      </c>
    </row>
    <row r="13768" spans="1:8">
      <c r="A13768" s="23">
        <v>13765</v>
      </c>
      <c r="B13768" s="23">
        <v>2500</v>
      </c>
      <c r="C13768" s="23">
        <v>0.9</v>
      </c>
      <c r="D13768" s="23">
        <v>100</v>
      </c>
      <c r="E13768" s="23">
        <v>50</v>
      </c>
      <c r="F13768" s="23">
        <v>60</v>
      </c>
      <c r="G13768" s="23">
        <v>5</v>
      </c>
      <c r="H13768" s="25">
        <v>24.693859100000001</v>
      </c>
    </row>
    <row r="13769" spans="1:8">
      <c r="A13769" s="23">
        <v>13766</v>
      </c>
      <c r="B13769" s="23">
        <v>2500</v>
      </c>
      <c r="C13769" s="23">
        <v>0.9</v>
      </c>
      <c r="D13769" s="23">
        <v>100</v>
      </c>
      <c r="E13769" s="23">
        <v>50</v>
      </c>
      <c r="F13769" s="23">
        <v>60</v>
      </c>
      <c r="G13769" s="23">
        <v>10</v>
      </c>
      <c r="H13769" s="25">
        <v>23.46188545</v>
      </c>
    </row>
    <row r="13770" spans="1:8">
      <c r="A13770" s="23">
        <v>13767</v>
      </c>
      <c r="B13770" s="23">
        <v>2500</v>
      </c>
      <c r="C13770" s="23">
        <v>0.9</v>
      </c>
      <c r="D13770" s="23">
        <v>100</v>
      </c>
      <c r="E13770" s="23">
        <v>50</v>
      </c>
      <c r="F13770" s="23">
        <v>60</v>
      </c>
      <c r="G13770" s="23">
        <v>40</v>
      </c>
      <c r="H13770" s="25">
        <v>20.570034029999999</v>
      </c>
    </row>
    <row r="13771" spans="1:8">
      <c r="A13771" s="23">
        <v>13768</v>
      </c>
      <c r="B13771" s="23">
        <v>2500</v>
      </c>
      <c r="C13771" s="23">
        <v>0.9</v>
      </c>
      <c r="D13771" s="23">
        <v>100</v>
      </c>
      <c r="E13771" s="23">
        <v>50</v>
      </c>
      <c r="F13771" s="23">
        <v>60</v>
      </c>
      <c r="G13771" s="23">
        <v>70</v>
      </c>
      <c r="H13771" s="25">
        <v>18.901119229999999</v>
      </c>
    </row>
    <row r="13772" spans="1:8">
      <c r="A13772" s="23">
        <v>13769</v>
      </c>
      <c r="B13772" s="23">
        <v>2500</v>
      </c>
      <c r="C13772" s="23">
        <v>0.9</v>
      </c>
      <c r="D13772" s="23">
        <v>100</v>
      </c>
      <c r="E13772" s="23">
        <v>50</v>
      </c>
      <c r="F13772" s="23">
        <v>60</v>
      </c>
      <c r="G13772" s="23">
        <v>100</v>
      </c>
      <c r="H13772" s="25">
        <v>17.5754509</v>
      </c>
    </row>
    <row r="13773" spans="1:8">
      <c r="A13773" s="23">
        <v>13770</v>
      </c>
      <c r="B13773" s="23">
        <v>2500</v>
      </c>
      <c r="C13773" s="23">
        <v>0.9</v>
      </c>
      <c r="D13773" s="23">
        <v>500</v>
      </c>
      <c r="E13773" s="23">
        <v>1</v>
      </c>
      <c r="F13773" s="23">
        <v>0</v>
      </c>
      <c r="G13773" s="23">
        <v>0</v>
      </c>
      <c r="H13773" s="25">
        <v>22.546096800000001</v>
      </c>
    </row>
    <row r="13774" spans="1:8">
      <c r="A13774" s="23">
        <v>13771</v>
      </c>
      <c r="B13774" s="23">
        <v>2500</v>
      </c>
      <c r="C13774" s="23">
        <v>0.9</v>
      </c>
      <c r="D13774" s="23">
        <v>500</v>
      </c>
      <c r="E13774" s="23">
        <v>1</v>
      </c>
      <c r="F13774" s="23">
        <v>0</v>
      </c>
      <c r="G13774" s="23">
        <v>5</v>
      </c>
      <c r="H13774" s="25">
        <v>21.497261049999999</v>
      </c>
    </row>
    <row r="13775" spans="1:8">
      <c r="A13775" s="23">
        <v>13772</v>
      </c>
      <c r="B13775" s="23">
        <v>2500</v>
      </c>
      <c r="C13775" s="23">
        <v>0.9</v>
      </c>
      <c r="D13775" s="23">
        <v>500</v>
      </c>
      <c r="E13775" s="23">
        <v>1</v>
      </c>
      <c r="F13775" s="23">
        <v>0</v>
      </c>
      <c r="G13775" s="23">
        <v>10</v>
      </c>
      <c r="H13775" s="25">
        <v>20.946147920000001</v>
      </c>
    </row>
    <row r="13776" spans="1:8">
      <c r="A13776" s="23">
        <v>13773</v>
      </c>
      <c r="B13776" s="23">
        <v>2500</v>
      </c>
      <c r="C13776" s="23">
        <v>0.9</v>
      </c>
      <c r="D13776" s="23">
        <v>500</v>
      </c>
      <c r="E13776" s="23">
        <v>1</v>
      </c>
      <c r="F13776" s="23">
        <v>0</v>
      </c>
      <c r="G13776" s="23">
        <v>40</v>
      </c>
      <c r="H13776" s="25">
        <v>19.629802699999999</v>
      </c>
    </row>
    <row r="13777" spans="1:8">
      <c r="A13777" s="23">
        <v>13774</v>
      </c>
      <c r="B13777" s="23">
        <v>2500</v>
      </c>
      <c r="C13777" s="23">
        <v>0.9</v>
      </c>
      <c r="D13777" s="23">
        <v>500</v>
      </c>
      <c r="E13777" s="23">
        <v>1</v>
      </c>
      <c r="F13777" s="23">
        <v>0</v>
      </c>
      <c r="G13777" s="23">
        <v>70</v>
      </c>
      <c r="H13777" s="25">
        <v>18.754648209999999</v>
      </c>
    </row>
    <row r="13778" spans="1:8">
      <c r="A13778" s="23">
        <v>13775</v>
      </c>
      <c r="B13778" s="23">
        <v>2500</v>
      </c>
      <c r="C13778" s="23">
        <v>0.9</v>
      </c>
      <c r="D13778" s="23">
        <v>500</v>
      </c>
      <c r="E13778" s="23">
        <v>1</v>
      </c>
      <c r="F13778" s="23">
        <v>0</v>
      </c>
      <c r="G13778" s="23">
        <v>100</v>
      </c>
      <c r="H13778" s="25">
        <v>17.98543549</v>
      </c>
    </row>
    <row r="13779" spans="1:8">
      <c r="A13779" s="23">
        <v>13776</v>
      </c>
      <c r="B13779" s="23">
        <v>2500</v>
      </c>
      <c r="C13779" s="23">
        <v>0.9</v>
      </c>
      <c r="D13779" s="23">
        <v>500</v>
      </c>
      <c r="E13779" s="23">
        <v>1</v>
      </c>
      <c r="F13779" s="23">
        <v>30</v>
      </c>
      <c r="G13779" s="23">
        <v>0</v>
      </c>
      <c r="H13779" s="25">
        <v>21.909130099999999</v>
      </c>
    </row>
    <row r="13780" spans="1:8">
      <c r="A13780" s="23">
        <v>13777</v>
      </c>
      <c r="B13780" s="23">
        <v>2500</v>
      </c>
      <c r="C13780" s="23">
        <v>0.9</v>
      </c>
      <c r="D13780" s="23">
        <v>500</v>
      </c>
      <c r="E13780" s="23">
        <v>1</v>
      </c>
      <c r="F13780" s="23">
        <v>30</v>
      </c>
      <c r="G13780" s="23">
        <v>5</v>
      </c>
      <c r="H13780" s="25">
        <v>20.816072460000001</v>
      </c>
    </row>
    <row r="13781" spans="1:8">
      <c r="A13781" s="23">
        <v>13778</v>
      </c>
      <c r="B13781" s="23">
        <v>2500</v>
      </c>
      <c r="C13781" s="23">
        <v>0.9</v>
      </c>
      <c r="D13781" s="23">
        <v>500</v>
      </c>
      <c r="E13781" s="23">
        <v>1</v>
      </c>
      <c r="F13781" s="23">
        <v>30</v>
      </c>
      <c r="G13781" s="23">
        <v>10</v>
      </c>
      <c r="H13781" s="25">
        <v>20.222047809999999</v>
      </c>
    </row>
    <row r="13782" spans="1:8">
      <c r="A13782" s="23">
        <v>13779</v>
      </c>
      <c r="B13782" s="23">
        <v>2500</v>
      </c>
      <c r="C13782" s="23">
        <v>0.9</v>
      </c>
      <c r="D13782" s="23">
        <v>500</v>
      </c>
      <c r="E13782" s="23">
        <v>1</v>
      </c>
      <c r="F13782" s="23">
        <v>30</v>
      </c>
      <c r="G13782" s="23">
        <v>40</v>
      </c>
      <c r="H13782" s="25">
        <v>18.873256680000001</v>
      </c>
    </row>
    <row r="13783" spans="1:8">
      <c r="A13783" s="23">
        <v>13780</v>
      </c>
      <c r="B13783" s="23">
        <v>2500</v>
      </c>
      <c r="C13783" s="23">
        <v>0.9</v>
      </c>
      <c r="D13783" s="23">
        <v>500</v>
      </c>
      <c r="E13783" s="23">
        <v>1</v>
      </c>
      <c r="F13783" s="23">
        <v>30</v>
      </c>
      <c r="G13783" s="23">
        <v>70</v>
      </c>
      <c r="H13783" s="25">
        <v>17.988660809999999</v>
      </c>
    </row>
    <row r="13784" spans="1:8">
      <c r="A13784" s="23">
        <v>13781</v>
      </c>
      <c r="B13784" s="23">
        <v>2500</v>
      </c>
      <c r="C13784" s="23">
        <v>0.9</v>
      </c>
      <c r="D13784" s="23">
        <v>500</v>
      </c>
      <c r="E13784" s="23">
        <v>1</v>
      </c>
      <c r="F13784" s="23">
        <v>30</v>
      </c>
      <c r="G13784" s="23">
        <v>100</v>
      </c>
      <c r="H13784" s="25">
        <v>17.198528289999999</v>
      </c>
    </row>
    <row r="13785" spans="1:8">
      <c r="A13785" s="23">
        <v>13782</v>
      </c>
      <c r="B13785" s="23">
        <v>2500</v>
      </c>
      <c r="C13785" s="23">
        <v>0.9</v>
      </c>
      <c r="D13785" s="23">
        <v>500</v>
      </c>
      <c r="E13785" s="23">
        <v>1</v>
      </c>
      <c r="F13785" s="23">
        <v>60</v>
      </c>
      <c r="G13785" s="23">
        <v>0</v>
      </c>
      <c r="H13785" s="25">
        <v>19.30974007</v>
      </c>
    </row>
    <row r="13786" spans="1:8">
      <c r="A13786" s="23">
        <v>13783</v>
      </c>
      <c r="B13786" s="23">
        <v>2500</v>
      </c>
      <c r="C13786" s="23">
        <v>0.9</v>
      </c>
      <c r="D13786" s="23">
        <v>500</v>
      </c>
      <c r="E13786" s="23">
        <v>1</v>
      </c>
      <c r="F13786" s="23">
        <v>60</v>
      </c>
      <c r="G13786" s="23">
        <v>5</v>
      </c>
      <c r="H13786" s="25">
        <v>17.834022520000001</v>
      </c>
    </row>
    <row r="13787" spans="1:8">
      <c r="A13787" s="23">
        <v>13784</v>
      </c>
      <c r="B13787" s="23">
        <v>2500</v>
      </c>
      <c r="C13787" s="23">
        <v>0.9</v>
      </c>
      <c r="D13787" s="23">
        <v>500</v>
      </c>
      <c r="E13787" s="23">
        <v>1</v>
      </c>
      <c r="F13787" s="23">
        <v>60</v>
      </c>
      <c r="G13787" s="23">
        <v>10</v>
      </c>
      <c r="H13787" s="25">
        <v>17.197689059999998</v>
      </c>
    </row>
    <row r="13788" spans="1:8">
      <c r="A13788" s="23">
        <v>13785</v>
      </c>
      <c r="B13788" s="23">
        <v>2500</v>
      </c>
      <c r="C13788" s="23">
        <v>0.9</v>
      </c>
      <c r="D13788" s="23">
        <v>500</v>
      </c>
      <c r="E13788" s="23">
        <v>1</v>
      </c>
      <c r="F13788" s="23">
        <v>60</v>
      </c>
      <c r="G13788" s="23">
        <v>40</v>
      </c>
      <c r="H13788" s="25">
        <v>15.820714949999999</v>
      </c>
    </row>
    <row r="13789" spans="1:8">
      <c r="A13789" s="23">
        <v>13786</v>
      </c>
      <c r="B13789" s="23">
        <v>2500</v>
      </c>
      <c r="C13789" s="23">
        <v>0.9</v>
      </c>
      <c r="D13789" s="23">
        <v>500</v>
      </c>
      <c r="E13789" s="23">
        <v>1</v>
      </c>
      <c r="F13789" s="23">
        <v>60</v>
      </c>
      <c r="G13789" s="23">
        <v>70</v>
      </c>
      <c r="H13789" s="25">
        <v>14.941436769999999</v>
      </c>
    </row>
    <row r="13790" spans="1:8">
      <c r="A13790" s="23">
        <v>13787</v>
      </c>
      <c r="B13790" s="23">
        <v>2500</v>
      </c>
      <c r="C13790" s="23">
        <v>0.9</v>
      </c>
      <c r="D13790" s="23">
        <v>500</v>
      </c>
      <c r="E13790" s="23">
        <v>1</v>
      </c>
      <c r="F13790" s="23">
        <v>60</v>
      </c>
      <c r="G13790" s="23">
        <v>100</v>
      </c>
      <c r="H13790" s="25">
        <v>14.19814491</v>
      </c>
    </row>
    <row r="13791" spans="1:8">
      <c r="A13791" s="23">
        <v>13788</v>
      </c>
      <c r="B13791" s="23">
        <v>2500</v>
      </c>
      <c r="C13791" s="23">
        <v>0.9</v>
      </c>
      <c r="D13791" s="23">
        <v>500</v>
      </c>
      <c r="E13791" s="23">
        <v>5</v>
      </c>
      <c r="F13791" s="23">
        <v>0</v>
      </c>
      <c r="G13791" s="23">
        <v>0</v>
      </c>
      <c r="H13791" s="25">
        <v>36.125061039999999</v>
      </c>
    </row>
    <row r="13792" spans="1:8">
      <c r="A13792" s="23">
        <v>13789</v>
      </c>
      <c r="B13792" s="23">
        <v>2500</v>
      </c>
      <c r="C13792" s="23">
        <v>0.9</v>
      </c>
      <c r="D13792" s="23">
        <v>500</v>
      </c>
      <c r="E13792" s="23">
        <v>5</v>
      </c>
      <c r="F13792" s="23">
        <v>0</v>
      </c>
      <c r="G13792" s="23">
        <v>5</v>
      </c>
      <c r="H13792" s="25">
        <v>33.31389618</v>
      </c>
    </row>
    <row r="13793" spans="1:8">
      <c r="A13793" s="23">
        <v>13790</v>
      </c>
      <c r="B13793" s="23">
        <v>2500</v>
      </c>
      <c r="C13793" s="23">
        <v>0.9</v>
      </c>
      <c r="D13793" s="23">
        <v>500</v>
      </c>
      <c r="E13793" s="23">
        <v>5</v>
      </c>
      <c r="F13793" s="23">
        <v>0</v>
      </c>
      <c r="G13793" s="23">
        <v>10</v>
      </c>
      <c r="H13793" s="25">
        <v>31.77520943</v>
      </c>
    </row>
    <row r="13794" spans="1:8">
      <c r="A13794" s="23">
        <v>13791</v>
      </c>
      <c r="B13794" s="23">
        <v>2500</v>
      </c>
      <c r="C13794" s="23">
        <v>0.9</v>
      </c>
      <c r="D13794" s="23">
        <v>500</v>
      </c>
      <c r="E13794" s="23">
        <v>5</v>
      </c>
      <c r="F13794" s="23">
        <v>0</v>
      </c>
      <c r="G13794" s="23">
        <v>40</v>
      </c>
      <c r="H13794" s="25">
        <v>28.12214088</v>
      </c>
    </row>
    <row r="13795" spans="1:8">
      <c r="A13795" s="23">
        <v>13792</v>
      </c>
      <c r="B13795" s="23">
        <v>2500</v>
      </c>
      <c r="C13795" s="23">
        <v>0.9</v>
      </c>
      <c r="D13795" s="23">
        <v>500</v>
      </c>
      <c r="E13795" s="23">
        <v>5</v>
      </c>
      <c r="F13795" s="23">
        <v>0</v>
      </c>
      <c r="G13795" s="23">
        <v>70</v>
      </c>
      <c r="H13795" s="25">
        <v>25.966699599999998</v>
      </c>
    </row>
    <row r="13796" spans="1:8">
      <c r="A13796" s="23">
        <v>13793</v>
      </c>
      <c r="B13796" s="23">
        <v>2500</v>
      </c>
      <c r="C13796" s="23">
        <v>0.9</v>
      </c>
      <c r="D13796" s="23">
        <v>500</v>
      </c>
      <c r="E13796" s="23">
        <v>5</v>
      </c>
      <c r="F13796" s="23">
        <v>0</v>
      </c>
      <c r="G13796" s="23">
        <v>100</v>
      </c>
      <c r="H13796" s="25">
        <v>24.21678734</v>
      </c>
    </row>
    <row r="13797" spans="1:8">
      <c r="A13797" s="23">
        <v>13794</v>
      </c>
      <c r="B13797" s="23">
        <v>2500</v>
      </c>
      <c r="C13797" s="23">
        <v>0.9</v>
      </c>
      <c r="D13797" s="23">
        <v>500</v>
      </c>
      <c r="E13797" s="23">
        <v>5</v>
      </c>
      <c r="F13797" s="23">
        <v>30</v>
      </c>
      <c r="G13797" s="23">
        <v>0</v>
      </c>
      <c r="H13797" s="25">
        <v>33.990871429999999</v>
      </c>
    </row>
    <row r="13798" spans="1:8">
      <c r="A13798" s="23">
        <v>13795</v>
      </c>
      <c r="B13798" s="23">
        <v>2500</v>
      </c>
      <c r="C13798" s="23">
        <v>0.9</v>
      </c>
      <c r="D13798" s="23">
        <v>500</v>
      </c>
      <c r="E13798" s="23">
        <v>5</v>
      </c>
      <c r="F13798" s="23">
        <v>30</v>
      </c>
      <c r="G13798" s="23">
        <v>5</v>
      </c>
      <c r="H13798" s="25">
        <v>31.22100258</v>
      </c>
    </row>
    <row r="13799" spans="1:8">
      <c r="A13799" s="23">
        <v>13796</v>
      </c>
      <c r="B13799" s="23">
        <v>2500</v>
      </c>
      <c r="C13799" s="23">
        <v>0.9</v>
      </c>
      <c r="D13799" s="23">
        <v>500</v>
      </c>
      <c r="E13799" s="23">
        <v>5</v>
      </c>
      <c r="F13799" s="23">
        <v>30</v>
      </c>
      <c r="G13799" s="23">
        <v>10</v>
      </c>
      <c r="H13799" s="25">
        <v>29.72682571</v>
      </c>
    </row>
    <row r="13800" spans="1:8">
      <c r="A13800" s="23">
        <v>13797</v>
      </c>
      <c r="B13800" s="23">
        <v>2500</v>
      </c>
      <c r="C13800" s="23">
        <v>0.9</v>
      </c>
      <c r="D13800" s="23">
        <v>500</v>
      </c>
      <c r="E13800" s="23">
        <v>5</v>
      </c>
      <c r="F13800" s="23">
        <v>30</v>
      </c>
      <c r="G13800" s="23">
        <v>40</v>
      </c>
      <c r="H13800" s="25">
        <v>26.308889390000001</v>
      </c>
    </row>
    <row r="13801" spans="1:8">
      <c r="A13801" s="23">
        <v>13798</v>
      </c>
      <c r="B13801" s="23">
        <v>2500</v>
      </c>
      <c r="C13801" s="23">
        <v>0.9</v>
      </c>
      <c r="D13801" s="23">
        <v>500</v>
      </c>
      <c r="E13801" s="23">
        <v>5</v>
      </c>
      <c r="F13801" s="23">
        <v>30</v>
      </c>
      <c r="G13801" s="23">
        <v>70</v>
      </c>
      <c r="H13801" s="25">
        <v>24.295993809999999</v>
      </c>
    </row>
    <row r="13802" spans="1:8">
      <c r="A13802" s="23">
        <v>13799</v>
      </c>
      <c r="B13802" s="23">
        <v>2500</v>
      </c>
      <c r="C13802" s="23">
        <v>0.9</v>
      </c>
      <c r="D13802" s="23">
        <v>500</v>
      </c>
      <c r="E13802" s="23">
        <v>5</v>
      </c>
      <c r="F13802" s="23">
        <v>30</v>
      </c>
      <c r="G13802" s="23">
        <v>100</v>
      </c>
      <c r="H13802" s="25">
        <v>22.5932827</v>
      </c>
    </row>
    <row r="13803" spans="1:8">
      <c r="A13803" s="23">
        <v>13800</v>
      </c>
      <c r="B13803" s="23">
        <v>2500</v>
      </c>
      <c r="C13803" s="23">
        <v>0.9</v>
      </c>
      <c r="D13803" s="23">
        <v>500</v>
      </c>
      <c r="E13803" s="23">
        <v>5</v>
      </c>
      <c r="F13803" s="23">
        <v>60</v>
      </c>
      <c r="G13803" s="23">
        <v>0</v>
      </c>
      <c r="H13803" s="25">
        <v>26.79566956</v>
      </c>
    </row>
    <row r="13804" spans="1:8">
      <c r="A13804" s="23">
        <v>13801</v>
      </c>
      <c r="B13804" s="23">
        <v>2500</v>
      </c>
      <c r="C13804" s="23">
        <v>0.9</v>
      </c>
      <c r="D13804" s="23">
        <v>500</v>
      </c>
      <c r="E13804" s="23">
        <v>5</v>
      </c>
      <c r="F13804" s="23">
        <v>60</v>
      </c>
      <c r="G13804" s="23">
        <v>5</v>
      </c>
      <c r="H13804" s="25">
        <v>24.033323289999998</v>
      </c>
    </row>
    <row r="13805" spans="1:8">
      <c r="A13805" s="23">
        <v>13802</v>
      </c>
      <c r="B13805" s="23">
        <v>2500</v>
      </c>
      <c r="C13805" s="23">
        <v>0.9</v>
      </c>
      <c r="D13805" s="23">
        <v>500</v>
      </c>
      <c r="E13805" s="23">
        <v>5</v>
      </c>
      <c r="F13805" s="23">
        <v>60</v>
      </c>
      <c r="G13805" s="23">
        <v>10</v>
      </c>
      <c r="H13805" s="25">
        <v>22.823961260000001</v>
      </c>
    </row>
    <row r="13806" spans="1:8">
      <c r="A13806" s="23">
        <v>13803</v>
      </c>
      <c r="B13806" s="23">
        <v>2500</v>
      </c>
      <c r="C13806" s="23">
        <v>0.9</v>
      </c>
      <c r="D13806" s="23">
        <v>500</v>
      </c>
      <c r="E13806" s="23">
        <v>5</v>
      </c>
      <c r="F13806" s="23">
        <v>60</v>
      </c>
      <c r="G13806" s="23">
        <v>40</v>
      </c>
      <c r="H13806" s="25">
        <v>20.100376130000001</v>
      </c>
    </row>
    <row r="13807" spans="1:8">
      <c r="A13807" s="23">
        <v>13804</v>
      </c>
      <c r="B13807" s="23">
        <v>2500</v>
      </c>
      <c r="C13807" s="23">
        <v>0.9</v>
      </c>
      <c r="D13807" s="23">
        <v>500</v>
      </c>
      <c r="E13807" s="23">
        <v>5</v>
      </c>
      <c r="F13807" s="23">
        <v>60</v>
      </c>
      <c r="G13807" s="23">
        <v>70</v>
      </c>
      <c r="H13807" s="25">
        <v>18.51950836</v>
      </c>
    </row>
    <row r="13808" spans="1:8">
      <c r="A13808" s="23">
        <v>13805</v>
      </c>
      <c r="B13808" s="23">
        <v>2500</v>
      </c>
      <c r="C13808" s="23">
        <v>0.9</v>
      </c>
      <c r="D13808" s="23">
        <v>500</v>
      </c>
      <c r="E13808" s="23">
        <v>5</v>
      </c>
      <c r="F13808" s="23">
        <v>60</v>
      </c>
      <c r="G13808" s="23">
        <v>100</v>
      </c>
      <c r="H13808" s="25">
        <v>17.260015490000001</v>
      </c>
    </row>
    <row r="13809" spans="1:8">
      <c r="A13809" s="23">
        <v>13806</v>
      </c>
      <c r="B13809" s="23">
        <v>2500</v>
      </c>
      <c r="C13809" s="23">
        <v>0.9</v>
      </c>
      <c r="D13809" s="23">
        <v>500</v>
      </c>
      <c r="E13809" s="23">
        <v>10</v>
      </c>
      <c r="F13809" s="23">
        <v>0</v>
      </c>
      <c r="G13809" s="23">
        <v>0</v>
      </c>
      <c r="H13809" s="25">
        <v>37.726921079999997</v>
      </c>
    </row>
    <row r="13810" spans="1:8">
      <c r="A13810" s="23">
        <v>13807</v>
      </c>
      <c r="B13810" s="23">
        <v>2500</v>
      </c>
      <c r="C13810" s="23">
        <v>0.9</v>
      </c>
      <c r="D13810" s="23">
        <v>500</v>
      </c>
      <c r="E13810" s="23">
        <v>10</v>
      </c>
      <c r="F13810" s="23">
        <v>0</v>
      </c>
      <c r="G13810" s="23">
        <v>5</v>
      </c>
      <c r="H13810" s="25">
        <v>34.651004790000002</v>
      </c>
    </row>
    <row r="13811" spans="1:8">
      <c r="A13811" s="23">
        <v>13808</v>
      </c>
      <c r="B13811" s="23">
        <v>2500</v>
      </c>
      <c r="C13811" s="23">
        <v>0.9</v>
      </c>
      <c r="D13811" s="23">
        <v>500</v>
      </c>
      <c r="E13811" s="23">
        <v>10</v>
      </c>
      <c r="F13811" s="23">
        <v>0</v>
      </c>
      <c r="G13811" s="23">
        <v>10</v>
      </c>
      <c r="H13811" s="25">
        <v>32.971336370000003</v>
      </c>
    </row>
    <row r="13812" spans="1:8">
      <c r="A13812" s="23">
        <v>13809</v>
      </c>
      <c r="B13812" s="23">
        <v>2500</v>
      </c>
      <c r="C13812" s="23">
        <v>0.9</v>
      </c>
      <c r="D13812" s="23">
        <v>500</v>
      </c>
      <c r="E13812" s="23">
        <v>10</v>
      </c>
      <c r="F13812" s="23">
        <v>0</v>
      </c>
      <c r="G13812" s="23">
        <v>40</v>
      </c>
      <c r="H13812" s="25">
        <v>29.050704960000001</v>
      </c>
    </row>
    <row r="13813" spans="1:8">
      <c r="A13813" s="23">
        <v>13810</v>
      </c>
      <c r="B13813" s="23">
        <v>2500</v>
      </c>
      <c r="C13813" s="23">
        <v>0.9</v>
      </c>
      <c r="D13813" s="23">
        <v>500</v>
      </c>
      <c r="E13813" s="23">
        <v>10</v>
      </c>
      <c r="F13813" s="23">
        <v>0</v>
      </c>
      <c r="G13813" s="23">
        <v>70</v>
      </c>
      <c r="H13813" s="25">
        <v>26.723632810000002</v>
      </c>
    </row>
    <row r="13814" spans="1:8">
      <c r="A13814" s="23">
        <v>13811</v>
      </c>
      <c r="B13814" s="23">
        <v>2500</v>
      </c>
      <c r="C13814" s="23">
        <v>0.9</v>
      </c>
      <c r="D13814" s="23">
        <v>500</v>
      </c>
      <c r="E13814" s="23">
        <v>10</v>
      </c>
      <c r="F13814" s="23">
        <v>0</v>
      </c>
      <c r="G13814" s="23">
        <v>100</v>
      </c>
      <c r="H13814" s="25">
        <v>24.84467506</v>
      </c>
    </row>
    <row r="13815" spans="1:8">
      <c r="A13815" s="23">
        <v>13812</v>
      </c>
      <c r="B13815" s="23">
        <v>2500</v>
      </c>
      <c r="C13815" s="23">
        <v>0.9</v>
      </c>
      <c r="D13815" s="23">
        <v>500</v>
      </c>
      <c r="E13815" s="23">
        <v>10</v>
      </c>
      <c r="F13815" s="23">
        <v>30</v>
      </c>
      <c r="G13815" s="23">
        <v>0</v>
      </c>
      <c r="H13815" s="25">
        <v>35.359024050000002</v>
      </c>
    </row>
    <row r="13816" spans="1:8">
      <c r="A13816" s="23">
        <v>13813</v>
      </c>
      <c r="B13816" s="23">
        <v>2500</v>
      </c>
      <c r="C13816" s="23">
        <v>0.9</v>
      </c>
      <c r="D13816" s="23">
        <v>500</v>
      </c>
      <c r="E13816" s="23">
        <v>10</v>
      </c>
      <c r="F13816" s="23">
        <v>30</v>
      </c>
      <c r="G13816" s="23">
        <v>5</v>
      </c>
      <c r="H13816" s="25">
        <v>32.368541720000003</v>
      </c>
    </row>
    <row r="13817" spans="1:8">
      <c r="A13817" s="23">
        <v>13814</v>
      </c>
      <c r="B13817" s="23">
        <v>2500</v>
      </c>
      <c r="C13817" s="23">
        <v>0.9</v>
      </c>
      <c r="D13817" s="23">
        <v>500</v>
      </c>
      <c r="E13817" s="23">
        <v>10</v>
      </c>
      <c r="F13817" s="23">
        <v>30</v>
      </c>
      <c r="G13817" s="23">
        <v>10</v>
      </c>
      <c r="H13817" s="25">
        <v>30.788728710000001</v>
      </c>
    </row>
    <row r="13818" spans="1:8">
      <c r="A13818" s="23">
        <v>13815</v>
      </c>
      <c r="B13818" s="23">
        <v>2500</v>
      </c>
      <c r="C13818" s="23">
        <v>0.9</v>
      </c>
      <c r="D13818" s="23">
        <v>500</v>
      </c>
      <c r="E13818" s="23">
        <v>10</v>
      </c>
      <c r="F13818" s="23">
        <v>30</v>
      </c>
      <c r="G13818" s="23">
        <v>40</v>
      </c>
      <c r="H13818" s="25">
        <v>27.097354889999998</v>
      </c>
    </row>
    <row r="13819" spans="1:8">
      <c r="A13819" s="23">
        <v>13816</v>
      </c>
      <c r="B13819" s="23">
        <v>2500</v>
      </c>
      <c r="C13819" s="23">
        <v>0.9</v>
      </c>
      <c r="D13819" s="23">
        <v>500</v>
      </c>
      <c r="E13819" s="23">
        <v>10</v>
      </c>
      <c r="F13819" s="23">
        <v>30</v>
      </c>
      <c r="G13819" s="23">
        <v>70</v>
      </c>
      <c r="H13819" s="25">
        <v>24.935647960000001</v>
      </c>
    </row>
    <row r="13820" spans="1:8">
      <c r="A13820" s="23">
        <v>13817</v>
      </c>
      <c r="B13820" s="23">
        <v>2500</v>
      </c>
      <c r="C13820" s="23">
        <v>0.9</v>
      </c>
      <c r="D13820" s="23">
        <v>500</v>
      </c>
      <c r="E13820" s="23">
        <v>10</v>
      </c>
      <c r="F13820" s="23">
        <v>30</v>
      </c>
      <c r="G13820" s="23">
        <v>100</v>
      </c>
      <c r="H13820" s="25">
        <v>23.163143160000001</v>
      </c>
    </row>
    <row r="13821" spans="1:8">
      <c r="A13821" s="23">
        <v>13818</v>
      </c>
      <c r="B13821" s="23">
        <v>2500</v>
      </c>
      <c r="C13821" s="23">
        <v>0.9</v>
      </c>
      <c r="D13821" s="23">
        <v>500</v>
      </c>
      <c r="E13821" s="23">
        <v>10</v>
      </c>
      <c r="F13821" s="23">
        <v>60</v>
      </c>
      <c r="G13821" s="23">
        <v>0</v>
      </c>
      <c r="H13821" s="25">
        <v>27.581359859999999</v>
      </c>
    </row>
    <row r="13822" spans="1:8">
      <c r="A13822" s="23">
        <v>13819</v>
      </c>
      <c r="B13822" s="23">
        <v>2500</v>
      </c>
      <c r="C13822" s="23">
        <v>0.9</v>
      </c>
      <c r="D13822" s="23">
        <v>500</v>
      </c>
      <c r="E13822" s="23">
        <v>10</v>
      </c>
      <c r="F13822" s="23">
        <v>60</v>
      </c>
      <c r="G13822" s="23">
        <v>5</v>
      </c>
      <c r="H13822" s="25">
        <v>24.655204770000001</v>
      </c>
    </row>
    <row r="13823" spans="1:8">
      <c r="A13823" s="23">
        <v>13820</v>
      </c>
      <c r="B13823" s="23">
        <v>2500</v>
      </c>
      <c r="C13823" s="23">
        <v>0.9</v>
      </c>
      <c r="D13823" s="23">
        <v>500</v>
      </c>
      <c r="E13823" s="23">
        <v>10</v>
      </c>
      <c r="F13823" s="23">
        <v>60</v>
      </c>
      <c r="G13823" s="23">
        <v>10</v>
      </c>
      <c r="H13823" s="25">
        <v>23.426155090000002</v>
      </c>
    </row>
    <row r="13824" spans="1:8">
      <c r="A13824" s="23">
        <v>13821</v>
      </c>
      <c r="B13824" s="23">
        <v>2500</v>
      </c>
      <c r="C13824" s="23">
        <v>0.9</v>
      </c>
      <c r="D13824" s="23">
        <v>500</v>
      </c>
      <c r="E13824" s="23">
        <v>10</v>
      </c>
      <c r="F13824" s="23">
        <v>60</v>
      </c>
      <c r="G13824" s="23">
        <v>40</v>
      </c>
      <c r="H13824" s="25">
        <v>20.545677189999999</v>
      </c>
    </row>
    <row r="13825" spans="1:8">
      <c r="A13825" s="23">
        <v>13822</v>
      </c>
      <c r="B13825" s="23">
        <v>2500</v>
      </c>
      <c r="C13825" s="23">
        <v>0.9</v>
      </c>
      <c r="D13825" s="23">
        <v>500</v>
      </c>
      <c r="E13825" s="23">
        <v>10</v>
      </c>
      <c r="F13825" s="23">
        <v>60</v>
      </c>
      <c r="G13825" s="23">
        <v>70</v>
      </c>
      <c r="H13825" s="25">
        <v>18.882501600000001</v>
      </c>
    </row>
    <row r="13826" spans="1:8">
      <c r="A13826" s="23">
        <v>13823</v>
      </c>
      <c r="B13826" s="23">
        <v>2500</v>
      </c>
      <c r="C13826" s="23">
        <v>0.9</v>
      </c>
      <c r="D13826" s="23">
        <v>500</v>
      </c>
      <c r="E13826" s="23">
        <v>10</v>
      </c>
      <c r="F13826" s="23">
        <v>60</v>
      </c>
      <c r="G13826" s="23">
        <v>100</v>
      </c>
      <c r="H13826" s="25">
        <v>17.5609951</v>
      </c>
    </row>
    <row r="13827" spans="1:8">
      <c r="A13827" s="23">
        <v>13824</v>
      </c>
      <c r="B13827" s="23">
        <v>2500</v>
      </c>
      <c r="C13827" s="23">
        <v>0.9</v>
      </c>
      <c r="D13827" s="23">
        <v>500</v>
      </c>
      <c r="E13827" s="23">
        <v>20</v>
      </c>
      <c r="F13827" s="23">
        <v>0</v>
      </c>
      <c r="G13827" s="23">
        <v>0</v>
      </c>
      <c r="H13827" s="25">
        <v>38.432193759999997</v>
      </c>
    </row>
    <row r="13828" spans="1:8">
      <c r="A13828" s="23">
        <v>13825</v>
      </c>
      <c r="B13828" s="23">
        <v>2500</v>
      </c>
      <c r="C13828" s="23">
        <v>0.9</v>
      </c>
      <c r="D13828" s="23">
        <v>500</v>
      </c>
      <c r="E13828" s="23">
        <v>20</v>
      </c>
      <c r="F13828" s="23">
        <v>0</v>
      </c>
      <c r="G13828" s="23">
        <v>5</v>
      </c>
      <c r="H13828" s="25">
        <v>35.244377139999997</v>
      </c>
    </row>
    <row r="13829" spans="1:8">
      <c r="A13829" s="23">
        <v>13826</v>
      </c>
      <c r="B13829" s="23">
        <v>2500</v>
      </c>
      <c r="C13829" s="23">
        <v>0.9</v>
      </c>
      <c r="D13829" s="23">
        <v>500</v>
      </c>
      <c r="E13829" s="23">
        <v>20</v>
      </c>
      <c r="F13829" s="23">
        <v>0</v>
      </c>
      <c r="G13829" s="23">
        <v>10</v>
      </c>
      <c r="H13829" s="25">
        <v>33.504974369999999</v>
      </c>
    </row>
    <row r="13830" spans="1:8">
      <c r="A13830" s="23">
        <v>13827</v>
      </c>
      <c r="B13830" s="23">
        <v>2500</v>
      </c>
      <c r="C13830" s="23">
        <v>0.9</v>
      </c>
      <c r="D13830" s="23">
        <v>500</v>
      </c>
      <c r="E13830" s="23">
        <v>20</v>
      </c>
      <c r="F13830" s="23">
        <v>0</v>
      </c>
      <c r="G13830" s="23">
        <v>40</v>
      </c>
      <c r="H13830" s="25">
        <v>29.466402049999999</v>
      </c>
    </row>
    <row r="13831" spans="1:8">
      <c r="A13831" s="23">
        <v>13828</v>
      </c>
      <c r="B13831" s="23">
        <v>2500</v>
      </c>
      <c r="C13831" s="23">
        <v>0.9</v>
      </c>
      <c r="D13831" s="23">
        <v>500</v>
      </c>
      <c r="E13831" s="23">
        <v>20</v>
      </c>
      <c r="F13831" s="23">
        <v>0</v>
      </c>
      <c r="G13831" s="23">
        <v>70</v>
      </c>
      <c r="H13831" s="25">
        <v>27.064296720000002</v>
      </c>
    </row>
    <row r="13832" spans="1:8">
      <c r="A13832" s="23">
        <v>13829</v>
      </c>
      <c r="B13832" s="23">
        <v>2500</v>
      </c>
      <c r="C13832" s="23">
        <v>0.9</v>
      </c>
      <c r="D13832" s="23">
        <v>500</v>
      </c>
      <c r="E13832" s="23">
        <v>20</v>
      </c>
      <c r="F13832" s="23">
        <v>0</v>
      </c>
      <c r="G13832" s="23">
        <v>100</v>
      </c>
      <c r="H13832" s="25">
        <v>25.128936769999999</v>
      </c>
    </row>
    <row r="13833" spans="1:8">
      <c r="A13833" s="23">
        <v>13830</v>
      </c>
      <c r="B13833" s="23">
        <v>2500</v>
      </c>
      <c r="C13833" s="23">
        <v>0.9</v>
      </c>
      <c r="D13833" s="23">
        <v>500</v>
      </c>
      <c r="E13833" s="23">
        <v>20</v>
      </c>
      <c r="F13833" s="23">
        <v>30</v>
      </c>
      <c r="G13833" s="23">
        <v>0</v>
      </c>
      <c r="H13833" s="25">
        <v>35.963951109999996</v>
      </c>
    </row>
    <row r="13834" spans="1:8">
      <c r="A13834" s="23">
        <v>13831</v>
      </c>
      <c r="B13834" s="23">
        <v>2500</v>
      </c>
      <c r="C13834" s="23">
        <v>0.9</v>
      </c>
      <c r="D13834" s="23">
        <v>500</v>
      </c>
      <c r="E13834" s="23">
        <v>20</v>
      </c>
      <c r="F13834" s="23">
        <v>30</v>
      </c>
      <c r="G13834" s="23">
        <v>5</v>
      </c>
      <c r="H13834" s="25">
        <v>32.870861050000002</v>
      </c>
    </row>
    <row r="13835" spans="1:8">
      <c r="A13835" s="23">
        <v>13832</v>
      </c>
      <c r="B13835" s="23">
        <v>2500</v>
      </c>
      <c r="C13835" s="23">
        <v>0.9</v>
      </c>
      <c r="D13835" s="23">
        <v>500</v>
      </c>
      <c r="E13835" s="23">
        <v>20</v>
      </c>
      <c r="F13835" s="23">
        <v>30</v>
      </c>
      <c r="G13835" s="23">
        <v>10</v>
      </c>
      <c r="H13835" s="25">
        <v>31.262678149999999</v>
      </c>
    </row>
    <row r="13836" spans="1:8">
      <c r="A13836" s="23">
        <v>13833</v>
      </c>
      <c r="B13836" s="23">
        <v>2500</v>
      </c>
      <c r="C13836" s="23">
        <v>0.9</v>
      </c>
      <c r="D13836" s="23">
        <v>500</v>
      </c>
      <c r="E13836" s="23">
        <v>20</v>
      </c>
      <c r="F13836" s="23">
        <v>30</v>
      </c>
      <c r="G13836" s="23">
        <v>40</v>
      </c>
      <c r="H13836" s="25">
        <v>27.451980590000002</v>
      </c>
    </row>
    <row r="13837" spans="1:8">
      <c r="A13837" s="23">
        <v>13834</v>
      </c>
      <c r="B13837" s="23">
        <v>2500</v>
      </c>
      <c r="C13837" s="23">
        <v>0.9</v>
      </c>
      <c r="D13837" s="23">
        <v>500</v>
      </c>
      <c r="E13837" s="23">
        <v>20</v>
      </c>
      <c r="F13837" s="23">
        <v>30</v>
      </c>
      <c r="G13837" s="23">
        <v>70</v>
      </c>
      <c r="H13837" s="25">
        <v>25.225273130000001</v>
      </c>
    </row>
    <row r="13838" spans="1:8">
      <c r="A13838" s="23">
        <v>13835</v>
      </c>
      <c r="B13838" s="23">
        <v>2500</v>
      </c>
      <c r="C13838" s="23">
        <v>0.9</v>
      </c>
      <c r="D13838" s="23">
        <v>500</v>
      </c>
      <c r="E13838" s="23">
        <v>20</v>
      </c>
      <c r="F13838" s="23">
        <v>30</v>
      </c>
      <c r="G13838" s="23">
        <v>100</v>
      </c>
      <c r="H13838" s="25">
        <v>23.421840670000002</v>
      </c>
    </row>
    <row r="13839" spans="1:8">
      <c r="A13839" s="23">
        <v>13836</v>
      </c>
      <c r="B13839" s="23">
        <v>2500</v>
      </c>
      <c r="C13839" s="23">
        <v>0.9</v>
      </c>
      <c r="D13839" s="23">
        <v>500</v>
      </c>
      <c r="E13839" s="23">
        <v>20</v>
      </c>
      <c r="F13839" s="23">
        <v>60</v>
      </c>
      <c r="G13839" s="23">
        <v>0</v>
      </c>
      <c r="H13839" s="25">
        <v>27.9333992</v>
      </c>
    </row>
    <row r="13840" spans="1:8">
      <c r="A13840" s="23">
        <v>13837</v>
      </c>
      <c r="B13840" s="23">
        <v>2500</v>
      </c>
      <c r="C13840" s="23">
        <v>0.9</v>
      </c>
      <c r="D13840" s="23">
        <v>500</v>
      </c>
      <c r="E13840" s="23">
        <v>20</v>
      </c>
      <c r="F13840" s="23">
        <v>60</v>
      </c>
      <c r="G13840" s="23">
        <v>5</v>
      </c>
      <c r="H13840" s="25">
        <v>24.937089919999998</v>
      </c>
    </row>
    <row r="13841" spans="1:8">
      <c r="A13841" s="23">
        <v>13838</v>
      </c>
      <c r="B13841" s="23">
        <v>2500</v>
      </c>
      <c r="C13841" s="23">
        <v>0.9</v>
      </c>
      <c r="D13841" s="23">
        <v>500</v>
      </c>
      <c r="E13841" s="23">
        <v>20</v>
      </c>
      <c r="F13841" s="23">
        <v>60</v>
      </c>
      <c r="G13841" s="23">
        <v>10</v>
      </c>
      <c r="H13841" s="25">
        <v>23.699777600000001</v>
      </c>
    </row>
    <row r="13842" spans="1:8">
      <c r="A13842" s="23">
        <v>13839</v>
      </c>
      <c r="B13842" s="23">
        <v>2500</v>
      </c>
      <c r="C13842" s="23">
        <v>0.9</v>
      </c>
      <c r="D13842" s="23">
        <v>500</v>
      </c>
      <c r="E13842" s="23">
        <v>20</v>
      </c>
      <c r="F13842" s="23">
        <v>60</v>
      </c>
      <c r="G13842" s="23">
        <v>40</v>
      </c>
      <c r="H13842" s="25">
        <v>20.749116900000001</v>
      </c>
    </row>
    <row r="13843" spans="1:8">
      <c r="A13843" s="23">
        <v>13840</v>
      </c>
      <c r="B13843" s="23">
        <v>2500</v>
      </c>
      <c r="C13843" s="23">
        <v>0.9</v>
      </c>
      <c r="D13843" s="23">
        <v>500</v>
      </c>
      <c r="E13843" s="23">
        <v>20</v>
      </c>
      <c r="F13843" s="23">
        <v>60</v>
      </c>
      <c r="G13843" s="23">
        <v>70</v>
      </c>
      <c r="H13843" s="25">
        <v>19.049133300000001</v>
      </c>
    </row>
    <row r="13844" spans="1:8">
      <c r="A13844" s="23">
        <v>13841</v>
      </c>
      <c r="B13844" s="23">
        <v>2500</v>
      </c>
      <c r="C13844" s="23">
        <v>0.9</v>
      </c>
      <c r="D13844" s="23">
        <v>500</v>
      </c>
      <c r="E13844" s="23">
        <v>20</v>
      </c>
      <c r="F13844" s="23">
        <v>60</v>
      </c>
      <c r="G13844" s="23">
        <v>100</v>
      </c>
      <c r="H13844" s="25">
        <v>17.699842449999998</v>
      </c>
    </row>
    <row r="13845" spans="1:8">
      <c r="A13845" s="23">
        <v>13842</v>
      </c>
      <c r="B13845" s="23">
        <v>2500</v>
      </c>
      <c r="C13845" s="23">
        <v>0.9</v>
      </c>
      <c r="D13845" s="23">
        <v>500</v>
      </c>
      <c r="E13845" s="23">
        <v>50</v>
      </c>
      <c r="F13845" s="23">
        <v>0</v>
      </c>
      <c r="G13845" s="23">
        <v>0</v>
      </c>
      <c r="H13845" s="25">
        <v>38.818035129999998</v>
      </c>
    </row>
    <row r="13846" spans="1:8">
      <c r="A13846" s="23">
        <v>13843</v>
      </c>
      <c r="B13846" s="23">
        <v>2500</v>
      </c>
      <c r="C13846" s="23">
        <v>0.9</v>
      </c>
      <c r="D13846" s="23">
        <v>500</v>
      </c>
      <c r="E13846" s="23">
        <v>50</v>
      </c>
      <c r="F13846" s="23">
        <v>0</v>
      </c>
      <c r="G13846" s="23">
        <v>5</v>
      </c>
      <c r="H13846" s="25">
        <v>35.571006779999998</v>
      </c>
    </row>
    <row r="13847" spans="1:8">
      <c r="A13847" s="23">
        <v>13844</v>
      </c>
      <c r="B13847" s="23">
        <v>2500</v>
      </c>
      <c r="C13847" s="23">
        <v>0.9</v>
      </c>
      <c r="D13847" s="23">
        <v>500</v>
      </c>
      <c r="E13847" s="23">
        <v>50</v>
      </c>
      <c r="F13847" s="23">
        <v>0</v>
      </c>
      <c r="G13847" s="23">
        <v>10</v>
      </c>
      <c r="H13847" s="25">
        <v>33.799903870000001</v>
      </c>
    </row>
    <row r="13848" spans="1:8">
      <c r="A13848" s="23">
        <v>13845</v>
      </c>
      <c r="B13848" s="23">
        <v>2500</v>
      </c>
      <c r="C13848" s="23">
        <v>0.9</v>
      </c>
      <c r="D13848" s="23">
        <v>500</v>
      </c>
      <c r="E13848" s="23">
        <v>50</v>
      </c>
      <c r="F13848" s="23">
        <v>0</v>
      </c>
      <c r="G13848" s="23">
        <v>40</v>
      </c>
      <c r="H13848" s="25">
        <v>29.69782257</v>
      </c>
    </row>
    <row r="13849" spans="1:8">
      <c r="A13849" s="23">
        <v>13846</v>
      </c>
      <c r="B13849" s="23">
        <v>2500</v>
      </c>
      <c r="C13849" s="23">
        <v>0.9</v>
      </c>
      <c r="D13849" s="23">
        <v>500</v>
      </c>
      <c r="E13849" s="23">
        <v>50</v>
      </c>
      <c r="F13849" s="23">
        <v>0</v>
      </c>
      <c r="G13849" s="23">
        <v>70</v>
      </c>
      <c r="H13849" s="25">
        <v>27.254810330000002</v>
      </c>
    </row>
    <row r="13850" spans="1:8">
      <c r="A13850" s="23">
        <v>13847</v>
      </c>
      <c r="B13850" s="23">
        <v>2500</v>
      </c>
      <c r="C13850" s="23">
        <v>0.9</v>
      </c>
      <c r="D13850" s="23">
        <v>500</v>
      </c>
      <c r="E13850" s="23">
        <v>50</v>
      </c>
      <c r="F13850" s="23">
        <v>0</v>
      </c>
      <c r="G13850" s="23">
        <v>100</v>
      </c>
      <c r="H13850" s="25">
        <v>25.288658139999999</v>
      </c>
    </row>
    <row r="13851" spans="1:8">
      <c r="A13851" s="23">
        <v>13848</v>
      </c>
      <c r="B13851" s="23">
        <v>2500</v>
      </c>
      <c r="C13851" s="23">
        <v>0.9</v>
      </c>
      <c r="D13851" s="23">
        <v>500</v>
      </c>
      <c r="E13851" s="23">
        <v>50</v>
      </c>
      <c r="F13851" s="23">
        <v>30</v>
      </c>
      <c r="G13851" s="23">
        <v>0</v>
      </c>
      <c r="H13851" s="25">
        <v>36.296203609999999</v>
      </c>
    </row>
    <row r="13852" spans="1:8">
      <c r="A13852" s="23">
        <v>13849</v>
      </c>
      <c r="B13852" s="23">
        <v>2500</v>
      </c>
      <c r="C13852" s="23">
        <v>0.9</v>
      </c>
      <c r="D13852" s="23">
        <v>500</v>
      </c>
      <c r="E13852" s="23">
        <v>50</v>
      </c>
      <c r="F13852" s="23">
        <v>30</v>
      </c>
      <c r="G13852" s="23">
        <v>5</v>
      </c>
      <c r="H13852" s="25">
        <v>33.148777010000003</v>
      </c>
    </row>
    <row r="13853" spans="1:8">
      <c r="A13853" s="23">
        <v>13850</v>
      </c>
      <c r="B13853" s="23">
        <v>2500</v>
      </c>
      <c r="C13853" s="23">
        <v>0.9</v>
      </c>
      <c r="D13853" s="23">
        <v>500</v>
      </c>
      <c r="E13853" s="23">
        <v>50</v>
      </c>
      <c r="F13853" s="23">
        <v>30</v>
      </c>
      <c r="G13853" s="23">
        <v>10</v>
      </c>
      <c r="H13853" s="25">
        <v>31.525787350000002</v>
      </c>
    </row>
    <row r="13854" spans="1:8">
      <c r="A13854" s="23">
        <v>13851</v>
      </c>
      <c r="B13854" s="23">
        <v>2500</v>
      </c>
      <c r="C13854" s="23">
        <v>0.9</v>
      </c>
      <c r="D13854" s="23">
        <v>500</v>
      </c>
      <c r="E13854" s="23">
        <v>50</v>
      </c>
      <c r="F13854" s="23">
        <v>30</v>
      </c>
      <c r="G13854" s="23">
        <v>40</v>
      </c>
      <c r="H13854" s="25">
        <v>27.650171279999999</v>
      </c>
    </row>
    <row r="13855" spans="1:8">
      <c r="A13855" s="23">
        <v>13852</v>
      </c>
      <c r="B13855" s="23">
        <v>2500</v>
      </c>
      <c r="C13855" s="23">
        <v>0.9</v>
      </c>
      <c r="D13855" s="23">
        <v>500</v>
      </c>
      <c r="E13855" s="23">
        <v>50</v>
      </c>
      <c r="F13855" s="23">
        <v>30</v>
      </c>
      <c r="G13855" s="23">
        <v>70</v>
      </c>
      <c r="H13855" s="25">
        <v>25.387998580000001</v>
      </c>
    </row>
    <row r="13856" spans="1:8">
      <c r="A13856" s="23">
        <v>13853</v>
      </c>
      <c r="B13856" s="23">
        <v>2500</v>
      </c>
      <c r="C13856" s="23">
        <v>0.9</v>
      </c>
      <c r="D13856" s="23">
        <v>500</v>
      </c>
      <c r="E13856" s="23">
        <v>50</v>
      </c>
      <c r="F13856" s="23">
        <v>30</v>
      </c>
      <c r="G13856" s="23">
        <v>100</v>
      </c>
      <c r="H13856" s="25">
        <v>23.567850109999998</v>
      </c>
    </row>
    <row r="13857" spans="1:8">
      <c r="A13857" s="23">
        <v>13854</v>
      </c>
      <c r="B13857" s="23">
        <v>2500</v>
      </c>
      <c r="C13857" s="23">
        <v>0.9</v>
      </c>
      <c r="D13857" s="23">
        <v>500</v>
      </c>
      <c r="E13857" s="23">
        <v>50</v>
      </c>
      <c r="F13857" s="23">
        <v>60</v>
      </c>
      <c r="G13857" s="23">
        <v>0</v>
      </c>
      <c r="H13857" s="25">
        <v>28.12973023</v>
      </c>
    </row>
    <row r="13858" spans="1:8">
      <c r="A13858" s="23">
        <v>13855</v>
      </c>
      <c r="B13858" s="23">
        <v>2500</v>
      </c>
      <c r="C13858" s="23">
        <v>0.9</v>
      </c>
      <c r="D13858" s="23">
        <v>500</v>
      </c>
      <c r="E13858" s="23">
        <v>50</v>
      </c>
      <c r="F13858" s="23">
        <v>60</v>
      </c>
      <c r="G13858" s="23">
        <v>5</v>
      </c>
      <c r="H13858" s="25">
        <v>25.095596310000001</v>
      </c>
    </row>
    <row r="13859" spans="1:8">
      <c r="A13859" s="23">
        <v>13856</v>
      </c>
      <c r="B13859" s="23">
        <v>2500</v>
      </c>
      <c r="C13859" s="23">
        <v>0.9</v>
      </c>
      <c r="D13859" s="23">
        <v>500</v>
      </c>
      <c r="E13859" s="23">
        <v>50</v>
      </c>
      <c r="F13859" s="23">
        <v>60</v>
      </c>
      <c r="G13859" s="23">
        <v>10</v>
      </c>
      <c r="H13859" s="25">
        <v>23.84985352</v>
      </c>
    </row>
    <row r="13860" spans="1:8">
      <c r="A13860" s="23">
        <v>13857</v>
      </c>
      <c r="B13860" s="23">
        <v>2500</v>
      </c>
      <c r="C13860" s="23">
        <v>0.9</v>
      </c>
      <c r="D13860" s="23">
        <v>500</v>
      </c>
      <c r="E13860" s="23">
        <v>50</v>
      </c>
      <c r="F13860" s="23">
        <v>60</v>
      </c>
      <c r="G13860" s="23">
        <v>40</v>
      </c>
      <c r="H13860" s="25">
        <v>20.86446381</v>
      </c>
    </row>
    <row r="13861" spans="1:8">
      <c r="A13861" s="23">
        <v>13858</v>
      </c>
      <c r="B13861" s="23">
        <v>2500</v>
      </c>
      <c r="C13861" s="23">
        <v>0.9</v>
      </c>
      <c r="D13861" s="23">
        <v>500</v>
      </c>
      <c r="E13861" s="23">
        <v>50</v>
      </c>
      <c r="F13861" s="23">
        <v>60</v>
      </c>
      <c r="G13861" s="23">
        <v>70</v>
      </c>
      <c r="H13861" s="25">
        <v>19.14394188</v>
      </c>
    </row>
    <row r="13862" spans="1:8">
      <c r="A13862" s="23">
        <v>13859</v>
      </c>
      <c r="B13862" s="23">
        <v>2500</v>
      </c>
      <c r="C13862" s="23">
        <v>0.9</v>
      </c>
      <c r="D13862" s="23">
        <v>500</v>
      </c>
      <c r="E13862" s="23">
        <v>50</v>
      </c>
      <c r="F13862" s="23">
        <v>60</v>
      </c>
      <c r="G13862" s="23">
        <v>100</v>
      </c>
      <c r="H13862" s="25">
        <v>17.779113769999999</v>
      </c>
    </row>
    <row r="13863" spans="1:8">
      <c r="A13863" s="23">
        <v>13860</v>
      </c>
      <c r="B13863" s="23">
        <v>2500</v>
      </c>
      <c r="C13863" s="23">
        <v>0.9</v>
      </c>
      <c r="D13863" s="23">
        <v>1000</v>
      </c>
      <c r="E13863" s="23">
        <v>1</v>
      </c>
      <c r="F13863" s="23">
        <v>0</v>
      </c>
      <c r="G13863" s="23">
        <v>0</v>
      </c>
      <c r="H13863" s="25">
        <v>28.851900100000002</v>
      </c>
    </row>
    <row r="13864" spans="1:8">
      <c r="A13864" s="23">
        <v>13861</v>
      </c>
      <c r="B13864" s="23">
        <v>2500</v>
      </c>
      <c r="C13864" s="23">
        <v>0.9</v>
      </c>
      <c r="D13864" s="23">
        <v>1000</v>
      </c>
      <c r="E13864" s="23">
        <v>1</v>
      </c>
      <c r="F13864" s="23">
        <v>0</v>
      </c>
      <c r="G13864" s="23">
        <v>5</v>
      </c>
      <c r="H13864" s="25">
        <v>27.117889399999999</v>
      </c>
    </row>
    <row r="13865" spans="1:8">
      <c r="A13865" s="23">
        <v>13862</v>
      </c>
      <c r="B13865" s="23">
        <v>2500</v>
      </c>
      <c r="C13865" s="23">
        <v>0.9</v>
      </c>
      <c r="D13865" s="23">
        <v>1000</v>
      </c>
      <c r="E13865" s="23">
        <v>1</v>
      </c>
      <c r="F13865" s="23">
        <v>0</v>
      </c>
      <c r="G13865" s="23">
        <v>10</v>
      </c>
      <c r="H13865" s="25">
        <v>26.167644500000002</v>
      </c>
    </row>
    <row r="13866" spans="1:8">
      <c r="A13866" s="23">
        <v>13863</v>
      </c>
      <c r="B13866" s="23">
        <v>2500</v>
      </c>
      <c r="C13866" s="23">
        <v>0.9</v>
      </c>
      <c r="D13866" s="23">
        <v>1000</v>
      </c>
      <c r="E13866" s="23">
        <v>1</v>
      </c>
      <c r="F13866" s="23">
        <v>0</v>
      </c>
      <c r="G13866" s="23">
        <v>40</v>
      </c>
      <c r="H13866" s="25">
        <v>23.905237199999998</v>
      </c>
    </row>
    <row r="13867" spans="1:8">
      <c r="A13867" s="23">
        <v>13864</v>
      </c>
      <c r="B13867" s="23">
        <v>2500</v>
      </c>
      <c r="C13867" s="23">
        <v>0.9</v>
      </c>
      <c r="D13867" s="23">
        <v>1000</v>
      </c>
      <c r="E13867" s="23">
        <v>1</v>
      </c>
      <c r="F13867" s="23">
        <v>0</v>
      </c>
      <c r="G13867" s="23">
        <v>70</v>
      </c>
      <c r="H13867" s="25">
        <v>22.47422409</v>
      </c>
    </row>
    <row r="13868" spans="1:8">
      <c r="A13868" s="23">
        <v>13865</v>
      </c>
      <c r="B13868" s="23">
        <v>2500</v>
      </c>
      <c r="C13868" s="23">
        <v>0.9</v>
      </c>
      <c r="D13868" s="23">
        <v>1000</v>
      </c>
      <c r="E13868" s="23">
        <v>1</v>
      </c>
      <c r="F13868" s="23">
        <v>0</v>
      </c>
      <c r="G13868" s="23">
        <v>100</v>
      </c>
      <c r="H13868" s="25">
        <v>21.253406529999999</v>
      </c>
    </row>
    <row r="13869" spans="1:8">
      <c r="A13869" s="23">
        <v>13866</v>
      </c>
      <c r="B13869" s="23">
        <v>2500</v>
      </c>
      <c r="C13869" s="23">
        <v>0.9</v>
      </c>
      <c r="D13869" s="23">
        <v>1000</v>
      </c>
      <c r="E13869" s="23">
        <v>1</v>
      </c>
      <c r="F13869" s="23">
        <v>30</v>
      </c>
      <c r="G13869" s="23">
        <v>0</v>
      </c>
      <c r="H13869" s="25">
        <v>27.653133390000001</v>
      </c>
    </row>
    <row r="13870" spans="1:8">
      <c r="A13870" s="23">
        <v>13867</v>
      </c>
      <c r="B13870" s="23">
        <v>2500</v>
      </c>
      <c r="C13870" s="23">
        <v>0.9</v>
      </c>
      <c r="D13870" s="23">
        <v>1000</v>
      </c>
      <c r="E13870" s="23">
        <v>1</v>
      </c>
      <c r="F13870" s="23">
        <v>30</v>
      </c>
      <c r="G13870" s="23">
        <v>5</v>
      </c>
      <c r="H13870" s="25">
        <v>25.887025829999999</v>
      </c>
    </row>
    <row r="13871" spans="1:8">
      <c r="A13871" s="23">
        <v>13868</v>
      </c>
      <c r="B13871" s="23">
        <v>2500</v>
      </c>
      <c r="C13871" s="23">
        <v>0.9</v>
      </c>
      <c r="D13871" s="23">
        <v>1000</v>
      </c>
      <c r="E13871" s="23">
        <v>1</v>
      </c>
      <c r="F13871" s="23">
        <v>30</v>
      </c>
      <c r="G13871" s="23">
        <v>10</v>
      </c>
      <c r="H13871" s="25">
        <v>24.922735209999999</v>
      </c>
    </row>
    <row r="13872" spans="1:8">
      <c r="A13872" s="23">
        <v>13869</v>
      </c>
      <c r="B13872" s="23">
        <v>2500</v>
      </c>
      <c r="C13872" s="23">
        <v>0.9</v>
      </c>
      <c r="D13872" s="23">
        <v>1000</v>
      </c>
      <c r="E13872" s="23">
        <v>1</v>
      </c>
      <c r="F13872" s="23">
        <v>30</v>
      </c>
      <c r="G13872" s="23">
        <v>40</v>
      </c>
      <c r="H13872" s="25">
        <v>22.689640050000001</v>
      </c>
    </row>
    <row r="13873" spans="1:8">
      <c r="A13873" s="23">
        <v>13870</v>
      </c>
      <c r="B13873" s="23">
        <v>2500</v>
      </c>
      <c r="C13873" s="23">
        <v>0.9</v>
      </c>
      <c r="D13873" s="23">
        <v>1000</v>
      </c>
      <c r="E13873" s="23">
        <v>1</v>
      </c>
      <c r="F13873" s="23">
        <v>30</v>
      </c>
      <c r="G13873" s="23">
        <v>70</v>
      </c>
      <c r="H13873" s="25">
        <v>21.289133069999998</v>
      </c>
    </row>
    <row r="13874" spans="1:8">
      <c r="A13874" s="23">
        <v>13871</v>
      </c>
      <c r="B13874" s="23">
        <v>2500</v>
      </c>
      <c r="C13874" s="23">
        <v>0.9</v>
      </c>
      <c r="D13874" s="23">
        <v>1000</v>
      </c>
      <c r="E13874" s="23">
        <v>1</v>
      </c>
      <c r="F13874" s="23">
        <v>30</v>
      </c>
      <c r="G13874" s="23">
        <v>100</v>
      </c>
      <c r="H13874" s="25">
        <v>20.08614159</v>
      </c>
    </row>
    <row r="13875" spans="1:8">
      <c r="A13875" s="23">
        <v>13872</v>
      </c>
      <c r="B13875" s="23">
        <v>2500</v>
      </c>
      <c r="C13875" s="23">
        <v>0.9</v>
      </c>
      <c r="D13875" s="23">
        <v>1000</v>
      </c>
      <c r="E13875" s="23">
        <v>1</v>
      </c>
      <c r="F13875" s="23">
        <v>60</v>
      </c>
      <c r="G13875" s="23">
        <v>0</v>
      </c>
      <c r="H13875" s="25">
        <v>23.166030880000001</v>
      </c>
    </row>
    <row r="13876" spans="1:8">
      <c r="A13876" s="23">
        <v>13873</v>
      </c>
      <c r="B13876" s="23">
        <v>2500</v>
      </c>
      <c r="C13876" s="23">
        <v>0.9</v>
      </c>
      <c r="D13876" s="23">
        <v>1000</v>
      </c>
      <c r="E13876" s="23">
        <v>1</v>
      </c>
      <c r="F13876" s="23">
        <v>60</v>
      </c>
      <c r="G13876" s="23">
        <v>5</v>
      </c>
      <c r="H13876" s="25">
        <v>21.084812159999998</v>
      </c>
    </row>
    <row r="13877" spans="1:8">
      <c r="A13877" s="23">
        <v>13874</v>
      </c>
      <c r="B13877" s="23">
        <v>2500</v>
      </c>
      <c r="C13877" s="23">
        <v>0.9</v>
      </c>
      <c r="D13877" s="23">
        <v>1000</v>
      </c>
      <c r="E13877" s="23">
        <v>1</v>
      </c>
      <c r="F13877" s="23">
        <v>60</v>
      </c>
      <c r="G13877" s="23">
        <v>10</v>
      </c>
      <c r="H13877" s="25">
        <v>20.186210630000001</v>
      </c>
    </row>
    <row r="13878" spans="1:8">
      <c r="A13878" s="23">
        <v>13875</v>
      </c>
      <c r="B13878" s="23">
        <v>2500</v>
      </c>
      <c r="C13878" s="23">
        <v>0.9</v>
      </c>
      <c r="D13878" s="23">
        <v>1000</v>
      </c>
      <c r="E13878" s="23">
        <v>1</v>
      </c>
      <c r="F13878" s="23">
        <v>60</v>
      </c>
      <c r="G13878" s="23">
        <v>40</v>
      </c>
      <c r="H13878" s="25">
        <v>18.18774986</v>
      </c>
    </row>
    <row r="13879" spans="1:8">
      <c r="A13879" s="23">
        <v>13876</v>
      </c>
      <c r="B13879" s="23">
        <v>2500</v>
      </c>
      <c r="C13879" s="23">
        <v>0.9</v>
      </c>
      <c r="D13879" s="23">
        <v>1000</v>
      </c>
      <c r="E13879" s="23">
        <v>1</v>
      </c>
      <c r="F13879" s="23">
        <v>60</v>
      </c>
      <c r="G13879" s="23">
        <v>70</v>
      </c>
      <c r="H13879" s="25">
        <v>16.946479799999999</v>
      </c>
    </row>
    <row r="13880" spans="1:8">
      <c r="A13880" s="23">
        <v>13877</v>
      </c>
      <c r="B13880" s="23">
        <v>2500</v>
      </c>
      <c r="C13880" s="23">
        <v>0.9</v>
      </c>
      <c r="D13880" s="23">
        <v>1000</v>
      </c>
      <c r="E13880" s="23">
        <v>1</v>
      </c>
      <c r="F13880" s="23">
        <v>60</v>
      </c>
      <c r="G13880" s="23">
        <v>100</v>
      </c>
      <c r="H13880" s="25">
        <v>15.9373436</v>
      </c>
    </row>
    <row r="13881" spans="1:8">
      <c r="A13881" s="23">
        <v>13878</v>
      </c>
      <c r="B13881" s="23">
        <v>2500</v>
      </c>
      <c r="C13881" s="23">
        <v>0.9</v>
      </c>
      <c r="D13881" s="23">
        <v>1000</v>
      </c>
      <c r="E13881" s="23">
        <v>5</v>
      </c>
      <c r="F13881" s="23">
        <v>0</v>
      </c>
      <c r="G13881" s="23">
        <v>0</v>
      </c>
      <c r="H13881" s="25">
        <v>37.58830261</v>
      </c>
    </row>
    <row r="13882" spans="1:8">
      <c r="A13882" s="23">
        <v>13879</v>
      </c>
      <c r="B13882" s="23">
        <v>2500</v>
      </c>
      <c r="C13882" s="23">
        <v>0.9</v>
      </c>
      <c r="D13882" s="23">
        <v>1000</v>
      </c>
      <c r="E13882" s="23">
        <v>5</v>
      </c>
      <c r="F13882" s="23">
        <v>0</v>
      </c>
      <c r="G13882" s="23">
        <v>5</v>
      </c>
      <c r="H13882" s="25">
        <v>34.541603090000002</v>
      </c>
    </row>
    <row r="13883" spans="1:8">
      <c r="A13883" s="23">
        <v>13880</v>
      </c>
      <c r="B13883" s="23">
        <v>2500</v>
      </c>
      <c r="C13883" s="23">
        <v>0.9</v>
      </c>
      <c r="D13883" s="23">
        <v>1000</v>
      </c>
      <c r="E13883" s="23">
        <v>5</v>
      </c>
      <c r="F13883" s="23">
        <v>0</v>
      </c>
      <c r="G13883" s="23">
        <v>10</v>
      </c>
      <c r="H13883" s="25">
        <v>32.877140050000001</v>
      </c>
    </row>
    <row r="13884" spans="1:8">
      <c r="A13884" s="23">
        <v>13881</v>
      </c>
      <c r="B13884" s="23">
        <v>2500</v>
      </c>
      <c r="C13884" s="23">
        <v>0.9</v>
      </c>
      <c r="D13884" s="23">
        <v>1000</v>
      </c>
      <c r="E13884" s="23">
        <v>5</v>
      </c>
      <c r="F13884" s="23">
        <v>0</v>
      </c>
      <c r="G13884" s="23">
        <v>40</v>
      </c>
      <c r="H13884" s="25">
        <v>28.983909610000001</v>
      </c>
    </row>
    <row r="13885" spans="1:8">
      <c r="A13885" s="23">
        <v>13882</v>
      </c>
      <c r="B13885" s="23">
        <v>2500</v>
      </c>
      <c r="C13885" s="23">
        <v>0.9</v>
      </c>
      <c r="D13885" s="23">
        <v>1000</v>
      </c>
      <c r="E13885" s="23">
        <v>5</v>
      </c>
      <c r="F13885" s="23">
        <v>0</v>
      </c>
      <c r="G13885" s="23">
        <v>70</v>
      </c>
      <c r="H13885" s="25">
        <v>26.67235947</v>
      </c>
    </row>
    <row r="13886" spans="1:8">
      <c r="A13886" s="23">
        <v>13883</v>
      </c>
      <c r="B13886" s="23">
        <v>2500</v>
      </c>
      <c r="C13886" s="23">
        <v>0.9</v>
      </c>
      <c r="D13886" s="23">
        <v>1000</v>
      </c>
      <c r="E13886" s="23">
        <v>5</v>
      </c>
      <c r="F13886" s="23">
        <v>0</v>
      </c>
      <c r="G13886" s="23">
        <v>100</v>
      </c>
      <c r="H13886" s="25">
        <v>24.804721829999998</v>
      </c>
    </row>
    <row r="13887" spans="1:8">
      <c r="A13887" s="23">
        <v>13884</v>
      </c>
      <c r="B13887" s="23">
        <v>2500</v>
      </c>
      <c r="C13887" s="23">
        <v>0.9</v>
      </c>
      <c r="D13887" s="23">
        <v>1000</v>
      </c>
      <c r="E13887" s="23">
        <v>5</v>
      </c>
      <c r="F13887" s="23">
        <v>30</v>
      </c>
      <c r="G13887" s="23">
        <v>0</v>
      </c>
      <c r="H13887" s="25">
        <v>35.245590210000003</v>
      </c>
    </row>
    <row r="13888" spans="1:8">
      <c r="A13888" s="23">
        <v>13885</v>
      </c>
      <c r="B13888" s="23">
        <v>2500</v>
      </c>
      <c r="C13888" s="23">
        <v>0.9</v>
      </c>
      <c r="D13888" s="23">
        <v>1000</v>
      </c>
      <c r="E13888" s="23">
        <v>5</v>
      </c>
      <c r="F13888" s="23">
        <v>30</v>
      </c>
      <c r="G13888" s="23">
        <v>5</v>
      </c>
      <c r="H13888" s="25">
        <v>32.28137589</v>
      </c>
    </row>
    <row r="13889" spans="1:8">
      <c r="A13889" s="23">
        <v>13886</v>
      </c>
      <c r="B13889" s="23">
        <v>2500</v>
      </c>
      <c r="C13889" s="23">
        <v>0.9</v>
      </c>
      <c r="D13889" s="23">
        <v>1000</v>
      </c>
      <c r="E13889" s="23">
        <v>5</v>
      </c>
      <c r="F13889" s="23">
        <v>30</v>
      </c>
      <c r="G13889" s="23">
        <v>10</v>
      </c>
      <c r="H13889" s="25">
        <v>30.709524160000001</v>
      </c>
    </row>
    <row r="13890" spans="1:8">
      <c r="A13890" s="23">
        <v>13887</v>
      </c>
      <c r="B13890" s="23">
        <v>2500</v>
      </c>
      <c r="C13890" s="23">
        <v>0.9</v>
      </c>
      <c r="D13890" s="23">
        <v>1000</v>
      </c>
      <c r="E13890" s="23">
        <v>5</v>
      </c>
      <c r="F13890" s="23">
        <v>30</v>
      </c>
      <c r="G13890" s="23">
        <v>40</v>
      </c>
      <c r="H13890" s="25">
        <v>27.04335785</v>
      </c>
    </row>
    <row r="13891" spans="1:8">
      <c r="A13891" s="23">
        <v>13888</v>
      </c>
      <c r="B13891" s="23">
        <v>2500</v>
      </c>
      <c r="C13891" s="23">
        <v>0.9</v>
      </c>
      <c r="D13891" s="23">
        <v>1000</v>
      </c>
      <c r="E13891" s="23">
        <v>5</v>
      </c>
      <c r="F13891" s="23">
        <v>30</v>
      </c>
      <c r="G13891" s="23">
        <v>70</v>
      </c>
      <c r="H13891" s="25">
        <v>24.89479828</v>
      </c>
    </row>
    <row r="13892" spans="1:8">
      <c r="A13892" s="23">
        <v>13889</v>
      </c>
      <c r="B13892" s="23">
        <v>2500</v>
      </c>
      <c r="C13892" s="23">
        <v>0.9</v>
      </c>
      <c r="D13892" s="23">
        <v>1000</v>
      </c>
      <c r="E13892" s="23">
        <v>5</v>
      </c>
      <c r="F13892" s="23">
        <v>30</v>
      </c>
      <c r="G13892" s="23">
        <v>100</v>
      </c>
      <c r="H13892" s="25">
        <v>23.128950119999999</v>
      </c>
    </row>
    <row r="13893" spans="1:8">
      <c r="A13893" s="23">
        <v>13890</v>
      </c>
      <c r="B13893" s="23">
        <v>2500</v>
      </c>
      <c r="C13893" s="23">
        <v>0.9</v>
      </c>
      <c r="D13893" s="23">
        <v>1000</v>
      </c>
      <c r="E13893" s="23">
        <v>5</v>
      </c>
      <c r="F13893" s="23">
        <v>60</v>
      </c>
      <c r="G13893" s="23">
        <v>0</v>
      </c>
      <c r="H13893" s="25">
        <v>27.526924130000001</v>
      </c>
    </row>
    <row r="13894" spans="1:8">
      <c r="A13894" s="23">
        <v>13891</v>
      </c>
      <c r="B13894" s="23">
        <v>2500</v>
      </c>
      <c r="C13894" s="23">
        <v>0.9</v>
      </c>
      <c r="D13894" s="23">
        <v>1000</v>
      </c>
      <c r="E13894" s="23">
        <v>5</v>
      </c>
      <c r="F13894" s="23">
        <v>60</v>
      </c>
      <c r="G13894" s="23">
        <v>5</v>
      </c>
      <c r="H13894" s="25">
        <v>24.61590958</v>
      </c>
    </row>
    <row r="13895" spans="1:8">
      <c r="A13895" s="23">
        <v>13892</v>
      </c>
      <c r="B13895" s="23">
        <v>2500</v>
      </c>
      <c r="C13895" s="23">
        <v>0.9</v>
      </c>
      <c r="D13895" s="23">
        <v>1000</v>
      </c>
      <c r="E13895" s="23">
        <v>5</v>
      </c>
      <c r="F13895" s="23">
        <v>60</v>
      </c>
      <c r="G13895" s="23">
        <v>10</v>
      </c>
      <c r="H13895" s="25">
        <v>23.389766689999998</v>
      </c>
    </row>
    <row r="13896" spans="1:8">
      <c r="A13896" s="23">
        <v>13893</v>
      </c>
      <c r="B13896" s="23">
        <v>2500</v>
      </c>
      <c r="C13896" s="23">
        <v>0.9</v>
      </c>
      <c r="D13896" s="23">
        <v>1000</v>
      </c>
      <c r="E13896" s="23">
        <v>5</v>
      </c>
      <c r="F13896" s="23">
        <v>60</v>
      </c>
      <c r="G13896" s="23">
        <v>40</v>
      </c>
      <c r="H13896" s="25">
        <v>20.520856859999999</v>
      </c>
    </row>
    <row r="13897" spans="1:8">
      <c r="A13897" s="23">
        <v>13894</v>
      </c>
      <c r="B13897" s="23">
        <v>2500</v>
      </c>
      <c r="C13897" s="23">
        <v>0.9</v>
      </c>
      <c r="D13897" s="23">
        <v>1000</v>
      </c>
      <c r="E13897" s="23">
        <v>5</v>
      </c>
      <c r="F13897" s="23">
        <v>60</v>
      </c>
      <c r="G13897" s="23">
        <v>70</v>
      </c>
      <c r="H13897" s="25">
        <v>18.86352539</v>
      </c>
    </row>
    <row r="13898" spans="1:8">
      <c r="A13898" s="23">
        <v>13895</v>
      </c>
      <c r="B13898" s="23">
        <v>2500</v>
      </c>
      <c r="C13898" s="23">
        <v>0.9</v>
      </c>
      <c r="D13898" s="23">
        <v>1000</v>
      </c>
      <c r="E13898" s="23">
        <v>5</v>
      </c>
      <c r="F13898" s="23">
        <v>60</v>
      </c>
      <c r="G13898" s="23">
        <v>100</v>
      </c>
      <c r="H13898" s="25">
        <v>17.546255110000001</v>
      </c>
    </row>
    <row r="13899" spans="1:8">
      <c r="A13899" s="23">
        <v>13896</v>
      </c>
      <c r="B13899" s="23">
        <v>2500</v>
      </c>
      <c r="C13899" s="23">
        <v>0.9</v>
      </c>
      <c r="D13899" s="23">
        <v>1000</v>
      </c>
      <c r="E13899" s="23">
        <v>10</v>
      </c>
      <c r="F13899" s="23">
        <v>0</v>
      </c>
      <c r="G13899" s="23">
        <v>0</v>
      </c>
      <c r="H13899" s="25">
        <v>38.395900730000001</v>
      </c>
    </row>
    <row r="13900" spans="1:8">
      <c r="A13900" s="23">
        <v>13897</v>
      </c>
      <c r="B13900" s="23">
        <v>2500</v>
      </c>
      <c r="C13900" s="23">
        <v>0.9</v>
      </c>
      <c r="D13900" s="23">
        <v>1000</v>
      </c>
      <c r="E13900" s="23">
        <v>10</v>
      </c>
      <c r="F13900" s="23">
        <v>0</v>
      </c>
      <c r="G13900" s="23">
        <v>5</v>
      </c>
      <c r="H13900" s="25">
        <v>35.215747829999998</v>
      </c>
    </row>
    <row r="13901" spans="1:8">
      <c r="A13901" s="23">
        <v>13898</v>
      </c>
      <c r="B13901" s="23">
        <v>2500</v>
      </c>
      <c r="C13901" s="23">
        <v>0.9</v>
      </c>
      <c r="D13901" s="23">
        <v>1000</v>
      </c>
      <c r="E13901" s="23">
        <v>10</v>
      </c>
      <c r="F13901" s="23">
        <v>0</v>
      </c>
      <c r="G13901" s="23">
        <v>10</v>
      </c>
      <c r="H13901" s="25">
        <v>33.48032379</v>
      </c>
    </row>
    <row r="13902" spans="1:8">
      <c r="A13902" s="23">
        <v>13899</v>
      </c>
      <c r="B13902" s="23">
        <v>2500</v>
      </c>
      <c r="C13902" s="23">
        <v>0.9</v>
      </c>
      <c r="D13902" s="23">
        <v>1000</v>
      </c>
      <c r="E13902" s="23">
        <v>10</v>
      </c>
      <c r="F13902" s="23">
        <v>0</v>
      </c>
      <c r="G13902" s="23">
        <v>40</v>
      </c>
      <c r="H13902" s="25">
        <v>29.449108119999998</v>
      </c>
    </row>
    <row r="13903" spans="1:8">
      <c r="A13903" s="23">
        <v>13900</v>
      </c>
      <c r="B13903" s="23">
        <v>2500</v>
      </c>
      <c r="C13903" s="23">
        <v>0.9</v>
      </c>
      <c r="D13903" s="23">
        <v>1000</v>
      </c>
      <c r="E13903" s="23">
        <v>10</v>
      </c>
      <c r="F13903" s="23">
        <v>0</v>
      </c>
      <c r="G13903" s="23">
        <v>70</v>
      </c>
      <c r="H13903" s="25">
        <v>27.05104446</v>
      </c>
    </row>
    <row r="13904" spans="1:8">
      <c r="A13904" s="23">
        <v>13901</v>
      </c>
      <c r="B13904" s="23">
        <v>2500</v>
      </c>
      <c r="C13904" s="23">
        <v>0.9</v>
      </c>
      <c r="D13904" s="23">
        <v>1000</v>
      </c>
      <c r="E13904" s="23">
        <v>10</v>
      </c>
      <c r="F13904" s="23">
        <v>0</v>
      </c>
      <c r="G13904" s="23">
        <v>100</v>
      </c>
      <c r="H13904" s="25">
        <v>25.118621829999999</v>
      </c>
    </row>
    <row r="13905" spans="1:8">
      <c r="A13905" s="23">
        <v>13902</v>
      </c>
      <c r="B13905" s="23">
        <v>2500</v>
      </c>
      <c r="C13905" s="23">
        <v>0.9</v>
      </c>
      <c r="D13905" s="23">
        <v>1000</v>
      </c>
      <c r="E13905" s="23">
        <v>10</v>
      </c>
      <c r="F13905" s="23">
        <v>30</v>
      </c>
      <c r="G13905" s="23">
        <v>0</v>
      </c>
      <c r="H13905" s="25">
        <v>35.934299469999999</v>
      </c>
    </row>
    <row r="13906" spans="1:8">
      <c r="A13906" s="23">
        <v>13903</v>
      </c>
      <c r="B13906" s="23">
        <v>2500</v>
      </c>
      <c r="C13906" s="23">
        <v>0.9</v>
      </c>
      <c r="D13906" s="23">
        <v>1000</v>
      </c>
      <c r="E13906" s="23">
        <v>10</v>
      </c>
      <c r="F13906" s="23">
        <v>30</v>
      </c>
      <c r="G13906" s="23">
        <v>5</v>
      </c>
      <c r="H13906" s="25">
        <v>32.848083500000001</v>
      </c>
    </row>
    <row r="13907" spans="1:8">
      <c r="A13907" s="23">
        <v>13904</v>
      </c>
      <c r="B13907" s="23">
        <v>2500</v>
      </c>
      <c r="C13907" s="23">
        <v>0.9</v>
      </c>
      <c r="D13907" s="23">
        <v>1000</v>
      </c>
      <c r="E13907" s="23">
        <v>10</v>
      </c>
      <c r="F13907" s="23">
        <v>30</v>
      </c>
      <c r="G13907" s="23">
        <v>10</v>
      </c>
      <c r="H13907" s="25">
        <v>31.242141719999999</v>
      </c>
    </row>
    <row r="13908" spans="1:8">
      <c r="A13908" s="23">
        <v>13905</v>
      </c>
      <c r="B13908" s="23">
        <v>2500</v>
      </c>
      <c r="C13908" s="23">
        <v>0.9</v>
      </c>
      <c r="D13908" s="23">
        <v>1000</v>
      </c>
      <c r="E13908" s="23">
        <v>10</v>
      </c>
      <c r="F13908" s="23">
        <v>30</v>
      </c>
      <c r="G13908" s="23">
        <v>40</v>
      </c>
      <c r="H13908" s="25">
        <v>27.438018799999998</v>
      </c>
    </row>
    <row r="13909" spans="1:8">
      <c r="A13909" s="23">
        <v>13906</v>
      </c>
      <c r="B13909" s="23">
        <v>2500</v>
      </c>
      <c r="C13909" s="23">
        <v>0.9</v>
      </c>
      <c r="D13909" s="23">
        <v>1000</v>
      </c>
      <c r="E13909" s="23">
        <v>10</v>
      </c>
      <c r="F13909" s="23">
        <v>30</v>
      </c>
      <c r="G13909" s="23">
        <v>70</v>
      </c>
      <c r="H13909" s="25">
        <v>25.214723589999998</v>
      </c>
    </row>
    <row r="13910" spans="1:8">
      <c r="A13910" s="23">
        <v>13907</v>
      </c>
      <c r="B13910" s="23">
        <v>2500</v>
      </c>
      <c r="C13910" s="23">
        <v>0.9</v>
      </c>
      <c r="D13910" s="23">
        <v>1000</v>
      </c>
      <c r="E13910" s="23">
        <v>10</v>
      </c>
      <c r="F13910" s="23">
        <v>30</v>
      </c>
      <c r="G13910" s="23">
        <v>100</v>
      </c>
      <c r="H13910" s="25">
        <v>23.413076400000001</v>
      </c>
    </row>
    <row r="13911" spans="1:8">
      <c r="A13911" s="23">
        <v>13908</v>
      </c>
      <c r="B13911" s="23">
        <v>2500</v>
      </c>
      <c r="C13911" s="23">
        <v>0.9</v>
      </c>
      <c r="D13911" s="23">
        <v>1000</v>
      </c>
      <c r="E13911" s="23">
        <v>10</v>
      </c>
      <c r="F13911" s="23">
        <v>60</v>
      </c>
      <c r="G13911" s="23">
        <v>0</v>
      </c>
      <c r="H13911" s="25">
        <v>27.919343949999998</v>
      </c>
    </row>
    <row r="13912" spans="1:8">
      <c r="A13912" s="23">
        <v>13909</v>
      </c>
      <c r="B13912" s="23">
        <v>2500</v>
      </c>
      <c r="C13912" s="23">
        <v>0.9</v>
      </c>
      <c r="D13912" s="23">
        <v>1000</v>
      </c>
      <c r="E13912" s="23">
        <v>10</v>
      </c>
      <c r="F13912" s="23">
        <v>60</v>
      </c>
      <c r="G13912" s="23">
        <v>5</v>
      </c>
      <c r="H13912" s="25">
        <v>24.926942830000002</v>
      </c>
    </row>
    <row r="13913" spans="1:8">
      <c r="A13913" s="23">
        <v>13910</v>
      </c>
      <c r="B13913" s="23">
        <v>2500</v>
      </c>
      <c r="C13913" s="23">
        <v>0.9</v>
      </c>
      <c r="D13913" s="23">
        <v>1000</v>
      </c>
      <c r="E13913" s="23">
        <v>10</v>
      </c>
      <c r="F13913" s="23">
        <v>60</v>
      </c>
      <c r="G13913" s="23">
        <v>10</v>
      </c>
      <c r="H13913" s="25">
        <v>23.690437320000001</v>
      </c>
    </row>
    <row r="13914" spans="1:8">
      <c r="A13914" s="23">
        <v>13911</v>
      </c>
      <c r="B13914" s="23">
        <v>2500</v>
      </c>
      <c r="C13914" s="23">
        <v>0.9</v>
      </c>
      <c r="D13914" s="23">
        <v>1000</v>
      </c>
      <c r="E13914" s="23">
        <v>10</v>
      </c>
      <c r="F13914" s="23">
        <v>60</v>
      </c>
      <c r="G13914" s="23">
        <v>40</v>
      </c>
      <c r="H13914" s="25">
        <v>20.742761609999999</v>
      </c>
    </row>
    <row r="13915" spans="1:8">
      <c r="A13915" s="23">
        <v>13912</v>
      </c>
      <c r="B13915" s="23">
        <v>2500</v>
      </c>
      <c r="C13915" s="23">
        <v>0.9</v>
      </c>
      <c r="D13915" s="23">
        <v>1000</v>
      </c>
      <c r="E13915" s="23">
        <v>10</v>
      </c>
      <c r="F13915" s="23">
        <v>60</v>
      </c>
      <c r="G13915" s="23">
        <v>70</v>
      </c>
      <c r="H13915" s="25">
        <v>19.04428291</v>
      </c>
    </row>
    <row r="13916" spans="1:8">
      <c r="A13916" s="23">
        <v>13913</v>
      </c>
      <c r="B13916" s="23">
        <v>2500</v>
      </c>
      <c r="C13916" s="23">
        <v>0.9</v>
      </c>
      <c r="D13916" s="23">
        <v>1000</v>
      </c>
      <c r="E13916" s="23">
        <v>10</v>
      </c>
      <c r="F13916" s="23">
        <v>60</v>
      </c>
      <c r="G13916" s="23">
        <v>100</v>
      </c>
      <c r="H13916" s="25">
        <v>17.69607925</v>
      </c>
    </row>
    <row r="13917" spans="1:8">
      <c r="A13917" s="23">
        <v>13914</v>
      </c>
      <c r="B13917" s="23">
        <v>2500</v>
      </c>
      <c r="C13917" s="23">
        <v>0.9</v>
      </c>
      <c r="D13917" s="23">
        <v>1000</v>
      </c>
      <c r="E13917" s="23">
        <v>20</v>
      </c>
      <c r="F13917" s="23">
        <v>0</v>
      </c>
      <c r="G13917" s="23">
        <v>0</v>
      </c>
      <c r="H13917" s="25">
        <v>38.74652863</v>
      </c>
    </row>
    <row r="13918" spans="1:8">
      <c r="A13918" s="23">
        <v>13915</v>
      </c>
      <c r="B13918" s="23">
        <v>2500</v>
      </c>
      <c r="C13918" s="23">
        <v>0.9</v>
      </c>
      <c r="D13918" s="23">
        <v>1000</v>
      </c>
      <c r="E13918" s="23">
        <v>20</v>
      </c>
      <c r="F13918" s="23">
        <v>0</v>
      </c>
      <c r="G13918" s="23">
        <v>5</v>
      </c>
      <c r="H13918" s="25">
        <v>35.510887150000002</v>
      </c>
    </row>
    <row r="13919" spans="1:8">
      <c r="A13919" s="23">
        <v>13916</v>
      </c>
      <c r="B13919" s="23">
        <v>2500</v>
      </c>
      <c r="C13919" s="23">
        <v>0.9</v>
      </c>
      <c r="D13919" s="23">
        <v>1000</v>
      </c>
      <c r="E13919" s="23">
        <v>20</v>
      </c>
      <c r="F13919" s="23">
        <v>0</v>
      </c>
      <c r="G13919" s="23">
        <v>10</v>
      </c>
      <c r="H13919" s="25">
        <v>33.745857239999999</v>
      </c>
    </row>
    <row r="13920" spans="1:8">
      <c r="A13920" s="23">
        <v>13917</v>
      </c>
      <c r="B13920" s="23">
        <v>2500</v>
      </c>
      <c r="C13920" s="23">
        <v>0.9</v>
      </c>
      <c r="D13920" s="23">
        <v>1000</v>
      </c>
      <c r="E13920" s="23">
        <v>20</v>
      </c>
      <c r="F13920" s="23">
        <v>0</v>
      </c>
      <c r="G13920" s="23">
        <v>40</v>
      </c>
      <c r="H13920" s="25">
        <v>29.655839919999998</v>
      </c>
    </row>
    <row r="13921" spans="1:8">
      <c r="A13921" s="23">
        <v>13918</v>
      </c>
      <c r="B13921" s="23">
        <v>2500</v>
      </c>
      <c r="C13921" s="23">
        <v>0.9</v>
      </c>
      <c r="D13921" s="23">
        <v>1000</v>
      </c>
      <c r="E13921" s="23">
        <v>20</v>
      </c>
      <c r="F13921" s="23">
        <v>0</v>
      </c>
      <c r="G13921" s="23">
        <v>70</v>
      </c>
      <c r="H13921" s="25">
        <v>27.220455170000001</v>
      </c>
    </row>
    <row r="13922" spans="1:8">
      <c r="A13922" s="23">
        <v>13919</v>
      </c>
      <c r="B13922" s="23">
        <v>2500</v>
      </c>
      <c r="C13922" s="23">
        <v>0.9</v>
      </c>
      <c r="D13922" s="23">
        <v>1000</v>
      </c>
      <c r="E13922" s="23">
        <v>20</v>
      </c>
      <c r="F13922" s="23">
        <v>0</v>
      </c>
      <c r="G13922" s="23">
        <v>100</v>
      </c>
      <c r="H13922" s="25">
        <v>25.260017399999999</v>
      </c>
    </row>
    <row r="13923" spans="1:8">
      <c r="A13923" s="23">
        <v>13920</v>
      </c>
      <c r="B13923" s="23">
        <v>2500</v>
      </c>
      <c r="C13923" s="23">
        <v>0.9</v>
      </c>
      <c r="D13923" s="23">
        <v>1000</v>
      </c>
      <c r="E13923" s="23">
        <v>20</v>
      </c>
      <c r="F13923" s="23">
        <v>30</v>
      </c>
      <c r="G13923" s="23">
        <v>0</v>
      </c>
      <c r="H13923" s="25">
        <v>36.234962459999998</v>
      </c>
    </row>
    <row r="13924" spans="1:8">
      <c r="A13924" s="23">
        <v>13921</v>
      </c>
      <c r="B13924" s="23">
        <v>2500</v>
      </c>
      <c r="C13924" s="23">
        <v>0.9</v>
      </c>
      <c r="D13924" s="23">
        <v>1000</v>
      </c>
      <c r="E13924" s="23">
        <v>20</v>
      </c>
      <c r="F13924" s="23">
        <v>30</v>
      </c>
      <c r="G13924" s="23">
        <v>5</v>
      </c>
      <c r="H13924" s="25">
        <v>33.09794617</v>
      </c>
    </row>
    <row r="13925" spans="1:8">
      <c r="A13925" s="23">
        <v>13922</v>
      </c>
      <c r="B13925" s="23">
        <v>2500</v>
      </c>
      <c r="C13925" s="23">
        <v>0.9</v>
      </c>
      <c r="D13925" s="23">
        <v>1000</v>
      </c>
      <c r="E13925" s="23">
        <v>20</v>
      </c>
      <c r="F13925" s="23">
        <v>30</v>
      </c>
      <c r="G13925" s="23">
        <v>10</v>
      </c>
      <c r="H13925" s="25">
        <v>31.477874759999999</v>
      </c>
    </row>
    <row r="13926" spans="1:8">
      <c r="A13926" s="23">
        <v>13923</v>
      </c>
      <c r="B13926" s="23">
        <v>2500</v>
      </c>
      <c r="C13926" s="23">
        <v>0.9</v>
      </c>
      <c r="D13926" s="23">
        <v>1000</v>
      </c>
      <c r="E13926" s="23">
        <v>20</v>
      </c>
      <c r="F13926" s="23">
        <v>30</v>
      </c>
      <c r="G13926" s="23">
        <v>40</v>
      </c>
      <c r="H13926" s="25">
        <v>27.614395139999999</v>
      </c>
    </row>
    <row r="13927" spans="1:8">
      <c r="A13927" s="23">
        <v>13924</v>
      </c>
      <c r="B13927" s="23">
        <v>2500</v>
      </c>
      <c r="C13927" s="23">
        <v>0.9</v>
      </c>
      <c r="D13927" s="23">
        <v>1000</v>
      </c>
      <c r="E13927" s="23">
        <v>20</v>
      </c>
      <c r="F13927" s="23">
        <v>30</v>
      </c>
      <c r="G13927" s="23">
        <v>70</v>
      </c>
      <c r="H13927" s="25">
        <v>25.358806609999998</v>
      </c>
    </row>
    <row r="13928" spans="1:8">
      <c r="A13928" s="23">
        <v>13925</v>
      </c>
      <c r="B13928" s="23">
        <v>2500</v>
      </c>
      <c r="C13928" s="23">
        <v>0.9</v>
      </c>
      <c r="D13928" s="23">
        <v>1000</v>
      </c>
      <c r="E13928" s="23">
        <v>20</v>
      </c>
      <c r="F13928" s="23">
        <v>30</v>
      </c>
      <c r="G13928" s="23">
        <v>100</v>
      </c>
      <c r="H13928" s="25">
        <v>23.541801450000001</v>
      </c>
    </row>
    <row r="13929" spans="1:8">
      <c r="A13929" s="23">
        <v>13926</v>
      </c>
      <c r="B13929" s="23">
        <v>2500</v>
      </c>
      <c r="C13929" s="23">
        <v>0.9</v>
      </c>
      <c r="D13929" s="23">
        <v>1000</v>
      </c>
      <c r="E13929" s="23">
        <v>20</v>
      </c>
      <c r="F13929" s="23">
        <v>60</v>
      </c>
      <c r="G13929" s="23">
        <v>0</v>
      </c>
      <c r="H13929" s="25">
        <v>28.09425354</v>
      </c>
    </row>
    <row r="13930" spans="1:8">
      <c r="A13930" s="23">
        <v>13927</v>
      </c>
      <c r="B13930" s="23">
        <v>2500</v>
      </c>
      <c r="C13930" s="23">
        <v>0.9</v>
      </c>
      <c r="D13930" s="23">
        <v>1000</v>
      </c>
      <c r="E13930" s="23">
        <v>20</v>
      </c>
      <c r="F13930" s="23">
        <v>60</v>
      </c>
      <c r="G13930" s="23">
        <v>5</v>
      </c>
      <c r="H13930" s="25">
        <v>25.06719017</v>
      </c>
    </row>
    <row r="13931" spans="1:8">
      <c r="A13931" s="23">
        <v>13928</v>
      </c>
      <c r="B13931" s="23">
        <v>2500</v>
      </c>
      <c r="C13931" s="23">
        <v>0.9</v>
      </c>
      <c r="D13931" s="23">
        <v>1000</v>
      </c>
      <c r="E13931" s="23">
        <v>20</v>
      </c>
      <c r="F13931" s="23">
        <v>60</v>
      </c>
      <c r="G13931" s="23">
        <v>10</v>
      </c>
      <c r="H13931" s="25">
        <v>23.824211120000001</v>
      </c>
    </row>
    <row r="13932" spans="1:8">
      <c r="A13932" s="23">
        <v>13929</v>
      </c>
      <c r="B13932" s="23">
        <v>2500</v>
      </c>
      <c r="C13932" s="23">
        <v>0.9</v>
      </c>
      <c r="D13932" s="23">
        <v>1000</v>
      </c>
      <c r="E13932" s="23">
        <v>20</v>
      </c>
      <c r="F13932" s="23">
        <v>60</v>
      </c>
      <c r="G13932" s="23">
        <v>40</v>
      </c>
      <c r="H13932" s="25">
        <v>20.84399986</v>
      </c>
    </row>
    <row r="13933" spans="1:8">
      <c r="A13933" s="23">
        <v>13930</v>
      </c>
      <c r="B13933" s="23">
        <v>2500</v>
      </c>
      <c r="C13933" s="23">
        <v>0.9</v>
      </c>
      <c r="D13933" s="23">
        <v>1000</v>
      </c>
      <c r="E13933" s="23">
        <v>20</v>
      </c>
      <c r="F13933" s="23">
        <v>60</v>
      </c>
      <c r="G13933" s="23">
        <v>70</v>
      </c>
      <c r="H13933" s="25">
        <v>19.12719727</v>
      </c>
    </row>
    <row r="13934" spans="1:8">
      <c r="A13934" s="23">
        <v>13931</v>
      </c>
      <c r="B13934" s="23">
        <v>2500</v>
      </c>
      <c r="C13934" s="23">
        <v>0.9</v>
      </c>
      <c r="D13934" s="23">
        <v>1000</v>
      </c>
      <c r="E13934" s="23">
        <v>20</v>
      </c>
      <c r="F13934" s="23">
        <v>60</v>
      </c>
      <c r="G13934" s="23">
        <v>100</v>
      </c>
      <c r="H13934" s="25">
        <v>17.765171049999999</v>
      </c>
    </row>
    <row r="13935" spans="1:8">
      <c r="A13935" s="23">
        <v>13932</v>
      </c>
      <c r="B13935" s="23">
        <v>2500</v>
      </c>
      <c r="C13935" s="23">
        <v>0.9</v>
      </c>
      <c r="D13935" s="23">
        <v>1000</v>
      </c>
      <c r="E13935" s="23">
        <v>50</v>
      </c>
      <c r="F13935" s="23">
        <v>0</v>
      </c>
      <c r="G13935" s="23">
        <v>0</v>
      </c>
      <c r="H13935" s="25">
        <v>38.938449859999999</v>
      </c>
    </row>
    <row r="13936" spans="1:8">
      <c r="A13936" s="23">
        <v>13933</v>
      </c>
      <c r="B13936" s="23">
        <v>2500</v>
      </c>
      <c r="C13936" s="23">
        <v>0.9</v>
      </c>
      <c r="D13936" s="23">
        <v>1000</v>
      </c>
      <c r="E13936" s="23">
        <v>50</v>
      </c>
      <c r="F13936" s="23">
        <v>0</v>
      </c>
      <c r="G13936" s="23">
        <v>5</v>
      </c>
      <c r="H13936" s="25">
        <v>35.673427580000002</v>
      </c>
    </row>
    <row r="13937" spans="1:8">
      <c r="A13937" s="23">
        <v>13934</v>
      </c>
      <c r="B13937" s="23">
        <v>2500</v>
      </c>
      <c r="C13937" s="23">
        <v>0.9</v>
      </c>
      <c r="D13937" s="23">
        <v>1000</v>
      </c>
      <c r="E13937" s="23">
        <v>50</v>
      </c>
      <c r="F13937" s="23">
        <v>0</v>
      </c>
      <c r="G13937" s="23">
        <v>10</v>
      </c>
      <c r="H13937" s="25">
        <v>33.892669679999997</v>
      </c>
    </row>
    <row r="13938" spans="1:8">
      <c r="A13938" s="23">
        <v>13935</v>
      </c>
      <c r="B13938" s="23">
        <v>2500</v>
      </c>
      <c r="C13938" s="23">
        <v>0.9</v>
      </c>
      <c r="D13938" s="23">
        <v>1000</v>
      </c>
      <c r="E13938" s="23">
        <v>50</v>
      </c>
      <c r="F13938" s="23">
        <v>0</v>
      </c>
      <c r="G13938" s="23">
        <v>40</v>
      </c>
      <c r="H13938" s="25">
        <v>29.771068570000001</v>
      </c>
    </row>
    <row r="13939" spans="1:8">
      <c r="A13939" s="23">
        <v>13936</v>
      </c>
      <c r="B13939" s="23">
        <v>2500</v>
      </c>
      <c r="C13939" s="23">
        <v>0.9</v>
      </c>
      <c r="D13939" s="23">
        <v>1000</v>
      </c>
      <c r="E13939" s="23">
        <v>50</v>
      </c>
      <c r="F13939" s="23">
        <v>0</v>
      </c>
      <c r="G13939" s="23">
        <v>70</v>
      </c>
      <c r="H13939" s="25">
        <v>27.315315250000001</v>
      </c>
    </row>
    <row r="13940" spans="1:8">
      <c r="A13940" s="23">
        <v>13937</v>
      </c>
      <c r="B13940" s="23">
        <v>2500</v>
      </c>
      <c r="C13940" s="23">
        <v>0.9</v>
      </c>
      <c r="D13940" s="23">
        <v>1000</v>
      </c>
      <c r="E13940" s="23">
        <v>50</v>
      </c>
      <c r="F13940" s="23">
        <v>0</v>
      </c>
      <c r="G13940" s="23">
        <v>100</v>
      </c>
      <c r="H13940" s="25">
        <v>25.339550020000001</v>
      </c>
    </row>
    <row r="13941" spans="1:8">
      <c r="A13941" s="23">
        <v>13938</v>
      </c>
      <c r="B13941" s="23">
        <v>2500</v>
      </c>
      <c r="C13941" s="23">
        <v>0.9</v>
      </c>
      <c r="D13941" s="23">
        <v>1000</v>
      </c>
      <c r="E13941" s="23">
        <v>50</v>
      </c>
      <c r="F13941" s="23">
        <v>30</v>
      </c>
      <c r="G13941" s="23">
        <v>0</v>
      </c>
      <c r="H13941" s="25">
        <v>36.40024185</v>
      </c>
    </row>
    <row r="13942" spans="1:8">
      <c r="A13942" s="23">
        <v>13939</v>
      </c>
      <c r="B13942" s="23">
        <v>2500</v>
      </c>
      <c r="C13942" s="23">
        <v>0.9</v>
      </c>
      <c r="D13942" s="23">
        <v>1000</v>
      </c>
      <c r="E13942" s="23">
        <v>50</v>
      </c>
      <c r="F13942" s="23">
        <v>30</v>
      </c>
      <c r="G13942" s="23">
        <v>5</v>
      </c>
      <c r="H13942" s="25">
        <v>33.236270910000002</v>
      </c>
    </row>
    <row r="13943" spans="1:8">
      <c r="A13943" s="23">
        <v>13940</v>
      </c>
      <c r="B13943" s="23">
        <v>2500</v>
      </c>
      <c r="C13943" s="23">
        <v>0.9</v>
      </c>
      <c r="D13943" s="23">
        <v>1000</v>
      </c>
      <c r="E13943" s="23">
        <v>50</v>
      </c>
      <c r="F13943" s="23">
        <v>30</v>
      </c>
      <c r="G13943" s="23">
        <v>10</v>
      </c>
      <c r="H13943" s="25">
        <v>31.608888629999999</v>
      </c>
    </row>
    <row r="13944" spans="1:8">
      <c r="A13944" s="23">
        <v>13941</v>
      </c>
      <c r="B13944" s="23">
        <v>2500</v>
      </c>
      <c r="C13944" s="23">
        <v>0.9</v>
      </c>
      <c r="D13944" s="23">
        <v>1000</v>
      </c>
      <c r="E13944" s="23">
        <v>50</v>
      </c>
      <c r="F13944" s="23">
        <v>30</v>
      </c>
      <c r="G13944" s="23">
        <v>40</v>
      </c>
      <c r="H13944" s="25">
        <v>27.713079449999999</v>
      </c>
    </row>
    <row r="13945" spans="1:8">
      <c r="A13945" s="23">
        <v>13942</v>
      </c>
      <c r="B13945" s="23">
        <v>2500</v>
      </c>
      <c r="C13945" s="23">
        <v>0.9</v>
      </c>
      <c r="D13945" s="23">
        <v>1000</v>
      </c>
      <c r="E13945" s="23">
        <v>50</v>
      </c>
      <c r="F13945" s="23">
        <v>30</v>
      </c>
      <c r="G13945" s="23">
        <v>70</v>
      </c>
      <c r="H13945" s="25">
        <v>25.439842219999999</v>
      </c>
    </row>
    <row r="13946" spans="1:8">
      <c r="A13946" s="23">
        <v>13943</v>
      </c>
      <c r="B13946" s="23">
        <v>2500</v>
      </c>
      <c r="C13946" s="23">
        <v>0.9</v>
      </c>
      <c r="D13946" s="23">
        <v>1000</v>
      </c>
      <c r="E13946" s="23">
        <v>50</v>
      </c>
      <c r="F13946" s="23">
        <v>30</v>
      </c>
      <c r="G13946" s="23">
        <v>100</v>
      </c>
      <c r="H13946" s="25">
        <v>23.614540099999999</v>
      </c>
    </row>
    <row r="13947" spans="1:8">
      <c r="A13947" s="23">
        <v>13944</v>
      </c>
      <c r="B13947" s="23">
        <v>2500</v>
      </c>
      <c r="C13947" s="23">
        <v>0.9</v>
      </c>
      <c r="D13947" s="23">
        <v>1000</v>
      </c>
      <c r="E13947" s="23">
        <v>50</v>
      </c>
      <c r="F13947" s="23">
        <v>60</v>
      </c>
      <c r="G13947" s="23">
        <v>0</v>
      </c>
      <c r="H13947" s="25">
        <v>28.191974640000002</v>
      </c>
    </row>
    <row r="13948" spans="1:8">
      <c r="A13948" s="23">
        <v>13945</v>
      </c>
      <c r="B13948" s="23">
        <v>2500</v>
      </c>
      <c r="C13948" s="23">
        <v>0.9</v>
      </c>
      <c r="D13948" s="23">
        <v>1000</v>
      </c>
      <c r="E13948" s="23">
        <v>50</v>
      </c>
      <c r="F13948" s="23">
        <v>60</v>
      </c>
      <c r="G13948" s="23">
        <v>5</v>
      </c>
      <c r="H13948" s="25">
        <v>25.146123889999998</v>
      </c>
    </row>
    <row r="13949" spans="1:8">
      <c r="A13949" s="23">
        <v>13946</v>
      </c>
      <c r="B13949" s="23">
        <v>2500</v>
      </c>
      <c r="C13949" s="23">
        <v>0.9</v>
      </c>
      <c r="D13949" s="23">
        <v>1000</v>
      </c>
      <c r="E13949" s="23">
        <v>50</v>
      </c>
      <c r="F13949" s="23">
        <v>60</v>
      </c>
      <c r="G13949" s="23">
        <v>10</v>
      </c>
      <c r="H13949" s="25">
        <v>23.895771029999999</v>
      </c>
    </row>
    <row r="13950" spans="1:8">
      <c r="A13950" s="23">
        <v>13947</v>
      </c>
      <c r="B13950" s="23">
        <v>2500</v>
      </c>
      <c r="C13950" s="23">
        <v>0.9</v>
      </c>
      <c r="D13950" s="23">
        <v>1000</v>
      </c>
      <c r="E13950" s="23">
        <v>50</v>
      </c>
      <c r="F13950" s="23">
        <v>60</v>
      </c>
      <c r="G13950" s="23">
        <v>40</v>
      </c>
      <c r="H13950" s="25">
        <v>20.901474</v>
      </c>
    </row>
    <row r="13951" spans="1:8">
      <c r="A13951" s="23">
        <v>13948</v>
      </c>
      <c r="B13951" s="23">
        <v>2500</v>
      </c>
      <c r="C13951" s="23">
        <v>0.9</v>
      </c>
      <c r="D13951" s="23">
        <v>1000</v>
      </c>
      <c r="E13951" s="23">
        <v>50</v>
      </c>
      <c r="F13951" s="23">
        <v>60</v>
      </c>
      <c r="G13951" s="23">
        <v>70</v>
      </c>
      <c r="H13951" s="25">
        <v>19.17444038</v>
      </c>
    </row>
    <row r="13952" spans="1:8">
      <c r="A13952" s="23">
        <v>13949</v>
      </c>
      <c r="B13952" s="23">
        <v>2500</v>
      </c>
      <c r="C13952" s="23">
        <v>0.9</v>
      </c>
      <c r="D13952" s="23">
        <v>1000</v>
      </c>
      <c r="E13952" s="23">
        <v>50</v>
      </c>
      <c r="F13952" s="23">
        <v>60</v>
      </c>
      <c r="G13952" s="23">
        <v>100</v>
      </c>
      <c r="H13952" s="25">
        <v>17.804677959999999</v>
      </c>
    </row>
    <row r="13953" spans="1:8">
      <c r="A13953" s="23">
        <v>13950</v>
      </c>
      <c r="B13953" s="23">
        <v>2500</v>
      </c>
      <c r="C13953" s="23">
        <v>0.9</v>
      </c>
      <c r="D13953" s="23">
        <v>3000</v>
      </c>
      <c r="E13953" s="23">
        <v>1</v>
      </c>
      <c r="F13953" s="23">
        <v>0</v>
      </c>
      <c r="G13953" s="23">
        <v>0</v>
      </c>
      <c r="H13953" s="25">
        <v>35.24748993</v>
      </c>
    </row>
    <row r="13954" spans="1:8">
      <c r="A13954" s="23">
        <v>13951</v>
      </c>
      <c r="B13954" s="23">
        <v>2500</v>
      </c>
      <c r="C13954" s="23">
        <v>0.9</v>
      </c>
      <c r="D13954" s="23">
        <v>3000</v>
      </c>
      <c r="E13954" s="23">
        <v>1</v>
      </c>
      <c r="F13954" s="23">
        <v>0</v>
      </c>
      <c r="G13954" s="23">
        <v>5</v>
      </c>
      <c r="H13954" s="25">
        <v>32.642864230000001</v>
      </c>
    </row>
    <row r="13955" spans="1:8">
      <c r="A13955" s="23">
        <v>13952</v>
      </c>
      <c r="B13955" s="23">
        <v>2500</v>
      </c>
      <c r="C13955" s="23">
        <v>0.9</v>
      </c>
      <c r="D13955" s="23">
        <v>3000</v>
      </c>
      <c r="E13955" s="23">
        <v>1</v>
      </c>
      <c r="F13955" s="23">
        <v>0</v>
      </c>
      <c r="G13955" s="23">
        <v>10</v>
      </c>
      <c r="H13955" s="25">
        <v>31.157068249999998</v>
      </c>
    </row>
    <row r="13956" spans="1:8">
      <c r="A13956" s="23">
        <v>13953</v>
      </c>
      <c r="B13956" s="23">
        <v>2500</v>
      </c>
      <c r="C13956" s="23">
        <v>0.9</v>
      </c>
      <c r="D13956" s="23">
        <v>3000</v>
      </c>
      <c r="E13956" s="23">
        <v>1</v>
      </c>
      <c r="F13956" s="23">
        <v>0</v>
      </c>
      <c r="G13956" s="23">
        <v>40</v>
      </c>
      <c r="H13956" s="25">
        <v>27.755884170000002</v>
      </c>
    </row>
    <row r="13957" spans="1:8">
      <c r="A13957" s="23">
        <v>13954</v>
      </c>
      <c r="B13957" s="23">
        <v>2500</v>
      </c>
      <c r="C13957" s="23">
        <v>0.9</v>
      </c>
      <c r="D13957" s="23">
        <v>3000</v>
      </c>
      <c r="E13957" s="23">
        <v>1</v>
      </c>
      <c r="F13957" s="23">
        <v>0</v>
      </c>
      <c r="G13957" s="23">
        <v>70</v>
      </c>
      <c r="H13957" s="25">
        <v>25.689014440000001</v>
      </c>
    </row>
    <row r="13958" spans="1:8">
      <c r="A13958" s="23">
        <v>13955</v>
      </c>
      <c r="B13958" s="23">
        <v>2500</v>
      </c>
      <c r="C13958" s="23">
        <v>0.9</v>
      </c>
      <c r="D13958" s="23">
        <v>3000</v>
      </c>
      <c r="E13958" s="23">
        <v>1</v>
      </c>
      <c r="F13958" s="23">
        <v>0</v>
      </c>
      <c r="G13958" s="23">
        <v>100</v>
      </c>
      <c r="H13958" s="25">
        <v>23.967956539999999</v>
      </c>
    </row>
    <row r="13959" spans="1:8">
      <c r="A13959" s="23">
        <v>13956</v>
      </c>
      <c r="B13959" s="23">
        <v>2500</v>
      </c>
      <c r="C13959" s="23">
        <v>0.9</v>
      </c>
      <c r="D13959" s="23">
        <v>3000</v>
      </c>
      <c r="E13959" s="23">
        <v>1</v>
      </c>
      <c r="F13959" s="23">
        <v>30</v>
      </c>
      <c r="G13959" s="23">
        <v>0</v>
      </c>
      <c r="H13959" s="25">
        <v>33.284526829999997</v>
      </c>
    </row>
    <row r="13960" spans="1:8">
      <c r="A13960" s="23">
        <v>13957</v>
      </c>
      <c r="B13960" s="23">
        <v>2500</v>
      </c>
      <c r="C13960" s="23">
        <v>0.9</v>
      </c>
      <c r="D13960" s="23">
        <v>3000</v>
      </c>
      <c r="E13960" s="23">
        <v>1</v>
      </c>
      <c r="F13960" s="23">
        <v>30</v>
      </c>
      <c r="G13960" s="23">
        <v>5</v>
      </c>
      <c r="H13960" s="25">
        <v>30.647289279999999</v>
      </c>
    </row>
    <row r="13961" spans="1:8">
      <c r="A13961" s="23">
        <v>13958</v>
      </c>
      <c r="B13961" s="23">
        <v>2500</v>
      </c>
      <c r="C13961" s="23">
        <v>0.9</v>
      </c>
      <c r="D13961" s="23">
        <v>3000</v>
      </c>
      <c r="E13961" s="23">
        <v>1</v>
      </c>
      <c r="F13961" s="23">
        <v>30</v>
      </c>
      <c r="G13961" s="23">
        <v>10</v>
      </c>
      <c r="H13961" s="25">
        <v>29.257518770000001</v>
      </c>
    </row>
    <row r="13962" spans="1:8">
      <c r="A13962" s="23">
        <v>13959</v>
      </c>
      <c r="B13962" s="23">
        <v>2500</v>
      </c>
      <c r="C13962" s="23">
        <v>0.9</v>
      </c>
      <c r="D13962" s="23">
        <v>3000</v>
      </c>
      <c r="E13962" s="23">
        <v>1</v>
      </c>
      <c r="F13962" s="23">
        <v>30</v>
      </c>
      <c r="G13962" s="23">
        <v>40</v>
      </c>
      <c r="H13962" s="25">
        <v>26.016147610000001</v>
      </c>
    </row>
    <row r="13963" spans="1:8">
      <c r="A13963" s="23">
        <v>13960</v>
      </c>
      <c r="B13963" s="23">
        <v>2500</v>
      </c>
      <c r="C13963" s="23">
        <v>0.9</v>
      </c>
      <c r="D13963" s="23">
        <v>3000</v>
      </c>
      <c r="E13963" s="23">
        <v>1</v>
      </c>
      <c r="F13963" s="23">
        <v>30</v>
      </c>
      <c r="G13963" s="23">
        <v>70</v>
      </c>
      <c r="H13963" s="25">
        <v>24.04375267</v>
      </c>
    </row>
    <row r="13964" spans="1:8">
      <c r="A13964" s="23">
        <v>13961</v>
      </c>
      <c r="B13964" s="23">
        <v>2500</v>
      </c>
      <c r="C13964" s="23">
        <v>0.9</v>
      </c>
      <c r="D13964" s="23">
        <v>3000</v>
      </c>
      <c r="E13964" s="23">
        <v>1</v>
      </c>
      <c r="F13964" s="23">
        <v>30</v>
      </c>
      <c r="G13964" s="23">
        <v>100</v>
      </c>
      <c r="H13964" s="25">
        <v>22.43864632</v>
      </c>
    </row>
    <row r="13965" spans="1:8">
      <c r="A13965" s="23">
        <v>13962</v>
      </c>
      <c r="B13965" s="23">
        <v>2500</v>
      </c>
      <c r="C13965" s="23">
        <v>0.9</v>
      </c>
      <c r="D13965" s="23">
        <v>3000</v>
      </c>
      <c r="E13965" s="23">
        <v>1</v>
      </c>
      <c r="F13965" s="23">
        <v>60</v>
      </c>
      <c r="G13965" s="23">
        <v>0</v>
      </c>
      <c r="H13965" s="25">
        <v>26.509872439999999</v>
      </c>
    </row>
    <row r="13966" spans="1:8">
      <c r="A13966" s="23">
        <v>13963</v>
      </c>
      <c r="B13966" s="23">
        <v>2500</v>
      </c>
      <c r="C13966" s="23">
        <v>0.9</v>
      </c>
      <c r="D13966" s="23">
        <v>3000</v>
      </c>
      <c r="E13966" s="23">
        <v>1</v>
      </c>
      <c r="F13966" s="23">
        <v>60</v>
      </c>
      <c r="G13966" s="23">
        <v>5</v>
      </c>
      <c r="H13966" s="25">
        <v>23.778205870000001</v>
      </c>
    </row>
    <row r="13967" spans="1:8">
      <c r="A13967" s="23">
        <v>13964</v>
      </c>
      <c r="B13967" s="23">
        <v>2500</v>
      </c>
      <c r="C13967" s="23">
        <v>0.9</v>
      </c>
      <c r="D13967" s="23">
        <v>3000</v>
      </c>
      <c r="E13967" s="23">
        <v>1</v>
      </c>
      <c r="F13967" s="23">
        <v>60</v>
      </c>
      <c r="G13967" s="23">
        <v>10</v>
      </c>
      <c r="H13967" s="25">
        <v>22.645715710000001</v>
      </c>
    </row>
    <row r="13968" spans="1:8">
      <c r="A13968" s="23">
        <v>13965</v>
      </c>
      <c r="B13968" s="23">
        <v>2500</v>
      </c>
      <c r="C13968" s="23">
        <v>0.9</v>
      </c>
      <c r="D13968" s="23">
        <v>3000</v>
      </c>
      <c r="E13968" s="23">
        <v>1</v>
      </c>
      <c r="F13968" s="23">
        <v>60</v>
      </c>
      <c r="G13968" s="23">
        <v>40</v>
      </c>
      <c r="H13968" s="25">
        <v>20.024784090000001</v>
      </c>
    </row>
    <row r="13969" spans="1:8">
      <c r="A13969" s="23">
        <v>13966</v>
      </c>
      <c r="B13969" s="23">
        <v>2500</v>
      </c>
      <c r="C13969" s="23">
        <v>0.9</v>
      </c>
      <c r="D13969" s="23">
        <v>3000</v>
      </c>
      <c r="E13969" s="23">
        <v>1</v>
      </c>
      <c r="F13969" s="23">
        <v>60</v>
      </c>
      <c r="G13969" s="23">
        <v>70</v>
      </c>
      <c r="H13969" s="25">
        <v>18.46951675</v>
      </c>
    </row>
    <row r="13970" spans="1:8">
      <c r="A13970" s="23">
        <v>13967</v>
      </c>
      <c r="B13970" s="23">
        <v>2500</v>
      </c>
      <c r="C13970" s="23">
        <v>0.9</v>
      </c>
      <c r="D13970" s="23">
        <v>3000</v>
      </c>
      <c r="E13970" s="23">
        <v>1</v>
      </c>
      <c r="F13970" s="23">
        <v>60</v>
      </c>
      <c r="G13970" s="23">
        <v>100</v>
      </c>
      <c r="H13970" s="25">
        <v>17.224864960000001</v>
      </c>
    </row>
    <row r="13971" spans="1:8">
      <c r="A13971" s="23">
        <v>13968</v>
      </c>
      <c r="B13971" s="23">
        <v>2500</v>
      </c>
      <c r="C13971" s="23">
        <v>0.9</v>
      </c>
      <c r="D13971" s="23">
        <v>3000</v>
      </c>
      <c r="E13971" s="23">
        <v>5</v>
      </c>
      <c r="F13971" s="23">
        <v>0</v>
      </c>
      <c r="G13971" s="23">
        <v>0</v>
      </c>
      <c r="H13971" s="25">
        <v>38.579986570000003</v>
      </c>
    </row>
    <row r="13972" spans="1:8">
      <c r="A13972" s="23">
        <v>13969</v>
      </c>
      <c r="B13972" s="23">
        <v>2500</v>
      </c>
      <c r="C13972" s="23">
        <v>0.9</v>
      </c>
      <c r="D13972" s="23">
        <v>3000</v>
      </c>
      <c r="E13972" s="23">
        <v>5</v>
      </c>
      <c r="F13972" s="23">
        <v>0</v>
      </c>
      <c r="G13972" s="23">
        <v>5</v>
      </c>
      <c r="H13972" s="25">
        <v>35.37330627</v>
      </c>
    </row>
    <row r="13973" spans="1:8">
      <c r="A13973" s="23">
        <v>13970</v>
      </c>
      <c r="B13973" s="23">
        <v>2500</v>
      </c>
      <c r="C13973" s="23">
        <v>0.9</v>
      </c>
      <c r="D13973" s="23">
        <v>3000</v>
      </c>
      <c r="E13973" s="23">
        <v>5</v>
      </c>
      <c r="F13973" s="23">
        <v>0</v>
      </c>
      <c r="G13973" s="23">
        <v>10</v>
      </c>
      <c r="H13973" s="25">
        <v>33.623580930000003</v>
      </c>
    </row>
    <row r="13974" spans="1:8">
      <c r="A13974" s="23">
        <v>13971</v>
      </c>
      <c r="B13974" s="23">
        <v>2500</v>
      </c>
      <c r="C13974" s="23">
        <v>0.9</v>
      </c>
      <c r="D13974" s="23">
        <v>3000</v>
      </c>
      <c r="E13974" s="23">
        <v>5</v>
      </c>
      <c r="F13974" s="23">
        <v>0</v>
      </c>
      <c r="G13974" s="23">
        <v>40</v>
      </c>
      <c r="H13974" s="25">
        <v>29.563293460000001</v>
      </c>
    </row>
    <row r="13975" spans="1:8">
      <c r="A13975" s="23">
        <v>13972</v>
      </c>
      <c r="B13975" s="23">
        <v>2500</v>
      </c>
      <c r="C13975" s="23">
        <v>0.9</v>
      </c>
      <c r="D13975" s="23">
        <v>3000</v>
      </c>
      <c r="E13975" s="23">
        <v>5</v>
      </c>
      <c r="F13975" s="23">
        <v>0</v>
      </c>
      <c r="G13975" s="23">
        <v>70</v>
      </c>
      <c r="H13975" s="25">
        <v>27.145896910000001</v>
      </c>
    </row>
    <row r="13976" spans="1:8">
      <c r="A13976" s="23">
        <v>13973</v>
      </c>
      <c r="B13976" s="23">
        <v>2500</v>
      </c>
      <c r="C13976" s="23">
        <v>0.9</v>
      </c>
      <c r="D13976" s="23">
        <v>3000</v>
      </c>
      <c r="E13976" s="23">
        <v>5</v>
      </c>
      <c r="F13976" s="23">
        <v>0</v>
      </c>
      <c r="G13976" s="23">
        <v>100</v>
      </c>
      <c r="H13976" s="25">
        <v>25.198822020000001</v>
      </c>
    </row>
    <row r="13977" spans="1:8">
      <c r="A13977" s="23">
        <v>13974</v>
      </c>
      <c r="B13977" s="23">
        <v>2500</v>
      </c>
      <c r="C13977" s="23">
        <v>0.9</v>
      </c>
      <c r="D13977" s="23">
        <v>3000</v>
      </c>
      <c r="E13977" s="23">
        <v>5</v>
      </c>
      <c r="F13977" s="23">
        <v>30</v>
      </c>
      <c r="G13977" s="23">
        <v>0</v>
      </c>
      <c r="H13977" s="25">
        <v>36.094177250000001</v>
      </c>
    </row>
    <row r="13978" spans="1:8">
      <c r="A13978" s="23">
        <v>13975</v>
      </c>
      <c r="B13978" s="23">
        <v>2500</v>
      </c>
      <c r="C13978" s="23">
        <v>0.9</v>
      </c>
      <c r="D13978" s="23">
        <v>3000</v>
      </c>
      <c r="E13978" s="23">
        <v>5</v>
      </c>
      <c r="F13978" s="23">
        <v>30</v>
      </c>
      <c r="G13978" s="23">
        <v>5</v>
      </c>
      <c r="H13978" s="25">
        <v>32.983455659999997</v>
      </c>
    </row>
    <row r="13979" spans="1:8">
      <c r="A13979" s="23">
        <v>13976</v>
      </c>
      <c r="B13979" s="23">
        <v>2500</v>
      </c>
      <c r="C13979" s="23">
        <v>0.9</v>
      </c>
      <c r="D13979" s="23">
        <v>3000</v>
      </c>
      <c r="E13979" s="23">
        <v>5</v>
      </c>
      <c r="F13979" s="23">
        <v>30</v>
      </c>
      <c r="G13979" s="23">
        <v>10</v>
      </c>
      <c r="H13979" s="25">
        <v>31.371210099999999</v>
      </c>
    </row>
    <row r="13980" spans="1:8">
      <c r="A13980" s="23">
        <v>13977</v>
      </c>
      <c r="B13980" s="23">
        <v>2500</v>
      </c>
      <c r="C13980" s="23">
        <v>0.9</v>
      </c>
      <c r="D13980" s="23">
        <v>3000</v>
      </c>
      <c r="E13980" s="23">
        <v>5</v>
      </c>
      <c r="F13980" s="23">
        <v>30</v>
      </c>
      <c r="G13980" s="23">
        <v>40</v>
      </c>
      <c r="H13980" s="25">
        <v>27.536535260000001</v>
      </c>
    </row>
    <row r="13981" spans="1:8">
      <c r="A13981" s="23">
        <v>13978</v>
      </c>
      <c r="B13981" s="23">
        <v>2500</v>
      </c>
      <c r="C13981" s="23">
        <v>0.9</v>
      </c>
      <c r="D13981" s="23">
        <v>3000</v>
      </c>
      <c r="E13981" s="23">
        <v>5</v>
      </c>
      <c r="F13981" s="23">
        <v>30</v>
      </c>
      <c r="G13981" s="23">
        <v>70</v>
      </c>
      <c r="H13981" s="25">
        <v>25.296384809999999</v>
      </c>
    </row>
    <row r="13982" spans="1:8">
      <c r="A13982" s="23">
        <v>13979</v>
      </c>
      <c r="B13982" s="23">
        <v>2500</v>
      </c>
      <c r="C13982" s="23">
        <v>0.9</v>
      </c>
      <c r="D13982" s="23">
        <v>3000</v>
      </c>
      <c r="E13982" s="23">
        <v>5</v>
      </c>
      <c r="F13982" s="23">
        <v>30</v>
      </c>
      <c r="G13982" s="23">
        <v>100</v>
      </c>
      <c r="H13982" s="25">
        <v>23.48696709</v>
      </c>
    </row>
    <row r="13983" spans="1:8">
      <c r="A13983" s="23">
        <v>13980</v>
      </c>
      <c r="B13983" s="23">
        <v>2500</v>
      </c>
      <c r="C13983" s="23">
        <v>0.9</v>
      </c>
      <c r="D13983" s="23">
        <v>3000</v>
      </c>
      <c r="E13983" s="23">
        <v>5</v>
      </c>
      <c r="F13983" s="23">
        <v>60</v>
      </c>
      <c r="G13983" s="23">
        <v>0</v>
      </c>
      <c r="H13983" s="25">
        <v>28.01678467</v>
      </c>
    </row>
    <row r="13984" spans="1:8">
      <c r="A13984" s="23">
        <v>13981</v>
      </c>
      <c r="B13984" s="23">
        <v>2500</v>
      </c>
      <c r="C13984" s="23">
        <v>0.9</v>
      </c>
      <c r="D13984" s="23">
        <v>3000</v>
      </c>
      <c r="E13984" s="23">
        <v>5</v>
      </c>
      <c r="F13984" s="23">
        <v>60</v>
      </c>
      <c r="G13984" s="23">
        <v>5</v>
      </c>
      <c r="H13984" s="25">
        <v>25.00659752</v>
      </c>
    </row>
    <row r="13985" spans="1:8">
      <c r="A13985" s="23">
        <v>13982</v>
      </c>
      <c r="B13985" s="23">
        <v>2500</v>
      </c>
      <c r="C13985" s="23">
        <v>0.9</v>
      </c>
      <c r="D13985" s="23">
        <v>3000</v>
      </c>
      <c r="E13985" s="23">
        <v>5</v>
      </c>
      <c r="F13985" s="23">
        <v>60</v>
      </c>
      <c r="G13985" s="23">
        <v>10</v>
      </c>
      <c r="H13985" s="25">
        <v>23.768545150000001</v>
      </c>
    </row>
    <row r="13986" spans="1:8">
      <c r="A13986" s="23">
        <v>13983</v>
      </c>
      <c r="B13986" s="23">
        <v>2500</v>
      </c>
      <c r="C13986" s="23">
        <v>0.9</v>
      </c>
      <c r="D13986" s="23">
        <v>3000</v>
      </c>
      <c r="E13986" s="23">
        <v>5</v>
      </c>
      <c r="F13986" s="23">
        <v>60</v>
      </c>
      <c r="G13986" s="23">
        <v>40</v>
      </c>
      <c r="H13986" s="25">
        <v>20.801612850000001</v>
      </c>
    </row>
    <row r="13987" spans="1:8">
      <c r="A13987" s="23">
        <v>13984</v>
      </c>
      <c r="B13987" s="23">
        <v>2500</v>
      </c>
      <c r="C13987" s="23">
        <v>0.9</v>
      </c>
      <c r="D13987" s="23">
        <v>3000</v>
      </c>
      <c r="E13987" s="23">
        <v>5</v>
      </c>
      <c r="F13987" s="23">
        <v>60</v>
      </c>
      <c r="G13987" s="23">
        <v>70</v>
      </c>
      <c r="H13987" s="25">
        <v>19.092964169999998</v>
      </c>
    </row>
    <row r="13988" spans="1:8">
      <c r="A13988" s="23">
        <v>13985</v>
      </c>
      <c r="B13988" s="23">
        <v>2500</v>
      </c>
      <c r="C13988" s="23">
        <v>0.9</v>
      </c>
      <c r="D13988" s="23">
        <v>3000</v>
      </c>
      <c r="E13988" s="23">
        <v>5</v>
      </c>
      <c r="F13988" s="23">
        <v>60</v>
      </c>
      <c r="G13988" s="23">
        <v>100</v>
      </c>
      <c r="H13988" s="25">
        <v>17.737026220000001</v>
      </c>
    </row>
    <row r="13989" spans="1:8">
      <c r="A13989" s="23">
        <v>13986</v>
      </c>
      <c r="B13989" s="23">
        <v>2500</v>
      </c>
      <c r="C13989" s="23">
        <v>0.9</v>
      </c>
      <c r="D13989" s="23">
        <v>3000</v>
      </c>
      <c r="E13989" s="23">
        <v>10</v>
      </c>
      <c r="F13989" s="23">
        <v>0</v>
      </c>
      <c r="G13989" s="23">
        <v>0</v>
      </c>
      <c r="H13989" s="25">
        <v>38.841251370000002</v>
      </c>
    </row>
    <row r="13990" spans="1:8">
      <c r="A13990" s="23">
        <v>13987</v>
      </c>
      <c r="B13990" s="23">
        <v>2500</v>
      </c>
      <c r="C13990" s="23">
        <v>0.9</v>
      </c>
      <c r="D13990" s="23">
        <v>3000</v>
      </c>
      <c r="E13990" s="23">
        <v>10</v>
      </c>
      <c r="F13990" s="23">
        <v>0</v>
      </c>
      <c r="G13990" s="23">
        <v>5</v>
      </c>
      <c r="H13990" s="25">
        <v>35.591804500000002</v>
      </c>
    </row>
    <row r="13991" spans="1:8">
      <c r="A13991" s="23">
        <v>13988</v>
      </c>
      <c r="B13991" s="23">
        <v>2500</v>
      </c>
      <c r="C13991" s="23">
        <v>0.9</v>
      </c>
      <c r="D13991" s="23">
        <v>3000</v>
      </c>
      <c r="E13991" s="23">
        <v>10</v>
      </c>
      <c r="F13991" s="23">
        <v>0</v>
      </c>
      <c r="G13991" s="23">
        <v>10</v>
      </c>
      <c r="H13991" s="25">
        <v>33.819339749999997</v>
      </c>
    </row>
    <row r="13992" spans="1:8">
      <c r="A13992" s="23">
        <v>13989</v>
      </c>
      <c r="B13992" s="23">
        <v>2500</v>
      </c>
      <c r="C13992" s="23">
        <v>0.9</v>
      </c>
      <c r="D13992" s="23">
        <v>3000</v>
      </c>
      <c r="E13992" s="23">
        <v>10</v>
      </c>
      <c r="F13992" s="23">
        <v>0</v>
      </c>
      <c r="G13992" s="23">
        <v>40</v>
      </c>
      <c r="H13992" s="25">
        <v>29.71421814</v>
      </c>
    </row>
    <row r="13993" spans="1:8">
      <c r="A13993" s="23">
        <v>13990</v>
      </c>
      <c r="B13993" s="23">
        <v>2500</v>
      </c>
      <c r="C13993" s="23">
        <v>0.9</v>
      </c>
      <c r="D13993" s="23">
        <v>3000</v>
      </c>
      <c r="E13993" s="23">
        <v>10</v>
      </c>
      <c r="F13993" s="23">
        <v>0</v>
      </c>
      <c r="G13993" s="23">
        <v>70</v>
      </c>
      <c r="H13993" s="25">
        <v>27.268840789999999</v>
      </c>
    </row>
    <row r="13994" spans="1:8">
      <c r="A13994" s="23">
        <v>13991</v>
      </c>
      <c r="B13994" s="23">
        <v>2500</v>
      </c>
      <c r="C13994" s="23">
        <v>0.9</v>
      </c>
      <c r="D13994" s="23">
        <v>3000</v>
      </c>
      <c r="E13994" s="23">
        <v>10</v>
      </c>
      <c r="F13994" s="23">
        <v>0</v>
      </c>
      <c r="G13994" s="23">
        <v>100</v>
      </c>
      <c r="H13994" s="25">
        <v>25.300848009999999</v>
      </c>
    </row>
    <row r="13995" spans="1:8">
      <c r="A13995" s="23">
        <v>13992</v>
      </c>
      <c r="B13995" s="23">
        <v>2500</v>
      </c>
      <c r="C13995" s="23">
        <v>0.9</v>
      </c>
      <c r="D13995" s="23">
        <v>3000</v>
      </c>
      <c r="E13995" s="23">
        <v>10</v>
      </c>
      <c r="F13995" s="23">
        <v>30</v>
      </c>
      <c r="G13995" s="23">
        <v>0</v>
      </c>
      <c r="H13995" s="25">
        <v>36.317077640000001</v>
      </c>
    </row>
    <row r="13996" spans="1:8">
      <c r="A13996" s="23">
        <v>13993</v>
      </c>
      <c r="B13996" s="23">
        <v>2500</v>
      </c>
      <c r="C13996" s="23">
        <v>0.9</v>
      </c>
      <c r="D13996" s="23">
        <v>3000</v>
      </c>
      <c r="E13996" s="23">
        <v>10</v>
      </c>
      <c r="F13996" s="23">
        <v>30</v>
      </c>
      <c r="G13996" s="23">
        <v>5</v>
      </c>
      <c r="H13996" s="25">
        <v>33.167327880000002</v>
      </c>
    </row>
    <row r="13997" spans="1:8">
      <c r="A13997" s="23">
        <v>13994</v>
      </c>
      <c r="B13997" s="23">
        <v>2500</v>
      </c>
      <c r="C13997" s="23">
        <v>0.9</v>
      </c>
      <c r="D13997" s="23">
        <v>3000</v>
      </c>
      <c r="E13997" s="23">
        <v>10</v>
      </c>
      <c r="F13997" s="23">
        <v>30</v>
      </c>
      <c r="G13997" s="23">
        <v>10</v>
      </c>
      <c r="H13997" s="25">
        <v>31.54395676</v>
      </c>
    </row>
    <row r="13998" spans="1:8">
      <c r="A13998" s="23">
        <v>13995</v>
      </c>
      <c r="B13998" s="23">
        <v>2500</v>
      </c>
      <c r="C13998" s="23">
        <v>0.9</v>
      </c>
      <c r="D13998" s="23">
        <v>3000</v>
      </c>
      <c r="E13998" s="23">
        <v>10</v>
      </c>
      <c r="F13998" s="23">
        <v>30</v>
      </c>
      <c r="G13998" s="23">
        <v>40</v>
      </c>
      <c r="H13998" s="25">
        <v>27.66466904</v>
      </c>
    </row>
    <row r="13999" spans="1:8">
      <c r="A13999" s="23">
        <v>13996</v>
      </c>
      <c r="B13999" s="23">
        <v>2500</v>
      </c>
      <c r="C13999" s="23">
        <v>0.9</v>
      </c>
      <c r="D13999" s="23">
        <v>3000</v>
      </c>
      <c r="E13999" s="23">
        <v>10</v>
      </c>
      <c r="F13999" s="23">
        <v>30</v>
      </c>
      <c r="G13999" s="23">
        <v>70</v>
      </c>
      <c r="H13999" s="25">
        <v>25.400392530000001</v>
      </c>
    </row>
    <row r="14000" spans="1:8">
      <c r="A14000" s="23">
        <v>13997</v>
      </c>
      <c r="B14000" s="23">
        <v>2500</v>
      </c>
      <c r="C14000" s="23">
        <v>0.9</v>
      </c>
      <c r="D14000" s="23">
        <v>3000</v>
      </c>
      <c r="E14000" s="23">
        <v>10</v>
      </c>
      <c r="F14000" s="23">
        <v>30</v>
      </c>
      <c r="G14000" s="23">
        <v>100</v>
      </c>
      <c r="H14000" s="25">
        <v>23.5793705</v>
      </c>
    </row>
    <row r="14001" spans="1:8">
      <c r="A14001" s="23">
        <v>13998</v>
      </c>
      <c r="B14001" s="23">
        <v>2500</v>
      </c>
      <c r="C14001" s="23">
        <v>0.9</v>
      </c>
      <c r="D14001" s="23">
        <v>3000</v>
      </c>
      <c r="E14001" s="23">
        <v>10</v>
      </c>
      <c r="F14001" s="23">
        <v>60</v>
      </c>
      <c r="G14001" s="23">
        <v>0</v>
      </c>
      <c r="H14001" s="25">
        <v>28.1439743</v>
      </c>
    </row>
    <row r="14002" spans="1:8">
      <c r="A14002" s="23">
        <v>13999</v>
      </c>
      <c r="B14002" s="23">
        <v>2500</v>
      </c>
      <c r="C14002" s="23">
        <v>0.9</v>
      </c>
      <c r="D14002" s="23">
        <v>3000</v>
      </c>
      <c r="E14002" s="23">
        <v>10</v>
      </c>
      <c r="F14002" s="23">
        <v>60</v>
      </c>
      <c r="G14002" s="23">
        <v>5</v>
      </c>
      <c r="H14002" s="25">
        <v>25.107742309999999</v>
      </c>
    </row>
    <row r="14003" spans="1:8">
      <c r="A14003" s="23">
        <v>14000</v>
      </c>
      <c r="B14003" s="23">
        <v>2500</v>
      </c>
      <c r="C14003" s="23">
        <v>0.9</v>
      </c>
      <c r="D14003" s="23">
        <v>3000</v>
      </c>
      <c r="E14003" s="23">
        <v>10</v>
      </c>
      <c r="F14003" s="23">
        <v>60</v>
      </c>
      <c r="G14003" s="23">
        <v>10</v>
      </c>
      <c r="H14003" s="25">
        <v>23.86114311</v>
      </c>
    </row>
    <row r="14004" spans="1:8">
      <c r="A14004" s="23">
        <v>14001</v>
      </c>
      <c r="B14004" s="23">
        <v>2500</v>
      </c>
      <c r="C14004" s="23">
        <v>0.9</v>
      </c>
      <c r="D14004" s="23">
        <v>3000</v>
      </c>
      <c r="E14004" s="23">
        <v>10</v>
      </c>
      <c r="F14004" s="23">
        <v>60</v>
      </c>
      <c r="G14004" s="23">
        <v>40</v>
      </c>
      <c r="H14004" s="25">
        <v>20.873870849999999</v>
      </c>
    </row>
    <row r="14005" spans="1:8">
      <c r="A14005" s="23">
        <v>14002</v>
      </c>
      <c r="B14005" s="23">
        <v>2500</v>
      </c>
      <c r="C14005" s="23">
        <v>0.9</v>
      </c>
      <c r="D14005" s="23">
        <v>3000</v>
      </c>
      <c r="E14005" s="23">
        <v>10</v>
      </c>
      <c r="F14005" s="23">
        <v>60</v>
      </c>
      <c r="G14005" s="23">
        <v>70</v>
      </c>
      <c r="H14005" s="25">
        <v>19.151874540000001</v>
      </c>
    </row>
    <row r="14006" spans="1:8">
      <c r="A14006" s="23">
        <v>14003</v>
      </c>
      <c r="B14006" s="23">
        <v>2500</v>
      </c>
      <c r="C14006" s="23">
        <v>0.9</v>
      </c>
      <c r="D14006" s="23">
        <v>3000</v>
      </c>
      <c r="E14006" s="23">
        <v>10</v>
      </c>
      <c r="F14006" s="23">
        <v>60</v>
      </c>
      <c r="G14006" s="23">
        <v>100</v>
      </c>
      <c r="H14006" s="25">
        <v>17.785902020000002</v>
      </c>
    </row>
    <row r="14007" spans="1:8">
      <c r="A14007" s="23">
        <v>14004</v>
      </c>
      <c r="B14007" s="23">
        <v>2500</v>
      </c>
      <c r="C14007" s="23">
        <v>0.9</v>
      </c>
      <c r="D14007" s="23">
        <v>3000</v>
      </c>
      <c r="E14007" s="23">
        <v>20</v>
      </c>
      <c r="F14007" s="23">
        <v>0</v>
      </c>
      <c r="G14007" s="23">
        <v>0</v>
      </c>
      <c r="H14007" s="25">
        <v>38.955451969999999</v>
      </c>
    </row>
    <row r="14008" spans="1:8">
      <c r="A14008" s="23">
        <v>14005</v>
      </c>
      <c r="B14008" s="23">
        <v>2500</v>
      </c>
      <c r="C14008" s="23">
        <v>0.9</v>
      </c>
      <c r="D14008" s="23">
        <v>3000</v>
      </c>
      <c r="E14008" s="23">
        <v>20</v>
      </c>
      <c r="F14008" s="23">
        <v>0</v>
      </c>
      <c r="G14008" s="23">
        <v>5</v>
      </c>
      <c r="H14008" s="25">
        <v>35.68807983</v>
      </c>
    </row>
    <row r="14009" spans="1:8">
      <c r="A14009" s="23">
        <v>14006</v>
      </c>
      <c r="B14009" s="23">
        <v>2500</v>
      </c>
      <c r="C14009" s="23">
        <v>0.9</v>
      </c>
      <c r="D14009" s="23">
        <v>3000</v>
      </c>
      <c r="E14009" s="23">
        <v>20</v>
      </c>
      <c r="F14009" s="23">
        <v>0</v>
      </c>
      <c r="G14009" s="23">
        <v>10</v>
      </c>
      <c r="H14009" s="25">
        <v>33.906047819999998</v>
      </c>
    </row>
    <row r="14010" spans="1:8">
      <c r="A14010" s="23">
        <v>14007</v>
      </c>
      <c r="B14010" s="23">
        <v>2500</v>
      </c>
      <c r="C14010" s="23">
        <v>0.9</v>
      </c>
      <c r="D14010" s="23">
        <v>3000</v>
      </c>
      <c r="E14010" s="23">
        <v>20</v>
      </c>
      <c r="F14010" s="23">
        <v>0</v>
      </c>
      <c r="G14010" s="23">
        <v>40</v>
      </c>
      <c r="H14010" s="25">
        <v>29.781824109999999</v>
      </c>
    </row>
    <row r="14011" spans="1:8">
      <c r="A14011" s="23">
        <v>14008</v>
      </c>
      <c r="B14011" s="23">
        <v>2500</v>
      </c>
      <c r="C14011" s="23">
        <v>0.9</v>
      </c>
      <c r="D14011" s="23">
        <v>3000</v>
      </c>
      <c r="E14011" s="23">
        <v>20</v>
      </c>
      <c r="F14011" s="23">
        <v>0</v>
      </c>
      <c r="G14011" s="23">
        <v>70</v>
      </c>
      <c r="H14011" s="25">
        <v>27.324287420000001</v>
      </c>
    </row>
    <row r="14012" spans="1:8">
      <c r="A14012" s="23">
        <v>14009</v>
      </c>
      <c r="B14012" s="23">
        <v>2500</v>
      </c>
      <c r="C14012" s="23">
        <v>0.9</v>
      </c>
      <c r="D14012" s="23">
        <v>3000</v>
      </c>
      <c r="E14012" s="23">
        <v>20</v>
      </c>
      <c r="F14012" s="23">
        <v>0</v>
      </c>
      <c r="G14012" s="23">
        <v>100</v>
      </c>
      <c r="H14012" s="25">
        <v>25.347167970000001</v>
      </c>
    </row>
    <row r="14013" spans="1:8">
      <c r="A14013" s="23">
        <v>14010</v>
      </c>
      <c r="B14013" s="23">
        <v>2500</v>
      </c>
      <c r="C14013" s="23">
        <v>0.9</v>
      </c>
      <c r="D14013" s="23">
        <v>3000</v>
      </c>
      <c r="E14013" s="23">
        <v>20</v>
      </c>
      <c r="F14013" s="23">
        <v>30</v>
      </c>
      <c r="G14013" s="23">
        <v>0</v>
      </c>
      <c r="H14013" s="25">
        <v>36.41507721</v>
      </c>
    </row>
    <row r="14014" spans="1:8">
      <c r="A14014" s="23">
        <v>14011</v>
      </c>
      <c r="B14014" s="23">
        <v>2500</v>
      </c>
      <c r="C14014" s="23">
        <v>0.9</v>
      </c>
      <c r="D14014" s="23">
        <v>3000</v>
      </c>
      <c r="E14014" s="23">
        <v>20</v>
      </c>
      <c r="F14014" s="23">
        <v>30</v>
      </c>
      <c r="G14014" s="23">
        <v>5</v>
      </c>
      <c r="H14014" s="25">
        <v>33.248924260000003</v>
      </c>
    </row>
    <row r="14015" spans="1:8">
      <c r="A14015" s="23">
        <v>14012</v>
      </c>
      <c r="B14015" s="23">
        <v>2500</v>
      </c>
      <c r="C14015" s="23">
        <v>0.9</v>
      </c>
      <c r="D14015" s="23">
        <v>3000</v>
      </c>
      <c r="E14015" s="23">
        <v>20</v>
      </c>
      <c r="F14015" s="23">
        <v>30</v>
      </c>
      <c r="G14015" s="23">
        <v>10</v>
      </c>
      <c r="H14015" s="25">
        <v>31.621011729999999</v>
      </c>
    </row>
    <row r="14016" spans="1:8">
      <c r="A14016" s="23">
        <v>14013</v>
      </c>
      <c r="B14016" s="23">
        <v>2500</v>
      </c>
      <c r="C14016" s="23">
        <v>0.9</v>
      </c>
      <c r="D14016" s="23">
        <v>3000</v>
      </c>
      <c r="E14016" s="23">
        <v>20</v>
      </c>
      <c r="F14016" s="23">
        <v>30</v>
      </c>
      <c r="G14016" s="23">
        <v>40</v>
      </c>
      <c r="H14016" s="25">
        <v>27.722391129999998</v>
      </c>
    </row>
    <row r="14017" spans="1:8">
      <c r="A14017" s="23">
        <v>14014</v>
      </c>
      <c r="B14017" s="23">
        <v>2500</v>
      </c>
      <c r="C14017" s="23">
        <v>0.9</v>
      </c>
      <c r="D14017" s="23">
        <v>3000</v>
      </c>
      <c r="E14017" s="23">
        <v>20</v>
      </c>
      <c r="F14017" s="23">
        <v>30</v>
      </c>
      <c r="G14017" s="23">
        <v>70</v>
      </c>
      <c r="H14017" s="25">
        <v>25.44760132</v>
      </c>
    </row>
    <row r="14018" spans="1:8">
      <c r="A14018" s="23">
        <v>14015</v>
      </c>
      <c r="B14018" s="23">
        <v>2500</v>
      </c>
      <c r="C14018" s="23">
        <v>0.9</v>
      </c>
      <c r="D14018" s="23">
        <v>3000</v>
      </c>
      <c r="E14018" s="23">
        <v>20</v>
      </c>
      <c r="F14018" s="23">
        <v>30</v>
      </c>
      <c r="G14018" s="23">
        <v>100</v>
      </c>
      <c r="H14018" s="25">
        <v>23.621593480000001</v>
      </c>
    </row>
    <row r="14019" spans="1:8">
      <c r="A14019" s="23">
        <v>14016</v>
      </c>
      <c r="B14019" s="23">
        <v>2500</v>
      </c>
      <c r="C14019" s="23">
        <v>0.9</v>
      </c>
      <c r="D14019" s="23">
        <v>3000</v>
      </c>
      <c r="E14019" s="23">
        <v>20</v>
      </c>
      <c r="F14019" s="23">
        <v>60</v>
      </c>
      <c r="G14019" s="23">
        <v>0</v>
      </c>
      <c r="H14019" s="25">
        <v>28.201168060000001</v>
      </c>
    </row>
    <row r="14020" spans="1:8">
      <c r="A14020" s="23">
        <v>14017</v>
      </c>
      <c r="B14020" s="23">
        <v>2500</v>
      </c>
      <c r="C14020" s="23">
        <v>0.9</v>
      </c>
      <c r="D14020" s="23">
        <v>3000</v>
      </c>
      <c r="E14020" s="23">
        <v>20</v>
      </c>
      <c r="F14020" s="23">
        <v>60</v>
      </c>
      <c r="G14020" s="23">
        <v>5</v>
      </c>
      <c r="H14020" s="25">
        <v>25.153696060000001</v>
      </c>
    </row>
    <row r="14021" spans="1:8">
      <c r="A14021" s="23">
        <v>14018</v>
      </c>
      <c r="B14021" s="23">
        <v>2500</v>
      </c>
      <c r="C14021" s="23">
        <v>0.9</v>
      </c>
      <c r="D14021" s="23">
        <v>3000</v>
      </c>
      <c r="E14021" s="23">
        <v>20</v>
      </c>
      <c r="F14021" s="23">
        <v>60</v>
      </c>
      <c r="G14021" s="23">
        <v>10</v>
      </c>
      <c r="H14021" s="25">
        <v>23.90269661</v>
      </c>
    </row>
    <row r="14022" spans="1:8">
      <c r="A14022" s="23">
        <v>14019</v>
      </c>
      <c r="B14022" s="23">
        <v>2500</v>
      </c>
      <c r="C14022" s="23">
        <v>0.9</v>
      </c>
      <c r="D14022" s="23">
        <v>3000</v>
      </c>
      <c r="E14022" s="23">
        <v>20</v>
      </c>
      <c r="F14022" s="23">
        <v>60</v>
      </c>
      <c r="G14022" s="23">
        <v>40</v>
      </c>
      <c r="H14022" s="25">
        <v>20.907112120000001</v>
      </c>
    </row>
    <row r="14023" spans="1:8">
      <c r="A14023" s="23">
        <v>14020</v>
      </c>
      <c r="B14023" s="23">
        <v>2500</v>
      </c>
      <c r="C14023" s="23">
        <v>0.9</v>
      </c>
      <c r="D14023" s="23">
        <v>3000</v>
      </c>
      <c r="E14023" s="23">
        <v>20</v>
      </c>
      <c r="F14023" s="23">
        <v>60</v>
      </c>
      <c r="G14023" s="23">
        <v>70</v>
      </c>
      <c r="H14023" s="25">
        <v>19.179119109999998</v>
      </c>
    </row>
    <row r="14024" spans="1:8">
      <c r="A14024" s="23">
        <v>14021</v>
      </c>
      <c r="B14024" s="23">
        <v>2500</v>
      </c>
      <c r="C14024" s="23">
        <v>0.9</v>
      </c>
      <c r="D14024" s="23">
        <v>3000</v>
      </c>
      <c r="E14024" s="23">
        <v>20</v>
      </c>
      <c r="F14024" s="23">
        <v>60</v>
      </c>
      <c r="G14024" s="23">
        <v>100</v>
      </c>
      <c r="H14024" s="25">
        <v>17.808624269999999</v>
      </c>
    </row>
    <row r="14025" spans="1:8">
      <c r="A14025" s="23">
        <v>14022</v>
      </c>
      <c r="B14025" s="23">
        <v>2500</v>
      </c>
      <c r="C14025" s="23">
        <v>0.9</v>
      </c>
      <c r="D14025" s="23">
        <v>3000</v>
      </c>
      <c r="E14025" s="23">
        <v>50</v>
      </c>
      <c r="F14025" s="23">
        <v>0</v>
      </c>
      <c r="G14025" s="23">
        <v>0</v>
      </c>
      <c r="H14025" s="25">
        <v>39.018562320000001</v>
      </c>
    </row>
    <row r="14026" spans="1:8">
      <c r="A14026" s="23">
        <v>14023</v>
      </c>
      <c r="B14026" s="23">
        <v>2500</v>
      </c>
      <c r="C14026" s="23">
        <v>0.9</v>
      </c>
      <c r="D14026" s="23">
        <v>3000</v>
      </c>
      <c r="E14026" s="23">
        <v>50</v>
      </c>
      <c r="F14026" s="23">
        <v>0</v>
      </c>
      <c r="G14026" s="23">
        <v>5</v>
      </c>
      <c r="H14026" s="25">
        <v>35.741584779999997</v>
      </c>
    </row>
    <row r="14027" spans="1:8">
      <c r="A14027" s="23">
        <v>14024</v>
      </c>
      <c r="B14027" s="23">
        <v>2500</v>
      </c>
      <c r="C14027" s="23">
        <v>0.9</v>
      </c>
      <c r="D14027" s="23">
        <v>3000</v>
      </c>
      <c r="E14027" s="23">
        <v>50</v>
      </c>
      <c r="F14027" s="23">
        <v>0</v>
      </c>
      <c r="G14027" s="23">
        <v>10</v>
      </c>
      <c r="H14027" s="25">
        <v>33.95440292</v>
      </c>
    </row>
    <row r="14028" spans="1:8">
      <c r="A14028" s="23">
        <v>14025</v>
      </c>
      <c r="B14028" s="23">
        <v>2500</v>
      </c>
      <c r="C14028" s="23">
        <v>0.9</v>
      </c>
      <c r="D14028" s="23">
        <v>3000</v>
      </c>
      <c r="E14028" s="23">
        <v>50</v>
      </c>
      <c r="F14028" s="23">
        <v>0</v>
      </c>
      <c r="G14028" s="23">
        <v>40</v>
      </c>
      <c r="H14028" s="25">
        <v>29.819824220000001</v>
      </c>
    </row>
    <row r="14029" spans="1:8">
      <c r="A14029" s="23">
        <v>14026</v>
      </c>
      <c r="B14029" s="23">
        <v>2500</v>
      </c>
      <c r="C14029" s="23">
        <v>0.9</v>
      </c>
      <c r="D14029" s="23">
        <v>3000</v>
      </c>
      <c r="E14029" s="23">
        <v>50</v>
      </c>
      <c r="F14029" s="23">
        <v>0</v>
      </c>
      <c r="G14029" s="23">
        <v>70</v>
      </c>
      <c r="H14029" s="25">
        <v>27.35559082</v>
      </c>
    </row>
    <row r="14030" spans="1:8">
      <c r="A14030" s="23">
        <v>14027</v>
      </c>
      <c r="B14030" s="23">
        <v>2500</v>
      </c>
      <c r="C14030" s="23">
        <v>0.9</v>
      </c>
      <c r="D14030" s="23">
        <v>3000</v>
      </c>
      <c r="E14030" s="23">
        <v>50</v>
      </c>
      <c r="F14030" s="23">
        <v>0</v>
      </c>
      <c r="G14030" s="23">
        <v>100</v>
      </c>
      <c r="H14030" s="25">
        <v>25.373430249999998</v>
      </c>
    </row>
    <row r="14031" spans="1:8">
      <c r="A14031" s="23">
        <v>14028</v>
      </c>
      <c r="B14031" s="23">
        <v>2500</v>
      </c>
      <c r="C14031" s="23">
        <v>0.9</v>
      </c>
      <c r="D14031" s="23">
        <v>3000</v>
      </c>
      <c r="E14031" s="23">
        <v>50</v>
      </c>
      <c r="F14031" s="23">
        <v>30</v>
      </c>
      <c r="G14031" s="23">
        <v>0</v>
      </c>
      <c r="H14031" s="25">
        <v>36.469455719999999</v>
      </c>
    </row>
    <row r="14032" spans="1:8">
      <c r="A14032" s="23">
        <v>14029</v>
      </c>
      <c r="B14032" s="23">
        <v>2500</v>
      </c>
      <c r="C14032" s="23">
        <v>0.9</v>
      </c>
      <c r="D14032" s="23">
        <v>3000</v>
      </c>
      <c r="E14032" s="23">
        <v>50</v>
      </c>
      <c r="F14032" s="23">
        <v>30</v>
      </c>
      <c r="G14032" s="23">
        <v>5</v>
      </c>
      <c r="H14032" s="25">
        <v>33.294494630000003</v>
      </c>
    </row>
    <row r="14033" spans="1:8">
      <c r="A14033" s="23">
        <v>14030</v>
      </c>
      <c r="B14033" s="23">
        <v>2500</v>
      </c>
      <c r="C14033" s="23">
        <v>0.9</v>
      </c>
      <c r="D14033" s="23">
        <v>3000</v>
      </c>
      <c r="E14033" s="23">
        <v>50</v>
      </c>
      <c r="F14033" s="23">
        <v>30</v>
      </c>
      <c r="G14033" s="23">
        <v>10</v>
      </c>
      <c r="H14033" s="25">
        <v>31.664201739999999</v>
      </c>
    </row>
    <row r="14034" spans="1:8">
      <c r="A14034" s="23">
        <v>14031</v>
      </c>
      <c r="B14034" s="23">
        <v>2500</v>
      </c>
      <c r="C14034" s="23">
        <v>0.9</v>
      </c>
      <c r="D14034" s="23">
        <v>3000</v>
      </c>
      <c r="E14034" s="23">
        <v>50</v>
      </c>
      <c r="F14034" s="23">
        <v>30</v>
      </c>
      <c r="G14034" s="23">
        <v>40</v>
      </c>
      <c r="H14034" s="25">
        <v>27.754955290000002</v>
      </c>
    </row>
    <row r="14035" spans="1:8">
      <c r="A14035" s="23">
        <v>14032</v>
      </c>
      <c r="B14035" s="23">
        <v>2500</v>
      </c>
      <c r="C14035" s="23">
        <v>0.9</v>
      </c>
      <c r="D14035" s="23">
        <v>3000</v>
      </c>
      <c r="E14035" s="23">
        <v>50</v>
      </c>
      <c r="F14035" s="23">
        <v>30</v>
      </c>
      <c r="G14035" s="23">
        <v>70</v>
      </c>
      <c r="H14035" s="25">
        <v>25.474357609999998</v>
      </c>
    </row>
    <row r="14036" spans="1:8">
      <c r="A14036" s="23">
        <v>14033</v>
      </c>
      <c r="B14036" s="23">
        <v>2500</v>
      </c>
      <c r="C14036" s="23">
        <v>0.9</v>
      </c>
      <c r="D14036" s="23">
        <v>3000</v>
      </c>
      <c r="E14036" s="23">
        <v>50</v>
      </c>
      <c r="F14036" s="23">
        <v>30</v>
      </c>
      <c r="G14036" s="23">
        <v>100</v>
      </c>
      <c r="H14036" s="25">
        <v>23.645633700000001</v>
      </c>
    </row>
    <row r="14037" spans="1:8">
      <c r="A14037" s="23">
        <v>14034</v>
      </c>
      <c r="B14037" s="23">
        <v>2500</v>
      </c>
      <c r="C14037" s="23">
        <v>0.9</v>
      </c>
      <c r="D14037" s="23">
        <v>3000</v>
      </c>
      <c r="E14037" s="23">
        <v>50</v>
      </c>
      <c r="F14037" s="23">
        <v>60</v>
      </c>
      <c r="G14037" s="23">
        <v>0</v>
      </c>
      <c r="H14037" s="25">
        <v>28.233398439999998</v>
      </c>
    </row>
    <row r="14038" spans="1:8">
      <c r="A14038" s="23">
        <v>14035</v>
      </c>
      <c r="B14038" s="23">
        <v>2500</v>
      </c>
      <c r="C14038" s="23">
        <v>0.9</v>
      </c>
      <c r="D14038" s="23">
        <v>3000</v>
      </c>
      <c r="E14038" s="23">
        <v>50</v>
      </c>
      <c r="F14038" s="23">
        <v>60</v>
      </c>
      <c r="G14038" s="23">
        <v>5</v>
      </c>
      <c r="H14038" s="25">
        <v>25.179763789999999</v>
      </c>
    </row>
    <row r="14039" spans="1:8">
      <c r="A14039" s="23">
        <v>14036</v>
      </c>
      <c r="B14039" s="23">
        <v>2500</v>
      </c>
      <c r="C14039" s="23">
        <v>0.9</v>
      </c>
      <c r="D14039" s="23">
        <v>3000</v>
      </c>
      <c r="E14039" s="23">
        <v>50</v>
      </c>
      <c r="F14039" s="23">
        <v>60</v>
      </c>
      <c r="G14039" s="23">
        <v>10</v>
      </c>
      <c r="H14039" s="25">
        <v>23.926345829999999</v>
      </c>
    </row>
    <row r="14040" spans="1:8">
      <c r="A14040" s="23">
        <v>14037</v>
      </c>
      <c r="B14040" s="23">
        <v>2500</v>
      </c>
      <c r="C14040" s="23">
        <v>0.9</v>
      </c>
      <c r="D14040" s="23">
        <v>3000</v>
      </c>
      <c r="E14040" s="23">
        <v>50</v>
      </c>
      <c r="F14040" s="23">
        <v>60</v>
      </c>
      <c r="G14040" s="23">
        <v>40</v>
      </c>
      <c r="H14040" s="25">
        <v>20.92612076</v>
      </c>
    </row>
    <row r="14041" spans="1:8">
      <c r="A14041" s="23">
        <v>14038</v>
      </c>
      <c r="B14041" s="23">
        <v>2500</v>
      </c>
      <c r="C14041" s="23">
        <v>0.9</v>
      </c>
      <c r="D14041" s="23">
        <v>3000</v>
      </c>
      <c r="E14041" s="23">
        <v>50</v>
      </c>
      <c r="F14041" s="23">
        <v>60</v>
      </c>
      <c r="G14041" s="23">
        <v>70</v>
      </c>
      <c r="H14041" s="25">
        <v>19.194751740000001</v>
      </c>
    </row>
    <row r="14042" spans="1:8">
      <c r="A14042" s="23">
        <v>14039</v>
      </c>
      <c r="B14042" s="23">
        <v>2500</v>
      </c>
      <c r="C14042" s="23">
        <v>0.9</v>
      </c>
      <c r="D14042" s="23">
        <v>3000</v>
      </c>
      <c r="E14042" s="23">
        <v>50</v>
      </c>
      <c r="F14042" s="23">
        <v>60</v>
      </c>
      <c r="G14042" s="23">
        <v>100</v>
      </c>
      <c r="H14042" s="25">
        <v>17.821701050000001</v>
      </c>
    </row>
    <row r="14043" spans="1:8">
      <c r="A14043" s="23">
        <v>14040</v>
      </c>
      <c r="B14043" s="23">
        <v>2500</v>
      </c>
      <c r="C14043" s="23">
        <v>0.8</v>
      </c>
      <c r="D14043" s="23">
        <v>10</v>
      </c>
      <c r="E14043" s="23">
        <v>1</v>
      </c>
      <c r="F14043" s="23">
        <v>0</v>
      </c>
      <c r="G14043" s="23">
        <v>0</v>
      </c>
      <c r="H14043" s="25">
        <v>1.014993668</v>
      </c>
    </row>
    <row r="14044" spans="1:8">
      <c r="A14044" s="23">
        <v>14041</v>
      </c>
      <c r="B14044" s="23">
        <v>2500</v>
      </c>
      <c r="C14044" s="23">
        <v>0.8</v>
      </c>
      <c r="D14044" s="23">
        <v>10</v>
      </c>
      <c r="E14044" s="23">
        <v>1</v>
      </c>
      <c r="F14044" s="23">
        <v>0</v>
      </c>
      <c r="G14044" s="23">
        <v>5</v>
      </c>
      <c r="H14044" s="25">
        <v>0</v>
      </c>
    </row>
    <row r="14045" spans="1:8">
      <c r="A14045" s="23">
        <v>14042</v>
      </c>
      <c r="B14045" s="23">
        <v>2500</v>
      </c>
      <c r="C14045" s="23">
        <v>0.8</v>
      </c>
      <c r="D14045" s="23">
        <v>10</v>
      </c>
      <c r="E14045" s="23">
        <v>1</v>
      </c>
      <c r="F14045" s="23">
        <v>0</v>
      </c>
      <c r="G14045" s="23">
        <v>10</v>
      </c>
      <c r="H14045" s="25">
        <v>0</v>
      </c>
    </row>
    <row r="14046" spans="1:8">
      <c r="A14046" s="23">
        <v>14043</v>
      </c>
      <c r="B14046" s="23">
        <v>2500</v>
      </c>
      <c r="C14046" s="23">
        <v>0.8</v>
      </c>
      <c r="D14046" s="23">
        <v>10</v>
      </c>
      <c r="E14046" s="23">
        <v>1</v>
      </c>
      <c r="F14046" s="23">
        <v>0</v>
      </c>
      <c r="G14046" s="23">
        <v>40</v>
      </c>
      <c r="H14046" s="25">
        <v>0</v>
      </c>
    </row>
    <row r="14047" spans="1:8">
      <c r="A14047" s="23">
        <v>14044</v>
      </c>
      <c r="B14047" s="23">
        <v>2500</v>
      </c>
      <c r="C14047" s="23">
        <v>0.8</v>
      </c>
      <c r="D14047" s="23">
        <v>10</v>
      </c>
      <c r="E14047" s="23">
        <v>1</v>
      </c>
      <c r="F14047" s="23">
        <v>0</v>
      </c>
      <c r="G14047" s="23">
        <v>70</v>
      </c>
      <c r="H14047" s="25">
        <v>0</v>
      </c>
    </row>
    <row r="14048" spans="1:8">
      <c r="A14048" s="23">
        <v>14045</v>
      </c>
      <c r="B14048" s="23">
        <v>2500</v>
      </c>
      <c r="C14048" s="23">
        <v>0.8</v>
      </c>
      <c r="D14048" s="23">
        <v>10</v>
      </c>
      <c r="E14048" s="23">
        <v>1</v>
      </c>
      <c r="F14048" s="23">
        <v>0</v>
      </c>
      <c r="G14048" s="23">
        <v>100</v>
      </c>
      <c r="H14048" s="25">
        <v>0</v>
      </c>
    </row>
    <row r="14049" spans="1:8">
      <c r="A14049" s="23">
        <v>14046</v>
      </c>
      <c r="B14049" s="23">
        <v>2500</v>
      </c>
      <c r="C14049" s="23">
        <v>0.8</v>
      </c>
      <c r="D14049" s="23">
        <v>10</v>
      </c>
      <c r="E14049" s="23">
        <v>1</v>
      </c>
      <c r="F14049" s="23">
        <v>30</v>
      </c>
      <c r="G14049" s="23">
        <v>0</v>
      </c>
      <c r="H14049" s="25">
        <v>1.014842153</v>
      </c>
    </row>
    <row r="14050" spans="1:8">
      <c r="A14050" s="23">
        <v>14047</v>
      </c>
      <c r="B14050" s="23">
        <v>2500</v>
      </c>
      <c r="C14050" s="23">
        <v>0.8</v>
      </c>
      <c r="D14050" s="23">
        <v>10</v>
      </c>
      <c r="E14050" s="23">
        <v>1</v>
      </c>
      <c r="F14050" s="23">
        <v>30</v>
      </c>
      <c r="G14050" s="23">
        <v>5</v>
      </c>
      <c r="H14050" s="25">
        <v>0</v>
      </c>
    </row>
    <row r="14051" spans="1:8">
      <c r="A14051" s="23">
        <v>14048</v>
      </c>
      <c r="B14051" s="23">
        <v>2500</v>
      </c>
      <c r="C14051" s="23">
        <v>0.8</v>
      </c>
      <c r="D14051" s="23">
        <v>10</v>
      </c>
      <c r="E14051" s="23">
        <v>1</v>
      </c>
      <c r="F14051" s="23">
        <v>30</v>
      </c>
      <c r="G14051" s="23">
        <v>10</v>
      </c>
      <c r="H14051" s="25">
        <v>0</v>
      </c>
    </row>
    <row r="14052" spans="1:8">
      <c r="A14052" s="23">
        <v>14049</v>
      </c>
      <c r="B14052" s="23">
        <v>2500</v>
      </c>
      <c r="C14052" s="23">
        <v>0.8</v>
      </c>
      <c r="D14052" s="23">
        <v>10</v>
      </c>
      <c r="E14052" s="23">
        <v>1</v>
      </c>
      <c r="F14052" s="23">
        <v>30</v>
      </c>
      <c r="G14052" s="23">
        <v>40</v>
      </c>
      <c r="H14052" s="25">
        <v>0</v>
      </c>
    </row>
    <row r="14053" spans="1:8">
      <c r="A14053" s="23">
        <v>14050</v>
      </c>
      <c r="B14053" s="23">
        <v>2500</v>
      </c>
      <c r="C14053" s="23">
        <v>0.8</v>
      </c>
      <c r="D14053" s="23">
        <v>10</v>
      </c>
      <c r="E14053" s="23">
        <v>1</v>
      </c>
      <c r="F14053" s="23">
        <v>30</v>
      </c>
      <c r="G14053" s="23">
        <v>70</v>
      </c>
      <c r="H14053" s="25">
        <v>0</v>
      </c>
    </row>
    <row r="14054" spans="1:8">
      <c r="A14054" s="23">
        <v>14051</v>
      </c>
      <c r="B14054" s="23">
        <v>2500</v>
      </c>
      <c r="C14054" s="23">
        <v>0.8</v>
      </c>
      <c r="D14054" s="23">
        <v>10</v>
      </c>
      <c r="E14054" s="23">
        <v>1</v>
      </c>
      <c r="F14054" s="23">
        <v>30</v>
      </c>
      <c r="G14054" s="23">
        <v>100</v>
      </c>
      <c r="H14054" s="25">
        <v>0</v>
      </c>
    </row>
    <row r="14055" spans="1:8">
      <c r="A14055" s="23">
        <v>14052</v>
      </c>
      <c r="B14055" s="23">
        <v>2500</v>
      </c>
      <c r="C14055" s="23">
        <v>0.8</v>
      </c>
      <c r="D14055" s="23">
        <v>10</v>
      </c>
      <c r="E14055" s="23">
        <v>1</v>
      </c>
      <c r="F14055" s="23">
        <v>60</v>
      </c>
      <c r="G14055" s="23">
        <v>0</v>
      </c>
      <c r="H14055" s="25">
        <v>1.0140731329999999</v>
      </c>
    </row>
    <row r="14056" spans="1:8">
      <c r="A14056" s="23">
        <v>14053</v>
      </c>
      <c r="B14056" s="23">
        <v>2500</v>
      </c>
      <c r="C14056" s="23">
        <v>0.8</v>
      </c>
      <c r="D14056" s="23">
        <v>10</v>
      </c>
      <c r="E14056" s="23">
        <v>1</v>
      </c>
      <c r="F14056" s="23">
        <v>60</v>
      </c>
      <c r="G14056" s="23">
        <v>5</v>
      </c>
      <c r="H14056" s="25">
        <v>0</v>
      </c>
    </row>
    <row r="14057" spans="1:8">
      <c r="A14057" s="23">
        <v>14054</v>
      </c>
      <c r="B14057" s="23">
        <v>2500</v>
      </c>
      <c r="C14057" s="23">
        <v>0.8</v>
      </c>
      <c r="D14057" s="23">
        <v>10</v>
      </c>
      <c r="E14057" s="23">
        <v>1</v>
      </c>
      <c r="F14057" s="23">
        <v>60</v>
      </c>
      <c r="G14057" s="23">
        <v>10</v>
      </c>
      <c r="H14057" s="25">
        <v>0</v>
      </c>
    </row>
    <row r="14058" spans="1:8">
      <c r="A14058" s="23">
        <v>14055</v>
      </c>
      <c r="B14058" s="23">
        <v>2500</v>
      </c>
      <c r="C14058" s="23">
        <v>0.8</v>
      </c>
      <c r="D14058" s="23">
        <v>10</v>
      </c>
      <c r="E14058" s="23">
        <v>1</v>
      </c>
      <c r="F14058" s="23">
        <v>60</v>
      </c>
      <c r="G14058" s="23">
        <v>40</v>
      </c>
      <c r="H14058" s="25">
        <v>0</v>
      </c>
    </row>
    <row r="14059" spans="1:8">
      <c r="A14059" s="23">
        <v>14056</v>
      </c>
      <c r="B14059" s="23">
        <v>2500</v>
      </c>
      <c r="C14059" s="23">
        <v>0.8</v>
      </c>
      <c r="D14059" s="23">
        <v>10</v>
      </c>
      <c r="E14059" s="23">
        <v>1</v>
      </c>
      <c r="F14059" s="23">
        <v>60</v>
      </c>
      <c r="G14059" s="23">
        <v>70</v>
      </c>
      <c r="H14059" s="25">
        <v>0</v>
      </c>
    </row>
    <row r="14060" spans="1:8">
      <c r="A14060" s="23">
        <v>14057</v>
      </c>
      <c r="B14060" s="23">
        <v>2500</v>
      </c>
      <c r="C14060" s="23">
        <v>0.8</v>
      </c>
      <c r="D14060" s="23">
        <v>10</v>
      </c>
      <c r="E14060" s="23">
        <v>1</v>
      </c>
      <c r="F14060" s="23">
        <v>60</v>
      </c>
      <c r="G14060" s="23">
        <v>100</v>
      </c>
      <c r="H14060" s="25">
        <v>0</v>
      </c>
    </row>
    <row r="14061" spans="1:8">
      <c r="A14061" s="23">
        <v>14058</v>
      </c>
      <c r="B14061" s="23">
        <v>2500</v>
      </c>
      <c r="C14061" s="23">
        <v>0.8</v>
      </c>
      <c r="D14061" s="23">
        <v>10</v>
      </c>
      <c r="E14061" s="23">
        <v>5</v>
      </c>
      <c r="F14061" s="23">
        <v>0</v>
      </c>
      <c r="G14061" s="23">
        <v>0</v>
      </c>
      <c r="H14061" s="25">
        <v>4.9892015460000003</v>
      </c>
    </row>
    <row r="14062" spans="1:8">
      <c r="A14062" s="23">
        <v>14059</v>
      </c>
      <c r="B14062" s="23">
        <v>2500</v>
      </c>
      <c r="C14062" s="23">
        <v>0.8</v>
      </c>
      <c r="D14062" s="23">
        <v>10</v>
      </c>
      <c r="E14062" s="23">
        <v>5</v>
      </c>
      <c r="F14062" s="23">
        <v>0</v>
      </c>
      <c r="G14062" s="23">
        <v>5</v>
      </c>
      <c r="H14062" s="25">
        <v>4.4523882869999998</v>
      </c>
    </row>
    <row r="14063" spans="1:8">
      <c r="A14063" s="23">
        <v>14060</v>
      </c>
      <c r="B14063" s="23">
        <v>2500</v>
      </c>
      <c r="C14063" s="23">
        <v>0.8</v>
      </c>
      <c r="D14063" s="23">
        <v>10</v>
      </c>
      <c r="E14063" s="23">
        <v>5</v>
      </c>
      <c r="F14063" s="23">
        <v>0</v>
      </c>
      <c r="G14063" s="23">
        <v>10</v>
      </c>
      <c r="H14063" s="25">
        <v>4.430706024</v>
      </c>
    </row>
    <row r="14064" spans="1:8">
      <c r="A14064" s="23">
        <v>14061</v>
      </c>
      <c r="B14064" s="23">
        <v>2500</v>
      </c>
      <c r="C14064" s="23">
        <v>0.8</v>
      </c>
      <c r="D14064" s="23">
        <v>10</v>
      </c>
      <c r="E14064" s="23">
        <v>5</v>
      </c>
      <c r="F14064" s="23">
        <v>0</v>
      </c>
      <c r="G14064" s="23">
        <v>40</v>
      </c>
      <c r="H14064" s="25">
        <v>4.394636631</v>
      </c>
    </row>
    <row r="14065" spans="1:8">
      <c r="A14065" s="23">
        <v>14062</v>
      </c>
      <c r="B14065" s="23">
        <v>2500</v>
      </c>
      <c r="C14065" s="23">
        <v>0.8</v>
      </c>
      <c r="D14065" s="23">
        <v>10</v>
      </c>
      <c r="E14065" s="23">
        <v>5</v>
      </c>
      <c r="F14065" s="23">
        <v>0</v>
      </c>
      <c r="G14065" s="23">
        <v>70</v>
      </c>
      <c r="H14065" s="25">
        <v>4.3705573080000004</v>
      </c>
    </row>
    <row r="14066" spans="1:8">
      <c r="A14066" s="23">
        <v>14063</v>
      </c>
      <c r="B14066" s="23">
        <v>2500</v>
      </c>
      <c r="C14066" s="23">
        <v>0.8</v>
      </c>
      <c r="D14066" s="23">
        <v>10</v>
      </c>
      <c r="E14066" s="23">
        <v>5</v>
      </c>
      <c r="F14066" s="23">
        <v>0</v>
      </c>
      <c r="G14066" s="23">
        <v>100</v>
      </c>
      <c r="H14066" s="25">
        <v>4.3448867800000004</v>
      </c>
    </row>
    <row r="14067" spans="1:8">
      <c r="A14067" s="23">
        <v>14064</v>
      </c>
      <c r="B14067" s="23">
        <v>2500</v>
      </c>
      <c r="C14067" s="23">
        <v>0.8</v>
      </c>
      <c r="D14067" s="23">
        <v>10</v>
      </c>
      <c r="E14067" s="23">
        <v>5</v>
      </c>
      <c r="F14067" s="23">
        <v>30</v>
      </c>
      <c r="G14067" s="23">
        <v>0</v>
      </c>
      <c r="H14067" s="25">
        <v>4.9760608670000002</v>
      </c>
    </row>
    <row r="14068" spans="1:8">
      <c r="A14068" s="23">
        <v>14065</v>
      </c>
      <c r="B14068" s="23">
        <v>2500</v>
      </c>
      <c r="C14068" s="23">
        <v>0.8</v>
      </c>
      <c r="D14068" s="23">
        <v>10</v>
      </c>
      <c r="E14068" s="23">
        <v>5</v>
      </c>
      <c r="F14068" s="23">
        <v>30</v>
      </c>
      <c r="G14068" s="23">
        <v>5</v>
      </c>
      <c r="H14068" s="25">
        <v>4.4222078319999998</v>
      </c>
    </row>
    <row r="14069" spans="1:8">
      <c r="A14069" s="23">
        <v>14066</v>
      </c>
      <c r="B14069" s="23">
        <v>2500</v>
      </c>
      <c r="C14069" s="23">
        <v>0.8</v>
      </c>
      <c r="D14069" s="23">
        <v>10</v>
      </c>
      <c r="E14069" s="23">
        <v>5</v>
      </c>
      <c r="F14069" s="23">
        <v>30</v>
      </c>
      <c r="G14069" s="23">
        <v>10</v>
      </c>
      <c r="H14069" s="25">
        <v>4.3977632519999998</v>
      </c>
    </row>
    <row r="14070" spans="1:8">
      <c r="A14070" s="23">
        <v>14067</v>
      </c>
      <c r="B14070" s="23">
        <v>2500</v>
      </c>
      <c r="C14070" s="23">
        <v>0.8</v>
      </c>
      <c r="D14070" s="23">
        <v>10</v>
      </c>
      <c r="E14070" s="23">
        <v>5</v>
      </c>
      <c r="F14070" s="23">
        <v>30</v>
      </c>
      <c r="G14070" s="23">
        <v>40</v>
      </c>
      <c r="H14070" s="25">
        <v>4.3508887290000002</v>
      </c>
    </row>
    <row r="14071" spans="1:8">
      <c r="A14071" s="23">
        <v>14068</v>
      </c>
      <c r="B14071" s="23">
        <v>2500</v>
      </c>
      <c r="C14071" s="23">
        <v>0.8</v>
      </c>
      <c r="D14071" s="23">
        <v>10</v>
      </c>
      <c r="E14071" s="23">
        <v>5</v>
      </c>
      <c r="F14071" s="23">
        <v>30</v>
      </c>
      <c r="G14071" s="23">
        <v>70</v>
      </c>
      <c r="H14071" s="25">
        <v>4.3181118969999996</v>
      </c>
    </row>
    <row r="14072" spans="1:8">
      <c r="A14072" s="23">
        <v>14069</v>
      </c>
      <c r="B14072" s="23">
        <v>2500</v>
      </c>
      <c r="C14072" s="23">
        <v>0.8</v>
      </c>
      <c r="D14072" s="23">
        <v>10</v>
      </c>
      <c r="E14072" s="23">
        <v>5</v>
      </c>
      <c r="F14072" s="23">
        <v>30</v>
      </c>
      <c r="G14072" s="23">
        <v>100</v>
      </c>
      <c r="H14072" s="25">
        <v>4.2886323930000003</v>
      </c>
    </row>
    <row r="14073" spans="1:8">
      <c r="A14073" s="23">
        <v>14070</v>
      </c>
      <c r="B14073" s="23">
        <v>2500</v>
      </c>
      <c r="C14073" s="23">
        <v>0.8</v>
      </c>
      <c r="D14073" s="23">
        <v>10</v>
      </c>
      <c r="E14073" s="23">
        <v>5</v>
      </c>
      <c r="F14073" s="23">
        <v>60</v>
      </c>
      <c r="G14073" s="23">
        <v>0</v>
      </c>
      <c r="H14073" s="25">
        <v>4.8959755899999999</v>
      </c>
    </row>
    <row r="14074" spans="1:8">
      <c r="A14074" s="23">
        <v>14071</v>
      </c>
      <c r="B14074" s="23">
        <v>2500</v>
      </c>
      <c r="C14074" s="23">
        <v>0.8</v>
      </c>
      <c r="D14074" s="23">
        <v>10</v>
      </c>
      <c r="E14074" s="23">
        <v>5</v>
      </c>
      <c r="F14074" s="23">
        <v>60</v>
      </c>
      <c r="G14074" s="23">
        <v>5</v>
      </c>
      <c r="H14074" s="25">
        <v>4.2585010529999998</v>
      </c>
    </row>
    <row r="14075" spans="1:8">
      <c r="A14075" s="23">
        <v>14072</v>
      </c>
      <c r="B14075" s="23">
        <v>2500</v>
      </c>
      <c r="C14075" s="23">
        <v>0.8</v>
      </c>
      <c r="D14075" s="23">
        <v>10</v>
      </c>
      <c r="E14075" s="23">
        <v>5</v>
      </c>
      <c r="F14075" s="23">
        <v>60</v>
      </c>
      <c r="G14075" s="23">
        <v>10</v>
      </c>
      <c r="H14075" s="25">
        <v>4.214364529</v>
      </c>
    </row>
    <row r="14076" spans="1:8">
      <c r="A14076" s="23">
        <v>14073</v>
      </c>
      <c r="B14076" s="23">
        <v>2500</v>
      </c>
      <c r="C14076" s="23">
        <v>0.8</v>
      </c>
      <c r="D14076" s="23">
        <v>10</v>
      </c>
      <c r="E14076" s="23">
        <v>5</v>
      </c>
      <c r="F14076" s="23">
        <v>60</v>
      </c>
      <c r="G14076" s="23">
        <v>40</v>
      </c>
      <c r="H14076" s="25">
        <v>4.1326327320000003</v>
      </c>
    </row>
    <row r="14077" spans="1:8">
      <c r="A14077" s="23">
        <v>14074</v>
      </c>
      <c r="B14077" s="23">
        <v>2500</v>
      </c>
      <c r="C14077" s="23">
        <v>0.8</v>
      </c>
      <c r="D14077" s="23">
        <v>10</v>
      </c>
      <c r="E14077" s="23">
        <v>5</v>
      </c>
      <c r="F14077" s="23">
        <v>60</v>
      </c>
      <c r="G14077" s="23">
        <v>70</v>
      </c>
      <c r="H14077" s="25">
        <v>4.0779328350000004</v>
      </c>
    </row>
    <row r="14078" spans="1:8">
      <c r="A14078" s="23">
        <v>14075</v>
      </c>
      <c r="B14078" s="23">
        <v>2500</v>
      </c>
      <c r="C14078" s="23">
        <v>0.8</v>
      </c>
      <c r="D14078" s="23">
        <v>10</v>
      </c>
      <c r="E14078" s="23">
        <v>5</v>
      </c>
      <c r="F14078" s="23">
        <v>60</v>
      </c>
      <c r="G14078" s="23">
        <v>100</v>
      </c>
      <c r="H14078" s="25">
        <v>4.0226736069999998</v>
      </c>
    </row>
    <row r="14079" spans="1:8">
      <c r="A14079" s="23">
        <v>14076</v>
      </c>
      <c r="B14079" s="23">
        <v>2500</v>
      </c>
      <c r="C14079" s="23">
        <v>0.8</v>
      </c>
      <c r="D14079" s="23">
        <v>10</v>
      </c>
      <c r="E14079" s="23">
        <v>10</v>
      </c>
      <c r="F14079" s="23">
        <v>0</v>
      </c>
      <c r="G14079" s="23">
        <v>0</v>
      </c>
      <c r="H14079" s="25">
        <v>9.4586706159999991</v>
      </c>
    </row>
    <row r="14080" spans="1:8">
      <c r="A14080" s="23">
        <v>14077</v>
      </c>
      <c r="B14080" s="23">
        <v>2500</v>
      </c>
      <c r="C14080" s="23">
        <v>0.8</v>
      </c>
      <c r="D14080" s="23">
        <v>10</v>
      </c>
      <c r="E14080" s="23">
        <v>10</v>
      </c>
      <c r="F14080" s="23">
        <v>0</v>
      </c>
      <c r="G14080" s="23">
        <v>5</v>
      </c>
      <c r="H14080" s="25">
        <v>8.8809127809999993</v>
      </c>
    </row>
    <row r="14081" spans="1:8">
      <c r="A14081" s="23">
        <v>14078</v>
      </c>
      <c r="B14081" s="23">
        <v>2500</v>
      </c>
      <c r="C14081" s="23">
        <v>0.8</v>
      </c>
      <c r="D14081" s="23">
        <v>10</v>
      </c>
      <c r="E14081" s="23">
        <v>10</v>
      </c>
      <c r="F14081" s="23">
        <v>0</v>
      </c>
      <c r="G14081" s="23">
        <v>10</v>
      </c>
      <c r="H14081" s="25">
        <v>8.765751839</v>
      </c>
    </row>
    <row r="14082" spans="1:8">
      <c r="A14082" s="23">
        <v>14079</v>
      </c>
      <c r="B14082" s="23">
        <v>2500</v>
      </c>
      <c r="C14082" s="23">
        <v>0.8</v>
      </c>
      <c r="D14082" s="23">
        <v>10</v>
      </c>
      <c r="E14082" s="23">
        <v>10</v>
      </c>
      <c r="F14082" s="23">
        <v>0</v>
      </c>
      <c r="G14082" s="23">
        <v>40</v>
      </c>
      <c r="H14082" s="25">
        <v>8.5267782210000007</v>
      </c>
    </row>
    <row r="14083" spans="1:8">
      <c r="A14083" s="23">
        <v>14080</v>
      </c>
      <c r="B14083" s="23">
        <v>2500</v>
      </c>
      <c r="C14083" s="23">
        <v>0.8</v>
      </c>
      <c r="D14083" s="23">
        <v>10</v>
      </c>
      <c r="E14083" s="23">
        <v>10</v>
      </c>
      <c r="F14083" s="23">
        <v>0</v>
      </c>
      <c r="G14083" s="23">
        <v>70</v>
      </c>
      <c r="H14083" s="25">
        <v>8.3711557390000007</v>
      </c>
    </row>
    <row r="14084" spans="1:8">
      <c r="A14084" s="23">
        <v>14081</v>
      </c>
      <c r="B14084" s="23">
        <v>2500</v>
      </c>
      <c r="C14084" s="23">
        <v>0.8</v>
      </c>
      <c r="D14084" s="23">
        <v>10</v>
      </c>
      <c r="E14084" s="23">
        <v>10</v>
      </c>
      <c r="F14084" s="23">
        <v>0</v>
      </c>
      <c r="G14084" s="23">
        <v>100</v>
      </c>
      <c r="H14084" s="25">
        <v>8.2336921689999993</v>
      </c>
    </row>
    <row r="14085" spans="1:8">
      <c r="A14085" s="23">
        <v>14082</v>
      </c>
      <c r="B14085" s="23">
        <v>2500</v>
      </c>
      <c r="C14085" s="23">
        <v>0.8</v>
      </c>
      <c r="D14085" s="23">
        <v>10</v>
      </c>
      <c r="E14085" s="23">
        <v>10</v>
      </c>
      <c r="F14085" s="23">
        <v>30</v>
      </c>
      <c r="G14085" s="23">
        <v>0</v>
      </c>
      <c r="H14085" s="25">
        <v>9.3711376190000006</v>
      </c>
    </row>
    <row r="14086" spans="1:8">
      <c r="A14086" s="23">
        <v>14083</v>
      </c>
      <c r="B14086" s="23">
        <v>2500</v>
      </c>
      <c r="C14086" s="23">
        <v>0.8</v>
      </c>
      <c r="D14086" s="23">
        <v>10</v>
      </c>
      <c r="E14086" s="23">
        <v>10</v>
      </c>
      <c r="F14086" s="23">
        <v>30</v>
      </c>
      <c r="G14086" s="23">
        <v>5</v>
      </c>
      <c r="H14086" s="25">
        <v>8.7446584699999992</v>
      </c>
    </row>
    <row r="14087" spans="1:8">
      <c r="A14087" s="23">
        <v>14084</v>
      </c>
      <c r="B14087" s="23">
        <v>2500</v>
      </c>
      <c r="C14087" s="23">
        <v>0.8</v>
      </c>
      <c r="D14087" s="23">
        <v>10</v>
      </c>
      <c r="E14087" s="23">
        <v>10</v>
      </c>
      <c r="F14087" s="23">
        <v>30</v>
      </c>
      <c r="G14087" s="23">
        <v>10</v>
      </c>
      <c r="H14087" s="25">
        <v>8.6084308620000005</v>
      </c>
    </row>
    <row r="14088" spans="1:8">
      <c r="A14088" s="23">
        <v>14085</v>
      </c>
      <c r="B14088" s="23">
        <v>2500</v>
      </c>
      <c r="C14088" s="23">
        <v>0.8</v>
      </c>
      <c r="D14088" s="23">
        <v>10</v>
      </c>
      <c r="E14088" s="23">
        <v>10</v>
      </c>
      <c r="F14088" s="23">
        <v>30</v>
      </c>
      <c r="G14088" s="23">
        <v>40</v>
      </c>
      <c r="H14088" s="25">
        <v>8.3593711850000005</v>
      </c>
    </row>
    <row r="14089" spans="1:8">
      <c r="A14089" s="23">
        <v>14086</v>
      </c>
      <c r="B14089" s="23">
        <v>2500</v>
      </c>
      <c r="C14089" s="23">
        <v>0.8</v>
      </c>
      <c r="D14089" s="23">
        <v>10</v>
      </c>
      <c r="E14089" s="23">
        <v>10</v>
      </c>
      <c r="F14089" s="23">
        <v>30</v>
      </c>
      <c r="G14089" s="23">
        <v>70</v>
      </c>
      <c r="H14089" s="25">
        <v>8.1986474989999998</v>
      </c>
    </row>
    <row r="14090" spans="1:8">
      <c r="A14090" s="23">
        <v>14087</v>
      </c>
      <c r="B14090" s="23">
        <v>2500</v>
      </c>
      <c r="C14090" s="23">
        <v>0.8</v>
      </c>
      <c r="D14090" s="23">
        <v>10</v>
      </c>
      <c r="E14090" s="23">
        <v>10</v>
      </c>
      <c r="F14090" s="23">
        <v>30</v>
      </c>
      <c r="G14090" s="23">
        <v>100</v>
      </c>
      <c r="H14090" s="25">
        <v>8.0475635529999998</v>
      </c>
    </row>
    <row r="14091" spans="1:8">
      <c r="A14091" s="23">
        <v>14088</v>
      </c>
      <c r="B14091" s="23">
        <v>2500</v>
      </c>
      <c r="C14091" s="23">
        <v>0.8</v>
      </c>
      <c r="D14091" s="23">
        <v>10</v>
      </c>
      <c r="E14091" s="23">
        <v>10</v>
      </c>
      <c r="F14091" s="23">
        <v>60</v>
      </c>
      <c r="G14091" s="23">
        <v>0</v>
      </c>
      <c r="H14091" s="25">
        <v>8.9157056810000004</v>
      </c>
    </row>
    <row r="14092" spans="1:8">
      <c r="A14092" s="23">
        <v>14089</v>
      </c>
      <c r="B14092" s="23">
        <v>2500</v>
      </c>
      <c r="C14092" s="23">
        <v>0.8</v>
      </c>
      <c r="D14092" s="23">
        <v>10</v>
      </c>
      <c r="E14092" s="23">
        <v>10</v>
      </c>
      <c r="F14092" s="23">
        <v>60</v>
      </c>
      <c r="G14092" s="23">
        <v>5</v>
      </c>
      <c r="H14092" s="25">
        <v>8.1031045909999992</v>
      </c>
    </row>
    <row r="14093" spans="1:8">
      <c r="A14093" s="23">
        <v>14090</v>
      </c>
      <c r="B14093" s="23">
        <v>2500</v>
      </c>
      <c r="C14093" s="23">
        <v>0.8</v>
      </c>
      <c r="D14093" s="23">
        <v>10</v>
      </c>
      <c r="E14093" s="23">
        <v>10</v>
      </c>
      <c r="F14093" s="23">
        <v>60</v>
      </c>
      <c r="G14093" s="23">
        <v>10</v>
      </c>
      <c r="H14093" s="25">
        <v>7.9429874419999997</v>
      </c>
    </row>
    <row r="14094" spans="1:8">
      <c r="A14094" s="23">
        <v>14091</v>
      </c>
      <c r="B14094" s="23">
        <v>2500</v>
      </c>
      <c r="C14094" s="23">
        <v>0.8</v>
      </c>
      <c r="D14094" s="23">
        <v>10</v>
      </c>
      <c r="E14094" s="23">
        <v>10</v>
      </c>
      <c r="F14094" s="23">
        <v>60</v>
      </c>
      <c r="G14094" s="23">
        <v>40</v>
      </c>
      <c r="H14094" s="25">
        <v>7.6470460889999998</v>
      </c>
    </row>
    <row r="14095" spans="1:8">
      <c r="A14095" s="23">
        <v>14092</v>
      </c>
      <c r="B14095" s="23">
        <v>2500</v>
      </c>
      <c r="C14095" s="23">
        <v>0.8</v>
      </c>
      <c r="D14095" s="23">
        <v>10</v>
      </c>
      <c r="E14095" s="23">
        <v>10</v>
      </c>
      <c r="F14095" s="23">
        <v>60</v>
      </c>
      <c r="G14095" s="23">
        <v>70</v>
      </c>
      <c r="H14095" s="25">
        <v>7.4385709760000003</v>
      </c>
    </row>
    <row r="14096" spans="1:8">
      <c r="A14096" s="23">
        <v>14093</v>
      </c>
      <c r="B14096" s="23">
        <v>2500</v>
      </c>
      <c r="C14096" s="23">
        <v>0.8</v>
      </c>
      <c r="D14096" s="23">
        <v>10</v>
      </c>
      <c r="E14096" s="23">
        <v>10</v>
      </c>
      <c r="F14096" s="23">
        <v>60</v>
      </c>
      <c r="G14096" s="23">
        <v>100</v>
      </c>
      <c r="H14096" s="25">
        <v>7.256920815</v>
      </c>
    </row>
    <row r="14097" spans="1:8">
      <c r="A14097" s="23">
        <v>14094</v>
      </c>
      <c r="B14097" s="23">
        <v>2500</v>
      </c>
      <c r="C14097" s="23">
        <v>0.8</v>
      </c>
      <c r="D14097" s="23">
        <v>10</v>
      </c>
      <c r="E14097" s="23">
        <v>20</v>
      </c>
      <c r="F14097" s="23">
        <v>0</v>
      </c>
      <c r="G14097" s="23">
        <v>0</v>
      </c>
      <c r="H14097" s="25">
        <v>16.119359970000001</v>
      </c>
    </row>
    <row r="14098" spans="1:8">
      <c r="A14098" s="23">
        <v>14095</v>
      </c>
      <c r="B14098" s="23">
        <v>2500</v>
      </c>
      <c r="C14098" s="23">
        <v>0.8</v>
      </c>
      <c r="D14098" s="23">
        <v>10</v>
      </c>
      <c r="E14098" s="23">
        <v>20</v>
      </c>
      <c r="F14098" s="23">
        <v>0</v>
      </c>
      <c r="G14098" s="23">
        <v>5</v>
      </c>
      <c r="H14098" s="25">
        <v>15.272015570000001</v>
      </c>
    </row>
    <row r="14099" spans="1:8">
      <c r="A14099" s="23">
        <v>14096</v>
      </c>
      <c r="B14099" s="23">
        <v>2500</v>
      </c>
      <c r="C14099" s="23">
        <v>0.8</v>
      </c>
      <c r="D14099" s="23">
        <v>10</v>
      </c>
      <c r="E14099" s="23">
        <v>20</v>
      </c>
      <c r="F14099" s="23">
        <v>0</v>
      </c>
      <c r="G14099" s="23">
        <v>10</v>
      </c>
      <c r="H14099" s="25">
        <v>14.871511460000001</v>
      </c>
    </row>
    <row r="14100" spans="1:8">
      <c r="A14100" s="23">
        <v>14097</v>
      </c>
      <c r="B14100" s="23">
        <v>2500</v>
      </c>
      <c r="C14100" s="23">
        <v>0.8</v>
      </c>
      <c r="D14100" s="23">
        <v>10</v>
      </c>
      <c r="E14100" s="23">
        <v>20</v>
      </c>
      <c r="F14100" s="23">
        <v>0</v>
      </c>
      <c r="G14100" s="23">
        <v>40</v>
      </c>
      <c r="H14100" s="25">
        <v>14.030884739999999</v>
      </c>
    </row>
    <row r="14101" spans="1:8">
      <c r="A14101" s="23">
        <v>14098</v>
      </c>
      <c r="B14101" s="23">
        <v>2500</v>
      </c>
      <c r="C14101" s="23">
        <v>0.8</v>
      </c>
      <c r="D14101" s="23">
        <v>10</v>
      </c>
      <c r="E14101" s="23">
        <v>20</v>
      </c>
      <c r="F14101" s="23">
        <v>0</v>
      </c>
      <c r="G14101" s="23">
        <v>70</v>
      </c>
      <c r="H14101" s="25">
        <v>13.467547420000001</v>
      </c>
    </row>
    <row r="14102" spans="1:8">
      <c r="A14102" s="23">
        <v>14099</v>
      </c>
      <c r="B14102" s="23">
        <v>2500</v>
      </c>
      <c r="C14102" s="23">
        <v>0.8</v>
      </c>
      <c r="D14102" s="23">
        <v>10</v>
      </c>
      <c r="E14102" s="23">
        <v>20</v>
      </c>
      <c r="F14102" s="23">
        <v>0</v>
      </c>
      <c r="G14102" s="23">
        <v>100</v>
      </c>
      <c r="H14102" s="25">
        <v>12.98975182</v>
      </c>
    </row>
    <row r="14103" spans="1:8">
      <c r="A14103" s="23">
        <v>14100</v>
      </c>
      <c r="B14103" s="23">
        <v>2500</v>
      </c>
      <c r="C14103" s="23">
        <v>0.8</v>
      </c>
      <c r="D14103" s="23">
        <v>10</v>
      </c>
      <c r="E14103" s="23">
        <v>20</v>
      </c>
      <c r="F14103" s="23">
        <v>30</v>
      </c>
      <c r="G14103" s="23">
        <v>0</v>
      </c>
      <c r="H14103" s="25">
        <v>15.722113609999999</v>
      </c>
    </row>
    <row r="14104" spans="1:8">
      <c r="A14104" s="23">
        <v>14101</v>
      </c>
      <c r="B14104" s="23">
        <v>2500</v>
      </c>
      <c r="C14104" s="23">
        <v>0.8</v>
      </c>
      <c r="D14104" s="23">
        <v>10</v>
      </c>
      <c r="E14104" s="23">
        <v>20</v>
      </c>
      <c r="F14104" s="23">
        <v>30</v>
      </c>
      <c r="G14104" s="23">
        <v>5</v>
      </c>
      <c r="H14104" s="25">
        <v>14.81362343</v>
      </c>
    </row>
    <row r="14105" spans="1:8">
      <c r="A14105" s="23">
        <v>14102</v>
      </c>
      <c r="B14105" s="23">
        <v>2500</v>
      </c>
      <c r="C14105" s="23">
        <v>0.8</v>
      </c>
      <c r="D14105" s="23">
        <v>10</v>
      </c>
      <c r="E14105" s="23">
        <v>20</v>
      </c>
      <c r="F14105" s="23">
        <v>30</v>
      </c>
      <c r="G14105" s="23">
        <v>10</v>
      </c>
      <c r="H14105" s="25">
        <v>14.39263725</v>
      </c>
    </row>
    <row r="14106" spans="1:8">
      <c r="A14106" s="23">
        <v>14103</v>
      </c>
      <c r="B14106" s="23">
        <v>2500</v>
      </c>
      <c r="C14106" s="23">
        <v>0.8</v>
      </c>
      <c r="D14106" s="23">
        <v>10</v>
      </c>
      <c r="E14106" s="23">
        <v>20</v>
      </c>
      <c r="F14106" s="23">
        <v>30</v>
      </c>
      <c r="G14106" s="23">
        <v>40</v>
      </c>
      <c r="H14106" s="25">
        <v>13.519207</v>
      </c>
    </row>
    <row r="14107" spans="1:8">
      <c r="A14107" s="23">
        <v>14104</v>
      </c>
      <c r="B14107" s="23">
        <v>2500</v>
      </c>
      <c r="C14107" s="23">
        <v>0.8</v>
      </c>
      <c r="D14107" s="23">
        <v>10</v>
      </c>
      <c r="E14107" s="23">
        <v>20</v>
      </c>
      <c r="F14107" s="23">
        <v>30</v>
      </c>
      <c r="G14107" s="23">
        <v>70</v>
      </c>
      <c r="H14107" s="25">
        <v>12.957234379999999</v>
      </c>
    </row>
    <row r="14108" spans="1:8">
      <c r="A14108" s="23">
        <v>14105</v>
      </c>
      <c r="B14108" s="23">
        <v>2500</v>
      </c>
      <c r="C14108" s="23">
        <v>0.8</v>
      </c>
      <c r="D14108" s="23">
        <v>10</v>
      </c>
      <c r="E14108" s="23">
        <v>20</v>
      </c>
      <c r="F14108" s="23">
        <v>30</v>
      </c>
      <c r="G14108" s="23">
        <v>100</v>
      </c>
      <c r="H14108" s="25">
        <v>12.46440125</v>
      </c>
    </row>
    <row r="14109" spans="1:8">
      <c r="A14109" s="23">
        <v>14106</v>
      </c>
      <c r="B14109" s="23">
        <v>2500</v>
      </c>
      <c r="C14109" s="23">
        <v>0.8</v>
      </c>
      <c r="D14109" s="23">
        <v>10</v>
      </c>
      <c r="E14109" s="23">
        <v>20</v>
      </c>
      <c r="F14109" s="23">
        <v>60</v>
      </c>
      <c r="G14109" s="23">
        <v>0</v>
      </c>
      <c r="H14109" s="25">
        <v>14.06682968</v>
      </c>
    </row>
    <row r="14110" spans="1:8">
      <c r="A14110" s="23">
        <v>14107</v>
      </c>
      <c r="B14110" s="23">
        <v>2500</v>
      </c>
      <c r="C14110" s="23">
        <v>0.8</v>
      </c>
      <c r="D14110" s="23">
        <v>10</v>
      </c>
      <c r="E14110" s="23">
        <v>20</v>
      </c>
      <c r="F14110" s="23">
        <v>60</v>
      </c>
      <c r="G14110" s="23">
        <v>5</v>
      </c>
      <c r="H14110" s="25">
        <v>12.808742519999999</v>
      </c>
    </row>
    <row r="14111" spans="1:8">
      <c r="A14111" s="23">
        <v>14108</v>
      </c>
      <c r="B14111" s="23">
        <v>2500</v>
      </c>
      <c r="C14111" s="23">
        <v>0.8</v>
      </c>
      <c r="D14111" s="23">
        <v>10</v>
      </c>
      <c r="E14111" s="23">
        <v>20</v>
      </c>
      <c r="F14111" s="23">
        <v>60</v>
      </c>
      <c r="G14111" s="23">
        <v>10</v>
      </c>
      <c r="H14111" s="25">
        <v>12.34676075</v>
      </c>
    </row>
    <row r="14112" spans="1:8">
      <c r="A14112" s="23">
        <v>14109</v>
      </c>
      <c r="B14112" s="23">
        <v>2500</v>
      </c>
      <c r="C14112" s="23">
        <v>0.8</v>
      </c>
      <c r="D14112" s="23">
        <v>10</v>
      </c>
      <c r="E14112" s="23">
        <v>20</v>
      </c>
      <c r="F14112" s="23">
        <v>60</v>
      </c>
      <c r="G14112" s="23">
        <v>40</v>
      </c>
      <c r="H14112" s="25">
        <v>11.467192649999999</v>
      </c>
    </row>
    <row r="14113" spans="1:8">
      <c r="A14113" s="23">
        <v>14110</v>
      </c>
      <c r="B14113" s="23">
        <v>2500</v>
      </c>
      <c r="C14113" s="23">
        <v>0.8</v>
      </c>
      <c r="D14113" s="23">
        <v>10</v>
      </c>
      <c r="E14113" s="23">
        <v>20</v>
      </c>
      <c r="F14113" s="23">
        <v>60</v>
      </c>
      <c r="G14113" s="23">
        <v>70</v>
      </c>
      <c r="H14113" s="25">
        <v>10.910949710000001</v>
      </c>
    </row>
    <row r="14114" spans="1:8">
      <c r="A14114" s="23">
        <v>14111</v>
      </c>
      <c r="B14114" s="23">
        <v>2500</v>
      </c>
      <c r="C14114" s="23">
        <v>0.8</v>
      </c>
      <c r="D14114" s="23">
        <v>10</v>
      </c>
      <c r="E14114" s="23">
        <v>20</v>
      </c>
      <c r="F14114" s="23">
        <v>60</v>
      </c>
      <c r="G14114" s="23">
        <v>100</v>
      </c>
      <c r="H14114" s="25">
        <v>10.45611954</v>
      </c>
    </row>
    <row r="14115" spans="1:8">
      <c r="A14115" s="23">
        <v>14112</v>
      </c>
      <c r="B14115" s="23">
        <v>2500</v>
      </c>
      <c r="C14115" s="23">
        <v>0.8</v>
      </c>
      <c r="D14115" s="23">
        <v>10</v>
      </c>
      <c r="E14115" s="23">
        <v>50</v>
      </c>
      <c r="F14115" s="23">
        <v>0</v>
      </c>
      <c r="G14115" s="23">
        <v>0</v>
      </c>
      <c r="H14115" s="25">
        <v>24.9408493</v>
      </c>
    </row>
    <row r="14116" spans="1:8">
      <c r="A14116" s="23">
        <v>14113</v>
      </c>
      <c r="B14116" s="23">
        <v>2500</v>
      </c>
      <c r="C14116" s="23">
        <v>0.8</v>
      </c>
      <c r="D14116" s="23">
        <v>10</v>
      </c>
      <c r="E14116" s="23">
        <v>50</v>
      </c>
      <c r="F14116" s="23">
        <v>0</v>
      </c>
      <c r="G14116" s="23">
        <v>5</v>
      </c>
      <c r="H14116" s="25">
        <v>23.176994319999999</v>
      </c>
    </row>
    <row r="14117" spans="1:8">
      <c r="A14117" s="23">
        <v>14114</v>
      </c>
      <c r="B14117" s="23">
        <v>2500</v>
      </c>
      <c r="C14117" s="23">
        <v>0.8</v>
      </c>
      <c r="D14117" s="23">
        <v>10</v>
      </c>
      <c r="E14117" s="23">
        <v>50</v>
      </c>
      <c r="F14117" s="23">
        <v>0</v>
      </c>
      <c r="G14117" s="23">
        <v>10</v>
      </c>
      <c r="H14117" s="25">
        <v>22.239345549999999</v>
      </c>
    </row>
    <row r="14118" spans="1:8">
      <c r="A14118" s="23">
        <v>14115</v>
      </c>
      <c r="B14118" s="23">
        <v>2500</v>
      </c>
      <c r="C14118" s="23">
        <v>0.8</v>
      </c>
      <c r="D14118" s="23">
        <v>10</v>
      </c>
      <c r="E14118" s="23">
        <v>50</v>
      </c>
      <c r="F14118" s="23">
        <v>0</v>
      </c>
      <c r="G14118" s="23">
        <v>40</v>
      </c>
      <c r="H14118" s="25">
        <v>20.197769170000001</v>
      </c>
    </row>
    <row r="14119" spans="1:8">
      <c r="A14119" s="23">
        <v>14116</v>
      </c>
      <c r="B14119" s="23">
        <v>2500</v>
      </c>
      <c r="C14119" s="23">
        <v>0.8</v>
      </c>
      <c r="D14119" s="23">
        <v>10</v>
      </c>
      <c r="E14119" s="23">
        <v>50</v>
      </c>
      <c r="F14119" s="23">
        <v>0</v>
      </c>
      <c r="G14119" s="23">
        <v>70</v>
      </c>
      <c r="H14119" s="25">
        <v>18.934665679999998</v>
      </c>
    </row>
    <row r="14120" spans="1:8">
      <c r="A14120" s="23">
        <v>14117</v>
      </c>
      <c r="B14120" s="23">
        <v>2500</v>
      </c>
      <c r="C14120" s="23">
        <v>0.8</v>
      </c>
      <c r="D14120" s="23">
        <v>10</v>
      </c>
      <c r="E14120" s="23">
        <v>50</v>
      </c>
      <c r="F14120" s="23">
        <v>0</v>
      </c>
      <c r="G14120" s="23">
        <v>100</v>
      </c>
      <c r="H14120" s="25">
        <v>17.886133189999999</v>
      </c>
    </row>
    <row r="14121" spans="1:8">
      <c r="A14121" s="23">
        <v>14118</v>
      </c>
      <c r="B14121" s="23">
        <v>2500</v>
      </c>
      <c r="C14121" s="23">
        <v>0.8</v>
      </c>
      <c r="D14121" s="23">
        <v>10</v>
      </c>
      <c r="E14121" s="23">
        <v>50</v>
      </c>
      <c r="F14121" s="23">
        <v>30</v>
      </c>
      <c r="G14121" s="23">
        <v>0</v>
      </c>
      <c r="H14121" s="25">
        <v>23.81283951</v>
      </c>
    </row>
    <row r="14122" spans="1:8">
      <c r="A14122" s="23">
        <v>14119</v>
      </c>
      <c r="B14122" s="23">
        <v>2500</v>
      </c>
      <c r="C14122" s="23">
        <v>0.8</v>
      </c>
      <c r="D14122" s="23">
        <v>10</v>
      </c>
      <c r="E14122" s="23">
        <v>50</v>
      </c>
      <c r="F14122" s="23">
        <v>30</v>
      </c>
      <c r="G14122" s="23">
        <v>5</v>
      </c>
      <c r="H14122" s="25">
        <v>22.018478389999999</v>
      </c>
    </row>
    <row r="14123" spans="1:8">
      <c r="A14123" s="23">
        <v>14120</v>
      </c>
      <c r="B14123" s="23">
        <v>2500</v>
      </c>
      <c r="C14123" s="23">
        <v>0.8</v>
      </c>
      <c r="D14123" s="23">
        <v>10</v>
      </c>
      <c r="E14123" s="23">
        <v>50</v>
      </c>
      <c r="F14123" s="23">
        <v>30</v>
      </c>
      <c r="G14123" s="23">
        <v>10</v>
      </c>
      <c r="H14123" s="25">
        <v>21.106176380000001</v>
      </c>
    </row>
    <row r="14124" spans="1:8">
      <c r="A14124" s="23">
        <v>14121</v>
      </c>
      <c r="B14124" s="23">
        <v>2500</v>
      </c>
      <c r="C14124" s="23">
        <v>0.8</v>
      </c>
      <c r="D14124" s="23">
        <v>10</v>
      </c>
      <c r="E14124" s="23">
        <v>50</v>
      </c>
      <c r="F14124" s="23">
        <v>30</v>
      </c>
      <c r="G14124" s="23">
        <v>40</v>
      </c>
      <c r="H14124" s="25">
        <v>19.10202026</v>
      </c>
    </row>
    <row r="14125" spans="1:8">
      <c r="A14125" s="23">
        <v>14122</v>
      </c>
      <c r="B14125" s="23">
        <v>2500</v>
      </c>
      <c r="C14125" s="23">
        <v>0.8</v>
      </c>
      <c r="D14125" s="23">
        <v>10</v>
      </c>
      <c r="E14125" s="23">
        <v>50</v>
      </c>
      <c r="F14125" s="23">
        <v>30</v>
      </c>
      <c r="G14125" s="23">
        <v>70</v>
      </c>
      <c r="H14125" s="25">
        <v>17.889497760000001</v>
      </c>
    </row>
    <row r="14126" spans="1:8">
      <c r="A14126" s="23">
        <v>14123</v>
      </c>
      <c r="B14126" s="23">
        <v>2500</v>
      </c>
      <c r="C14126" s="23">
        <v>0.8</v>
      </c>
      <c r="D14126" s="23">
        <v>10</v>
      </c>
      <c r="E14126" s="23">
        <v>50</v>
      </c>
      <c r="F14126" s="23">
        <v>30</v>
      </c>
      <c r="G14126" s="23">
        <v>100</v>
      </c>
      <c r="H14126" s="25">
        <v>16.862432479999999</v>
      </c>
    </row>
    <row r="14127" spans="1:8">
      <c r="A14127" s="23">
        <v>14124</v>
      </c>
      <c r="B14127" s="23">
        <v>2500</v>
      </c>
      <c r="C14127" s="23">
        <v>0.8</v>
      </c>
      <c r="D14127" s="23">
        <v>10</v>
      </c>
      <c r="E14127" s="23">
        <v>50</v>
      </c>
      <c r="F14127" s="23">
        <v>60</v>
      </c>
      <c r="G14127" s="23">
        <v>0</v>
      </c>
      <c r="H14127" s="25">
        <v>19.694871899999999</v>
      </c>
    </row>
    <row r="14128" spans="1:8">
      <c r="A14128" s="23">
        <v>14125</v>
      </c>
      <c r="B14128" s="23">
        <v>2500</v>
      </c>
      <c r="C14128" s="23">
        <v>0.8</v>
      </c>
      <c r="D14128" s="23">
        <v>10</v>
      </c>
      <c r="E14128" s="23">
        <v>50</v>
      </c>
      <c r="F14128" s="23">
        <v>60</v>
      </c>
      <c r="G14128" s="23">
        <v>5</v>
      </c>
      <c r="H14128" s="25">
        <v>17.68096924</v>
      </c>
    </row>
    <row r="14129" spans="1:8">
      <c r="A14129" s="23">
        <v>14126</v>
      </c>
      <c r="B14129" s="23">
        <v>2500</v>
      </c>
      <c r="C14129" s="23">
        <v>0.8</v>
      </c>
      <c r="D14129" s="23">
        <v>10</v>
      </c>
      <c r="E14129" s="23">
        <v>50</v>
      </c>
      <c r="F14129" s="23">
        <v>60</v>
      </c>
      <c r="G14129" s="23">
        <v>10</v>
      </c>
      <c r="H14129" s="25">
        <v>16.849493030000001</v>
      </c>
    </row>
    <row r="14130" spans="1:8">
      <c r="A14130" s="23">
        <v>14127</v>
      </c>
      <c r="B14130" s="23">
        <v>2500</v>
      </c>
      <c r="C14130" s="23">
        <v>0.8</v>
      </c>
      <c r="D14130" s="23">
        <v>10</v>
      </c>
      <c r="E14130" s="23">
        <v>50</v>
      </c>
      <c r="F14130" s="23">
        <v>60</v>
      </c>
      <c r="G14130" s="23">
        <v>40</v>
      </c>
      <c r="H14130" s="25">
        <v>15.14763546</v>
      </c>
    </row>
    <row r="14131" spans="1:8">
      <c r="A14131" s="23">
        <v>14128</v>
      </c>
      <c r="B14131" s="23">
        <v>2500</v>
      </c>
      <c r="C14131" s="23">
        <v>0.8</v>
      </c>
      <c r="D14131" s="23">
        <v>10</v>
      </c>
      <c r="E14131" s="23">
        <v>50</v>
      </c>
      <c r="F14131" s="23">
        <v>60</v>
      </c>
      <c r="G14131" s="23">
        <v>70</v>
      </c>
      <c r="H14131" s="25">
        <v>14.120392799999999</v>
      </c>
    </row>
    <row r="14132" spans="1:8">
      <c r="A14132" s="23">
        <v>14129</v>
      </c>
      <c r="B14132" s="23">
        <v>2500</v>
      </c>
      <c r="C14132" s="23">
        <v>0.8</v>
      </c>
      <c r="D14132" s="23">
        <v>10</v>
      </c>
      <c r="E14132" s="23">
        <v>50</v>
      </c>
      <c r="F14132" s="23">
        <v>60</v>
      </c>
      <c r="G14132" s="23">
        <v>100</v>
      </c>
      <c r="H14132" s="25">
        <v>13.28127956</v>
      </c>
    </row>
    <row r="14133" spans="1:8">
      <c r="A14133" s="23">
        <v>14130</v>
      </c>
      <c r="B14133" s="23">
        <v>2500</v>
      </c>
      <c r="C14133" s="23">
        <v>0.8</v>
      </c>
      <c r="D14133" s="23">
        <v>50</v>
      </c>
      <c r="E14133" s="23">
        <v>1</v>
      </c>
      <c r="F14133" s="23">
        <v>0</v>
      </c>
      <c r="G14133" s="23">
        <v>0</v>
      </c>
      <c r="H14133" s="25">
        <v>4.1798434259999997</v>
      </c>
    </row>
    <row r="14134" spans="1:8">
      <c r="A14134" s="23">
        <v>14131</v>
      </c>
      <c r="B14134" s="23">
        <v>2500</v>
      </c>
      <c r="C14134" s="23">
        <v>0.8</v>
      </c>
      <c r="D14134" s="23">
        <v>50</v>
      </c>
      <c r="E14134" s="23">
        <v>1</v>
      </c>
      <c r="F14134" s="23">
        <v>0</v>
      </c>
      <c r="G14134" s="23">
        <v>5</v>
      </c>
      <c r="H14134" s="25">
        <v>3.6411671640000001</v>
      </c>
    </row>
    <row r="14135" spans="1:8">
      <c r="A14135" s="23">
        <v>14132</v>
      </c>
      <c r="B14135" s="23">
        <v>2500</v>
      </c>
      <c r="C14135" s="23">
        <v>0.8</v>
      </c>
      <c r="D14135" s="23">
        <v>50</v>
      </c>
      <c r="E14135" s="23">
        <v>1</v>
      </c>
      <c r="F14135" s="23">
        <v>0</v>
      </c>
      <c r="G14135" s="23">
        <v>10</v>
      </c>
      <c r="H14135" s="25">
        <v>3.6283509729999999</v>
      </c>
    </row>
    <row r="14136" spans="1:8">
      <c r="A14136" s="23">
        <v>14133</v>
      </c>
      <c r="B14136" s="23">
        <v>2500</v>
      </c>
      <c r="C14136" s="23">
        <v>0.8</v>
      </c>
      <c r="D14136" s="23">
        <v>50</v>
      </c>
      <c r="E14136" s="23">
        <v>1</v>
      </c>
      <c r="F14136" s="23">
        <v>0</v>
      </c>
      <c r="G14136" s="23">
        <v>40</v>
      </c>
      <c r="H14136" s="25">
        <v>3.6095700260000001</v>
      </c>
    </row>
    <row r="14137" spans="1:8">
      <c r="A14137" s="23">
        <v>14134</v>
      </c>
      <c r="B14137" s="23">
        <v>2500</v>
      </c>
      <c r="C14137" s="23">
        <v>0.8</v>
      </c>
      <c r="D14137" s="23">
        <v>50</v>
      </c>
      <c r="E14137" s="23">
        <v>1</v>
      </c>
      <c r="F14137" s="23">
        <v>0</v>
      </c>
      <c r="G14137" s="23">
        <v>70</v>
      </c>
      <c r="H14137" s="25">
        <v>3.5977747440000001</v>
      </c>
    </row>
    <row r="14138" spans="1:8">
      <c r="A14138" s="23">
        <v>14135</v>
      </c>
      <c r="B14138" s="23">
        <v>2500</v>
      </c>
      <c r="C14138" s="23">
        <v>0.8</v>
      </c>
      <c r="D14138" s="23">
        <v>50</v>
      </c>
      <c r="E14138" s="23">
        <v>1</v>
      </c>
      <c r="F14138" s="23">
        <v>0</v>
      </c>
      <c r="G14138" s="23">
        <v>100</v>
      </c>
      <c r="H14138" s="25">
        <v>3.585918188</v>
      </c>
    </row>
    <row r="14139" spans="1:8">
      <c r="A14139" s="23">
        <v>14136</v>
      </c>
      <c r="B14139" s="23">
        <v>2500</v>
      </c>
      <c r="C14139" s="23">
        <v>0.8</v>
      </c>
      <c r="D14139" s="23">
        <v>50</v>
      </c>
      <c r="E14139" s="23">
        <v>1</v>
      </c>
      <c r="F14139" s="23">
        <v>30</v>
      </c>
      <c r="G14139" s="23">
        <v>0</v>
      </c>
      <c r="H14139" s="25">
        <v>4.1722879410000004</v>
      </c>
    </row>
    <row r="14140" spans="1:8">
      <c r="A14140" s="23">
        <v>14137</v>
      </c>
      <c r="B14140" s="23">
        <v>2500</v>
      </c>
      <c r="C14140" s="23">
        <v>0.8</v>
      </c>
      <c r="D14140" s="23">
        <v>50</v>
      </c>
      <c r="E14140" s="23">
        <v>1</v>
      </c>
      <c r="F14140" s="23">
        <v>30</v>
      </c>
      <c r="G14140" s="23">
        <v>5</v>
      </c>
      <c r="H14140" s="25">
        <v>3.62035799</v>
      </c>
    </row>
    <row r="14141" spans="1:8">
      <c r="A14141" s="23">
        <v>14138</v>
      </c>
      <c r="B14141" s="23">
        <v>2500</v>
      </c>
      <c r="C14141" s="23">
        <v>0.8</v>
      </c>
      <c r="D14141" s="23">
        <v>50</v>
      </c>
      <c r="E14141" s="23">
        <v>1</v>
      </c>
      <c r="F14141" s="23">
        <v>30</v>
      </c>
      <c r="G14141" s="23">
        <v>10</v>
      </c>
      <c r="H14141" s="25">
        <v>3.6054718490000002</v>
      </c>
    </row>
    <row r="14142" spans="1:8">
      <c r="A14142" s="23">
        <v>14139</v>
      </c>
      <c r="B14142" s="23">
        <v>2500</v>
      </c>
      <c r="C14142" s="23">
        <v>0.8</v>
      </c>
      <c r="D14142" s="23">
        <v>50</v>
      </c>
      <c r="E14142" s="23">
        <v>1</v>
      </c>
      <c r="F14142" s="23">
        <v>30</v>
      </c>
      <c r="G14142" s="23">
        <v>40</v>
      </c>
      <c r="H14142" s="25">
        <v>3.5758800509999999</v>
      </c>
    </row>
    <row r="14143" spans="1:8">
      <c r="A14143" s="23">
        <v>14140</v>
      </c>
      <c r="B14143" s="23">
        <v>2500</v>
      </c>
      <c r="C14143" s="23">
        <v>0.8</v>
      </c>
      <c r="D14143" s="23">
        <v>50</v>
      </c>
      <c r="E14143" s="23">
        <v>1</v>
      </c>
      <c r="F14143" s="23">
        <v>30</v>
      </c>
      <c r="G14143" s="23">
        <v>70</v>
      </c>
      <c r="H14143" s="25">
        <v>3.558416367</v>
      </c>
    </row>
    <row r="14144" spans="1:8">
      <c r="A14144" s="23">
        <v>14141</v>
      </c>
      <c r="B14144" s="23">
        <v>2500</v>
      </c>
      <c r="C14144" s="23">
        <v>0.8</v>
      </c>
      <c r="D14144" s="23">
        <v>50</v>
      </c>
      <c r="E14144" s="23">
        <v>1</v>
      </c>
      <c r="F14144" s="23">
        <v>30</v>
      </c>
      <c r="G14144" s="23">
        <v>100</v>
      </c>
      <c r="H14144" s="25">
        <v>3.5432522299999998</v>
      </c>
    </row>
    <row r="14145" spans="1:8">
      <c r="A14145" s="23">
        <v>14142</v>
      </c>
      <c r="B14145" s="23">
        <v>2500</v>
      </c>
      <c r="C14145" s="23">
        <v>0.8</v>
      </c>
      <c r="D14145" s="23">
        <v>50</v>
      </c>
      <c r="E14145" s="23">
        <v>1</v>
      </c>
      <c r="F14145" s="23">
        <v>60</v>
      </c>
      <c r="G14145" s="23">
        <v>0</v>
      </c>
      <c r="H14145" s="25">
        <v>4.1337747570000003</v>
      </c>
    </row>
    <row r="14146" spans="1:8">
      <c r="A14146" s="23">
        <v>14143</v>
      </c>
      <c r="B14146" s="23">
        <v>2500</v>
      </c>
      <c r="C14146" s="23">
        <v>0.8</v>
      </c>
      <c r="D14146" s="23">
        <v>50</v>
      </c>
      <c r="E14146" s="23">
        <v>1</v>
      </c>
      <c r="F14146" s="23">
        <v>60</v>
      </c>
      <c r="G14146" s="23">
        <v>5</v>
      </c>
      <c r="H14146" s="25">
        <v>3.5020179749999998</v>
      </c>
    </row>
    <row r="14147" spans="1:8">
      <c r="A14147" s="23">
        <v>14144</v>
      </c>
      <c r="B14147" s="23">
        <v>2500</v>
      </c>
      <c r="C14147" s="23">
        <v>0.8</v>
      </c>
      <c r="D14147" s="23">
        <v>50</v>
      </c>
      <c r="E14147" s="23">
        <v>1</v>
      </c>
      <c r="F14147" s="23">
        <v>60</v>
      </c>
      <c r="G14147" s="23">
        <v>10</v>
      </c>
      <c r="H14147" s="25">
        <v>3.4727365969999999</v>
      </c>
    </row>
    <row r="14148" spans="1:8">
      <c r="A14148" s="23">
        <v>14145</v>
      </c>
      <c r="B14148" s="23">
        <v>2500</v>
      </c>
      <c r="C14148" s="23">
        <v>0.8</v>
      </c>
      <c r="D14148" s="23">
        <v>50</v>
      </c>
      <c r="E14148" s="23">
        <v>1</v>
      </c>
      <c r="F14148" s="23">
        <v>60</v>
      </c>
      <c r="G14148" s="23">
        <v>40</v>
      </c>
      <c r="H14148" s="25">
        <v>3.4196996689999999</v>
      </c>
    </row>
    <row r="14149" spans="1:8">
      <c r="A14149" s="23">
        <v>14146</v>
      </c>
      <c r="B14149" s="23">
        <v>2500</v>
      </c>
      <c r="C14149" s="23">
        <v>0.8</v>
      </c>
      <c r="D14149" s="23">
        <v>50</v>
      </c>
      <c r="E14149" s="23">
        <v>1</v>
      </c>
      <c r="F14149" s="23">
        <v>60</v>
      </c>
      <c r="G14149" s="23">
        <v>70</v>
      </c>
      <c r="H14149" s="25">
        <v>3.3865072729999999</v>
      </c>
    </row>
    <row r="14150" spans="1:8">
      <c r="A14150" s="23">
        <v>14147</v>
      </c>
      <c r="B14150" s="23">
        <v>2500</v>
      </c>
      <c r="C14150" s="23">
        <v>0.8</v>
      </c>
      <c r="D14150" s="23">
        <v>50</v>
      </c>
      <c r="E14150" s="23">
        <v>1</v>
      </c>
      <c r="F14150" s="23">
        <v>60</v>
      </c>
      <c r="G14150" s="23">
        <v>100</v>
      </c>
      <c r="H14150" s="25">
        <v>3.357421875</v>
      </c>
    </row>
    <row r="14151" spans="1:8">
      <c r="A14151" s="23">
        <v>14148</v>
      </c>
      <c r="B14151" s="23">
        <v>2500</v>
      </c>
      <c r="C14151" s="23">
        <v>0.8</v>
      </c>
      <c r="D14151" s="23">
        <v>50</v>
      </c>
      <c r="E14151" s="23">
        <v>5</v>
      </c>
      <c r="F14151" s="23">
        <v>0</v>
      </c>
      <c r="G14151" s="23">
        <v>0</v>
      </c>
      <c r="H14151" s="25">
        <v>16.876630779999999</v>
      </c>
    </row>
    <row r="14152" spans="1:8">
      <c r="A14152" s="23">
        <v>14149</v>
      </c>
      <c r="B14152" s="23">
        <v>2500</v>
      </c>
      <c r="C14152" s="23">
        <v>0.8</v>
      </c>
      <c r="D14152" s="23">
        <v>50</v>
      </c>
      <c r="E14152" s="23">
        <v>5</v>
      </c>
      <c r="F14152" s="23">
        <v>0</v>
      </c>
      <c r="G14152" s="23">
        <v>5</v>
      </c>
      <c r="H14152" s="25">
        <v>16.01740646</v>
      </c>
    </row>
    <row r="14153" spans="1:8">
      <c r="A14153" s="23">
        <v>14150</v>
      </c>
      <c r="B14153" s="23">
        <v>2500</v>
      </c>
      <c r="C14153" s="23">
        <v>0.8</v>
      </c>
      <c r="D14153" s="23">
        <v>50</v>
      </c>
      <c r="E14153" s="23">
        <v>5</v>
      </c>
      <c r="F14153" s="23">
        <v>0</v>
      </c>
      <c r="G14153" s="23">
        <v>10</v>
      </c>
      <c r="H14153" s="25">
        <v>15.617960930000001</v>
      </c>
    </row>
    <row r="14154" spans="1:8">
      <c r="A14154" s="23">
        <v>14151</v>
      </c>
      <c r="B14154" s="23">
        <v>2500</v>
      </c>
      <c r="C14154" s="23">
        <v>0.8</v>
      </c>
      <c r="D14154" s="23">
        <v>50</v>
      </c>
      <c r="E14154" s="23">
        <v>5</v>
      </c>
      <c r="F14154" s="23">
        <v>0</v>
      </c>
      <c r="G14154" s="23">
        <v>40</v>
      </c>
      <c r="H14154" s="25">
        <v>14.71957398</v>
      </c>
    </row>
    <row r="14155" spans="1:8">
      <c r="A14155" s="23">
        <v>14152</v>
      </c>
      <c r="B14155" s="23">
        <v>2500</v>
      </c>
      <c r="C14155" s="23">
        <v>0.8</v>
      </c>
      <c r="D14155" s="23">
        <v>50</v>
      </c>
      <c r="E14155" s="23">
        <v>5</v>
      </c>
      <c r="F14155" s="23">
        <v>0</v>
      </c>
      <c r="G14155" s="23">
        <v>70</v>
      </c>
      <c r="H14155" s="25">
        <v>14.132231709999999</v>
      </c>
    </row>
    <row r="14156" spans="1:8">
      <c r="A14156" s="23">
        <v>14153</v>
      </c>
      <c r="B14156" s="23">
        <v>2500</v>
      </c>
      <c r="C14156" s="23">
        <v>0.8</v>
      </c>
      <c r="D14156" s="23">
        <v>50</v>
      </c>
      <c r="E14156" s="23">
        <v>5</v>
      </c>
      <c r="F14156" s="23">
        <v>0</v>
      </c>
      <c r="G14156" s="23">
        <v>100</v>
      </c>
      <c r="H14156" s="25">
        <v>13.61643791</v>
      </c>
    </row>
    <row r="14157" spans="1:8">
      <c r="A14157" s="23">
        <v>14154</v>
      </c>
      <c r="B14157" s="23">
        <v>2500</v>
      </c>
      <c r="C14157" s="23">
        <v>0.8</v>
      </c>
      <c r="D14157" s="23">
        <v>50</v>
      </c>
      <c r="E14157" s="23">
        <v>5</v>
      </c>
      <c r="F14157" s="23">
        <v>30</v>
      </c>
      <c r="G14157" s="23">
        <v>0</v>
      </c>
      <c r="H14157" s="25">
        <v>16.458156590000002</v>
      </c>
    </row>
    <row r="14158" spans="1:8">
      <c r="A14158" s="23">
        <v>14155</v>
      </c>
      <c r="B14158" s="23">
        <v>2500</v>
      </c>
      <c r="C14158" s="23">
        <v>0.8</v>
      </c>
      <c r="D14158" s="23">
        <v>50</v>
      </c>
      <c r="E14158" s="23">
        <v>5</v>
      </c>
      <c r="F14158" s="23">
        <v>30</v>
      </c>
      <c r="G14158" s="23">
        <v>5</v>
      </c>
      <c r="H14158" s="25">
        <v>15.55409622</v>
      </c>
    </row>
    <row r="14159" spans="1:8">
      <c r="A14159" s="23">
        <v>14156</v>
      </c>
      <c r="B14159" s="23">
        <v>2500</v>
      </c>
      <c r="C14159" s="23">
        <v>0.8</v>
      </c>
      <c r="D14159" s="23">
        <v>50</v>
      </c>
      <c r="E14159" s="23">
        <v>5</v>
      </c>
      <c r="F14159" s="23">
        <v>30</v>
      </c>
      <c r="G14159" s="23">
        <v>10</v>
      </c>
      <c r="H14159" s="25">
        <v>15.10999107</v>
      </c>
    </row>
    <row r="14160" spans="1:8">
      <c r="A14160" s="23">
        <v>14157</v>
      </c>
      <c r="B14160" s="23">
        <v>2500</v>
      </c>
      <c r="C14160" s="23">
        <v>0.8</v>
      </c>
      <c r="D14160" s="23">
        <v>50</v>
      </c>
      <c r="E14160" s="23">
        <v>5</v>
      </c>
      <c r="F14160" s="23">
        <v>30</v>
      </c>
      <c r="G14160" s="23">
        <v>40</v>
      </c>
      <c r="H14160" s="25">
        <v>14.193018909999999</v>
      </c>
    </row>
    <row r="14161" spans="1:8">
      <c r="A14161" s="23">
        <v>14158</v>
      </c>
      <c r="B14161" s="23">
        <v>2500</v>
      </c>
      <c r="C14161" s="23">
        <v>0.8</v>
      </c>
      <c r="D14161" s="23">
        <v>50</v>
      </c>
      <c r="E14161" s="23">
        <v>5</v>
      </c>
      <c r="F14161" s="23">
        <v>30</v>
      </c>
      <c r="G14161" s="23">
        <v>70</v>
      </c>
      <c r="H14161" s="25">
        <v>13.58786774</v>
      </c>
    </row>
    <row r="14162" spans="1:8">
      <c r="A14162" s="23">
        <v>14159</v>
      </c>
      <c r="B14162" s="23">
        <v>2500</v>
      </c>
      <c r="C14162" s="23">
        <v>0.8</v>
      </c>
      <c r="D14162" s="23">
        <v>50</v>
      </c>
      <c r="E14162" s="23">
        <v>5</v>
      </c>
      <c r="F14162" s="23">
        <v>30</v>
      </c>
      <c r="G14162" s="23">
        <v>100</v>
      </c>
      <c r="H14162" s="25">
        <v>13.069108010000001</v>
      </c>
    </row>
    <row r="14163" spans="1:8">
      <c r="A14163" s="23">
        <v>14160</v>
      </c>
      <c r="B14163" s="23">
        <v>2500</v>
      </c>
      <c r="C14163" s="23">
        <v>0.8</v>
      </c>
      <c r="D14163" s="23">
        <v>50</v>
      </c>
      <c r="E14163" s="23">
        <v>5</v>
      </c>
      <c r="F14163" s="23">
        <v>60</v>
      </c>
      <c r="G14163" s="23">
        <v>0</v>
      </c>
      <c r="H14163" s="25">
        <v>14.70937634</v>
      </c>
    </row>
    <row r="14164" spans="1:8">
      <c r="A14164" s="23">
        <v>14161</v>
      </c>
      <c r="B14164" s="23">
        <v>2500</v>
      </c>
      <c r="C14164" s="23">
        <v>0.8</v>
      </c>
      <c r="D14164" s="23">
        <v>50</v>
      </c>
      <c r="E14164" s="23">
        <v>5</v>
      </c>
      <c r="F14164" s="23">
        <v>60</v>
      </c>
      <c r="G14164" s="23">
        <v>5</v>
      </c>
      <c r="H14164" s="25">
        <v>13.44078255</v>
      </c>
    </row>
    <row r="14165" spans="1:8">
      <c r="A14165" s="23">
        <v>14162</v>
      </c>
      <c r="B14165" s="23">
        <v>2500</v>
      </c>
      <c r="C14165" s="23">
        <v>0.8</v>
      </c>
      <c r="D14165" s="23">
        <v>50</v>
      </c>
      <c r="E14165" s="23">
        <v>5</v>
      </c>
      <c r="F14165" s="23">
        <v>60</v>
      </c>
      <c r="G14165" s="23">
        <v>10</v>
      </c>
      <c r="H14165" s="25">
        <v>12.96354103</v>
      </c>
    </row>
    <row r="14166" spans="1:8">
      <c r="A14166" s="23">
        <v>14163</v>
      </c>
      <c r="B14166" s="23">
        <v>2500</v>
      </c>
      <c r="C14166" s="23">
        <v>0.8</v>
      </c>
      <c r="D14166" s="23">
        <v>50</v>
      </c>
      <c r="E14166" s="23">
        <v>5</v>
      </c>
      <c r="F14166" s="23">
        <v>60</v>
      </c>
      <c r="G14166" s="23">
        <v>40</v>
      </c>
      <c r="H14166" s="25">
        <v>12.024886130000001</v>
      </c>
    </row>
    <row r="14167" spans="1:8">
      <c r="A14167" s="23">
        <v>14164</v>
      </c>
      <c r="B14167" s="23">
        <v>2500</v>
      </c>
      <c r="C14167" s="23">
        <v>0.8</v>
      </c>
      <c r="D14167" s="23">
        <v>50</v>
      </c>
      <c r="E14167" s="23">
        <v>5</v>
      </c>
      <c r="F14167" s="23">
        <v>60</v>
      </c>
      <c r="G14167" s="23">
        <v>70</v>
      </c>
      <c r="H14167" s="25">
        <v>11.420371060000001</v>
      </c>
    </row>
    <row r="14168" spans="1:8">
      <c r="A14168" s="23">
        <v>14165</v>
      </c>
      <c r="B14168" s="23">
        <v>2500</v>
      </c>
      <c r="C14168" s="23">
        <v>0.8</v>
      </c>
      <c r="D14168" s="23">
        <v>50</v>
      </c>
      <c r="E14168" s="23">
        <v>5</v>
      </c>
      <c r="F14168" s="23">
        <v>60</v>
      </c>
      <c r="G14168" s="23">
        <v>100</v>
      </c>
      <c r="H14168" s="25">
        <v>10.929267879999999</v>
      </c>
    </row>
    <row r="14169" spans="1:8">
      <c r="A14169" s="23">
        <v>14166</v>
      </c>
      <c r="B14169" s="23">
        <v>2500</v>
      </c>
      <c r="C14169" s="23">
        <v>0.8</v>
      </c>
      <c r="D14169" s="23">
        <v>50</v>
      </c>
      <c r="E14169" s="23">
        <v>10</v>
      </c>
      <c r="F14169" s="23">
        <v>0</v>
      </c>
      <c r="G14169" s="23">
        <v>0</v>
      </c>
      <c r="H14169" s="25">
        <v>24.02757072</v>
      </c>
    </row>
    <row r="14170" spans="1:8">
      <c r="A14170" s="23">
        <v>14167</v>
      </c>
      <c r="B14170" s="23">
        <v>2500</v>
      </c>
      <c r="C14170" s="23">
        <v>0.8</v>
      </c>
      <c r="D14170" s="23">
        <v>50</v>
      </c>
      <c r="E14170" s="23">
        <v>10</v>
      </c>
      <c r="F14170" s="23">
        <v>0</v>
      </c>
      <c r="G14170" s="23">
        <v>5</v>
      </c>
      <c r="H14170" s="25">
        <v>22.405912399999998</v>
      </c>
    </row>
    <row r="14171" spans="1:8">
      <c r="A14171" s="23">
        <v>14168</v>
      </c>
      <c r="B14171" s="23">
        <v>2500</v>
      </c>
      <c r="C14171" s="23">
        <v>0.8</v>
      </c>
      <c r="D14171" s="23">
        <v>50</v>
      </c>
      <c r="E14171" s="23">
        <v>10</v>
      </c>
      <c r="F14171" s="23">
        <v>0</v>
      </c>
      <c r="G14171" s="23">
        <v>10</v>
      </c>
      <c r="H14171" s="25">
        <v>21.569320680000001</v>
      </c>
    </row>
    <row r="14172" spans="1:8">
      <c r="A14172" s="23">
        <v>14169</v>
      </c>
      <c r="B14172" s="23">
        <v>2500</v>
      </c>
      <c r="C14172" s="23">
        <v>0.8</v>
      </c>
      <c r="D14172" s="23">
        <v>50</v>
      </c>
      <c r="E14172" s="23">
        <v>10</v>
      </c>
      <c r="F14172" s="23">
        <v>0</v>
      </c>
      <c r="G14172" s="23">
        <v>40</v>
      </c>
      <c r="H14172" s="25">
        <v>19.688716889999998</v>
      </c>
    </row>
    <row r="14173" spans="1:8">
      <c r="A14173" s="23">
        <v>14170</v>
      </c>
      <c r="B14173" s="23">
        <v>2500</v>
      </c>
      <c r="C14173" s="23">
        <v>0.8</v>
      </c>
      <c r="D14173" s="23">
        <v>50</v>
      </c>
      <c r="E14173" s="23">
        <v>10</v>
      </c>
      <c r="F14173" s="23">
        <v>0</v>
      </c>
      <c r="G14173" s="23">
        <v>70</v>
      </c>
      <c r="H14173" s="25">
        <v>18.523216250000001</v>
      </c>
    </row>
    <row r="14174" spans="1:8">
      <c r="A14174" s="23">
        <v>14171</v>
      </c>
      <c r="B14174" s="23">
        <v>2500</v>
      </c>
      <c r="C14174" s="23">
        <v>0.8</v>
      </c>
      <c r="D14174" s="23">
        <v>50</v>
      </c>
      <c r="E14174" s="23">
        <v>10</v>
      </c>
      <c r="F14174" s="23">
        <v>0</v>
      </c>
      <c r="G14174" s="23">
        <v>100</v>
      </c>
      <c r="H14174" s="25">
        <v>17.534984590000001</v>
      </c>
    </row>
    <row r="14175" spans="1:8">
      <c r="A14175" s="23">
        <v>14172</v>
      </c>
      <c r="B14175" s="23">
        <v>2500</v>
      </c>
      <c r="C14175" s="23">
        <v>0.8</v>
      </c>
      <c r="D14175" s="23">
        <v>50</v>
      </c>
      <c r="E14175" s="23">
        <v>10</v>
      </c>
      <c r="F14175" s="23">
        <v>30</v>
      </c>
      <c r="G14175" s="23">
        <v>0</v>
      </c>
      <c r="H14175" s="25">
        <v>23.008358000000001</v>
      </c>
    </row>
    <row r="14176" spans="1:8">
      <c r="A14176" s="23">
        <v>14173</v>
      </c>
      <c r="B14176" s="23">
        <v>2500</v>
      </c>
      <c r="C14176" s="23">
        <v>0.8</v>
      </c>
      <c r="D14176" s="23">
        <v>50</v>
      </c>
      <c r="E14176" s="23">
        <v>10</v>
      </c>
      <c r="F14176" s="23">
        <v>30</v>
      </c>
      <c r="G14176" s="23">
        <v>5</v>
      </c>
      <c r="H14176" s="25">
        <v>21.3727169</v>
      </c>
    </row>
    <row r="14177" spans="1:8">
      <c r="A14177" s="23">
        <v>14174</v>
      </c>
      <c r="B14177" s="23">
        <v>2500</v>
      </c>
      <c r="C14177" s="23">
        <v>0.8</v>
      </c>
      <c r="D14177" s="23">
        <v>50</v>
      </c>
      <c r="E14177" s="23">
        <v>10</v>
      </c>
      <c r="F14177" s="23">
        <v>30</v>
      </c>
      <c r="G14177" s="23">
        <v>10</v>
      </c>
      <c r="H14177" s="25">
        <v>20.52197456</v>
      </c>
    </row>
    <row r="14178" spans="1:8">
      <c r="A14178" s="23">
        <v>14175</v>
      </c>
      <c r="B14178" s="23">
        <v>2500</v>
      </c>
      <c r="C14178" s="23">
        <v>0.8</v>
      </c>
      <c r="D14178" s="23">
        <v>50</v>
      </c>
      <c r="E14178" s="23">
        <v>10</v>
      </c>
      <c r="F14178" s="23">
        <v>30</v>
      </c>
      <c r="G14178" s="23">
        <v>40</v>
      </c>
      <c r="H14178" s="25">
        <v>18.677452089999999</v>
      </c>
    </row>
    <row r="14179" spans="1:8">
      <c r="A14179" s="23">
        <v>14176</v>
      </c>
      <c r="B14179" s="23">
        <v>2500</v>
      </c>
      <c r="C14179" s="23">
        <v>0.8</v>
      </c>
      <c r="D14179" s="23">
        <v>50</v>
      </c>
      <c r="E14179" s="23">
        <v>10</v>
      </c>
      <c r="F14179" s="23">
        <v>30</v>
      </c>
      <c r="G14179" s="23">
        <v>70</v>
      </c>
      <c r="H14179" s="25">
        <v>17.534692759999999</v>
      </c>
    </row>
    <row r="14180" spans="1:8">
      <c r="A14180" s="23">
        <v>14177</v>
      </c>
      <c r="B14180" s="23">
        <v>2500</v>
      </c>
      <c r="C14180" s="23">
        <v>0.8</v>
      </c>
      <c r="D14180" s="23">
        <v>50</v>
      </c>
      <c r="E14180" s="23">
        <v>10</v>
      </c>
      <c r="F14180" s="23">
        <v>30</v>
      </c>
      <c r="G14180" s="23">
        <v>100</v>
      </c>
      <c r="H14180" s="25">
        <v>16.5779438</v>
      </c>
    </row>
    <row r="14181" spans="1:8">
      <c r="A14181" s="23">
        <v>14178</v>
      </c>
      <c r="B14181" s="23">
        <v>2500</v>
      </c>
      <c r="C14181" s="23">
        <v>0.8</v>
      </c>
      <c r="D14181" s="23">
        <v>50</v>
      </c>
      <c r="E14181" s="23">
        <v>10</v>
      </c>
      <c r="F14181" s="23">
        <v>60</v>
      </c>
      <c r="G14181" s="23">
        <v>0</v>
      </c>
      <c r="H14181" s="25">
        <v>19.25894547</v>
      </c>
    </row>
    <row r="14182" spans="1:8">
      <c r="A14182" s="23">
        <v>14179</v>
      </c>
      <c r="B14182" s="23">
        <v>2500</v>
      </c>
      <c r="C14182" s="23">
        <v>0.8</v>
      </c>
      <c r="D14182" s="23">
        <v>50</v>
      </c>
      <c r="E14182" s="23">
        <v>10</v>
      </c>
      <c r="F14182" s="23">
        <v>60</v>
      </c>
      <c r="G14182" s="23">
        <v>5</v>
      </c>
      <c r="H14182" s="25">
        <v>17.333232880000001</v>
      </c>
    </row>
    <row r="14183" spans="1:8">
      <c r="A14183" s="23">
        <v>14180</v>
      </c>
      <c r="B14183" s="23">
        <v>2500</v>
      </c>
      <c r="C14183" s="23">
        <v>0.8</v>
      </c>
      <c r="D14183" s="23">
        <v>50</v>
      </c>
      <c r="E14183" s="23">
        <v>10</v>
      </c>
      <c r="F14183" s="23">
        <v>60</v>
      </c>
      <c r="G14183" s="23">
        <v>10</v>
      </c>
      <c r="H14183" s="25">
        <v>16.55495071</v>
      </c>
    </row>
    <row r="14184" spans="1:8">
      <c r="A14184" s="23">
        <v>14181</v>
      </c>
      <c r="B14184" s="23">
        <v>2500</v>
      </c>
      <c r="C14184" s="23">
        <v>0.8</v>
      </c>
      <c r="D14184" s="23">
        <v>50</v>
      </c>
      <c r="E14184" s="23">
        <v>10</v>
      </c>
      <c r="F14184" s="23">
        <v>60</v>
      </c>
      <c r="G14184" s="23">
        <v>40</v>
      </c>
      <c r="H14184" s="25">
        <v>14.93088818</v>
      </c>
    </row>
    <row r="14185" spans="1:8">
      <c r="A14185" s="23">
        <v>14182</v>
      </c>
      <c r="B14185" s="23">
        <v>2500</v>
      </c>
      <c r="C14185" s="23">
        <v>0.8</v>
      </c>
      <c r="D14185" s="23">
        <v>50</v>
      </c>
      <c r="E14185" s="23">
        <v>10</v>
      </c>
      <c r="F14185" s="23">
        <v>60</v>
      </c>
      <c r="G14185" s="23">
        <v>70</v>
      </c>
      <c r="H14185" s="25">
        <v>13.94679165</v>
      </c>
    </row>
    <row r="14186" spans="1:8">
      <c r="A14186" s="23">
        <v>14183</v>
      </c>
      <c r="B14186" s="23">
        <v>2500</v>
      </c>
      <c r="C14186" s="23">
        <v>0.8</v>
      </c>
      <c r="D14186" s="23">
        <v>50</v>
      </c>
      <c r="E14186" s="23">
        <v>10</v>
      </c>
      <c r="F14186" s="23">
        <v>60</v>
      </c>
      <c r="G14186" s="23">
        <v>100</v>
      </c>
      <c r="H14186" s="25">
        <v>13.142365460000001</v>
      </c>
    </row>
    <row r="14187" spans="1:8">
      <c r="A14187" s="23">
        <v>14184</v>
      </c>
      <c r="B14187" s="23">
        <v>2500</v>
      </c>
      <c r="C14187" s="23">
        <v>0.8</v>
      </c>
      <c r="D14187" s="23">
        <v>50</v>
      </c>
      <c r="E14187" s="23">
        <v>20</v>
      </c>
      <c r="F14187" s="23">
        <v>0</v>
      </c>
      <c r="G14187" s="23">
        <v>0</v>
      </c>
      <c r="H14187" s="25">
        <v>28.970596310000001</v>
      </c>
    </row>
    <row r="14188" spans="1:8">
      <c r="A14188" s="23">
        <v>14185</v>
      </c>
      <c r="B14188" s="23">
        <v>2500</v>
      </c>
      <c r="C14188" s="23">
        <v>0.8</v>
      </c>
      <c r="D14188" s="23">
        <v>50</v>
      </c>
      <c r="E14188" s="23">
        <v>20</v>
      </c>
      <c r="F14188" s="23">
        <v>0</v>
      </c>
      <c r="G14188" s="23">
        <v>5</v>
      </c>
      <c r="H14188" s="25">
        <v>26.701814649999999</v>
      </c>
    </row>
    <row r="14189" spans="1:8">
      <c r="A14189" s="23">
        <v>14186</v>
      </c>
      <c r="B14189" s="23">
        <v>2500</v>
      </c>
      <c r="C14189" s="23">
        <v>0.8</v>
      </c>
      <c r="D14189" s="23">
        <v>50</v>
      </c>
      <c r="E14189" s="23">
        <v>20</v>
      </c>
      <c r="F14189" s="23">
        <v>0</v>
      </c>
      <c r="G14189" s="23">
        <v>10</v>
      </c>
      <c r="H14189" s="25">
        <v>25.496171950000001</v>
      </c>
    </row>
    <row r="14190" spans="1:8">
      <c r="A14190" s="23">
        <v>14187</v>
      </c>
      <c r="B14190" s="23">
        <v>2500</v>
      </c>
      <c r="C14190" s="23">
        <v>0.8</v>
      </c>
      <c r="D14190" s="23">
        <v>50</v>
      </c>
      <c r="E14190" s="23">
        <v>20</v>
      </c>
      <c r="F14190" s="23">
        <v>0</v>
      </c>
      <c r="G14190" s="23">
        <v>40</v>
      </c>
      <c r="H14190" s="25">
        <v>22.803947449999999</v>
      </c>
    </row>
    <row r="14191" spans="1:8">
      <c r="A14191" s="23">
        <v>14188</v>
      </c>
      <c r="B14191" s="23">
        <v>2500</v>
      </c>
      <c r="C14191" s="23">
        <v>0.8</v>
      </c>
      <c r="D14191" s="23">
        <v>50</v>
      </c>
      <c r="E14191" s="23">
        <v>20</v>
      </c>
      <c r="F14191" s="23">
        <v>0</v>
      </c>
      <c r="G14191" s="23">
        <v>70</v>
      </c>
      <c r="H14191" s="25">
        <v>21.188901900000001</v>
      </c>
    </row>
    <row r="14192" spans="1:8">
      <c r="A14192" s="23">
        <v>14189</v>
      </c>
      <c r="B14192" s="23">
        <v>2500</v>
      </c>
      <c r="C14192" s="23">
        <v>0.8</v>
      </c>
      <c r="D14192" s="23">
        <v>50</v>
      </c>
      <c r="E14192" s="23">
        <v>20</v>
      </c>
      <c r="F14192" s="23">
        <v>0</v>
      </c>
      <c r="G14192" s="23">
        <v>100</v>
      </c>
      <c r="H14192" s="25">
        <v>19.865880969999999</v>
      </c>
    </row>
    <row r="14193" spans="1:8">
      <c r="A14193" s="23">
        <v>14190</v>
      </c>
      <c r="B14193" s="23">
        <v>2500</v>
      </c>
      <c r="C14193" s="23">
        <v>0.8</v>
      </c>
      <c r="D14193" s="23">
        <v>50</v>
      </c>
      <c r="E14193" s="23">
        <v>20</v>
      </c>
      <c r="F14193" s="23">
        <v>30</v>
      </c>
      <c r="G14193" s="23">
        <v>0</v>
      </c>
      <c r="H14193" s="25">
        <v>27.400930410000001</v>
      </c>
    </row>
    <row r="14194" spans="1:8">
      <c r="A14194" s="23">
        <v>14191</v>
      </c>
      <c r="B14194" s="23">
        <v>2500</v>
      </c>
      <c r="C14194" s="23">
        <v>0.8</v>
      </c>
      <c r="D14194" s="23">
        <v>50</v>
      </c>
      <c r="E14194" s="23">
        <v>20</v>
      </c>
      <c r="F14194" s="23">
        <v>30</v>
      </c>
      <c r="G14194" s="23">
        <v>5</v>
      </c>
      <c r="H14194" s="25">
        <v>25.164070129999999</v>
      </c>
    </row>
    <row r="14195" spans="1:8">
      <c r="A14195" s="23">
        <v>14192</v>
      </c>
      <c r="B14195" s="23">
        <v>2500</v>
      </c>
      <c r="C14195" s="23">
        <v>0.8</v>
      </c>
      <c r="D14195" s="23">
        <v>50</v>
      </c>
      <c r="E14195" s="23">
        <v>20</v>
      </c>
      <c r="F14195" s="23">
        <v>30</v>
      </c>
      <c r="G14195" s="23">
        <v>10</v>
      </c>
      <c r="H14195" s="25">
        <v>24.02026558</v>
      </c>
    </row>
    <row r="14196" spans="1:8">
      <c r="A14196" s="23">
        <v>14193</v>
      </c>
      <c r="B14196" s="23">
        <v>2500</v>
      </c>
      <c r="C14196" s="23">
        <v>0.8</v>
      </c>
      <c r="D14196" s="23">
        <v>50</v>
      </c>
      <c r="E14196" s="23">
        <v>20</v>
      </c>
      <c r="F14196" s="23">
        <v>30</v>
      </c>
      <c r="G14196" s="23">
        <v>40</v>
      </c>
      <c r="H14196" s="25">
        <v>21.418161390000002</v>
      </c>
    </row>
    <row r="14197" spans="1:8">
      <c r="A14197" s="23">
        <v>14194</v>
      </c>
      <c r="B14197" s="23">
        <v>2500</v>
      </c>
      <c r="C14197" s="23">
        <v>0.8</v>
      </c>
      <c r="D14197" s="23">
        <v>50</v>
      </c>
      <c r="E14197" s="23">
        <v>20</v>
      </c>
      <c r="F14197" s="23">
        <v>30</v>
      </c>
      <c r="G14197" s="23">
        <v>70</v>
      </c>
      <c r="H14197" s="25">
        <v>19.892032619999998</v>
      </c>
    </row>
    <row r="14198" spans="1:8">
      <c r="A14198" s="23">
        <v>14195</v>
      </c>
      <c r="B14198" s="23">
        <v>2500</v>
      </c>
      <c r="C14198" s="23">
        <v>0.8</v>
      </c>
      <c r="D14198" s="23">
        <v>50</v>
      </c>
      <c r="E14198" s="23">
        <v>20</v>
      </c>
      <c r="F14198" s="23">
        <v>30</v>
      </c>
      <c r="G14198" s="23">
        <v>100</v>
      </c>
      <c r="H14198" s="25">
        <v>18.61295509</v>
      </c>
    </row>
    <row r="14199" spans="1:8">
      <c r="A14199" s="23">
        <v>14196</v>
      </c>
      <c r="B14199" s="23">
        <v>2500</v>
      </c>
      <c r="C14199" s="23">
        <v>0.8</v>
      </c>
      <c r="D14199" s="23">
        <v>50</v>
      </c>
      <c r="E14199" s="23">
        <v>20</v>
      </c>
      <c r="F14199" s="23">
        <v>60</v>
      </c>
      <c r="G14199" s="23">
        <v>0</v>
      </c>
      <c r="H14199" s="25">
        <v>22.013233190000001</v>
      </c>
    </row>
    <row r="14200" spans="1:8">
      <c r="A14200" s="23">
        <v>14197</v>
      </c>
      <c r="B14200" s="23">
        <v>2500</v>
      </c>
      <c r="C14200" s="23">
        <v>0.8</v>
      </c>
      <c r="D14200" s="23">
        <v>50</v>
      </c>
      <c r="E14200" s="23">
        <v>20</v>
      </c>
      <c r="F14200" s="23">
        <v>60</v>
      </c>
      <c r="G14200" s="23">
        <v>5</v>
      </c>
      <c r="H14200" s="25">
        <v>19.65801239</v>
      </c>
    </row>
    <row r="14201" spans="1:8">
      <c r="A14201" s="23">
        <v>14198</v>
      </c>
      <c r="B14201" s="23">
        <v>2500</v>
      </c>
      <c r="C14201" s="23">
        <v>0.8</v>
      </c>
      <c r="D14201" s="23">
        <v>50</v>
      </c>
      <c r="E14201" s="23">
        <v>20</v>
      </c>
      <c r="F14201" s="23">
        <v>60</v>
      </c>
      <c r="G14201" s="23">
        <v>10</v>
      </c>
      <c r="H14201" s="25">
        <v>18.670558929999999</v>
      </c>
    </row>
    <row r="14202" spans="1:8">
      <c r="A14202" s="23">
        <v>14199</v>
      </c>
      <c r="B14202" s="23">
        <v>2500</v>
      </c>
      <c r="C14202" s="23">
        <v>0.8</v>
      </c>
      <c r="D14202" s="23">
        <v>50</v>
      </c>
      <c r="E14202" s="23">
        <v>20</v>
      </c>
      <c r="F14202" s="23">
        <v>60</v>
      </c>
      <c r="G14202" s="23">
        <v>40</v>
      </c>
      <c r="H14202" s="25">
        <v>16.56847763</v>
      </c>
    </row>
    <row r="14203" spans="1:8">
      <c r="A14203" s="23">
        <v>14200</v>
      </c>
      <c r="B14203" s="23">
        <v>2500</v>
      </c>
      <c r="C14203" s="23">
        <v>0.8</v>
      </c>
      <c r="D14203" s="23">
        <v>50</v>
      </c>
      <c r="E14203" s="23">
        <v>20</v>
      </c>
      <c r="F14203" s="23">
        <v>60</v>
      </c>
      <c r="G14203" s="23">
        <v>70</v>
      </c>
      <c r="H14203" s="25">
        <v>15.3541317</v>
      </c>
    </row>
    <row r="14204" spans="1:8">
      <c r="A14204" s="23">
        <v>14201</v>
      </c>
      <c r="B14204" s="23">
        <v>2500</v>
      </c>
      <c r="C14204" s="23">
        <v>0.8</v>
      </c>
      <c r="D14204" s="23">
        <v>50</v>
      </c>
      <c r="E14204" s="23">
        <v>20</v>
      </c>
      <c r="F14204" s="23">
        <v>60</v>
      </c>
      <c r="G14204" s="23">
        <v>100</v>
      </c>
      <c r="H14204" s="25">
        <v>14.383142469999999</v>
      </c>
    </row>
    <row r="14205" spans="1:8">
      <c r="A14205" s="23">
        <v>14202</v>
      </c>
      <c r="B14205" s="23">
        <v>2500</v>
      </c>
      <c r="C14205" s="23">
        <v>0.8</v>
      </c>
      <c r="D14205" s="23">
        <v>50</v>
      </c>
      <c r="E14205" s="23">
        <v>50</v>
      </c>
      <c r="F14205" s="23">
        <v>0</v>
      </c>
      <c r="G14205" s="23">
        <v>0</v>
      </c>
      <c r="H14205" s="25">
        <v>32.257839199999999</v>
      </c>
    </row>
    <row r="14206" spans="1:8">
      <c r="A14206" s="23">
        <v>14203</v>
      </c>
      <c r="B14206" s="23">
        <v>2500</v>
      </c>
      <c r="C14206" s="23">
        <v>0.8</v>
      </c>
      <c r="D14206" s="23">
        <v>50</v>
      </c>
      <c r="E14206" s="23">
        <v>50</v>
      </c>
      <c r="F14206" s="23">
        <v>0</v>
      </c>
      <c r="G14206" s="23">
        <v>5</v>
      </c>
      <c r="H14206" s="25">
        <v>29.53389168</v>
      </c>
    </row>
    <row r="14207" spans="1:8">
      <c r="A14207" s="23">
        <v>14204</v>
      </c>
      <c r="B14207" s="23">
        <v>2500</v>
      </c>
      <c r="C14207" s="23">
        <v>0.8</v>
      </c>
      <c r="D14207" s="23">
        <v>50</v>
      </c>
      <c r="E14207" s="23">
        <v>50</v>
      </c>
      <c r="F14207" s="23">
        <v>0</v>
      </c>
      <c r="G14207" s="23">
        <v>10</v>
      </c>
      <c r="H14207" s="25">
        <v>28.061422350000001</v>
      </c>
    </row>
    <row r="14208" spans="1:8">
      <c r="A14208" s="23">
        <v>14205</v>
      </c>
      <c r="B14208" s="23">
        <v>2500</v>
      </c>
      <c r="C14208" s="23">
        <v>0.8</v>
      </c>
      <c r="D14208" s="23">
        <v>50</v>
      </c>
      <c r="E14208" s="23">
        <v>50</v>
      </c>
      <c r="F14208" s="23">
        <v>0</v>
      </c>
      <c r="G14208" s="23">
        <v>40</v>
      </c>
      <c r="H14208" s="25">
        <v>24.82130051</v>
      </c>
    </row>
    <row r="14209" spans="1:8">
      <c r="A14209" s="23">
        <v>14206</v>
      </c>
      <c r="B14209" s="23">
        <v>2500</v>
      </c>
      <c r="C14209" s="23">
        <v>0.8</v>
      </c>
      <c r="D14209" s="23">
        <v>50</v>
      </c>
      <c r="E14209" s="23">
        <v>50</v>
      </c>
      <c r="F14209" s="23">
        <v>0</v>
      </c>
      <c r="G14209" s="23">
        <v>70</v>
      </c>
      <c r="H14209" s="25">
        <v>22.88820458</v>
      </c>
    </row>
    <row r="14210" spans="1:8">
      <c r="A14210" s="23">
        <v>14207</v>
      </c>
      <c r="B14210" s="23">
        <v>2500</v>
      </c>
      <c r="C14210" s="23">
        <v>0.8</v>
      </c>
      <c r="D14210" s="23">
        <v>50</v>
      </c>
      <c r="E14210" s="23">
        <v>50</v>
      </c>
      <c r="F14210" s="23">
        <v>0</v>
      </c>
      <c r="G14210" s="23">
        <v>100</v>
      </c>
      <c r="H14210" s="25">
        <v>21.275465010000001</v>
      </c>
    </row>
    <row r="14211" spans="1:8">
      <c r="A14211" s="23">
        <v>14208</v>
      </c>
      <c r="B14211" s="23">
        <v>2500</v>
      </c>
      <c r="C14211" s="23">
        <v>0.8</v>
      </c>
      <c r="D14211" s="23">
        <v>50</v>
      </c>
      <c r="E14211" s="23">
        <v>50</v>
      </c>
      <c r="F14211" s="23">
        <v>30</v>
      </c>
      <c r="G14211" s="23">
        <v>0</v>
      </c>
      <c r="H14211" s="25">
        <v>30.287420269999998</v>
      </c>
    </row>
    <row r="14212" spans="1:8">
      <c r="A14212" s="23">
        <v>14209</v>
      </c>
      <c r="B14212" s="23">
        <v>2500</v>
      </c>
      <c r="C14212" s="23">
        <v>0.8</v>
      </c>
      <c r="D14212" s="23">
        <v>50</v>
      </c>
      <c r="E14212" s="23">
        <v>50</v>
      </c>
      <c r="F14212" s="23">
        <v>30</v>
      </c>
      <c r="G14212" s="23">
        <v>5</v>
      </c>
      <c r="H14212" s="25">
        <v>27.609436039999999</v>
      </c>
    </row>
    <row r="14213" spans="1:8">
      <c r="A14213" s="23">
        <v>14210</v>
      </c>
      <c r="B14213" s="23">
        <v>2500</v>
      </c>
      <c r="C14213" s="23">
        <v>0.8</v>
      </c>
      <c r="D14213" s="23">
        <v>50</v>
      </c>
      <c r="E14213" s="23">
        <v>50</v>
      </c>
      <c r="F14213" s="23">
        <v>30</v>
      </c>
      <c r="G14213" s="23">
        <v>10</v>
      </c>
      <c r="H14213" s="25">
        <v>26.24326134</v>
      </c>
    </row>
    <row r="14214" spans="1:8">
      <c r="A14214" s="23">
        <v>14211</v>
      </c>
      <c r="B14214" s="23">
        <v>2500</v>
      </c>
      <c r="C14214" s="23">
        <v>0.8</v>
      </c>
      <c r="D14214" s="23">
        <v>50</v>
      </c>
      <c r="E14214" s="23">
        <v>50</v>
      </c>
      <c r="F14214" s="23">
        <v>30</v>
      </c>
      <c r="G14214" s="23">
        <v>40</v>
      </c>
      <c r="H14214" s="25">
        <v>23.183937069999999</v>
      </c>
    </row>
    <row r="14215" spans="1:8">
      <c r="A14215" s="23">
        <v>14212</v>
      </c>
      <c r="B14215" s="23">
        <v>2500</v>
      </c>
      <c r="C14215" s="23">
        <v>0.8</v>
      </c>
      <c r="D14215" s="23">
        <v>50</v>
      </c>
      <c r="E14215" s="23">
        <v>50</v>
      </c>
      <c r="F14215" s="23">
        <v>30</v>
      </c>
      <c r="G14215" s="23">
        <v>70</v>
      </c>
      <c r="H14215" s="25">
        <v>21.322887420000001</v>
      </c>
    </row>
    <row r="14216" spans="1:8">
      <c r="A14216" s="23">
        <v>14213</v>
      </c>
      <c r="B14216" s="23">
        <v>2500</v>
      </c>
      <c r="C14216" s="23">
        <v>0.8</v>
      </c>
      <c r="D14216" s="23">
        <v>50</v>
      </c>
      <c r="E14216" s="23">
        <v>50</v>
      </c>
      <c r="F14216" s="23">
        <v>30</v>
      </c>
      <c r="G14216" s="23">
        <v>100</v>
      </c>
      <c r="H14216" s="25">
        <v>19.828357700000002</v>
      </c>
    </row>
    <row r="14217" spans="1:8">
      <c r="A14217" s="23">
        <v>14214</v>
      </c>
      <c r="B14217" s="23">
        <v>2500</v>
      </c>
      <c r="C14217" s="23">
        <v>0.8</v>
      </c>
      <c r="D14217" s="23">
        <v>50</v>
      </c>
      <c r="E14217" s="23">
        <v>50</v>
      </c>
      <c r="F14217" s="23">
        <v>60</v>
      </c>
      <c r="G14217" s="23">
        <v>0</v>
      </c>
      <c r="H14217" s="25">
        <v>23.795476910000001</v>
      </c>
    </row>
    <row r="14218" spans="1:8">
      <c r="A14218" s="23">
        <v>14215</v>
      </c>
      <c r="B14218" s="23">
        <v>2500</v>
      </c>
      <c r="C14218" s="23">
        <v>0.8</v>
      </c>
      <c r="D14218" s="23">
        <v>50</v>
      </c>
      <c r="E14218" s="23">
        <v>50</v>
      </c>
      <c r="F14218" s="23">
        <v>60</v>
      </c>
      <c r="G14218" s="23">
        <v>5</v>
      </c>
      <c r="H14218" s="25">
        <v>21.052881240000001</v>
      </c>
    </row>
    <row r="14219" spans="1:8">
      <c r="A14219" s="23">
        <v>14216</v>
      </c>
      <c r="B14219" s="23">
        <v>2500</v>
      </c>
      <c r="C14219" s="23">
        <v>0.8</v>
      </c>
      <c r="D14219" s="23">
        <v>50</v>
      </c>
      <c r="E14219" s="23">
        <v>50</v>
      </c>
      <c r="F14219" s="23">
        <v>60</v>
      </c>
      <c r="G14219" s="23">
        <v>10</v>
      </c>
      <c r="H14219" s="25">
        <v>19.94181442</v>
      </c>
    </row>
    <row r="14220" spans="1:8">
      <c r="A14220" s="23">
        <v>14217</v>
      </c>
      <c r="B14220" s="23">
        <v>2500</v>
      </c>
      <c r="C14220" s="23">
        <v>0.8</v>
      </c>
      <c r="D14220" s="23">
        <v>50</v>
      </c>
      <c r="E14220" s="23">
        <v>50</v>
      </c>
      <c r="F14220" s="23">
        <v>60</v>
      </c>
      <c r="G14220" s="23">
        <v>40</v>
      </c>
      <c r="H14220" s="25">
        <v>17.590576169999999</v>
      </c>
    </row>
    <row r="14221" spans="1:8">
      <c r="A14221" s="23">
        <v>14218</v>
      </c>
      <c r="B14221" s="23">
        <v>2500</v>
      </c>
      <c r="C14221" s="23">
        <v>0.8</v>
      </c>
      <c r="D14221" s="23">
        <v>50</v>
      </c>
      <c r="E14221" s="23">
        <v>50</v>
      </c>
      <c r="F14221" s="23">
        <v>60</v>
      </c>
      <c r="G14221" s="23">
        <v>70</v>
      </c>
      <c r="H14221" s="25">
        <v>16.242656709999999</v>
      </c>
    </row>
    <row r="14222" spans="1:8">
      <c r="A14222" s="23">
        <v>14219</v>
      </c>
      <c r="B14222" s="23">
        <v>2500</v>
      </c>
      <c r="C14222" s="23">
        <v>0.8</v>
      </c>
      <c r="D14222" s="23">
        <v>50</v>
      </c>
      <c r="E14222" s="23">
        <v>50</v>
      </c>
      <c r="F14222" s="23">
        <v>60</v>
      </c>
      <c r="G14222" s="23">
        <v>100</v>
      </c>
      <c r="H14222" s="25">
        <v>15.071663859999999</v>
      </c>
    </row>
    <row r="14223" spans="1:8">
      <c r="A14223" s="23">
        <v>14220</v>
      </c>
      <c r="B14223" s="23">
        <v>2500</v>
      </c>
      <c r="C14223" s="23">
        <v>0.8</v>
      </c>
      <c r="D14223" s="23">
        <v>100</v>
      </c>
      <c r="E14223" s="23">
        <v>1</v>
      </c>
      <c r="F14223" s="23">
        <v>0</v>
      </c>
      <c r="G14223" s="23">
        <v>0</v>
      </c>
      <c r="H14223" s="25">
        <v>7.2230100630000003</v>
      </c>
    </row>
    <row r="14224" spans="1:8">
      <c r="A14224" s="23">
        <v>14221</v>
      </c>
      <c r="B14224" s="23">
        <v>2500</v>
      </c>
      <c r="C14224" s="23">
        <v>0.8</v>
      </c>
      <c r="D14224" s="23">
        <v>100</v>
      </c>
      <c r="E14224" s="23">
        <v>1</v>
      </c>
      <c r="F14224" s="23">
        <v>0</v>
      </c>
      <c r="G14224" s="23">
        <v>5</v>
      </c>
      <c r="H14224" s="25">
        <v>6.7640314100000003</v>
      </c>
    </row>
    <row r="14225" spans="1:8">
      <c r="A14225" s="23">
        <v>14222</v>
      </c>
      <c r="B14225" s="23">
        <v>2500</v>
      </c>
      <c r="C14225" s="23">
        <v>0.8</v>
      </c>
      <c r="D14225" s="23">
        <v>100</v>
      </c>
      <c r="E14225" s="23">
        <v>1</v>
      </c>
      <c r="F14225" s="23">
        <v>0</v>
      </c>
      <c r="G14225" s="23">
        <v>10</v>
      </c>
      <c r="H14225" s="25">
        <v>6.7197551730000002</v>
      </c>
    </row>
    <row r="14226" spans="1:8">
      <c r="A14226" s="23">
        <v>14223</v>
      </c>
      <c r="B14226" s="23">
        <v>2500</v>
      </c>
      <c r="C14226" s="23">
        <v>0.8</v>
      </c>
      <c r="D14226" s="23">
        <v>100</v>
      </c>
      <c r="E14226" s="23">
        <v>1</v>
      </c>
      <c r="F14226" s="23">
        <v>0</v>
      </c>
      <c r="G14226" s="23">
        <v>40</v>
      </c>
      <c r="H14226" s="25">
        <v>6.6292686459999999</v>
      </c>
    </row>
    <row r="14227" spans="1:8">
      <c r="A14227" s="23">
        <v>14224</v>
      </c>
      <c r="B14227" s="23">
        <v>2500</v>
      </c>
      <c r="C14227" s="23">
        <v>0.8</v>
      </c>
      <c r="D14227" s="23">
        <v>100</v>
      </c>
      <c r="E14227" s="23">
        <v>1</v>
      </c>
      <c r="F14227" s="23">
        <v>0</v>
      </c>
      <c r="G14227" s="23">
        <v>70</v>
      </c>
      <c r="H14227" s="25">
        <v>6.5672764780000001</v>
      </c>
    </row>
    <row r="14228" spans="1:8">
      <c r="A14228" s="23">
        <v>14225</v>
      </c>
      <c r="B14228" s="23">
        <v>2500</v>
      </c>
      <c r="C14228" s="23">
        <v>0.8</v>
      </c>
      <c r="D14228" s="23">
        <v>100</v>
      </c>
      <c r="E14228" s="23">
        <v>1</v>
      </c>
      <c r="F14228" s="23">
        <v>0</v>
      </c>
      <c r="G14228" s="23">
        <v>100</v>
      </c>
      <c r="H14228" s="25">
        <v>6.5092344280000001</v>
      </c>
    </row>
    <row r="14229" spans="1:8">
      <c r="A14229" s="23">
        <v>14226</v>
      </c>
      <c r="B14229" s="23">
        <v>2500</v>
      </c>
      <c r="C14229" s="23">
        <v>0.8</v>
      </c>
      <c r="D14229" s="23">
        <v>100</v>
      </c>
      <c r="E14229" s="23">
        <v>1</v>
      </c>
      <c r="F14229" s="23">
        <v>30</v>
      </c>
      <c r="G14229" s="23">
        <v>0</v>
      </c>
      <c r="H14229" s="25">
        <v>7.1914043430000003</v>
      </c>
    </row>
    <row r="14230" spans="1:8">
      <c r="A14230" s="23">
        <v>14227</v>
      </c>
      <c r="B14230" s="23">
        <v>2500</v>
      </c>
      <c r="C14230" s="23">
        <v>0.8</v>
      </c>
      <c r="D14230" s="23">
        <v>100</v>
      </c>
      <c r="E14230" s="23">
        <v>1</v>
      </c>
      <c r="F14230" s="23">
        <v>30</v>
      </c>
      <c r="G14230" s="23">
        <v>5</v>
      </c>
      <c r="H14230" s="25">
        <v>6.7106685639999997</v>
      </c>
    </row>
    <row r="14231" spans="1:8">
      <c r="A14231" s="23">
        <v>14228</v>
      </c>
      <c r="B14231" s="23">
        <v>2500</v>
      </c>
      <c r="C14231" s="23">
        <v>0.8</v>
      </c>
      <c r="D14231" s="23">
        <v>100</v>
      </c>
      <c r="E14231" s="23">
        <v>1</v>
      </c>
      <c r="F14231" s="23">
        <v>30</v>
      </c>
      <c r="G14231" s="23">
        <v>10</v>
      </c>
      <c r="H14231" s="25">
        <v>6.6581096649999996</v>
      </c>
    </row>
    <row r="14232" spans="1:8">
      <c r="A14232" s="23">
        <v>14229</v>
      </c>
      <c r="B14232" s="23">
        <v>2500</v>
      </c>
      <c r="C14232" s="23">
        <v>0.8</v>
      </c>
      <c r="D14232" s="23">
        <v>100</v>
      </c>
      <c r="E14232" s="23">
        <v>1</v>
      </c>
      <c r="F14232" s="23">
        <v>30</v>
      </c>
      <c r="G14232" s="23">
        <v>40</v>
      </c>
      <c r="H14232" s="25">
        <v>6.5587015150000001</v>
      </c>
    </row>
    <row r="14233" spans="1:8">
      <c r="A14233" s="23">
        <v>14230</v>
      </c>
      <c r="B14233" s="23">
        <v>2500</v>
      </c>
      <c r="C14233" s="23">
        <v>0.8</v>
      </c>
      <c r="D14233" s="23">
        <v>100</v>
      </c>
      <c r="E14233" s="23">
        <v>1</v>
      </c>
      <c r="F14233" s="23">
        <v>30</v>
      </c>
      <c r="G14233" s="23">
        <v>70</v>
      </c>
      <c r="H14233" s="25">
        <v>6.4899768829999998</v>
      </c>
    </row>
    <row r="14234" spans="1:8">
      <c r="A14234" s="23">
        <v>14231</v>
      </c>
      <c r="B14234" s="23">
        <v>2500</v>
      </c>
      <c r="C14234" s="23">
        <v>0.8</v>
      </c>
      <c r="D14234" s="23">
        <v>100</v>
      </c>
      <c r="E14234" s="23">
        <v>1</v>
      </c>
      <c r="F14234" s="23">
        <v>30</v>
      </c>
      <c r="G14234" s="23">
        <v>100</v>
      </c>
      <c r="H14234" s="25">
        <v>6.4265279770000001</v>
      </c>
    </row>
    <row r="14235" spans="1:8">
      <c r="A14235" s="23">
        <v>14232</v>
      </c>
      <c r="B14235" s="23">
        <v>2500</v>
      </c>
      <c r="C14235" s="23">
        <v>0.8</v>
      </c>
      <c r="D14235" s="23">
        <v>100</v>
      </c>
      <c r="E14235" s="23">
        <v>1</v>
      </c>
      <c r="F14235" s="23">
        <v>60</v>
      </c>
      <c r="G14235" s="23">
        <v>0</v>
      </c>
      <c r="H14235" s="25">
        <v>7.0025281909999997</v>
      </c>
    </row>
    <row r="14236" spans="1:8">
      <c r="A14236" s="23">
        <v>14233</v>
      </c>
      <c r="B14236" s="23">
        <v>2500</v>
      </c>
      <c r="C14236" s="23">
        <v>0.8</v>
      </c>
      <c r="D14236" s="23">
        <v>100</v>
      </c>
      <c r="E14236" s="23">
        <v>1</v>
      </c>
      <c r="F14236" s="23">
        <v>60</v>
      </c>
      <c r="G14236" s="23">
        <v>5</v>
      </c>
      <c r="H14236" s="25">
        <v>6.4418592449999998</v>
      </c>
    </row>
    <row r="14237" spans="1:8">
      <c r="A14237" s="23">
        <v>14234</v>
      </c>
      <c r="B14237" s="23">
        <v>2500</v>
      </c>
      <c r="C14237" s="23">
        <v>0.8</v>
      </c>
      <c r="D14237" s="23">
        <v>100</v>
      </c>
      <c r="E14237" s="23">
        <v>1</v>
      </c>
      <c r="F14237" s="23">
        <v>60</v>
      </c>
      <c r="G14237" s="23">
        <v>10</v>
      </c>
      <c r="H14237" s="25">
        <v>6.3688778880000001</v>
      </c>
    </row>
    <row r="14238" spans="1:8">
      <c r="A14238" s="23">
        <v>14235</v>
      </c>
      <c r="B14238" s="23">
        <v>2500</v>
      </c>
      <c r="C14238" s="23">
        <v>0.8</v>
      </c>
      <c r="D14238" s="23">
        <v>100</v>
      </c>
      <c r="E14238" s="23">
        <v>1</v>
      </c>
      <c r="F14238" s="23">
        <v>60</v>
      </c>
      <c r="G14238" s="23">
        <v>40</v>
      </c>
      <c r="H14238" s="25">
        <v>6.2157764430000002</v>
      </c>
    </row>
    <row r="14239" spans="1:8">
      <c r="A14239" s="23">
        <v>14236</v>
      </c>
      <c r="B14239" s="23">
        <v>2500</v>
      </c>
      <c r="C14239" s="23">
        <v>0.8</v>
      </c>
      <c r="D14239" s="23">
        <v>100</v>
      </c>
      <c r="E14239" s="23">
        <v>1</v>
      </c>
      <c r="F14239" s="23">
        <v>60</v>
      </c>
      <c r="G14239" s="23">
        <v>70</v>
      </c>
      <c r="H14239" s="25">
        <v>6.1053647990000002</v>
      </c>
    </row>
    <row r="14240" spans="1:8">
      <c r="A14240" s="23">
        <v>14237</v>
      </c>
      <c r="B14240" s="23">
        <v>2500</v>
      </c>
      <c r="C14240" s="23">
        <v>0.8</v>
      </c>
      <c r="D14240" s="23">
        <v>100</v>
      </c>
      <c r="E14240" s="23">
        <v>1</v>
      </c>
      <c r="F14240" s="23">
        <v>60</v>
      </c>
      <c r="G14240" s="23">
        <v>100</v>
      </c>
      <c r="H14240" s="25">
        <v>6.0081601139999998</v>
      </c>
    </row>
    <row r="14241" spans="1:8">
      <c r="A14241" s="23">
        <v>14238</v>
      </c>
      <c r="B14241" s="23">
        <v>2500</v>
      </c>
      <c r="C14241" s="23">
        <v>0.8</v>
      </c>
      <c r="D14241" s="23">
        <v>100</v>
      </c>
      <c r="E14241" s="23">
        <v>5</v>
      </c>
      <c r="F14241" s="23">
        <v>0</v>
      </c>
      <c r="G14241" s="23">
        <v>0</v>
      </c>
      <c r="H14241" s="25">
        <v>23.187906269999999</v>
      </c>
    </row>
    <row r="14242" spans="1:8">
      <c r="A14242" s="23">
        <v>14239</v>
      </c>
      <c r="B14242" s="23">
        <v>2500</v>
      </c>
      <c r="C14242" s="23">
        <v>0.8</v>
      </c>
      <c r="D14242" s="23">
        <v>100</v>
      </c>
      <c r="E14242" s="23">
        <v>5</v>
      </c>
      <c r="F14242" s="23">
        <v>0</v>
      </c>
      <c r="G14242" s="23">
        <v>5</v>
      </c>
      <c r="H14242" s="25">
        <v>21.703090670000002</v>
      </c>
    </row>
    <row r="14243" spans="1:8">
      <c r="A14243" s="23">
        <v>14240</v>
      </c>
      <c r="B14243" s="23">
        <v>2500</v>
      </c>
      <c r="C14243" s="23">
        <v>0.8</v>
      </c>
      <c r="D14243" s="23">
        <v>100</v>
      </c>
      <c r="E14243" s="23">
        <v>5</v>
      </c>
      <c r="F14243" s="23">
        <v>0</v>
      </c>
      <c r="G14243" s="23">
        <v>10</v>
      </c>
      <c r="H14243" s="25">
        <v>20.936845779999999</v>
      </c>
    </row>
    <row r="14244" spans="1:8">
      <c r="A14244" s="23">
        <v>14241</v>
      </c>
      <c r="B14244" s="23">
        <v>2500</v>
      </c>
      <c r="C14244" s="23">
        <v>0.8</v>
      </c>
      <c r="D14244" s="23">
        <v>100</v>
      </c>
      <c r="E14244" s="23">
        <v>5</v>
      </c>
      <c r="F14244" s="23">
        <v>0</v>
      </c>
      <c r="G14244" s="23">
        <v>40</v>
      </c>
      <c r="H14244" s="25">
        <v>19.213142399999999</v>
      </c>
    </row>
    <row r="14245" spans="1:8">
      <c r="A14245" s="23">
        <v>14242</v>
      </c>
      <c r="B14245" s="23">
        <v>2500</v>
      </c>
      <c r="C14245" s="23">
        <v>0.8</v>
      </c>
      <c r="D14245" s="23">
        <v>100</v>
      </c>
      <c r="E14245" s="23">
        <v>5</v>
      </c>
      <c r="F14245" s="23">
        <v>0</v>
      </c>
      <c r="G14245" s="23">
        <v>70</v>
      </c>
      <c r="H14245" s="25">
        <v>18.126029970000001</v>
      </c>
    </row>
    <row r="14246" spans="1:8">
      <c r="A14246" s="23">
        <v>14243</v>
      </c>
      <c r="B14246" s="23">
        <v>2500</v>
      </c>
      <c r="C14246" s="23">
        <v>0.8</v>
      </c>
      <c r="D14246" s="23">
        <v>100</v>
      </c>
      <c r="E14246" s="23">
        <v>5</v>
      </c>
      <c r="F14246" s="23">
        <v>0</v>
      </c>
      <c r="G14246" s="23">
        <v>100</v>
      </c>
      <c r="H14246" s="25">
        <v>17.20537186</v>
      </c>
    </row>
    <row r="14247" spans="1:8">
      <c r="A14247" s="23">
        <v>14244</v>
      </c>
      <c r="B14247" s="23">
        <v>2500</v>
      </c>
      <c r="C14247" s="23">
        <v>0.8</v>
      </c>
      <c r="D14247" s="23">
        <v>100</v>
      </c>
      <c r="E14247" s="23">
        <v>5</v>
      </c>
      <c r="F14247" s="23">
        <v>30</v>
      </c>
      <c r="G14247" s="23">
        <v>0</v>
      </c>
      <c r="H14247" s="25">
        <v>22.273338320000001</v>
      </c>
    </row>
    <row r="14248" spans="1:8">
      <c r="A14248" s="23">
        <v>14245</v>
      </c>
      <c r="B14248" s="23">
        <v>2500</v>
      </c>
      <c r="C14248" s="23">
        <v>0.8</v>
      </c>
      <c r="D14248" s="23">
        <v>100</v>
      </c>
      <c r="E14248" s="23">
        <v>5</v>
      </c>
      <c r="F14248" s="23">
        <v>30</v>
      </c>
      <c r="G14248" s="23">
        <v>5</v>
      </c>
      <c r="H14248" s="25">
        <v>20.763237</v>
      </c>
    </row>
    <row r="14249" spans="1:8">
      <c r="A14249" s="23">
        <v>14246</v>
      </c>
      <c r="B14249" s="23">
        <v>2500</v>
      </c>
      <c r="C14249" s="23">
        <v>0.8</v>
      </c>
      <c r="D14249" s="23">
        <v>100</v>
      </c>
      <c r="E14249" s="23">
        <v>5</v>
      </c>
      <c r="F14249" s="23">
        <v>30</v>
      </c>
      <c r="G14249" s="23">
        <v>10</v>
      </c>
      <c r="H14249" s="25">
        <v>19.977733610000001</v>
      </c>
    </row>
    <row r="14250" spans="1:8">
      <c r="A14250" s="23">
        <v>14247</v>
      </c>
      <c r="B14250" s="23">
        <v>2500</v>
      </c>
      <c r="C14250" s="23">
        <v>0.8</v>
      </c>
      <c r="D14250" s="23">
        <v>100</v>
      </c>
      <c r="E14250" s="23">
        <v>5</v>
      </c>
      <c r="F14250" s="23">
        <v>30</v>
      </c>
      <c r="G14250" s="23">
        <v>40</v>
      </c>
      <c r="H14250" s="25">
        <v>18.2672329</v>
      </c>
    </row>
    <row r="14251" spans="1:8">
      <c r="A14251" s="23">
        <v>14248</v>
      </c>
      <c r="B14251" s="23">
        <v>2500</v>
      </c>
      <c r="C14251" s="23">
        <v>0.8</v>
      </c>
      <c r="D14251" s="23">
        <v>100</v>
      </c>
      <c r="E14251" s="23">
        <v>5</v>
      </c>
      <c r="F14251" s="23">
        <v>30</v>
      </c>
      <c r="G14251" s="23">
        <v>70</v>
      </c>
      <c r="H14251" s="25">
        <v>17.201971050000001</v>
      </c>
    </row>
    <row r="14252" spans="1:8">
      <c r="A14252" s="23">
        <v>14249</v>
      </c>
      <c r="B14252" s="23">
        <v>2500</v>
      </c>
      <c r="C14252" s="23">
        <v>0.8</v>
      </c>
      <c r="D14252" s="23">
        <v>100</v>
      </c>
      <c r="E14252" s="23">
        <v>5</v>
      </c>
      <c r="F14252" s="23">
        <v>30</v>
      </c>
      <c r="G14252" s="23">
        <v>100</v>
      </c>
      <c r="H14252" s="25">
        <v>16.290941239999999</v>
      </c>
    </row>
    <row r="14253" spans="1:8">
      <c r="A14253" s="23">
        <v>14250</v>
      </c>
      <c r="B14253" s="23">
        <v>2500</v>
      </c>
      <c r="C14253" s="23">
        <v>0.8</v>
      </c>
      <c r="D14253" s="23">
        <v>100</v>
      </c>
      <c r="E14253" s="23">
        <v>5</v>
      </c>
      <c r="F14253" s="23">
        <v>60</v>
      </c>
      <c r="G14253" s="23">
        <v>0</v>
      </c>
      <c r="H14253" s="25">
        <v>18.833982469999999</v>
      </c>
    </row>
    <row r="14254" spans="1:8">
      <c r="A14254" s="23">
        <v>14251</v>
      </c>
      <c r="B14254" s="23">
        <v>2500</v>
      </c>
      <c r="C14254" s="23">
        <v>0.8</v>
      </c>
      <c r="D14254" s="23">
        <v>100</v>
      </c>
      <c r="E14254" s="23">
        <v>5</v>
      </c>
      <c r="F14254" s="23">
        <v>60</v>
      </c>
      <c r="G14254" s="23">
        <v>5</v>
      </c>
      <c r="H14254" s="25">
        <v>17.009712220000001</v>
      </c>
    </row>
    <row r="14255" spans="1:8">
      <c r="A14255" s="23">
        <v>14252</v>
      </c>
      <c r="B14255" s="23">
        <v>2500</v>
      </c>
      <c r="C14255" s="23">
        <v>0.8</v>
      </c>
      <c r="D14255" s="23">
        <v>100</v>
      </c>
      <c r="E14255" s="23">
        <v>5</v>
      </c>
      <c r="F14255" s="23">
        <v>60</v>
      </c>
      <c r="G14255" s="23">
        <v>10</v>
      </c>
      <c r="H14255" s="25">
        <v>16.25943947</v>
      </c>
    </row>
    <row r="14256" spans="1:8">
      <c r="A14256" s="23">
        <v>14253</v>
      </c>
      <c r="B14256" s="23">
        <v>2500</v>
      </c>
      <c r="C14256" s="23">
        <v>0.8</v>
      </c>
      <c r="D14256" s="23">
        <v>100</v>
      </c>
      <c r="E14256" s="23">
        <v>5</v>
      </c>
      <c r="F14256" s="23">
        <v>60</v>
      </c>
      <c r="G14256" s="23">
        <v>40</v>
      </c>
      <c r="H14256" s="25">
        <v>14.7259779</v>
      </c>
    </row>
    <row r="14257" spans="1:8">
      <c r="A14257" s="23">
        <v>14254</v>
      </c>
      <c r="B14257" s="23">
        <v>2500</v>
      </c>
      <c r="C14257" s="23">
        <v>0.8</v>
      </c>
      <c r="D14257" s="23">
        <v>100</v>
      </c>
      <c r="E14257" s="23">
        <v>5</v>
      </c>
      <c r="F14257" s="23">
        <v>60</v>
      </c>
      <c r="G14257" s="23">
        <v>70</v>
      </c>
      <c r="H14257" s="25">
        <v>13.77140808</v>
      </c>
    </row>
    <row r="14258" spans="1:8">
      <c r="A14258" s="23">
        <v>14255</v>
      </c>
      <c r="B14258" s="23">
        <v>2500</v>
      </c>
      <c r="C14258" s="23">
        <v>0.8</v>
      </c>
      <c r="D14258" s="23">
        <v>100</v>
      </c>
      <c r="E14258" s="23">
        <v>5</v>
      </c>
      <c r="F14258" s="23">
        <v>60</v>
      </c>
      <c r="G14258" s="23">
        <v>100</v>
      </c>
      <c r="H14258" s="25">
        <v>13.00832462</v>
      </c>
    </row>
    <row r="14259" spans="1:8">
      <c r="A14259" s="23">
        <v>14256</v>
      </c>
      <c r="B14259" s="23">
        <v>2500</v>
      </c>
      <c r="C14259" s="23">
        <v>0.8</v>
      </c>
      <c r="D14259" s="23">
        <v>100</v>
      </c>
      <c r="E14259" s="23">
        <v>10</v>
      </c>
      <c r="F14259" s="23">
        <v>0</v>
      </c>
      <c r="G14259" s="23">
        <v>0</v>
      </c>
      <c r="H14259" s="25">
        <v>28.614410400000001</v>
      </c>
    </row>
    <row r="14260" spans="1:8">
      <c r="A14260" s="23">
        <v>14257</v>
      </c>
      <c r="B14260" s="23">
        <v>2500</v>
      </c>
      <c r="C14260" s="23">
        <v>0.8</v>
      </c>
      <c r="D14260" s="23">
        <v>100</v>
      </c>
      <c r="E14260" s="23">
        <v>10</v>
      </c>
      <c r="F14260" s="23">
        <v>0</v>
      </c>
      <c r="G14260" s="23">
        <v>5</v>
      </c>
      <c r="H14260" s="25">
        <v>26.42920685</v>
      </c>
    </row>
    <row r="14261" spans="1:8">
      <c r="A14261" s="23">
        <v>14258</v>
      </c>
      <c r="B14261" s="23">
        <v>2500</v>
      </c>
      <c r="C14261" s="23">
        <v>0.8</v>
      </c>
      <c r="D14261" s="23">
        <v>100</v>
      </c>
      <c r="E14261" s="23">
        <v>10</v>
      </c>
      <c r="F14261" s="23">
        <v>0</v>
      </c>
      <c r="G14261" s="23">
        <v>10</v>
      </c>
      <c r="H14261" s="25">
        <v>25.266782760000002</v>
      </c>
    </row>
    <row r="14262" spans="1:8">
      <c r="A14262" s="23">
        <v>14259</v>
      </c>
      <c r="B14262" s="23">
        <v>2500</v>
      </c>
      <c r="C14262" s="23">
        <v>0.8</v>
      </c>
      <c r="D14262" s="23">
        <v>100</v>
      </c>
      <c r="E14262" s="23">
        <v>10</v>
      </c>
      <c r="F14262" s="23">
        <v>0</v>
      </c>
      <c r="G14262" s="23">
        <v>40</v>
      </c>
      <c r="H14262" s="25">
        <v>22.631374359999999</v>
      </c>
    </row>
    <row r="14263" spans="1:8">
      <c r="A14263" s="23">
        <v>14260</v>
      </c>
      <c r="B14263" s="23">
        <v>2500</v>
      </c>
      <c r="C14263" s="23">
        <v>0.8</v>
      </c>
      <c r="D14263" s="23">
        <v>100</v>
      </c>
      <c r="E14263" s="23">
        <v>10</v>
      </c>
      <c r="F14263" s="23">
        <v>0</v>
      </c>
      <c r="G14263" s="23">
        <v>70</v>
      </c>
      <c r="H14263" s="25">
        <v>21.074937819999999</v>
      </c>
    </row>
    <row r="14264" spans="1:8">
      <c r="A14264" s="23">
        <v>14261</v>
      </c>
      <c r="B14264" s="23">
        <v>2500</v>
      </c>
      <c r="C14264" s="23">
        <v>0.8</v>
      </c>
      <c r="D14264" s="23">
        <v>100</v>
      </c>
      <c r="E14264" s="23">
        <v>10</v>
      </c>
      <c r="F14264" s="23">
        <v>0</v>
      </c>
      <c r="G14264" s="23">
        <v>100</v>
      </c>
      <c r="H14264" s="25">
        <v>19.739900590000001</v>
      </c>
    </row>
    <row r="14265" spans="1:8">
      <c r="A14265" s="23">
        <v>14262</v>
      </c>
      <c r="B14265" s="23">
        <v>2500</v>
      </c>
      <c r="C14265" s="23">
        <v>0.8</v>
      </c>
      <c r="D14265" s="23">
        <v>100</v>
      </c>
      <c r="E14265" s="23">
        <v>10</v>
      </c>
      <c r="F14265" s="23">
        <v>30</v>
      </c>
      <c r="G14265" s="23">
        <v>0</v>
      </c>
      <c r="H14265" s="25">
        <v>27.109912869999999</v>
      </c>
    </row>
    <row r="14266" spans="1:8">
      <c r="A14266" s="23">
        <v>14263</v>
      </c>
      <c r="B14266" s="23">
        <v>2500</v>
      </c>
      <c r="C14266" s="23">
        <v>0.8</v>
      </c>
      <c r="D14266" s="23">
        <v>100</v>
      </c>
      <c r="E14266" s="23">
        <v>10</v>
      </c>
      <c r="F14266" s="23">
        <v>30</v>
      </c>
      <c r="G14266" s="23">
        <v>5</v>
      </c>
      <c r="H14266" s="25">
        <v>24.939857480000001</v>
      </c>
    </row>
    <row r="14267" spans="1:8">
      <c r="A14267" s="23">
        <v>14264</v>
      </c>
      <c r="B14267" s="23">
        <v>2500</v>
      </c>
      <c r="C14267" s="23">
        <v>0.8</v>
      </c>
      <c r="D14267" s="23">
        <v>100</v>
      </c>
      <c r="E14267" s="23">
        <v>10</v>
      </c>
      <c r="F14267" s="23">
        <v>30</v>
      </c>
      <c r="G14267" s="23">
        <v>10</v>
      </c>
      <c r="H14267" s="25">
        <v>23.796848300000001</v>
      </c>
    </row>
    <row r="14268" spans="1:8">
      <c r="A14268" s="23">
        <v>14265</v>
      </c>
      <c r="B14268" s="23">
        <v>2500</v>
      </c>
      <c r="C14268" s="23">
        <v>0.8</v>
      </c>
      <c r="D14268" s="23">
        <v>100</v>
      </c>
      <c r="E14268" s="23">
        <v>10</v>
      </c>
      <c r="F14268" s="23">
        <v>30</v>
      </c>
      <c r="G14268" s="23">
        <v>40</v>
      </c>
      <c r="H14268" s="25">
        <v>21.296682359999998</v>
      </c>
    </row>
    <row r="14269" spans="1:8">
      <c r="A14269" s="23">
        <v>14266</v>
      </c>
      <c r="B14269" s="23">
        <v>2500</v>
      </c>
      <c r="C14269" s="23">
        <v>0.8</v>
      </c>
      <c r="D14269" s="23">
        <v>100</v>
      </c>
      <c r="E14269" s="23">
        <v>10</v>
      </c>
      <c r="F14269" s="23">
        <v>30</v>
      </c>
      <c r="G14269" s="23">
        <v>70</v>
      </c>
      <c r="H14269" s="25">
        <v>19.764879229999998</v>
      </c>
    </row>
    <row r="14270" spans="1:8">
      <c r="A14270" s="23">
        <v>14267</v>
      </c>
      <c r="B14270" s="23">
        <v>2500</v>
      </c>
      <c r="C14270" s="23">
        <v>0.8</v>
      </c>
      <c r="D14270" s="23">
        <v>100</v>
      </c>
      <c r="E14270" s="23">
        <v>10</v>
      </c>
      <c r="F14270" s="23">
        <v>30</v>
      </c>
      <c r="G14270" s="23">
        <v>100</v>
      </c>
      <c r="H14270" s="25">
        <v>18.512197499999999</v>
      </c>
    </row>
    <row r="14271" spans="1:8">
      <c r="A14271" s="23">
        <v>14268</v>
      </c>
      <c r="B14271" s="23">
        <v>2500</v>
      </c>
      <c r="C14271" s="23">
        <v>0.8</v>
      </c>
      <c r="D14271" s="23">
        <v>100</v>
      </c>
      <c r="E14271" s="23">
        <v>10</v>
      </c>
      <c r="F14271" s="23">
        <v>60</v>
      </c>
      <c r="G14271" s="23">
        <v>0</v>
      </c>
      <c r="H14271" s="25">
        <v>21.875429149999999</v>
      </c>
    </row>
    <row r="14272" spans="1:8">
      <c r="A14272" s="23">
        <v>14269</v>
      </c>
      <c r="B14272" s="23">
        <v>2500</v>
      </c>
      <c r="C14272" s="23">
        <v>0.8</v>
      </c>
      <c r="D14272" s="23">
        <v>100</v>
      </c>
      <c r="E14272" s="23">
        <v>10</v>
      </c>
      <c r="F14272" s="23">
        <v>60</v>
      </c>
      <c r="G14272" s="23">
        <v>5</v>
      </c>
      <c r="H14272" s="25">
        <v>19.52680397</v>
      </c>
    </row>
    <row r="14273" spans="1:8">
      <c r="A14273" s="23">
        <v>14270</v>
      </c>
      <c r="B14273" s="23">
        <v>2500</v>
      </c>
      <c r="C14273" s="23">
        <v>0.8</v>
      </c>
      <c r="D14273" s="23">
        <v>100</v>
      </c>
      <c r="E14273" s="23">
        <v>10</v>
      </c>
      <c r="F14273" s="23">
        <v>60</v>
      </c>
      <c r="G14273" s="23">
        <v>10</v>
      </c>
      <c r="H14273" s="25">
        <v>18.562923430000001</v>
      </c>
    </row>
    <row r="14274" spans="1:8">
      <c r="A14274" s="23">
        <v>14271</v>
      </c>
      <c r="B14274" s="23">
        <v>2500</v>
      </c>
      <c r="C14274" s="23">
        <v>0.8</v>
      </c>
      <c r="D14274" s="23">
        <v>100</v>
      </c>
      <c r="E14274" s="23">
        <v>10</v>
      </c>
      <c r="F14274" s="23">
        <v>60</v>
      </c>
      <c r="G14274" s="23">
        <v>40</v>
      </c>
      <c r="H14274" s="25">
        <v>16.525760649999999</v>
      </c>
    </row>
    <row r="14275" spans="1:8">
      <c r="A14275" s="23">
        <v>14272</v>
      </c>
      <c r="B14275" s="23">
        <v>2500</v>
      </c>
      <c r="C14275" s="23">
        <v>0.8</v>
      </c>
      <c r="D14275" s="23">
        <v>100</v>
      </c>
      <c r="E14275" s="23">
        <v>10</v>
      </c>
      <c r="F14275" s="23">
        <v>60</v>
      </c>
      <c r="G14275" s="23">
        <v>70</v>
      </c>
      <c r="H14275" s="25">
        <v>15.287540440000001</v>
      </c>
    </row>
    <row r="14276" spans="1:8">
      <c r="A14276" s="23">
        <v>14273</v>
      </c>
      <c r="B14276" s="23">
        <v>2500</v>
      </c>
      <c r="C14276" s="23">
        <v>0.8</v>
      </c>
      <c r="D14276" s="23">
        <v>100</v>
      </c>
      <c r="E14276" s="23">
        <v>10</v>
      </c>
      <c r="F14276" s="23">
        <v>60</v>
      </c>
      <c r="G14276" s="23">
        <v>100</v>
      </c>
      <c r="H14276" s="25">
        <v>14.30661392</v>
      </c>
    </row>
    <row r="14277" spans="1:8">
      <c r="A14277" s="23">
        <v>14274</v>
      </c>
      <c r="B14277" s="23">
        <v>2500</v>
      </c>
      <c r="C14277" s="23">
        <v>0.8</v>
      </c>
      <c r="D14277" s="23">
        <v>100</v>
      </c>
      <c r="E14277" s="23">
        <v>20</v>
      </c>
      <c r="F14277" s="23">
        <v>0</v>
      </c>
      <c r="G14277" s="23">
        <v>0</v>
      </c>
      <c r="H14277" s="25">
        <v>31.599250789999999</v>
      </c>
    </row>
    <row r="14278" spans="1:8">
      <c r="A14278" s="23">
        <v>14275</v>
      </c>
      <c r="B14278" s="23">
        <v>2500</v>
      </c>
      <c r="C14278" s="23">
        <v>0.8</v>
      </c>
      <c r="D14278" s="23">
        <v>100</v>
      </c>
      <c r="E14278" s="23">
        <v>20</v>
      </c>
      <c r="F14278" s="23">
        <v>0</v>
      </c>
      <c r="G14278" s="23">
        <v>5</v>
      </c>
      <c r="H14278" s="25">
        <v>28.957994459999998</v>
      </c>
    </row>
    <row r="14279" spans="1:8">
      <c r="A14279" s="23">
        <v>14276</v>
      </c>
      <c r="B14279" s="23">
        <v>2500</v>
      </c>
      <c r="C14279" s="23">
        <v>0.8</v>
      </c>
      <c r="D14279" s="23">
        <v>100</v>
      </c>
      <c r="E14279" s="23">
        <v>20</v>
      </c>
      <c r="F14279" s="23">
        <v>0</v>
      </c>
      <c r="G14279" s="23">
        <v>10</v>
      </c>
      <c r="H14279" s="25">
        <v>27.5451622</v>
      </c>
    </row>
    <row r="14280" spans="1:8">
      <c r="A14280" s="23">
        <v>14277</v>
      </c>
      <c r="B14280" s="23">
        <v>2500</v>
      </c>
      <c r="C14280" s="23">
        <v>0.8</v>
      </c>
      <c r="D14280" s="23">
        <v>100</v>
      </c>
      <c r="E14280" s="23">
        <v>20</v>
      </c>
      <c r="F14280" s="23">
        <v>0</v>
      </c>
      <c r="G14280" s="23">
        <v>40</v>
      </c>
      <c r="H14280" s="25">
        <v>24.435304639999998</v>
      </c>
    </row>
    <row r="14281" spans="1:8">
      <c r="A14281" s="23">
        <v>14278</v>
      </c>
      <c r="B14281" s="23">
        <v>2500</v>
      </c>
      <c r="C14281" s="23">
        <v>0.8</v>
      </c>
      <c r="D14281" s="23">
        <v>100</v>
      </c>
      <c r="E14281" s="23">
        <v>20</v>
      </c>
      <c r="F14281" s="23">
        <v>0</v>
      </c>
      <c r="G14281" s="23">
        <v>70</v>
      </c>
      <c r="H14281" s="25">
        <v>22.550111770000001</v>
      </c>
    </row>
    <row r="14282" spans="1:8">
      <c r="A14282" s="23">
        <v>14279</v>
      </c>
      <c r="B14282" s="23">
        <v>2500</v>
      </c>
      <c r="C14282" s="23">
        <v>0.8</v>
      </c>
      <c r="D14282" s="23">
        <v>100</v>
      </c>
      <c r="E14282" s="23">
        <v>20</v>
      </c>
      <c r="F14282" s="23">
        <v>0</v>
      </c>
      <c r="G14282" s="23">
        <v>100</v>
      </c>
      <c r="H14282" s="25">
        <v>20.990928650000001</v>
      </c>
    </row>
    <row r="14283" spans="1:8">
      <c r="A14283" s="23">
        <v>14280</v>
      </c>
      <c r="B14283" s="23">
        <v>2500</v>
      </c>
      <c r="C14283" s="23">
        <v>0.8</v>
      </c>
      <c r="D14283" s="23">
        <v>100</v>
      </c>
      <c r="E14283" s="23">
        <v>20</v>
      </c>
      <c r="F14283" s="23">
        <v>30</v>
      </c>
      <c r="G14283" s="23">
        <v>0</v>
      </c>
      <c r="H14283" s="25">
        <v>29.699905399999999</v>
      </c>
    </row>
    <row r="14284" spans="1:8">
      <c r="A14284" s="23">
        <v>14281</v>
      </c>
      <c r="B14284" s="23">
        <v>2500</v>
      </c>
      <c r="C14284" s="23">
        <v>0.8</v>
      </c>
      <c r="D14284" s="23">
        <v>100</v>
      </c>
      <c r="E14284" s="23">
        <v>20</v>
      </c>
      <c r="F14284" s="23">
        <v>30</v>
      </c>
      <c r="G14284" s="23">
        <v>5</v>
      </c>
      <c r="H14284" s="25">
        <v>27.1191864</v>
      </c>
    </row>
    <row r="14285" spans="1:8">
      <c r="A14285" s="23">
        <v>14282</v>
      </c>
      <c r="B14285" s="23">
        <v>2500</v>
      </c>
      <c r="C14285" s="23">
        <v>0.8</v>
      </c>
      <c r="D14285" s="23">
        <v>100</v>
      </c>
      <c r="E14285" s="23">
        <v>20</v>
      </c>
      <c r="F14285" s="23">
        <v>30</v>
      </c>
      <c r="G14285" s="23">
        <v>10</v>
      </c>
      <c r="H14285" s="25">
        <v>25.802703860000001</v>
      </c>
    </row>
    <row r="14286" spans="1:8">
      <c r="A14286" s="23">
        <v>14283</v>
      </c>
      <c r="B14286" s="23">
        <v>2500</v>
      </c>
      <c r="C14286" s="23">
        <v>0.8</v>
      </c>
      <c r="D14286" s="23">
        <v>100</v>
      </c>
      <c r="E14286" s="23">
        <v>20</v>
      </c>
      <c r="F14286" s="23">
        <v>30</v>
      </c>
      <c r="G14286" s="23">
        <v>40</v>
      </c>
      <c r="H14286" s="25">
        <v>22.833524700000002</v>
      </c>
    </row>
    <row r="14287" spans="1:8">
      <c r="A14287" s="23">
        <v>14284</v>
      </c>
      <c r="B14287" s="23">
        <v>2500</v>
      </c>
      <c r="C14287" s="23">
        <v>0.8</v>
      </c>
      <c r="D14287" s="23">
        <v>100</v>
      </c>
      <c r="E14287" s="23">
        <v>20</v>
      </c>
      <c r="F14287" s="23">
        <v>30</v>
      </c>
      <c r="G14287" s="23">
        <v>70</v>
      </c>
      <c r="H14287" s="25">
        <v>21.034055710000001</v>
      </c>
    </row>
    <row r="14288" spans="1:8">
      <c r="A14288" s="23">
        <v>14285</v>
      </c>
      <c r="B14288" s="23">
        <v>2500</v>
      </c>
      <c r="C14288" s="23">
        <v>0.8</v>
      </c>
      <c r="D14288" s="23">
        <v>100</v>
      </c>
      <c r="E14288" s="23">
        <v>20</v>
      </c>
      <c r="F14288" s="23">
        <v>30</v>
      </c>
      <c r="G14288" s="23">
        <v>100</v>
      </c>
      <c r="H14288" s="25">
        <v>19.58571053</v>
      </c>
    </row>
    <row r="14289" spans="1:8">
      <c r="A14289" s="23">
        <v>14286</v>
      </c>
      <c r="B14289" s="23">
        <v>2500</v>
      </c>
      <c r="C14289" s="23">
        <v>0.8</v>
      </c>
      <c r="D14289" s="23">
        <v>100</v>
      </c>
      <c r="E14289" s="23">
        <v>20</v>
      </c>
      <c r="F14289" s="23">
        <v>60</v>
      </c>
      <c r="G14289" s="23">
        <v>0</v>
      </c>
      <c r="H14289" s="25">
        <v>23.44649124</v>
      </c>
    </row>
    <row r="14290" spans="1:8">
      <c r="A14290" s="23">
        <v>14287</v>
      </c>
      <c r="B14290" s="23">
        <v>2500</v>
      </c>
      <c r="C14290" s="23">
        <v>0.8</v>
      </c>
      <c r="D14290" s="23">
        <v>100</v>
      </c>
      <c r="E14290" s="23">
        <v>20</v>
      </c>
      <c r="F14290" s="23">
        <v>60</v>
      </c>
      <c r="G14290" s="23">
        <v>5</v>
      </c>
      <c r="H14290" s="25">
        <v>20.769397739999999</v>
      </c>
    </row>
    <row r="14291" spans="1:8">
      <c r="A14291" s="23">
        <v>14288</v>
      </c>
      <c r="B14291" s="23">
        <v>2500</v>
      </c>
      <c r="C14291" s="23">
        <v>0.8</v>
      </c>
      <c r="D14291" s="23">
        <v>100</v>
      </c>
      <c r="E14291" s="23">
        <v>20</v>
      </c>
      <c r="F14291" s="23">
        <v>60</v>
      </c>
      <c r="G14291" s="23">
        <v>10</v>
      </c>
      <c r="H14291" s="25">
        <v>19.687145229999999</v>
      </c>
    </row>
    <row r="14292" spans="1:8">
      <c r="A14292" s="23">
        <v>14289</v>
      </c>
      <c r="B14292" s="23">
        <v>2500</v>
      </c>
      <c r="C14292" s="23">
        <v>0.8</v>
      </c>
      <c r="D14292" s="23">
        <v>100</v>
      </c>
      <c r="E14292" s="23">
        <v>20</v>
      </c>
      <c r="F14292" s="23">
        <v>60</v>
      </c>
      <c r="G14292" s="23">
        <v>40</v>
      </c>
      <c r="H14292" s="25">
        <v>17.401037219999999</v>
      </c>
    </row>
    <row r="14293" spans="1:8">
      <c r="A14293" s="23">
        <v>14290</v>
      </c>
      <c r="B14293" s="23">
        <v>2500</v>
      </c>
      <c r="C14293" s="23">
        <v>0.8</v>
      </c>
      <c r="D14293" s="23">
        <v>100</v>
      </c>
      <c r="E14293" s="23">
        <v>20</v>
      </c>
      <c r="F14293" s="23">
        <v>60</v>
      </c>
      <c r="G14293" s="23">
        <v>70</v>
      </c>
      <c r="H14293" s="25">
        <v>16.08731079</v>
      </c>
    </row>
    <row r="14294" spans="1:8">
      <c r="A14294" s="23">
        <v>14291</v>
      </c>
      <c r="B14294" s="23">
        <v>2500</v>
      </c>
      <c r="C14294" s="23">
        <v>0.8</v>
      </c>
      <c r="D14294" s="23">
        <v>100</v>
      </c>
      <c r="E14294" s="23">
        <v>20</v>
      </c>
      <c r="F14294" s="23">
        <v>60</v>
      </c>
      <c r="G14294" s="23">
        <v>100</v>
      </c>
      <c r="H14294" s="25">
        <v>14.92128086</v>
      </c>
    </row>
    <row r="14295" spans="1:8">
      <c r="A14295" s="23">
        <v>14292</v>
      </c>
      <c r="B14295" s="23">
        <v>2500</v>
      </c>
      <c r="C14295" s="23">
        <v>0.8</v>
      </c>
      <c r="D14295" s="23">
        <v>100</v>
      </c>
      <c r="E14295" s="23">
        <v>50</v>
      </c>
      <c r="F14295" s="23">
        <v>0</v>
      </c>
      <c r="G14295" s="23">
        <v>0</v>
      </c>
      <c r="H14295" s="25">
        <v>33.346199040000002</v>
      </c>
    </row>
    <row r="14296" spans="1:8">
      <c r="A14296" s="23">
        <v>14293</v>
      </c>
      <c r="B14296" s="23">
        <v>2500</v>
      </c>
      <c r="C14296" s="23">
        <v>0.8</v>
      </c>
      <c r="D14296" s="23">
        <v>100</v>
      </c>
      <c r="E14296" s="23">
        <v>50</v>
      </c>
      <c r="F14296" s="23">
        <v>0</v>
      </c>
      <c r="G14296" s="23">
        <v>5</v>
      </c>
      <c r="H14296" s="25">
        <v>30.50008583</v>
      </c>
    </row>
    <row r="14297" spans="1:8">
      <c r="A14297" s="23">
        <v>14294</v>
      </c>
      <c r="B14297" s="23">
        <v>2500</v>
      </c>
      <c r="C14297" s="23">
        <v>0.8</v>
      </c>
      <c r="D14297" s="23">
        <v>100</v>
      </c>
      <c r="E14297" s="23">
        <v>50</v>
      </c>
      <c r="F14297" s="23">
        <v>0</v>
      </c>
      <c r="G14297" s="23">
        <v>10</v>
      </c>
      <c r="H14297" s="25">
        <v>28.933341980000002</v>
      </c>
    </row>
    <row r="14298" spans="1:8">
      <c r="A14298" s="23">
        <v>14295</v>
      </c>
      <c r="B14298" s="23">
        <v>2500</v>
      </c>
      <c r="C14298" s="23">
        <v>0.8</v>
      </c>
      <c r="D14298" s="23">
        <v>100</v>
      </c>
      <c r="E14298" s="23">
        <v>50</v>
      </c>
      <c r="F14298" s="23">
        <v>0</v>
      </c>
      <c r="G14298" s="23">
        <v>40</v>
      </c>
      <c r="H14298" s="25">
        <v>25.485046390000001</v>
      </c>
    </row>
    <row r="14299" spans="1:8">
      <c r="A14299" s="23">
        <v>14296</v>
      </c>
      <c r="B14299" s="23">
        <v>2500</v>
      </c>
      <c r="C14299" s="23">
        <v>0.8</v>
      </c>
      <c r="D14299" s="23">
        <v>100</v>
      </c>
      <c r="E14299" s="23">
        <v>50</v>
      </c>
      <c r="F14299" s="23">
        <v>0</v>
      </c>
      <c r="G14299" s="23">
        <v>70</v>
      </c>
      <c r="H14299" s="25">
        <v>23.47479057</v>
      </c>
    </row>
    <row r="14300" spans="1:8">
      <c r="A14300" s="23">
        <v>14297</v>
      </c>
      <c r="B14300" s="23">
        <v>2500</v>
      </c>
      <c r="C14300" s="23">
        <v>0.8</v>
      </c>
      <c r="D14300" s="23">
        <v>100</v>
      </c>
      <c r="E14300" s="23">
        <v>50</v>
      </c>
      <c r="F14300" s="23">
        <v>0</v>
      </c>
      <c r="G14300" s="23">
        <v>100</v>
      </c>
      <c r="H14300" s="25">
        <v>21.771787639999999</v>
      </c>
    </row>
    <row r="14301" spans="1:8">
      <c r="A14301" s="23">
        <v>14298</v>
      </c>
      <c r="B14301" s="23">
        <v>2500</v>
      </c>
      <c r="C14301" s="23">
        <v>0.8</v>
      </c>
      <c r="D14301" s="23">
        <v>100</v>
      </c>
      <c r="E14301" s="23">
        <v>50</v>
      </c>
      <c r="F14301" s="23">
        <v>30</v>
      </c>
      <c r="G14301" s="23">
        <v>0</v>
      </c>
      <c r="H14301" s="25">
        <v>31.268133160000001</v>
      </c>
    </row>
    <row r="14302" spans="1:8">
      <c r="A14302" s="23">
        <v>14299</v>
      </c>
      <c r="B14302" s="23">
        <v>2500</v>
      </c>
      <c r="C14302" s="23">
        <v>0.8</v>
      </c>
      <c r="D14302" s="23">
        <v>100</v>
      </c>
      <c r="E14302" s="23">
        <v>50</v>
      </c>
      <c r="F14302" s="23">
        <v>30</v>
      </c>
      <c r="G14302" s="23">
        <v>5</v>
      </c>
      <c r="H14302" s="25">
        <v>28.438522339999999</v>
      </c>
    </row>
    <row r="14303" spans="1:8">
      <c r="A14303" s="23">
        <v>14300</v>
      </c>
      <c r="B14303" s="23">
        <v>2500</v>
      </c>
      <c r="C14303" s="23">
        <v>0.8</v>
      </c>
      <c r="D14303" s="23">
        <v>100</v>
      </c>
      <c r="E14303" s="23">
        <v>50</v>
      </c>
      <c r="F14303" s="23">
        <v>30</v>
      </c>
      <c r="G14303" s="23">
        <v>10</v>
      </c>
      <c r="H14303" s="25">
        <v>26.994155880000001</v>
      </c>
    </row>
    <row r="14304" spans="1:8">
      <c r="A14304" s="23">
        <v>14301</v>
      </c>
      <c r="B14304" s="23">
        <v>2500</v>
      </c>
      <c r="C14304" s="23">
        <v>0.8</v>
      </c>
      <c r="D14304" s="23">
        <v>100</v>
      </c>
      <c r="E14304" s="23">
        <v>50</v>
      </c>
      <c r="F14304" s="23">
        <v>30</v>
      </c>
      <c r="G14304" s="23">
        <v>40</v>
      </c>
      <c r="H14304" s="25">
        <v>23.791547779999998</v>
      </c>
    </row>
    <row r="14305" spans="1:8">
      <c r="A14305" s="23">
        <v>14302</v>
      </c>
      <c r="B14305" s="23">
        <v>2500</v>
      </c>
      <c r="C14305" s="23">
        <v>0.8</v>
      </c>
      <c r="D14305" s="23">
        <v>100</v>
      </c>
      <c r="E14305" s="23">
        <v>50</v>
      </c>
      <c r="F14305" s="23">
        <v>30</v>
      </c>
      <c r="G14305" s="23">
        <v>70</v>
      </c>
      <c r="H14305" s="25">
        <v>21.826808929999999</v>
      </c>
    </row>
    <row r="14306" spans="1:8">
      <c r="A14306" s="23">
        <v>14303</v>
      </c>
      <c r="B14306" s="23">
        <v>2500</v>
      </c>
      <c r="C14306" s="23">
        <v>0.8</v>
      </c>
      <c r="D14306" s="23">
        <v>100</v>
      </c>
      <c r="E14306" s="23">
        <v>50</v>
      </c>
      <c r="F14306" s="23">
        <v>30</v>
      </c>
      <c r="G14306" s="23">
        <v>100</v>
      </c>
      <c r="H14306" s="25">
        <v>20.25440407</v>
      </c>
    </row>
    <row r="14307" spans="1:8">
      <c r="A14307" s="23">
        <v>14304</v>
      </c>
      <c r="B14307" s="23">
        <v>2500</v>
      </c>
      <c r="C14307" s="23">
        <v>0.8</v>
      </c>
      <c r="D14307" s="23">
        <v>100</v>
      </c>
      <c r="E14307" s="23">
        <v>50</v>
      </c>
      <c r="F14307" s="23">
        <v>60</v>
      </c>
      <c r="G14307" s="23">
        <v>0</v>
      </c>
      <c r="H14307" s="25">
        <v>24.366651539999999</v>
      </c>
    </row>
    <row r="14308" spans="1:8">
      <c r="A14308" s="23">
        <v>14305</v>
      </c>
      <c r="B14308" s="23">
        <v>2500</v>
      </c>
      <c r="C14308" s="23">
        <v>0.8</v>
      </c>
      <c r="D14308" s="23">
        <v>100</v>
      </c>
      <c r="E14308" s="23">
        <v>50</v>
      </c>
      <c r="F14308" s="23">
        <v>60</v>
      </c>
      <c r="G14308" s="23">
        <v>5</v>
      </c>
      <c r="H14308" s="25">
        <v>21.54821587</v>
      </c>
    </row>
    <row r="14309" spans="1:8">
      <c r="A14309" s="23">
        <v>14306</v>
      </c>
      <c r="B14309" s="23">
        <v>2500</v>
      </c>
      <c r="C14309" s="23">
        <v>0.8</v>
      </c>
      <c r="D14309" s="23">
        <v>100</v>
      </c>
      <c r="E14309" s="23">
        <v>50</v>
      </c>
      <c r="F14309" s="23">
        <v>60</v>
      </c>
      <c r="G14309" s="23">
        <v>10</v>
      </c>
      <c r="H14309" s="25">
        <v>20.389327999999999</v>
      </c>
    </row>
    <row r="14310" spans="1:8">
      <c r="A14310" s="23">
        <v>14307</v>
      </c>
      <c r="B14310" s="23">
        <v>2500</v>
      </c>
      <c r="C14310" s="23">
        <v>0.8</v>
      </c>
      <c r="D14310" s="23">
        <v>100</v>
      </c>
      <c r="E14310" s="23">
        <v>50</v>
      </c>
      <c r="F14310" s="23">
        <v>60</v>
      </c>
      <c r="G14310" s="23">
        <v>40</v>
      </c>
      <c r="H14310" s="25">
        <v>17.928279880000002</v>
      </c>
    </row>
    <row r="14311" spans="1:8">
      <c r="A14311" s="23">
        <v>14308</v>
      </c>
      <c r="B14311" s="23">
        <v>2500</v>
      </c>
      <c r="C14311" s="23">
        <v>0.8</v>
      </c>
      <c r="D14311" s="23">
        <v>100</v>
      </c>
      <c r="E14311" s="23">
        <v>50</v>
      </c>
      <c r="F14311" s="23">
        <v>60</v>
      </c>
      <c r="G14311" s="23">
        <v>70</v>
      </c>
      <c r="H14311" s="25">
        <v>16.522380829999999</v>
      </c>
    </row>
    <row r="14312" spans="1:8">
      <c r="A14312" s="23">
        <v>14309</v>
      </c>
      <c r="B14312" s="23">
        <v>2500</v>
      </c>
      <c r="C14312" s="23">
        <v>0.8</v>
      </c>
      <c r="D14312" s="23">
        <v>100</v>
      </c>
      <c r="E14312" s="23">
        <v>50</v>
      </c>
      <c r="F14312" s="23">
        <v>60</v>
      </c>
      <c r="G14312" s="23">
        <v>100</v>
      </c>
      <c r="H14312" s="25">
        <v>15.34417725</v>
      </c>
    </row>
    <row r="14313" spans="1:8">
      <c r="A14313" s="23">
        <v>14310</v>
      </c>
      <c r="B14313" s="23">
        <v>2500</v>
      </c>
      <c r="C14313" s="23">
        <v>0.8</v>
      </c>
      <c r="D14313" s="23">
        <v>500</v>
      </c>
      <c r="E14313" s="23">
        <v>1</v>
      </c>
      <c r="F14313" s="23">
        <v>0</v>
      </c>
      <c r="G14313" s="23">
        <v>0</v>
      </c>
      <c r="H14313" s="25">
        <v>19.497291570000002</v>
      </c>
    </row>
    <row r="14314" spans="1:8">
      <c r="A14314" s="23">
        <v>14311</v>
      </c>
      <c r="B14314" s="23">
        <v>2500</v>
      </c>
      <c r="C14314" s="23">
        <v>0.8</v>
      </c>
      <c r="D14314" s="23">
        <v>500</v>
      </c>
      <c r="E14314" s="23">
        <v>1</v>
      </c>
      <c r="F14314" s="23">
        <v>0</v>
      </c>
      <c r="G14314" s="23">
        <v>5</v>
      </c>
      <c r="H14314" s="25">
        <v>18.52437973</v>
      </c>
    </row>
    <row r="14315" spans="1:8">
      <c r="A14315" s="23">
        <v>14312</v>
      </c>
      <c r="B14315" s="23">
        <v>2500</v>
      </c>
      <c r="C14315" s="23">
        <v>0.8</v>
      </c>
      <c r="D14315" s="23">
        <v>500</v>
      </c>
      <c r="E14315" s="23">
        <v>1</v>
      </c>
      <c r="F14315" s="23">
        <v>0</v>
      </c>
      <c r="G14315" s="23">
        <v>10</v>
      </c>
      <c r="H14315" s="25">
        <v>18.027652740000001</v>
      </c>
    </row>
    <row r="14316" spans="1:8">
      <c r="A14316" s="23">
        <v>14313</v>
      </c>
      <c r="B14316" s="23">
        <v>2500</v>
      </c>
      <c r="C14316" s="23">
        <v>0.8</v>
      </c>
      <c r="D14316" s="23">
        <v>500</v>
      </c>
      <c r="E14316" s="23">
        <v>1</v>
      </c>
      <c r="F14316" s="23">
        <v>0</v>
      </c>
      <c r="G14316" s="23">
        <v>40</v>
      </c>
      <c r="H14316" s="25">
        <v>16.90966225</v>
      </c>
    </row>
    <row r="14317" spans="1:8">
      <c r="A14317" s="23">
        <v>14314</v>
      </c>
      <c r="B14317" s="23">
        <v>2500</v>
      </c>
      <c r="C14317" s="23">
        <v>0.8</v>
      </c>
      <c r="D14317" s="23">
        <v>500</v>
      </c>
      <c r="E14317" s="23">
        <v>1</v>
      </c>
      <c r="F14317" s="23">
        <v>0</v>
      </c>
      <c r="G14317" s="23">
        <v>70</v>
      </c>
      <c r="H14317" s="25">
        <v>16.159555439999998</v>
      </c>
    </row>
    <row r="14318" spans="1:8">
      <c r="A14318" s="23">
        <v>14315</v>
      </c>
      <c r="B14318" s="23">
        <v>2500</v>
      </c>
      <c r="C14318" s="23">
        <v>0.8</v>
      </c>
      <c r="D14318" s="23">
        <v>500</v>
      </c>
      <c r="E14318" s="23">
        <v>1</v>
      </c>
      <c r="F14318" s="23">
        <v>0</v>
      </c>
      <c r="G14318" s="23">
        <v>100</v>
      </c>
      <c r="H14318" s="25">
        <v>15.514389039999999</v>
      </c>
    </row>
    <row r="14319" spans="1:8">
      <c r="A14319" s="23">
        <v>14316</v>
      </c>
      <c r="B14319" s="23">
        <v>2500</v>
      </c>
      <c r="C14319" s="23">
        <v>0.8</v>
      </c>
      <c r="D14319" s="23">
        <v>500</v>
      </c>
      <c r="E14319" s="23">
        <v>1</v>
      </c>
      <c r="F14319" s="23">
        <v>30</v>
      </c>
      <c r="G14319" s="23">
        <v>0</v>
      </c>
      <c r="H14319" s="25">
        <v>18.960590360000001</v>
      </c>
    </row>
    <row r="14320" spans="1:8">
      <c r="A14320" s="23">
        <v>14317</v>
      </c>
      <c r="B14320" s="23">
        <v>2500</v>
      </c>
      <c r="C14320" s="23">
        <v>0.8</v>
      </c>
      <c r="D14320" s="23">
        <v>500</v>
      </c>
      <c r="E14320" s="23">
        <v>1</v>
      </c>
      <c r="F14320" s="23">
        <v>30</v>
      </c>
      <c r="G14320" s="23">
        <v>5</v>
      </c>
      <c r="H14320" s="25">
        <v>17.935096739999999</v>
      </c>
    </row>
    <row r="14321" spans="1:8">
      <c r="A14321" s="23">
        <v>14318</v>
      </c>
      <c r="B14321" s="23">
        <v>2500</v>
      </c>
      <c r="C14321" s="23">
        <v>0.8</v>
      </c>
      <c r="D14321" s="23">
        <v>500</v>
      </c>
      <c r="E14321" s="23">
        <v>1</v>
      </c>
      <c r="F14321" s="23">
        <v>30</v>
      </c>
      <c r="G14321" s="23">
        <v>10</v>
      </c>
      <c r="H14321" s="25">
        <v>17.405052189999999</v>
      </c>
    </row>
    <row r="14322" spans="1:8">
      <c r="A14322" s="23">
        <v>14319</v>
      </c>
      <c r="B14322" s="23">
        <v>2500</v>
      </c>
      <c r="C14322" s="23">
        <v>0.8</v>
      </c>
      <c r="D14322" s="23">
        <v>500</v>
      </c>
      <c r="E14322" s="23">
        <v>1</v>
      </c>
      <c r="F14322" s="23">
        <v>30</v>
      </c>
      <c r="G14322" s="23">
        <v>40</v>
      </c>
      <c r="H14322" s="25">
        <v>16.248737340000002</v>
      </c>
    </row>
    <row r="14323" spans="1:8">
      <c r="A14323" s="23">
        <v>14320</v>
      </c>
      <c r="B14323" s="23">
        <v>2500</v>
      </c>
      <c r="C14323" s="23">
        <v>0.8</v>
      </c>
      <c r="D14323" s="23">
        <v>500</v>
      </c>
      <c r="E14323" s="23">
        <v>1</v>
      </c>
      <c r="F14323" s="23">
        <v>30</v>
      </c>
      <c r="G14323" s="23">
        <v>70</v>
      </c>
      <c r="H14323" s="25">
        <v>15.49877262</v>
      </c>
    </row>
    <row r="14324" spans="1:8">
      <c r="A14324" s="23">
        <v>14321</v>
      </c>
      <c r="B14324" s="23">
        <v>2500</v>
      </c>
      <c r="C14324" s="23">
        <v>0.8</v>
      </c>
      <c r="D14324" s="23">
        <v>500</v>
      </c>
      <c r="E14324" s="23">
        <v>1</v>
      </c>
      <c r="F14324" s="23">
        <v>30</v>
      </c>
      <c r="G14324" s="23">
        <v>100</v>
      </c>
      <c r="H14324" s="25">
        <v>14.82814789</v>
      </c>
    </row>
    <row r="14325" spans="1:8">
      <c r="A14325" s="23">
        <v>14322</v>
      </c>
      <c r="B14325" s="23">
        <v>2500</v>
      </c>
      <c r="C14325" s="23">
        <v>0.8</v>
      </c>
      <c r="D14325" s="23">
        <v>500</v>
      </c>
      <c r="E14325" s="23">
        <v>1</v>
      </c>
      <c r="F14325" s="23">
        <v>60</v>
      </c>
      <c r="G14325" s="23">
        <v>0</v>
      </c>
      <c r="H14325" s="25">
        <v>16.74951935</v>
      </c>
    </row>
    <row r="14326" spans="1:8">
      <c r="A14326" s="23">
        <v>14323</v>
      </c>
      <c r="B14326" s="23">
        <v>2500</v>
      </c>
      <c r="C14326" s="23">
        <v>0.8</v>
      </c>
      <c r="D14326" s="23">
        <v>500</v>
      </c>
      <c r="E14326" s="23">
        <v>1</v>
      </c>
      <c r="F14326" s="23">
        <v>60</v>
      </c>
      <c r="G14326" s="23">
        <v>5</v>
      </c>
      <c r="H14326" s="25">
        <v>15.33871555</v>
      </c>
    </row>
    <row r="14327" spans="1:8">
      <c r="A14327" s="23">
        <v>14324</v>
      </c>
      <c r="B14327" s="23">
        <v>2500</v>
      </c>
      <c r="C14327" s="23">
        <v>0.8</v>
      </c>
      <c r="D14327" s="23">
        <v>500</v>
      </c>
      <c r="E14327" s="23">
        <v>1</v>
      </c>
      <c r="F14327" s="23">
        <v>60</v>
      </c>
      <c r="G14327" s="23">
        <v>10</v>
      </c>
      <c r="H14327" s="25">
        <v>14.762454030000001</v>
      </c>
    </row>
    <row r="14328" spans="1:8">
      <c r="A14328" s="23">
        <v>14325</v>
      </c>
      <c r="B14328" s="23">
        <v>2500</v>
      </c>
      <c r="C14328" s="23">
        <v>0.8</v>
      </c>
      <c r="D14328" s="23">
        <v>500</v>
      </c>
      <c r="E14328" s="23">
        <v>1</v>
      </c>
      <c r="F14328" s="23">
        <v>60</v>
      </c>
      <c r="G14328" s="23">
        <v>40</v>
      </c>
      <c r="H14328" s="25">
        <v>13.586235050000001</v>
      </c>
    </row>
    <row r="14329" spans="1:8">
      <c r="A14329" s="23">
        <v>14326</v>
      </c>
      <c r="B14329" s="23">
        <v>2500</v>
      </c>
      <c r="C14329" s="23">
        <v>0.8</v>
      </c>
      <c r="D14329" s="23">
        <v>500</v>
      </c>
      <c r="E14329" s="23">
        <v>1</v>
      </c>
      <c r="F14329" s="23">
        <v>60</v>
      </c>
      <c r="G14329" s="23">
        <v>70</v>
      </c>
      <c r="H14329" s="25">
        <v>12.844312670000001</v>
      </c>
    </row>
    <row r="14330" spans="1:8">
      <c r="A14330" s="23">
        <v>14327</v>
      </c>
      <c r="B14330" s="23">
        <v>2500</v>
      </c>
      <c r="C14330" s="23">
        <v>0.8</v>
      </c>
      <c r="D14330" s="23">
        <v>500</v>
      </c>
      <c r="E14330" s="23">
        <v>1</v>
      </c>
      <c r="F14330" s="23">
        <v>60</v>
      </c>
      <c r="G14330" s="23">
        <v>100</v>
      </c>
      <c r="H14330" s="25">
        <v>12.2191639</v>
      </c>
    </row>
    <row r="14331" spans="1:8">
      <c r="A14331" s="23">
        <v>14328</v>
      </c>
      <c r="B14331" s="23">
        <v>2500</v>
      </c>
      <c r="C14331" s="23">
        <v>0.8</v>
      </c>
      <c r="D14331" s="23">
        <v>500</v>
      </c>
      <c r="E14331" s="23">
        <v>5</v>
      </c>
      <c r="F14331" s="23">
        <v>0</v>
      </c>
      <c r="G14331" s="23">
        <v>0</v>
      </c>
      <c r="H14331" s="25">
        <v>31.728218080000001</v>
      </c>
    </row>
    <row r="14332" spans="1:8">
      <c r="A14332" s="23">
        <v>14329</v>
      </c>
      <c r="B14332" s="23">
        <v>2500</v>
      </c>
      <c r="C14332" s="23">
        <v>0.8</v>
      </c>
      <c r="D14332" s="23">
        <v>500</v>
      </c>
      <c r="E14332" s="23">
        <v>5</v>
      </c>
      <c r="F14332" s="23">
        <v>0</v>
      </c>
      <c r="G14332" s="23">
        <v>5</v>
      </c>
      <c r="H14332" s="25">
        <v>29.149576190000001</v>
      </c>
    </row>
    <row r="14333" spans="1:8">
      <c r="A14333" s="23">
        <v>14330</v>
      </c>
      <c r="B14333" s="23">
        <v>2500</v>
      </c>
      <c r="C14333" s="23">
        <v>0.8</v>
      </c>
      <c r="D14333" s="23">
        <v>500</v>
      </c>
      <c r="E14333" s="23">
        <v>5</v>
      </c>
      <c r="F14333" s="23">
        <v>0</v>
      </c>
      <c r="G14333" s="23">
        <v>10</v>
      </c>
      <c r="H14333" s="25">
        <v>27.746511460000001</v>
      </c>
    </row>
    <row r="14334" spans="1:8">
      <c r="A14334" s="23">
        <v>14331</v>
      </c>
      <c r="B14334" s="23">
        <v>2500</v>
      </c>
      <c r="C14334" s="23">
        <v>0.8</v>
      </c>
      <c r="D14334" s="23">
        <v>500</v>
      </c>
      <c r="E14334" s="23">
        <v>5</v>
      </c>
      <c r="F14334" s="23">
        <v>0</v>
      </c>
      <c r="G14334" s="23">
        <v>40</v>
      </c>
      <c r="H14334" s="25">
        <v>24.554449080000001</v>
      </c>
    </row>
    <row r="14335" spans="1:8">
      <c r="A14335" s="23">
        <v>14332</v>
      </c>
      <c r="B14335" s="23">
        <v>2500</v>
      </c>
      <c r="C14335" s="23">
        <v>0.8</v>
      </c>
      <c r="D14335" s="23">
        <v>500</v>
      </c>
      <c r="E14335" s="23">
        <v>5</v>
      </c>
      <c r="F14335" s="23">
        <v>0</v>
      </c>
      <c r="G14335" s="23">
        <v>70</v>
      </c>
      <c r="H14335" s="25">
        <v>22.69873428</v>
      </c>
    </row>
    <row r="14336" spans="1:8">
      <c r="A14336" s="23">
        <v>14333</v>
      </c>
      <c r="B14336" s="23">
        <v>2500</v>
      </c>
      <c r="C14336" s="23">
        <v>0.8</v>
      </c>
      <c r="D14336" s="23">
        <v>500</v>
      </c>
      <c r="E14336" s="23">
        <v>5</v>
      </c>
      <c r="F14336" s="23">
        <v>0</v>
      </c>
      <c r="G14336" s="23">
        <v>100</v>
      </c>
      <c r="H14336" s="25">
        <v>21.19249344</v>
      </c>
    </row>
    <row r="14337" spans="1:8">
      <c r="A14337" s="23">
        <v>14334</v>
      </c>
      <c r="B14337" s="23">
        <v>2500</v>
      </c>
      <c r="C14337" s="23">
        <v>0.8</v>
      </c>
      <c r="D14337" s="23">
        <v>500</v>
      </c>
      <c r="E14337" s="23">
        <v>5</v>
      </c>
      <c r="F14337" s="23">
        <v>30</v>
      </c>
      <c r="G14337" s="23">
        <v>0</v>
      </c>
      <c r="H14337" s="25">
        <v>29.868051529999999</v>
      </c>
    </row>
    <row r="14338" spans="1:8">
      <c r="A14338" s="23">
        <v>14335</v>
      </c>
      <c r="B14338" s="23">
        <v>2500</v>
      </c>
      <c r="C14338" s="23">
        <v>0.8</v>
      </c>
      <c r="D14338" s="23">
        <v>500</v>
      </c>
      <c r="E14338" s="23">
        <v>5</v>
      </c>
      <c r="F14338" s="23">
        <v>30</v>
      </c>
      <c r="G14338" s="23">
        <v>5</v>
      </c>
      <c r="H14338" s="25">
        <v>27.30979919</v>
      </c>
    </row>
    <row r="14339" spans="1:8">
      <c r="A14339" s="23">
        <v>14336</v>
      </c>
      <c r="B14339" s="23">
        <v>2500</v>
      </c>
      <c r="C14339" s="23">
        <v>0.8</v>
      </c>
      <c r="D14339" s="23">
        <v>500</v>
      </c>
      <c r="E14339" s="23">
        <v>5</v>
      </c>
      <c r="F14339" s="23">
        <v>30</v>
      </c>
      <c r="G14339" s="23">
        <v>10</v>
      </c>
      <c r="H14339" s="25">
        <v>25.95742035</v>
      </c>
    </row>
    <row r="14340" spans="1:8">
      <c r="A14340" s="23">
        <v>14337</v>
      </c>
      <c r="B14340" s="23">
        <v>2500</v>
      </c>
      <c r="C14340" s="23">
        <v>0.8</v>
      </c>
      <c r="D14340" s="23">
        <v>500</v>
      </c>
      <c r="E14340" s="23">
        <v>5</v>
      </c>
      <c r="F14340" s="23">
        <v>30</v>
      </c>
      <c r="G14340" s="23">
        <v>40</v>
      </c>
      <c r="H14340" s="25">
        <v>22.97126579</v>
      </c>
    </row>
    <row r="14341" spans="1:8">
      <c r="A14341" s="23">
        <v>14338</v>
      </c>
      <c r="B14341" s="23">
        <v>2500</v>
      </c>
      <c r="C14341" s="23">
        <v>0.8</v>
      </c>
      <c r="D14341" s="23">
        <v>500</v>
      </c>
      <c r="E14341" s="23">
        <v>5</v>
      </c>
      <c r="F14341" s="23">
        <v>30</v>
      </c>
      <c r="G14341" s="23">
        <v>70</v>
      </c>
      <c r="H14341" s="25">
        <v>21.235330579999999</v>
      </c>
    </row>
    <row r="14342" spans="1:8">
      <c r="A14342" s="23">
        <v>14339</v>
      </c>
      <c r="B14342" s="23">
        <v>2500</v>
      </c>
      <c r="C14342" s="23">
        <v>0.8</v>
      </c>
      <c r="D14342" s="23">
        <v>500</v>
      </c>
      <c r="E14342" s="23">
        <v>5</v>
      </c>
      <c r="F14342" s="23">
        <v>30</v>
      </c>
      <c r="G14342" s="23">
        <v>100</v>
      </c>
      <c r="H14342" s="25">
        <v>19.736415860000001</v>
      </c>
    </row>
    <row r="14343" spans="1:8">
      <c r="A14343" s="23">
        <v>14340</v>
      </c>
      <c r="B14343" s="23">
        <v>2500</v>
      </c>
      <c r="C14343" s="23">
        <v>0.8</v>
      </c>
      <c r="D14343" s="23">
        <v>500</v>
      </c>
      <c r="E14343" s="23">
        <v>5</v>
      </c>
      <c r="F14343" s="23">
        <v>60</v>
      </c>
      <c r="G14343" s="23">
        <v>0</v>
      </c>
      <c r="H14343" s="25">
        <v>23.55380821</v>
      </c>
    </row>
    <row r="14344" spans="1:8">
      <c r="A14344" s="23">
        <v>14341</v>
      </c>
      <c r="B14344" s="23">
        <v>2500</v>
      </c>
      <c r="C14344" s="23">
        <v>0.8</v>
      </c>
      <c r="D14344" s="23">
        <v>500</v>
      </c>
      <c r="E14344" s="23">
        <v>5</v>
      </c>
      <c r="F14344" s="23">
        <v>60</v>
      </c>
      <c r="G14344" s="23">
        <v>5</v>
      </c>
      <c r="H14344" s="25">
        <v>20.973672870000001</v>
      </c>
    </row>
    <row r="14345" spans="1:8">
      <c r="A14345" s="23">
        <v>14342</v>
      </c>
      <c r="B14345" s="23">
        <v>2500</v>
      </c>
      <c r="C14345" s="23">
        <v>0.8</v>
      </c>
      <c r="D14345" s="23">
        <v>500</v>
      </c>
      <c r="E14345" s="23">
        <v>5</v>
      </c>
      <c r="F14345" s="23">
        <v>60</v>
      </c>
      <c r="G14345" s="23">
        <v>10</v>
      </c>
      <c r="H14345" s="25">
        <v>19.84732056</v>
      </c>
    </row>
    <row r="14346" spans="1:8">
      <c r="A14346" s="23">
        <v>14343</v>
      </c>
      <c r="B14346" s="23">
        <v>2500</v>
      </c>
      <c r="C14346" s="23">
        <v>0.8</v>
      </c>
      <c r="D14346" s="23">
        <v>500</v>
      </c>
      <c r="E14346" s="23">
        <v>5</v>
      </c>
      <c r="F14346" s="23">
        <v>60</v>
      </c>
      <c r="G14346" s="23">
        <v>40</v>
      </c>
      <c r="H14346" s="25">
        <v>17.475708010000002</v>
      </c>
    </row>
    <row r="14347" spans="1:8">
      <c r="A14347" s="23">
        <v>14344</v>
      </c>
      <c r="B14347" s="23">
        <v>2500</v>
      </c>
      <c r="C14347" s="23">
        <v>0.8</v>
      </c>
      <c r="D14347" s="23">
        <v>500</v>
      </c>
      <c r="E14347" s="23">
        <v>5</v>
      </c>
      <c r="F14347" s="23">
        <v>60</v>
      </c>
      <c r="G14347" s="23">
        <v>70</v>
      </c>
      <c r="H14347" s="25">
        <v>16.117492680000002</v>
      </c>
    </row>
    <row r="14348" spans="1:8">
      <c r="A14348" s="23">
        <v>14345</v>
      </c>
      <c r="B14348" s="23">
        <v>2500</v>
      </c>
      <c r="C14348" s="23">
        <v>0.8</v>
      </c>
      <c r="D14348" s="23">
        <v>500</v>
      </c>
      <c r="E14348" s="23">
        <v>5</v>
      </c>
      <c r="F14348" s="23">
        <v>60</v>
      </c>
      <c r="G14348" s="23">
        <v>100</v>
      </c>
      <c r="H14348" s="25">
        <v>15.045935630000001</v>
      </c>
    </row>
    <row r="14349" spans="1:8">
      <c r="A14349" s="23">
        <v>14346</v>
      </c>
      <c r="B14349" s="23">
        <v>2500</v>
      </c>
      <c r="C14349" s="23">
        <v>0.8</v>
      </c>
      <c r="D14349" s="23">
        <v>500</v>
      </c>
      <c r="E14349" s="23">
        <v>10</v>
      </c>
      <c r="F14349" s="23">
        <v>0</v>
      </c>
      <c r="G14349" s="23">
        <v>0</v>
      </c>
      <c r="H14349" s="25">
        <v>33.227592469999998</v>
      </c>
    </row>
    <row r="14350" spans="1:8">
      <c r="A14350" s="23">
        <v>14347</v>
      </c>
      <c r="B14350" s="23">
        <v>2500</v>
      </c>
      <c r="C14350" s="23">
        <v>0.8</v>
      </c>
      <c r="D14350" s="23">
        <v>500</v>
      </c>
      <c r="E14350" s="23">
        <v>10</v>
      </c>
      <c r="F14350" s="23">
        <v>0</v>
      </c>
      <c r="G14350" s="23">
        <v>5</v>
      </c>
      <c r="H14350" s="25">
        <v>30.403419499999998</v>
      </c>
    </row>
    <row r="14351" spans="1:8">
      <c r="A14351" s="23">
        <v>14348</v>
      </c>
      <c r="B14351" s="23">
        <v>2500</v>
      </c>
      <c r="C14351" s="23">
        <v>0.8</v>
      </c>
      <c r="D14351" s="23">
        <v>500</v>
      </c>
      <c r="E14351" s="23">
        <v>10</v>
      </c>
      <c r="F14351" s="23">
        <v>0</v>
      </c>
      <c r="G14351" s="23">
        <v>10</v>
      </c>
      <c r="H14351" s="25">
        <v>28.84980393</v>
      </c>
    </row>
    <row r="14352" spans="1:8">
      <c r="A14352" s="23">
        <v>14349</v>
      </c>
      <c r="B14352" s="23">
        <v>2500</v>
      </c>
      <c r="C14352" s="23">
        <v>0.8</v>
      </c>
      <c r="D14352" s="23">
        <v>500</v>
      </c>
      <c r="E14352" s="23">
        <v>10</v>
      </c>
      <c r="F14352" s="23">
        <v>0</v>
      </c>
      <c r="G14352" s="23">
        <v>40</v>
      </c>
      <c r="H14352" s="25">
        <v>25.42891693</v>
      </c>
    </row>
    <row r="14353" spans="1:8">
      <c r="A14353" s="23">
        <v>14350</v>
      </c>
      <c r="B14353" s="23">
        <v>2500</v>
      </c>
      <c r="C14353" s="23">
        <v>0.8</v>
      </c>
      <c r="D14353" s="23">
        <v>500</v>
      </c>
      <c r="E14353" s="23">
        <v>10</v>
      </c>
      <c r="F14353" s="23">
        <v>0</v>
      </c>
      <c r="G14353" s="23">
        <v>70</v>
      </c>
      <c r="H14353" s="25">
        <v>23.42948341</v>
      </c>
    </row>
    <row r="14354" spans="1:8">
      <c r="A14354" s="23">
        <v>14351</v>
      </c>
      <c r="B14354" s="23">
        <v>2500</v>
      </c>
      <c r="C14354" s="23">
        <v>0.8</v>
      </c>
      <c r="D14354" s="23">
        <v>500</v>
      </c>
      <c r="E14354" s="23">
        <v>10</v>
      </c>
      <c r="F14354" s="23">
        <v>0</v>
      </c>
      <c r="G14354" s="23">
        <v>100</v>
      </c>
      <c r="H14354" s="25">
        <v>21.73548126</v>
      </c>
    </row>
    <row r="14355" spans="1:8">
      <c r="A14355" s="23">
        <v>14352</v>
      </c>
      <c r="B14355" s="23">
        <v>2500</v>
      </c>
      <c r="C14355" s="23">
        <v>0.8</v>
      </c>
      <c r="D14355" s="23">
        <v>500</v>
      </c>
      <c r="E14355" s="23">
        <v>10</v>
      </c>
      <c r="F14355" s="23">
        <v>30</v>
      </c>
      <c r="G14355" s="23">
        <v>0</v>
      </c>
      <c r="H14355" s="25">
        <v>31.168233870000002</v>
      </c>
    </row>
    <row r="14356" spans="1:8">
      <c r="A14356" s="23">
        <v>14353</v>
      </c>
      <c r="B14356" s="23">
        <v>2500</v>
      </c>
      <c r="C14356" s="23">
        <v>0.8</v>
      </c>
      <c r="D14356" s="23">
        <v>500</v>
      </c>
      <c r="E14356" s="23">
        <v>10</v>
      </c>
      <c r="F14356" s="23">
        <v>30</v>
      </c>
      <c r="G14356" s="23">
        <v>5</v>
      </c>
      <c r="H14356" s="25">
        <v>28.360315320000002</v>
      </c>
    </row>
    <row r="14357" spans="1:8">
      <c r="A14357" s="23">
        <v>14354</v>
      </c>
      <c r="B14357" s="23">
        <v>2500</v>
      </c>
      <c r="C14357" s="23">
        <v>0.8</v>
      </c>
      <c r="D14357" s="23">
        <v>500</v>
      </c>
      <c r="E14357" s="23">
        <v>10</v>
      </c>
      <c r="F14357" s="23">
        <v>30</v>
      </c>
      <c r="G14357" s="23">
        <v>10</v>
      </c>
      <c r="H14357" s="25">
        <v>26.92669296</v>
      </c>
    </row>
    <row r="14358" spans="1:8">
      <c r="A14358" s="23">
        <v>14355</v>
      </c>
      <c r="B14358" s="23">
        <v>2500</v>
      </c>
      <c r="C14358" s="23">
        <v>0.8</v>
      </c>
      <c r="D14358" s="23">
        <v>500</v>
      </c>
      <c r="E14358" s="23">
        <v>10</v>
      </c>
      <c r="F14358" s="23">
        <v>30</v>
      </c>
      <c r="G14358" s="23">
        <v>40</v>
      </c>
      <c r="H14358" s="25">
        <v>23.744184489999999</v>
      </c>
    </row>
    <row r="14359" spans="1:8">
      <c r="A14359" s="23">
        <v>14356</v>
      </c>
      <c r="B14359" s="23">
        <v>2500</v>
      </c>
      <c r="C14359" s="23">
        <v>0.8</v>
      </c>
      <c r="D14359" s="23">
        <v>500</v>
      </c>
      <c r="E14359" s="23">
        <v>10</v>
      </c>
      <c r="F14359" s="23">
        <v>30</v>
      </c>
      <c r="G14359" s="23">
        <v>70</v>
      </c>
      <c r="H14359" s="25">
        <v>21.78986931</v>
      </c>
    </row>
    <row r="14360" spans="1:8">
      <c r="A14360" s="23">
        <v>14357</v>
      </c>
      <c r="B14360" s="23">
        <v>2500</v>
      </c>
      <c r="C14360" s="23">
        <v>0.8</v>
      </c>
      <c r="D14360" s="23">
        <v>500</v>
      </c>
      <c r="E14360" s="23">
        <v>10</v>
      </c>
      <c r="F14360" s="23">
        <v>30</v>
      </c>
      <c r="G14360" s="23">
        <v>100</v>
      </c>
      <c r="H14360" s="25">
        <v>20.2250309</v>
      </c>
    </row>
    <row r="14361" spans="1:8">
      <c r="A14361" s="23">
        <v>14358</v>
      </c>
      <c r="B14361" s="23">
        <v>2500</v>
      </c>
      <c r="C14361" s="23">
        <v>0.8</v>
      </c>
      <c r="D14361" s="23">
        <v>500</v>
      </c>
      <c r="E14361" s="23">
        <v>10</v>
      </c>
      <c r="F14361" s="23">
        <v>60</v>
      </c>
      <c r="G14361" s="23">
        <v>0</v>
      </c>
      <c r="H14361" s="25">
        <v>24.320884710000001</v>
      </c>
    </row>
    <row r="14362" spans="1:8">
      <c r="A14362" s="23">
        <v>14359</v>
      </c>
      <c r="B14362" s="23">
        <v>2500</v>
      </c>
      <c r="C14362" s="23">
        <v>0.8</v>
      </c>
      <c r="D14362" s="23">
        <v>500</v>
      </c>
      <c r="E14362" s="23">
        <v>10</v>
      </c>
      <c r="F14362" s="23">
        <v>60</v>
      </c>
      <c r="G14362" s="23">
        <v>5</v>
      </c>
      <c r="H14362" s="25">
        <v>21.512260439999999</v>
      </c>
    </row>
    <row r="14363" spans="1:8">
      <c r="A14363" s="23">
        <v>14360</v>
      </c>
      <c r="B14363" s="23">
        <v>2500</v>
      </c>
      <c r="C14363" s="23">
        <v>0.8</v>
      </c>
      <c r="D14363" s="23">
        <v>500</v>
      </c>
      <c r="E14363" s="23">
        <v>10</v>
      </c>
      <c r="F14363" s="23">
        <v>60</v>
      </c>
      <c r="G14363" s="23">
        <v>10</v>
      </c>
      <c r="H14363" s="25">
        <v>20.358274460000001</v>
      </c>
    </row>
    <row r="14364" spans="1:8">
      <c r="A14364" s="23">
        <v>14361</v>
      </c>
      <c r="B14364" s="23">
        <v>2500</v>
      </c>
      <c r="C14364" s="23">
        <v>0.8</v>
      </c>
      <c r="D14364" s="23">
        <v>500</v>
      </c>
      <c r="E14364" s="23">
        <v>10</v>
      </c>
      <c r="F14364" s="23">
        <v>60</v>
      </c>
      <c r="G14364" s="23">
        <v>40</v>
      </c>
      <c r="H14364" s="25">
        <v>17.907634739999999</v>
      </c>
    </row>
    <row r="14365" spans="1:8">
      <c r="A14365" s="23">
        <v>14362</v>
      </c>
      <c r="B14365" s="23">
        <v>2500</v>
      </c>
      <c r="C14365" s="23">
        <v>0.8</v>
      </c>
      <c r="D14365" s="23">
        <v>500</v>
      </c>
      <c r="E14365" s="23">
        <v>10</v>
      </c>
      <c r="F14365" s="23">
        <v>60</v>
      </c>
      <c r="G14365" s="23">
        <v>70</v>
      </c>
      <c r="H14365" s="25">
        <v>16.506914139999999</v>
      </c>
    </row>
    <row r="14366" spans="1:8">
      <c r="A14366" s="23">
        <v>14363</v>
      </c>
      <c r="B14366" s="23">
        <v>2500</v>
      </c>
      <c r="C14366" s="23">
        <v>0.8</v>
      </c>
      <c r="D14366" s="23">
        <v>500</v>
      </c>
      <c r="E14366" s="23">
        <v>10</v>
      </c>
      <c r="F14366" s="23">
        <v>60</v>
      </c>
      <c r="G14366" s="23">
        <v>100</v>
      </c>
      <c r="H14366" s="25">
        <v>15.3301239</v>
      </c>
    </row>
    <row r="14367" spans="1:8">
      <c r="A14367" s="23">
        <v>14364</v>
      </c>
      <c r="B14367" s="23">
        <v>2500</v>
      </c>
      <c r="C14367" s="23">
        <v>0.8</v>
      </c>
      <c r="D14367" s="23">
        <v>500</v>
      </c>
      <c r="E14367" s="23">
        <v>20</v>
      </c>
      <c r="F14367" s="23">
        <v>0</v>
      </c>
      <c r="G14367" s="23">
        <v>0</v>
      </c>
      <c r="H14367" s="25">
        <v>33.884891510000003</v>
      </c>
    </row>
    <row r="14368" spans="1:8">
      <c r="A14368" s="23">
        <v>14365</v>
      </c>
      <c r="B14368" s="23">
        <v>2500</v>
      </c>
      <c r="C14368" s="23">
        <v>0.8</v>
      </c>
      <c r="D14368" s="23">
        <v>500</v>
      </c>
      <c r="E14368" s="23">
        <v>20</v>
      </c>
      <c r="F14368" s="23">
        <v>0</v>
      </c>
      <c r="G14368" s="23">
        <v>5</v>
      </c>
      <c r="H14368" s="25">
        <v>30.979587559999999</v>
      </c>
    </row>
    <row r="14369" spans="1:8">
      <c r="A14369" s="23">
        <v>14366</v>
      </c>
      <c r="B14369" s="23">
        <v>2500</v>
      </c>
      <c r="C14369" s="23">
        <v>0.8</v>
      </c>
      <c r="D14369" s="23">
        <v>500</v>
      </c>
      <c r="E14369" s="23">
        <v>20</v>
      </c>
      <c r="F14369" s="23">
        <v>0</v>
      </c>
      <c r="G14369" s="23">
        <v>10</v>
      </c>
      <c r="H14369" s="25">
        <v>29.366130829999999</v>
      </c>
    </row>
    <row r="14370" spans="1:8">
      <c r="A14370" s="23">
        <v>14367</v>
      </c>
      <c r="B14370" s="23">
        <v>2500</v>
      </c>
      <c r="C14370" s="23">
        <v>0.8</v>
      </c>
      <c r="D14370" s="23">
        <v>500</v>
      </c>
      <c r="E14370" s="23">
        <v>20</v>
      </c>
      <c r="F14370" s="23">
        <v>0</v>
      </c>
      <c r="G14370" s="23">
        <v>40</v>
      </c>
      <c r="H14370" s="25">
        <v>25.814636230000001</v>
      </c>
    </row>
    <row r="14371" spans="1:8">
      <c r="A14371" s="23">
        <v>14368</v>
      </c>
      <c r="B14371" s="23">
        <v>2500</v>
      </c>
      <c r="C14371" s="23">
        <v>0.8</v>
      </c>
      <c r="D14371" s="23">
        <v>500</v>
      </c>
      <c r="E14371" s="23">
        <v>20</v>
      </c>
      <c r="F14371" s="23">
        <v>0</v>
      </c>
      <c r="G14371" s="23">
        <v>70</v>
      </c>
      <c r="H14371" s="25">
        <v>23.766538619999999</v>
      </c>
    </row>
    <row r="14372" spans="1:8">
      <c r="A14372" s="23">
        <v>14369</v>
      </c>
      <c r="B14372" s="23">
        <v>2500</v>
      </c>
      <c r="C14372" s="23">
        <v>0.8</v>
      </c>
      <c r="D14372" s="23">
        <v>500</v>
      </c>
      <c r="E14372" s="23">
        <v>20</v>
      </c>
      <c r="F14372" s="23">
        <v>0</v>
      </c>
      <c r="G14372" s="23">
        <v>100</v>
      </c>
      <c r="H14372" s="25">
        <v>22.018392559999999</v>
      </c>
    </row>
    <row r="14373" spans="1:8">
      <c r="A14373" s="23">
        <v>14370</v>
      </c>
      <c r="B14373" s="23">
        <v>2500</v>
      </c>
      <c r="C14373" s="23">
        <v>0.8</v>
      </c>
      <c r="D14373" s="23">
        <v>500</v>
      </c>
      <c r="E14373" s="23">
        <v>20</v>
      </c>
      <c r="F14373" s="23">
        <v>30</v>
      </c>
      <c r="G14373" s="23">
        <v>0</v>
      </c>
      <c r="H14373" s="25">
        <v>31.750913619999999</v>
      </c>
    </row>
    <row r="14374" spans="1:8">
      <c r="A14374" s="23">
        <v>14371</v>
      </c>
      <c r="B14374" s="23">
        <v>2500</v>
      </c>
      <c r="C14374" s="23">
        <v>0.8</v>
      </c>
      <c r="D14374" s="23">
        <v>500</v>
      </c>
      <c r="E14374" s="23">
        <v>20</v>
      </c>
      <c r="F14374" s="23">
        <v>30</v>
      </c>
      <c r="G14374" s="23">
        <v>5</v>
      </c>
      <c r="H14374" s="25">
        <v>28.849769590000001</v>
      </c>
    </row>
    <row r="14375" spans="1:8">
      <c r="A14375" s="23">
        <v>14372</v>
      </c>
      <c r="B14375" s="23">
        <v>2500</v>
      </c>
      <c r="C14375" s="23">
        <v>0.8</v>
      </c>
      <c r="D14375" s="23">
        <v>500</v>
      </c>
      <c r="E14375" s="23">
        <v>20</v>
      </c>
      <c r="F14375" s="23">
        <v>30</v>
      </c>
      <c r="G14375" s="23">
        <v>10</v>
      </c>
      <c r="H14375" s="25">
        <v>27.366859439999999</v>
      </c>
    </row>
    <row r="14376" spans="1:8">
      <c r="A14376" s="23">
        <v>14373</v>
      </c>
      <c r="B14376" s="23">
        <v>2500</v>
      </c>
      <c r="C14376" s="23">
        <v>0.8</v>
      </c>
      <c r="D14376" s="23">
        <v>500</v>
      </c>
      <c r="E14376" s="23">
        <v>20</v>
      </c>
      <c r="F14376" s="23">
        <v>30</v>
      </c>
      <c r="G14376" s="23">
        <v>40</v>
      </c>
      <c r="H14376" s="25">
        <v>24.075733190000001</v>
      </c>
    </row>
    <row r="14377" spans="1:8">
      <c r="A14377" s="23">
        <v>14374</v>
      </c>
      <c r="B14377" s="23">
        <v>2500</v>
      </c>
      <c r="C14377" s="23">
        <v>0.8</v>
      </c>
      <c r="D14377" s="23">
        <v>500</v>
      </c>
      <c r="E14377" s="23">
        <v>20</v>
      </c>
      <c r="F14377" s="23">
        <v>30</v>
      </c>
      <c r="G14377" s="23">
        <v>70</v>
      </c>
      <c r="H14377" s="25">
        <v>22.077289579999999</v>
      </c>
    </row>
    <row r="14378" spans="1:8">
      <c r="A14378" s="23">
        <v>14375</v>
      </c>
      <c r="B14378" s="23">
        <v>2500</v>
      </c>
      <c r="C14378" s="23">
        <v>0.8</v>
      </c>
      <c r="D14378" s="23">
        <v>500</v>
      </c>
      <c r="E14378" s="23">
        <v>20</v>
      </c>
      <c r="F14378" s="23">
        <v>30</v>
      </c>
      <c r="G14378" s="23">
        <v>100</v>
      </c>
      <c r="H14378" s="25">
        <v>20.466045380000001</v>
      </c>
    </row>
    <row r="14379" spans="1:8">
      <c r="A14379" s="23">
        <v>14376</v>
      </c>
      <c r="B14379" s="23">
        <v>2500</v>
      </c>
      <c r="C14379" s="23">
        <v>0.8</v>
      </c>
      <c r="D14379" s="23">
        <v>500</v>
      </c>
      <c r="E14379" s="23">
        <v>20</v>
      </c>
      <c r="F14379" s="23">
        <v>60</v>
      </c>
      <c r="G14379" s="23">
        <v>0</v>
      </c>
      <c r="H14379" s="25">
        <v>24.649835589999999</v>
      </c>
    </row>
    <row r="14380" spans="1:8">
      <c r="A14380" s="23">
        <v>14377</v>
      </c>
      <c r="B14380" s="23">
        <v>2500</v>
      </c>
      <c r="C14380" s="23">
        <v>0.8</v>
      </c>
      <c r="D14380" s="23">
        <v>500</v>
      </c>
      <c r="E14380" s="23">
        <v>20</v>
      </c>
      <c r="F14380" s="23">
        <v>60</v>
      </c>
      <c r="G14380" s="23">
        <v>5</v>
      </c>
      <c r="H14380" s="25">
        <v>21.794498440000002</v>
      </c>
    </row>
    <row r="14381" spans="1:8">
      <c r="A14381" s="23">
        <v>14378</v>
      </c>
      <c r="B14381" s="23">
        <v>2500</v>
      </c>
      <c r="C14381" s="23">
        <v>0.8</v>
      </c>
      <c r="D14381" s="23">
        <v>500</v>
      </c>
      <c r="E14381" s="23">
        <v>20</v>
      </c>
      <c r="F14381" s="23">
        <v>60</v>
      </c>
      <c r="G14381" s="23">
        <v>10</v>
      </c>
      <c r="H14381" s="25">
        <v>20.611900330000001</v>
      </c>
    </row>
    <row r="14382" spans="1:8">
      <c r="A14382" s="23">
        <v>14379</v>
      </c>
      <c r="B14382" s="23">
        <v>2500</v>
      </c>
      <c r="C14382" s="23">
        <v>0.8</v>
      </c>
      <c r="D14382" s="23">
        <v>500</v>
      </c>
      <c r="E14382" s="23">
        <v>20</v>
      </c>
      <c r="F14382" s="23">
        <v>60</v>
      </c>
      <c r="G14382" s="23">
        <v>40</v>
      </c>
      <c r="H14382" s="25">
        <v>18.096252440000001</v>
      </c>
    </row>
    <row r="14383" spans="1:8">
      <c r="A14383" s="23">
        <v>14380</v>
      </c>
      <c r="B14383" s="23">
        <v>2500</v>
      </c>
      <c r="C14383" s="23">
        <v>0.8</v>
      </c>
      <c r="D14383" s="23">
        <v>500</v>
      </c>
      <c r="E14383" s="23">
        <v>20</v>
      </c>
      <c r="F14383" s="23">
        <v>60</v>
      </c>
      <c r="G14383" s="23">
        <v>70</v>
      </c>
      <c r="H14383" s="25">
        <v>16.66158867</v>
      </c>
    </row>
    <row r="14384" spans="1:8">
      <c r="A14384" s="23">
        <v>14381</v>
      </c>
      <c r="B14384" s="23">
        <v>2500</v>
      </c>
      <c r="C14384" s="23">
        <v>0.8</v>
      </c>
      <c r="D14384" s="23">
        <v>500</v>
      </c>
      <c r="E14384" s="23">
        <v>20</v>
      </c>
      <c r="F14384" s="23">
        <v>60</v>
      </c>
      <c r="G14384" s="23">
        <v>100</v>
      </c>
      <c r="H14384" s="25">
        <v>15.4801693</v>
      </c>
    </row>
    <row r="14385" spans="1:8">
      <c r="A14385" s="23">
        <v>14382</v>
      </c>
      <c r="B14385" s="23">
        <v>2500</v>
      </c>
      <c r="C14385" s="23">
        <v>0.8</v>
      </c>
      <c r="D14385" s="23">
        <v>500</v>
      </c>
      <c r="E14385" s="23">
        <v>50</v>
      </c>
      <c r="F14385" s="23">
        <v>0</v>
      </c>
      <c r="G14385" s="23">
        <v>0</v>
      </c>
      <c r="H14385" s="25">
        <v>34.248001100000003</v>
      </c>
    </row>
    <row r="14386" spans="1:8">
      <c r="A14386" s="23">
        <v>14383</v>
      </c>
      <c r="B14386" s="23">
        <v>2500</v>
      </c>
      <c r="C14386" s="23">
        <v>0.8</v>
      </c>
      <c r="D14386" s="23">
        <v>500</v>
      </c>
      <c r="E14386" s="23">
        <v>50</v>
      </c>
      <c r="F14386" s="23">
        <v>0</v>
      </c>
      <c r="G14386" s="23">
        <v>5</v>
      </c>
      <c r="H14386" s="25">
        <v>31.2999382</v>
      </c>
    </row>
    <row r="14387" spans="1:8">
      <c r="A14387" s="23">
        <v>14384</v>
      </c>
      <c r="B14387" s="23">
        <v>2500</v>
      </c>
      <c r="C14387" s="23">
        <v>0.8</v>
      </c>
      <c r="D14387" s="23">
        <v>500</v>
      </c>
      <c r="E14387" s="23">
        <v>50</v>
      </c>
      <c r="F14387" s="23">
        <v>0</v>
      </c>
      <c r="G14387" s="23">
        <v>10</v>
      </c>
      <c r="H14387" s="25">
        <v>29.653985980000002</v>
      </c>
    </row>
    <row r="14388" spans="1:8">
      <c r="A14388" s="23">
        <v>14385</v>
      </c>
      <c r="B14388" s="23">
        <v>2500</v>
      </c>
      <c r="C14388" s="23">
        <v>0.8</v>
      </c>
      <c r="D14388" s="23">
        <v>500</v>
      </c>
      <c r="E14388" s="23">
        <v>50</v>
      </c>
      <c r="F14388" s="23">
        <v>0</v>
      </c>
      <c r="G14388" s="23">
        <v>40</v>
      </c>
      <c r="H14388" s="25">
        <v>26.031257629999999</v>
      </c>
    </row>
    <row r="14389" spans="1:8">
      <c r="A14389" s="23">
        <v>14386</v>
      </c>
      <c r="B14389" s="23">
        <v>2500</v>
      </c>
      <c r="C14389" s="23">
        <v>0.8</v>
      </c>
      <c r="D14389" s="23">
        <v>500</v>
      </c>
      <c r="E14389" s="23">
        <v>50</v>
      </c>
      <c r="F14389" s="23">
        <v>0</v>
      </c>
      <c r="G14389" s="23">
        <v>70</v>
      </c>
      <c r="H14389" s="25">
        <v>23.946645740000001</v>
      </c>
    </row>
    <row r="14390" spans="1:8">
      <c r="A14390" s="23">
        <v>14387</v>
      </c>
      <c r="B14390" s="23">
        <v>2500</v>
      </c>
      <c r="C14390" s="23">
        <v>0.8</v>
      </c>
      <c r="D14390" s="23">
        <v>500</v>
      </c>
      <c r="E14390" s="23">
        <v>50</v>
      </c>
      <c r="F14390" s="23">
        <v>0</v>
      </c>
      <c r="G14390" s="23">
        <v>100</v>
      </c>
      <c r="H14390" s="25">
        <v>22.178466799999999</v>
      </c>
    </row>
    <row r="14391" spans="1:8">
      <c r="A14391" s="23">
        <v>14388</v>
      </c>
      <c r="B14391" s="23">
        <v>2500</v>
      </c>
      <c r="C14391" s="23">
        <v>0.8</v>
      </c>
      <c r="D14391" s="23">
        <v>500</v>
      </c>
      <c r="E14391" s="23">
        <v>50</v>
      </c>
      <c r="F14391" s="23">
        <v>30</v>
      </c>
      <c r="G14391" s="23">
        <v>0</v>
      </c>
      <c r="H14391" s="25">
        <v>32.063640589999999</v>
      </c>
    </row>
    <row r="14392" spans="1:8">
      <c r="A14392" s="23">
        <v>14389</v>
      </c>
      <c r="B14392" s="23">
        <v>2500</v>
      </c>
      <c r="C14392" s="23">
        <v>0.8</v>
      </c>
      <c r="D14392" s="23">
        <v>500</v>
      </c>
      <c r="E14392" s="23">
        <v>50</v>
      </c>
      <c r="F14392" s="23">
        <v>30</v>
      </c>
      <c r="G14392" s="23">
        <v>5</v>
      </c>
      <c r="H14392" s="25">
        <v>29.122766500000001</v>
      </c>
    </row>
    <row r="14393" spans="1:8">
      <c r="A14393" s="23">
        <v>14390</v>
      </c>
      <c r="B14393" s="23">
        <v>2500</v>
      </c>
      <c r="C14393" s="23">
        <v>0.8</v>
      </c>
      <c r="D14393" s="23">
        <v>500</v>
      </c>
      <c r="E14393" s="23">
        <v>50</v>
      </c>
      <c r="F14393" s="23">
        <v>30</v>
      </c>
      <c r="G14393" s="23">
        <v>10</v>
      </c>
      <c r="H14393" s="25">
        <v>27.613162989999999</v>
      </c>
    </row>
    <row r="14394" spans="1:8">
      <c r="A14394" s="23">
        <v>14391</v>
      </c>
      <c r="B14394" s="23">
        <v>2500</v>
      </c>
      <c r="C14394" s="23">
        <v>0.8</v>
      </c>
      <c r="D14394" s="23">
        <v>500</v>
      </c>
      <c r="E14394" s="23">
        <v>50</v>
      </c>
      <c r="F14394" s="23">
        <v>30</v>
      </c>
      <c r="G14394" s="23">
        <v>40</v>
      </c>
      <c r="H14394" s="25">
        <v>24.261253360000001</v>
      </c>
    </row>
    <row r="14395" spans="1:8">
      <c r="A14395" s="23">
        <v>14392</v>
      </c>
      <c r="B14395" s="23">
        <v>2500</v>
      </c>
      <c r="C14395" s="23">
        <v>0.8</v>
      </c>
      <c r="D14395" s="23">
        <v>500</v>
      </c>
      <c r="E14395" s="23">
        <v>50</v>
      </c>
      <c r="F14395" s="23">
        <v>30</v>
      </c>
      <c r="G14395" s="23">
        <v>70</v>
      </c>
      <c r="H14395" s="25">
        <v>22.23993492</v>
      </c>
    </row>
    <row r="14396" spans="1:8">
      <c r="A14396" s="23">
        <v>14393</v>
      </c>
      <c r="B14396" s="23">
        <v>2500</v>
      </c>
      <c r="C14396" s="23">
        <v>0.8</v>
      </c>
      <c r="D14396" s="23">
        <v>500</v>
      </c>
      <c r="E14396" s="23">
        <v>50</v>
      </c>
      <c r="F14396" s="23">
        <v>30</v>
      </c>
      <c r="G14396" s="23">
        <v>100</v>
      </c>
      <c r="H14396" s="25">
        <v>20.60276794</v>
      </c>
    </row>
    <row r="14397" spans="1:8">
      <c r="A14397" s="23">
        <v>14394</v>
      </c>
      <c r="B14397" s="23">
        <v>2500</v>
      </c>
      <c r="C14397" s="23">
        <v>0.8</v>
      </c>
      <c r="D14397" s="23">
        <v>500</v>
      </c>
      <c r="E14397" s="23">
        <v>50</v>
      </c>
      <c r="F14397" s="23">
        <v>60</v>
      </c>
      <c r="G14397" s="23">
        <v>0</v>
      </c>
      <c r="H14397" s="25">
        <v>24.83492661</v>
      </c>
    </row>
    <row r="14398" spans="1:8">
      <c r="A14398" s="23">
        <v>14395</v>
      </c>
      <c r="B14398" s="23">
        <v>2500</v>
      </c>
      <c r="C14398" s="23">
        <v>0.8</v>
      </c>
      <c r="D14398" s="23">
        <v>500</v>
      </c>
      <c r="E14398" s="23">
        <v>50</v>
      </c>
      <c r="F14398" s="23">
        <v>60</v>
      </c>
      <c r="G14398" s="23">
        <v>5</v>
      </c>
      <c r="H14398" s="25">
        <v>21.95431709</v>
      </c>
    </row>
    <row r="14399" spans="1:8">
      <c r="A14399" s="23">
        <v>14396</v>
      </c>
      <c r="B14399" s="23">
        <v>2500</v>
      </c>
      <c r="C14399" s="23">
        <v>0.8</v>
      </c>
      <c r="D14399" s="23">
        <v>500</v>
      </c>
      <c r="E14399" s="23">
        <v>50</v>
      </c>
      <c r="F14399" s="23">
        <v>60</v>
      </c>
      <c r="G14399" s="23">
        <v>10</v>
      </c>
      <c r="H14399" s="25">
        <v>20.755847930000002</v>
      </c>
    </row>
    <row r="14400" spans="1:8">
      <c r="A14400" s="23">
        <v>14397</v>
      </c>
      <c r="B14400" s="23">
        <v>2500</v>
      </c>
      <c r="C14400" s="23">
        <v>0.8</v>
      </c>
      <c r="D14400" s="23">
        <v>500</v>
      </c>
      <c r="E14400" s="23">
        <v>50</v>
      </c>
      <c r="F14400" s="23">
        <v>60</v>
      </c>
      <c r="G14400" s="23">
        <v>40</v>
      </c>
      <c r="H14400" s="25">
        <v>18.203901290000001</v>
      </c>
    </row>
    <row r="14401" spans="1:8">
      <c r="A14401" s="23">
        <v>14398</v>
      </c>
      <c r="B14401" s="23">
        <v>2500</v>
      </c>
      <c r="C14401" s="23">
        <v>0.8</v>
      </c>
      <c r="D14401" s="23">
        <v>500</v>
      </c>
      <c r="E14401" s="23">
        <v>50</v>
      </c>
      <c r="F14401" s="23">
        <v>60</v>
      </c>
      <c r="G14401" s="23">
        <v>70</v>
      </c>
      <c r="H14401" s="25">
        <v>16.750251769999998</v>
      </c>
    </row>
    <row r="14402" spans="1:8">
      <c r="A14402" s="23">
        <v>14399</v>
      </c>
      <c r="B14402" s="23">
        <v>2500</v>
      </c>
      <c r="C14402" s="23">
        <v>0.8</v>
      </c>
      <c r="D14402" s="23">
        <v>500</v>
      </c>
      <c r="E14402" s="23">
        <v>50</v>
      </c>
      <c r="F14402" s="23">
        <v>60</v>
      </c>
      <c r="G14402" s="23">
        <v>100</v>
      </c>
      <c r="H14402" s="25">
        <v>15.56652641</v>
      </c>
    </row>
    <row r="14403" spans="1:8">
      <c r="A14403" s="23">
        <v>14400</v>
      </c>
      <c r="B14403" s="23">
        <v>2500</v>
      </c>
      <c r="C14403" s="23">
        <v>0.8</v>
      </c>
      <c r="D14403" s="23">
        <v>1000</v>
      </c>
      <c r="E14403" s="23">
        <v>1</v>
      </c>
      <c r="F14403" s="23">
        <v>0</v>
      </c>
      <c r="G14403" s="23">
        <v>0</v>
      </c>
      <c r="H14403" s="25">
        <v>25.170698170000001</v>
      </c>
    </row>
    <row r="14404" spans="1:8">
      <c r="A14404" s="23">
        <v>14401</v>
      </c>
      <c r="B14404" s="23">
        <v>2500</v>
      </c>
      <c r="C14404" s="23">
        <v>0.8</v>
      </c>
      <c r="D14404" s="23">
        <v>1000</v>
      </c>
      <c r="E14404" s="23">
        <v>1</v>
      </c>
      <c r="F14404" s="23">
        <v>0</v>
      </c>
      <c r="G14404" s="23">
        <v>5</v>
      </c>
      <c r="H14404" s="25">
        <v>23.565284729999998</v>
      </c>
    </row>
    <row r="14405" spans="1:8">
      <c r="A14405" s="23">
        <v>14402</v>
      </c>
      <c r="B14405" s="23">
        <v>2500</v>
      </c>
      <c r="C14405" s="23">
        <v>0.8</v>
      </c>
      <c r="D14405" s="23">
        <v>1000</v>
      </c>
      <c r="E14405" s="23">
        <v>1</v>
      </c>
      <c r="F14405" s="23">
        <v>0</v>
      </c>
      <c r="G14405" s="23">
        <v>10</v>
      </c>
      <c r="H14405" s="25">
        <v>22.718807219999999</v>
      </c>
    </row>
    <row r="14406" spans="1:8">
      <c r="A14406" s="23">
        <v>14403</v>
      </c>
      <c r="B14406" s="23">
        <v>2500</v>
      </c>
      <c r="C14406" s="23">
        <v>0.8</v>
      </c>
      <c r="D14406" s="23">
        <v>1000</v>
      </c>
      <c r="E14406" s="23">
        <v>1</v>
      </c>
      <c r="F14406" s="23">
        <v>0</v>
      </c>
      <c r="G14406" s="23">
        <v>40</v>
      </c>
      <c r="H14406" s="25">
        <v>20.76293755</v>
      </c>
    </row>
    <row r="14407" spans="1:8">
      <c r="A14407" s="23">
        <v>14404</v>
      </c>
      <c r="B14407" s="23">
        <v>2500</v>
      </c>
      <c r="C14407" s="23">
        <v>0.8</v>
      </c>
      <c r="D14407" s="23">
        <v>1000</v>
      </c>
      <c r="E14407" s="23">
        <v>1</v>
      </c>
      <c r="F14407" s="23">
        <v>0</v>
      </c>
      <c r="G14407" s="23">
        <v>70</v>
      </c>
      <c r="H14407" s="25">
        <v>19.52999878</v>
      </c>
    </row>
    <row r="14408" spans="1:8">
      <c r="A14408" s="23">
        <v>14405</v>
      </c>
      <c r="B14408" s="23">
        <v>2500</v>
      </c>
      <c r="C14408" s="23">
        <v>0.8</v>
      </c>
      <c r="D14408" s="23">
        <v>1000</v>
      </c>
      <c r="E14408" s="23">
        <v>1</v>
      </c>
      <c r="F14408" s="23">
        <v>0</v>
      </c>
      <c r="G14408" s="23">
        <v>100</v>
      </c>
      <c r="H14408" s="25">
        <v>18.486433030000001</v>
      </c>
    </row>
    <row r="14409" spans="1:8">
      <c r="A14409" s="23">
        <v>14406</v>
      </c>
      <c r="B14409" s="23">
        <v>2500</v>
      </c>
      <c r="C14409" s="23">
        <v>0.8</v>
      </c>
      <c r="D14409" s="23">
        <v>1000</v>
      </c>
      <c r="E14409" s="23">
        <v>1</v>
      </c>
      <c r="F14409" s="23">
        <v>30</v>
      </c>
      <c r="G14409" s="23">
        <v>0</v>
      </c>
      <c r="H14409" s="25">
        <v>24.137168880000001</v>
      </c>
    </row>
    <row r="14410" spans="1:8">
      <c r="A14410" s="23">
        <v>14407</v>
      </c>
      <c r="B14410" s="23">
        <v>2500</v>
      </c>
      <c r="C14410" s="23">
        <v>0.8</v>
      </c>
      <c r="D14410" s="23">
        <v>1000</v>
      </c>
      <c r="E14410" s="23">
        <v>1</v>
      </c>
      <c r="F14410" s="23">
        <v>30</v>
      </c>
      <c r="G14410" s="23">
        <v>5</v>
      </c>
      <c r="H14410" s="25">
        <v>22.503328320000001</v>
      </c>
    </row>
    <row r="14411" spans="1:8">
      <c r="A14411" s="23">
        <v>14408</v>
      </c>
      <c r="B14411" s="23">
        <v>2500</v>
      </c>
      <c r="C14411" s="23">
        <v>0.8</v>
      </c>
      <c r="D14411" s="23">
        <v>1000</v>
      </c>
      <c r="E14411" s="23">
        <v>1</v>
      </c>
      <c r="F14411" s="23">
        <v>30</v>
      </c>
      <c r="G14411" s="23">
        <v>10</v>
      </c>
      <c r="H14411" s="25">
        <v>21.6336689</v>
      </c>
    </row>
    <row r="14412" spans="1:8">
      <c r="A14412" s="23">
        <v>14409</v>
      </c>
      <c r="B14412" s="23">
        <v>2500</v>
      </c>
      <c r="C14412" s="23">
        <v>0.8</v>
      </c>
      <c r="D14412" s="23">
        <v>1000</v>
      </c>
      <c r="E14412" s="23">
        <v>1</v>
      </c>
      <c r="F14412" s="23">
        <v>30</v>
      </c>
      <c r="G14412" s="23">
        <v>40</v>
      </c>
      <c r="H14412" s="25">
        <v>19.699157719999999</v>
      </c>
    </row>
    <row r="14413" spans="1:8">
      <c r="A14413" s="23">
        <v>14410</v>
      </c>
      <c r="B14413" s="23">
        <v>2500</v>
      </c>
      <c r="C14413" s="23">
        <v>0.8</v>
      </c>
      <c r="D14413" s="23">
        <v>1000</v>
      </c>
      <c r="E14413" s="23">
        <v>1</v>
      </c>
      <c r="F14413" s="23">
        <v>30</v>
      </c>
      <c r="G14413" s="23">
        <v>70</v>
      </c>
      <c r="H14413" s="25">
        <v>18.495466230000002</v>
      </c>
    </row>
    <row r="14414" spans="1:8">
      <c r="A14414" s="23">
        <v>14411</v>
      </c>
      <c r="B14414" s="23">
        <v>2500</v>
      </c>
      <c r="C14414" s="23">
        <v>0.8</v>
      </c>
      <c r="D14414" s="23">
        <v>1000</v>
      </c>
      <c r="E14414" s="23">
        <v>1</v>
      </c>
      <c r="F14414" s="23">
        <v>30</v>
      </c>
      <c r="G14414" s="23">
        <v>100</v>
      </c>
      <c r="H14414" s="25">
        <v>17.46113205</v>
      </c>
    </row>
    <row r="14415" spans="1:8">
      <c r="A14415" s="23">
        <v>14412</v>
      </c>
      <c r="B14415" s="23">
        <v>2500</v>
      </c>
      <c r="C14415" s="23">
        <v>0.8</v>
      </c>
      <c r="D14415" s="23">
        <v>1000</v>
      </c>
      <c r="E14415" s="23">
        <v>1</v>
      </c>
      <c r="F14415" s="23">
        <v>60</v>
      </c>
      <c r="G14415" s="23">
        <v>0</v>
      </c>
      <c r="H14415" s="25">
        <v>20.249679570000001</v>
      </c>
    </row>
    <row r="14416" spans="1:8">
      <c r="A14416" s="23">
        <v>14413</v>
      </c>
      <c r="B14416" s="23">
        <v>2500</v>
      </c>
      <c r="C14416" s="23">
        <v>0.8</v>
      </c>
      <c r="D14416" s="23">
        <v>1000</v>
      </c>
      <c r="E14416" s="23">
        <v>1</v>
      </c>
      <c r="F14416" s="23">
        <v>60</v>
      </c>
      <c r="G14416" s="23">
        <v>5</v>
      </c>
      <c r="H14416" s="25">
        <v>18.294673920000001</v>
      </c>
    </row>
    <row r="14417" spans="1:8">
      <c r="A14417" s="23">
        <v>14414</v>
      </c>
      <c r="B14417" s="23">
        <v>2500</v>
      </c>
      <c r="C14417" s="23">
        <v>0.8</v>
      </c>
      <c r="D14417" s="23">
        <v>1000</v>
      </c>
      <c r="E14417" s="23">
        <v>1</v>
      </c>
      <c r="F14417" s="23">
        <v>60</v>
      </c>
      <c r="G14417" s="23">
        <v>10</v>
      </c>
      <c r="H14417" s="25">
        <v>17.469604489999998</v>
      </c>
    </row>
    <row r="14418" spans="1:8">
      <c r="A14418" s="23">
        <v>14415</v>
      </c>
      <c r="B14418" s="23">
        <v>2500</v>
      </c>
      <c r="C14418" s="23">
        <v>0.8</v>
      </c>
      <c r="D14418" s="23">
        <v>1000</v>
      </c>
      <c r="E14418" s="23">
        <v>1</v>
      </c>
      <c r="F14418" s="23">
        <v>60</v>
      </c>
      <c r="G14418" s="23">
        <v>40</v>
      </c>
      <c r="H14418" s="25">
        <v>15.741409300000001</v>
      </c>
    </row>
    <row r="14419" spans="1:8">
      <c r="A14419" s="23">
        <v>14416</v>
      </c>
      <c r="B14419" s="23">
        <v>2500</v>
      </c>
      <c r="C14419" s="23">
        <v>0.8</v>
      </c>
      <c r="D14419" s="23">
        <v>1000</v>
      </c>
      <c r="E14419" s="23">
        <v>1</v>
      </c>
      <c r="F14419" s="23">
        <v>60</v>
      </c>
      <c r="G14419" s="23">
        <v>70</v>
      </c>
      <c r="H14419" s="25">
        <v>14.67408371</v>
      </c>
    </row>
    <row r="14420" spans="1:8">
      <c r="A14420" s="23">
        <v>14417</v>
      </c>
      <c r="B14420" s="23">
        <v>2500</v>
      </c>
      <c r="C14420" s="23">
        <v>0.8</v>
      </c>
      <c r="D14420" s="23">
        <v>1000</v>
      </c>
      <c r="E14420" s="23">
        <v>1</v>
      </c>
      <c r="F14420" s="23">
        <v>60</v>
      </c>
      <c r="G14420" s="23">
        <v>100</v>
      </c>
      <c r="H14420" s="25">
        <v>13.82020664</v>
      </c>
    </row>
    <row r="14421" spans="1:8">
      <c r="A14421" s="23">
        <v>14418</v>
      </c>
      <c r="B14421" s="23">
        <v>2500</v>
      </c>
      <c r="C14421" s="23">
        <v>0.8</v>
      </c>
      <c r="D14421" s="23">
        <v>1000</v>
      </c>
      <c r="E14421" s="23">
        <v>5</v>
      </c>
      <c r="F14421" s="23">
        <v>0</v>
      </c>
      <c r="G14421" s="23">
        <v>0</v>
      </c>
      <c r="H14421" s="25">
        <v>33.107780460000001</v>
      </c>
    </row>
    <row r="14422" spans="1:8">
      <c r="A14422" s="23">
        <v>14419</v>
      </c>
      <c r="B14422" s="23">
        <v>2500</v>
      </c>
      <c r="C14422" s="23">
        <v>0.8</v>
      </c>
      <c r="D14422" s="23">
        <v>1000</v>
      </c>
      <c r="E14422" s="23">
        <v>5</v>
      </c>
      <c r="F14422" s="23">
        <v>0</v>
      </c>
      <c r="G14422" s="23">
        <v>5</v>
      </c>
      <c r="H14422" s="25">
        <v>30.30545807</v>
      </c>
    </row>
    <row r="14423" spans="1:8">
      <c r="A14423" s="23">
        <v>14420</v>
      </c>
      <c r="B14423" s="23">
        <v>2500</v>
      </c>
      <c r="C14423" s="23">
        <v>0.8</v>
      </c>
      <c r="D14423" s="23">
        <v>1000</v>
      </c>
      <c r="E14423" s="23">
        <v>5</v>
      </c>
      <c r="F14423" s="23">
        <v>0</v>
      </c>
      <c r="G14423" s="23">
        <v>10</v>
      </c>
      <c r="H14423" s="25">
        <v>28.765106200000002</v>
      </c>
    </row>
    <row r="14424" spans="1:8">
      <c r="A14424" s="23">
        <v>14421</v>
      </c>
      <c r="B14424" s="23">
        <v>2500</v>
      </c>
      <c r="C14424" s="23">
        <v>0.8</v>
      </c>
      <c r="D14424" s="23">
        <v>1000</v>
      </c>
      <c r="E14424" s="23">
        <v>5</v>
      </c>
      <c r="F14424" s="23">
        <v>0</v>
      </c>
      <c r="G14424" s="23">
        <v>40</v>
      </c>
      <c r="H14424" s="25">
        <v>25.371957779999999</v>
      </c>
    </row>
    <row r="14425" spans="1:8">
      <c r="A14425" s="23">
        <v>14422</v>
      </c>
      <c r="B14425" s="23">
        <v>2500</v>
      </c>
      <c r="C14425" s="23">
        <v>0.8</v>
      </c>
      <c r="D14425" s="23">
        <v>1000</v>
      </c>
      <c r="E14425" s="23">
        <v>5</v>
      </c>
      <c r="F14425" s="23">
        <v>0</v>
      </c>
      <c r="G14425" s="23">
        <v>70</v>
      </c>
      <c r="H14425" s="25">
        <v>23.383386609999999</v>
      </c>
    </row>
    <row r="14426" spans="1:8">
      <c r="A14426" s="23">
        <v>14423</v>
      </c>
      <c r="B14426" s="23">
        <v>2500</v>
      </c>
      <c r="C14426" s="23">
        <v>0.8</v>
      </c>
      <c r="D14426" s="23">
        <v>1000</v>
      </c>
      <c r="E14426" s="23">
        <v>5</v>
      </c>
      <c r="F14426" s="23">
        <v>0</v>
      </c>
      <c r="G14426" s="23">
        <v>100</v>
      </c>
      <c r="H14426" s="25">
        <v>21.698528289999999</v>
      </c>
    </row>
    <row r="14427" spans="1:8">
      <c r="A14427" s="23">
        <v>14424</v>
      </c>
      <c r="B14427" s="23">
        <v>2500</v>
      </c>
      <c r="C14427" s="23">
        <v>0.8</v>
      </c>
      <c r="D14427" s="23">
        <v>1000</v>
      </c>
      <c r="E14427" s="23">
        <v>5</v>
      </c>
      <c r="F14427" s="23">
        <v>30</v>
      </c>
      <c r="G14427" s="23">
        <v>0</v>
      </c>
      <c r="H14427" s="25">
        <v>31.0669632</v>
      </c>
    </row>
    <row r="14428" spans="1:8">
      <c r="A14428" s="23">
        <v>14425</v>
      </c>
      <c r="B14428" s="23">
        <v>2500</v>
      </c>
      <c r="C14428" s="23">
        <v>0.8</v>
      </c>
      <c r="D14428" s="23">
        <v>1000</v>
      </c>
      <c r="E14428" s="23">
        <v>5</v>
      </c>
      <c r="F14428" s="23">
        <v>30</v>
      </c>
      <c r="G14428" s="23">
        <v>5</v>
      </c>
      <c r="H14428" s="25">
        <v>28.280998230000002</v>
      </c>
    </row>
    <row r="14429" spans="1:8">
      <c r="A14429" s="23">
        <v>14426</v>
      </c>
      <c r="B14429" s="23">
        <v>2500</v>
      </c>
      <c r="C14429" s="23">
        <v>0.8</v>
      </c>
      <c r="D14429" s="23">
        <v>1000</v>
      </c>
      <c r="E14429" s="23">
        <v>5</v>
      </c>
      <c r="F14429" s="23">
        <v>30</v>
      </c>
      <c r="G14429" s="23">
        <v>10</v>
      </c>
      <c r="H14429" s="25">
        <v>26.858253479999998</v>
      </c>
    </row>
    <row r="14430" spans="1:8">
      <c r="A14430" s="23">
        <v>14427</v>
      </c>
      <c r="B14430" s="23">
        <v>2500</v>
      </c>
      <c r="C14430" s="23">
        <v>0.8</v>
      </c>
      <c r="D14430" s="23">
        <v>1000</v>
      </c>
      <c r="E14430" s="23">
        <v>5</v>
      </c>
      <c r="F14430" s="23">
        <v>30</v>
      </c>
      <c r="G14430" s="23">
        <v>40</v>
      </c>
      <c r="H14430" s="25">
        <v>23.696004869999999</v>
      </c>
    </row>
    <row r="14431" spans="1:8">
      <c r="A14431" s="23">
        <v>14428</v>
      </c>
      <c r="B14431" s="23">
        <v>2500</v>
      </c>
      <c r="C14431" s="23">
        <v>0.8</v>
      </c>
      <c r="D14431" s="23">
        <v>1000</v>
      </c>
      <c r="E14431" s="23">
        <v>5</v>
      </c>
      <c r="F14431" s="23">
        <v>30</v>
      </c>
      <c r="G14431" s="23">
        <v>70</v>
      </c>
      <c r="H14431" s="25">
        <v>21.752273559999999</v>
      </c>
    </row>
    <row r="14432" spans="1:8">
      <c r="A14432" s="23">
        <v>14429</v>
      </c>
      <c r="B14432" s="23">
        <v>2500</v>
      </c>
      <c r="C14432" s="23">
        <v>0.8</v>
      </c>
      <c r="D14432" s="23">
        <v>1000</v>
      </c>
      <c r="E14432" s="23">
        <v>5</v>
      </c>
      <c r="F14432" s="23">
        <v>30</v>
      </c>
      <c r="G14432" s="23">
        <v>100</v>
      </c>
      <c r="H14432" s="25">
        <v>20.195125579999999</v>
      </c>
    </row>
    <row r="14433" spans="1:8">
      <c r="A14433" s="23">
        <v>14430</v>
      </c>
      <c r="B14433" s="23">
        <v>2500</v>
      </c>
      <c r="C14433" s="23">
        <v>0.8</v>
      </c>
      <c r="D14433" s="23">
        <v>1000</v>
      </c>
      <c r="E14433" s="23">
        <v>5</v>
      </c>
      <c r="F14433" s="23">
        <v>60</v>
      </c>
      <c r="G14433" s="23">
        <v>0</v>
      </c>
      <c r="H14433" s="25">
        <v>24.274410249999999</v>
      </c>
    </row>
    <row r="14434" spans="1:8">
      <c r="A14434" s="23">
        <v>14431</v>
      </c>
      <c r="B14434" s="23">
        <v>2500</v>
      </c>
      <c r="C14434" s="23">
        <v>0.8</v>
      </c>
      <c r="D14434" s="23">
        <v>1000</v>
      </c>
      <c r="E14434" s="23">
        <v>5</v>
      </c>
      <c r="F14434" s="23">
        <v>60</v>
      </c>
      <c r="G14434" s="23">
        <v>5</v>
      </c>
      <c r="H14434" s="25">
        <v>21.475660319999999</v>
      </c>
    </row>
    <row r="14435" spans="1:8">
      <c r="A14435" s="23">
        <v>14432</v>
      </c>
      <c r="B14435" s="23">
        <v>2500</v>
      </c>
      <c r="C14435" s="23">
        <v>0.8</v>
      </c>
      <c r="D14435" s="23">
        <v>1000</v>
      </c>
      <c r="E14435" s="23">
        <v>5</v>
      </c>
      <c r="F14435" s="23">
        <v>60</v>
      </c>
      <c r="G14435" s="23">
        <v>10</v>
      </c>
      <c r="H14435" s="25">
        <v>20.32666206</v>
      </c>
    </row>
    <row r="14436" spans="1:8">
      <c r="A14436" s="23">
        <v>14433</v>
      </c>
      <c r="B14436" s="23">
        <v>2500</v>
      </c>
      <c r="C14436" s="23">
        <v>0.8</v>
      </c>
      <c r="D14436" s="23">
        <v>1000</v>
      </c>
      <c r="E14436" s="23">
        <v>5</v>
      </c>
      <c r="F14436" s="23">
        <v>60</v>
      </c>
      <c r="G14436" s="23">
        <v>40</v>
      </c>
      <c r="H14436" s="25">
        <v>17.886608119999998</v>
      </c>
    </row>
    <row r="14437" spans="1:8">
      <c r="A14437" s="23">
        <v>14434</v>
      </c>
      <c r="B14437" s="23">
        <v>2500</v>
      </c>
      <c r="C14437" s="23">
        <v>0.8</v>
      </c>
      <c r="D14437" s="23">
        <v>1000</v>
      </c>
      <c r="E14437" s="23">
        <v>5</v>
      </c>
      <c r="F14437" s="23">
        <v>60</v>
      </c>
      <c r="G14437" s="23">
        <v>70</v>
      </c>
      <c r="H14437" s="25">
        <v>16.491159440000001</v>
      </c>
    </row>
    <row r="14438" spans="1:8">
      <c r="A14438" s="23">
        <v>14435</v>
      </c>
      <c r="B14438" s="23">
        <v>2500</v>
      </c>
      <c r="C14438" s="23">
        <v>0.8</v>
      </c>
      <c r="D14438" s="23">
        <v>1000</v>
      </c>
      <c r="E14438" s="23">
        <v>5</v>
      </c>
      <c r="F14438" s="23">
        <v>60</v>
      </c>
      <c r="G14438" s="23">
        <v>100</v>
      </c>
      <c r="H14438" s="25">
        <v>15.315784450000001</v>
      </c>
    </row>
    <row r="14439" spans="1:8">
      <c r="A14439" s="23">
        <v>14436</v>
      </c>
      <c r="B14439" s="23">
        <v>2500</v>
      </c>
      <c r="C14439" s="23">
        <v>0.8</v>
      </c>
      <c r="D14439" s="23">
        <v>1000</v>
      </c>
      <c r="E14439" s="23">
        <v>10</v>
      </c>
      <c r="F14439" s="23">
        <v>0</v>
      </c>
      <c r="G14439" s="23">
        <v>0</v>
      </c>
      <c r="H14439" s="25">
        <v>33.853263859999998</v>
      </c>
    </row>
    <row r="14440" spans="1:8">
      <c r="A14440" s="23">
        <v>14437</v>
      </c>
      <c r="B14440" s="23">
        <v>2500</v>
      </c>
      <c r="C14440" s="23">
        <v>0.8</v>
      </c>
      <c r="D14440" s="23">
        <v>1000</v>
      </c>
      <c r="E14440" s="23">
        <v>10</v>
      </c>
      <c r="F14440" s="23">
        <v>0</v>
      </c>
      <c r="G14440" s="23">
        <v>5</v>
      </c>
      <c r="H14440" s="25">
        <v>30.953977590000001</v>
      </c>
    </row>
    <row r="14441" spans="1:8">
      <c r="A14441" s="23">
        <v>14438</v>
      </c>
      <c r="B14441" s="23">
        <v>2500</v>
      </c>
      <c r="C14441" s="23">
        <v>0.8</v>
      </c>
      <c r="D14441" s="23">
        <v>1000</v>
      </c>
      <c r="E14441" s="23">
        <v>10</v>
      </c>
      <c r="F14441" s="23">
        <v>0</v>
      </c>
      <c r="G14441" s="23">
        <v>10</v>
      </c>
      <c r="H14441" s="25">
        <v>29.344009400000001</v>
      </c>
    </row>
    <row r="14442" spans="1:8">
      <c r="A14442" s="23">
        <v>14439</v>
      </c>
      <c r="B14442" s="23">
        <v>2500</v>
      </c>
      <c r="C14442" s="23">
        <v>0.8</v>
      </c>
      <c r="D14442" s="23">
        <v>1000</v>
      </c>
      <c r="E14442" s="23">
        <v>10</v>
      </c>
      <c r="F14442" s="23">
        <v>0</v>
      </c>
      <c r="G14442" s="23">
        <v>40</v>
      </c>
      <c r="H14442" s="25">
        <v>25.79979324</v>
      </c>
    </row>
    <row r="14443" spans="1:8">
      <c r="A14443" s="23">
        <v>14440</v>
      </c>
      <c r="B14443" s="23">
        <v>2500</v>
      </c>
      <c r="C14443" s="23">
        <v>0.8</v>
      </c>
      <c r="D14443" s="23">
        <v>1000</v>
      </c>
      <c r="E14443" s="23">
        <v>10</v>
      </c>
      <c r="F14443" s="23">
        <v>0</v>
      </c>
      <c r="G14443" s="23">
        <v>70</v>
      </c>
      <c r="H14443" s="25">
        <v>23.754646300000001</v>
      </c>
    </row>
    <row r="14444" spans="1:8">
      <c r="A14444" s="23">
        <v>14441</v>
      </c>
      <c r="B14444" s="23">
        <v>2500</v>
      </c>
      <c r="C14444" s="23">
        <v>0.8</v>
      </c>
      <c r="D14444" s="23">
        <v>1000</v>
      </c>
      <c r="E14444" s="23">
        <v>10</v>
      </c>
      <c r="F14444" s="23">
        <v>0</v>
      </c>
      <c r="G14444" s="23">
        <v>100</v>
      </c>
      <c r="H14444" s="25">
        <v>22.008880619999999</v>
      </c>
    </row>
    <row r="14445" spans="1:8">
      <c r="A14445" s="23">
        <v>14442</v>
      </c>
      <c r="B14445" s="23">
        <v>2500</v>
      </c>
      <c r="C14445" s="23">
        <v>0.8</v>
      </c>
      <c r="D14445" s="23">
        <v>1000</v>
      </c>
      <c r="E14445" s="23">
        <v>10</v>
      </c>
      <c r="F14445" s="23">
        <v>30</v>
      </c>
      <c r="G14445" s="23">
        <v>0</v>
      </c>
      <c r="H14445" s="25">
        <v>31.725461960000001</v>
      </c>
    </row>
    <row r="14446" spans="1:8">
      <c r="A14446" s="23">
        <v>14443</v>
      </c>
      <c r="B14446" s="23">
        <v>2500</v>
      </c>
      <c r="C14446" s="23">
        <v>0.8</v>
      </c>
      <c r="D14446" s="23">
        <v>1000</v>
      </c>
      <c r="E14446" s="23">
        <v>10</v>
      </c>
      <c r="F14446" s="23">
        <v>30</v>
      </c>
      <c r="G14446" s="23">
        <v>5</v>
      </c>
      <c r="H14446" s="25">
        <v>28.829078670000001</v>
      </c>
    </row>
    <row r="14447" spans="1:8">
      <c r="A14447" s="23">
        <v>14444</v>
      </c>
      <c r="B14447" s="23">
        <v>2500</v>
      </c>
      <c r="C14447" s="23">
        <v>0.8</v>
      </c>
      <c r="D14447" s="23">
        <v>1000</v>
      </c>
      <c r="E14447" s="23">
        <v>10</v>
      </c>
      <c r="F14447" s="23">
        <v>30</v>
      </c>
      <c r="G14447" s="23">
        <v>10</v>
      </c>
      <c r="H14447" s="25">
        <v>27.349014279999999</v>
      </c>
    </row>
    <row r="14448" spans="1:8">
      <c r="A14448" s="23">
        <v>14445</v>
      </c>
      <c r="B14448" s="23">
        <v>2500</v>
      </c>
      <c r="C14448" s="23">
        <v>0.8</v>
      </c>
      <c r="D14448" s="23">
        <v>1000</v>
      </c>
      <c r="E14448" s="23">
        <v>10</v>
      </c>
      <c r="F14448" s="23">
        <v>30</v>
      </c>
      <c r="G14448" s="23">
        <v>40</v>
      </c>
      <c r="H14448" s="25">
        <v>24.063966749999999</v>
      </c>
    </row>
    <row r="14449" spans="1:8">
      <c r="A14449" s="23">
        <v>14446</v>
      </c>
      <c r="B14449" s="23">
        <v>2500</v>
      </c>
      <c r="C14449" s="23">
        <v>0.8</v>
      </c>
      <c r="D14449" s="23">
        <v>1000</v>
      </c>
      <c r="E14449" s="23">
        <v>10</v>
      </c>
      <c r="F14449" s="23">
        <v>30</v>
      </c>
      <c r="G14449" s="23">
        <v>70</v>
      </c>
      <c r="H14449" s="25">
        <v>22.067604070000002</v>
      </c>
    </row>
    <row r="14450" spans="1:8">
      <c r="A14450" s="23">
        <v>14447</v>
      </c>
      <c r="B14450" s="23">
        <v>2500</v>
      </c>
      <c r="C14450" s="23">
        <v>0.8</v>
      </c>
      <c r="D14450" s="23">
        <v>1000</v>
      </c>
      <c r="E14450" s="23">
        <v>10</v>
      </c>
      <c r="F14450" s="23">
        <v>30</v>
      </c>
      <c r="G14450" s="23">
        <v>100</v>
      </c>
      <c r="H14450" s="25">
        <v>20.45835495</v>
      </c>
    </row>
    <row r="14451" spans="1:8">
      <c r="A14451" s="23">
        <v>14448</v>
      </c>
      <c r="B14451" s="23">
        <v>2500</v>
      </c>
      <c r="C14451" s="23">
        <v>0.8</v>
      </c>
      <c r="D14451" s="23">
        <v>1000</v>
      </c>
      <c r="E14451" s="23">
        <v>10</v>
      </c>
      <c r="F14451" s="23">
        <v>60</v>
      </c>
      <c r="G14451" s="23">
        <v>0</v>
      </c>
      <c r="H14451" s="25">
        <v>24.637760159999999</v>
      </c>
    </row>
    <row r="14452" spans="1:8">
      <c r="A14452" s="23">
        <v>14449</v>
      </c>
      <c r="B14452" s="23">
        <v>2500</v>
      </c>
      <c r="C14452" s="23">
        <v>0.8</v>
      </c>
      <c r="D14452" s="23">
        <v>1000</v>
      </c>
      <c r="E14452" s="23">
        <v>10</v>
      </c>
      <c r="F14452" s="23">
        <v>60</v>
      </c>
      <c r="G14452" s="23">
        <v>5</v>
      </c>
      <c r="H14452" s="25">
        <v>21.785068509999999</v>
      </c>
    </row>
    <row r="14453" spans="1:8">
      <c r="A14453" s="23">
        <v>14450</v>
      </c>
      <c r="B14453" s="23">
        <v>2500</v>
      </c>
      <c r="C14453" s="23">
        <v>0.8</v>
      </c>
      <c r="D14453" s="23">
        <v>1000</v>
      </c>
      <c r="E14453" s="23">
        <v>10</v>
      </c>
      <c r="F14453" s="23">
        <v>60</v>
      </c>
      <c r="G14453" s="23">
        <v>10</v>
      </c>
      <c r="H14453" s="25">
        <v>20.603761670000001</v>
      </c>
    </row>
    <row r="14454" spans="1:8">
      <c r="A14454" s="23">
        <v>14451</v>
      </c>
      <c r="B14454" s="23">
        <v>2500</v>
      </c>
      <c r="C14454" s="23">
        <v>0.8</v>
      </c>
      <c r="D14454" s="23">
        <v>1000</v>
      </c>
      <c r="E14454" s="23">
        <v>10</v>
      </c>
      <c r="F14454" s="23">
        <v>60</v>
      </c>
      <c r="G14454" s="23">
        <v>40</v>
      </c>
      <c r="H14454" s="25">
        <v>18.090847019999998</v>
      </c>
    </row>
    <row r="14455" spans="1:8">
      <c r="A14455" s="23">
        <v>14452</v>
      </c>
      <c r="B14455" s="23">
        <v>2500</v>
      </c>
      <c r="C14455" s="23">
        <v>0.8</v>
      </c>
      <c r="D14455" s="23">
        <v>1000</v>
      </c>
      <c r="E14455" s="23">
        <v>10</v>
      </c>
      <c r="F14455" s="23">
        <v>60</v>
      </c>
      <c r="G14455" s="23">
        <v>70</v>
      </c>
      <c r="H14455" s="25">
        <v>16.657539369999999</v>
      </c>
    </row>
    <row r="14456" spans="1:8">
      <c r="A14456" s="23">
        <v>14453</v>
      </c>
      <c r="B14456" s="23">
        <v>2500</v>
      </c>
      <c r="C14456" s="23">
        <v>0.8</v>
      </c>
      <c r="D14456" s="23">
        <v>1000</v>
      </c>
      <c r="E14456" s="23">
        <v>10</v>
      </c>
      <c r="F14456" s="23">
        <v>60</v>
      </c>
      <c r="G14456" s="23">
        <v>100</v>
      </c>
      <c r="H14456" s="25">
        <v>15.47651482</v>
      </c>
    </row>
    <row r="14457" spans="1:8">
      <c r="A14457" s="23">
        <v>14454</v>
      </c>
      <c r="B14457" s="23">
        <v>2500</v>
      </c>
      <c r="C14457" s="23">
        <v>0.8</v>
      </c>
      <c r="D14457" s="23">
        <v>1000</v>
      </c>
      <c r="E14457" s="23">
        <v>20</v>
      </c>
      <c r="F14457" s="23">
        <v>0</v>
      </c>
      <c r="G14457" s="23">
        <v>0</v>
      </c>
      <c r="H14457" s="25">
        <v>34.181144709999998</v>
      </c>
    </row>
    <row r="14458" spans="1:8">
      <c r="A14458" s="23">
        <v>14455</v>
      </c>
      <c r="B14458" s="23">
        <v>2500</v>
      </c>
      <c r="C14458" s="23">
        <v>0.8</v>
      </c>
      <c r="D14458" s="23">
        <v>1000</v>
      </c>
      <c r="E14458" s="23">
        <v>20</v>
      </c>
      <c r="F14458" s="23">
        <v>0</v>
      </c>
      <c r="G14458" s="23">
        <v>5</v>
      </c>
      <c r="H14458" s="25">
        <v>31.241424559999999</v>
      </c>
    </row>
    <row r="14459" spans="1:8">
      <c r="A14459" s="23">
        <v>14456</v>
      </c>
      <c r="B14459" s="23">
        <v>2500</v>
      </c>
      <c r="C14459" s="23">
        <v>0.8</v>
      </c>
      <c r="D14459" s="23">
        <v>1000</v>
      </c>
      <c r="E14459" s="23">
        <v>20</v>
      </c>
      <c r="F14459" s="23">
        <v>0</v>
      </c>
      <c r="G14459" s="23">
        <v>10</v>
      </c>
      <c r="H14459" s="25">
        <v>29.601589199999999</v>
      </c>
    </row>
    <row r="14460" spans="1:8">
      <c r="A14460" s="23">
        <v>14457</v>
      </c>
      <c r="B14460" s="23">
        <v>2500</v>
      </c>
      <c r="C14460" s="23">
        <v>0.8</v>
      </c>
      <c r="D14460" s="23">
        <v>1000</v>
      </c>
      <c r="E14460" s="23">
        <v>20</v>
      </c>
      <c r="F14460" s="23">
        <v>0</v>
      </c>
      <c r="G14460" s="23">
        <v>40</v>
      </c>
      <c r="H14460" s="25">
        <v>25.992202760000001</v>
      </c>
    </row>
    <row r="14461" spans="1:8">
      <c r="A14461" s="23">
        <v>14458</v>
      </c>
      <c r="B14461" s="23">
        <v>2500</v>
      </c>
      <c r="C14461" s="23">
        <v>0.8</v>
      </c>
      <c r="D14461" s="23">
        <v>1000</v>
      </c>
      <c r="E14461" s="23">
        <v>20</v>
      </c>
      <c r="F14461" s="23">
        <v>0</v>
      </c>
      <c r="G14461" s="23">
        <v>70</v>
      </c>
      <c r="H14461" s="25">
        <v>23.91466904</v>
      </c>
    </row>
    <row r="14462" spans="1:8">
      <c r="A14462" s="23">
        <v>14459</v>
      </c>
      <c r="B14462" s="23">
        <v>2500</v>
      </c>
      <c r="C14462" s="23">
        <v>0.8</v>
      </c>
      <c r="D14462" s="23">
        <v>1000</v>
      </c>
      <c r="E14462" s="23">
        <v>20</v>
      </c>
      <c r="F14462" s="23">
        <v>0</v>
      </c>
      <c r="G14462" s="23">
        <v>100</v>
      </c>
      <c r="H14462" s="25">
        <v>22.149908069999999</v>
      </c>
    </row>
    <row r="14463" spans="1:8">
      <c r="A14463" s="23">
        <v>14460</v>
      </c>
      <c r="B14463" s="23">
        <v>2500</v>
      </c>
      <c r="C14463" s="23">
        <v>0.8</v>
      </c>
      <c r="D14463" s="23">
        <v>1000</v>
      </c>
      <c r="E14463" s="23">
        <v>20</v>
      </c>
      <c r="F14463" s="23">
        <v>30</v>
      </c>
      <c r="G14463" s="23">
        <v>0</v>
      </c>
      <c r="H14463" s="25">
        <v>32.006427770000002</v>
      </c>
    </row>
    <row r="14464" spans="1:8">
      <c r="A14464" s="23">
        <v>14461</v>
      </c>
      <c r="B14464" s="23">
        <v>2500</v>
      </c>
      <c r="C14464" s="23">
        <v>0.8</v>
      </c>
      <c r="D14464" s="23">
        <v>1000</v>
      </c>
      <c r="E14464" s="23">
        <v>20</v>
      </c>
      <c r="F14464" s="23">
        <v>30</v>
      </c>
      <c r="G14464" s="23">
        <v>5</v>
      </c>
      <c r="H14464" s="25">
        <v>29.073141100000001</v>
      </c>
    </row>
    <row r="14465" spans="1:8">
      <c r="A14465" s="23">
        <v>14462</v>
      </c>
      <c r="B14465" s="23">
        <v>2500</v>
      </c>
      <c r="C14465" s="23">
        <v>0.8</v>
      </c>
      <c r="D14465" s="23">
        <v>1000</v>
      </c>
      <c r="E14465" s="23">
        <v>20</v>
      </c>
      <c r="F14465" s="23">
        <v>30</v>
      </c>
      <c r="G14465" s="23">
        <v>10</v>
      </c>
      <c r="H14465" s="25">
        <v>27.568557739999999</v>
      </c>
    </row>
    <row r="14466" spans="1:8">
      <c r="A14466" s="23">
        <v>14463</v>
      </c>
      <c r="B14466" s="23">
        <v>2500</v>
      </c>
      <c r="C14466" s="23">
        <v>0.8</v>
      </c>
      <c r="D14466" s="23">
        <v>1000</v>
      </c>
      <c r="E14466" s="23">
        <v>20</v>
      </c>
      <c r="F14466" s="23">
        <v>30</v>
      </c>
      <c r="G14466" s="23">
        <v>40</v>
      </c>
      <c r="H14466" s="25">
        <v>24.22799492</v>
      </c>
    </row>
    <row r="14467" spans="1:8">
      <c r="A14467" s="23">
        <v>14464</v>
      </c>
      <c r="B14467" s="23">
        <v>2500</v>
      </c>
      <c r="C14467" s="23">
        <v>0.8</v>
      </c>
      <c r="D14467" s="23">
        <v>1000</v>
      </c>
      <c r="E14467" s="23">
        <v>20</v>
      </c>
      <c r="F14467" s="23">
        <v>30</v>
      </c>
      <c r="G14467" s="23">
        <v>70</v>
      </c>
      <c r="H14467" s="25">
        <v>22.210912700000002</v>
      </c>
    </row>
    <row r="14468" spans="1:8">
      <c r="A14468" s="23">
        <v>14465</v>
      </c>
      <c r="B14468" s="23">
        <v>2500</v>
      </c>
      <c r="C14468" s="23">
        <v>0.8</v>
      </c>
      <c r="D14468" s="23">
        <v>1000</v>
      </c>
      <c r="E14468" s="23">
        <v>20</v>
      </c>
      <c r="F14468" s="23">
        <v>30</v>
      </c>
      <c r="G14468" s="23">
        <v>100</v>
      </c>
      <c r="H14468" s="25">
        <v>20.578468319999999</v>
      </c>
    </row>
    <row r="14469" spans="1:8">
      <c r="A14469" s="23">
        <v>14466</v>
      </c>
      <c r="B14469" s="23">
        <v>2500</v>
      </c>
      <c r="C14469" s="23">
        <v>0.8</v>
      </c>
      <c r="D14469" s="23">
        <v>1000</v>
      </c>
      <c r="E14469" s="23">
        <v>20</v>
      </c>
      <c r="F14469" s="23">
        <v>60</v>
      </c>
      <c r="G14469" s="23">
        <v>0</v>
      </c>
      <c r="H14469" s="25">
        <v>24.80169106</v>
      </c>
    </row>
    <row r="14470" spans="1:8">
      <c r="A14470" s="23">
        <v>14467</v>
      </c>
      <c r="B14470" s="23">
        <v>2500</v>
      </c>
      <c r="C14470" s="23">
        <v>0.8</v>
      </c>
      <c r="D14470" s="23">
        <v>1000</v>
      </c>
      <c r="E14470" s="23">
        <v>20</v>
      </c>
      <c r="F14470" s="23">
        <v>60</v>
      </c>
      <c r="G14470" s="23">
        <v>5</v>
      </c>
      <c r="H14470" s="25">
        <v>21.925815579999998</v>
      </c>
    </row>
    <row r="14471" spans="1:8">
      <c r="A14471" s="23">
        <v>14468</v>
      </c>
      <c r="B14471" s="23">
        <v>2500</v>
      </c>
      <c r="C14471" s="23">
        <v>0.8</v>
      </c>
      <c r="D14471" s="23">
        <v>1000</v>
      </c>
      <c r="E14471" s="23">
        <v>20</v>
      </c>
      <c r="F14471" s="23">
        <v>60</v>
      </c>
      <c r="G14471" s="23">
        <v>10</v>
      </c>
      <c r="H14471" s="25">
        <v>20.730247500000001</v>
      </c>
    </row>
    <row r="14472" spans="1:8">
      <c r="A14472" s="23">
        <v>14469</v>
      </c>
      <c r="B14472" s="23">
        <v>2500</v>
      </c>
      <c r="C14472" s="23">
        <v>0.8</v>
      </c>
      <c r="D14472" s="23">
        <v>1000</v>
      </c>
      <c r="E14472" s="23">
        <v>20</v>
      </c>
      <c r="F14472" s="23">
        <v>60</v>
      </c>
      <c r="G14472" s="23">
        <v>40</v>
      </c>
      <c r="H14472" s="25">
        <v>18.18489456</v>
      </c>
    </row>
    <row r="14473" spans="1:8">
      <c r="A14473" s="23">
        <v>14470</v>
      </c>
      <c r="B14473" s="23">
        <v>2500</v>
      </c>
      <c r="C14473" s="23">
        <v>0.8</v>
      </c>
      <c r="D14473" s="23">
        <v>1000</v>
      </c>
      <c r="E14473" s="23">
        <v>20</v>
      </c>
      <c r="F14473" s="23">
        <v>60</v>
      </c>
      <c r="G14473" s="23">
        <v>70</v>
      </c>
      <c r="H14473" s="25">
        <v>16.734676360000002</v>
      </c>
    </row>
    <row r="14474" spans="1:8">
      <c r="A14474" s="23">
        <v>14471</v>
      </c>
      <c r="B14474" s="23">
        <v>2500</v>
      </c>
      <c r="C14474" s="23">
        <v>0.8</v>
      </c>
      <c r="D14474" s="23">
        <v>1000</v>
      </c>
      <c r="E14474" s="23">
        <v>20</v>
      </c>
      <c r="F14474" s="23">
        <v>60</v>
      </c>
      <c r="G14474" s="23">
        <v>100</v>
      </c>
      <c r="H14474" s="25">
        <v>15.551409720000001</v>
      </c>
    </row>
    <row r="14475" spans="1:8">
      <c r="A14475" s="23">
        <v>14472</v>
      </c>
      <c r="B14475" s="23">
        <v>2500</v>
      </c>
      <c r="C14475" s="23">
        <v>0.8</v>
      </c>
      <c r="D14475" s="23">
        <v>1000</v>
      </c>
      <c r="E14475" s="23">
        <v>50</v>
      </c>
      <c r="F14475" s="23">
        <v>0</v>
      </c>
      <c r="G14475" s="23">
        <v>0</v>
      </c>
      <c r="H14475" s="25">
        <v>34.362018589999998</v>
      </c>
    </row>
    <row r="14476" spans="1:8">
      <c r="A14476" s="23">
        <v>14473</v>
      </c>
      <c r="B14476" s="23">
        <v>2500</v>
      </c>
      <c r="C14476" s="23">
        <v>0.8</v>
      </c>
      <c r="D14476" s="23">
        <v>1000</v>
      </c>
      <c r="E14476" s="23">
        <v>50</v>
      </c>
      <c r="F14476" s="23">
        <v>0</v>
      </c>
      <c r="G14476" s="23">
        <v>5</v>
      </c>
      <c r="H14476" s="25">
        <v>31.401109699999999</v>
      </c>
    </row>
    <row r="14477" spans="1:8">
      <c r="A14477" s="23">
        <v>14474</v>
      </c>
      <c r="B14477" s="23">
        <v>2500</v>
      </c>
      <c r="C14477" s="23">
        <v>0.8</v>
      </c>
      <c r="D14477" s="23">
        <v>1000</v>
      </c>
      <c r="E14477" s="23">
        <v>50</v>
      </c>
      <c r="F14477" s="23">
        <v>0</v>
      </c>
      <c r="G14477" s="23">
        <v>10</v>
      </c>
      <c r="H14477" s="25">
        <v>29.745077129999999</v>
      </c>
    </row>
    <row r="14478" spans="1:8">
      <c r="A14478" s="23">
        <v>14475</v>
      </c>
      <c r="B14478" s="23">
        <v>2500</v>
      </c>
      <c r="C14478" s="23">
        <v>0.8</v>
      </c>
      <c r="D14478" s="23">
        <v>1000</v>
      </c>
      <c r="E14478" s="23">
        <v>50</v>
      </c>
      <c r="F14478" s="23">
        <v>0</v>
      </c>
      <c r="G14478" s="23">
        <v>40</v>
      </c>
      <c r="H14478" s="25">
        <v>26.10018539</v>
      </c>
    </row>
    <row r="14479" spans="1:8">
      <c r="A14479" s="23">
        <v>14476</v>
      </c>
      <c r="B14479" s="23">
        <v>2500</v>
      </c>
      <c r="C14479" s="23">
        <v>0.8</v>
      </c>
      <c r="D14479" s="23">
        <v>1000</v>
      </c>
      <c r="E14479" s="23">
        <v>50</v>
      </c>
      <c r="F14479" s="23">
        <v>0</v>
      </c>
      <c r="G14479" s="23">
        <v>70</v>
      </c>
      <c r="H14479" s="25">
        <v>24.00369263</v>
      </c>
    </row>
    <row r="14480" spans="1:8">
      <c r="A14480" s="23">
        <v>14477</v>
      </c>
      <c r="B14480" s="23">
        <v>2500</v>
      </c>
      <c r="C14480" s="23">
        <v>0.8</v>
      </c>
      <c r="D14480" s="23">
        <v>1000</v>
      </c>
      <c r="E14480" s="23">
        <v>50</v>
      </c>
      <c r="F14480" s="23">
        <v>0</v>
      </c>
      <c r="G14480" s="23">
        <v>100</v>
      </c>
      <c r="H14480" s="25">
        <v>22.229719159999998</v>
      </c>
    </row>
    <row r="14481" spans="1:8">
      <c r="A14481" s="23">
        <v>14478</v>
      </c>
      <c r="B14481" s="23">
        <v>2500</v>
      </c>
      <c r="C14481" s="23">
        <v>0.8</v>
      </c>
      <c r="D14481" s="23">
        <v>1000</v>
      </c>
      <c r="E14481" s="23">
        <v>50</v>
      </c>
      <c r="F14481" s="23">
        <v>30</v>
      </c>
      <c r="G14481" s="23">
        <v>0</v>
      </c>
      <c r="H14481" s="25">
        <v>32.162235260000003</v>
      </c>
    </row>
    <row r="14482" spans="1:8">
      <c r="A14482" s="23">
        <v>14479</v>
      </c>
      <c r="B14482" s="23">
        <v>2500</v>
      </c>
      <c r="C14482" s="23">
        <v>0.8</v>
      </c>
      <c r="D14482" s="23">
        <v>1000</v>
      </c>
      <c r="E14482" s="23">
        <v>50</v>
      </c>
      <c r="F14482" s="23">
        <v>30</v>
      </c>
      <c r="G14482" s="23">
        <v>5</v>
      </c>
      <c r="H14482" s="25">
        <v>29.209198000000001</v>
      </c>
    </row>
    <row r="14483" spans="1:8">
      <c r="A14483" s="23">
        <v>14480</v>
      </c>
      <c r="B14483" s="23">
        <v>2500</v>
      </c>
      <c r="C14483" s="23">
        <v>0.8</v>
      </c>
      <c r="D14483" s="23">
        <v>1000</v>
      </c>
      <c r="E14483" s="23">
        <v>50</v>
      </c>
      <c r="F14483" s="23">
        <v>30</v>
      </c>
      <c r="G14483" s="23">
        <v>10</v>
      </c>
      <c r="H14483" s="25">
        <v>27.691328049999999</v>
      </c>
    </row>
    <row r="14484" spans="1:8">
      <c r="A14484" s="23">
        <v>14481</v>
      </c>
      <c r="B14484" s="23">
        <v>2500</v>
      </c>
      <c r="C14484" s="23">
        <v>0.8</v>
      </c>
      <c r="D14484" s="23">
        <v>1000</v>
      </c>
      <c r="E14484" s="23">
        <v>50</v>
      </c>
      <c r="F14484" s="23">
        <v>30</v>
      </c>
      <c r="G14484" s="23">
        <v>40</v>
      </c>
      <c r="H14484" s="25">
        <v>24.320491789999998</v>
      </c>
    </row>
    <row r="14485" spans="1:8">
      <c r="A14485" s="23">
        <v>14482</v>
      </c>
      <c r="B14485" s="23">
        <v>2500</v>
      </c>
      <c r="C14485" s="23">
        <v>0.8</v>
      </c>
      <c r="D14485" s="23">
        <v>1000</v>
      </c>
      <c r="E14485" s="23">
        <v>50</v>
      </c>
      <c r="F14485" s="23">
        <v>30</v>
      </c>
      <c r="G14485" s="23">
        <v>70</v>
      </c>
      <c r="H14485" s="25">
        <v>22.292015079999999</v>
      </c>
    </row>
    <row r="14486" spans="1:8">
      <c r="A14486" s="23">
        <v>14483</v>
      </c>
      <c r="B14486" s="23">
        <v>2500</v>
      </c>
      <c r="C14486" s="23">
        <v>0.8</v>
      </c>
      <c r="D14486" s="23">
        <v>1000</v>
      </c>
      <c r="E14486" s="23">
        <v>50</v>
      </c>
      <c r="F14486" s="23">
        <v>30</v>
      </c>
      <c r="G14486" s="23">
        <v>100</v>
      </c>
      <c r="H14486" s="25">
        <v>20.646635060000001</v>
      </c>
    </row>
    <row r="14487" spans="1:8">
      <c r="A14487" s="23">
        <v>14484</v>
      </c>
      <c r="B14487" s="23">
        <v>2500</v>
      </c>
      <c r="C14487" s="23">
        <v>0.8</v>
      </c>
      <c r="D14487" s="23">
        <v>1000</v>
      </c>
      <c r="E14487" s="23">
        <v>50</v>
      </c>
      <c r="F14487" s="23">
        <v>60</v>
      </c>
      <c r="G14487" s="23">
        <v>0</v>
      </c>
      <c r="H14487" s="25">
        <v>24.893920900000001</v>
      </c>
    </row>
    <row r="14488" spans="1:8">
      <c r="A14488" s="23">
        <v>14485</v>
      </c>
      <c r="B14488" s="23">
        <v>2500</v>
      </c>
      <c r="C14488" s="23">
        <v>0.8</v>
      </c>
      <c r="D14488" s="23">
        <v>1000</v>
      </c>
      <c r="E14488" s="23">
        <v>50</v>
      </c>
      <c r="F14488" s="23">
        <v>60</v>
      </c>
      <c r="G14488" s="23">
        <v>5</v>
      </c>
      <c r="H14488" s="25">
        <v>22.005512240000002</v>
      </c>
    </row>
    <row r="14489" spans="1:8">
      <c r="A14489" s="23">
        <v>14486</v>
      </c>
      <c r="B14489" s="23">
        <v>2500</v>
      </c>
      <c r="C14489" s="23">
        <v>0.8</v>
      </c>
      <c r="D14489" s="23">
        <v>1000</v>
      </c>
      <c r="E14489" s="23">
        <v>50</v>
      </c>
      <c r="F14489" s="23">
        <v>60</v>
      </c>
      <c r="G14489" s="23">
        <v>10</v>
      </c>
      <c r="H14489" s="25">
        <v>20.802038190000001</v>
      </c>
    </row>
    <row r="14490" spans="1:8">
      <c r="A14490" s="23">
        <v>14487</v>
      </c>
      <c r="B14490" s="23">
        <v>2500</v>
      </c>
      <c r="C14490" s="23">
        <v>0.8</v>
      </c>
      <c r="D14490" s="23">
        <v>1000</v>
      </c>
      <c r="E14490" s="23">
        <v>50</v>
      </c>
      <c r="F14490" s="23">
        <v>60</v>
      </c>
      <c r="G14490" s="23">
        <v>40</v>
      </c>
      <c r="H14490" s="25">
        <v>18.238588329999999</v>
      </c>
    </row>
    <row r="14491" spans="1:8">
      <c r="A14491" s="23">
        <v>14488</v>
      </c>
      <c r="B14491" s="23">
        <v>2500</v>
      </c>
      <c r="C14491" s="23">
        <v>0.8</v>
      </c>
      <c r="D14491" s="23">
        <v>1000</v>
      </c>
      <c r="E14491" s="23">
        <v>50</v>
      </c>
      <c r="F14491" s="23">
        <v>60</v>
      </c>
      <c r="G14491" s="23">
        <v>70</v>
      </c>
      <c r="H14491" s="25">
        <v>16.778907780000001</v>
      </c>
    </row>
    <row r="14492" spans="1:8">
      <c r="A14492" s="23">
        <v>14489</v>
      </c>
      <c r="B14492" s="23">
        <v>2500</v>
      </c>
      <c r="C14492" s="23">
        <v>0.8</v>
      </c>
      <c r="D14492" s="23">
        <v>1000</v>
      </c>
      <c r="E14492" s="23">
        <v>50</v>
      </c>
      <c r="F14492" s="23">
        <v>60</v>
      </c>
      <c r="G14492" s="23">
        <v>100</v>
      </c>
      <c r="H14492" s="25">
        <v>15.594523430000001</v>
      </c>
    </row>
    <row r="14493" spans="1:8">
      <c r="A14493" s="23">
        <v>14490</v>
      </c>
      <c r="B14493" s="23">
        <v>2500</v>
      </c>
      <c r="C14493" s="23">
        <v>0.8</v>
      </c>
      <c r="D14493" s="23">
        <v>3000</v>
      </c>
      <c r="E14493" s="23">
        <v>1</v>
      </c>
      <c r="F14493" s="23">
        <v>0</v>
      </c>
      <c r="G14493" s="23">
        <v>0</v>
      </c>
      <c r="H14493" s="25">
        <v>30.989379880000001</v>
      </c>
    </row>
    <row r="14494" spans="1:8">
      <c r="A14494" s="23">
        <v>14491</v>
      </c>
      <c r="B14494" s="23">
        <v>2500</v>
      </c>
      <c r="C14494" s="23">
        <v>0.8</v>
      </c>
      <c r="D14494" s="23">
        <v>3000</v>
      </c>
      <c r="E14494" s="23">
        <v>1</v>
      </c>
      <c r="F14494" s="23">
        <v>0</v>
      </c>
      <c r="G14494" s="23">
        <v>5</v>
      </c>
      <c r="H14494" s="25">
        <v>28.584934239999999</v>
      </c>
    </row>
    <row r="14495" spans="1:8">
      <c r="A14495" s="23">
        <v>14492</v>
      </c>
      <c r="B14495" s="23">
        <v>2500</v>
      </c>
      <c r="C14495" s="23">
        <v>0.8</v>
      </c>
      <c r="D14495" s="23">
        <v>3000</v>
      </c>
      <c r="E14495" s="23">
        <v>1</v>
      </c>
      <c r="F14495" s="23">
        <v>0</v>
      </c>
      <c r="G14495" s="23">
        <v>10</v>
      </c>
      <c r="H14495" s="25">
        <v>27.239978789999999</v>
      </c>
    </row>
    <row r="14496" spans="1:8">
      <c r="A14496" s="23">
        <v>14493</v>
      </c>
      <c r="B14496" s="23">
        <v>2500</v>
      </c>
      <c r="C14496" s="23">
        <v>0.8</v>
      </c>
      <c r="D14496" s="23">
        <v>3000</v>
      </c>
      <c r="E14496" s="23">
        <v>1</v>
      </c>
      <c r="F14496" s="23">
        <v>0</v>
      </c>
      <c r="G14496" s="23">
        <v>40</v>
      </c>
      <c r="H14496" s="25">
        <v>24.263738629999999</v>
      </c>
    </row>
    <row r="14497" spans="1:8">
      <c r="A14497" s="23">
        <v>14494</v>
      </c>
      <c r="B14497" s="23">
        <v>2500</v>
      </c>
      <c r="C14497" s="23">
        <v>0.8</v>
      </c>
      <c r="D14497" s="23">
        <v>3000</v>
      </c>
      <c r="E14497" s="23">
        <v>1</v>
      </c>
      <c r="F14497" s="23">
        <v>0</v>
      </c>
      <c r="G14497" s="23">
        <v>70</v>
      </c>
      <c r="H14497" s="25">
        <v>22.461948400000001</v>
      </c>
    </row>
    <row r="14498" spans="1:8">
      <c r="A14498" s="23">
        <v>14495</v>
      </c>
      <c r="B14498" s="23">
        <v>2500</v>
      </c>
      <c r="C14498" s="23">
        <v>0.8</v>
      </c>
      <c r="D14498" s="23">
        <v>3000</v>
      </c>
      <c r="E14498" s="23">
        <v>1</v>
      </c>
      <c r="F14498" s="23">
        <v>0</v>
      </c>
      <c r="G14498" s="23">
        <v>100</v>
      </c>
      <c r="H14498" s="25">
        <v>20.975799559999999</v>
      </c>
    </row>
    <row r="14499" spans="1:8">
      <c r="A14499" s="23">
        <v>14496</v>
      </c>
      <c r="B14499" s="23">
        <v>2500</v>
      </c>
      <c r="C14499" s="23">
        <v>0.8</v>
      </c>
      <c r="D14499" s="23">
        <v>3000</v>
      </c>
      <c r="E14499" s="23">
        <v>1</v>
      </c>
      <c r="F14499" s="23">
        <v>30</v>
      </c>
      <c r="G14499" s="23">
        <v>0</v>
      </c>
      <c r="H14499" s="25">
        <v>29.270778660000001</v>
      </c>
    </row>
    <row r="14500" spans="1:8">
      <c r="A14500" s="23">
        <v>14497</v>
      </c>
      <c r="B14500" s="23">
        <v>2500</v>
      </c>
      <c r="C14500" s="23">
        <v>0.8</v>
      </c>
      <c r="D14500" s="23">
        <v>3000</v>
      </c>
      <c r="E14500" s="23">
        <v>1</v>
      </c>
      <c r="F14500" s="23">
        <v>30</v>
      </c>
      <c r="G14500" s="23">
        <v>5</v>
      </c>
      <c r="H14500" s="25">
        <v>26.841396329999998</v>
      </c>
    </row>
    <row r="14501" spans="1:8">
      <c r="A14501" s="23">
        <v>14498</v>
      </c>
      <c r="B14501" s="23">
        <v>2500</v>
      </c>
      <c r="C14501" s="23">
        <v>0.8</v>
      </c>
      <c r="D14501" s="23">
        <v>3000</v>
      </c>
      <c r="E14501" s="23">
        <v>1</v>
      </c>
      <c r="F14501" s="23">
        <v>30</v>
      </c>
      <c r="G14501" s="23">
        <v>10</v>
      </c>
      <c r="H14501" s="25">
        <v>25.57831955</v>
      </c>
    </row>
    <row r="14502" spans="1:8">
      <c r="A14502" s="23">
        <v>14499</v>
      </c>
      <c r="B14502" s="23">
        <v>2500</v>
      </c>
      <c r="C14502" s="23">
        <v>0.8</v>
      </c>
      <c r="D14502" s="23">
        <v>3000</v>
      </c>
      <c r="E14502" s="23">
        <v>1</v>
      </c>
      <c r="F14502" s="23">
        <v>30</v>
      </c>
      <c r="G14502" s="23">
        <v>40</v>
      </c>
      <c r="H14502" s="25">
        <v>22.729776380000001</v>
      </c>
    </row>
    <row r="14503" spans="1:8">
      <c r="A14503" s="23">
        <v>14500</v>
      </c>
      <c r="B14503" s="23">
        <v>2500</v>
      </c>
      <c r="C14503" s="23">
        <v>0.8</v>
      </c>
      <c r="D14503" s="23">
        <v>3000</v>
      </c>
      <c r="E14503" s="23">
        <v>1</v>
      </c>
      <c r="F14503" s="23">
        <v>30</v>
      </c>
      <c r="G14503" s="23">
        <v>70</v>
      </c>
      <c r="H14503" s="25">
        <v>21.016582490000001</v>
      </c>
    </row>
    <row r="14504" spans="1:8">
      <c r="A14504" s="23">
        <v>14501</v>
      </c>
      <c r="B14504" s="23">
        <v>2500</v>
      </c>
      <c r="C14504" s="23">
        <v>0.8</v>
      </c>
      <c r="D14504" s="23">
        <v>3000</v>
      </c>
      <c r="E14504" s="23">
        <v>1</v>
      </c>
      <c r="F14504" s="23">
        <v>30</v>
      </c>
      <c r="G14504" s="23">
        <v>100</v>
      </c>
      <c r="H14504" s="25">
        <v>19.62976265</v>
      </c>
    </row>
    <row r="14505" spans="1:8">
      <c r="A14505" s="23">
        <v>14502</v>
      </c>
      <c r="B14505" s="23">
        <v>2500</v>
      </c>
      <c r="C14505" s="23">
        <v>0.8</v>
      </c>
      <c r="D14505" s="23">
        <v>3000</v>
      </c>
      <c r="E14505" s="23">
        <v>1</v>
      </c>
      <c r="F14505" s="23">
        <v>60</v>
      </c>
      <c r="G14505" s="23">
        <v>0</v>
      </c>
      <c r="H14505" s="25">
        <v>23.317604070000002</v>
      </c>
    </row>
    <row r="14506" spans="1:8">
      <c r="A14506" s="23">
        <v>14503</v>
      </c>
      <c r="B14506" s="23">
        <v>2500</v>
      </c>
      <c r="C14506" s="23">
        <v>0.8</v>
      </c>
      <c r="D14506" s="23">
        <v>3000</v>
      </c>
      <c r="E14506" s="23">
        <v>1</v>
      </c>
      <c r="F14506" s="23">
        <v>60</v>
      </c>
      <c r="G14506" s="23">
        <v>5</v>
      </c>
      <c r="H14506" s="25">
        <v>20.766216279999998</v>
      </c>
    </row>
    <row r="14507" spans="1:8">
      <c r="A14507" s="23">
        <v>14504</v>
      </c>
      <c r="B14507" s="23">
        <v>2500</v>
      </c>
      <c r="C14507" s="23">
        <v>0.8</v>
      </c>
      <c r="D14507" s="23">
        <v>3000</v>
      </c>
      <c r="E14507" s="23">
        <v>1</v>
      </c>
      <c r="F14507" s="23">
        <v>60</v>
      </c>
      <c r="G14507" s="23">
        <v>10</v>
      </c>
      <c r="H14507" s="25">
        <v>19.727233890000001</v>
      </c>
    </row>
    <row r="14508" spans="1:8">
      <c r="A14508" s="23">
        <v>14505</v>
      </c>
      <c r="B14508" s="23">
        <v>2500</v>
      </c>
      <c r="C14508" s="23">
        <v>0.8</v>
      </c>
      <c r="D14508" s="23">
        <v>3000</v>
      </c>
      <c r="E14508" s="23">
        <v>1</v>
      </c>
      <c r="F14508" s="23">
        <v>60</v>
      </c>
      <c r="G14508" s="23">
        <v>40</v>
      </c>
      <c r="H14508" s="25">
        <v>17.425289150000001</v>
      </c>
    </row>
    <row r="14509" spans="1:8">
      <c r="A14509" s="23">
        <v>14506</v>
      </c>
      <c r="B14509" s="23">
        <v>2500</v>
      </c>
      <c r="C14509" s="23">
        <v>0.8</v>
      </c>
      <c r="D14509" s="23">
        <v>3000</v>
      </c>
      <c r="E14509" s="23">
        <v>1</v>
      </c>
      <c r="F14509" s="23">
        <v>60</v>
      </c>
      <c r="G14509" s="23">
        <v>70</v>
      </c>
      <c r="H14509" s="25">
        <v>16.080175400000002</v>
      </c>
    </row>
    <row r="14510" spans="1:8">
      <c r="A14510" s="23">
        <v>14507</v>
      </c>
      <c r="B14510" s="23">
        <v>2500</v>
      </c>
      <c r="C14510" s="23">
        <v>0.8</v>
      </c>
      <c r="D14510" s="23">
        <v>3000</v>
      </c>
      <c r="E14510" s="23">
        <v>1</v>
      </c>
      <c r="F14510" s="23">
        <v>60</v>
      </c>
      <c r="G14510" s="23">
        <v>100</v>
      </c>
      <c r="H14510" s="25">
        <v>15.016138079999999</v>
      </c>
    </row>
    <row r="14511" spans="1:8">
      <c r="A14511" s="23">
        <v>14508</v>
      </c>
      <c r="B14511" s="23">
        <v>2500</v>
      </c>
      <c r="C14511" s="23">
        <v>0.8</v>
      </c>
      <c r="D14511" s="23">
        <v>3000</v>
      </c>
      <c r="E14511" s="23">
        <v>5</v>
      </c>
      <c r="F14511" s="23">
        <v>0</v>
      </c>
      <c r="G14511" s="23">
        <v>0</v>
      </c>
      <c r="H14511" s="25">
        <v>34.028388980000003</v>
      </c>
    </row>
    <row r="14512" spans="1:8">
      <c r="A14512" s="23">
        <v>14509</v>
      </c>
      <c r="B14512" s="23">
        <v>2500</v>
      </c>
      <c r="C14512" s="23">
        <v>0.8</v>
      </c>
      <c r="D14512" s="23">
        <v>3000</v>
      </c>
      <c r="E14512" s="23">
        <v>5</v>
      </c>
      <c r="F14512" s="23">
        <v>0</v>
      </c>
      <c r="G14512" s="23">
        <v>5</v>
      </c>
      <c r="H14512" s="25">
        <v>31.110454560000001</v>
      </c>
    </row>
    <row r="14513" spans="1:8">
      <c r="A14513" s="23">
        <v>14510</v>
      </c>
      <c r="B14513" s="23">
        <v>2500</v>
      </c>
      <c r="C14513" s="23">
        <v>0.8</v>
      </c>
      <c r="D14513" s="23">
        <v>3000</v>
      </c>
      <c r="E14513" s="23">
        <v>5</v>
      </c>
      <c r="F14513" s="23">
        <v>0</v>
      </c>
      <c r="G14513" s="23">
        <v>10</v>
      </c>
      <c r="H14513" s="25">
        <v>29.485378269999998</v>
      </c>
    </row>
    <row r="14514" spans="1:8">
      <c r="A14514" s="23">
        <v>14511</v>
      </c>
      <c r="B14514" s="23">
        <v>2500</v>
      </c>
      <c r="C14514" s="23">
        <v>0.8</v>
      </c>
      <c r="D14514" s="23">
        <v>3000</v>
      </c>
      <c r="E14514" s="23">
        <v>5</v>
      </c>
      <c r="F14514" s="23">
        <v>0</v>
      </c>
      <c r="G14514" s="23">
        <v>40</v>
      </c>
      <c r="H14514" s="25">
        <v>25.907728200000001</v>
      </c>
    </row>
    <row r="14515" spans="1:8">
      <c r="A14515" s="23">
        <v>14512</v>
      </c>
      <c r="B14515" s="23">
        <v>2500</v>
      </c>
      <c r="C14515" s="23">
        <v>0.8</v>
      </c>
      <c r="D14515" s="23">
        <v>3000</v>
      </c>
      <c r="E14515" s="23">
        <v>5</v>
      </c>
      <c r="F14515" s="23">
        <v>0</v>
      </c>
      <c r="G14515" s="23">
        <v>70</v>
      </c>
      <c r="H14515" s="25">
        <v>23.84681892</v>
      </c>
    </row>
    <row r="14516" spans="1:8">
      <c r="A14516" s="23">
        <v>14513</v>
      </c>
      <c r="B14516" s="23">
        <v>2500</v>
      </c>
      <c r="C14516" s="23">
        <v>0.8</v>
      </c>
      <c r="D14516" s="23">
        <v>3000</v>
      </c>
      <c r="E14516" s="23">
        <v>5</v>
      </c>
      <c r="F14516" s="23">
        <v>0</v>
      </c>
      <c r="G14516" s="23">
        <v>100</v>
      </c>
      <c r="H14516" s="25">
        <v>22.089912420000001</v>
      </c>
    </row>
    <row r="14517" spans="1:8">
      <c r="A14517" s="23">
        <v>14514</v>
      </c>
      <c r="B14517" s="23">
        <v>2500</v>
      </c>
      <c r="C14517" s="23">
        <v>0.8</v>
      </c>
      <c r="D14517" s="23">
        <v>3000</v>
      </c>
      <c r="E14517" s="23">
        <v>5</v>
      </c>
      <c r="F14517" s="23">
        <v>30</v>
      </c>
      <c r="G14517" s="23">
        <v>0</v>
      </c>
      <c r="H14517" s="25">
        <v>31.877775190000001</v>
      </c>
    </row>
    <row r="14518" spans="1:8">
      <c r="A14518" s="23">
        <v>14515</v>
      </c>
      <c r="B14518" s="23">
        <v>2500</v>
      </c>
      <c r="C14518" s="23">
        <v>0.8</v>
      </c>
      <c r="D14518" s="23">
        <v>3000</v>
      </c>
      <c r="E14518" s="23">
        <v>5</v>
      </c>
      <c r="F14518" s="23">
        <v>30</v>
      </c>
      <c r="G14518" s="23">
        <v>5</v>
      </c>
      <c r="H14518" s="25">
        <v>28.96341705</v>
      </c>
    </row>
    <row r="14519" spans="1:8">
      <c r="A14519" s="23">
        <v>14516</v>
      </c>
      <c r="B14519" s="23">
        <v>2500</v>
      </c>
      <c r="C14519" s="23">
        <v>0.8</v>
      </c>
      <c r="D14519" s="23">
        <v>3000</v>
      </c>
      <c r="E14519" s="23">
        <v>5</v>
      </c>
      <c r="F14519" s="23">
        <v>30</v>
      </c>
      <c r="G14519" s="23">
        <v>10</v>
      </c>
      <c r="H14519" s="25">
        <v>27.470912930000001</v>
      </c>
    </row>
    <row r="14520" spans="1:8">
      <c r="A14520" s="23">
        <v>14517</v>
      </c>
      <c r="B14520" s="23">
        <v>2500</v>
      </c>
      <c r="C14520" s="23">
        <v>0.8</v>
      </c>
      <c r="D14520" s="23">
        <v>3000</v>
      </c>
      <c r="E14520" s="23">
        <v>5</v>
      </c>
      <c r="F14520" s="23">
        <v>30</v>
      </c>
      <c r="G14520" s="23">
        <v>40</v>
      </c>
      <c r="H14520" s="25">
        <v>24.15719605</v>
      </c>
    </row>
    <row r="14521" spans="1:8">
      <c r="A14521" s="23">
        <v>14518</v>
      </c>
      <c r="B14521" s="23">
        <v>2500</v>
      </c>
      <c r="C14521" s="23">
        <v>0.8</v>
      </c>
      <c r="D14521" s="23">
        <v>3000</v>
      </c>
      <c r="E14521" s="23">
        <v>5</v>
      </c>
      <c r="F14521" s="23">
        <v>30</v>
      </c>
      <c r="G14521" s="23">
        <v>70</v>
      </c>
      <c r="H14521" s="25">
        <v>22.149921419999998</v>
      </c>
    </row>
    <row r="14522" spans="1:8">
      <c r="A14522" s="23">
        <v>14519</v>
      </c>
      <c r="B14522" s="23">
        <v>2500</v>
      </c>
      <c r="C14522" s="23">
        <v>0.8</v>
      </c>
      <c r="D14522" s="23">
        <v>3000</v>
      </c>
      <c r="E14522" s="23">
        <v>5</v>
      </c>
      <c r="F14522" s="23">
        <v>30</v>
      </c>
      <c r="G14522" s="23">
        <v>100</v>
      </c>
      <c r="H14522" s="25">
        <v>20.527942660000001</v>
      </c>
    </row>
    <row r="14523" spans="1:8">
      <c r="A14523" s="23">
        <v>14520</v>
      </c>
      <c r="B14523" s="23">
        <v>2500</v>
      </c>
      <c r="C14523" s="23">
        <v>0.8</v>
      </c>
      <c r="D14523" s="23">
        <v>3000</v>
      </c>
      <c r="E14523" s="23">
        <v>5</v>
      </c>
      <c r="F14523" s="23">
        <v>60</v>
      </c>
      <c r="G14523" s="23">
        <v>0</v>
      </c>
      <c r="H14523" s="25">
        <v>24.730533600000001</v>
      </c>
    </row>
    <row r="14524" spans="1:8">
      <c r="A14524" s="23">
        <v>14521</v>
      </c>
      <c r="B14524" s="23">
        <v>2500</v>
      </c>
      <c r="C14524" s="23">
        <v>0.8</v>
      </c>
      <c r="D14524" s="23">
        <v>3000</v>
      </c>
      <c r="E14524" s="23">
        <v>5</v>
      </c>
      <c r="F14524" s="23">
        <v>60</v>
      </c>
      <c r="G14524" s="23">
        <v>5</v>
      </c>
      <c r="H14524" s="25">
        <v>21.866025929999999</v>
      </c>
    </row>
    <row r="14525" spans="1:8">
      <c r="A14525" s="23">
        <v>14522</v>
      </c>
      <c r="B14525" s="23">
        <v>2500</v>
      </c>
      <c r="C14525" s="23">
        <v>0.8</v>
      </c>
      <c r="D14525" s="23">
        <v>3000</v>
      </c>
      <c r="E14525" s="23">
        <v>5</v>
      </c>
      <c r="F14525" s="23">
        <v>60</v>
      </c>
      <c r="G14525" s="23">
        <v>10</v>
      </c>
      <c r="H14525" s="25">
        <v>20.676971439999999</v>
      </c>
    </row>
    <row r="14526" spans="1:8">
      <c r="A14526" s="23">
        <v>14523</v>
      </c>
      <c r="B14526" s="23">
        <v>2500</v>
      </c>
      <c r="C14526" s="23">
        <v>0.8</v>
      </c>
      <c r="D14526" s="23">
        <v>3000</v>
      </c>
      <c r="E14526" s="23">
        <v>5</v>
      </c>
      <c r="F14526" s="23">
        <v>60</v>
      </c>
      <c r="G14526" s="23">
        <v>40</v>
      </c>
      <c r="H14526" s="25">
        <v>18.146173480000002</v>
      </c>
    </row>
    <row r="14527" spans="1:8">
      <c r="A14527" s="23">
        <v>14524</v>
      </c>
      <c r="B14527" s="23">
        <v>2500</v>
      </c>
      <c r="C14527" s="23">
        <v>0.8</v>
      </c>
      <c r="D14527" s="23">
        <v>3000</v>
      </c>
      <c r="E14527" s="23">
        <v>5</v>
      </c>
      <c r="F14527" s="23">
        <v>60</v>
      </c>
      <c r="G14527" s="23">
        <v>70</v>
      </c>
      <c r="H14527" s="25">
        <v>16.703443530000001</v>
      </c>
    </row>
    <row r="14528" spans="1:8">
      <c r="A14528" s="23">
        <v>14525</v>
      </c>
      <c r="B14528" s="23">
        <v>2500</v>
      </c>
      <c r="C14528" s="23">
        <v>0.8</v>
      </c>
      <c r="D14528" s="23">
        <v>3000</v>
      </c>
      <c r="E14528" s="23">
        <v>5</v>
      </c>
      <c r="F14528" s="23">
        <v>60</v>
      </c>
      <c r="G14528" s="23">
        <v>100</v>
      </c>
      <c r="H14528" s="25">
        <v>15.521463389999999</v>
      </c>
    </row>
    <row r="14529" spans="1:8">
      <c r="A14529" s="23">
        <v>14526</v>
      </c>
      <c r="B14529" s="23">
        <v>2500</v>
      </c>
      <c r="C14529" s="23">
        <v>0.8</v>
      </c>
      <c r="D14529" s="23">
        <v>3000</v>
      </c>
      <c r="E14529" s="23">
        <v>10</v>
      </c>
      <c r="F14529" s="23">
        <v>0</v>
      </c>
      <c r="G14529" s="23">
        <v>0</v>
      </c>
      <c r="H14529" s="25">
        <v>34.271202090000003</v>
      </c>
    </row>
    <row r="14530" spans="1:8">
      <c r="A14530" s="23">
        <v>14527</v>
      </c>
      <c r="B14530" s="23">
        <v>2500</v>
      </c>
      <c r="C14530" s="23">
        <v>0.8</v>
      </c>
      <c r="D14530" s="23">
        <v>3000</v>
      </c>
      <c r="E14530" s="23">
        <v>10</v>
      </c>
      <c r="F14530" s="23">
        <v>0</v>
      </c>
      <c r="G14530" s="23">
        <v>5</v>
      </c>
      <c r="H14530" s="25">
        <v>31.321720119999998</v>
      </c>
    </row>
    <row r="14531" spans="1:8">
      <c r="A14531" s="23">
        <v>14528</v>
      </c>
      <c r="B14531" s="23">
        <v>2500</v>
      </c>
      <c r="C14531" s="23">
        <v>0.8</v>
      </c>
      <c r="D14531" s="23">
        <v>3000</v>
      </c>
      <c r="E14531" s="23">
        <v>10</v>
      </c>
      <c r="F14531" s="23">
        <v>0</v>
      </c>
      <c r="G14531" s="23">
        <v>10</v>
      </c>
      <c r="H14531" s="25">
        <v>29.674039839999999</v>
      </c>
    </row>
    <row r="14532" spans="1:8">
      <c r="A14532" s="23">
        <v>14529</v>
      </c>
      <c r="B14532" s="23">
        <v>2500</v>
      </c>
      <c r="C14532" s="23">
        <v>0.8</v>
      </c>
      <c r="D14532" s="23">
        <v>3000</v>
      </c>
      <c r="E14532" s="23">
        <v>10</v>
      </c>
      <c r="F14532" s="23">
        <v>0</v>
      </c>
      <c r="G14532" s="23">
        <v>40</v>
      </c>
      <c r="H14532" s="25">
        <v>26.047325130000001</v>
      </c>
    </row>
    <row r="14533" spans="1:8">
      <c r="A14533" s="23">
        <v>14530</v>
      </c>
      <c r="B14533" s="23">
        <v>2500</v>
      </c>
      <c r="C14533" s="23">
        <v>0.8</v>
      </c>
      <c r="D14533" s="23">
        <v>3000</v>
      </c>
      <c r="E14533" s="23">
        <v>10</v>
      </c>
      <c r="F14533" s="23">
        <v>0</v>
      </c>
      <c r="G14533" s="23">
        <v>70</v>
      </c>
      <c r="H14533" s="25">
        <v>23.9604702</v>
      </c>
    </row>
    <row r="14534" spans="1:8">
      <c r="A14534" s="23">
        <v>14531</v>
      </c>
      <c r="B14534" s="23">
        <v>2500</v>
      </c>
      <c r="C14534" s="23">
        <v>0.8</v>
      </c>
      <c r="D14534" s="23">
        <v>3000</v>
      </c>
      <c r="E14534" s="23">
        <v>10</v>
      </c>
      <c r="F14534" s="23">
        <v>0</v>
      </c>
      <c r="G14534" s="23">
        <v>100</v>
      </c>
      <c r="H14534" s="25">
        <v>22.191146849999999</v>
      </c>
    </row>
    <row r="14535" spans="1:8">
      <c r="A14535" s="23">
        <v>14532</v>
      </c>
      <c r="B14535" s="23">
        <v>2500</v>
      </c>
      <c r="C14535" s="23">
        <v>0.8</v>
      </c>
      <c r="D14535" s="23">
        <v>3000</v>
      </c>
      <c r="E14535" s="23">
        <v>10</v>
      </c>
      <c r="F14535" s="23">
        <v>30</v>
      </c>
      <c r="G14535" s="23">
        <v>0</v>
      </c>
      <c r="H14535" s="25">
        <v>32.084594729999999</v>
      </c>
    </row>
    <row r="14536" spans="1:8">
      <c r="A14536" s="23">
        <v>14533</v>
      </c>
      <c r="B14536" s="23">
        <v>2500</v>
      </c>
      <c r="C14536" s="23">
        <v>0.8</v>
      </c>
      <c r="D14536" s="23">
        <v>3000</v>
      </c>
      <c r="E14536" s="23">
        <v>10</v>
      </c>
      <c r="F14536" s="23">
        <v>30</v>
      </c>
      <c r="G14536" s="23">
        <v>5</v>
      </c>
      <c r="H14536" s="25">
        <v>29.14193916</v>
      </c>
    </row>
    <row r="14537" spans="1:8">
      <c r="A14537" s="23">
        <v>14534</v>
      </c>
      <c r="B14537" s="23">
        <v>2500</v>
      </c>
      <c r="C14537" s="23">
        <v>0.8</v>
      </c>
      <c r="D14537" s="23">
        <v>3000</v>
      </c>
      <c r="E14537" s="23">
        <v>10</v>
      </c>
      <c r="F14537" s="23">
        <v>30</v>
      </c>
      <c r="G14537" s="23">
        <v>10</v>
      </c>
      <c r="H14537" s="25">
        <v>27.63090897</v>
      </c>
    </row>
    <row r="14538" spans="1:8">
      <c r="A14538" s="23">
        <v>14535</v>
      </c>
      <c r="B14538" s="23">
        <v>2500</v>
      </c>
      <c r="C14538" s="23">
        <v>0.8</v>
      </c>
      <c r="D14538" s="23">
        <v>3000</v>
      </c>
      <c r="E14538" s="23">
        <v>10</v>
      </c>
      <c r="F14538" s="23">
        <v>30</v>
      </c>
      <c r="G14538" s="23">
        <v>40</v>
      </c>
      <c r="H14538" s="25">
        <v>24.275520329999999</v>
      </c>
    </row>
    <row r="14539" spans="1:8">
      <c r="A14539" s="23">
        <v>14536</v>
      </c>
      <c r="B14539" s="23">
        <v>2500</v>
      </c>
      <c r="C14539" s="23">
        <v>0.8</v>
      </c>
      <c r="D14539" s="23">
        <v>3000</v>
      </c>
      <c r="E14539" s="23">
        <v>10</v>
      </c>
      <c r="F14539" s="23">
        <v>30</v>
      </c>
      <c r="G14539" s="23">
        <v>70</v>
      </c>
      <c r="H14539" s="25">
        <v>22.252813339999999</v>
      </c>
    </row>
    <row r="14540" spans="1:8">
      <c r="A14540" s="23">
        <v>14537</v>
      </c>
      <c r="B14540" s="23">
        <v>2500</v>
      </c>
      <c r="C14540" s="23">
        <v>0.8</v>
      </c>
      <c r="D14540" s="23">
        <v>3000</v>
      </c>
      <c r="E14540" s="23">
        <v>10</v>
      </c>
      <c r="F14540" s="23">
        <v>30</v>
      </c>
      <c r="G14540" s="23">
        <v>100</v>
      </c>
      <c r="H14540" s="25">
        <v>20.61383438</v>
      </c>
    </row>
    <row r="14541" spans="1:8">
      <c r="A14541" s="23">
        <v>14538</v>
      </c>
      <c r="B14541" s="23">
        <v>2500</v>
      </c>
      <c r="C14541" s="23">
        <v>0.8</v>
      </c>
      <c r="D14541" s="23">
        <v>3000</v>
      </c>
      <c r="E14541" s="23">
        <v>10</v>
      </c>
      <c r="F14541" s="23">
        <v>60</v>
      </c>
      <c r="G14541" s="23">
        <v>0</v>
      </c>
      <c r="H14541" s="25">
        <v>24.84897995</v>
      </c>
    </row>
    <row r="14542" spans="1:8">
      <c r="A14542" s="23">
        <v>14539</v>
      </c>
      <c r="B14542" s="23">
        <v>2500</v>
      </c>
      <c r="C14542" s="23">
        <v>0.8</v>
      </c>
      <c r="D14542" s="23">
        <v>3000</v>
      </c>
      <c r="E14542" s="23">
        <v>10</v>
      </c>
      <c r="F14542" s="23">
        <v>60</v>
      </c>
      <c r="G14542" s="23">
        <v>5</v>
      </c>
      <c r="H14542" s="25">
        <v>21.967016220000001</v>
      </c>
    </row>
    <row r="14543" spans="1:8">
      <c r="A14543" s="23">
        <v>14540</v>
      </c>
      <c r="B14543" s="23">
        <v>2500</v>
      </c>
      <c r="C14543" s="23">
        <v>0.8</v>
      </c>
      <c r="D14543" s="23">
        <v>3000</v>
      </c>
      <c r="E14543" s="23">
        <v>10</v>
      </c>
      <c r="F14543" s="23">
        <v>60</v>
      </c>
      <c r="G14543" s="23">
        <v>10</v>
      </c>
      <c r="H14543" s="25">
        <v>20.767477039999999</v>
      </c>
    </row>
    <row r="14544" spans="1:8">
      <c r="A14544" s="23">
        <v>14541</v>
      </c>
      <c r="B14544" s="23">
        <v>2500</v>
      </c>
      <c r="C14544" s="23">
        <v>0.8</v>
      </c>
      <c r="D14544" s="23">
        <v>3000</v>
      </c>
      <c r="E14544" s="23">
        <v>10</v>
      </c>
      <c r="F14544" s="23">
        <v>60</v>
      </c>
      <c r="G14544" s="23">
        <v>40</v>
      </c>
      <c r="H14544" s="25">
        <v>18.21296692</v>
      </c>
    </row>
    <row r="14545" spans="1:8">
      <c r="A14545" s="23">
        <v>14542</v>
      </c>
      <c r="B14545" s="23">
        <v>2500</v>
      </c>
      <c r="C14545" s="23">
        <v>0.8</v>
      </c>
      <c r="D14545" s="23">
        <v>3000</v>
      </c>
      <c r="E14545" s="23">
        <v>10</v>
      </c>
      <c r="F14545" s="23">
        <v>60</v>
      </c>
      <c r="G14545" s="23">
        <v>70</v>
      </c>
      <c r="H14545" s="25">
        <v>16.757932660000002</v>
      </c>
    </row>
    <row r="14546" spans="1:8">
      <c r="A14546" s="23">
        <v>14543</v>
      </c>
      <c r="B14546" s="23">
        <v>2500</v>
      </c>
      <c r="C14546" s="23">
        <v>0.8</v>
      </c>
      <c r="D14546" s="23">
        <v>3000</v>
      </c>
      <c r="E14546" s="23">
        <v>10</v>
      </c>
      <c r="F14546" s="23">
        <v>60</v>
      </c>
      <c r="G14546" s="23">
        <v>100</v>
      </c>
      <c r="H14546" s="25">
        <v>15.574172969999999</v>
      </c>
    </row>
    <row r="14547" spans="1:8">
      <c r="A14547" s="23">
        <v>14544</v>
      </c>
      <c r="B14547" s="23">
        <v>2500</v>
      </c>
      <c r="C14547" s="23">
        <v>0.8</v>
      </c>
      <c r="D14547" s="23">
        <v>3000</v>
      </c>
      <c r="E14547" s="23">
        <v>20</v>
      </c>
      <c r="F14547" s="23">
        <v>0</v>
      </c>
      <c r="G14547" s="23">
        <v>0</v>
      </c>
      <c r="H14547" s="25">
        <v>34.378337860000002</v>
      </c>
    </row>
    <row r="14548" spans="1:8">
      <c r="A14548" s="23">
        <v>14545</v>
      </c>
      <c r="B14548" s="23">
        <v>2500</v>
      </c>
      <c r="C14548" s="23">
        <v>0.8</v>
      </c>
      <c r="D14548" s="23">
        <v>3000</v>
      </c>
      <c r="E14548" s="23">
        <v>20</v>
      </c>
      <c r="F14548" s="23">
        <v>0</v>
      </c>
      <c r="G14548" s="23">
        <v>5</v>
      </c>
      <c r="H14548" s="25">
        <v>31.415813450000002</v>
      </c>
    </row>
    <row r="14549" spans="1:8">
      <c r="A14549" s="23">
        <v>14546</v>
      </c>
      <c r="B14549" s="23">
        <v>2500</v>
      </c>
      <c r="C14549" s="23">
        <v>0.8</v>
      </c>
      <c r="D14549" s="23">
        <v>3000</v>
      </c>
      <c r="E14549" s="23">
        <v>20</v>
      </c>
      <c r="F14549" s="23">
        <v>0</v>
      </c>
      <c r="G14549" s="23">
        <v>10</v>
      </c>
      <c r="H14549" s="25">
        <v>29.758396149999999</v>
      </c>
    </row>
    <row r="14550" spans="1:8">
      <c r="A14550" s="23">
        <v>14547</v>
      </c>
      <c r="B14550" s="23">
        <v>2500</v>
      </c>
      <c r="C14550" s="23">
        <v>0.8</v>
      </c>
      <c r="D14550" s="23">
        <v>3000</v>
      </c>
      <c r="E14550" s="23">
        <v>20</v>
      </c>
      <c r="F14550" s="23">
        <v>0</v>
      </c>
      <c r="G14550" s="23">
        <v>40</v>
      </c>
      <c r="H14550" s="25">
        <v>26.110420229999999</v>
      </c>
    </row>
    <row r="14551" spans="1:8">
      <c r="A14551" s="23">
        <v>14548</v>
      </c>
      <c r="B14551" s="23">
        <v>2500</v>
      </c>
      <c r="C14551" s="23">
        <v>0.8</v>
      </c>
      <c r="D14551" s="23">
        <v>3000</v>
      </c>
      <c r="E14551" s="23">
        <v>20</v>
      </c>
      <c r="F14551" s="23">
        <v>0</v>
      </c>
      <c r="G14551" s="23">
        <v>70</v>
      </c>
      <c r="H14551" s="25">
        <v>24.012260439999999</v>
      </c>
    </row>
    <row r="14552" spans="1:8">
      <c r="A14552" s="23">
        <v>14549</v>
      </c>
      <c r="B14552" s="23">
        <v>2500</v>
      </c>
      <c r="C14552" s="23">
        <v>0.8</v>
      </c>
      <c r="D14552" s="23">
        <v>3000</v>
      </c>
      <c r="E14552" s="23">
        <v>20</v>
      </c>
      <c r="F14552" s="23">
        <v>0</v>
      </c>
      <c r="G14552" s="23">
        <v>100</v>
      </c>
      <c r="H14552" s="25">
        <v>22.23746491</v>
      </c>
    </row>
    <row r="14553" spans="1:8">
      <c r="A14553" s="23">
        <v>14550</v>
      </c>
      <c r="B14553" s="23">
        <v>2500</v>
      </c>
      <c r="C14553" s="23">
        <v>0.8</v>
      </c>
      <c r="D14553" s="23">
        <v>3000</v>
      </c>
      <c r="E14553" s="23">
        <v>20</v>
      </c>
      <c r="F14553" s="23">
        <v>30</v>
      </c>
      <c r="G14553" s="23">
        <v>0</v>
      </c>
      <c r="H14553" s="25">
        <v>32.176509860000003</v>
      </c>
    </row>
    <row r="14554" spans="1:8">
      <c r="A14554" s="23">
        <v>14551</v>
      </c>
      <c r="B14554" s="23">
        <v>2500</v>
      </c>
      <c r="C14554" s="23">
        <v>0.8</v>
      </c>
      <c r="D14554" s="23">
        <v>3000</v>
      </c>
      <c r="E14554" s="23">
        <v>20</v>
      </c>
      <c r="F14554" s="23">
        <v>30</v>
      </c>
      <c r="G14554" s="23">
        <v>5</v>
      </c>
      <c r="H14554" s="25">
        <v>29.221860889999999</v>
      </c>
    </row>
    <row r="14555" spans="1:8">
      <c r="A14555" s="23">
        <v>14552</v>
      </c>
      <c r="B14555" s="23">
        <v>2500</v>
      </c>
      <c r="C14555" s="23">
        <v>0.8</v>
      </c>
      <c r="D14555" s="23">
        <v>3000</v>
      </c>
      <c r="E14555" s="23">
        <v>20</v>
      </c>
      <c r="F14555" s="23">
        <v>30</v>
      </c>
      <c r="G14555" s="23">
        <v>10</v>
      </c>
      <c r="H14555" s="25">
        <v>27.702852249999999</v>
      </c>
    </row>
    <row r="14556" spans="1:8">
      <c r="A14556" s="23">
        <v>14553</v>
      </c>
      <c r="B14556" s="23">
        <v>2500</v>
      </c>
      <c r="C14556" s="23">
        <v>0.8</v>
      </c>
      <c r="D14556" s="23">
        <v>3000</v>
      </c>
      <c r="E14556" s="23">
        <v>20</v>
      </c>
      <c r="F14556" s="23">
        <v>30</v>
      </c>
      <c r="G14556" s="23">
        <v>40</v>
      </c>
      <c r="H14556" s="25">
        <v>24.329372410000001</v>
      </c>
    </row>
    <row r="14557" spans="1:8">
      <c r="A14557" s="23">
        <v>14554</v>
      </c>
      <c r="B14557" s="23">
        <v>2500</v>
      </c>
      <c r="C14557" s="23">
        <v>0.8</v>
      </c>
      <c r="D14557" s="23">
        <v>3000</v>
      </c>
      <c r="E14557" s="23">
        <v>20</v>
      </c>
      <c r="F14557" s="23">
        <v>30</v>
      </c>
      <c r="G14557" s="23">
        <v>70</v>
      </c>
      <c r="H14557" s="25">
        <v>22.299884800000001</v>
      </c>
    </row>
    <row r="14558" spans="1:8">
      <c r="A14558" s="23">
        <v>14555</v>
      </c>
      <c r="B14558" s="23">
        <v>2500</v>
      </c>
      <c r="C14558" s="23">
        <v>0.8</v>
      </c>
      <c r="D14558" s="23">
        <v>3000</v>
      </c>
      <c r="E14558" s="23">
        <v>20</v>
      </c>
      <c r="F14558" s="23">
        <v>30</v>
      </c>
      <c r="G14558" s="23">
        <v>100</v>
      </c>
      <c r="H14558" s="25">
        <v>20.65330505</v>
      </c>
    </row>
    <row r="14559" spans="1:8">
      <c r="A14559" s="23">
        <v>14556</v>
      </c>
      <c r="B14559" s="23">
        <v>2500</v>
      </c>
      <c r="C14559" s="23">
        <v>0.8</v>
      </c>
      <c r="D14559" s="23">
        <v>3000</v>
      </c>
      <c r="E14559" s="23">
        <v>20</v>
      </c>
      <c r="F14559" s="23">
        <v>60</v>
      </c>
      <c r="G14559" s="23">
        <v>0</v>
      </c>
      <c r="H14559" s="25">
        <v>24.902734760000001</v>
      </c>
    </row>
    <row r="14560" spans="1:8">
      <c r="A14560" s="23">
        <v>14557</v>
      </c>
      <c r="B14560" s="23">
        <v>2500</v>
      </c>
      <c r="C14560" s="23">
        <v>0.8</v>
      </c>
      <c r="D14560" s="23">
        <v>3000</v>
      </c>
      <c r="E14560" s="23">
        <v>20</v>
      </c>
      <c r="F14560" s="23">
        <v>60</v>
      </c>
      <c r="G14560" s="23">
        <v>5</v>
      </c>
      <c r="H14560" s="25">
        <v>22.013256070000001</v>
      </c>
    </row>
    <row r="14561" spans="1:8">
      <c r="A14561" s="23">
        <v>14558</v>
      </c>
      <c r="B14561" s="23">
        <v>2500</v>
      </c>
      <c r="C14561" s="23">
        <v>0.8</v>
      </c>
      <c r="D14561" s="23">
        <v>3000</v>
      </c>
      <c r="E14561" s="23">
        <v>20</v>
      </c>
      <c r="F14561" s="23">
        <v>60</v>
      </c>
      <c r="G14561" s="23">
        <v>10</v>
      </c>
      <c r="H14561" s="25">
        <v>20.80905533</v>
      </c>
    </row>
    <row r="14562" spans="1:8">
      <c r="A14562" s="23">
        <v>14559</v>
      </c>
      <c r="B14562" s="23">
        <v>2500</v>
      </c>
      <c r="C14562" s="23">
        <v>0.8</v>
      </c>
      <c r="D14562" s="23">
        <v>3000</v>
      </c>
      <c r="E14562" s="23">
        <v>20</v>
      </c>
      <c r="F14562" s="23">
        <v>60</v>
      </c>
      <c r="G14562" s="23">
        <v>40</v>
      </c>
      <c r="H14562" s="25">
        <v>18.24391747</v>
      </c>
    </row>
    <row r="14563" spans="1:8">
      <c r="A14563" s="23">
        <v>14560</v>
      </c>
      <c r="B14563" s="23">
        <v>2500</v>
      </c>
      <c r="C14563" s="23">
        <v>0.8</v>
      </c>
      <c r="D14563" s="23">
        <v>3000</v>
      </c>
      <c r="E14563" s="23">
        <v>20</v>
      </c>
      <c r="F14563" s="23">
        <v>60</v>
      </c>
      <c r="G14563" s="23">
        <v>70</v>
      </c>
      <c r="H14563" s="25">
        <v>16.783344270000001</v>
      </c>
    </row>
    <row r="14564" spans="1:8">
      <c r="A14564" s="23">
        <v>14561</v>
      </c>
      <c r="B14564" s="23">
        <v>2500</v>
      </c>
      <c r="C14564" s="23">
        <v>0.8</v>
      </c>
      <c r="D14564" s="23">
        <v>3000</v>
      </c>
      <c r="E14564" s="23">
        <v>20</v>
      </c>
      <c r="F14564" s="23">
        <v>60</v>
      </c>
      <c r="G14564" s="23">
        <v>100</v>
      </c>
      <c r="H14564" s="25">
        <v>15.598885539999999</v>
      </c>
    </row>
    <row r="14565" spans="1:8">
      <c r="A14565" s="23">
        <v>14562</v>
      </c>
      <c r="B14565" s="23">
        <v>2500</v>
      </c>
      <c r="C14565" s="23">
        <v>0.8</v>
      </c>
      <c r="D14565" s="23">
        <v>3000</v>
      </c>
      <c r="E14565" s="23">
        <v>50</v>
      </c>
      <c r="F14565" s="23">
        <v>0</v>
      </c>
      <c r="G14565" s="23">
        <v>0</v>
      </c>
      <c r="H14565" s="25">
        <v>34.437915799999999</v>
      </c>
    </row>
    <row r="14566" spans="1:8">
      <c r="A14566" s="23">
        <v>14563</v>
      </c>
      <c r="B14566" s="23">
        <v>2500</v>
      </c>
      <c r="C14566" s="23">
        <v>0.8</v>
      </c>
      <c r="D14566" s="23">
        <v>3000</v>
      </c>
      <c r="E14566" s="23">
        <v>50</v>
      </c>
      <c r="F14566" s="23">
        <v>0</v>
      </c>
      <c r="G14566" s="23">
        <v>5</v>
      </c>
      <c r="H14566" s="25">
        <v>31.46848297</v>
      </c>
    </row>
    <row r="14567" spans="1:8">
      <c r="A14567" s="23">
        <v>14564</v>
      </c>
      <c r="B14567" s="23">
        <v>2500</v>
      </c>
      <c r="C14567" s="23">
        <v>0.8</v>
      </c>
      <c r="D14567" s="23">
        <v>3000</v>
      </c>
      <c r="E14567" s="23">
        <v>50</v>
      </c>
      <c r="F14567" s="23">
        <v>0</v>
      </c>
      <c r="G14567" s="23">
        <v>10</v>
      </c>
      <c r="H14567" s="25">
        <v>29.805744170000001</v>
      </c>
    </row>
    <row r="14568" spans="1:8">
      <c r="A14568" s="23">
        <v>14565</v>
      </c>
      <c r="B14568" s="23">
        <v>2500</v>
      </c>
      <c r="C14568" s="23">
        <v>0.8</v>
      </c>
      <c r="D14568" s="23">
        <v>3000</v>
      </c>
      <c r="E14568" s="23">
        <v>50</v>
      </c>
      <c r="F14568" s="23">
        <v>0</v>
      </c>
      <c r="G14568" s="23">
        <v>40</v>
      </c>
      <c r="H14568" s="25">
        <v>26.146087649999998</v>
      </c>
    </row>
    <row r="14569" spans="1:8">
      <c r="A14569" s="23">
        <v>14566</v>
      </c>
      <c r="B14569" s="23">
        <v>2500</v>
      </c>
      <c r="C14569" s="23">
        <v>0.8</v>
      </c>
      <c r="D14569" s="23">
        <v>3000</v>
      </c>
      <c r="E14569" s="23">
        <v>50</v>
      </c>
      <c r="F14569" s="23">
        <v>0</v>
      </c>
      <c r="G14569" s="23">
        <v>70</v>
      </c>
      <c r="H14569" s="25">
        <v>24.041688919999999</v>
      </c>
    </row>
    <row r="14570" spans="1:8">
      <c r="A14570" s="23">
        <v>14567</v>
      </c>
      <c r="B14570" s="23">
        <v>2500</v>
      </c>
      <c r="C14570" s="23">
        <v>0.8</v>
      </c>
      <c r="D14570" s="23">
        <v>3000</v>
      </c>
      <c r="E14570" s="23">
        <v>50</v>
      </c>
      <c r="F14570" s="23">
        <v>0</v>
      </c>
      <c r="G14570" s="23">
        <v>100</v>
      </c>
      <c r="H14570" s="25">
        <v>22.26385689</v>
      </c>
    </row>
    <row r="14571" spans="1:8">
      <c r="A14571" s="23">
        <v>14568</v>
      </c>
      <c r="B14571" s="23">
        <v>2500</v>
      </c>
      <c r="C14571" s="23">
        <v>0.8</v>
      </c>
      <c r="D14571" s="23">
        <v>3000</v>
      </c>
      <c r="E14571" s="23">
        <v>50</v>
      </c>
      <c r="F14571" s="23">
        <v>30</v>
      </c>
      <c r="G14571" s="23">
        <v>0</v>
      </c>
      <c r="H14571" s="25">
        <v>32.227870940000003</v>
      </c>
    </row>
    <row r="14572" spans="1:8">
      <c r="A14572" s="23">
        <v>14569</v>
      </c>
      <c r="B14572" s="23">
        <v>2500</v>
      </c>
      <c r="C14572" s="23">
        <v>0.8</v>
      </c>
      <c r="D14572" s="23">
        <v>3000</v>
      </c>
      <c r="E14572" s="23">
        <v>50</v>
      </c>
      <c r="F14572" s="23">
        <v>30</v>
      </c>
      <c r="G14572" s="23">
        <v>5</v>
      </c>
      <c r="H14572" s="25">
        <v>29.266756059999999</v>
      </c>
    </row>
    <row r="14573" spans="1:8">
      <c r="A14573" s="23">
        <v>14570</v>
      </c>
      <c r="B14573" s="23">
        <v>2500</v>
      </c>
      <c r="C14573" s="23">
        <v>0.8</v>
      </c>
      <c r="D14573" s="23">
        <v>3000</v>
      </c>
      <c r="E14573" s="23">
        <v>50</v>
      </c>
      <c r="F14573" s="23">
        <v>30</v>
      </c>
      <c r="G14573" s="23">
        <v>10</v>
      </c>
      <c r="H14573" s="25">
        <v>27.743381500000002</v>
      </c>
    </row>
    <row r="14574" spans="1:8">
      <c r="A14574" s="23">
        <v>14571</v>
      </c>
      <c r="B14574" s="23">
        <v>2500</v>
      </c>
      <c r="C14574" s="23">
        <v>0.8</v>
      </c>
      <c r="D14574" s="23">
        <v>3000</v>
      </c>
      <c r="E14574" s="23">
        <v>50</v>
      </c>
      <c r="F14574" s="23">
        <v>30</v>
      </c>
      <c r="G14574" s="23">
        <v>40</v>
      </c>
      <c r="H14574" s="25">
        <v>24.359943390000002</v>
      </c>
    </row>
    <row r="14575" spans="1:8">
      <c r="A14575" s="23">
        <v>14572</v>
      </c>
      <c r="B14575" s="23">
        <v>2500</v>
      </c>
      <c r="C14575" s="23">
        <v>0.8</v>
      </c>
      <c r="D14575" s="23">
        <v>3000</v>
      </c>
      <c r="E14575" s="23">
        <v>50</v>
      </c>
      <c r="F14575" s="23">
        <v>30</v>
      </c>
      <c r="G14575" s="23">
        <v>70</v>
      </c>
      <c r="H14575" s="25">
        <v>22.326705929999999</v>
      </c>
    </row>
    <row r="14576" spans="1:8">
      <c r="A14576" s="23">
        <v>14573</v>
      </c>
      <c r="B14576" s="23">
        <v>2500</v>
      </c>
      <c r="C14576" s="23">
        <v>0.8</v>
      </c>
      <c r="D14576" s="23">
        <v>3000</v>
      </c>
      <c r="E14576" s="23">
        <v>50</v>
      </c>
      <c r="F14576" s="23">
        <v>30</v>
      </c>
      <c r="G14576" s="23">
        <v>100</v>
      </c>
      <c r="H14576" s="25">
        <v>20.67585373</v>
      </c>
    </row>
    <row r="14577" spans="1:8">
      <c r="A14577" s="23">
        <v>14574</v>
      </c>
      <c r="B14577" s="23">
        <v>2500</v>
      </c>
      <c r="C14577" s="23">
        <v>0.8</v>
      </c>
      <c r="D14577" s="23">
        <v>3000</v>
      </c>
      <c r="E14577" s="23">
        <v>50</v>
      </c>
      <c r="F14577" s="23">
        <v>60</v>
      </c>
      <c r="G14577" s="23">
        <v>0</v>
      </c>
      <c r="H14577" s="25">
        <v>24.933200840000001</v>
      </c>
    </row>
    <row r="14578" spans="1:8">
      <c r="A14578" s="23">
        <v>14575</v>
      </c>
      <c r="B14578" s="23">
        <v>2500</v>
      </c>
      <c r="C14578" s="23">
        <v>0.8</v>
      </c>
      <c r="D14578" s="23">
        <v>3000</v>
      </c>
      <c r="E14578" s="23">
        <v>50</v>
      </c>
      <c r="F14578" s="23">
        <v>60</v>
      </c>
      <c r="G14578" s="23">
        <v>5</v>
      </c>
      <c r="H14578" s="25">
        <v>22.03961563</v>
      </c>
    </row>
    <row r="14579" spans="1:8">
      <c r="A14579" s="23">
        <v>14576</v>
      </c>
      <c r="B14579" s="23">
        <v>2500</v>
      </c>
      <c r="C14579" s="23">
        <v>0.8</v>
      </c>
      <c r="D14579" s="23">
        <v>3000</v>
      </c>
      <c r="E14579" s="23">
        <v>50</v>
      </c>
      <c r="F14579" s="23">
        <v>60</v>
      </c>
      <c r="G14579" s="23">
        <v>10</v>
      </c>
      <c r="H14579" s="25">
        <v>20.832807540000001</v>
      </c>
    </row>
    <row r="14580" spans="1:8">
      <c r="A14580" s="23">
        <v>14577</v>
      </c>
      <c r="B14580" s="23">
        <v>2500</v>
      </c>
      <c r="C14580" s="23">
        <v>0.8</v>
      </c>
      <c r="D14580" s="23">
        <v>3000</v>
      </c>
      <c r="E14580" s="23">
        <v>50</v>
      </c>
      <c r="F14580" s="23">
        <v>60</v>
      </c>
      <c r="G14580" s="23">
        <v>40</v>
      </c>
      <c r="H14580" s="25">
        <v>18.26169586</v>
      </c>
    </row>
    <row r="14581" spans="1:8">
      <c r="A14581" s="23">
        <v>14578</v>
      </c>
      <c r="B14581" s="23">
        <v>2500</v>
      </c>
      <c r="C14581" s="23">
        <v>0.8</v>
      </c>
      <c r="D14581" s="23">
        <v>3000</v>
      </c>
      <c r="E14581" s="23">
        <v>50</v>
      </c>
      <c r="F14581" s="23">
        <v>60</v>
      </c>
      <c r="G14581" s="23">
        <v>70</v>
      </c>
      <c r="H14581" s="25">
        <v>16.797996520000002</v>
      </c>
    </row>
    <row r="14582" spans="1:8">
      <c r="A14582" s="23">
        <v>14579</v>
      </c>
      <c r="B14582" s="23">
        <v>2500</v>
      </c>
      <c r="C14582" s="23">
        <v>0.8</v>
      </c>
      <c r="D14582" s="23">
        <v>3000</v>
      </c>
      <c r="E14582" s="23">
        <v>50</v>
      </c>
      <c r="F14582" s="23">
        <v>60</v>
      </c>
      <c r="G14582" s="23">
        <v>100</v>
      </c>
      <c r="H14582" s="25">
        <v>15.613180160000001</v>
      </c>
    </row>
    <row r="14583" spans="1:8">
      <c r="A14583" s="23">
        <v>14580</v>
      </c>
      <c r="B14583" s="23">
        <v>2500</v>
      </c>
      <c r="C14583" s="23">
        <v>0.7</v>
      </c>
      <c r="D14583" s="23">
        <v>10</v>
      </c>
      <c r="E14583" s="23">
        <v>1</v>
      </c>
      <c r="F14583" s="23">
        <v>0</v>
      </c>
      <c r="G14583" s="23">
        <v>0</v>
      </c>
      <c r="H14583" s="25">
        <v>0</v>
      </c>
    </row>
    <row r="14584" spans="1:8">
      <c r="A14584" s="23">
        <v>14581</v>
      </c>
      <c r="B14584" s="23">
        <v>2500</v>
      </c>
      <c r="C14584" s="23">
        <v>0.7</v>
      </c>
      <c r="D14584" s="23">
        <v>10</v>
      </c>
      <c r="E14584" s="23">
        <v>1</v>
      </c>
      <c r="F14584" s="23">
        <v>0</v>
      </c>
      <c r="G14584" s="23">
        <v>5</v>
      </c>
      <c r="H14584" s="25">
        <v>0</v>
      </c>
    </row>
    <row r="14585" spans="1:8">
      <c r="A14585" s="23">
        <v>14582</v>
      </c>
      <c r="B14585" s="23">
        <v>2500</v>
      </c>
      <c r="C14585" s="23">
        <v>0.7</v>
      </c>
      <c r="D14585" s="23">
        <v>10</v>
      </c>
      <c r="E14585" s="23">
        <v>1</v>
      </c>
      <c r="F14585" s="23">
        <v>0</v>
      </c>
      <c r="G14585" s="23">
        <v>10</v>
      </c>
      <c r="H14585" s="25">
        <v>0</v>
      </c>
    </row>
    <row r="14586" spans="1:8">
      <c r="A14586" s="23">
        <v>14583</v>
      </c>
      <c r="B14586" s="23">
        <v>2500</v>
      </c>
      <c r="C14586" s="23">
        <v>0.7</v>
      </c>
      <c r="D14586" s="23">
        <v>10</v>
      </c>
      <c r="E14586" s="23">
        <v>1</v>
      </c>
      <c r="F14586" s="23">
        <v>0</v>
      </c>
      <c r="G14586" s="23">
        <v>40</v>
      </c>
      <c r="H14586" s="25">
        <v>0</v>
      </c>
    </row>
    <row r="14587" spans="1:8">
      <c r="A14587" s="23">
        <v>14584</v>
      </c>
      <c r="B14587" s="23">
        <v>2500</v>
      </c>
      <c r="C14587" s="23">
        <v>0.7</v>
      </c>
      <c r="D14587" s="23">
        <v>10</v>
      </c>
      <c r="E14587" s="23">
        <v>1</v>
      </c>
      <c r="F14587" s="23">
        <v>0</v>
      </c>
      <c r="G14587" s="23">
        <v>70</v>
      </c>
      <c r="H14587" s="25">
        <v>0</v>
      </c>
    </row>
    <row r="14588" spans="1:8">
      <c r="A14588" s="23">
        <v>14585</v>
      </c>
      <c r="B14588" s="23">
        <v>2500</v>
      </c>
      <c r="C14588" s="23">
        <v>0.7</v>
      </c>
      <c r="D14588" s="23">
        <v>10</v>
      </c>
      <c r="E14588" s="23">
        <v>1</v>
      </c>
      <c r="F14588" s="23">
        <v>0</v>
      </c>
      <c r="G14588" s="23">
        <v>100</v>
      </c>
      <c r="H14588" s="25">
        <v>0</v>
      </c>
    </row>
    <row r="14589" spans="1:8">
      <c r="A14589" s="23">
        <v>14586</v>
      </c>
      <c r="B14589" s="23">
        <v>2500</v>
      </c>
      <c r="C14589" s="23">
        <v>0.7</v>
      </c>
      <c r="D14589" s="23">
        <v>10</v>
      </c>
      <c r="E14589" s="23">
        <v>1</v>
      </c>
      <c r="F14589" s="23">
        <v>30</v>
      </c>
      <c r="G14589" s="23">
        <v>0</v>
      </c>
      <c r="H14589" s="25">
        <v>0</v>
      </c>
    </row>
    <row r="14590" spans="1:8">
      <c r="A14590" s="23">
        <v>14587</v>
      </c>
      <c r="B14590" s="23">
        <v>2500</v>
      </c>
      <c r="C14590" s="23">
        <v>0.7</v>
      </c>
      <c r="D14590" s="23">
        <v>10</v>
      </c>
      <c r="E14590" s="23">
        <v>1</v>
      </c>
      <c r="F14590" s="23">
        <v>30</v>
      </c>
      <c r="G14590" s="23">
        <v>5</v>
      </c>
      <c r="H14590" s="25">
        <v>0</v>
      </c>
    </row>
    <row r="14591" spans="1:8">
      <c r="A14591" s="23">
        <v>14588</v>
      </c>
      <c r="B14591" s="23">
        <v>2500</v>
      </c>
      <c r="C14591" s="23">
        <v>0.7</v>
      </c>
      <c r="D14591" s="23">
        <v>10</v>
      </c>
      <c r="E14591" s="23">
        <v>1</v>
      </c>
      <c r="F14591" s="23">
        <v>30</v>
      </c>
      <c r="G14591" s="23">
        <v>10</v>
      </c>
      <c r="H14591" s="25">
        <v>0</v>
      </c>
    </row>
    <row r="14592" spans="1:8">
      <c r="A14592" s="23">
        <v>14589</v>
      </c>
      <c r="B14592" s="23">
        <v>2500</v>
      </c>
      <c r="C14592" s="23">
        <v>0.7</v>
      </c>
      <c r="D14592" s="23">
        <v>10</v>
      </c>
      <c r="E14592" s="23">
        <v>1</v>
      </c>
      <c r="F14592" s="23">
        <v>30</v>
      </c>
      <c r="G14592" s="23">
        <v>40</v>
      </c>
      <c r="H14592" s="25">
        <v>0</v>
      </c>
    </row>
    <row r="14593" spans="1:8">
      <c r="A14593" s="23">
        <v>14590</v>
      </c>
      <c r="B14593" s="23">
        <v>2500</v>
      </c>
      <c r="C14593" s="23">
        <v>0.7</v>
      </c>
      <c r="D14593" s="23">
        <v>10</v>
      </c>
      <c r="E14593" s="23">
        <v>1</v>
      </c>
      <c r="F14593" s="23">
        <v>30</v>
      </c>
      <c r="G14593" s="23">
        <v>70</v>
      </c>
      <c r="H14593" s="25">
        <v>0</v>
      </c>
    </row>
    <row r="14594" spans="1:8">
      <c r="A14594" s="23">
        <v>14591</v>
      </c>
      <c r="B14594" s="23">
        <v>2500</v>
      </c>
      <c r="C14594" s="23">
        <v>0.7</v>
      </c>
      <c r="D14594" s="23">
        <v>10</v>
      </c>
      <c r="E14594" s="23">
        <v>1</v>
      </c>
      <c r="F14594" s="23">
        <v>30</v>
      </c>
      <c r="G14594" s="23">
        <v>100</v>
      </c>
      <c r="H14594" s="25">
        <v>0</v>
      </c>
    </row>
    <row r="14595" spans="1:8">
      <c r="A14595" s="23">
        <v>14592</v>
      </c>
      <c r="B14595" s="23">
        <v>2500</v>
      </c>
      <c r="C14595" s="23">
        <v>0.7</v>
      </c>
      <c r="D14595" s="23">
        <v>10</v>
      </c>
      <c r="E14595" s="23">
        <v>1</v>
      </c>
      <c r="F14595" s="23">
        <v>60</v>
      </c>
      <c r="G14595" s="23">
        <v>0</v>
      </c>
      <c r="H14595" s="25">
        <v>0</v>
      </c>
    </row>
    <row r="14596" spans="1:8">
      <c r="A14596" s="23">
        <v>14593</v>
      </c>
      <c r="B14596" s="23">
        <v>2500</v>
      </c>
      <c r="C14596" s="23">
        <v>0.7</v>
      </c>
      <c r="D14596" s="23">
        <v>10</v>
      </c>
      <c r="E14596" s="23">
        <v>1</v>
      </c>
      <c r="F14596" s="23">
        <v>60</v>
      </c>
      <c r="G14596" s="23">
        <v>5</v>
      </c>
      <c r="H14596" s="25">
        <v>0</v>
      </c>
    </row>
    <row r="14597" spans="1:8">
      <c r="A14597" s="23">
        <v>14594</v>
      </c>
      <c r="B14597" s="23">
        <v>2500</v>
      </c>
      <c r="C14597" s="23">
        <v>0.7</v>
      </c>
      <c r="D14597" s="23">
        <v>10</v>
      </c>
      <c r="E14597" s="23">
        <v>1</v>
      </c>
      <c r="F14597" s="23">
        <v>60</v>
      </c>
      <c r="G14597" s="23">
        <v>10</v>
      </c>
      <c r="H14597" s="25">
        <v>0</v>
      </c>
    </row>
    <row r="14598" spans="1:8">
      <c r="A14598" s="23">
        <v>14595</v>
      </c>
      <c r="B14598" s="23">
        <v>2500</v>
      </c>
      <c r="C14598" s="23">
        <v>0.7</v>
      </c>
      <c r="D14598" s="23">
        <v>10</v>
      </c>
      <c r="E14598" s="23">
        <v>1</v>
      </c>
      <c r="F14598" s="23">
        <v>60</v>
      </c>
      <c r="G14598" s="23">
        <v>40</v>
      </c>
      <c r="H14598" s="25">
        <v>0</v>
      </c>
    </row>
    <row r="14599" spans="1:8">
      <c r="A14599" s="23">
        <v>14596</v>
      </c>
      <c r="B14599" s="23">
        <v>2500</v>
      </c>
      <c r="C14599" s="23">
        <v>0.7</v>
      </c>
      <c r="D14599" s="23">
        <v>10</v>
      </c>
      <c r="E14599" s="23">
        <v>1</v>
      </c>
      <c r="F14599" s="23">
        <v>60</v>
      </c>
      <c r="G14599" s="23">
        <v>70</v>
      </c>
      <c r="H14599" s="25">
        <v>0</v>
      </c>
    </row>
    <row r="14600" spans="1:8">
      <c r="A14600" s="23">
        <v>14597</v>
      </c>
      <c r="B14600" s="23">
        <v>2500</v>
      </c>
      <c r="C14600" s="23">
        <v>0.7</v>
      </c>
      <c r="D14600" s="23">
        <v>10</v>
      </c>
      <c r="E14600" s="23">
        <v>1</v>
      </c>
      <c r="F14600" s="23">
        <v>60</v>
      </c>
      <c r="G14600" s="23">
        <v>100</v>
      </c>
      <c r="H14600" s="25">
        <v>0</v>
      </c>
    </row>
    <row r="14601" spans="1:8">
      <c r="A14601" s="23">
        <v>14598</v>
      </c>
      <c r="B14601" s="23">
        <v>2500</v>
      </c>
      <c r="C14601" s="23">
        <v>0.7</v>
      </c>
      <c r="D14601" s="23">
        <v>10</v>
      </c>
      <c r="E14601" s="23">
        <v>5</v>
      </c>
      <c r="F14601" s="23">
        <v>0</v>
      </c>
      <c r="G14601" s="23">
        <v>0</v>
      </c>
      <c r="H14601" s="25">
        <v>3.8851160999999999</v>
      </c>
    </row>
    <row r="14602" spans="1:8">
      <c r="A14602" s="23">
        <v>14599</v>
      </c>
      <c r="B14602" s="23">
        <v>2500</v>
      </c>
      <c r="C14602" s="23">
        <v>0.7</v>
      </c>
      <c r="D14602" s="23">
        <v>10</v>
      </c>
      <c r="E14602" s="23">
        <v>5</v>
      </c>
      <c r="F14602" s="23">
        <v>0</v>
      </c>
      <c r="G14602" s="23">
        <v>5</v>
      </c>
      <c r="H14602" s="25">
        <v>0</v>
      </c>
    </row>
    <row r="14603" spans="1:8">
      <c r="A14603" s="23">
        <v>14600</v>
      </c>
      <c r="B14603" s="23">
        <v>2500</v>
      </c>
      <c r="C14603" s="23">
        <v>0.7</v>
      </c>
      <c r="D14603" s="23">
        <v>10</v>
      </c>
      <c r="E14603" s="23">
        <v>5</v>
      </c>
      <c r="F14603" s="23">
        <v>0</v>
      </c>
      <c r="G14603" s="23">
        <v>10</v>
      </c>
      <c r="H14603" s="25">
        <v>0</v>
      </c>
    </row>
    <row r="14604" spans="1:8">
      <c r="A14604" s="23">
        <v>14601</v>
      </c>
      <c r="B14604" s="23">
        <v>2500</v>
      </c>
      <c r="C14604" s="23">
        <v>0.7</v>
      </c>
      <c r="D14604" s="23">
        <v>10</v>
      </c>
      <c r="E14604" s="23">
        <v>5</v>
      </c>
      <c r="F14604" s="23">
        <v>0</v>
      </c>
      <c r="G14604" s="23">
        <v>40</v>
      </c>
      <c r="H14604" s="25">
        <v>0</v>
      </c>
    </row>
    <row r="14605" spans="1:8">
      <c r="A14605" s="23">
        <v>14602</v>
      </c>
      <c r="B14605" s="23">
        <v>2500</v>
      </c>
      <c r="C14605" s="23">
        <v>0.7</v>
      </c>
      <c r="D14605" s="23">
        <v>10</v>
      </c>
      <c r="E14605" s="23">
        <v>5</v>
      </c>
      <c r="F14605" s="23">
        <v>0</v>
      </c>
      <c r="G14605" s="23">
        <v>70</v>
      </c>
      <c r="H14605" s="25">
        <v>0</v>
      </c>
    </row>
    <row r="14606" spans="1:8">
      <c r="A14606" s="23">
        <v>14603</v>
      </c>
      <c r="B14606" s="23">
        <v>2500</v>
      </c>
      <c r="C14606" s="23">
        <v>0.7</v>
      </c>
      <c r="D14606" s="23">
        <v>10</v>
      </c>
      <c r="E14606" s="23">
        <v>5</v>
      </c>
      <c r="F14606" s="23">
        <v>0</v>
      </c>
      <c r="G14606" s="23">
        <v>100</v>
      </c>
      <c r="H14606" s="25">
        <v>0</v>
      </c>
    </row>
    <row r="14607" spans="1:8">
      <c r="A14607" s="23">
        <v>14604</v>
      </c>
      <c r="B14607" s="23">
        <v>2500</v>
      </c>
      <c r="C14607" s="23">
        <v>0.7</v>
      </c>
      <c r="D14607" s="23">
        <v>10</v>
      </c>
      <c r="E14607" s="23">
        <v>5</v>
      </c>
      <c r="F14607" s="23">
        <v>30</v>
      </c>
      <c r="G14607" s="23">
        <v>0</v>
      </c>
      <c r="H14607" s="25">
        <v>3.875081062</v>
      </c>
    </row>
    <row r="14608" spans="1:8">
      <c r="A14608" s="23">
        <v>14605</v>
      </c>
      <c r="B14608" s="23">
        <v>2500</v>
      </c>
      <c r="C14608" s="23">
        <v>0.7</v>
      </c>
      <c r="D14608" s="23">
        <v>10</v>
      </c>
      <c r="E14608" s="23">
        <v>5</v>
      </c>
      <c r="F14608" s="23">
        <v>30</v>
      </c>
      <c r="G14608" s="23">
        <v>5</v>
      </c>
      <c r="H14608" s="25">
        <v>0</v>
      </c>
    </row>
    <row r="14609" spans="1:8">
      <c r="A14609" s="23">
        <v>14606</v>
      </c>
      <c r="B14609" s="23">
        <v>2500</v>
      </c>
      <c r="C14609" s="23">
        <v>0.7</v>
      </c>
      <c r="D14609" s="23">
        <v>10</v>
      </c>
      <c r="E14609" s="23">
        <v>5</v>
      </c>
      <c r="F14609" s="23">
        <v>30</v>
      </c>
      <c r="G14609" s="23">
        <v>10</v>
      </c>
      <c r="H14609" s="25">
        <v>0</v>
      </c>
    </row>
    <row r="14610" spans="1:8">
      <c r="A14610" s="23">
        <v>14607</v>
      </c>
      <c r="B14610" s="23">
        <v>2500</v>
      </c>
      <c r="C14610" s="23">
        <v>0.7</v>
      </c>
      <c r="D14610" s="23">
        <v>10</v>
      </c>
      <c r="E14610" s="23">
        <v>5</v>
      </c>
      <c r="F14610" s="23">
        <v>30</v>
      </c>
      <c r="G14610" s="23">
        <v>40</v>
      </c>
      <c r="H14610" s="25">
        <v>0</v>
      </c>
    </row>
    <row r="14611" spans="1:8">
      <c r="A14611" s="23">
        <v>14608</v>
      </c>
      <c r="B14611" s="23">
        <v>2500</v>
      </c>
      <c r="C14611" s="23">
        <v>0.7</v>
      </c>
      <c r="D14611" s="23">
        <v>10</v>
      </c>
      <c r="E14611" s="23">
        <v>5</v>
      </c>
      <c r="F14611" s="23">
        <v>30</v>
      </c>
      <c r="G14611" s="23">
        <v>70</v>
      </c>
      <c r="H14611" s="25">
        <v>0</v>
      </c>
    </row>
    <row r="14612" spans="1:8">
      <c r="A14612" s="23">
        <v>14609</v>
      </c>
      <c r="B14612" s="23">
        <v>2500</v>
      </c>
      <c r="C14612" s="23">
        <v>0.7</v>
      </c>
      <c r="D14612" s="23">
        <v>10</v>
      </c>
      <c r="E14612" s="23">
        <v>5</v>
      </c>
      <c r="F14612" s="23">
        <v>30</v>
      </c>
      <c r="G14612" s="23">
        <v>100</v>
      </c>
      <c r="H14612" s="25">
        <v>0</v>
      </c>
    </row>
    <row r="14613" spans="1:8">
      <c r="A14613" s="23">
        <v>14610</v>
      </c>
      <c r="B14613" s="23">
        <v>2500</v>
      </c>
      <c r="C14613" s="23">
        <v>0.7</v>
      </c>
      <c r="D14613" s="23">
        <v>10</v>
      </c>
      <c r="E14613" s="23">
        <v>5</v>
      </c>
      <c r="F14613" s="23">
        <v>60</v>
      </c>
      <c r="G14613" s="23">
        <v>0</v>
      </c>
      <c r="H14613" s="25">
        <v>3.8242342470000001</v>
      </c>
    </row>
    <row r="14614" spans="1:8">
      <c r="A14614" s="23">
        <v>14611</v>
      </c>
      <c r="B14614" s="23">
        <v>2500</v>
      </c>
      <c r="C14614" s="23">
        <v>0.7</v>
      </c>
      <c r="D14614" s="23">
        <v>10</v>
      </c>
      <c r="E14614" s="23">
        <v>5</v>
      </c>
      <c r="F14614" s="23">
        <v>60</v>
      </c>
      <c r="G14614" s="23">
        <v>5</v>
      </c>
      <c r="H14614" s="25">
        <v>0</v>
      </c>
    </row>
    <row r="14615" spans="1:8">
      <c r="A14615" s="23">
        <v>14612</v>
      </c>
      <c r="B14615" s="23">
        <v>2500</v>
      </c>
      <c r="C14615" s="23">
        <v>0.7</v>
      </c>
      <c r="D14615" s="23">
        <v>10</v>
      </c>
      <c r="E14615" s="23">
        <v>5</v>
      </c>
      <c r="F14615" s="23">
        <v>60</v>
      </c>
      <c r="G14615" s="23">
        <v>10</v>
      </c>
      <c r="H14615" s="25">
        <v>0</v>
      </c>
    </row>
    <row r="14616" spans="1:8">
      <c r="A14616" s="23">
        <v>14613</v>
      </c>
      <c r="B14616" s="23">
        <v>2500</v>
      </c>
      <c r="C14616" s="23">
        <v>0.7</v>
      </c>
      <c r="D14616" s="23">
        <v>10</v>
      </c>
      <c r="E14616" s="23">
        <v>5</v>
      </c>
      <c r="F14616" s="23">
        <v>60</v>
      </c>
      <c r="G14616" s="23">
        <v>40</v>
      </c>
      <c r="H14616" s="25">
        <v>0</v>
      </c>
    </row>
    <row r="14617" spans="1:8">
      <c r="A14617" s="23">
        <v>14614</v>
      </c>
      <c r="B14617" s="23">
        <v>2500</v>
      </c>
      <c r="C14617" s="23">
        <v>0.7</v>
      </c>
      <c r="D14617" s="23">
        <v>10</v>
      </c>
      <c r="E14617" s="23">
        <v>5</v>
      </c>
      <c r="F14617" s="23">
        <v>60</v>
      </c>
      <c r="G14617" s="23">
        <v>70</v>
      </c>
      <c r="H14617" s="25">
        <v>0</v>
      </c>
    </row>
    <row r="14618" spans="1:8">
      <c r="A14618" s="23">
        <v>14615</v>
      </c>
      <c r="B14618" s="23">
        <v>2500</v>
      </c>
      <c r="C14618" s="23">
        <v>0.7</v>
      </c>
      <c r="D14618" s="23">
        <v>10</v>
      </c>
      <c r="E14618" s="23">
        <v>5</v>
      </c>
      <c r="F14618" s="23">
        <v>60</v>
      </c>
      <c r="G14618" s="23">
        <v>100</v>
      </c>
      <c r="H14618" s="25">
        <v>0</v>
      </c>
    </row>
    <row r="14619" spans="1:8">
      <c r="A14619" s="23">
        <v>14616</v>
      </c>
      <c r="B14619" s="23">
        <v>2500</v>
      </c>
      <c r="C14619" s="23">
        <v>0.7</v>
      </c>
      <c r="D14619" s="23">
        <v>10</v>
      </c>
      <c r="E14619" s="23">
        <v>10</v>
      </c>
      <c r="F14619" s="23">
        <v>0</v>
      </c>
      <c r="G14619" s="23">
        <v>0</v>
      </c>
      <c r="H14619" s="25">
        <v>7.4445176120000003</v>
      </c>
    </row>
    <row r="14620" spans="1:8">
      <c r="A14620" s="23">
        <v>14617</v>
      </c>
      <c r="B14620" s="23">
        <v>2500</v>
      </c>
      <c r="C14620" s="23">
        <v>0.7</v>
      </c>
      <c r="D14620" s="23">
        <v>10</v>
      </c>
      <c r="E14620" s="23">
        <v>10</v>
      </c>
      <c r="F14620" s="23">
        <v>0</v>
      </c>
      <c r="G14620" s="23">
        <v>5</v>
      </c>
      <c r="H14620" s="25">
        <v>6.6680145260000003</v>
      </c>
    </row>
    <row r="14621" spans="1:8">
      <c r="A14621" s="23">
        <v>14618</v>
      </c>
      <c r="B14621" s="23">
        <v>2500</v>
      </c>
      <c r="C14621" s="23">
        <v>0.7</v>
      </c>
      <c r="D14621" s="23">
        <v>10</v>
      </c>
      <c r="E14621" s="23">
        <v>10</v>
      </c>
      <c r="F14621" s="23">
        <v>0</v>
      </c>
      <c r="G14621" s="23">
        <v>10</v>
      </c>
      <c r="H14621" s="25">
        <v>6.59789753</v>
      </c>
    </row>
    <row r="14622" spans="1:8">
      <c r="A14622" s="23">
        <v>14619</v>
      </c>
      <c r="B14622" s="23">
        <v>2500</v>
      </c>
      <c r="C14622" s="23">
        <v>0.7</v>
      </c>
      <c r="D14622" s="23">
        <v>10</v>
      </c>
      <c r="E14622" s="23">
        <v>10</v>
      </c>
      <c r="F14622" s="23">
        <v>0</v>
      </c>
      <c r="G14622" s="23">
        <v>40</v>
      </c>
      <c r="H14622" s="25">
        <v>6.46420145</v>
      </c>
    </row>
    <row r="14623" spans="1:8">
      <c r="A14623" s="23">
        <v>14620</v>
      </c>
      <c r="B14623" s="23">
        <v>2500</v>
      </c>
      <c r="C14623" s="23">
        <v>0.7</v>
      </c>
      <c r="D14623" s="23">
        <v>10</v>
      </c>
      <c r="E14623" s="23">
        <v>10</v>
      </c>
      <c r="F14623" s="23">
        <v>0</v>
      </c>
      <c r="G14623" s="23">
        <v>70</v>
      </c>
      <c r="H14623" s="25">
        <v>6.3685159679999996</v>
      </c>
    </row>
    <row r="14624" spans="1:8">
      <c r="A14624" s="23">
        <v>14621</v>
      </c>
      <c r="B14624" s="23">
        <v>2500</v>
      </c>
      <c r="C14624" s="23">
        <v>0.7</v>
      </c>
      <c r="D14624" s="23">
        <v>10</v>
      </c>
      <c r="E14624" s="23">
        <v>10</v>
      </c>
      <c r="F14624" s="23">
        <v>0</v>
      </c>
      <c r="G14624" s="23">
        <v>100</v>
      </c>
      <c r="H14624" s="25">
        <v>6.2805271149999999</v>
      </c>
    </row>
    <row r="14625" spans="1:8">
      <c r="A14625" s="23">
        <v>14622</v>
      </c>
      <c r="B14625" s="23">
        <v>2500</v>
      </c>
      <c r="C14625" s="23">
        <v>0.7</v>
      </c>
      <c r="D14625" s="23">
        <v>10</v>
      </c>
      <c r="E14625" s="23">
        <v>10</v>
      </c>
      <c r="F14625" s="23">
        <v>30</v>
      </c>
      <c r="G14625" s="23">
        <v>0</v>
      </c>
      <c r="H14625" s="25">
        <v>7.3784170150000001</v>
      </c>
    </row>
    <row r="14626" spans="1:8">
      <c r="A14626" s="23">
        <v>14623</v>
      </c>
      <c r="B14626" s="23">
        <v>2500</v>
      </c>
      <c r="C14626" s="23">
        <v>0.7</v>
      </c>
      <c r="D14626" s="23">
        <v>10</v>
      </c>
      <c r="E14626" s="23">
        <v>10</v>
      </c>
      <c r="F14626" s="23">
        <v>30</v>
      </c>
      <c r="G14626" s="23">
        <v>5</v>
      </c>
      <c r="H14626" s="25">
        <v>6.585015297</v>
      </c>
    </row>
    <row r="14627" spans="1:8">
      <c r="A14627" s="23">
        <v>14624</v>
      </c>
      <c r="B14627" s="23">
        <v>2500</v>
      </c>
      <c r="C14627" s="23">
        <v>0.7</v>
      </c>
      <c r="D14627" s="23">
        <v>10</v>
      </c>
      <c r="E14627" s="23">
        <v>10</v>
      </c>
      <c r="F14627" s="23">
        <v>30</v>
      </c>
      <c r="G14627" s="23">
        <v>10</v>
      </c>
      <c r="H14627" s="25">
        <v>6.5091643330000002</v>
      </c>
    </row>
    <row r="14628" spans="1:8">
      <c r="A14628" s="23">
        <v>14625</v>
      </c>
      <c r="B14628" s="23">
        <v>2500</v>
      </c>
      <c r="C14628" s="23">
        <v>0.7</v>
      </c>
      <c r="D14628" s="23">
        <v>10</v>
      </c>
      <c r="E14628" s="23">
        <v>10</v>
      </c>
      <c r="F14628" s="23">
        <v>30</v>
      </c>
      <c r="G14628" s="23">
        <v>40</v>
      </c>
      <c r="H14628" s="25">
        <v>6.3547964099999996</v>
      </c>
    </row>
    <row r="14629" spans="1:8">
      <c r="A14629" s="23">
        <v>14626</v>
      </c>
      <c r="B14629" s="23">
        <v>2500</v>
      </c>
      <c r="C14629" s="23">
        <v>0.7</v>
      </c>
      <c r="D14629" s="23">
        <v>10</v>
      </c>
      <c r="E14629" s="23">
        <v>10</v>
      </c>
      <c r="F14629" s="23">
        <v>30</v>
      </c>
      <c r="G14629" s="23">
        <v>70</v>
      </c>
      <c r="H14629" s="25">
        <v>6.2505316730000002</v>
      </c>
    </row>
    <row r="14630" spans="1:8">
      <c r="A14630" s="23">
        <v>14627</v>
      </c>
      <c r="B14630" s="23">
        <v>2500</v>
      </c>
      <c r="C14630" s="23">
        <v>0.7</v>
      </c>
      <c r="D14630" s="23">
        <v>10</v>
      </c>
      <c r="E14630" s="23">
        <v>10</v>
      </c>
      <c r="F14630" s="23">
        <v>30</v>
      </c>
      <c r="G14630" s="23">
        <v>100</v>
      </c>
      <c r="H14630" s="25">
        <v>6.1561985019999996</v>
      </c>
    </row>
    <row r="14631" spans="1:8">
      <c r="A14631" s="23">
        <v>14628</v>
      </c>
      <c r="B14631" s="23">
        <v>2500</v>
      </c>
      <c r="C14631" s="23">
        <v>0.7</v>
      </c>
      <c r="D14631" s="23">
        <v>10</v>
      </c>
      <c r="E14631" s="23">
        <v>10</v>
      </c>
      <c r="F14631" s="23">
        <v>60</v>
      </c>
      <c r="G14631" s="23">
        <v>0</v>
      </c>
      <c r="H14631" s="25">
        <v>7.0714359279999996</v>
      </c>
    </row>
    <row r="14632" spans="1:8">
      <c r="A14632" s="23">
        <v>14629</v>
      </c>
      <c r="B14632" s="23">
        <v>2500</v>
      </c>
      <c r="C14632" s="23">
        <v>0.7</v>
      </c>
      <c r="D14632" s="23">
        <v>10</v>
      </c>
      <c r="E14632" s="23">
        <v>10</v>
      </c>
      <c r="F14632" s="23">
        <v>60</v>
      </c>
      <c r="G14632" s="23">
        <v>5</v>
      </c>
      <c r="H14632" s="25">
        <v>6.1749382019999999</v>
      </c>
    </row>
    <row r="14633" spans="1:8">
      <c r="A14633" s="23">
        <v>14630</v>
      </c>
      <c r="B14633" s="23">
        <v>2500</v>
      </c>
      <c r="C14633" s="23">
        <v>0.7</v>
      </c>
      <c r="D14633" s="23">
        <v>10</v>
      </c>
      <c r="E14633" s="23">
        <v>10</v>
      </c>
      <c r="F14633" s="23">
        <v>60</v>
      </c>
      <c r="G14633" s="23">
        <v>10</v>
      </c>
      <c r="H14633" s="25">
        <v>6.0660657880000004</v>
      </c>
    </row>
    <row r="14634" spans="1:8">
      <c r="A14634" s="23">
        <v>14631</v>
      </c>
      <c r="B14634" s="23">
        <v>2500</v>
      </c>
      <c r="C14634" s="23">
        <v>0.7</v>
      </c>
      <c r="D14634" s="23">
        <v>10</v>
      </c>
      <c r="E14634" s="23">
        <v>10</v>
      </c>
      <c r="F14634" s="23">
        <v>60</v>
      </c>
      <c r="G14634" s="23">
        <v>40</v>
      </c>
      <c r="H14634" s="25">
        <v>5.8400406839999999</v>
      </c>
    </row>
    <row r="14635" spans="1:8">
      <c r="A14635" s="23">
        <v>14632</v>
      </c>
      <c r="B14635" s="23">
        <v>2500</v>
      </c>
      <c r="C14635" s="23">
        <v>0.7</v>
      </c>
      <c r="D14635" s="23">
        <v>10</v>
      </c>
      <c r="E14635" s="23">
        <v>10</v>
      </c>
      <c r="F14635" s="23">
        <v>60</v>
      </c>
      <c r="G14635" s="23">
        <v>70</v>
      </c>
      <c r="H14635" s="25">
        <v>5.6881165500000002</v>
      </c>
    </row>
    <row r="14636" spans="1:8">
      <c r="A14636" s="23">
        <v>14633</v>
      </c>
      <c r="B14636" s="23">
        <v>2500</v>
      </c>
      <c r="C14636" s="23">
        <v>0.7</v>
      </c>
      <c r="D14636" s="23">
        <v>10</v>
      </c>
      <c r="E14636" s="23">
        <v>10</v>
      </c>
      <c r="F14636" s="23">
        <v>60</v>
      </c>
      <c r="G14636" s="23">
        <v>100</v>
      </c>
      <c r="H14636" s="25">
        <v>5.5539607999999996</v>
      </c>
    </row>
    <row r="14637" spans="1:8">
      <c r="A14637" s="23">
        <v>14634</v>
      </c>
      <c r="B14637" s="23">
        <v>2500</v>
      </c>
      <c r="C14637" s="23">
        <v>0.7</v>
      </c>
      <c r="D14637" s="23">
        <v>10</v>
      </c>
      <c r="E14637" s="23">
        <v>20</v>
      </c>
      <c r="F14637" s="23">
        <v>0</v>
      </c>
      <c r="G14637" s="23">
        <v>0</v>
      </c>
      <c r="H14637" s="25">
        <v>12.96471214</v>
      </c>
    </row>
    <row r="14638" spans="1:8">
      <c r="A14638" s="23">
        <v>14635</v>
      </c>
      <c r="B14638" s="23">
        <v>2500</v>
      </c>
      <c r="C14638" s="23">
        <v>0.7</v>
      </c>
      <c r="D14638" s="23">
        <v>10</v>
      </c>
      <c r="E14638" s="23">
        <v>20</v>
      </c>
      <c r="F14638" s="23">
        <v>0</v>
      </c>
      <c r="G14638" s="23">
        <v>5</v>
      </c>
      <c r="H14638" s="25">
        <v>12.14415836</v>
      </c>
    </row>
    <row r="14639" spans="1:8">
      <c r="A14639" s="23">
        <v>14636</v>
      </c>
      <c r="B14639" s="23">
        <v>2500</v>
      </c>
      <c r="C14639" s="23">
        <v>0.7</v>
      </c>
      <c r="D14639" s="23">
        <v>10</v>
      </c>
      <c r="E14639" s="23">
        <v>20</v>
      </c>
      <c r="F14639" s="23">
        <v>0</v>
      </c>
      <c r="G14639" s="23">
        <v>10</v>
      </c>
      <c r="H14639" s="25">
        <v>11.813329700000001</v>
      </c>
    </row>
    <row r="14640" spans="1:8">
      <c r="A14640" s="23">
        <v>14637</v>
      </c>
      <c r="B14640" s="23">
        <v>2500</v>
      </c>
      <c r="C14640" s="23">
        <v>0.7</v>
      </c>
      <c r="D14640" s="23">
        <v>10</v>
      </c>
      <c r="E14640" s="23">
        <v>20</v>
      </c>
      <c r="F14640" s="23">
        <v>0</v>
      </c>
      <c r="G14640" s="23">
        <v>40</v>
      </c>
      <c r="H14640" s="25">
        <v>11.17494297</v>
      </c>
    </row>
    <row r="14641" spans="1:8">
      <c r="A14641" s="23">
        <v>14638</v>
      </c>
      <c r="B14641" s="23">
        <v>2500</v>
      </c>
      <c r="C14641" s="23">
        <v>0.7</v>
      </c>
      <c r="D14641" s="23">
        <v>10</v>
      </c>
      <c r="E14641" s="23">
        <v>20</v>
      </c>
      <c r="F14641" s="23">
        <v>0</v>
      </c>
      <c r="G14641" s="23">
        <v>70</v>
      </c>
      <c r="H14641" s="25">
        <v>10.748179439999999</v>
      </c>
    </row>
    <row r="14642" spans="1:8">
      <c r="A14642" s="23">
        <v>14639</v>
      </c>
      <c r="B14642" s="23">
        <v>2500</v>
      </c>
      <c r="C14642" s="23">
        <v>0.7</v>
      </c>
      <c r="D14642" s="23">
        <v>10</v>
      </c>
      <c r="E14642" s="23">
        <v>20</v>
      </c>
      <c r="F14642" s="23">
        <v>0</v>
      </c>
      <c r="G14642" s="23">
        <v>100</v>
      </c>
      <c r="H14642" s="25">
        <v>10.393573760000001</v>
      </c>
    </row>
    <row r="14643" spans="1:8">
      <c r="A14643" s="23">
        <v>14640</v>
      </c>
      <c r="B14643" s="23">
        <v>2500</v>
      </c>
      <c r="C14643" s="23">
        <v>0.7</v>
      </c>
      <c r="D14643" s="23">
        <v>10</v>
      </c>
      <c r="E14643" s="23">
        <v>20</v>
      </c>
      <c r="F14643" s="23">
        <v>30</v>
      </c>
      <c r="G14643" s="23">
        <v>0</v>
      </c>
      <c r="H14643" s="25">
        <v>12.67498016</v>
      </c>
    </row>
    <row r="14644" spans="1:8">
      <c r="A14644" s="23">
        <v>14641</v>
      </c>
      <c r="B14644" s="23">
        <v>2500</v>
      </c>
      <c r="C14644" s="23">
        <v>0.7</v>
      </c>
      <c r="D14644" s="23">
        <v>10</v>
      </c>
      <c r="E14644" s="23">
        <v>20</v>
      </c>
      <c r="F14644" s="23">
        <v>30</v>
      </c>
      <c r="G14644" s="23">
        <v>5</v>
      </c>
      <c r="H14644" s="25">
        <v>11.7694397</v>
      </c>
    </row>
    <row r="14645" spans="1:8">
      <c r="A14645" s="23">
        <v>14642</v>
      </c>
      <c r="B14645" s="23">
        <v>2500</v>
      </c>
      <c r="C14645" s="23">
        <v>0.7</v>
      </c>
      <c r="D14645" s="23">
        <v>10</v>
      </c>
      <c r="E14645" s="23">
        <v>20</v>
      </c>
      <c r="F14645" s="23">
        <v>30</v>
      </c>
      <c r="G14645" s="23">
        <v>10</v>
      </c>
      <c r="H14645" s="25">
        <v>11.42825985</v>
      </c>
    </row>
    <row r="14646" spans="1:8">
      <c r="A14646" s="23">
        <v>14643</v>
      </c>
      <c r="B14646" s="23">
        <v>2500</v>
      </c>
      <c r="C14646" s="23">
        <v>0.7</v>
      </c>
      <c r="D14646" s="23">
        <v>10</v>
      </c>
      <c r="E14646" s="23">
        <v>20</v>
      </c>
      <c r="F14646" s="23">
        <v>30</v>
      </c>
      <c r="G14646" s="23">
        <v>40</v>
      </c>
      <c r="H14646" s="25">
        <v>10.76111221</v>
      </c>
    </row>
    <row r="14647" spans="1:8">
      <c r="A14647" s="23">
        <v>14644</v>
      </c>
      <c r="B14647" s="23">
        <v>2500</v>
      </c>
      <c r="C14647" s="23">
        <v>0.7</v>
      </c>
      <c r="D14647" s="23">
        <v>10</v>
      </c>
      <c r="E14647" s="23">
        <v>20</v>
      </c>
      <c r="F14647" s="23">
        <v>30</v>
      </c>
      <c r="G14647" s="23">
        <v>70</v>
      </c>
      <c r="H14647" s="25">
        <v>10.34153938</v>
      </c>
    </row>
    <row r="14648" spans="1:8">
      <c r="A14648" s="23">
        <v>14645</v>
      </c>
      <c r="B14648" s="23">
        <v>2500</v>
      </c>
      <c r="C14648" s="23">
        <v>0.7</v>
      </c>
      <c r="D14648" s="23">
        <v>10</v>
      </c>
      <c r="E14648" s="23">
        <v>20</v>
      </c>
      <c r="F14648" s="23">
        <v>30</v>
      </c>
      <c r="G14648" s="23">
        <v>100</v>
      </c>
      <c r="H14648" s="25">
        <v>9.9738941190000006</v>
      </c>
    </row>
    <row r="14649" spans="1:8">
      <c r="A14649" s="23">
        <v>14646</v>
      </c>
      <c r="B14649" s="23">
        <v>2500</v>
      </c>
      <c r="C14649" s="23">
        <v>0.7</v>
      </c>
      <c r="D14649" s="23">
        <v>10</v>
      </c>
      <c r="E14649" s="23">
        <v>20</v>
      </c>
      <c r="F14649" s="23">
        <v>60</v>
      </c>
      <c r="G14649" s="23">
        <v>0</v>
      </c>
      <c r="H14649" s="25">
        <v>11.44918728</v>
      </c>
    </row>
    <row r="14650" spans="1:8">
      <c r="A14650" s="23">
        <v>14647</v>
      </c>
      <c r="B14650" s="23">
        <v>2500</v>
      </c>
      <c r="C14650" s="23">
        <v>0.7</v>
      </c>
      <c r="D14650" s="23">
        <v>10</v>
      </c>
      <c r="E14650" s="23">
        <v>20</v>
      </c>
      <c r="F14650" s="23">
        <v>60</v>
      </c>
      <c r="G14650" s="23">
        <v>5</v>
      </c>
      <c r="H14650" s="25">
        <v>10.17169666</v>
      </c>
    </row>
    <row r="14651" spans="1:8">
      <c r="A14651" s="23">
        <v>14648</v>
      </c>
      <c r="B14651" s="23">
        <v>2500</v>
      </c>
      <c r="C14651" s="23">
        <v>0.7</v>
      </c>
      <c r="D14651" s="23">
        <v>10</v>
      </c>
      <c r="E14651" s="23">
        <v>20</v>
      </c>
      <c r="F14651" s="23">
        <v>60</v>
      </c>
      <c r="G14651" s="23">
        <v>10</v>
      </c>
      <c r="H14651" s="25">
        <v>9.7995815279999992</v>
      </c>
    </row>
    <row r="14652" spans="1:8">
      <c r="A14652" s="23">
        <v>14649</v>
      </c>
      <c r="B14652" s="23">
        <v>2500</v>
      </c>
      <c r="C14652" s="23">
        <v>0.7</v>
      </c>
      <c r="D14652" s="23">
        <v>10</v>
      </c>
      <c r="E14652" s="23">
        <v>20</v>
      </c>
      <c r="F14652" s="23">
        <v>60</v>
      </c>
      <c r="G14652" s="23">
        <v>40</v>
      </c>
      <c r="H14652" s="25">
        <v>9.1439485549999997</v>
      </c>
    </row>
    <row r="14653" spans="1:8">
      <c r="A14653" s="23">
        <v>14650</v>
      </c>
      <c r="B14653" s="23">
        <v>2500</v>
      </c>
      <c r="C14653" s="23">
        <v>0.7</v>
      </c>
      <c r="D14653" s="23">
        <v>10</v>
      </c>
      <c r="E14653" s="23">
        <v>20</v>
      </c>
      <c r="F14653" s="23">
        <v>60</v>
      </c>
      <c r="G14653" s="23">
        <v>70</v>
      </c>
      <c r="H14653" s="25">
        <v>8.7312946320000009</v>
      </c>
    </row>
    <row r="14654" spans="1:8">
      <c r="A14654" s="23">
        <v>14651</v>
      </c>
      <c r="B14654" s="23">
        <v>2500</v>
      </c>
      <c r="C14654" s="23">
        <v>0.7</v>
      </c>
      <c r="D14654" s="23">
        <v>10</v>
      </c>
      <c r="E14654" s="23">
        <v>20</v>
      </c>
      <c r="F14654" s="23">
        <v>60</v>
      </c>
      <c r="G14654" s="23">
        <v>100</v>
      </c>
      <c r="H14654" s="25">
        <v>8.3935556410000007</v>
      </c>
    </row>
    <row r="14655" spans="1:8">
      <c r="A14655" s="23">
        <v>14652</v>
      </c>
      <c r="B14655" s="23">
        <v>2500</v>
      </c>
      <c r="C14655" s="23">
        <v>0.7</v>
      </c>
      <c r="D14655" s="23">
        <v>10</v>
      </c>
      <c r="E14655" s="23">
        <v>50</v>
      </c>
      <c r="F14655" s="23">
        <v>0</v>
      </c>
      <c r="G14655" s="23">
        <v>0</v>
      </c>
      <c r="H14655" s="25">
        <v>20.803878780000002</v>
      </c>
    </row>
    <row r="14656" spans="1:8">
      <c r="A14656" s="23">
        <v>14653</v>
      </c>
      <c r="B14656" s="23">
        <v>2500</v>
      </c>
      <c r="C14656" s="23">
        <v>0.7</v>
      </c>
      <c r="D14656" s="23">
        <v>10</v>
      </c>
      <c r="E14656" s="23">
        <v>50</v>
      </c>
      <c r="F14656" s="23">
        <v>0</v>
      </c>
      <c r="G14656" s="23">
        <v>5</v>
      </c>
      <c r="H14656" s="25">
        <v>19.212938309999998</v>
      </c>
    </row>
    <row r="14657" spans="1:8">
      <c r="A14657" s="23">
        <v>14654</v>
      </c>
      <c r="B14657" s="23">
        <v>2500</v>
      </c>
      <c r="C14657" s="23">
        <v>0.7</v>
      </c>
      <c r="D14657" s="23">
        <v>10</v>
      </c>
      <c r="E14657" s="23">
        <v>50</v>
      </c>
      <c r="F14657" s="23">
        <v>0</v>
      </c>
      <c r="G14657" s="23">
        <v>10</v>
      </c>
      <c r="H14657" s="25">
        <v>18.429277419999998</v>
      </c>
    </row>
    <row r="14658" spans="1:8">
      <c r="A14658" s="23">
        <v>14655</v>
      </c>
      <c r="B14658" s="23">
        <v>2500</v>
      </c>
      <c r="C14658" s="23">
        <v>0.7</v>
      </c>
      <c r="D14658" s="23">
        <v>10</v>
      </c>
      <c r="E14658" s="23">
        <v>50</v>
      </c>
      <c r="F14658" s="23">
        <v>0</v>
      </c>
      <c r="G14658" s="23">
        <v>40</v>
      </c>
      <c r="H14658" s="25">
        <v>16.76368141</v>
      </c>
    </row>
    <row r="14659" spans="1:8">
      <c r="A14659" s="23">
        <v>14656</v>
      </c>
      <c r="B14659" s="23">
        <v>2500</v>
      </c>
      <c r="C14659" s="23">
        <v>0.7</v>
      </c>
      <c r="D14659" s="23">
        <v>10</v>
      </c>
      <c r="E14659" s="23">
        <v>50</v>
      </c>
      <c r="F14659" s="23">
        <v>0</v>
      </c>
      <c r="G14659" s="23">
        <v>70</v>
      </c>
      <c r="H14659" s="25">
        <v>15.74213791</v>
      </c>
    </row>
    <row r="14660" spans="1:8">
      <c r="A14660" s="23">
        <v>14657</v>
      </c>
      <c r="B14660" s="23">
        <v>2500</v>
      </c>
      <c r="C14660" s="23">
        <v>0.7</v>
      </c>
      <c r="D14660" s="23">
        <v>10</v>
      </c>
      <c r="E14660" s="23">
        <v>50</v>
      </c>
      <c r="F14660" s="23">
        <v>0</v>
      </c>
      <c r="G14660" s="23">
        <v>100</v>
      </c>
      <c r="H14660" s="25">
        <v>14.88873959</v>
      </c>
    </row>
    <row r="14661" spans="1:8">
      <c r="A14661" s="23">
        <v>14658</v>
      </c>
      <c r="B14661" s="23">
        <v>2500</v>
      </c>
      <c r="C14661" s="23">
        <v>0.7</v>
      </c>
      <c r="D14661" s="23">
        <v>10</v>
      </c>
      <c r="E14661" s="23">
        <v>50</v>
      </c>
      <c r="F14661" s="23">
        <v>30</v>
      </c>
      <c r="G14661" s="23">
        <v>0</v>
      </c>
      <c r="H14661" s="25">
        <v>19.89041138</v>
      </c>
    </row>
    <row r="14662" spans="1:8">
      <c r="A14662" s="23">
        <v>14659</v>
      </c>
      <c r="B14662" s="23">
        <v>2500</v>
      </c>
      <c r="C14662" s="23">
        <v>0.7</v>
      </c>
      <c r="D14662" s="23">
        <v>10</v>
      </c>
      <c r="E14662" s="23">
        <v>50</v>
      </c>
      <c r="F14662" s="23">
        <v>30</v>
      </c>
      <c r="G14662" s="23">
        <v>5</v>
      </c>
      <c r="H14662" s="25">
        <v>18.283367160000001</v>
      </c>
    </row>
    <row r="14663" spans="1:8">
      <c r="A14663" s="23">
        <v>14660</v>
      </c>
      <c r="B14663" s="23">
        <v>2500</v>
      </c>
      <c r="C14663" s="23">
        <v>0.7</v>
      </c>
      <c r="D14663" s="23">
        <v>10</v>
      </c>
      <c r="E14663" s="23">
        <v>50</v>
      </c>
      <c r="F14663" s="23">
        <v>30</v>
      </c>
      <c r="G14663" s="23">
        <v>10</v>
      </c>
      <c r="H14663" s="25">
        <v>17.487617490000002</v>
      </c>
    </row>
    <row r="14664" spans="1:8">
      <c r="A14664" s="23">
        <v>14661</v>
      </c>
      <c r="B14664" s="23">
        <v>2500</v>
      </c>
      <c r="C14664" s="23">
        <v>0.7</v>
      </c>
      <c r="D14664" s="23">
        <v>10</v>
      </c>
      <c r="E14664" s="23">
        <v>50</v>
      </c>
      <c r="F14664" s="23">
        <v>30</v>
      </c>
      <c r="G14664" s="23">
        <v>40</v>
      </c>
      <c r="H14664" s="25">
        <v>15.86004829</v>
      </c>
    </row>
    <row r="14665" spans="1:8">
      <c r="A14665" s="23">
        <v>14662</v>
      </c>
      <c r="B14665" s="23">
        <v>2500</v>
      </c>
      <c r="C14665" s="23">
        <v>0.7</v>
      </c>
      <c r="D14665" s="23">
        <v>10</v>
      </c>
      <c r="E14665" s="23">
        <v>50</v>
      </c>
      <c r="F14665" s="23">
        <v>30</v>
      </c>
      <c r="G14665" s="23">
        <v>70</v>
      </c>
      <c r="H14665" s="25">
        <v>14.860849379999999</v>
      </c>
    </row>
    <row r="14666" spans="1:8">
      <c r="A14666" s="23">
        <v>14663</v>
      </c>
      <c r="B14666" s="23">
        <v>2500</v>
      </c>
      <c r="C14666" s="23">
        <v>0.7</v>
      </c>
      <c r="D14666" s="23">
        <v>10</v>
      </c>
      <c r="E14666" s="23">
        <v>50</v>
      </c>
      <c r="F14666" s="23">
        <v>30</v>
      </c>
      <c r="G14666" s="23">
        <v>100</v>
      </c>
      <c r="H14666" s="25">
        <v>14.0507431</v>
      </c>
    </row>
    <row r="14667" spans="1:8">
      <c r="A14667" s="23">
        <v>14664</v>
      </c>
      <c r="B14667" s="23">
        <v>2500</v>
      </c>
      <c r="C14667" s="23">
        <v>0.7</v>
      </c>
      <c r="D14667" s="23">
        <v>10</v>
      </c>
      <c r="E14667" s="23">
        <v>50</v>
      </c>
      <c r="F14667" s="23">
        <v>60</v>
      </c>
      <c r="G14667" s="23">
        <v>0</v>
      </c>
      <c r="H14667" s="25">
        <v>16.55875206</v>
      </c>
    </row>
    <row r="14668" spans="1:8">
      <c r="A14668" s="23">
        <v>14665</v>
      </c>
      <c r="B14668" s="23">
        <v>2500</v>
      </c>
      <c r="C14668" s="23">
        <v>0.7</v>
      </c>
      <c r="D14668" s="23">
        <v>10</v>
      </c>
      <c r="E14668" s="23">
        <v>50</v>
      </c>
      <c r="F14668" s="23">
        <v>60</v>
      </c>
      <c r="G14668" s="23">
        <v>5</v>
      </c>
      <c r="H14668" s="25">
        <v>14.649480820000001</v>
      </c>
    </row>
    <row r="14669" spans="1:8">
      <c r="A14669" s="23">
        <v>14666</v>
      </c>
      <c r="B14669" s="23">
        <v>2500</v>
      </c>
      <c r="C14669" s="23">
        <v>0.7</v>
      </c>
      <c r="D14669" s="23">
        <v>10</v>
      </c>
      <c r="E14669" s="23">
        <v>50</v>
      </c>
      <c r="F14669" s="23">
        <v>60</v>
      </c>
      <c r="G14669" s="23">
        <v>10</v>
      </c>
      <c r="H14669" s="25">
        <v>13.936816220000001</v>
      </c>
    </row>
    <row r="14670" spans="1:8">
      <c r="A14670" s="23">
        <v>14667</v>
      </c>
      <c r="B14670" s="23">
        <v>2500</v>
      </c>
      <c r="C14670" s="23">
        <v>0.7</v>
      </c>
      <c r="D14670" s="23">
        <v>10</v>
      </c>
      <c r="E14670" s="23">
        <v>50</v>
      </c>
      <c r="F14670" s="23">
        <v>60</v>
      </c>
      <c r="G14670" s="23">
        <v>40</v>
      </c>
      <c r="H14670" s="25">
        <v>12.526288989999999</v>
      </c>
    </row>
    <row r="14671" spans="1:8">
      <c r="A14671" s="23">
        <v>14668</v>
      </c>
      <c r="B14671" s="23">
        <v>2500</v>
      </c>
      <c r="C14671" s="23">
        <v>0.7</v>
      </c>
      <c r="D14671" s="23">
        <v>10</v>
      </c>
      <c r="E14671" s="23">
        <v>50</v>
      </c>
      <c r="F14671" s="23">
        <v>60</v>
      </c>
      <c r="G14671" s="23">
        <v>70</v>
      </c>
      <c r="H14671" s="25">
        <v>11.71159649</v>
      </c>
    </row>
    <row r="14672" spans="1:8">
      <c r="A14672" s="23">
        <v>14669</v>
      </c>
      <c r="B14672" s="23">
        <v>2500</v>
      </c>
      <c r="C14672" s="23">
        <v>0.7</v>
      </c>
      <c r="D14672" s="23">
        <v>10</v>
      </c>
      <c r="E14672" s="23">
        <v>50</v>
      </c>
      <c r="F14672" s="23">
        <v>60</v>
      </c>
      <c r="G14672" s="23">
        <v>100</v>
      </c>
      <c r="H14672" s="25">
        <v>11.02925205</v>
      </c>
    </row>
    <row r="14673" spans="1:8">
      <c r="A14673" s="23">
        <v>14670</v>
      </c>
      <c r="B14673" s="23">
        <v>2500</v>
      </c>
      <c r="C14673" s="23">
        <v>0.7</v>
      </c>
      <c r="D14673" s="23">
        <v>50</v>
      </c>
      <c r="E14673" s="23">
        <v>1</v>
      </c>
      <c r="F14673" s="23">
        <v>0</v>
      </c>
      <c r="G14673" s="23">
        <v>0</v>
      </c>
      <c r="H14673" s="25">
        <v>3.344256401</v>
      </c>
    </row>
    <row r="14674" spans="1:8">
      <c r="A14674" s="23">
        <v>14671</v>
      </c>
      <c r="B14674" s="23">
        <v>2500</v>
      </c>
      <c r="C14674" s="23">
        <v>0.7</v>
      </c>
      <c r="D14674" s="23">
        <v>50</v>
      </c>
      <c r="E14674" s="23">
        <v>1</v>
      </c>
      <c r="F14674" s="23">
        <v>0</v>
      </c>
      <c r="G14674" s="23">
        <v>5</v>
      </c>
      <c r="H14674" s="25">
        <v>0</v>
      </c>
    </row>
    <row r="14675" spans="1:8">
      <c r="A14675" s="23">
        <v>14672</v>
      </c>
      <c r="B14675" s="23">
        <v>2500</v>
      </c>
      <c r="C14675" s="23">
        <v>0.7</v>
      </c>
      <c r="D14675" s="23">
        <v>50</v>
      </c>
      <c r="E14675" s="23">
        <v>1</v>
      </c>
      <c r="F14675" s="23">
        <v>0</v>
      </c>
      <c r="G14675" s="23">
        <v>10</v>
      </c>
      <c r="H14675" s="25">
        <v>0</v>
      </c>
    </row>
    <row r="14676" spans="1:8">
      <c r="A14676" s="23">
        <v>14673</v>
      </c>
      <c r="B14676" s="23">
        <v>2500</v>
      </c>
      <c r="C14676" s="23">
        <v>0.7</v>
      </c>
      <c r="D14676" s="23">
        <v>50</v>
      </c>
      <c r="E14676" s="23">
        <v>1</v>
      </c>
      <c r="F14676" s="23">
        <v>0</v>
      </c>
      <c r="G14676" s="23">
        <v>40</v>
      </c>
      <c r="H14676" s="25">
        <v>0</v>
      </c>
    </row>
    <row r="14677" spans="1:8">
      <c r="A14677" s="23">
        <v>14674</v>
      </c>
      <c r="B14677" s="23">
        <v>2500</v>
      </c>
      <c r="C14677" s="23">
        <v>0.7</v>
      </c>
      <c r="D14677" s="23">
        <v>50</v>
      </c>
      <c r="E14677" s="23">
        <v>1</v>
      </c>
      <c r="F14677" s="23">
        <v>0</v>
      </c>
      <c r="G14677" s="23">
        <v>70</v>
      </c>
      <c r="H14677" s="25">
        <v>0</v>
      </c>
    </row>
    <row r="14678" spans="1:8">
      <c r="A14678" s="23">
        <v>14675</v>
      </c>
      <c r="B14678" s="23">
        <v>2500</v>
      </c>
      <c r="C14678" s="23">
        <v>0.7</v>
      </c>
      <c r="D14678" s="23">
        <v>50</v>
      </c>
      <c r="E14678" s="23">
        <v>1</v>
      </c>
      <c r="F14678" s="23">
        <v>0</v>
      </c>
      <c r="G14678" s="23">
        <v>100</v>
      </c>
      <c r="H14678" s="25">
        <v>0</v>
      </c>
    </row>
    <row r="14679" spans="1:8">
      <c r="A14679" s="23">
        <v>14676</v>
      </c>
      <c r="B14679" s="23">
        <v>2500</v>
      </c>
      <c r="C14679" s="23">
        <v>0.7</v>
      </c>
      <c r="D14679" s="23">
        <v>50</v>
      </c>
      <c r="E14679" s="23">
        <v>1</v>
      </c>
      <c r="F14679" s="23">
        <v>30</v>
      </c>
      <c r="G14679" s="23">
        <v>0</v>
      </c>
      <c r="H14679" s="25">
        <v>3.3393933769999999</v>
      </c>
    </row>
    <row r="14680" spans="1:8">
      <c r="A14680" s="23">
        <v>14677</v>
      </c>
      <c r="B14680" s="23">
        <v>2500</v>
      </c>
      <c r="C14680" s="23">
        <v>0.7</v>
      </c>
      <c r="D14680" s="23">
        <v>50</v>
      </c>
      <c r="E14680" s="23">
        <v>1</v>
      </c>
      <c r="F14680" s="23">
        <v>30</v>
      </c>
      <c r="G14680" s="23">
        <v>5</v>
      </c>
      <c r="H14680" s="25">
        <v>0</v>
      </c>
    </row>
    <row r="14681" spans="1:8">
      <c r="A14681" s="23">
        <v>14678</v>
      </c>
      <c r="B14681" s="23">
        <v>2500</v>
      </c>
      <c r="C14681" s="23">
        <v>0.7</v>
      </c>
      <c r="D14681" s="23">
        <v>50</v>
      </c>
      <c r="E14681" s="23">
        <v>1</v>
      </c>
      <c r="F14681" s="23">
        <v>30</v>
      </c>
      <c r="G14681" s="23">
        <v>10</v>
      </c>
      <c r="H14681" s="25">
        <v>0</v>
      </c>
    </row>
    <row r="14682" spans="1:8">
      <c r="A14682" s="23">
        <v>14679</v>
      </c>
      <c r="B14682" s="23">
        <v>2500</v>
      </c>
      <c r="C14682" s="23">
        <v>0.7</v>
      </c>
      <c r="D14682" s="23">
        <v>50</v>
      </c>
      <c r="E14682" s="23">
        <v>1</v>
      </c>
      <c r="F14682" s="23">
        <v>30</v>
      </c>
      <c r="G14682" s="23">
        <v>40</v>
      </c>
      <c r="H14682" s="25">
        <v>0</v>
      </c>
    </row>
    <row r="14683" spans="1:8">
      <c r="A14683" s="23">
        <v>14680</v>
      </c>
      <c r="B14683" s="23">
        <v>2500</v>
      </c>
      <c r="C14683" s="23">
        <v>0.7</v>
      </c>
      <c r="D14683" s="23">
        <v>50</v>
      </c>
      <c r="E14683" s="23">
        <v>1</v>
      </c>
      <c r="F14683" s="23">
        <v>30</v>
      </c>
      <c r="G14683" s="23">
        <v>70</v>
      </c>
      <c r="H14683" s="25">
        <v>0</v>
      </c>
    </row>
    <row r="14684" spans="1:8">
      <c r="A14684" s="23">
        <v>14681</v>
      </c>
      <c r="B14684" s="23">
        <v>2500</v>
      </c>
      <c r="C14684" s="23">
        <v>0.7</v>
      </c>
      <c r="D14684" s="23">
        <v>50</v>
      </c>
      <c r="E14684" s="23">
        <v>1</v>
      </c>
      <c r="F14684" s="23">
        <v>30</v>
      </c>
      <c r="G14684" s="23">
        <v>100</v>
      </c>
      <c r="H14684" s="25">
        <v>0</v>
      </c>
    </row>
    <row r="14685" spans="1:8">
      <c r="A14685" s="23">
        <v>14682</v>
      </c>
      <c r="B14685" s="23">
        <v>2500</v>
      </c>
      <c r="C14685" s="23">
        <v>0.7</v>
      </c>
      <c r="D14685" s="23">
        <v>50</v>
      </c>
      <c r="E14685" s="23">
        <v>1</v>
      </c>
      <c r="F14685" s="23">
        <v>60</v>
      </c>
      <c r="G14685" s="23">
        <v>0</v>
      </c>
      <c r="H14685" s="25">
        <v>3.3073885440000002</v>
      </c>
    </row>
    <row r="14686" spans="1:8">
      <c r="A14686" s="23">
        <v>14683</v>
      </c>
      <c r="B14686" s="23">
        <v>2500</v>
      </c>
      <c r="C14686" s="23">
        <v>0.7</v>
      </c>
      <c r="D14686" s="23">
        <v>50</v>
      </c>
      <c r="E14686" s="23">
        <v>1</v>
      </c>
      <c r="F14686" s="23">
        <v>60</v>
      </c>
      <c r="G14686" s="23">
        <v>5</v>
      </c>
      <c r="H14686" s="25">
        <v>0</v>
      </c>
    </row>
    <row r="14687" spans="1:8">
      <c r="A14687" s="23">
        <v>14684</v>
      </c>
      <c r="B14687" s="23">
        <v>2500</v>
      </c>
      <c r="C14687" s="23">
        <v>0.7</v>
      </c>
      <c r="D14687" s="23">
        <v>50</v>
      </c>
      <c r="E14687" s="23">
        <v>1</v>
      </c>
      <c r="F14687" s="23">
        <v>60</v>
      </c>
      <c r="G14687" s="23">
        <v>10</v>
      </c>
      <c r="H14687" s="25">
        <v>0</v>
      </c>
    </row>
    <row r="14688" spans="1:8">
      <c r="A14688" s="23">
        <v>14685</v>
      </c>
      <c r="B14688" s="23">
        <v>2500</v>
      </c>
      <c r="C14688" s="23">
        <v>0.7</v>
      </c>
      <c r="D14688" s="23">
        <v>50</v>
      </c>
      <c r="E14688" s="23">
        <v>1</v>
      </c>
      <c r="F14688" s="23">
        <v>60</v>
      </c>
      <c r="G14688" s="23">
        <v>40</v>
      </c>
      <c r="H14688" s="25">
        <v>0</v>
      </c>
    </row>
    <row r="14689" spans="1:8">
      <c r="A14689" s="23">
        <v>14686</v>
      </c>
      <c r="B14689" s="23">
        <v>2500</v>
      </c>
      <c r="C14689" s="23">
        <v>0.7</v>
      </c>
      <c r="D14689" s="23">
        <v>50</v>
      </c>
      <c r="E14689" s="23">
        <v>1</v>
      </c>
      <c r="F14689" s="23">
        <v>60</v>
      </c>
      <c r="G14689" s="23">
        <v>70</v>
      </c>
      <c r="H14689" s="25">
        <v>0</v>
      </c>
    </row>
    <row r="14690" spans="1:8">
      <c r="A14690" s="23">
        <v>14687</v>
      </c>
      <c r="B14690" s="23">
        <v>2500</v>
      </c>
      <c r="C14690" s="23">
        <v>0.7</v>
      </c>
      <c r="D14690" s="23">
        <v>50</v>
      </c>
      <c r="E14690" s="23">
        <v>1</v>
      </c>
      <c r="F14690" s="23">
        <v>60</v>
      </c>
      <c r="G14690" s="23">
        <v>100</v>
      </c>
      <c r="H14690" s="25">
        <v>0</v>
      </c>
    </row>
    <row r="14691" spans="1:8">
      <c r="A14691" s="23">
        <v>14688</v>
      </c>
      <c r="B14691" s="23">
        <v>2500</v>
      </c>
      <c r="C14691" s="23">
        <v>0.7</v>
      </c>
      <c r="D14691" s="23">
        <v>50</v>
      </c>
      <c r="E14691" s="23">
        <v>5</v>
      </c>
      <c r="F14691" s="23">
        <v>0</v>
      </c>
      <c r="G14691" s="23">
        <v>0</v>
      </c>
      <c r="H14691" s="25">
        <v>13.79247093</v>
      </c>
    </row>
    <row r="14692" spans="1:8">
      <c r="A14692" s="23">
        <v>14689</v>
      </c>
      <c r="B14692" s="23">
        <v>2500</v>
      </c>
      <c r="C14692" s="23">
        <v>0.7</v>
      </c>
      <c r="D14692" s="23">
        <v>50</v>
      </c>
      <c r="E14692" s="23">
        <v>5</v>
      </c>
      <c r="F14692" s="23">
        <v>0</v>
      </c>
      <c r="G14692" s="23">
        <v>5</v>
      </c>
      <c r="H14692" s="25">
        <v>12.96903038</v>
      </c>
    </row>
    <row r="14693" spans="1:8">
      <c r="A14693" s="23">
        <v>14690</v>
      </c>
      <c r="B14693" s="23">
        <v>2500</v>
      </c>
      <c r="C14693" s="23">
        <v>0.7</v>
      </c>
      <c r="D14693" s="23">
        <v>50</v>
      </c>
      <c r="E14693" s="23">
        <v>5</v>
      </c>
      <c r="F14693" s="23">
        <v>0</v>
      </c>
      <c r="G14693" s="23">
        <v>10</v>
      </c>
      <c r="H14693" s="25">
        <v>12.62778378</v>
      </c>
    </row>
    <row r="14694" spans="1:8">
      <c r="A14694" s="23">
        <v>14691</v>
      </c>
      <c r="B14694" s="23">
        <v>2500</v>
      </c>
      <c r="C14694" s="23">
        <v>0.7</v>
      </c>
      <c r="D14694" s="23">
        <v>50</v>
      </c>
      <c r="E14694" s="23">
        <v>5</v>
      </c>
      <c r="F14694" s="23">
        <v>0</v>
      </c>
      <c r="G14694" s="23">
        <v>40</v>
      </c>
      <c r="H14694" s="25">
        <v>11.92237663</v>
      </c>
    </row>
    <row r="14695" spans="1:8">
      <c r="A14695" s="23">
        <v>14692</v>
      </c>
      <c r="B14695" s="23">
        <v>2500</v>
      </c>
      <c r="C14695" s="23">
        <v>0.7</v>
      </c>
      <c r="D14695" s="23">
        <v>50</v>
      </c>
      <c r="E14695" s="23">
        <v>5</v>
      </c>
      <c r="F14695" s="23">
        <v>0</v>
      </c>
      <c r="G14695" s="23">
        <v>70</v>
      </c>
      <c r="H14695" s="25">
        <v>11.4580822</v>
      </c>
    </row>
    <row r="14696" spans="1:8">
      <c r="A14696" s="23">
        <v>14693</v>
      </c>
      <c r="B14696" s="23">
        <v>2500</v>
      </c>
      <c r="C14696" s="23">
        <v>0.7</v>
      </c>
      <c r="D14696" s="23">
        <v>50</v>
      </c>
      <c r="E14696" s="23">
        <v>5</v>
      </c>
      <c r="F14696" s="23">
        <v>0</v>
      </c>
      <c r="G14696" s="23">
        <v>100</v>
      </c>
      <c r="H14696" s="25">
        <v>11.062402730000001</v>
      </c>
    </row>
    <row r="14697" spans="1:8">
      <c r="A14697" s="23">
        <v>14694</v>
      </c>
      <c r="B14697" s="23">
        <v>2500</v>
      </c>
      <c r="C14697" s="23">
        <v>0.7</v>
      </c>
      <c r="D14697" s="23">
        <v>50</v>
      </c>
      <c r="E14697" s="23">
        <v>5</v>
      </c>
      <c r="F14697" s="23">
        <v>30</v>
      </c>
      <c r="G14697" s="23">
        <v>0</v>
      </c>
      <c r="H14697" s="25">
        <v>13.47474098</v>
      </c>
    </row>
    <row r="14698" spans="1:8">
      <c r="A14698" s="23">
        <v>14695</v>
      </c>
      <c r="B14698" s="23">
        <v>2500</v>
      </c>
      <c r="C14698" s="23">
        <v>0.7</v>
      </c>
      <c r="D14698" s="23">
        <v>50</v>
      </c>
      <c r="E14698" s="23">
        <v>5</v>
      </c>
      <c r="F14698" s="23">
        <v>30</v>
      </c>
      <c r="G14698" s="23">
        <v>5</v>
      </c>
      <c r="H14698" s="25">
        <v>12.580827709999999</v>
      </c>
    </row>
    <row r="14699" spans="1:8">
      <c r="A14699" s="23">
        <v>14696</v>
      </c>
      <c r="B14699" s="23">
        <v>2500</v>
      </c>
      <c r="C14699" s="23">
        <v>0.7</v>
      </c>
      <c r="D14699" s="23">
        <v>50</v>
      </c>
      <c r="E14699" s="23">
        <v>5</v>
      </c>
      <c r="F14699" s="23">
        <v>30</v>
      </c>
      <c r="G14699" s="23">
        <v>10</v>
      </c>
      <c r="H14699" s="25">
        <v>12.210410120000001</v>
      </c>
    </row>
    <row r="14700" spans="1:8">
      <c r="A14700" s="23">
        <v>14697</v>
      </c>
      <c r="B14700" s="23">
        <v>2500</v>
      </c>
      <c r="C14700" s="23">
        <v>0.7</v>
      </c>
      <c r="D14700" s="23">
        <v>50</v>
      </c>
      <c r="E14700" s="23">
        <v>5</v>
      </c>
      <c r="F14700" s="23">
        <v>30</v>
      </c>
      <c r="G14700" s="23">
        <v>40</v>
      </c>
      <c r="H14700" s="25">
        <v>11.48292732</v>
      </c>
    </row>
    <row r="14701" spans="1:8">
      <c r="A14701" s="23">
        <v>14698</v>
      </c>
      <c r="B14701" s="23">
        <v>2500</v>
      </c>
      <c r="C14701" s="23">
        <v>0.7</v>
      </c>
      <c r="D14701" s="23">
        <v>50</v>
      </c>
      <c r="E14701" s="23">
        <v>5</v>
      </c>
      <c r="F14701" s="23">
        <v>30</v>
      </c>
      <c r="G14701" s="23">
        <v>70</v>
      </c>
      <c r="H14701" s="25">
        <v>11.0143652</v>
      </c>
    </row>
    <row r="14702" spans="1:8">
      <c r="A14702" s="23">
        <v>14699</v>
      </c>
      <c r="B14702" s="23">
        <v>2500</v>
      </c>
      <c r="C14702" s="23">
        <v>0.7</v>
      </c>
      <c r="D14702" s="23">
        <v>50</v>
      </c>
      <c r="E14702" s="23">
        <v>5</v>
      </c>
      <c r="F14702" s="23">
        <v>30</v>
      </c>
      <c r="G14702" s="23">
        <v>100</v>
      </c>
      <c r="H14702" s="25">
        <v>10.611773489999999</v>
      </c>
    </row>
    <row r="14703" spans="1:8">
      <c r="A14703" s="23">
        <v>14700</v>
      </c>
      <c r="B14703" s="23">
        <v>2500</v>
      </c>
      <c r="C14703" s="23">
        <v>0.7</v>
      </c>
      <c r="D14703" s="23">
        <v>50</v>
      </c>
      <c r="E14703" s="23">
        <v>5</v>
      </c>
      <c r="F14703" s="23">
        <v>60</v>
      </c>
      <c r="G14703" s="23">
        <v>0</v>
      </c>
      <c r="H14703" s="25">
        <v>12.12800026</v>
      </c>
    </row>
    <row r="14704" spans="1:8">
      <c r="A14704" s="23">
        <v>14701</v>
      </c>
      <c r="B14704" s="23">
        <v>2500</v>
      </c>
      <c r="C14704" s="23">
        <v>0.7</v>
      </c>
      <c r="D14704" s="23">
        <v>50</v>
      </c>
      <c r="E14704" s="23">
        <v>5</v>
      </c>
      <c r="F14704" s="23">
        <v>60</v>
      </c>
      <c r="G14704" s="23">
        <v>5</v>
      </c>
      <c r="H14704" s="25">
        <v>10.85316658</v>
      </c>
    </row>
    <row r="14705" spans="1:8">
      <c r="A14705" s="23">
        <v>14702</v>
      </c>
      <c r="B14705" s="23">
        <v>2500</v>
      </c>
      <c r="C14705" s="23">
        <v>0.7</v>
      </c>
      <c r="D14705" s="23">
        <v>50</v>
      </c>
      <c r="E14705" s="23">
        <v>5</v>
      </c>
      <c r="F14705" s="23">
        <v>60</v>
      </c>
      <c r="G14705" s="23">
        <v>10</v>
      </c>
      <c r="H14705" s="25">
        <v>10.44583225</v>
      </c>
    </row>
    <row r="14706" spans="1:8">
      <c r="A14706" s="23">
        <v>14703</v>
      </c>
      <c r="B14706" s="23">
        <v>2500</v>
      </c>
      <c r="C14706" s="23">
        <v>0.7</v>
      </c>
      <c r="D14706" s="23">
        <v>50</v>
      </c>
      <c r="E14706" s="23">
        <v>5</v>
      </c>
      <c r="F14706" s="23">
        <v>60</v>
      </c>
      <c r="G14706" s="23">
        <v>40</v>
      </c>
      <c r="H14706" s="25">
        <v>9.71529007</v>
      </c>
    </row>
    <row r="14707" spans="1:8">
      <c r="A14707" s="23">
        <v>14704</v>
      </c>
      <c r="B14707" s="23">
        <v>2500</v>
      </c>
      <c r="C14707" s="23">
        <v>0.7</v>
      </c>
      <c r="D14707" s="23">
        <v>50</v>
      </c>
      <c r="E14707" s="23">
        <v>5</v>
      </c>
      <c r="F14707" s="23">
        <v>60</v>
      </c>
      <c r="G14707" s="23">
        <v>70</v>
      </c>
      <c r="H14707" s="25">
        <v>9.2537555690000008</v>
      </c>
    </row>
    <row r="14708" spans="1:8">
      <c r="A14708" s="23">
        <v>14705</v>
      </c>
      <c r="B14708" s="23">
        <v>2500</v>
      </c>
      <c r="C14708" s="23">
        <v>0.7</v>
      </c>
      <c r="D14708" s="23">
        <v>50</v>
      </c>
      <c r="E14708" s="23">
        <v>5</v>
      </c>
      <c r="F14708" s="23">
        <v>60</v>
      </c>
      <c r="G14708" s="23">
        <v>100</v>
      </c>
      <c r="H14708" s="25">
        <v>8.8788547520000005</v>
      </c>
    </row>
    <row r="14709" spans="1:8">
      <c r="A14709" s="23">
        <v>14706</v>
      </c>
      <c r="B14709" s="23">
        <v>2500</v>
      </c>
      <c r="C14709" s="23">
        <v>0.7</v>
      </c>
      <c r="D14709" s="23">
        <v>50</v>
      </c>
      <c r="E14709" s="23">
        <v>10</v>
      </c>
      <c r="F14709" s="23">
        <v>0</v>
      </c>
      <c r="G14709" s="23">
        <v>0</v>
      </c>
      <c r="H14709" s="25">
        <v>20.057214739999999</v>
      </c>
    </row>
    <row r="14710" spans="1:8">
      <c r="A14710" s="23">
        <v>14707</v>
      </c>
      <c r="B14710" s="23">
        <v>2500</v>
      </c>
      <c r="C14710" s="23">
        <v>0.7</v>
      </c>
      <c r="D14710" s="23">
        <v>50</v>
      </c>
      <c r="E14710" s="23">
        <v>10</v>
      </c>
      <c r="F14710" s="23">
        <v>0</v>
      </c>
      <c r="G14710" s="23">
        <v>5</v>
      </c>
      <c r="H14710" s="25">
        <v>18.600109100000001</v>
      </c>
    </row>
    <row r="14711" spans="1:8">
      <c r="A14711" s="23">
        <v>14708</v>
      </c>
      <c r="B14711" s="23">
        <v>2500</v>
      </c>
      <c r="C14711" s="23">
        <v>0.7</v>
      </c>
      <c r="D14711" s="23">
        <v>50</v>
      </c>
      <c r="E14711" s="23">
        <v>10</v>
      </c>
      <c r="F14711" s="23">
        <v>0</v>
      </c>
      <c r="G14711" s="23">
        <v>10</v>
      </c>
      <c r="H14711" s="25">
        <v>17.887197499999999</v>
      </c>
    </row>
    <row r="14712" spans="1:8">
      <c r="A14712" s="23">
        <v>14709</v>
      </c>
      <c r="B14712" s="23">
        <v>2500</v>
      </c>
      <c r="C14712" s="23">
        <v>0.7</v>
      </c>
      <c r="D14712" s="23">
        <v>50</v>
      </c>
      <c r="E14712" s="23">
        <v>10</v>
      </c>
      <c r="F14712" s="23">
        <v>0</v>
      </c>
      <c r="G14712" s="23">
        <v>40</v>
      </c>
      <c r="H14712" s="25">
        <v>16.353771210000001</v>
      </c>
    </row>
    <row r="14713" spans="1:8">
      <c r="A14713" s="23">
        <v>14710</v>
      </c>
      <c r="B14713" s="23">
        <v>2500</v>
      </c>
      <c r="C14713" s="23">
        <v>0.7</v>
      </c>
      <c r="D14713" s="23">
        <v>50</v>
      </c>
      <c r="E14713" s="23">
        <v>10</v>
      </c>
      <c r="F14713" s="23">
        <v>0</v>
      </c>
      <c r="G14713" s="23">
        <v>70</v>
      </c>
      <c r="H14713" s="25">
        <v>15.40942001</v>
      </c>
    </row>
    <row r="14714" spans="1:8">
      <c r="A14714" s="23">
        <v>14711</v>
      </c>
      <c r="B14714" s="23">
        <v>2500</v>
      </c>
      <c r="C14714" s="23">
        <v>0.7</v>
      </c>
      <c r="D14714" s="23">
        <v>50</v>
      </c>
      <c r="E14714" s="23">
        <v>10</v>
      </c>
      <c r="F14714" s="23">
        <v>0</v>
      </c>
      <c r="G14714" s="23">
        <v>100</v>
      </c>
      <c r="H14714" s="25">
        <v>14.60694122</v>
      </c>
    </row>
    <row r="14715" spans="1:8">
      <c r="A14715" s="23">
        <v>14712</v>
      </c>
      <c r="B14715" s="23">
        <v>2500</v>
      </c>
      <c r="C14715" s="23">
        <v>0.7</v>
      </c>
      <c r="D14715" s="23">
        <v>50</v>
      </c>
      <c r="E14715" s="23">
        <v>10</v>
      </c>
      <c r="F14715" s="23">
        <v>30</v>
      </c>
      <c r="G14715" s="23">
        <v>0</v>
      </c>
      <c r="H14715" s="25">
        <v>19.248332980000001</v>
      </c>
    </row>
    <row r="14716" spans="1:8">
      <c r="A14716" s="23">
        <v>14713</v>
      </c>
      <c r="B14716" s="23">
        <v>2500</v>
      </c>
      <c r="C14716" s="23">
        <v>0.7</v>
      </c>
      <c r="D14716" s="23">
        <v>50</v>
      </c>
      <c r="E14716" s="23">
        <v>10</v>
      </c>
      <c r="F14716" s="23">
        <v>30</v>
      </c>
      <c r="G14716" s="23">
        <v>5</v>
      </c>
      <c r="H14716" s="25">
        <v>17.763736730000002</v>
      </c>
    </row>
    <row r="14717" spans="1:8">
      <c r="A14717" s="23">
        <v>14714</v>
      </c>
      <c r="B14717" s="23">
        <v>2500</v>
      </c>
      <c r="C14717" s="23">
        <v>0.7</v>
      </c>
      <c r="D14717" s="23">
        <v>50</v>
      </c>
      <c r="E14717" s="23">
        <v>10</v>
      </c>
      <c r="F14717" s="23">
        <v>30</v>
      </c>
      <c r="G14717" s="23">
        <v>10</v>
      </c>
      <c r="H14717" s="25">
        <v>17.02389526</v>
      </c>
    </row>
    <row r="14718" spans="1:8">
      <c r="A14718" s="23">
        <v>14715</v>
      </c>
      <c r="B14718" s="23">
        <v>2500</v>
      </c>
      <c r="C14718" s="23">
        <v>0.7</v>
      </c>
      <c r="D14718" s="23">
        <v>50</v>
      </c>
      <c r="E14718" s="23">
        <v>10</v>
      </c>
      <c r="F14718" s="23">
        <v>30</v>
      </c>
      <c r="G14718" s="23">
        <v>40</v>
      </c>
      <c r="H14718" s="25">
        <v>15.517519</v>
      </c>
    </row>
    <row r="14719" spans="1:8">
      <c r="A14719" s="23">
        <v>14716</v>
      </c>
      <c r="B14719" s="23">
        <v>2500</v>
      </c>
      <c r="C14719" s="23">
        <v>0.7</v>
      </c>
      <c r="D14719" s="23">
        <v>50</v>
      </c>
      <c r="E14719" s="23">
        <v>10</v>
      </c>
      <c r="F14719" s="23">
        <v>30</v>
      </c>
      <c r="G14719" s="23">
        <v>70</v>
      </c>
      <c r="H14719" s="25">
        <v>14.57707787</v>
      </c>
    </row>
    <row r="14720" spans="1:8">
      <c r="A14720" s="23">
        <v>14717</v>
      </c>
      <c r="B14720" s="23">
        <v>2500</v>
      </c>
      <c r="C14720" s="23">
        <v>0.7</v>
      </c>
      <c r="D14720" s="23">
        <v>50</v>
      </c>
      <c r="E14720" s="23">
        <v>10</v>
      </c>
      <c r="F14720" s="23">
        <v>30</v>
      </c>
      <c r="G14720" s="23">
        <v>100</v>
      </c>
      <c r="H14720" s="25">
        <v>13.811918260000001</v>
      </c>
    </row>
    <row r="14721" spans="1:8">
      <c r="A14721" s="23">
        <v>14718</v>
      </c>
      <c r="B14721" s="23">
        <v>2500</v>
      </c>
      <c r="C14721" s="23">
        <v>0.7</v>
      </c>
      <c r="D14721" s="23">
        <v>50</v>
      </c>
      <c r="E14721" s="23">
        <v>10</v>
      </c>
      <c r="F14721" s="23">
        <v>60</v>
      </c>
      <c r="G14721" s="23">
        <v>0</v>
      </c>
      <c r="H14721" s="25">
        <v>16.19239044</v>
      </c>
    </row>
    <row r="14722" spans="1:8">
      <c r="A14722" s="23">
        <v>14719</v>
      </c>
      <c r="B14722" s="23">
        <v>2500</v>
      </c>
      <c r="C14722" s="23">
        <v>0.7</v>
      </c>
      <c r="D14722" s="23">
        <v>50</v>
      </c>
      <c r="E14722" s="23">
        <v>10</v>
      </c>
      <c r="F14722" s="23">
        <v>60</v>
      </c>
      <c r="G14722" s="23">
        <v>5</v>
      </c>
      <c r="H14722" s="25">
        <v>14.372888570000001</v>
      </c>
    </row>
    <row r="14723" spans="1:8">
      <c r="A14723" s="23">
        <v>14720</v>
      </c>
      <c r="B14723" s="23">
        <v>2500</v>
      </c>
      <c r="C14723" s="23">
        <v>0.7</v>
      </c>
      <c r="D14723" s="23">
        <v>50</v>
      </c>
      <c r="E14723" s="23">
        <v>10</v>
      </c>
      <c r="F14723" s="23">
        <v>60</v>
      </c>
      <c r="G14723" s="23">
        <v>10</v>
      </c>
      <c r="H14723" s="25">
        <v>13.69338226</v>
      </c>
    </row>
    <row r="14724" spans="1:8">
      <c r="A14724" s="23">
        <v>14721</v>
      </c>
      <c r="B14724" s="23">
        <v>2500</v>
      </c>
      <c r="C14724" s="23">
        <v>0.7</v>
      </c>
      <c r="D14724" s="23">
        <v>50</v>
      </c>
      <c r="E14724" s="23">
        <v>10</v>
      </c>
      <c r="F14724" s="23">
        <v>60</v>
      </c>
      <c r="G14724" s="23">
        <v>40</v>
      </c>
      <c r="H14724" s="25">
        <v>12.35471821</v>
      </c>
    </row>
    <row r="14725" spans="1:8">
      <c r="A14725" s="23">
        <v>14722</v>
      </c>
      <c r="B14725" s="23">
        <v>2500</v>
      </c>
      <c r="C14725" s="23">
        <v>0.7</v>
      </c>
      <c r="D14725" s="23">
        <v>50</v>
      </c>
      <c r="E14725" s="23">
        <v>10</v>
      </c>
      <c r="F14725" s="23">
        <v>60</v>
      </c>
      <c r="G14725" s="23">
        <v>70</v>
      </c>
      <c r="H14725" s="25">
        <v>11.561491970000001</v>
      </c>
    </row>
    <row r="14726" spans="1:8">
      <c r="A14726" s="23">
        <v>14723</v>
      </c>
      <c r="B14726" s="23">
        <v>2500</v>
      </c>
      <c r="C14726" s="23">
        <v>0.7</v>
      </c>
      <c r="D14726" s="23">
        <v>50</v>
      </c>
      <c r="E14726" s="23">
        <v>10</v>
      </c>
      <c r="F14726" s="23">
        <v>60</v>
      </c>
      <c r="G14726" s="23">
        <v>100</v>
      </c>
      <c r="H14726" s="25">
        <v>10.91238117</v>
      </c>
    </row>
    <row r="14727" spans="1:8">
      <c r="A14727" s="23">
        <v>14724</v>
      </c>
      <c r="B14727" s="23">
        <v>2500</v>
      </c>
      <c r="C14727" s="23">
        <v>0.7</v>
      </c>
      <c r="D14727" s="23">
        <v>50</v>
      </c>
      <c r="E14727" s="23">
        <v>20</v>
      </c>
      <c r="F14727" s="23">
        <v>0</v>
      </c>
      <c r="G14727" s="23">
        <v>0</v>
      </c>
      <c r="H14727" s="25">
        <v>24.581630709999999</v>
      </c>
    </row>
    <row r="14728" spans="1:8">
      <c r="A14728" s="23">
        <v>14725</v>
      </c>
      <c r="B14728" s="23">
        <v>2500</v>
      </c>
      <c r="C14728" s="23">
        <v>0.7</v>
      </c>
      <c r="D14728" s="23">
        <v>50</v>
      </c>
      <c r="E14728" s="23">
        <v>20</v>
      </c>
      <c r="F14728" s="23">
        <v>0</v>
      </c>
      <c r="G14728" s="23">
        <v>5</v>
      </c>
      <c r="H14728" s="25">
        <v>22.53310394</v>
      </c>
    </row>
    <row r="14729" spans="1:8">
      <c r="A14729" s="23">
        <v>14726</v>
      </c>
      <c r="B14729" s="23">
        <v>2500</v>
      </c>
      <c r="C14729" s="23">
        <v>0.7</v>
      </c>
      <c r="D14729" s="23">
        <v>50</v>
      </c>
      <c r="E14729" s="23">
        <v>20</v>
      </c>
      <c r="F14729" s="23">
        <v>0</v>
      </c>
      <c r="G14729" s="23">
        <v>10</v>
      </c>
      <c r="H14729" s="25">
        <v>21.478752140000001</v>
      </c>
    </row>
    <row r="14730" spans="1:8">
      <c r="A14730" s="23">
        <v>14727</v>
      </c>
      <c r="B14730" s="23">
        <v>2500</v>
      </c>
      <c r="C14730" s="23">
        <v>0.7</v>
      </c>
      <c r="D14730" s="23">
        <v>50</v>
      </c>
      <c r="E14730" s="23">
        <v>20</v>
      </c>
      <c r="F14730" s="23">
        <v>0</v>
      </c>
      <c r="G14730" s="23">
        <v>40</v>
      </c>
      <c r="H14730" s="25">
        <v>19.238481520000001</v>
      </c>
    </row>
    <row r="14731" spans="1:8">
      <c r="A14731" s="23">
        <v>14728</v>
      </c>
      <c r="B14731" s="23">
        <v>2500</v>
      </c>
      <c r="C14731" s="23">
        <v>0.7</v>
      </c>
      <c r="D14731" s="23">
        <v>50</v>
      </c>
      <c r="E14731" s="23">
        <v>20</v>
      </c>
      <c r="F14731" s="23">
        <v>0</v>
      </c>
      <c r="G14731" s="23">
        <v>70</v>
      </c>
      <c r="H14731" s="25">
        <v>17.879362109999999</v>
      </c>
    </row>
    <row r="14732" spans="1:8">
      <c r="A14732" s="23">
        <v>14729</v>
      </c>
      <c r="B14732" s="23">
        <v>2500</v>
      </c>
      <c r="C14732" s="23">
        <v>0.7</v>
      </c>
      <c r="D14732" s="23">
        <v>50</v>
      </c>
      <c r="E14732" s="23">
        <v>20</v>
      </c>
      <c r="F14732" s="23">
        <v>0</v>
      </c>
      <c r="G14732" s="23">
        <v>100</v>
      </c>
      <c r="H14732" s="25">
        <v>16.776561739999998</v>
      </c>
    </row>
    <row r="14733" spans="1:8">
      <c r="A14733" s="23">
        <v>14730</v>
      </c>
      <c r="B14733" s="23">
        <v>2500</v>
      </c>
      <c r="C14733" s="23">
        <v>0.7</v>
      </c>
      <c r="D14733" s="23">
        <v>50</v>
      </c>
      <c r="E14733" s="23">
        <v>20</v>
      </c>
      <c r="F14733" s="23">
        <v>30</v>
      </c>
      <c r="G14733" s="23">
        <v>0</v>
      </c>
      <c r="H14733" s="25">
        <v>23.293371199999999</v>
      </c>
    </row>
    <row r="14734" spans="1:8">
      <c r="A14734" s="23">
        <v>14731</v>
      </c>
      <c r="B14734" s="23">
        <v>2500</v>
      </c>
      <c r="C14734" s="23">
        <v>0.7</v>
      </c>
      <c r="D14734" s="23">
        <v>50</v>
      </c>
      <c r="E14734" s="23">
        <v>20</v>
      </c>
      <c r="F14734" s="23">
        <v>30</v>
      </c>
      <c r="G14734" s="23">
        <v>5</v>
      </c>
      <c r="H14734" s="25">
        <v>21.243005749999998</v>
      </c>
    </row>
    <row r="14735" spans="1:8">
      <c r="A14735" s="23">
        <v>14732</v>
      </c>
      <c r="B14735" s="23">
        <v>2500</v>
      </c>
      <c r="C14735" s="23">
        <v>0.7</v>
      </c>
      <c r="D14735" s="23">
        <v>50</v>
      </c>
      <c r="E14735" s="23">
        <v>20</v>
      </c>
      <c r="F14735" s="23">
        <v>30</v>
      </c>
      <c r="G14735" s="23">
        <v>10</v>
      </c>
      <c r="H14735" s="25">
        <v>20.230352400000001</v>
      </c>
    </row>
    <row r="14736" spans="1:8">
      <c r="A14736" s="23">
        <v>14733</v>
      </c>
      <c r="B14736" s="23">
        <v>2500</v>
      </c>
      <c r="C14736" s="23">
        <v>0.7</v>
      </c>
      <c r="D14736" s="23">
        <v>50</v>
      </c>
      <c r="E14736" s="23">
        <v>20</v>
      </c>
      <c r="F14736" s="23">
        <v>30</v>
      </c>
      <c r="G14736" s="23">
        <v>40</v>
      </c>
      <c r="H14736" s="25">
        <v>18.050273900000001</v>
      </c>
    </row>
    <row r="14737" spans="1:8">
      <c r="A14737" s="23">
        <v>14734</v>
      </c>
      <c r="B14737" s="23">
        <v>2500</v>
      </c>
      <c r="C14737" s="23">
        <v>0.7</v>
      </c>
      <c r="D14737" s="23">
        <v>50</v>
      </c>
      <c r="E14737" s="23">
        <v>20</v>
      </c>
      <c r="F14737" s="23">
        <v>30</v>
      </c>
      <c r="G14737" s="23">
        <v>70</v>
      </c>
      <c r="H14737" s="25">
        <v>16.767539979999999</v>
      </c>
    </row>
    <row r="14738" spans="1:8">
      <c r="A14738" s="23">
        <v>14735</v>
      </c>
      <c r="B14738" s="23">
        <v>2500</v>
      </c>
      <c r="C14738" s="23">
        <v>0.7</v>
      </c>
      <c r="D14738" s="23">
        <v>50</v>
      </c>
      <c r="E14738" s="23">
        <v>20</v>
      </c>
      <c r="F14738" s="23">
        <v>30</v>
      </c>
      <c r="G14738" s="23">
        <v>100</v>
      </c>
      <c r="H14738" s="25">
        <v>15.732753750000001</v>
      </c>
    </row>
    <row r="14739" spans="1:8">
      <c r="A14739" s="23">
        <v>14736</v>
      </c>
      <c r="B14739" s="23">
        <v>2500</v>
      </c>
      <c r="C14739" s="23">
        <v>0.7</v>
      </c>
      <c r="D14739" s="23">
        <v>50</v>
      </c>
      <c r="E14739" s="23">
        <v>20</v>
      </c>
      <c r="F14739" s="23">
        <v>60</v>
      </c>
      <c r="G14739" s="23">
        <v>0</v>
      </c>
      <c r="H14739" s="25">
        <v>18.760425569999999</v>
      </c>
    </row>
    <row r="14740" spans="1:8">
      <c r="A14740" s="23">
        <v>14737</v>
      </c>
      <c r="B14740" s="23">
        <v>2500</v>
      </c>
      <c r="C14740" s="23">
        <v>0.7</v>
      </c>
      <c r="D14740" s="23">
        <v>50</v>
      </c>
      <c r="E14740" s="23">
        <v>20</v>
      </c>
      <c r="F14740" s="23">
        <v>60</v>
      </c>
      <c r="G14740" s="23">
        <v>5</v>
      </c>
      <c r="H14740" s="25">
        <v>16.533452990000001</v>
      </c>
    </row>
    <row r="14741" spans="1:8">
      <c r="A14741" s="23">
        <v>14738</v>
      </c>
      <c r="B14741" s="23">
        <v>2500</v>
      </c>
      <c r="C14741" s="23">
        <v>0.7</v>
      </c>
      <c r="D14741" s="23">
        <v>50</v>
      </c>
      <c r="E14741" s="23">
        <v>20</v>
      </c>
      <c r="F14741" s="23">
        <v>60</v>
      </c>
      <c r="G14741" s="23">
        <v>10</v>
      </c>
      <c r="H14741" s="25">
        <v>15.669784549999999</v>
      </c>
    </row>
    <row r="14742" spans="1:8">
      <c r="A14742" s="23">
        <v>14739</v>
      </c>
      <c r="B14742" s="23">
        <v>2500</v>
      </c>
      <c r="C14742" s="23">
        <v>0.7</v>
      </c>
      <c r="D14742" s="23">
        <v>50</v>
      </c>
      <c r="E14742" s="23">
        <v>20</v>
      </c>
      <c r="F14742" s="23">
        <v>60</v>
      </c>
      <c r="G14742" s="23">
        <v>40</v>
      </c>
      <c r="H14742" s="25">
        <v>13.885011670000001</v>
      </c>
    </row>
    <row r="14743" spans="1:8">
      <c r="A14743" s="23">
        <v>14740</v>
      </c>
      <c r="B14743" s="23">
        <v>2500</v>
      </c>
      <c r="C14743" s="23">
        <v>0.7</v>
      </c>
      <c r="D14743" s="23">
        <v>50</v>
      </c>
      <c r="E14743" s="23">
        <v>20</v>
      </c>
      <c r="F14743" s="23">
        <v>60</v>
      </c>
      <c r="G14743" s="23">
        <v>70</v>
      </c>
      <c r="H14743" s="25">
        <v>12.871330260000001</v>
      </c>
    </row>
    <row r="14744" spans="1:8">
      <c r="A14744" s="23">
        <v>14741</v>
      </c>
      <c r="B14744" s="23">
        <v>2500</v>
      </c>
      <c r="C14744" s="23">
        <v>0.7</v>
      </c>
      <c r="D14744" s="23">
        <v>50</v>
      </c>
      <c r="E14744" s="23">
        <v>20</v>
      </c>
      <c r="F14744" s="23">
        <v>60</v>
      </c>
      <c r="G14744" s="23">
        <v>100</v>
      </c>
      <c r="H14744" s="25">
        <v>12.082900049999999</v>
      </c>
    </row>
    <row r="14745" spans="1:8">
      <c r="A14745" s="23">
        <v>14742</v>
      </c>
      <c r="B14745" s="23">
        <v>2500</v>
      </c>
      <c r="C14745" s="23">
        <v>0.7</v>
      </c>
      <c r="D14745" s="23">
        <v>50</v>
      </c>
      <c r="E14745" s="23">
        <v>50</v>
      </c>
      <c r="F14745" s="23">
        <v>0</v>
      </c>
      <c r="G14745" s="23">
        <v>0</v>
      </c>
      <c r="H14745" s="25">
        <v>27.65544701</v>
      </c>
    </row>
    <row r="14746" spans="1:8">
      <c r="A14746" s="23">
        <v>14743</v>
      </c>
      <c r="B14746" s="23">
        <v>2500</v>
      </c>
      <c r="C14746" s="23">
        <v>0.7</v>
      </c>
      <c r="D14746" s="23">
        <v>50</v>
      </c>
      <c r="E14746" s="23">
        <v>50</v>
      </c>
      <c r="F14746" s="23">
        <v>0</v>
      </c>
      <c r="G14746" s="23">
        <v>5</v>
      </c>
      <c r="H14746" s="25">
        <v>25.19875717</v>
      </c>
    </row>
    <row r="14747" spans="1:8">
      <c r="A14747" s="23">
        <v>14744</v>
      </c>
      <c r="B14747" s="23">
        <v>2500</v>
      </c>
      <c r="C14747" s="23">
        <v>0.7</v>
      </c>
      <c r="D14747" s="23">
        <v>50</v>
      </c>
      <c r="E14747" s="23">
        <v>50</v>
      </c>
      <c r="F14747" s="23">
        <v>0</v>
      </c>
      <c r="G14747" s="23">
        <v>10</v>
      </c>
      <c r="H14747" s="25">
        <v>23.93204308</v>
      </c>
    </row>
    <row r="14748" spans="1:8">
      <c r="A14748" s="23">
        <v>14745</v>
      </c>
      <c r="B14748" s="23">
        <v>2500</v>
      </c>
      <c r="C14748" s="23">
        <v>0.7</v>
      </c>
      <c r="D14748" s="23">
        <v>50</v>
      </c>
      <c r="E14748" s="23">
        <v>50</v>
      </c>
      <c r="F14748" s="23">
        <v>0</v>
      </c>
      <c r="G14748" s="23">
        <v>40</v>
      </c>
      <c r="H14748" s="25">
        <v>21.075634000000001</v>
      </c>
    </row>
    <row r="14749" spans="1:8">
      <c r="A14749" s="23">
        <v>14746</v>
      </c>
      <c r="B14749" s="23">
        <v>2500</v>
      </c>
      <c r="C14749" s="23">
        <v>0.7</v>
      </c>
      <c r="D14749" s="23">
        <v>50</v>
      </c>
      <c r="E14749" s="23">
        <v>50</v>
      </c>
      <c r="F14749" s="23">
        <v>0</v>
      </c>
      <c r="G14749" s="23">
        <v>70</v>
      </c>
      <c r="H14749" s="25">
        <v>19.435905460000001</v>
      </c>
    </row>
    <row r="14750" spans="1:8">
      <c r="A14750" s="23">
        <v>14747</v>
      </c>
      <c r="B14750" s="23">
        <v>2500</v>
      </c>
      <c r="C14750" s="23">
        <v>0.7</v>
      </c>
      <c r="D14750" s="23">
        <v>50</v>
      </c>
      <c r="E14750" s="23">
        <v>50</v>
      </c>
      <c r="F14750" s="23">
        <v>0</v>
      </c>
      <c r="G14750" s="23">
        <v>100</v>
      </c>
      <c r="H14750" s="25">
        <v>18.122364040000001</v>
      </c>
    </row>
    <row r="14751" spans="1:8">
      <c r="A14751" s="23">
        <v>14748</v>
      </c>
      <c r="B14751" s="23">
        <v>2500</v>
      </c>
      <c r="C14751" s="23">
        <v>0.7</v>
      </c>
      <c r="D14751" s="23">
        <v>50</v>
      </c>
      <c r="E14751" s="23">
        <v>50</v>
      </c>
      <c r="F14751" s="23">
        <v>30</v>
      </c>
      <c r="G14751" s="23">
        <v>0</v>
      </c>
      <c r="H14751" s="25">
        <v>25.99607468</v>
      </c>
    </row>
    <row r="14752" spans="1:8">
      <c r="A14752" s="23">
        <v>14749</v>
      </c>
      <c r="B14752" s="23">
        <v>2500</v>
      </c>
      <c r="C14752" s="23">
        <v>0.7</v>
      </c>
      <c r="D14752" s="23">
        <v>50</v>
      </c>
      <c r="E14752" s="23">
        <v>50</v>
      </c>
      <c r="F14752" s="23">
        <v>30</v>
      </c>
      <c r="G14752" s="23">
        <v>5</v>
      </c>
      <c r="H14752" s="25">
        <v>23.598325729999999</v>
      </c>
    </row>
    <row r="14753" spans="1:8">
      <c r="A14753" s="23">
        <v>14750</v>
      </c>
      <c r="B14753" s="23">
        <v>2500</v>
      </c>
      <c r="C14753" s="23">
        <v>0.7</v>
      </c>
      <c r="D14753" s="23">
        <v>50</v>
      </c>
      <c r="E14753" s="23">
        <v>50</v>
      </c>
      <c r="F14753" s="23">
        <v>30</v>
      </c>
      <c r="G14753" s="23">
        <v>10</v>
      </c>
      <c r="H14753" s="25">
        <v>22.32473564</v>
      </c>
    </row>
    <row r="14754" spans="1:8">
      <c r="A14754" s="23">
        <v>14751</v>
      </c>
      <c r="B14754" s="23">
        <v>2500</v>
      </c>
      <c r="C14754" s="23">
        <v>0.7</v>
      </c>
      <c r="D14754" s="23">
        <v>50</v>
      </c>
      <c r="E14754" s="23">
        <v>50</v>
      </c>
      <c r="F14754" s="23">
        <v>30</v>
      </c>
      <c r="G14754" s="23">
        <v>40</v>
      </c>
      <c r="H14754" s="25">
        <v>19.656202319999998</v>
      </c>
    </row>
    <row r="14755" spans="1:8">
      <c r="A14755" s="23">
        <v>14752</v>
      </c>
      <c r="B14755" s="23">
        <v>2500</v>
      </c>
      <c r="C14755" s="23">
        <v>0.7</v>
      </c>
      <c r="D14755" s="23">
        <v>50</v>
      </c>
      <c r="E14755" s="23">
        <v>50</v>
      </c>
      <c r="F14755" s="23">
        <v>30</v>
      </c>
      <c r="G14755" s="23">
        <v>70</v>
      </c>
      <c r="H14755" s="25">
        <v>18.129875179999999</v>
      </c>
    </row>
    <row r="14756" spans="1:8">
      <c r="A14756" s="23">
        <v>14753</v>
      </c>
      <c r="B14756" s="23">
        <v>2500</v>
      </c>
      <c r="C14756" s="23">
        <v>0.7</v>
      </c>
      <c r="D14756" s="23">
        <v>50</v>
      </c>
      <c r="E14756" s="23">
        <v>50</v>
      </c>
      <c r="F14756" s="23">
        <v>30</v>
      </c>
      <c r="G14756" s="23">
        <v>100</v>
      </c>
      <c r="H14756" s="25">
        <v>16.914800639999999</v>
      </c>
    </row>
    <row r="14757" spans="1:8">
      <c r="A14757" s="23">
        <v>14754</v>
      </c>
      <c r="B14757" s="23">
        <v>2500</v>
      </c>
      <c r="C14757" s="23">
        <v>0.7</v>
      </c>
      <c r="D14757" s="23">
        <v>50</v>
      </c>
      <c r="E14757" s="23">
        <v>50</v>
      </c>
      <c r="F14757" s="23">
        <v>60</v>
      </c>
      <c r="G14757" s="23">
        <v>0</v>
      </c>
      <c r="H14757" s="25">
        <v>20.382480619999999</v>
      </c>
    </row>
    <row r="14758" spans="1:8">
      <c r="A14758" s="23">
        <v>14755</v>
      </c>
      <c r="B14758" s="23">
        <v>2500</v>
      </c>
      <c r="C14758" s="23">
        <v>0.7</v>
      </c>
      <c r="D14758" s="23">
        <v>50</v>
      </c>
      <c r="E14758" s="23">
        <v>50</v>
      </c>
      <c r="F14758" s="23">
        <v>60</v>
      </c>
      <c r="G14758" s="23">
        <v>5</v>
      </c>
      <c r="H14758" s="25">
        <v>17.873172759999999</v>
      </c>
    </row>
    <row r="14759" spans="1:8">
      <c r="A14759" s="23">
        <v>14756</v>
      </c>
      <c r="B14759" s="23">
        <v>2500</v>
      </c>
      <c r="C14759" s="23">
        <v>0.7</v>
      </c>
      <c r="D14759" s="23">
        <v>50</v>
      </c>
      <c r="E14759" s="23">
        <v>50</v>
      </c>
      <c r="F14759" s="23">
        <v>60</v>
      </c>
      <c r="G14759" s="23">
        <v>10</v>
      </c>
      <c r="H14759" s="25">
        <v>16.902740479999999</v>
      </c>
    </row>
    <row r="14760" spans="1:8">
      <c r="A14760" s="23">
        <v>14757</v>
      </c>
      <c r="B14760" s="23">
        <v>2500</v>
      </c>
      <c r="C14760" s="23">
        <v>0.7</v>
      </c>
      <c r="D14760" s="23">
        <v>50</v>
      </c>
      <c r="E14760" s="23">
        <v>50</v>
      </c>
      <c r="F14760" s="23">
        <v>60</v>
      </c>
      <c r="G14760" s="23">
        <v>40</v>
      </c>
      <c r="H14760" s="25">
        <v>14.8127718</v>
      </c>
    </row>
    <row r="14761" spans="1:8">
      <c r="A14761" s="23">
        <v>14758</v>
      </c>
      <c r="B14761" s="23">
        <v>2500</v>
      </c>
      <c r="C14761" s="23">
        <v>0.7</v>
      </c>
      <c r="D14761" s="23">
        <v>50</v>
      </c>
      <c r="E14761" s="23">
        <v>50</v>
      </c>
      <c r="F14761" s="23">
        <v>60</v>
      </c>
      <c r="G14761" s="23">
        <v>70</v>
      </c>
      <c r="H14761" s="25">
        <v>13.55887985</v>
      </c>
    </row>
    <row r="14762" spans="1:8">
      <c r="A14762" s="23">
        <v>14759</v>
      </c>
      <c r="B14762" s="23">
        <v>2500</v>
      </c>
      <c r="C14762" s="23">
        <v>0.7</v>
      </c>
      <c r="D14762" s="23">
        <v>50</v>
      </c>
      <c r="E14762" s="23">
        <v>50</v>
      </c>
      <c r="F14762" s="23">
        <v>60</v>
      </c>
      <c r="G14762" s="23">
        <v>100</v>
      </c>
      <c r="H14762" s="25">
        <v>12.593224530000001</v>
      </c>
    </row>
    <row r="14763" spans="1:8">
      <c r="A14763" s="23">
        <v>14760</v>
      </c>
      <c r="B14763" s="23">
        <v>2500</v>
      </c>
      <c r="C14763" s="23">
        <v>0.7</v>
      </c>
      <c r="D14763" s="23">
        <v>100</v>
      </c>
      <c r="E14763" s="23">
        <v>1</v>
      </c>
      <c r="F14763" s="23">
        <v>0</v>
      </c>
      <c r="G14763" s="23">
        <v>0</v>
      </c>
      <c r="H14763" s="25">
        <v>5.8571290969999996</v>
      </c>
    </row>
    <row r="14764" spans="1:8">
      <c r="A14764" s="23">
        <v>14761</v>
      </c>
      <c r="B14764" s="23">
        <v>2500</v>
      </c>
      <c r="C14764" s="23">
        <v>0.7</v>
      </c>
      <c r="D14764" s="23">
        <v>100</v>
      </c>
      <c r="E14764" s="23">
        <v>1</v>
      </c>
      <c r="F14764" s="23">
        <v>0</v>
      </c>
      <c r="G14764" s="23">
        <v>5</v>
      </c>
      <c r="H14764" s="25">
        <v>5.2751102449999996</v>
      </c>
    </row>
    <row r="14765" spans="1:8">
      <c r="A14765" s="23">
        <v>14762</v>
      </c>
      <c r="B14765" s="23">
        <v>2500</v>
      </c>
      <c r="C14765" s="23">
        <v>0.7</v>
      </c>
      <c r="D14765" s="23">
        <v>100</v>
      </c>
      <c r="E14765" s="23">
        <v>1</v>
      </c>
      <c r="F14765" s="23">
        <v>0</v>
      </c>
      <c r="G14765" s="23">
        <v>10</v>
      </c>
      <c r="H14765" s="25">
        <v>5.2421703339999999</v>
      </c>
    </row>
    <row r="14766" spans="1:8">
      <c r="A14766" s="23">
        <v>14763</v>
      </c>
      <c r="B14766" s="23">
        <v>2500</v>
      </c>
      <c r="C14766" s="23">
        <v>0.7</v>
      </c>
      <c r="D14766" s="23">
        <v>100</v>
      </c>
      <c r="E14766" s="23">
        <v>1</v>
      </c>
      <c r="F14766" s="23">
        <v>0</v>
      </c>
      <c r="G14766" s="23">
        <v>40</v>
      </c>
      <c r="H14766" s="25">
        <v>5.1711783410000001</v>
      </c>
    </row>
    <row r="14767" spans="1:8">
      <c r="A14767" s="23">
        <v>14764</v>
      </c>
      <c r="B14767" s="23">
        <v>2500</v>
      </c>
      <c r="C14767" s="23">
        <v>0.7</v>
      </c>
      <c r="D14767" s="23">
        <v>100</v>
      </c>
      <c r="E14767" s="23">
        <v>1</v>
      </c>
      <c r="F14767" s="23">
        <v>0</v>
      </c>
      <c r="G14767" s="23">
        <v>70</v>
      </c>
      <c r="H14767" s="25">
        <v>5.1220088009999998</v>
      </c>
    </row>
    <row r="14768" spans="1:8">
      <c r="A14768" s="23">
        <v>14765</v>
      </c>
      <c r="B14768" s="23">
        <v>2500</v>
      </c>
      <c r="C14768" s="23">
        <v>0.7</v>
      </c>
      <c r="D14768" s="23">
        <v>100</v>
      </c>
      <c r="E14768" s="23">
        <v>1</v>
      </c>
      <c r="F14768" s="23">
        <v>0</v>
      </c>
      <c r="G14768" s="23">
        <v>100</v>
      </c>
      <c r="H14768" s="25">
        <v>5.0765342709999999</v>
      </c>
    </row>
    <row r="14769" spans="1:8">
      <c r="A14769" s="23">
        <v>14766</v>
      </c>
      <c r="B14769" s="23">
        <v>2500</v>
      </c>
      <c r="C14769" s="23">
        <v>0.7</v>
      </c>
      <c r="D14769" s="23">
        <v>100</v>
      </c>
      <c r="E14769" s="23">
        <v>1</v>
      </c>
      <c r="F14769" s="23">
        <v>30</v>
      </c>
      <c r="G14769" s="23">
        <v>0</v>
      </c>
      <c r="H14769" s="25">
        <v>5.8291606900000001</v>
      </c>
    </row>
    <row r="14770" spans="1:8">
      <c r="A14770" s="23">
        <v>14767</v>
      </c>
      <c r="B14770" s="23">
        <v>2500</v>
      </c>
      <c r="C14770" s="23">
        <v>0.7</v>
      </c>
      <c r="D14770" s="23">
        <v>100</v>
      </c>
      <c r="E14770" s="23">
        <v>1</v>
      </c>
      <c r="F14770" s="23">
        <v>30</v>
      </c>
      <c r="G14770" s="23">
        <v>5</v>
      </c>
      <c r="H14770" s="25">
        <v>5.2341704370000004</v>
      </c>
    </row>
    <row r="14771" spans="1:8">
      <c r="A14771" s="23">
        <v>14768</v>
      </c>
      <c r="B14771" s="23">
        <v>2500</v>
      </c>
      <c r="C14771" s="23">
        <v>0.7</v>
      </c>
      <c r="D14771" s="23">
        <v>100</v>
      </c>
      <c r="E14771" s="23">
        <v>1</v>
      </c>
      <c r="F14771" s="23">
        <v>30</v>
      </c>
      <c r="G14771" s="23">
        <v>10</v>
      </c>
      <c r="H14771" s="25">
        <v>5.1892666820000004</v>
      </c>
    </row>
    <row r="14772" spans="1:8">
      <c r="A14772" s="23">
        <v>14769</v>
      </c>
      <c r="B14772" s="23">
        <v>2500</v>
      </c>
      <c r="C14772" s="23">
        <v>0.7</v>
      </c>
      <c r="D14772" s="23">
        <v>100</v>
      </c>
      <c r="E14772" s="23">
        <v>1</v>
      </c>
      <c r="F14772" s="23">
        <v>30</v>
      </c>
      <c r="G14772" s="23">
        <v>40</v>
      </c>
      <c r="H14772" s="25">
        <v>5.1059083940000001</v>
      </c>
    </row>
    <row r="14773" spans="1:8">
      <c r="A14773" s="23">
        <v>14770</v>
      </c>
      <c r="B14773" s="23">
        <v>2500</v>
      </c>
      <c r="C14773" s="23">
        <v>0.7</v>
      </c>
      <c r="D14773" s="23">
        <v>100</v>
      </c>
      <c r="E14773" s="23">
        <v>1</v>
      </c>
      <c r="F14773" s="23">
        <v>30</v>
      </c>
      <c r="G14773" s="23">
        <v>70</v>
      </c>
      <c r="H14773" s="25">
        <v>5.0505485529999996</v>
      </c>
    </row>
    <row r="14774" spans="1:8">
      <c r="A14774" s="23">
        <v>14771</v>
      </c>
      <c r="B14774" s="23">
        <v>2500</v>
      </c>
      <c r="C14774" s="23">
        <v>0.7</v>
      </c>
      <c r="D14774" s="23">
        <v>100</v>
      </c>
      <c r="E14774" s="23">
        <v>1</v>
      </c>
      <c r="F14774" s="23">
        <v>30</v>
      </c>
      <c r="G14774" s="23">
        <v>100</v>
      </c>
      <c r="H14774" s="25">
        <v>5.0002641680000002</v>
      </c>
    </row>
    <row r="14775" spans="1:8">
      <c r="A14775" s="23">
        <v>14772</v>
      </c>
      <c r="B14775" s="23">
        <v>2500</v>
      </c>
      <c r="C14775" s="23">
        <v>0.7</v>
      </c>
      <c r="D14775" s="23">
        <v>100</v>
      </c>
      <c r="E14775" s="23">
        <v>1</v>
      </c>
      <c r="F14775" s="23">
        <v>60</v>
      </c>
      <c r="G14775" s="23">
        <v>0</v>
      </c>
      <c r="H14775" s="25">
        <v>5.6926674840000002</v>
      </c>
    </row>
    <row r="14776" spans="1:8">
      <c r="A14776" s="23">
        <v>14773</v>
      </c>
      <c r="B14776" s="23">
        <v>2500</v>
      </c>
      <c r="C14776" s="23">
        <v>0.7</v>
      </c>
      <c r="D14776" s="23">
        <v>100</v>
      </c>
      <c r="E14776" s="23">
        <v>1</v>
      </c>
      <c r="F14776" s="23">
        <v>60</v>
      </c>
      <c r="G14776" s="23">
        <v>5</v>
      </c>
      <c r="H14776" s="25">
        <v>4.9843773840000001</v>
      </c>
    </row>
    <row r="14777" spans="1:8">
      <c r="A14777" s="23">
        <v>14774</v>
      </c>
      <c r="B14777" s="23">
        <v>2500</v>
      </c>
      <c r="C14777" s="23">
        <v>0.7</v>
      </c>
      <c r="D14777" s="23">
        <v>100</v>
      </c>
      <c r="E14777" s="23">
        <v>1</v>
      </c>
      <c r="F14777" s="23">
        <v>60</v>
      </c>
      <c r="G14777" s="23">
        <v>10</v>
      </c>
      <c r="H14777" s="25">
        <v>4.918059349</v>
      </c>
    </row>
    <row r="14778" spans="1:8">
      <c r="A14778" s="23">
        <v>14775</v>
      </c>
      <c r="B14778" s="23">
        <v>2500</v>
      </c>
      <c r="C14778" s="23">
        <v>0.7</v>
      </c>
      <c r="D14778" s="23">
        <v>100</v>
      </c>
      <c r="E14778" s="23">
        <v>1</v>
      </c>
      <c r="F14778" s="23">
        <v>60</v>
      </c>
      <c r="G14778" s="23">
        <v>40</v>
      </c>
      <c r="H14778" s="25">
        <v>4.7804384229999997</v>
      </c>
    </row>
    <row r="14779" spans="1:8">
      <c r="A14779" s="23">
        <v>14776</v>
      </c>
      <c r="B14779" s="23">
        <v>2500</v>
      </c>
      <c r="C14779" s="23">
        <v>0.7</v>
      </c>
      <c r="D14779" s="23">
        <v>100</v>
      </c>
      <c r="E14779" s="23">
        <v>1</v>
      </c>
      <c r="F14779" s="23">
        <v>60</v>
      </c>
      <c r="G14779" s="23">
        <v>70</v>
      </c>
      <c r="H14779" s="25">
        <v>4.6870937350000004</v>
      </c>
    </row>
    <row r="14780" spans="1:8">
      <c r="A14780" s="23">
        <v>14777</v>
      </c>
      <c r="B14780" s="23">
        <v>2500</v>
      </c>
      <c r="C14780" s="23">
        <v>0.7</v>
      </c>
      <c r="D14780" s="23">
        <v>100</v>
      </c>
      <c r="E14780" s="23">
        <v>1</v>
      </c>
      <c r="F14780" s="23">
        <v>60</v>
      </c>
      <c r="G14780" s="23">
        <v>100</v>
      </c>
      <c r="H14780" s="25">
        <v>4.6077566149999996</v>
      </c>
    </row>
    <row r="14781" spans="1:8">
      <c r="A14781" s="23">
        <v>14778</v>
      </c>
      <c r="B14781" s="23">
        <v>2500</v>
      </c>
      <c r="C14781" s="23">
        <v>0.7</v>
      </c>
      <c r="D14781" s="23">
        <v>100</v>
      </c>
      <c r="E14781" s="23">
        <v>5</v>
      </c>
      <c r="F14781" s="23">
        <v>0</v>
      </c>
      <c r="G14781" s="23">
        <v>0</v>
      </c>
      <c r="H14781" s="25">
        <v>19.38264465</v>
      </c>
    </row>
    <row r="14782" spans="1:8">
      <c r="A14782" s="23">
        <v>14779</v>
      </c>
      <c r="B14782" s="23">
        <v>2500</v>
      </c>
      <c r="C14782" s="23">
        <v>0.7</v>
      </c>
      <c r="D14782" s="23">
        <v>100</v>
      </c>
      <c r="E14782" s="23">
        <v>5</v>
      </c>
      <c r="F14782" s="23">
        <v>0</v>
      </c>
      <c r="G14782" s="23">
        <v>5</v>
      </c>
      <c r="H14782" s="25">
        <v>18.037899020000001</v>
      </c>
    </row>
    <row r="14783" spans="1:8">
      <c r="A14783" s="23">
        <v>14780</v>
      </c>
      <c r="B14783" s="23">
        <v>2500</v>
      </c>
      <c r="C14783" s="23">
        <v>0.7</v>
      </c>
      <c r="D14783" s="23">
        <v>100</v>
      </c>
      <c r="E14783" s="23">
        <v>5</v>
      </c>
      <c r="F14783" s="23">
        <v>0</v>
      </c>
      <c r="G14783" s="23">
        <v>10</v>
      </c>
      <c r="H14783" s="25">
        <v>17.3848381</v>
      </c>
    </row>
    <row r="14784" spans="1:8">
      <c r="A14784" s="23">
        <v>14781</v>
      </c>
      <c r="B14784" s="23">
        <v>2500</v>
      </c>
      <c r="C14784" s="23">
        <v>0.7</v>
      </c>
      <c r="D14784" s="23">
        <v>100</v>
      </c>
      <c r="E14784" s="23">
        <v>5</v>
      </c>
      <c r="F14784" s="23">
        <v>0</v>
      </c>
      <c r="G14784" s="23">
        <v>40</v>
      </c>
      <c r="H14784" s="25">
        <v>15.972255710000001</v>
      </c>
    </row>
    <row r="14785" spans="1:8">
      <c r="A14785" s="23">
        <v>14782</v>
      </c>
      <c r="B14785" s="23">
        <v>2500</v>
      </c>
      <c r="C14785" s="23">
        <v>0.7</v>
      </c>
      <c r="D14785" s="23">
        <v>100</v>
      </c>
      <c r="E14785" s="23">
        <v>5</v>
      </c>
      <c r="F14785" s="23">
        <v>0</v>
      </c>
      <c r="G14785" s="23">
        <v>70</v>
      </c>
      <c r="H14785" s="25">
        <v>15.08364677</v>
      </c>
    </row>
    <row r="14786" spans="1:8">
      <c r="A14786" s="23">
        <v>14783</v>
      </c>
      <c r="B14786" s="23">
        <v>2500</v>
      </c>
      <c r="C14786" s="23">
        <v>0.7</v>
      </c>
      <c r="D14786" s="23">
        <v>100</v>
      </c>
      <c r="E14786" s="23">
        <v>5</v>
      </c>
      <c r="F14786" s="23">
        <v>0</v>
      </c>
      <c r="G14786" s="23">
        <v>100</v>
      </c>
      <c r="H14786" s="25">
        <v>14.338644029999999</v>
      </c>
    </row>
    <row r="14787" spans="1:8">
      <c r="A14787" s="23">
        <v>14784</v>
      </c>
      <c r="B14787" s="23">
        <v>2500</v>
      </c>
      <c r="C14787" s="23">
        <v>0.7</v>
      </c>
      <c r="D14787" s="23">
        <v>100</v>
      </c>
      <c r="E14787" s="23">
        <v>5</v>
      </c>
      <c r="F14787" s="23">
        <v>30</v>
      </c>
      <c r="G14787" s="23">
        <v>0</v>
      </c>
      <c r="H14787" s="25">
        <v>18.651519780000001</v>
      </c>
    </row>
    <row r="14788" spans="1:8">
      <c r="A14788" s="23">
        <v>14785</v>
      </c>
      <c r="B14788" s="23">
        <v>2500</v>
      </c>
      <c r="C14788" s="23">
        <v>0.7</v>
      </c>
      <c r="D14788" s="23">
        <v>100</v>
      </c>
      <c r="E14788" s="23">
        <v>5</v>
      </c>
      <c r="F14788" s="23">
        <v>30</v>
      </c>
      <c r="G14788" s="23">
        <v>5</v>
      </c>
      <c r="H14788" s="25">
        <v>17.270381929999999</v>
      </c>
    </row>
    <row r="14789" spans="1:8">
      <c r="A14789" s="23">
        <v>14786</v>
      </c>
      <c r="B14789" s="23">
        <v>2500</v>
      </c>
      <c r="C14789" s="23">
        <v>0.7</v>
      </c>
      <c r="D14789" s="23">
        <v>100</v>
      </c>
      <c r="E14789" s="23">
        <v>5</v>
      </c>
      <c r="F14789" s="23">
        <v>30</v>
      </c>
      <c r="G14789" s="23">
        <v>10</v>
      </c>
      <c r="H14789" s="25">
        <v>16.5856514</v>
      </c>
    </row>
    <row r="14790" spans="1:8">
      <c r="A14790" s="23">
        <v>14787</v>
      </c>
      <c r="B14790" s="23">
        <v>2500</v>
      </c>
      <c r="C14790" s="23">
        <v>0.7</v>
      </c>
      <c r="D14790" s="23">
        <v>100</v>
      </c>
      <c r="E14790" s="23">
        <v>5</v>
      </c>
      <c r="F14790" s="23">
        <v>30</v>
      </c>
      <c r="G14790" s="23">
        <v>40</v>
      </c>
      <c r="H14790" s="25">
        <v>15.18122196</v>
      </c>
    </row>
    <row r="14791" spans="1:8">
      <c r="A14791" s="23">
        <v>14788</v>
      </c>
      <c r="B14791" s="23">
        <v>2500</v>
      </c>
      <c r="C14791" s="23">
        <v>0.7</v>
      </c>
      <c r="D14791" s="23">
        <v>100</v>
      </c>
      <c r="E14791" s="23">
        <v>5</v>
      </c>
      <c r="F14791" s="23">
        <v>30</v>
      </c>
      <c r="G14791" s="23">
        <v>70</v>
      </c>
      <c r="H14791" s="25">
        <v>14.307601930000001</v>
      </c>
    </row>
    <row r="14792" spans="1:8">
      <c r="A14792" s="23">
        <v>14789</v>
      </c>
      <c r="B14792" s="23">
        <v>2500</v>
      </c>
      <c r="C14792" s="23">
        <v>0.7</v>
      </c>
      <c r="D14792" s="23">
        <v>100</v>
      </c>
      <c r="E14792" s="23">
        <v>5</v>
      </c>
      <c r="F14792" s="23">
        <v>30</v>
      </c>
      <c r="G14792" s="23">
        <v>100</v>
      </c>
      <c r="H14792" s="25">
        <v>13.571915629999999</v>
      </c>
    </row>
    <row r="14793" spans="1:8">
      <c r="A14793" s="23">
        <v>14790</v>
      </c>
      <c r="B14793" s="23">
        <v>2500</v>
      </c>
      <c r="C14793" s="23">
        <v>0.7</v>
      </c>
      <c r="D14793" s="23">
        <v>100</v>
      </c>
      <c r="E14793" s="23">
        <v>5</v>
      </c>
      <c r="F14793" s="23">
        <v>60</v>
      </c>
      <c r="G14793" s="23">
        <v>0</v>
      </c>
      <c r="H14793" s="25">
        <v>15.84951019</v>
      </c>
    </row>
    <row r="14794" spans="1:8">
      <c r="A14794" s="23">
        <v>14791</v>
      </c>
      <c r="B14794" s="23">
        <v>2500</v>
      </c>
      <c r="C14794" s="23">
        <v>0.7</v>
      </c>
      <c r="D14794" s="23">
        <v>100</v>
      </c>
      <c r="E14794" s="23">
        <v>5</v>
      </c>
      <c r="F14794" s="23">
        <v>60</v>
      </c>
      <c r="G14794" s="23">
        <v>5</v>
      </c>
      <c r="H14794" s="25">
        <v>14.113053320000001</v>
      </c>
    </row>
    <row r="14795" spans="1:8">
      <c r="A14795" s="23">
        <v>14792</v>
      </c>
      <c r="B14795" s="23">
        <v>2500</v>
      </c>
      <c r="C14795" s="23">
        <v>0.7</v>
      </c>
      <c r="D14795" s="23">
        <v>100</v>
      </c>
      <c r="E14795" s="23">
        <v>5</v>
      </c>
      <c r="F14795" s="23">
        <v>60</v>
      </c>
      <c r="G14795" s="23">
        <v>10</v>
      </c>
      <c r="H14795" s="25">
        <v>13.44923878</v>
      </c>
    </row>
    <row r="14796" spans="1:8">
      <c r="A14796" s="23">
        <v>14793</v>
      </c>
      <c r="B14796" s="23">
        <v>2500</v>
      </c>
      <c r="C14796" s="23">
        <v>0.7</v>
      </c>
      <c r="D14796" s="23">
        <v>100</v>
      </c>
      <c r="E14796" s="23">
        <v>5</v>
      </c>
      <c r="F14796" s="23">
        <v>60</v>
      </c>
      <c r="G14796" s="23">
        <v>40</v>
      </c>
      <c r="H14796" s="25">
        <v>12.19220924</v>
      </c>
    </row>
    <row r="14797" spans="1:8">
      <c r="A14797" s="23">
        <v>14794</v>
      </c>
      <c r="B14797" s="23">
        <v>2500</v>
      </c>
      <c r="C14797" s="23">
        <v>0.7</v>
      </c>
      <c r="D14797" s="23">
        <v>100</v>
      </c>
      <c r="E14797" s="23">
        <v>5</v>
      </c>
      <c r="F14797" s="23">
        <v>60</v>
      </c>
      <c r="G14797" s="23">
        <v>70</v>
      </c>
      <c r="H14797" s="25">
        <v>11.414197919999999</v>
      </c>
    </row>
    <row r="14798" spans="1:8">
      <c r="A14798" s="23">
        <v>14795</v>
      </c>
      <c r="B14798" s="23">
        <v>2500</v>
      </c>
      <c r="C14798" s="23">
        <v>0.7</v>
      </c>
      <c r="D14798" s="23">
        <v>100</v>
      </c>
      <c r="E14798" s="23">
        <v>5</v>
      </c>
      <c r="F14798" s="23">
        <v>60</v>
      </c>
      <c r="G14798" s="23">
        <v>100</v>
      </c>
      <c r="H14798" s="25">
        <v>10.804021840000001</v>
      </c>
    </row>
    <row r="14799" spans="1:8">
      <c r="A14799" s="23">
        <v>14796</v>
      </c>
      <c r="B14799" s="23">
        <v>2500</v>
      </c>
      <c r="C14799" s="23">
        <v>0.7</v>
      </c>
      <c r="D14799" s="23">
        <v>100</v>
      </c>
      <c r="E14799" s="23">
        <v>10</v>
      </c>
      <c r="F14799" s="23">
        <v>0</v>
      </c>
      <c r="G14799" s="23">
        <v>0</v>
      </c>
      <c r="H14799" s="25">
        <v>24.302509310000001</v>
      </c>
    </row>
    <row r="14800" spans="1:8">
      <c r="A14800" s="23">
        <v>14797</v>
      </c>
      <c r="B14800" s="23">
        <v>2500</v>
      </c>
      <c r="C14800" s="23">
        <v>0.7</v>
      </c>
      <c r="D14800" s="23">
        <v>100</v>
      </c>
      <c r="E14800" s="23">
        <v>10</v>
      </c>
      <c r="F14800" s="23">
        <v>0</v>
      </c>
      <c r="G14800" s="23">
        <v>5</v>
      </c>
      <c r="H14800" s="25">
        <v>22.301155090000002</v>
      </c>
    </row>
    <row r="14801" spans="1:8">
      <c r="A14801" s="23">
        <v>14798</v>
      </c>
      <c r="B14801" s="23">
        <v>2500</v>
      </c>
      <c r="C14801" s="23">
        <v>0.7</v>
      </c>
      <c r="D14801" s="23">
        <v>100</v>
      </c>
      <c r="E14801" s="23">
        <v>10</v>
      </c>
      <c r="F14801" s="23">
        <v>0</v>
      </c>
      <c r="G14801" s="23">
        <v>10</v>
      </c>
      <c r="H14801" s="25">
        <v>21.290264130000001</v>
      </c>
    </row>
    <row r="14802" spans="1:8">
      <c r="A14802" s="23">
        <v>14799</v>
      </c>
      <c r="B14802" s="23">
        <v>2500</v>
      </c>
      <c r="C14802" s="23">
        <v>0.7</v>
      </c>
      <c r="D14802" s="23">
        <v>100</v>
      </c>
      <c r="E14802" s="23">
        <v>10</v>
      </c>
      <c r="F14802" s="23">
        <v>0</v>
      </c>
      <c r="G14802" s="23">
        <v>40</v>
      </c>
      <c r="H14802" s="25">
        <v>19.083847049999999</v>
      </c>
    </row>
    <row r="14803" spans="1:8">
      <c r="A14803" s="23">
        <v>14800</v>
      </c>
      <c r="B14803" s="23">
        <v>2500</v>
      </c>
      <c r="C14803" s="23">
        <v>0.7</v>
      </c>
      <c r="D14803" s="23">
        <v>100</v>
      </c>
      <c r="E14803" s="23">
        <v>10</v>
      </c>
      <c r="F14803" s="23">
        <v>0</v>
      </c>
      <c r="G14803" s="23">
        <v>70</v>
      </c>
      <c r="H14803" s="25">
        <v>17.78469849</v>
      </c>
    </row>
    <row r="14804" spans="1:8">
      <c r="A14804" s="23">
        <v>14801</v>
      </c>
      <c r="B14804" s="23">
        <v>2500</v>
      </c>
      <c r="C14804" s="23">
        <v>0.7</v>
      </c>
      <c r="D14804" s="23">
        <v>100</v>
      </c>
      <c r="E14804" s="23">
        <v>10</v>
      </c>
      <c r="F14804" s="23">
        <v>0</v>
      </c>
      <c r="G14804" s="23">
        <v>100</v>
      </c>
      <c r="H14804" s="25">
        <v>16.682867049999999</v>
      </c>
    </row>
    <row r="14805" spans="1:8">
      <c r="A14805" s="23">
        <v>14802</v>
      </c>
      <c r="B14805" s="23">
        <v>2500</v>
      </c>
      <c r="C14805" s="23">
        <v>0.7</v>
      </c>
      <c r="D14805" s="23">
        <v>100</v>
      </c>
      <c r="E14805" s="23">
        <v>10</v>
      </c>
      <c r="F14805" s="23">
        <v>30</v>
      </c>
      <c r="G14805" s="23">
        <v>0</v>
      </c>
      <c r="H14805" s="25">
        <v>23.03944778</v>
      </c>
    </row>
    <row r="14806" spans="1:8">
      <c r="A14806" s="23">
        <v>14803</v>
      </c>
      <c r="B14806" s="23">
        <v>2500</v>
      </c>
      <c r="C14806" s="23">
        <v>0.7</v>
      </c>
      <c r="D14806" s="23">
        <v>100</v>
      </c>
      <c r="E14806" s="23">
        <v>10</v>
      </c>
      <c r="F14806" s="23">
        <v>30</v>
      </c>
      <c r="G14806" s="23">
        <v>5</v>
      </c>
      <c r="H14806" s="25">
        <v>21.067455290000002</v>
      </c>
    </row>
    <row r="14807" spans="1:8">
      <c r="A14807" s="23">
        <v>14804</v>
      </c>
      <c r="B14807" s="23">
        <v>2500</v>
      </c>
      <c r="C14807" s="23">
        <v>0.7</v>
      </c>
      <c r="D14807" s="23">
        <v>100</v>
      </c>
      <c r="E14807" s="23">
        <v>10</v>
      </c>
      <c r="F14807" s="23">
        <v>30</v>
      </c>
      <c r="G14807" s="23">
        <v>10</v>
      </c>
      <c r="H14807" s="25">
        <v>20.054195400000001</v>
      </c>
    </row>
    <row r="14808" spans="1:8">
      <c r="A14808" s="23">
        <v>14805</v>
      </c>
      <c r="B14808" s="23">
        <v>2500</v>
      </c>
      <c r="C14808" s="23">
        <v>0.7</v>
      </c>
      <c r="D14808" s="23">
        <v>100</v>
      </c>
      <c r="E14808" s="23">
        <v>10</v>
      </c>
      <c r="F14808" s="23">
        <v>30</v>
      </c>
      <c r="G14808" s="23">
        <v>40</v>
      </c>
      <c r="H14808" s="25">
        <v>17.947790149999999</v>
      </c>
    </row>
    <row r="14809" spans="1:8">
      <c r="A14809" s="23">
        <v>14806</v>
      </c>
      <c r="B14809" s="23">
        <v>2500</v>
      </c>
      <c r="C14809" s="23">
        <v>0.7</v>
      </c>
      <c r="D14809" s="23">
        <v>100</v>
      </c>
      <c r="E14809" s="23">
        <v>10</v>
      </c>
      <c r="F14809" s="23">
        <v>30</v>
      </c>
      <c r="G14809" s="23">
        <v>70</v>
      </c>
      <c r="H14809" s="25">
        <v>16.672620770000002</v>
      </c>
    </row>
    <row r="14810" spans="1:8">
      <c r="A14810" s="23">
        <v>14807</v>
      </c>
      <c r="B14810" s="23">
        <v>2500</v>
      </c>
      <c r="C14810" s="23">
        <v>0.7</v>
      </c>
      <c r="D14810" s="23">
        <v>100</v>
      </c>
      <c r="E14810" s="23">
        <v>10</v>
      </c>
      <c r="F14810" s="23">
        <v>30</v>
      </c>
      <c r="G14810" s="23">
        <v>100</v>
      </c>
      <c r="H14810" s="25">
        <v>15.625404359999999</v>
      </c>
    </row>
    <row r="14811" spans="1:8">
      <c r="A14811" s="23">
        <v>14808</v>
      </c>
      <c r="B14811" s="23">
        <v>2500</v>
      </c>
      <c r="C14811" s="23">
        <v>0.7</v>
      </c>
      <c r="D14811" s="23">
        <v>100</v>
      </c>
      <c r="E14811" s="23">
        <v>10</v>
      </c>
      <c r="F14811" s="23">
        <v>60</v>
      </c>
      <c r="G14811" s="23">
        <v>0</v>
      </c>
      <c r="H14811" s="25">
        <v>18.634935380000002</v>
      </c>
    </row>
    <row r="14812" spans="1:8">
      <c r="A14812" s="23">
        <v>14809</v>
      </c>
      <c r="B14812" s="23">
        <v>2500</v>
      </c>
      <c r="C14812" s="23">
        <v>0.7</v>
      </c>
      <c r="D14812" s="23">
        <v>100</v>
      </c>
      <c r="E14812" s="23">
        <v>10</v>
      </c>
      <c r="F14812" s="23">
        <v>60</v>
      </c>
      <c r="G14812" s="23">
        <v>5</v>
      </c>
      <c r="H14812" s="25">
        <v>16.432781219999999</v>
      </c>
    </row>
    <row r="14813" spans="1:8">
      <c r="A14813" s="23">
        <v>14810</v>
      </c>
      <c r="B14813" s="23">
        <v>2500</v>
      </c>
      <c r="C14813" s="23">
        <v>0.7</v>
      </c>
      <c r="D14813" s="23">
        <v>100</v>
      </c>
      <c r="E14813" s="23">
        <v>10</v>
      </c>
      <c r="F14813" s="23">
        <v>60</v>
      </c>
      <c r="G14813" s="23">
        <v>10</v>
      </c>
      <c r="H14813" s="25">
        <v>15.563256259999999</v>
      </c>
    </row>
    <row r="14814" spans="1:8">
      <c r="A14814" s="23">
        <v>14811</v>
      </c>
      <c r="B14814" s="23">
        <v>2500</v>
      </c>
      <c r="C14814" s="23">
        <v>0.7</v>
      </c>
      <c r="D14814" s="23">
        <v>100</v>
      </c>
      <c r="E14814" s="23">
        <v>10</v>
      </c>
      <c r="F14814" s="23">
        <v>60</v>
      </c>
      <c r="G14814" s="23">
        <v>40</v>
      </c>
      <c r="H14814" s="25">
        <v>13.866415979999999</v>
      </c>
    </row>
    <row r="14815" spans="1:8">
      <c r="A14815" s="23">
        <v>14812</v>
      </c>
      <c r="B14815" s="23">
        <v>2500</v>
      </c>
      <c r="C14815" s="23">
        <v>0.7</v>
      </c>
      <c r="D14815" s="23">
        <v>100</v>
      </c>
      <c r="E14815" s="23">
        <v>10</v>
      </c>
      <c r="F14815" s="23">
        <v>60</v>
      </c>
      <c r="G14815" s="23">
        <v>70</v>
      </c>
      <c r="H14815" s="25">
        <v>12.82188225</v>
      </c>
    </row>
    <row r="14816" spans="1:8">
      <c r="A14816" s="23">
        <v>14813</v>
      </c>
      <c r="B14816" s="23">
        <v>2500</v>
      </c>
      <c r="C14816" s="23">
        <v>0.7</v>
      </c>
      <c r="D14816" s="23">
        <v>100</v>
      </c>
      <c r="E14816" s="23">
        <v>10</v>
      </c>
      <c r="F14816" s="23">
        <v>60</v>
      </c>
      <c r="G14816" s="23">
        <v>100</v>
      </c>
      <c r="H14816" s="25">
        <v>12.01402092</v>
      </c>
    </row>
    <row r="14817" spans="1:8">
      <c r="A14817" s="23">
        <v>14814</v>
      </c>
      <c r="B14817" s="23">
        <v>2500</v>
      </c>
      <c r="C14817" s="23">
        <v>0.7</v>
      </c>
      <c r="D14817" s="23">
        <v>100</v>
      </c>
      <c r="E14817" s="23">
        <v>20</v>
      </c>
      <c r="F14817" s="23">
        <v>0</v>
      </c>
      <c r="G14817" s="23">
        <v>0</v>
      </c>
      <c r="H14817" s="25">
        <v>27.05751038</v>
      </c>
    </row>
    <row r="14818" spans="1:8">
      <c r="A14818" s="23">
        <v>14815</v>
      </c>
      <c r="B14818" s="23">
        <v>2500</v>
      </c>
      <c r="C14818" s="23">
        <v>0.7</v>
      </c>
      <c r="D14818" s="23">
        <v>100</v>
      </c>
      <c r="E14818" s="23">
        <v>20</v>
      </c>
      <c r="F14818" s="23">
        <v>0</v>
      </c>
      <c r="G14818" s="23">
        <v>5</v>
      </c>
      <c r="H14818" s="25">
        <v>24.650211330000001</v>
      </c>
    </row>
    <row r="14819" spans="1:8">
      <c r="A14819" s="23">
        <v>14816</v>
      </c>
      <c r="B14819" s="23">
        <v>2500</v>
      </c>
      <c r="C14819" s="23">
        <v>0.7</v>
      </c>
      <c r="D14819" s="23">
        <v>100</v>
      </c>
      <c r="E14819" s="23">
        <v>20</v>
      </c>
      <c r="F14819" s="23">
        <v>0</v>
      </c>
      <c r="G14819" s="23">
        <v>10</v>
      </c>
      <c r="H14819" s="25">
        <v>23.412990570000002</v>
      </c>
    </row>
    <row r="14820" spans="1:8">
      <c r="A14820" s="23">
        <v>14817</v>
      </c>
      <c r="B14820" s="23">
        <v>2500</v>
      </c>
      <c r="C14820" s="23">
        <v>0.7</v>
      </c>
      <c r="D14820" s="23">
        <v>100</v>
      </c>
      <c r="E14820" s="23">
        <v>20</v>
      </c>
      <c r="F14820" s="23">
        <v>0</v>
      </c>
      <c r="G14820" s="23">
        <v>40</v>
      </c>
      <c r="H14820" s="25">
        <v>20.774166109999999</v>
      </c>
    </row>
    <row r="14821" spans="1:8">
      <c r="A14821" s="23">
        <v>14818</v>
      </c>
      <c r="B14821" s="23">
        <v>2500</v>
      </c>
      <c r="C14821" s="23">
        <v>0.7</v>
      </c>
      <c r="D14821" s="23">
        <v>100</v>
      </c>
      <c r="E14821" s="23">
        <v>20</v>
      </c>
      <c r="F14821" s="23">
        <v>0</v>
      </c>
      <c r="G14821" s="23">
        <v>70</v>
      </c>
      <c r="H14821" s="25">
        <v>19.148273469999999</v>
      </c>
    </row>
    <row r="14822" spans="1:8">
      <c r="A14822" s="23">
        <v>14819</v>
      </c>
      <c r="B14822" s="23">
        <v>2500</v>
      </c>
      <c r="C14822" s="23">
        <v>0.7</v>
      </c>
      <c r="D14822" s="23">
        <v>100</v>
      </c>
      <c r="E14822" s="23">
        <v>20</v>
      </c>
      <c r="F14822" s="23">
        <v>0</v>
      </c>
      <c r="G14822" s="23">
        <v>100</v>
      </c>
      <c r="H14822" s="25">
        <v>17.843955990000001</v>
      </c>
    </row>
    <row r="14823" spans="1:8">
      <c r="A14823" s="23">
        <v>14820</v>
      </c>
      <c r="B14823" s="23">
        <v>2500</v>
      </c>
      <c r="C14823" s="23">
        <v>0.7</v>
      </c>
      <c r="D14823" s="23">
        <v>100</v>
      </c>
      <c r="E14823" s="23">
        <v>20</v>
      </c>
      <c r="F14823" s="23">
        <v>30</v>
      </c>
      <c r="G14823" s="23">
        <v>0</v>
      </c>
      <c r="H14823" s="25">
        <v>25.450063709999998</v>
      </c>
    </row>
    <row r="14824" spans="1:8">
      <c r="A14824" s="23">
        <v>14821</v>
      </c>
      <c r="B14824" s="23">
        <v>2500</v>
      </c>
      <c r="C14824" s="23">
        <v>0.7</v>
      </c>
      <c r="D14824" s="23">
        <v>100</v>
      </c>
      <c r="E14824" s="23">
        <v>20</v>
      </c>
      <c r="F14824" s="23">
        <v>30</v>
      </c>
      <c r="G14824" s="23">
        <v>5</v>
      </c>
      <c r="H14824" s="25">
        <v>23.103939059999998</v>
      </c>
    </row>
    <row r="14825" spans="1:8">
      <c r="A14825" s="23">
        <v>14822</v>
      </c>
      <c r="B14825" s="23">
        <v>2500</v>
      </c>
      <c r="C14825" s="23">
        <v>0.7</v>
      </c>
      <c r="D14825" s="23">
        <v>100</v>
      </c>
      <c r="E14825" s="23">
        <v>20</v>
      </c>
      <c r="F14825" s="23">
        <v>30</v>
      </c>
      <c r="G14825" s="23">
        <v>10</v>
      </c>
      <c r="H14825" s="25">
        <v>21.937711719999999</v>
      </c>
    </row>
    <row r="14826" spans="1:8">
      <c r="A14826" s="23">
        <v>14823</v>
      </c>
      <c r="B14826" s="23">
        <v>2500</v>
      </c>
      <c r="C14826" s="23">
        <v>0.7</v>
      </c>
      <c r="D14826" s="23">
        <v>100</v>
      </c>
      <c r="E14826" s="23">
        <v>20</v>
      </c>
      <c r="F14826" s="23">
        <v>30</v>
      </c>
      <c r="G14826" s="23">
        <v>40</v>
      </c>
      <c r="H14826" s="25">
        <v>19.362409589999999</v>
      </c>
    </row>
    <row r="14827" spans="1:8">
      <c r="A14827" s="23">
        <v>14824</v>
      </c>
      <c r="B14827" s="23">
        <v>2500</v>
      </c>
      <c r="C14827" s="23">
        <v>0.7</v>
      </c>
      <c r="D14827" s="23">
        <v>100</v>
      </c>
      <c r="E14827" s="23">
        <v>20</v>
      </c>
      <c r="F14827" s="23">
        <v>30</v>
      </c>
      <c r="G14827" s="23">
        <v>70</v>
      </c>
      <c r="H14827" s="25">
        <v>17.847734450000001</v>
      </c>
    </row>
    <row r="14828" spans="1:8">
      <c r="A14828" s="23">
        <v>14825</v>
      </c>
      <c r="B14828" s="23">
        <v>2500</v>
      </c>
      <c r="C14828" s="23">
        <v>0.7</v>
      </c>
      <c r="D14828" s="23">
        <v>100</v>
      </c>
      <c r="E14828" s="23">
        <v>20</v>
      </c>
      <c r="F14828" s="23">
        <v>30</v>
      </c>
      <c r="G14828" s="23">
        <v>100</v>
      </c>
      <c r="H14828" s="25">
        <v>16.641864779999999</v>
      </c>
    </row>
    <row r="14829" spans="1:8">
      <c r="A14829" s="23">
        <v>14826</v>
      </c>
      <c r="B14829" s="23">
        <v>2500</v>
      </c>
      <c r="C14829" s="23">
        <v>0.7</v>
      </c>
      <c r="D14829" s="23">
        <v>100</v>
      </c>
      <c r="E14829" s="23">
        <v>20</v>
      </c>
      <c r="F14829" s="23">
        <v>60</v>
      </c>
      <c r="G14829" s="23">
        <v>0</v>
      </c>
      <c r="H14829" s="25">
        <v>20.098890310000002</v>
      </c>
    </row>
    <row r="14830" spans="1:8">
      <c r="A14830" s="23">
        <v>14827</v>
      </c>
      <c r="B14830" s="23">
        <v>2500</v>
      </c>
      <c r="C14830" s="23">
        <v>0.7</v>
      </c>
      <c r="D14830" s="23">
        <v>100</v>
      </c>
      <c r="E14830" s="23">
        <v>20</v>
      </c>
      <c r="F14830" s="23">
        <v>60</v>
      </c>
      <c r="G14830" s="23">
        <v>5</v>
      </c>
      <c r="H14830" s="25">
        <v>17.58893204</v>
      </c>
    </row>
    <row r="14831" spans="1:8">
      <c r="A14831" s="23">
        <v>14828</v>
      </c>
      <c r="B14831" s="23">
        <v>2500</v>
      </c>
      <c r="C14831" s="23">
        <v>0.7</v>
      </c>
      <c r="D14831" s="23">
        <v>100</v>
      </c>
      <c r="E14831" s="23">
        <v>20</v>
      </c>
      <c r="F14831" s="23">
        <v>60</v>
      </c>
      <c r="G14831" s="23">
        <v>10</v>
      </c>
      <c r="H14831" s="25">
        <v>16.62087631</v>
      </c>
    </row>
    <row r="14832" spans="1:8">
      <c r="A14832" s="23">
        <v>14829</v>
      </c>
      <c r="B14832" s="23">
        <v>2500</v>
      </c>
      <c r="C14832" s="23">
        <v>0.7</v>
      </c>
      <c r="D14832" s="23">
        <v>100</v>
      </c>
      <c r="E14832" s="23">
        <v>20</v>
      </c>
      <c r="F14832" s="23">
        <v>60</v>
      </c>
      <c r="G14832" s="23">
        <v>40</v>
      </c>
      <c r="H14832" s="25">
        <v>14.706092829999999</v>
      </c>
    </row>
    <row r="14833" spans="1:8">
      <c r="A14833" s="23">
        <v>14830</v>
      </c>
      <c r="B14833" s="23">
        <v>2500</v>
      </c>
      <c r="C14833" s="23">
        <v>0.7</v>
      </c>
      <c r="D14833" s="23">
        <v>100</v>
      </c>
      <c r="E14833" s="23">
        <v>20</v>
      </c>
      <c r="F14833" s="23">
        <v>60</v>
      </c>
      <c r="G14833" s="23">
        <v>70</v>
      </c>
      <c r="H14833" s="25">
        <v>13.532616620000001</v>
      </c>
    </row>
    <row r="14834" spans="1:8">
      <c r="A14834" s="23">
        <v>14831</v>
      </c>
      <c r="B14834" s="23">
        <v>2500</v>
      </c>
      <c r="C14834" s="23">
        <v>0.7</v>
      </c>
      <c r="D14834" s="23">
        <v>100</v>
      </c>
      <c r="E14834" s="23">
        <v>20</v>
      </c>
      <c r="F14834" s="23">
        <v>60</v>
      </c>
      <c r="G14834" s="23">
        <v>100</v>
      </c>
      <c r="H14834" s="25">
        <v>12.53872967</v>
      </c>
    </row>
    <row r="14835" spans="1:8">
      <c r="A14835" s="23">
        <v>14832</v>
      </c>
      <c r="B14835" s="23">
        <v>2500</v>
      </c>
      <c r="C14835" s="23">
        <v>0.7</v>
      </c>
      <c r="D14835" s="23">
        <v>100</v>
      </c>
      <c r="E14835" s="23">
        <v>50</v>
      </c>
      <c r="F14835" s="23">
        <v>0</v>
      </c>
      <c r="G14835" s="23">
        <v>0</v>
      </c>
      <c r="H14835" s="25">
        <v>28.71602249</v>
      </c>
    </row>
    <row r="14836" spans="1:8">
      <c r="A14836" s="23">
        <v>14833</v>
      </c>
      <c r="B14836" s="23">
        <v>2500</v>
      </c>
      <c r="C14836" s="23">
        <v>0.7</v>
      </c>
      <c r="D14836" s="23">
        <v>100</v>
      </c>
      <c r="E14836" s="23">
        <v>50</v>
      </c>
      <c r="F14836" s="23">
        <v>0</v>
      </c>
      <c r="G14836" s="23">
        <v>5</v>
      </c>
      <c r="H14836" s="25">
        <v>26.099044800000001</v>
      </c>
    </row>
    <row r="14837" spans="1:8">
      <c r="A14837" s="23">
        <v>14834</v>
      </c>
      <c r="B14837" s="23">
        <v>2500</v>
      </c>
      <c r="C14837" s="23">
        <v>0.7</v>
      </c>
      <c r="D14837" s="23">
        <v>100</v>
      </c>
      <c r="E14837" s="23">
        <v>50</v>
      </c>
      <c r="F14837" s="23">
        <v>0</v>
      </c>
      <c r="G14837" s="23">
        <v>10</v>
      </c>
      <c r="H14837" s="25">
        <v>24.743070599999999</v>
      </c>
    </row>
    <row r="14838" spans="1:8">
      <c r="A14838" s="23">
        <v>14835</v>
      </c>
      <c r="B14838" s="23">
        <v>2500</v>
      </c>
      <c r="C14838" s="23">
        <v>0.7</v>
      </c>
      <c r="D14838" s="23">
        <v>100</v>
      </c>
      <c r="E14838" s="23">
        <v>50</v>
      </c>
      <c r="F14838" s="23">
        <v>0</v>
      </c>
      <c r="G14838" s="23">
        <v>40</v>
      </c>
      <c r="H14838" s="25">
        <v>21.731067660000001</v>
      </c>
    </row>
    <row r="14839" spans="1:8">
      <c r="A14839" s="23">
        <v>14836</v>
      </c>
      <c r="B14839" s="23">
        <v>2500</v>
      </c>
      <c r="C14839" s="23">
        <v>0.7</v>
      </c>
      <c r="D14839" s="23">
        <v>100</v>
      </c>
      <c r="E14839" s="23">
        <v>50</v>
      </c>
      <c r="F14839" s="23">
        <v>0</v>
      </c>
      <c r="G14839" s="23">
        <v>70</v>
      </c>
      <c r="H14839" s="25">
        <v>19.981178280000002</v>
      </c>
    </row>
    <row r="14840" spans="1:8">
      <c r="A14840" s="23">
        <v>14837</v>
      </c>
      <c r="B14840" s="23">
        <v>2500</v>
      </c>
      <c r="C14840" s="23">
        <v>0.7</v>
      </c>
      <c r="D14840" s="23">
        <v>100</v>
      </c>
      <c r="E14840" s="23">
        <v>50</v>
      </c>
      <c r="F14840" s="23">
        <v>0</v>
      </c>
      <c r="G14840" s="23">
        <v>100</v>
      </c>
      <c r="H14840" s="25">
        <v>18.584762569999999</v>
      </c>
    </row>
    <row r="14841" spans="1:8">
      <c r="A14841" s="23">
        <v>14838</v>
      </c>
      <c r="B14841" s="23">
        <v>2500</v>
      </c>
      <c r="C14841" s="23">
        <v>0.7</v>
      </c>
      <c r="D14841" s="23">
        <v>100</v>
      </c>
      <c r="E14841" s="23">
        <v>50</v>
      </c>
      <c r="F14841" s="23">
        <v>30</v>
      </c>
      <c r="G14841" s="23">
        <v>0</v>
      </c>
      <c r="H14841" s="25">
        <v>26.916517259999999</v>
      </c>
    </row>
    <row r="14842" spans="1:8">
      <c r="A14842" s="23">
        <v>14839</v>
      </c>
      <c r="B14842" s="23">
        <v>2500</v>
      </c>
      <c r="C14842" s="23">
        <v>0.7</v>
      </c>
      <c r="D14842" s="23">
        <v>100</v>
      </c>
      <c r="E14842" s="23">
        <v>50</v>
      </c>
      <c r="F14842" s="23">
        <v>30</v>
      </c>
      <c r="G14842" s="23">
        <v>5</v>
      </c>
      <c r="H14842" s="25">
        <v>24.385318760000001</v>
      </c>
    </row>
    <row r="14843" spans="1:8">
      <c r="A14843" s="23">
        <v>14840</v>
      </c>
      <c r="B14843" s="23">
        <v>2500</v>
      </c>
      <c r="C14843" s="23">
        <v>0.7</v>
      </c>
      <c r="D14843" s="23">
        <v>100</v>
      </c>
      <c r="E14843" s="23">
        <v>50</v>
      </c>
      <c r="F14843" s="23">
        <v>30</v>
      </c>
      <c r="G14843" s="23">
        <v>10</v>
      </c>
      <c r="H14843" s="25">
        <v>23.072935099999999</v>
      </c>
    </row>
    <row r="14844" spans="1:8">
      <c r="A14844" s="23">
        <v>14841</v>
      </c>
      <c r="B14844" s="23">
        <v>2500</v>
      </c>
      <c r="C14844" s="23">
        <v>0.7</v>
      </c>
      <c r="D14844" s="23">
        <v>100</v>
      </c>
      <c r="E14844" s="23">
        <v>50</v>
      </c>
      <c r="F14844" s="23">
        <v>30</v>
      </c>
      <c r="G14844" s="23">
        <v>40</v>
      </c>
      <c r="H14844" s="25">
        <v>20.220170979999999</v>
      </c>
    </row>
    <row r="14845" spans="1:8">
      <c r="A14845" s="23">
        <v>14842</v>
      </c>
      <c r="B14845" s="23">
        <v>2500</v>
      </c>
      <c r="C14845" s="23">
        <v>0.7</v>
      </c>
      <c r="D14845" s="23">
        <v>100</v>
      </c>
      <c r="E14845" s="23">
        <v>50</v>
      </c>
      <c r="F14845" s="23">
        <v>30</v>
      </c>
      <c r="G14845" s="23">
        <v>70</v>
      </c>
      <c r="H14845" s="25">
        <v>18.59845734</v>
      </c>
    </row>
    <row r="14846" spans="1:8">
      <c r="A14846" s="23">
        <v>14843</v>
      </c>
      <c r="B14846" s="23">
        <v>2500</v>
      </c>
      <c r="C14846" s="23">
        <v>0.7</v>
      </c>
      <c r="D14846" s="23">
        <v>100</v>
      </c>
      <c r="E14846" s="23">
        <v>50</v>
      </c>
      <c r="F14846" s="23">
        <v>30</v>
      </c>
      <c r="G14846" s="23">
        <v>100</v>
      </c>
      <c r="H14846" s="25">
        <v>17.311908720000002</v>
      </c>
    </row>
    <row r="14847" spans="1:8">
      <c r="A14847" s="23">
        <v>14844</v>
      </c>
      <c r="B14847" s="23">
        <v>2500</v>
      </c>
      <c r="C14847" s="23">
        <v>0.7</v>
      </c>
      <c r="D14847" s="23">
        <v>100</v>
      </c>
      <c r="E14847" s="23">
        <v>50</v>
      </c>
      <c r="F14847" s="23">
        <v>60</v>
      </c>
      <c r="G14847" s="23">
        <v>0</v>
      </c>
      <c r="H14847" s="25">
        <v>20.948360439999998</v>
      </c>
    </row>
    <row r="14848" spans="1:8">
      <c r="A14848" s="23">
        <v>14845</v>
      </c>
      <c r="B14848" s="23">
        <v>2500</v>
      </c>
      <c r="C14848" s="23">
        <v>0.7</v>
      </c>
      <c r="D14848" s="23">
        <v>100</v>
      </c>
      <c r="E14848" s="23">
        <v>50</v>
      </c>
      <c r="F14848" s="23">
        <v>60</v>
      </c>
      <c r="G14848" s="23">
        <v>5</v>
      </c>
      <c r="H14848" s="25">
        <v>18.332929610000001</v>
      </c>
    </row>
    <row r="14849" spans="1:8">
      <c r="A14849" s="23">
        <v>14846</v>
      </c>
      <c r="B14849" s="23">
        <v>2500</v>
      </c>
      <c r="C14849" s="23">
        <v>0.7</v>
      </c>
      <c r="D14849" s="23">
        <v>100</v>
      </c>
      <c r="E14849" s="23">
        <v>50</v>
      </c>
      <c r="F14849" s="23">
        <v>60</v>
      </c>
      <c r="G14849" s="23">
        <v>10</v>
      </c>
      <c r="H14849" s="25">
        <v>17.31701279</v>
      </c>
    </row>
    <row r="14850" spans="1:8">
      <c r="A14850" s="23">
        <v>14847</v>
      </c>
      <c r="B14850" s="23">
        <v>2500</v>
      </c>
      <c r="C14850" s="23">
        <v>0.7</v>
      </c>
      <c r="D14850" s="23">
        <v>100</v>
      </c>
      <c r="E14850" s="23">
        <v>50</v>
      </c>
      <c r="F14850" s="23">
        <v>60</v>
      </c>
      <c r="G14850" s="23">
        <v>40</v>
      </c>
      <c r="H14850" s="25">
        <v>15.177784920000001</v>
      </c>
    </row>
    <row r="14851" spans="1:8">
      <c r="A14851" s="23">
        <v>14848</v>
      </c>
      <c r="B14851" s="23">
        <v>2500</v>
      </c>
      <c r="C14851" s="23">
        <v>0.7</v>
      </c>
      <c r="D14851" s="23">
        <v>100</v>
      </c>
      <c r="E14851" s="23">
        <v>50</v>
      </c>
      <c r="F14851" s="23">
        <v>60</v>
      </c>
      <c r="G14851" s="23">
        <v>70</v>
      </c>
      <c r="H14851" s="25">
        <v>13.856350900000001</v>
      </c>
    </row>
    <row r="14852" spans="1:8">
      <c r="A14852" s="23">
        <v>14849</v>
      </c>
      <c r="B14852" s="23">
        <v>2500</v>
      </c>
      <c r="C14852" s="23">
        <v>0.7</v>
      </c>
      <c r="D14852" s="23">
        <v>100</v>
      </c>
      <c r="E14852" s="23">
        <v>50</v>
      </c>
      <c r="F14852" s="23">
        <v>60</v>
      </c>
      <c r="G14852" s="23">
        <v>100</v>
      </c>
      <c r="H14852" s="25">
        <v>12.842812540000001</v>
      </c>
    </row>
    <row r="14853" spans="1:8">
      <c r="A14853" s="23">
        <v>14850</v>
      </c>
      <c r="B14853" s="23">
        <v>2500</v>
      </c>
      <c r="C14853" s="23">
        <v>0.7</v>
      </c>
      <c r="D14853" s="23">
        <v>500</v>
      </c>
      <c r="E14853" s="23">
        <v>1</v>
      </c>
      <c r="F14853" s="23">
        <v>0</v>
      </c>
      <c r="G14853" s="23">
        <v>0</v>
      </c>
      <c r="H14853" s="25">
        <v>16.385156630000001</v>
      </c>
    </row>
    <row r="14854" spans="1:8">
      <c r="A14854" s="23">
        <v>14851</v>
      </c>
      <c r="B14854" s="23">
        <v>2500</v>
      </c>
      <c r="C14854" s="23">
        <v>0.7</v>
      </c>
      <c r="D14854" s="23">
        <v>500</v>
      </c>
      <c r="E14854" s="23">
        <v>1</v>
      </c>
      <c r="F14854" s="23">
        <v>0</v>
      </c>
      <c r="G14854" s="23">
        <v>5</v>
      </c>
      <c r="H14854" s="25">
        <v>15.47385693</v>
      </c>
    </row>
    <row r="14855" spans="1:8">
      <c r="A14855" s="23">
        <v>14852</v>
      </c>
      <c r="B14855" s="23">
        <v>2500</v>
      </c>
      <c r="C14855" s="23">
        <v>0.7</v>
      </c>
      <c r="D14855" s="23">
        <v>500</v>
      </c>
      <c r="E14855" s="23">
        <v>1</v>
      </c>
      <c r="F14855" s="23">
        <v>0</v>
      </c>
      <c r="G14855" s="23">
        <v>10</v>
      </c>
      <c r="H14855" s="25">
        <v>15.02870369</v>
      </c>
    </row>
    <row r="14856" spans="1:8">
      <c r="A14856" s="23">
        <v>14853</v>
      </c>
      <c r="B14856" s="23">
        <v>2500</v>
      </c>
      <c r="C14856" s="23">
        <v>0.7</v>
      </c>
      <c r="D14856" s="23">
        <v>500</v>
      </c>
      <c r="E14856" s="23">
        <v>1</v>
      </c>
      <c r="F14856" s="23">
        <v>0</v>
      </c>
      <c r="G14856" s="23">
        <v>40</v>
      </c>
      <c r="H14856" s="25">
        <v>14.09791184</v>
      </c>
    </row>
    <row r="14857" spans="1:8">
      <c r="A14857" s="23">
        <v>14854</v>
      </c>
      <c r="B14857" s="23">
        <v>2500</v>
      </c>
      <c r="C14857" s="23">
        <v>0.7</v>
      </c>
      <c r="D14857" s="23">
        <v>500</v>
      </c>
      <c r="E14857" s="23">
        <v>1</v>
      </c>
      <c r="F14857" s="23">
        <v>0</v>
      </c>
      <c r="G14857" s="23">
        <v>70</v>
      </c>
      <c r="H14857" s="25">
        <v>13.47859001</v>
      </c>
    </row>
    <row r="14858" spans="1:8">
      <c r="A14858" s="23">
        <v>14855</v>
      </c>
      <c r="B14858" s="23">
        <v>2500</v>
      </c>
      <c r="C14858" s="23">
        <v>0.7</v>
      </c>
      <c r="D14858" s="23">
        <v>500</v>
      </c>
      <c r="E14858" s="23">
        <v>1</v>
      </c>
      <c r="F14858" s="23">
        <v>0</v>
      </c>
      <c r="G14858" s="23">
        <v>100</v>
      </c>
      <c r="H14858" s="25">
        <v>12.950349810000001</v>
      </c>
    </row>
    <row r="14859" spans="1:8">
      <c r="A14859" s="23">
        <v>14856</v>
      </c>
      <c r="B14859" s="23">
        <v>2500</v>
      </c>
      <c r="C14859" s="23">
        <v>0.7</v>
      </c>
      <c r="D14859" s="23">
        <v>500</v>
      </c>
      <c r="E14859" s="23">
        <v>1</v>
      </c>
      <c r="F14859" s="23">
        <v>30</v>
      </c>
      <c r="G14859" s="23">
        <v>0</v>
      </c>
      <c r="H14859" s="25">
        <v>15.951351170000001</v>
      </c>
    </row>
    <row r="14860" spans="1:8">
      <c r="A14860" s="23">
        <v>14857</v>
      </c>
      <c r="B14860" s="23">
        <v>2500</v>
      </c>
      <c r="C14860" s="23">
        <v>0.7</v>
      </c>
      <c r="D14860" s="23">
        <v>500</v>
      </c>
      <c r="E14860" s="23">
        <v>1</v>
      </c>
      <c r="F14860" s="23">
        <v>30</v>
      </c>
      <c r="G14860" s="23">
        <v>5</v>
      </c>
      <c r="H14860" s="25">
        <v>14.96461487</v>
      </c>
    </row>
    <row r="14861" spans="1:8">
      <c r="A14861" s="23">
        <v>14858</v>
      </c>
      <c r="B14861" s="23">
        <v>2500</v>
      </c>
      <c r="C14861" s="23">
        <v>0.7</v>
      </c>
      <c r="D14861" s="23">
        <v>500</v>
      </c>
      <c r="E14861" s="23">
        <v>1</v>
      </c>
      <c r="F14861" s="23">
        <v>30</v>
      </c>
      <c r="G14861" s="23">
        <v>10</v>
      </c>
      <c r="H14861" s="25">
        <v>14.504840850000001</v>
      </c>
    </row>
    <row r="14862" spans="1:8">
      <c r="A14862" s="23">
        <v>14859</v>
      </c>
      <c r="B14862" s="23">
        <v>2500</v>
      </c>
      <c r="C14862" s="23">
        <v>0.7</v>
      </c>
      <c r="D14862" s="23">
        <v>500</v>
      </c>
      <c r="E14862" s="23">
        <v>1</v>
      </c>
      <c r="F14862" s="23">
        <v>30</v>
      </c>
      <c r="G14862" s="23">
        <v>40</v>
      </c>
      <c r="H14862" s="25">
        <v>13.535114289999999</v>
      </c>
    </row>
    <row r="14863" spans="1:8">
      <c r="A14863" s="23">
        <v>14860</v>
      </c>
      <c r="B14863" s="23">
        <v>2500</v>
      </c>
      <c r="C14863" s="23">
        <v>0.7</v>
      </c>
      <c r="D14863" s="23">
        <v>500</v>
      </c>
      <c r="E14863" s="23">
        <v>1</v>
      </c>
      <c r="F14863" s="23">
        <v>30</v>
      </c>
      <c r="G14863" s="23">
        <v>70</v>
      </c>
      <c r="H14863" s="25">
        <v>12.91190052</v>
      </c>
    </row>
    <row r="14864" spans="1:8">
      <c r="A14864" s="23">
        <v>14861</v>
      </c>
      <c r="B14864" s="23">
        <v>2500</v>
      </c>
      <c r="C14864" s="23">
        <v>0.7</v>
      </c>
      <c r="D14864" s="23">
        <v>500</v>
      </c>
      <c r="E14864" s="23">
        <v>1</v>
      </c>
      <c r="F14864" s="23">
        <v>30</v>
      </c>
      <c r="G14864" s="23">
        <v>100</v>
      </c>
      <c r="H14864" s="25">
        <v>12.36716843</v>
      </c>
    </row>
    <row r="14865" spans="1:8">
      <c r="A14865" s="23">
        <v>14862</v>
      </c>
      <c r="B14865" s="23">
        <v>2500</v>
      </c>
      <c r="C14865" s="23">
        <v>0.7</v>
      </c>
      <c r="D14865" s="23">
        <v>500</v>
      </c>
      <c r="E14865" s="23">
        <v>1</v>
      </c>
      <c r="F14865" s="23">
        <v>60</v>
      </c>
      <c r="G14865" s="23">
        <v>0</v>
      </c>
      <c r="H14865" s="25">
        <v>14.134389880000001</v>
      </c>
    </row>
    <row r="14866" spans="1:8">
      <c r="A14866" s="23">
        <v>14863</v>
      </c>
      <c r="B14866" s="23">
        <v>2500</v>
      </c>
      <c r="C14866" s="23">
        <v>0.7</v>
      </c>
      <c r="D14866" s="23">
        <v>500</v>
      </c>
      <c r="E14866" s="23">
        <v>1</v>
      </c>
      <c r="F14866" s="23">
        <v>60</v>
      </c>
      <c r="G14866" s="23">
        <v>5</v>
      </c>
      <c r="H14866" s="25">
        <v>12.740486150000001</v>
      </c>
    </row>
    <row r="14867" spans="1:8">
      <c r="A14867" s="23">
        <v>14864</v>
      </c>
      <c r="B14867" s="23">
        <v>2500</v>
      </c>
      <c r="C14867" s="23">
        <v>0.7</v>
      </c>
      <c r="D14867" s="23">
        <v>500</v>
      </c>
      <c r="E14867" s="23">
        <v>1</v>
      </c>
      <c r="F14867" s="23">
        <v>60</v>
      </c>
      <c r="G14867" s="23">
        <v>10</v>
      </c>
      <c r="H14867" s="25">
        <v>12.23548508</v>
      </c>
    </row>
    <row r="14868" spans="1:8">
      <c r="A14868" s="23">
        <v>14865</v>
      </c>
      <c r="B14868" s="23">
        <v>2500</v>
      </c>
      <c r="C14868" s="23">
        <v>0.7</v>
      </c>
      <c r="D14868" s="23">
        <v>500</v>
      </c>
      <c r="E14868" s="23">
        <v>1</v>
      </c>
      <c r="F14868" s="23">
        <v>60</v>
      </c>
      <c r="G14868" s="23">
        <v>40</v>
      </c>
      <c r="H14868" s="25">
        <v>11.25913429</v>
      </c>
    </row>
    <row r="14869" spans="1:8">
      <c r="A14869" s="23">
        <v>14866</v>
      </c>
      <c r="B14869" s="23">
        <v>2500</v>
      </c>
      <c r="C14869" s="23">
        <v>0.7</v>
      </c>
      <c r="D14869" s="23">
        <v>500</v>
      </c>
      <c r="E14869" s="23">
        <v>1</v>
      </c>
      <c r="F14869" s="23">
        <v>60</v>
      </c>
      <c r="G14869" s="23">
        <v>70</v>
      </c>
      <c r="H14869" s="25">
        <v>10.661038400000001</v>
      </c>
    </row>
    <row r="14870" spans="1:8">
      <c r="A14870" s="23">
        <v>14867</v>
      </c>
      <c r="B14870" s="23">
        <v>2500</v>
      </c>
      <c r="C14870" s="23">
        <v>0.7</v>
      </c>
      <c r="D14870" s="23">
        <v>500</v>
      </c>
      <c r="E14870" s="23">
        <v>1</v>
      </c>
      <c r="F14870" s="23">
        <v>60</v>
      </c>
      <c r="G14870" s="23">
        <v>100</v>
      </c>
      <c r="H14870" s="25">
        <v>10.152338029999999</v>
      </c>
    </row>
    <row r="14871" spans="1:8">
      <c r="A14871" s="23">
        <v>14868</v>
      </c>
      <c r="B14871" s="23">
        <v>2500</v>
      </c>
      <c r="C14871" s="23">
        <v>0.7</v>
      </c>
      <c r="D14871" s="23">
        <v>500</v>
      </c>
      <c r="E14871" s="23">
        <v>5</v>
      </c>
      <c r="F14871" s="23">
        <v>0</v>
      </c>
      <c r="G14871" s="23">
        <v>0</v>
      </c>
      <c r="H14871" s="25">
        <v>27.23888779</v>
      </c>
    </row>
    <row r="14872" spans="1:8">
      <c r="A14872" s="23">
        <v>14869</v>
      </c>
      <c r="B14872" s="23">
        <v>2500</v>
      </c>
      <c r="C14872" s="23">
        <v>0.7</v>
      </c>
      <c r="D14872" s="23">
        <v>500</v>
      </c>
      <c r="E14872" s="23">
        <v>5</v>
      </c>
      <c r="F14872" s="23">
        <v>0</v>
      </c>
      <c r="G14872" s="23">
        <v>5</v>
      </c>
      <c r="H14872" s="25">
        <v>24.867765429999999</v>
      </c>
    </row>
    <row r="14873" spans="1:8">
      <c r="A14873" s="23">
        <v>14870</v>
      </c>
      <c r="B14873" s="23">
        <v>2500</v>
      </c>
      <c r="C14873" s="23">
        <v>0.7</v>
      </c>
      <c r="D14873" s="23">
        <v>500</v>
      </c>
      <c r="E14873" s="23">
        <v>5</v>
      </c>
      <c r="F14873" s="23">
        <v>0</v>
      </c>
      <c r="G14873" s="23">
        <v>10</v>
      </c>
      <c r="H14873" s="25">
        <v>23.633461</v>
      </c>
    </row>
    <row r="14874" spans="1:8">
      <c r="A14874" s="23">
        <v>14871</v>
      </c>
      <c r="B14874" s="23">
        <v>2500</v>
      </c>
      <c r="C14874" s="23">
        <v>0.7</v>
      </c>
      <c r="D14874" s="23">
        <v>500</v>
      </c>
      <c r="E14874" s="23">
        <v>5</v>
      </c>
      <c r="F14874" s="23">
        <v>0</v>
      </c>
      <c r="G14874" s="23">
        <v>40</v>
      </c>
      <c r="H14874" s="25">
        <v>20.89923859</v>
      </c>
    </row>
    <row r="14875" spans="1:8">
      <c r="A14875" s="23">
        <v>14872</v>
      </c>
      <c r="B14875" s="23">
        <v>2500</v>
      </c>
      <c r="C14875" s="23">
        <v>0.7</v>
      </c>
      <c r="D14875" s="23">
        <v>500</v>
      </c>
      <c r="E14875" s="23">
        <v>5</v>
      </c>
      <c r="F14875" s="23">
        <v>0</v>
      </c>
      <c r="G14875" s="23">
        <v>70</v>
      </c>
      <c r="H14875" s="25">
        <v>19.328323359999999</v>
      </c>
    </row>
    <row r="14876" spans="1:8">
      <c r="A14876" s="23">
        <v>14873</v>
      </c>
      <c r="B14876" s="23">
        <v>2500</v>
      </c>
      <c r="C14876" s="23">
        <v>0.7</v>
      </c>
      <c r="D14876" s="23">
        <v>500</v>
      </c>
      <c r="E14876" s="23">
        <v>5</v>
      </c>
      <c r="F14876" s="23">
        <v>0</v>
      </c>
      <c r="G14876" s="23">
        <v>100</v>
      </c>
      <c r="H14876" s="25">
        <v>18.06347847</v>
      </c>
    </row>
    <row r="14877" spans="1:8">
      <c r="A14877" s="23">
        <v>14874</v>
      </c>
      <c r="B14877" s="23">
        <v>2500</v>
      </c>
      <c r="C14877" s="23">
        <v>0.7</v>
      </c>
      <c r="D14877" s="23">
        <v>500</v>
      </c>
      <c r="E14877" s="23">
        <v>5</v>
      </c>
      <c r="F14877" s="23">
        <v>30</v>
      </c>
      <c r="G14877" s="23">
        <v>0</v>
      </c>
      <c r="H14877" s="25">
        <v>25.648656849999998</v>
      </c>
    </row>
    <row r="14878" spans="1:8">
      <c r="A14878" s="23">
        <v>14875</v>
      </c>
      <c r="B14878" s="23">
        <v>2500</v>
      </c>
      <c r="C14878" s="23">
        <v>0.7</v>
      </c>
      <c r="D14878" s="23">
        <v>500</v>
      </c>
      <c r="E14878" s="23">
        <v>5</v>
      </c>
      <c r="F14878" s="23">
        <v>30</v>
      </c>
      <c r="G14878" s="23">
        <v>5</v>
      </c>
      <c r="H14878" s="25">
        <v>23.310424810000001</v>
      </c>
    </row>
    <row r="14879" spans="1:8">
      <c r="A14879" s="23">
        <v>14876</v>
      </c>
      <c r="B14879" s="23">
        <v>2500</v>
      </c>
      <c r="C14879" s="23">
        <v>0.7</v>
      </c>
      <c r="D14879" s="23">
        <v>500</v>
      </c>
      <c r="E14879" s="23">
        <v>5</v>
      </c>
      <c r="F14879" s="23">
        <v>30</v>
      </c>
      <c r="G14879" s="23">
        <v>10</v>
      </c>
      <c r="H14879" s="25">
        <v>22.09341049</v>
      </c>
    </row>
    <row r="14880" spans="1:8">
      <c r="A14880" s="23">
        <v>14877</v>
      </c>
      <c r="B14880" s="23">
        <v>2500</v>
      </c>
      <c r="C14880" s="23">
        <v>0.7</v>
      </c>
      <c r="D14880" s="23">
        <v>500</v>
      </c>
      <c r="E14880" s="23">
        <v>5</v>
      </c>
      <c r="F14880" s="23">
        <v>30</v>
      </c>
      <c r="G14880" s="23">
        <v>40</v>
      </c>
      <c r="H14880" s="25">
        <v>19.537660599999999</v>
      </c>
    </row>
    <row r="14881" spans="1:8">
      <c r="A14881" s="23">
        <v>14878</v>
      </c>
      <c r="B14881" s="23">
        <v>2500</v>
      </c>
      <c r="C14881" s="23">
        <v>0.7</v>
      </c>
      <c r="D14881" s="23">
        <v>500</v>
      </c>
      <c r="E14881" s="23">
        <v>5</v>
      </c>
      <c r="F14881" s="23">
        <v>30</v>
      </c>
      <c r="G14881" s="23">
        <v>70</v>
      </c>
      <c r="H14881" s="25">
        <v>18.069572449999999</v>
      </c>
    </row>
    <row r="14882" spans="1:8">
      <c r="A14882" s="23">
        <v>14879</v>
      </c>
      <c r="B14882" s="23">
        <v>2500</v>
      </c>
      <c r="C14882" s="23">
        <v>0.7</v>
      </c>
      <c r="D14882" s="23">
        <v>500</v>
      </c>
      <c r="E14882" s="23">
        <v>5</v>
      </c>
      <c r="F14882" s="23">
        <v>30</v>
      </c>
      <c r="G14882" s="23">
        <v>100</v>
      </c>
      <c r="H14882" s="25">
        <v>16.796646119999998</v>
      </c>
    </row>
    <row r="14883" spans="1:8">
      <c r="A14883" s="23">
        <v>14880</v>
      </c>
      <c r="B14883" s="23">
        <v>2500</v>
      </c>
      <c r="C14883" s="23">
        <v>0.7</v>
      </c>
      <c r="D14883" s="23">
        <v>500</v>
      </c>
      <c r="E14883" s="23">
        <v>5</v>
      </c>
      <c r="F14883" s="23">
        <v>60</v>
      </c>
      <c r="G14883" s="23">
        <v>0</v>
      </c>
      <c r="H14883" s="25">
        <v>20.235778809999999</v>
      </c>
    </row>
    <row r="14884" spans="1:8">
      <c r="A14884" s="23">
        <v>14881</v>
      </c>
      <c r="B14884" s="23">
        <v>2500</v>
      </c>
      <c r="C14884" s="23">
        <v>0.7</v>
      </c>
      <c r="D14884" s="23">
        <v>500</v>
      </c>
      <c r="E14884" s="23">
        <v>5</v>
      </c>
      <c r="F14884" s="23">
        <v>60</v>
      </c>
      <c r="G14884" s="23">
        <v>5</v>
      </c>
      <c r="H14884" s="25">
        <v>17.81440353</v>
      </c>
    </row>
    <row r="14885" spans="1:8">
      <c r="A14885" s="23">
        <v>14882</v>
      </c>
      <c r="B14885" s="23">
        <v>2500</v>
      </c>
      <c r="C14885" s="23">
        <v>0.7</v>
      </c>
      <c r="D14885" s="23">
        <v>500</v>
      </c>
      <c r="E14885" s="23">
        <v>5</v>
      </c>
      <c r="F14885" s="23">
        <v>60</v>
      </c>
      <c r="G14885" s="23">
        <v>10</v>
      </c>
      <c r="H14885" s="25">
        <v>16.780403140000001</v>
      </c>
    </row>
    <row r="14886" spans="1:8">
      <c r="A14886" s="23">
        <v>14883</v>
      </c>
      <c r="B14886" s="23">
        <v>2500</v>
      </c>
      <c r="C14886" s="23">
        <v>0.7</v>
      </c>
      <c r="D14886" s="23">
        <v>500</v>
      </c>
      <c r="E14886" s="23">
        <v>5</v>
      </c>
      <c r="F14886" s="23">
        <v>60</v>
      </c>
      <c r="G14886" s="23">
        <v>40</v>
      </c>
      <c r="H14886" s="25">
        <v>14.754129410000001</v>
      </c>
    </row>
    <row r="14887" spans="1:8">
      <c r="A14887" s="23">
        <v>14884</v>
      </c>
      <c r="B14887" s="23">
        <v>2500</v>
      </c>
      <c r="C14887" s="23">
        <v>0.7</v>
      </c>
      <c r="D14887" s="23">
        <v>500</v>
      </c>
      <c r="E14887" s="23">
        <v>5</v>
      </c>
      <c r="F14887" s="23">
        <v>60</v>
      </c>
      <c r="G14887" s="23">
        <v>70</v>
      </c>
      <c r="H14887" s="25">
        <v>13.61497879</v>
      </c>
    </row>
    <row r="14888" spans="1:8">
      <c r="A14888" s="23">
        <v>14885</v>
      </c>
      <c r="B14888" s="23">
        <v>2500</v>
      </c>
      <c r="C14888" s="23">
        <v>0.7</v>
      </c>
      <c r="D14888" s="23">
        <v>500</v>
      </c>
      <c r="E14888" s="23">
        <v>5</v>
      </c>
      <c r="F14888" s="23">
        <v>60</v>
      </c>
      <c r="G14888" s="23">
        <v>100</v>
      </c>
      <c r="H14888" s="25">
        <v>12.730120660000001</v>
      </c>
    </row>
    <row r="14889" spans="1:8">
      <c r="A14889" s="23">
        <v>14886</v>
      </c>
      <c r="B14889" s="23">
        <v>2500</v>
      </c>
      <c r="C14889" s="23">
        <v>0.7</v>
      </c>
      <c r="D14889" s="23">
        <v>500</v>
      </c>
      <c r="E14889" s="23">
        <v>10</v>
      </c>
      <c r="F14889" s="23">
        <v>0</v>
      </c>
      <c r="G14889" s="23">
        <v>0</v>
      </c>
      <c r="H14889" s="25">
        <v>28.61130142</v>
      </c>
    </row>
    <row r="14890" spans="1:8">
      <c r="A14890" s="23">
        <v>14887</v>
      </c>
      <c r="B14890" s="23">
        <v>2500</v>
      </c>
      <c r="C14890" s="23">
        <v>0.7</v>
      </c>
      <c r="D14890" s="23">
        <v>500</v>
      </c>
      <c r="E14890" s="23">
        <v>10</v>
      </c>
      <c r="F14890" s="23">
        <v>0</v>
      </c>
      <c r="G14890" s="23">
        <v>5</v>
      </c>
      <c r="H14890" s="25">
        <v>26.01789093</v>
      </c>
    </row>
    <row r="14891" spans="1:8">
      <c r="A14891" s="23">
        <v>14888</v>
      </c>
      <c r="B14891" s="23">
        <v>2500</v>
      </c>
      <c r="C14891" s="23">
        <v>0.7</v>
      </c>
      <c r="D14891" s="23">
        <v>500</v>
      </c>
      <c r="E14891" s="23">
        <v>10</v>
      </c>
      <c r="F14891" s="23">
        <v>0</v>
      </c>
      <c r="G14891" s="23">
        <v>10</v>
      </c>
      <c r="H14891" s="25">
        <v>24.674221039999999</v>
      </c>
    </row>
    <row r="14892" spans="1:8">
      <c r="A14892" s="23">
        <v>14889</v>
      </c>
      <c r="B14892" s="23">
        <v>2500</v>
      </c>
      <c r="C14892" s="23">
        <v>0.7</v>
      </c>
      <c r="D14892" s="23">
        <v>500</v>
      </c>
      <c r="E14892" s="23">
        <v>10</v>
      </c>
      <c r="F14892" s="23">
        <v>0</v>
      </c>
      <c r="G14892" s="23">
        <v>40</v>
      </c>
      <c r="H14892" s="25">
        <v>21.68132782</v>
      </c>
    </row>
    <row r="14893" spans="1:8">
      <c r="A14893" s="23">
        <v>14890</v>
      </c>
      <c r="B14893" s="23">
        <v>2500</v>
      </c>
      <c r="C14893" s="23">
        <v>0.7</v>
      </c>
      <c r="D14893" s="23">
        <v>500</v>
      </c>
      <c r="E14893" s="23">
        <v>10</v>
      </c>
      <c r="F14893" s="23">
        <v>0</v>
      </c>
      <c r="G14893" s="23">
        <v>70</v>
      </c>
      <c r="H14893" s="25">
        <v>19.942604070000002</v>
      </c>
    </row>
    <row r="14894" spans="1:8">
      <c r="A14894" s="23">
        <v>14891</v>
      </c>
      <c r="B14894" s="23">
        <v>2500</v>
      </c>
      <c r="C14894" s="23">
        <v>0.7</v>
      </c>
      <c r="D14894" s="23">
        <v>500</v>
      </c>
      <c r="E14894" s="23">
        <v>10</v>
      </c>
      <c r="F14894" s="23">
        <v>0</v>
      </c>
      <c r="G14894" s="23">
        <v>100</v>
      </c>
      <c r="H14894" s="25">
        <v>18.55427551</v>
      </c>
    </row>
    <row r="14895" spans="1:8">
      <c r="A14895" s="23">
        <v>14892</v>
      </c>
      <c r="B14895" s="23">
        <v>2500</v>
      </c>
      <c r="C14895" s="23">
        <v>0.7</v>
      </c>
      <c r="D14895" s="23">
        <v>500</v>
      </c>
      <c r="E14895" s="23">
        <v>10</v>
      </c>
      <c r="F14895" s="23">
        <v>30</v>
      </c>
      <c r="G14895" s="23">
        <v>0</v>
      </c>
      <c r="H14895" s="25">
        <v>26.830989840000001</v>
      </c>
    </row>
    <row r="14896" spans="1:8">
      <c r="A14896" s="23">
        <v>14893</v>
      </c>
      <c r="B14896" s="23">
        <v>2500</v>
      </c>
      <c r="C14896" s="23">
        <v>0.7</v>
      </c>
      <c r="D14896" s="23">
        <v>500</v>
      </c>
      <c r="E14896" s="23">
        <v>10</v>
      </c>
      <c r="F14896" s="23">
        <v>30</v>
      </c>
      <c r="G14896" s="23">
        <v>5</v>
      </c>
      <c r="H14896" s="25">
        <v>24.320856089999999</v>
      </c>
    </row>
    <row r="14897" spans="1:8">
      <c r="A14897" s="23">
        <v>14894</v>
      </c>
      <c r="B14897" s="23">
        <v>2500</v>
      </c>
      <c r="C14897" s="23">
        <v>0.7</v>
      </c>
      <c r="D14897" s="23">
        <v>500</v>
      </c>
      <c r="E14897" s="23">
        <v>10</v>
      </c>
      <c r="F14897" s="23">
        <v>30</v>
      </c>
      <c r="G14897" s="23">
        <v>10</v>
      </c>
      <c r="H14897" s="25">
        <v>23.013587950000002</v>
      </c>
    </row>
    <row r="14898" spans="1:8">
      <c r="A14898" s="23">
        <v>14895</v>
      </c>
      <c r="B14898" s="23">
        <v>2500</v>
      </c>
      <c r="C14898" s="23">
        <v>0.7</v>
      </c>
      <c r="D14898" s="23">
        <v>500</v>
      </c>
      <c r="E14898" s="23">
        <v>10</v>
      </c>
      <c r="F14898" s="23">
        <v>30</v>
      </c>
      <c r="G14898" s="23">
        <v>40</v>
      </c>
      <c r="H14898" s="25">
        <v>20.179843900000002</v>
      </c>
    </row>
    <row r="14899" spans="1:8">
      <c r="A14899" s="23">
        <v>14896</v>
      </c>
      <c r="B14899" s="23">
        <v>2500</v>
      </c>
      <c r="C14899" s="23">
        <v>0.7</v>
      </c>
      <c r="D14899" s="23">
        <v>500</v>
      </c>
      <c r="E14899" s="23">
        <v>10</v>
      </c>
      <c r="F14899" s="23">
        <v>30</v>
      </c>
      <c r="G14899" s="23">
        <v>70</v>
      </c>
      <c r="H14899" s="25">
        <v>18.567531590000002</v>
      </c>
    </row>
    <row r="14900" spans="1:8">
      <c r="A14900" s="23">
        <v>14897</v>
      </c>
      <c r="B14900" s="23">
        <v>2500</v>
      </c>
      <c r="C14900" s="23">
        <v>0.7</v>
      </c>
      <c r="D14900" s="23">
        <v>500</v>
      </c>
      <c r="E14900" s="23">
        <v>10</v>
      </c>
      <c r="F14900" s="23">
        <v>30</v>
      </c>
      <c r="G14900" s="23">
        <v>100</v>
      </c>
      <c r="H14900" s="25">
        <v>17.287729259999999</v>
      </c>
    </row>
    <row r="14901" spans="1:8">
      <c r="A14901" s="23">
        <v>14898</v>
      </c>
      <c r="B14901" s="23">
        <v>2500</v>
      </c>
      <c r="C14901" s="23">
        <v>0.7</v>
      </c>
      <c r="D14901" s="23">
        <v>500</v>
      </c>
      <c r="E14901" s="23">
        <v>10</v>
      </c>
      <c r="F14901" s="23">
        <v>60</v>
      </c>
      <c r="G14901" s="23">
        <v>0</v>
      </c>
      <c r="H14901" s="25">
        <v>20.90673447</v>
      </c>
    </row>
    <row r="14902" spans="1:8">
      <c r="A14902" s="23">
        <v>14899</v>
      </c>
      <c r="B14902" s="23">
        <v>2500</v>
      </c>
      <c r="C14902" s="23">
        <v>0.7</v>
      </c>
      <c r="D14902" s="23">
        <v>500</v>
      </c>
      <c r="E14902" s="23">
        <v>10</v>
      </c>
      <c r="F14902" s="23">
        <v>60</v>
      </c>
      <c r="G14902" s="23">
        <v>5</v>
      </c>
      <c r="H14902" s="25">
        <v>18.303031919999999</v>
      </c>
    </row>
    <row r="14903" spans="1:8">
      <c r="A14903" s="23">
        <v>14900</v>
      </c>
      <c r="B14903" s="23">
        <v>2500</v>
      </c>
      <c r="C14903" s="23">
        <v>0.7</v>
      </c>
      <c r="D14903" s="23">
        <v>500</v>
      </c>
      <c r="E14903" s="23">
        <v>10</v>
      </c>
      <c r="F14903" s="23">
        <v>60</v>
      </c>
      <c r="G14903" s="23">
        <v>10</v>
      </c>
      <c r="H14903" s="25">
        <v>17.291755680000001</v>
      </c>
    </row>
    <row r="14904" spans="1:8">
      <c r="A14904" s="23">
        <v>14901</v>
      </c>
      <c r="B14904" s="23">
        <v>2500</v>
      </c>
      <c r="C14904" s="23">
        <v>0.7</v>
      </c>
      <c r="D14904" s="23">
        <v>500</v>
      </c>
      <c r="E14904" s="23">
        <v>10</v>
      </c>
      <c r="F14904" s="23">
        <v>60</v>
      </c>
      <c r="G14904" s="23">
        <v>40</v>
      </c>
      <c r="H14904" s="25">
        <v>15.15833855</v>
      </c>
    </row>
    <row r="14905" spans="1:8">
      <c r="A14905" s="23">
        <v>14902</v>
      </c>
      <c r="B14905" s="23">
        <v>2500</v>
      </c>
      <c r="C14905" s="23">
        <v>0.7</v>
      </c>
      <c r="D14905" s="23">
        <v>500</v>
      </c>
      <c r="E14905" s="23">
        <v>10</v>
      </c>
      <c r="F14905" s="23">
        <v>60</v>
      </c>
      <c r="G14905" s="23">
        <v>70</v>
      </c>
      <c r="H14905" s="25">
        <v>13.84133053</v>
      </c>
    </row>
    <row r="14906" spans="1:8">
      <c r="A14906" s="23">
        <v>14903</v>
      </c>
      <c r="B14906" s="23">
        <v>2500</v>
      </c>
      <c r="C14906" s="23">
        <v>0.7</v>
      </c>
      <c r="D14906" s="23">
        <v>500</v>
      </c>
      <c r="E14906" s="23">
        <v>10</v>
      </c>
      <c r="F14906" s="23">
        <v>60</v>
      </c>
      <c r="G14906" s="23">
        <v>100</v>
      </c>
      <c r="H14906" s="25">
        <v>12.8308363</v>
      </c>
    </row>
    <row r="14907" spans="1:8">
      <c r="A14907" s="23">
        <v>14904</v>
      </c>
      <c r="B14907" s="23">
        <v>2500</v>
      </c>
      <c r="C14907" s="23">
        <v>0.7</v>
      </c>
      <c r="D14907" s="23">
        <v>500</v>
      </c>
      <c r="E14907" s="23">
        <v>20</v>
      </c>
      <c r="F14907" s="23">
        <v>0</v>
      </c>
      <c r="G14907" s="23">
        <v>0</v>
      </c>
      <c r="H14907" s="25">
        <v>29.244968409999998</v>
      </c>
    </row>
    <row r="14908" spans="1:8">
      <c r="A14908" s="23">
        <v>14905</v>
      </c>
      <c r="B14908" s="23">
        <v>2500</v>
      </c>
      <c r="C14908" s="23">
        <v>0.7</v>
      </c>
      <c r="D14908" s="23">
        <v>500</v>
      </c>
      <c r="E14908" s="23">
        <v>20</v>
      </c>
      <c r="F14908" s="23">
        <v>0</v>
      </c>
      <c r="G14908" s="23">
        <v>5</v>
      </c>
      <c r="H14908" s="25">
        <v>26.549007419999999</v>
      </c>
    </row>
    <row r="14909" spans="1:8">
      <c r="A14909" s="23">
        <v>14906</v>
      </c>
      <c r="B14909" s="23">
        <v>2500</v>
      </c>
      <c r="C14909" s="23">
        <v>0.7</v>
      </c>
      <c r="D14909" s="23">
        <v>500</v>
      </c>
      <c r="E14909" s="23">
        <v>20</v>
      </c>
      <c r="F14909" s="23">
        <v>0</v>
      </c>
      <c r="G14909" s="23">
        <v>10</v>
      </c>
      <c r="H14909" s="25">
        <v>25.14877319</v>
      </c>
    </row>
    <row r="14910" spans="1:8">
      <c r="A14910" s="23">
        <v>14907</v>
      </c>
      <c r="B14910" s="23">
        <v>2500</v>
      </c>
      <c r="C14910" s="23">
        <v>0.7</v>
      </c>
      <c r="D14910" s="23">
        <v>500</v>
      </c>
      <c r="E14910" s="23">
        <v>20</v>
      </c>
      <c r="F14910" s="23">
        <v>0</v>
      </c>
      <c r="G14910" s="23">
        <v>40</v>
      </c>
      <c r="H14910" s="25">
        <v>22.058942800000001</v>
      </c>
    </row>
    <row r="14911" spans="1:8">
      <c r="A14911" s="23">
        <v>14908</v>
      </c>
      <c r="B14911" s="23">
        <v>2500</v>
      </c>
      <c r="C14911" s="23">
        <v>0.7</v>
      </c>
      <c r="D14911" s="23">
        <v>500</v>
      </c>
      <c r="E14911" s="23">
        <v>20</v>
      </c>
      <c r="F14911" s="23">
        <v>0</v>
      </c>
      <c r="G14911" s="23">
        <v>70</v>
      </c>
      <c r="H14911" s="25">
        <v>20.25362587</v>
      </c>
    </row>
    <row r="14912" spans="1:8">
      <c r="A14912" s="23">
        <v>14909</v>
      </c>
      <c r="B14912" s="23">
        <v>2500</v>
      </c>
      <c r="C14912" s="23">
        <v>0.7</v>
      </c>
      <c r="D14912" s="23">
        <v>500</v>
      </c>
      <c r="E14912" s="23">
        <v>20</v>
      </c>
      <c r="F14912" s="23">
        <v>0</v>
      </c>
      <c r="G14912" s="23">
        <v>100</v>
      </c>
      <c r="H14912" s="25">
        <v>18.815654760000001</v>
      </c>
    </row>
    <row r="14913" spans="1:8">
      <c r="A14913" s="23">
        <v>14910</v>
      </c>
      <c r="B14913" s="23">
        <v>2500</v>
      </c>
      <c r="C14913" s="23">
        <v>0.7</v>
      </c>
      <c r="D14913" s="23">
        <v>500</v>
      </c>
      <c r="E14913" s="23">
        <v>20</v>
      </c>
      <c r="F14913" s="23">
        <v>30</v>
      </c>
      <c r="G14913" s="23">
        <v>0</v>
      </c>
      <c r="H14913" s="25">
        <v>27.375377660000002</v>
      </c>
    </row>
    <row r="14914" spans="1:8">
      <c r="A14914" s="23">
        <v>14911</v>
      </c>
      <c r="B14914" s="23">
        <v>2500</v>
      </c>
      <c r="C14914" s="23">
        <v>0.7</v>
      </c>
      <c r="D14914" s="23">
        <v>500</v>
      </c>
      <c r="E14914" s="23">
        <v>20</v>
      </c>
      <c r="F14914" s="23">
        <v>30</v>
      </c>
      <c r="G14914" s="23">
        <v>5</v>
      </c>
      <c r="H14914" s="25">
        <v>24.771848680000002</v>
      </c>
    </row>
    <row r="14915" spans="1:8">
      <c r="A14915" s="23">
        <v>14912</v>
      </c>
      <c r="B14915" s="23">
        <v>2500</v>
      </c>
      <c r="C14915" s="23">
        <v>0.7</v>
      </c>
      <c r="D14915" s="23">
        <v>500</v>
      </c>
      <c r="E14915" s="23">
        <v>20</v>
      </c>
      <c r="F14915" s="23">
        <v>30</v>
      </c>
      <c r="G14915" s="23">
        <v>10</v>
      </c>
      <c r="H14915" s="25">
        <v>23.447717669999999</v>
      </c>
    </row>
    <row r="14916" spans="1:8">
      <c r="A14916" s="23">
        <v>14913</v>
      </c>
      <c r="B14916" s="23">
        <v>2500</v>
      </c>
      <c r="C14916" s="23">
        <v>0.7</v>
      </c>
      <c r="D14916" s="23">
        <v>500</v>
      </c>
      <c r="E14916" s="23">
        <v>20</v>
      </c>
      <c r="F14916" s="23">
        <v>30</v>
      </c>
      <c r="G14916" s="23">
        <v>40</v>
      </c>
      <c r="H14916" s="25">
        <v>20.502092359999999</v>
      </c>
    </row>
    <row r="14917" spans="1:8">
      <c r="A14917" s="23">
        <v>14914</v>
      </c>
      <c r="B14917" s="23">
        <v>2500</v>
      </c>
      <c r="C14917" s="23">
        <v>0.7</v>
      </c>
      <c r="D14917" s="23">
        <v>500</v>
      </c>
      <c r="E14917" s="23">
        <v>20</v>
      </c>
      <c r="F14917" s="23">
        <v>30</v>
      </c>
      <c r="G14917" s="23">
        <v>70</v>
      </c>
      <c r="H14917" s="25">
        <v>18.83254814</v>
      </c>
    </row>
    <row r="14918" spans="1:8">
      <c r="A14918" s="23">
        <v>14915</v>
      </c>
      <c r="B14918" s="23">
        <v>2500</v>
      </c>
      <c r="C14918" s="23">
        <v>0.7</v>
      </c>
      <c r="D14918" s="23">
        <v>500</v>
      </c>
      <c r="E14918" s="23">
        <v>20</v>
      </c>
      <c r="F14918" s="23">
        <v>30</v>
      </c>
      <c r="G14918" s="23">
        <v>100</v>
      </c>
      <c r="H14918" s="25">
        <v>17.51025009</v>
      </c>
    </row>
    <row r="14919" spans="1:8">
      <c r="A14919" s="23">
        <v>14916</v>
      </c>
      <c r="B14919" s="23">
        <v>2500</v>
      </c>
      <c r="C14919" s="23">
        <v>0.7</v>
      </c>
      <c r="D14919" s="23">
        <v>500</v>
      </c>
      <c r="E14919" s="23">
        <v>20</v>
      </c>
      <c r="F14919" s="23">
        <v>60</v>
      </c>
      <c r="G14919" s="23">
        <v>0</v>
      </c>
      <c r="H14919" s="25">
        <v>21.230417249999999</v>
      </c>
    </row>
    <row r="14920" spans="1:8">
      <c r="A14920" s="23">
        <v>14917</v>
      </c>
      <c r="B14920" s="23">
        <v>2500</v>
      </c>
      <c r="C14920" s="23">
        <v>0.7</v>
      </c>
      <c r="D14920" s="23">
        <v>500</v>
      </c>
      <c r="E14920" s="23">
        <v>20</v>
      </c>
      <c r="F14920" s="23">
        <v>60</v>
      </c>
      <c r="G14920" s="23">
        <v>5</v>
      </c>
      <c r="H14920" s="25">
        <v>18.56271744</v>
      </c>
    </row>
    <row r="14921" spans="1:8">
      <c r="A14921" s="23">
        <v>14918</v>
      </c>
      <c r="B14921" s="23">
        <v>2500</v>
      </c>
      <c r="C14921" s="23">
        <v>0.7</v>
      </c>
      <c r="D14921" s="23">
        <v>500</v>
      </c>
      <c r="E14921" s="23">
        <v>20</v>
      </c>
      <c r="F14921" s="23">
        <v>60</v>
      </c>
      <c r="G14921" s="23">
        <v>10</v>
      </c>
      <c r="H14921" s="25">
        <v>17.524251939999999</v>
      </c>
    </row>
    <row r="14922" spans="1:8">
      <c r="A14922" s="23">
        <v>14919</v>
      </c>
      <c r="B14922" s="23">
        <v>2500</v>
      </c>
      <c r="C14922" s="23">
        <v>0.7</v>
      </c>
      <c r="D14922" s="23">
        <v>500</v>
      </c>
      <c r="E14922" s="23">
        <v>20</v>
      </c>
      <c r="F14922" s="23">
        <v>60</v>
      </c>
      <c r="G14922" s="23">
        <v>40</v>
      </c>
      <c r="H14922" s="25">
        <v>15.36112595</v>
      </c>
    </row>
    <row r="14923" spans="1:8">
      <c r="A14923" s="23">
        <v>14920</v>
      </c>
      <c r="B14923" s="23">
        <v>2500</v>
      </c>
      <c r="C14923" s="23">
        <v>0.7</v>
      </c>
      <c r="D14923" s="23">
        <v>500</v>
      </c>
      <c r="E14923" s="23">
        <v>20</v>
      </c>
      <c r="F14923" s="23">
        <v>60</v>
      </c>
      <c r="G14923" s="23">
        <v>70</v>
      </c>
      <c r="H14923" s="25">
        <v>14.005428309999999</v>
      </c>
    </row>
    <row r="14924" spans="1:8">
      <c r="A14924" s="23">
        <v>14921</v>
      </c>
      <c r="B14924" s="23">
        <v>2500</v>
      </c>
      <c r="C14924" s="23">
        <v>0.7</v>
      </c>
      <c r="D14924" s="23">
        <v>500</v>
      </c>
      <c r="E14924" s="23">
        <v>20</v>
      </c>
      <c r="F14924" s="23">
        <v>60</v>
      </c>
      <c r="G14924" s="23">
        <v>100</v>
      </c>
      <c r="H14924" s="25">
        <v>12.96769714</v>
      </c>
    </row>
    <row r="14925" spans="1:8">
      <c r="A14925" s="23">
        <v>14922</v>
      </c>
      <c r="B14925" s="23">
        <v>2500</v>
      </c>
      <c r="C14925" s="23">
        <v>0.7</v>
      </c>
      <c r="D14925" s="23">
        <v>500</v>
      </c>
      <c r="E14925" s="23">
        <v>50</v>
      </c>
      <c r="F14925" s="23">
        <v>0</v>
      </c>
      <c r="G14925" s="23">
        <v>0</v>
      </c>
      <c r="H14925" s="25">
        <v>29.59879875</v>
      </c>
    </row>
    <row r="14926" spans="1:8">
      <c r="A14926" s="23">
        <v>14923</v>
      </c>
      <c r="B14926" s="23">
        <v>2500</v>
      </c>
      <c r="C14926" s="23">
        <v>0.7</v>
      </c>
      <c r="D14926" s="23">
        <v>500</v>
      </c>
      <c r="E14926" s="23">
        <v>50</v>
      </c>
      <c r="F14926" s="23">
        <v>0</v>
      </c>
      <c r="G14926" s="23">
        <v>5</v>
      </c>
      <c r="H14926" s="25">
        <v>26.847543720000001</v>
      </c>
    </row>
    <row r="14927" spans="1:8">
      <c r="A14927" s="23">
        <v>14924</v>
      </c>
      <c r="B14927" s="23">
        <v>2500</v>
      </c>
      <c r="C14927" s="23">
        <v>0.7</v>
      </c>
      <c r="D14927" s="23">
        <v>500</v>
      </c>
      <c r="E14927" s="23">
        <v>50</v>
      </c>
      <c r="F14927" s="23">
        <v>0</v>
      </c>
      <c r="G14927" s="23">
        <v>10</v>
      </c>
      <c r="H14927" s="25">
        <v>25.41654205</v>
      </c>
    </row>
    <row r="14928" spans="1:8">
      <c r="A14928" s="23">
        <v>14925</v>
      </c>
      <c r="B14928" s="23">
        <v>2500</v>
      </c>
      <c r="C14928" s="23">
        <v>0.7</v>
      </c>
      <c r="D14928" s="23">
        <v>500</v>
      </c>
      <c r="E14928" s="23">
        <v>50</v>
      </c>
      <c r="F14928" s="23">
        <v>0</v>
      </c>
      <c r="G14928" s="23">
        <v>40</v>
      </c>
      <c r="H14928" s="25">
        <v>22.27313805</v>
      </c>
    </row>
    <row r="14929" spans="1:8">
      <c r="A14929" s="23">
        <v>14926</v>
      </c>
      <c r="B14929" s="23">
        <v>2500</v>
      </c>
      <c r="C14929" s="23">
        <v>0.7</v>
      </c>
      <c r="D14929" s="23">
        <v>500</v>
      </c>
      <c r="E14929" s="23">
        <v>50</v>
      </c>
      <c r="F14929" s="23">
        <v>0</v>
      </c>
      <c r="G14929" s="23">
        <v>70</v>
      </c>
      <c r="H14929" s="25">
        <v>20.430501939999999</v>
      </c>
    </row>
    <row r="14930" spans="1:8">
      <c r="A14930" s="23">
        <v>14927</v>
      </c>
      <c r="B14930" s="23">
        <v>2500</v>
      </c>
      <c r="C14930" s="23">
        <v>0.7</v>
      </c>
      <c r="D14930" s="23">
        <v>500</v>
      </c>
      <c r="E14930" s="23">
        <v>50</v>
      </c>
      <c r="F14930" s="23">
        <v>0</v>
      </c>
      <c r="G14930" s="23">
        <v>100</v>
      </c>
      <c r="H14930" s="25">
        <v>18.964706419999999</v>
      </c>
    </row>
    <row r="14931" spans="1:8">
      <c r="A14931" s="23">
        <v>14928</v>
      </c>
      <c r="B14931" s="23">
        <v>2500</v>
      </c>
      <c r="C14931" s="23">
        <v>0.7</v>
      </c>
      <c r="D14931" s="23">
        <v>500</v>
      </c>
      <c r="E14931" s="23">
        <v>50</v>
      </c>
      <c r="F14931" s="23">
        <v>30</v>
      </c>
      <c r="G14931" s="23">
        <v>0</v>
      </c>
      <c r="H14931" s="25">
        <v>27.680332180000001</v>
      </c>
    </row>
    <row r="14932" spans="1:8">
      <c r="A14932" s="23">
        <v>14929</v>
      </c>
      <c r="B14932" s="23">
        <v>2500</v>
      </c>
      <c r="C14932" s="23">
        <v>0.7</v>
      </c>
      <c r="D14932" s="23">
        <v>500</v>
      </c>
      <c r="E14932" s="23">
        <v>50</v>
      </c>
      <c r="F14932" s="23">
        <v>30</v>
      </c>
      <c r="G14932" s="23">
        <v>5</v>
      </c>
      <c r="H14932" s="25">
        <v>25.026445389999999</v>
      </c>
    </row>
    <row r="14933" spans="1:8">
      <c r="A14933" s="23">
        <v>14930</v>
      </c>
      <c r="B14933" s="23">
        <v>2500</v>
      </c>
      <c r="C14933" s="23">
        <v>0.7</v>
      </c>
      <c r="D14933" s="23">
        <v>500</v>
      </c>
      <c r="E14933" s="23">
        <v>50</v>
      </c>
      <c r="F14933" s="23">
        <v>30</v>
      </c>
      <c r="G14933" s="23">
        <v>10</v>
      </c>
      <c r="H14933" s="25">
        <v>23.693656919999999</v>
      </c>
    </row>
    <row r="14934" spans="1:8">
      <c r="A14934" s="23">
        <v>14931</v>
      </c>
      <c r="B14934" s="23">
        <v>2500</v>
      </c>
      <c r="C14934" s="23">
        <v>0.7</v>
      </c>
      <c r="D14934" s="23">
        <v>500</v>
      </c>
      <c r="E14934" s="23">
        <v>50</v>
      </c>
      <c r="F14934" s="23">
        <v>30</v>
      </c>
      <c r="G14934" s="23">
        <v>40</v>
      </c>
      <c r="H14934" s="25">
        <v>20.685317990000001</v>
      </c>
    </row>
    <row r="14935" spans="1:8">
      <c r="A14935" s="23">
        <v>14932</v>
      </c>
      <c r="B14935" s="23">
        <v>2500</v>
      </c>
      <c r="C14935" s="23">
        <v>0.7</v>
      </c>
      <c r="D14935" s="23">
        <v>500</v>
      </c>
      <c r="E14935" s="23">
        <v>50</v>
      </c>
      <c r="F14935" s="23">
        <v>30</v>
      </c>
      <c r="G14935" s="23">
        <v>70</v>
      </c>
      <c r="H14935" s="25">
        <v>18.983715060000002</v>
      </c>
    </row>
    <row r="14936" spans="1:8">
      <c r="A14936" s="23">
        <v>14933</v>
      </c>
      <c r="B14936" s="23">
        <v>2500</v>
      </c>
      <c r="C14936" s="23">
        <v>0.7</v>
      </c>
      <c r="D14936" s="23">
        <v>500</v>
      </c>
      <c r="E14936" s="23">
        <v>50</v>
      </c>
      <c r="F14936" s="23">
        <v>30</v>
      </c>
      <c r="G14936" s="23">
        <v>100</v>
      </c>
      <c r="H14936" s="25">
        <v>17.637596129999999</v>
      </c>
    </row>
    <row r="14937" spans="1:8">
      <c r="A14937" s="23">
        <v>14934</v>
      </c>
      <c r="B14937" s="23">
        <v>2500</v>
      </c>
      <c r="C14937" s="23">
        <v>0.7</v>
      </c>
      <c r="D14937" s="23">
        <v>500</v>
      </c>
      <c r="E14937" s="23">
        <v>50</v>
      </c>
      <c r="F14937" s="23">
        <v>60</v>
      </c>
      <c r="G14937" s="23">
        <v>0</v>
      </c>
      <c r="H14937" s="25">
        <v>21.413873670000001</v>
      </c>
    </row>
    <row r="14938" spans="1:8">
      <c r="A14938" s="23">
        <v>14935</v>
      </c>
      <c r="B14938" s="23">
        <v>2500</v>
      </c>
      <c r="C14938" s="23">
        <v>0.7</v>
      </c>
      <c r="D14938" s="23">
        <v>500</v>
      </c>
      <c r="E14938" s="23">
        <v>50</v>
      </c>
      <c r="F14938" s="23">
        <v>60</v>
      </c>
      <c r="G14938" s="23">
        <v>5</v>
      </c>
      <c r="H14938" s="25">
        <v>18.710983280000001</v>
      </c>
    </row>
    <row r="14939" spans="1:8">
      <c r="A14939" s="23">
        <v>14936</v>
      </c>
      <c r="B14939" s="23">
        <v>2500</v>
      </c>
      <c r="C14939" s="23">
        <v>0.7</v>
      </c>
      <c r="D14939" s="23">
        <v>500</v>
      </c>
      <c r="E14939" s="23">
        <v>50</v>
      </c>
      <c r="F14939" s="23">
        <v>60</v>
      </c>
      <c r="G14939" s="23">
        <v>10</v>
      </c>
      <c r="H14939" s="25">
        <v>17.657430649999998</v>
      </c>
    </row>
    <row r="14940" spans="1:8">
      <c r="A14940" s="23">
        <v>14937</v>
      </c>
      <c r="B14940" s="23">
        <v>2500</v>
      </c>
      <c r="C14940" s="23">
        <v>0.7</v>
      </c>
      <c r="D14940" s="23">
        <v>500</v>
      </c>
      <c r="E14940" s="23">
        <v>50</v>
      </c>
      <c r="F14940" s="23">
        <v>60</v>
      </c>
      <c r="G14940" s="23">
        <v>40</v>
      </c>
      <c r="H14940" s="25">
        <v>15.478157039999999</v>
      </c>
    </row>
    <row r="14941" spans="1:8">
      <c r="A14941" s="23">
        <v>14938</v>
      </c>
      <c r="B14941" s="23">
        <v>2500</v>
      </c>
      <c r="C14941" s="23">
        <v>0.7</v>
      </c>
      <c r="D14941" s="23">
        <v>500</v>
      </c>
      <c r="E14941" s="23">
        <v>50</v>
      </c>
      <c r="F14941" s="23">
        <v>60</v>
      </c>
      <c r="G14941" s="23">
        <v>70</v>
      </c>
      <c r="H14941" s="25">
        <v>14.100181579999999</v>
      </c>
    </row>
    <row r="14942" spans="1:8">
      <c r="A14942" s="23">
        <v>14939</v>
      </c>
      <c r="B14942" s="23">
        <v>2500</v>
      </c>
      <c r="C14942" s="23">
        <v>0.7</v>
      </c>
      <c r="D14942" s="23">
        <v>500</v>
      </c>
      <c r="E14942" s="23">
        <v>50</v>
      </c>
      <c r="F14942" s="23">
        <v>60</v>
      </c>
      <c r="G14942" s="23">
        <v>100</v>
      </c>
      <c r="H14942" s="25">
        <v>13.04678726</v>
      </c>
    </row>
    <row r="14943" spans="1:8">
      <c r="A14943" s="23">
        <v>14940</v>
      </c>
      <c r="B14943" s="23">
        <v>2500</v>
      </c>
      <c r="C14943" s="23">
        <v>0.7</v>
      </c>
      <c r="D14943" s="23">
        <v>1000</v>
      </c>
      <c r="E14943" s="23">
        <v>1</v>
      </c>
      <c r="F14943" s="23">
        <v>0</v>
      </c>
      <c r="G14943" s="23">
        <v>0</v>
      </c>
      <c r="H14943" s="25">
        <v>21.410224920000001</v>
      </c>
    </row>
    <row r="14944" spans="1:8">
      <c r="A14944" s="23">
        <v>14941</v>
      </c>
      <c r="B14944" s="23">
        <v>2500</v>
      </c>
      <c r="C14944" s="23">
        <v>0.7</v>
      </c>
      <c r="D14944" s="23">
        <v>1000</v>
      </c>
      <c r="E14944" s="23">
        <v>1</v>
      </c>
      <c r="F14944" s="23">
        <v>0</v>
      </c>
      <c r="G14944" s="23">
        <v>5</v>
      </c>
      <c r="H14944" s="25">
        <v>19.92736244</v>
      </c>
    </row>
    <row r="14945" spans="1:8">
      <c r="A14945" s="23">
        <v>14942</v>
      </c>
      <c r="B14945" s="23">
        <v>2500</v>
      </c>
      <c r="C14945" s="23">
        <v>0.7</v>
      </c>
      <c r="D14945" s="23">
        <v>1000</v>
      </c>
      <c r="E14945" s="23">
        <v>1</v>
      </c>
      <c r="F14945" s="23">
        <v>0</v>
      </c>
      <c r="G14945" s="23">
        <v>10</v>
      </c>
      <c r="H14945" s="25">
        <v>19.17713165</v>
      </c>
    </row>
    <row r="14946" spans="1:8">
      <c r="A14946" s="23">
        <v>14943</v>
      </c>
      <c r="B14946" s="23">
        <v>2500</v>
      </c>
      <c r="C14946" s="23">
        <v>0.7</v>
      </c>
      <c r="D14946" s="23">
        <v>1000</v>
      </c>
      <c r="E14946" s="23">
        <v>1</v>
      </c>
      <c r="F14946" s="23">
        <v>0</v>
      </c>
      <c r="G14946" s="23">
        <v>40</v>
      </c>
      <c r="H14946" s="25">
        <v>17.535497670000002</v>
      </c>
    </row>
    <row r="14947" spans="1:8">
      <c r="A14947" s="23">
        <v>14944</v>
      </c>
      <c r="B14947" s="23">
        <v>2500</v>
      </c>
      <c r="C14947" s="23">
        <v>0.7</v>
      </c>
      <c r="D14947" s="23">
        <v>1000</v>
      </c>
      <c r="E14947" s="23">
        <v>1</v>
      </c>
      <c r="F14947" s="23">
        <v>0</v>
      </c>
      <c r="G14947" s="23">
        <v>70</v>
      </c>
      <c r="H14947" s="25">
        <v>16.494518280000001</v>
      </c>
    </row>
    <row r="14948" spans="1:8">
      <c r="A14948" s="23">
        <v>14945</v>
      </c>
      <c r="B14948" s="23">
        <v>2500</v>
      </c>
      <c r="C14948" s="23">
        <v>0.7</v>
      </c>
      <c r="D14948" s="23">
        <v>1000</v>
      </c>
      <c r="E14948" s="23">
        <v>1</v>
      </c>
      <c r="F14948" s="23">
        <v>0</v>
      </c>
      <c r="G14948" s="23">
        <v>100</v>
      </c>
      <c r="H14948" s="25">
        <v>15.630863189999999</v>
      </c>
    </row>
    <row r="14949" spans="1:8">
      <c r="A14949" s="23">
        <v>14946</v>
      </c>
      <c r="B14949" s="23">
        <v>2500</v>
      </c>
      <c r="C14949" s="23">
        <v>0.7</v>
      </c>
      <c r="D14949" s="23">
        <v>1000</v>
      </c>
      <c r="E14949" s="23">
        <v>1</v>
      </c>
      <c r="F14949" s="23">
        <v>30</v>
      </c>
      <c r="G14949" s="23">
        <v>0</v>
      </c>
      <c r="H14949" s="25">
        <v>20.542781829999999</v>
      </c>
    </row>
    <row r="14950" spans="1:8">
      <c r="A14950" s="23">
        <v>14947</v>
      </c>
      <c r="B14950" s="23">
        <v>2500</v>
      </c>
      <c r="C14950" s="23">
        <v>0.7</v>
      </c>
      <c r="D14950" s="23">
        <v>1000</v>
      </c>
      <c r="E14950" s="23">
        <v>1</v>
      </c>
      <c r="F14950" s="23">
        <v>30</v>
      </c>
      <c r="G14950" s="23">
        <v>5</v>
      </c>
      <c r="H14950" s="25">
        <v>19.027147289999998</v>
      </c>
    </row>
    <row r="14951" spans="1:8">
      <c r="A14951" s="23">
        <v>14948</v>
      </c>
      <c r="B14951" s="23">
        <v>2500</v>
      </c>
      <c r="C14951" s="23">
        <v>0.7</v>
      </c>
      <c r="D14951" s="23">
        <v>1000</v>
      </c>
      <c r="E14951" s="23">
        <v>1</v>
      </c>
      <c r="F14951" s="23">
        <v>30</v>
      </c>
      <c r="G14951" s="23">
        <v>10</v>
      </c>
      <c r="H14951" s="25">
        <v>18.255264279999999</v>
      </c>
    </row>
    <row r="14952" spans="1:8">
      <c r="A14952" s="23">
        <v>14949</v>
      </c>
      <c r="B14952" s="23">
        <v>2500</v>
      </c>
      <c r="C14952" s="23">
        <v>0.7</v>
      </c>
      <c r="D14952" s="23">
        <v>1000</v>
      </c>
      <c r="E14952" s="23">
        <v>1</v>
      </c>
      <c r="F14952" s="23">
        <v>30</v>
      </c>
      <c r="G14952" s="23">
        <v>40</v>
      </c>
      <c r="H14952" s="25">
        <v>16.61854744</v>
      </c>
    </row>
    <row r="14953" spans="1:8">
      <c r="A14953" s="23">
        <v>14950</v>
      </c>
      <c r="B14953" s="23">
        <v>2500</v>
      </c>
      <c r="C14953" s="23">
        <v>0.7</v>
      </c>
      <c r="D14953" s="23">
        <v>1000</v>
      </c>
      <c r="E14953" s="23">
        <v>1</v>
      </c>
      <c r="F14953" s="23">
        <v>30</v>
      </c>
      <c r="G14953" s="23">
        <v>70</v>
      </c>
      <c r="H14953" s="25">
        <v>15.61155224</v>
      </c>
    </row>
    <row r="14954" spans="1:8">
      <c r="A14954" s="23">
        <v>14951</v>
      </c>
      <c r="B14954" s="23">
        <v>2500</v>
      </c>
      <c r="C14954" s="23">
        <v>0.7</v>
      </c>
      <c r="D14954" s="23">
        <v>1000</v>
      </c>
      <c r="E14954" s="23">
        <v>1</v>
      </c>
      <c r="F14954" s="23">
        <v>30</v>
      </c>
      <c r="G14954" s="23">
        <v>100</v>
      </c>
      <c r="H14954" s="25">
        <v>14.74449635</v>
      </c>
    </row>
    <row r="14955" spans="1:8">
      <c r="A14955" s="23">
        <v>14952</v>
      </c>
      <c r="B14955" s="23">
        <v>2500</v>
      </c>
      <c r="C14955" s="23">
        <v>0.7</v>
      </c>
      <c r="D14955" s="23">
        <v>1000</v>
      </c>
      <c r="E14955" s="23">
        <v>1</v>
      </c>
      <c r="F14955" s="23">
        <v>60</v>
      </c>
      <c r="G14955" s="23">
        <v>0</v>
      </c>
      <c r="H14955" s="25">
        <v>17.267875669999999</v>
      </c>
    </row>
    <row r="14956" spans="1:8">
      <c r="A14956" s="23">
        <v>14953</v>
      </c>
      <c r="B14956" s="23">
        <v>2500</v>
      </c>
      <c r="C14956" s="23">
        <v>0.7</v>
      </c>
      <c r="D14956" s="23">
        <v>1000</v>
      </c>
      <c r="E14956" s="23">
        <v>1</v>
      </c>
      <c r="F14956" s="23">
        <v>60</v>
      </c>
      <c r="G14956" s="23">
        <v>5</v>
      </c>
      <c r="H14956" s="25">
        <v>15.40280533</v>
      </c>
    </row>
    <row r="14957" spans="1:8">
      <c r="A14957" s="23">
        <v>14954</v>
      </c>
      <c r="B14957" s="23">
        <v>2500</v>
      </c>
      <c r="C14957" s="23">
        <v>0.7</v>
      </c>
      <c r="D14957" s="23">
        <v>1000</v>
      </c>
      <c r="E14957" s="23">
        <v>1</v>
      </c>
      <c r="F14957" s="23">
        <v>60</v>
      </c>
      <c r="G14957" s="23">
        <v>10</v>
      </c>
      <c r="H14957" s="25">
        <v>14.65714359</v>
      </c>
    </row>
    <row r="14958" spans="1:8">
      <c r="A14958" s="23">
        <v>14955</v>
      </c>
      <c r="B14958" s="23">
        <v>2500</v>
      </c>
      <c r="C14958" s="23">
        <v>0.7</v>
      </c>
      <c r="D14958" s="23">
        <v>1000</v>
      </c>
      <c r="E14958" s="23">
        <v>1</v>
      </c>
      <c r="F14958" s="23">
        <v>60</v>
      </c>
      <c r="G14958" s="23">
        <v>40</v>
      </c>
      <c r="H14958" s="25">
        <v>13.199888229999999</v>
      </c>
    </row>
    <row r="14959" spans="1:8">
      <c r="A14959" s="23">
        <v>14956</v>
      </c>
      <c r="B14959" s="23">
        <v>2500</v>
      </c>
      <c r="C14959" s="23">
        <v>0.7</v>
      </c>
      <c r="D14959" s="23">
        <v>1000</v>
      </c>
      <c r="E14959" s="23">
        <v>1</v>
      </c>
      <c r="F14959" s="23">
        <v>60</v>
      </c>
      <c r="G14959" s="23">
        <v>70</v>
      </c>
      <c r="H14959" s="25">
        <v>12.31408119</v>
      </c>
    </row>
    <row r="14960" spans="1:8">
      <c r="A14960" s="23">
        <v>14957</v>
      </c>
      <c r="B14960" s="23">
        <v>2500</v>
      </c>
      <c r="C14960" s="23">
        <v>0.7</v>
      </c>
      <c r="D14960" s="23">
        <v>1000</v>
      </c>
      <c r="E14960" s="23">
        <v>1</v>
      </c>
      <c r="F14960" s="23">
        <v>60</v>
      </c>
      <c r="G14960" s="23">
        <v>100</v>
      </c>
      <c r="H14960" s="25">
        <v>11.616447450000001</v>
      </c>
    </row>
    <row r="14961" spans="1:8">
      <c r="A14961" s="23">
        <v>14958</v>
      </c>
      <c r="B14961" s="23">
        <v>2500</v>
      </c>
      <c r="C14961" s="23">
        <v>0.7</v>
      </c>
      <c r="D14961" s="23">
        <v>1000</v>
      </c>
      <c r="E14961" s="23">
        <v>5</v>
      </c>
      <c r="F14961" s="23">
        <v>0</v>
      </c>
      <c r="G14961" s="23">
        <v>0</v>
      </c>
      <c r="H14961" s="25">
        <v>28.505363460000002</v>
      </c>
    </row>
    <row r="14962" spans="1:8">
      <c r="A14962" s="23">
        <v>14959</v>
      </c>
      <c r="B14962" s="23">
        <v>2500</v>
      </c>
      <c r="C14962" s="23">
        <v>0.7</v>
      </c>
      <c r="D14962" s="23">
        <v>1000</v>
      </c>
      <c r="E14962" s="23">
        <v>5</v>
      </c>
      <c r="F14962" s="23">
        <v>0</v>
      </c>
      <c r="G14962" s="23">
        <v>5</v>
      </c>
      <c r="H14962" s="25">
        <v>25.935779570000001</v>
      </c>
    </row>
    <row r="14963" spans="1:8">
      <c r="A14963" s="23">
        <v>14960</v>
      </c>
      <c r="B14963" s="23">
        <v>2500</v>
      </c>
      <c r="C14963" s="23">
        <v>0.7</v>
      </c>
      <c r="D14963" s="23">
        <v>1000</v>
      </c>
      <c r="E14963" s="23">
        <v>5</v>
      </c>
      <c r="F14963" s="23">
        <v>0</v>
      </c>
      <c r="G14963" s="23">
        <v>10</v>
      </c>
      <c r="H14963" s="25">
        <v>24.604537959999998</v>
      </c>
    </row>
    <row r="14964" spans="1:8">
      <c r="A14964" s="23">
        <v>14961</v>
      </c>
      <c r="B14964" s="23">
        <v>2500</v>
      </c>
      <c r="C14964" s="23">
        <v>0.7</v>
      </c>
      <c r="D14964" s="23">
        <v>1000</v>
      </c>
      <c r="E14964" s="23">
        <v>5</v>
      </c>
      <c r="F14964" s="23">
        <v>0</v>
      </c>
      <c r="G14964" s="23">
        <v>40</v>
      </c>
      <c r="H14964" s="25">
        <v>21.630792620000001</v>
      </c>
    </row>
    <row r="14965" spans="1:8">
      <c r="A14965" s="23">
        <v>14962</v>
      </c>
      <c r="B14965" s="23">
        <v>2500</v>
      </c>
      <c r="C14965" s="23">
        <v>0.7</v>
      </c>
      <c r="D14965" s="23">
        <v>1000</v>
      </c>
      <c r="E14965" s="23">
        <v>5</v>
      </c>
      <c r="F14965" s="23">
        <v>0</v>
      </c>
      <c r="G14965" s="23">
        <v>70</v>
      </c>
      <c r="H14965" s="25">
        <v>19.903392790000002</v>
      </c>
    </row>
    <row r="14966" spans="1:8">
      <c r="A14966" s="23">
        <v>14963</v>
      </c>
      <c r="B14966" s="23">
        <v>2500</v>
      </c>
      <c r="C14966" s="23">
        <v>0.7</v>
      </c>
      <c r="D14966" s="23">
        <v>1000</v>
      </c>
      <c r="E14966" s="23">
        <v>5</v>
      </c>
      <c r="F14966" s="23">
        <v>0</v>
      </c>
      <c r="G14966" s="23">
        <v>100</v>
      </c>
      <c r="H14966" s="25">
        <v>18.52326965</v>
      </c>
    </row>
    <row r="14967" spans="1:8">
      <c r="A14967" s="23">
        <v>14964</v>
      </c>
      <c r="B14967" s="23">
        <v>2500</v>
      </c>
      <c r="C14967" s="23">
        <v>0.7</v>
      </c>
      <c r="D14967" s="23">
        <v>1000</v>
      </c>
      <c r="E14967" s="23">
        <v>5</v>
      </c>
      <c r="F14967" s="23">
        <v>30</v>
      </c>
      <c r="G14967" s="23">
        <v>0</v>
      </c>
      <c r="H14967" s="25">
        <v>26.744415279999998</v>
      </c>
    </row>
    <row r="14968" spans="1:8">
      <c r="A14968" s="23">
        <v>14965</v>
      </c>
      <c r="B14968" s="23">
        <v>2500</v>
      </c>
      <c r="C14968" s="23">
        <v>0.7</v>
      </c>
      <c r="D14968" s="23">
        <v>1000</v>
      </c>
      <c r="E14968" s="23">
        <v>5</v>
      </c>
      <c r="F14968" s="23">
        <v>30</v>
      </c>
      <c r="G14968" s="23">
        <v>5</v>
      </c>
      <c r="H14968" s="25">
        <v>24.25559998</v>
      </c>
    </row>
    <row r="14969" spans="1:8">
      <c r="A14969" s="23">
        <v>14966</v>
      </c>
      <c r="B14969" s="23">
        <v>2500</v>
      </c>
      <c r="C14969" s="23">
        <v>0.7</v>
      </c>
      <c r="D14969" s="23">
        <v>1000</v>
      </c>
      <c r="E14969" s="23">
        <v>5</v>
      </c>
      <c r="F14969" s="23">
        <v>30</v>
      </c>
      <c r="G14969" s="23">
        <v>10</v>
      </c>
      <c r="H14969" s="25">
        <v>22.95331955</v>
      </c>
    </row>
    <row r="14970" spans="1:8">
      <c r="A14970" s="23">
        <v>14967</v>
      </c>
      <c r="B14970" s="23">
        <v>2500</v>
      </c>
      <c r="C14970" s="23">
        <v>0.7</v>
      </c>
      <c r="D14970" s="23">
        <v>1000</v>
      </c>
      <c r="E14970" s="23">
        <v>5</v>
      </c>
      <c r="F14970" s="23">
        <v>30</v>
      </c>
      <c r="G14970" s="23">
        <v>40</v>
      </c>
      <c r="H14970" s="25">
        <v>20.138851169999999</v>
      </c>
    </row>
    <row r="14971" spans="1:8">
      <c r="A14971" s="23">
        <v>14968</v>
      </c>
      <c r="B14971" s="23">
        <v>2500</v>
      </c>
      <c r="C14971" s="23">
        <v>0.7</v>
      </c>
      <c r="D14971" s="23">
        <v>1000</v>
      </c>
      <c r="E14971" s="23">
        <v>5</v>
      </c>
      <c r="F14971" s="23">
        <v>30</v>
      </c>
      <c r="G14971" s="23">
        <v>70</v>
      </c>
      <c r="H14971" s="25">
        <v>18.536079409999999</v>
      </c>
    </row>
    <row r="14972" spans="1:8">
      <c r="A14972" s="23">
        <v>14969</v>
      </c>
      <c r="B14972" s="23">
        <v>2500</v>
      </c>
      <c r="C14972" s="23">
        <v>0.7</v>
      </c>
      <c r="D14972" s="23">
        <v>1000</v>
      </c>
      <c r="E14972" s="23">
        <v>5</v>
      </c>
      <c r="F14972" s="23">
        <v>30</v>
      </c>
      <c r="G14972" s="23">
        <v>100</v>
      </c>
      <c r="H14972" s="25">
        <v>17.263130189999998</v>
      </c>
    </row>
    <row r="14973" spans="1:8">
      <c r="A14973" s="23">
        <v>14970</v>
      </c>
      <c r="B14973" s="23">
        <v>2500</v>
      </c>
      <c r="C14973" s="23">
        <v>0.7</v>
      </c>
      <c r="D14973" s="23">
        <v>1000</v>
      </c>
      <c r="E14973" s="23">
        <v>5</v>
      </c>
      <c r="F14973" s="23">
        <v>60</v>
      </c>
      <c r="G14973" s="23">
        <v>0</v>
      </c>
      <c r="H14973" s="25">
        <v>20.864408489999999</v>
      </c>
    </row>
    <row r="14974" spans="1:8">
      <c r="A14974" s="23">
        <v>14971</v>
      </c>
      <c r="B14974" s="23">
        <v>2500</v>
      </c>
      <c r="C14974" s="23">
        <v>0.7</v>
      </c>
      <c r="D14974" s="23">
        <v>1000</v>
      </c>
      <c r="E14974" s="23">
        <v>5</v>
      </c>
      <c r="F14974" s="23">
        <v>60</v>
      </c>
      <c r="G14974" s="23">
        <v>5</v>
      </c>
      <c r="H14974" s="25">
        <v>18.272628780000002</v>
      </c>
    </row>
    <row r="14975" spans="1:8">
      <c r="A14975" s="23">
        <v>14972</v>
      </c>
      <c r="B14975" s="23">
        <v>2500</v>
      </c>
      <c r="C14975" s="23">
        <v>0.7</v>
      </c>
      <c r="D14975" s="23">
        <v>1000</v>
      </c>
      <c r="E14975" s="23">
        <v>5</v>
      </c>
      <c r="F14975" s="23">
        <v>60</v>
      </c>
      <c r="G14975" s="23">
        <v>10</v>
      </c>
      <c r="H14975" s="25">
        <v>17.266067509999999</v>
      </c>
    </row>
    <row r="14976" spans="1:8">
      <c r="A14976" s="23">
        <v>14973</v>
      </c>
      <c r="B14976" s="23">
        <v>2500</v>
      </c>
      <c r="C14976" s="23">
        <v>0.7</v>
      </c>
      <c r="D14976" s="23">
        <v>1000</v>
      </c>
      <c r="E14976" s="23">
        <v>5</v>
      </c>
      <c r="F14976" s="23">
        <v>60</v>
      </c>
      <c r="G14976" s="23">
        <v>40</v>
      </c>
      <c r="H14976" s="25">
        <v>15.138516429999999</v>
      </c>
    </row>
    <row r="14977" spans="1:8">
      <c r="A14977" s="23">
        <v>14974</v>
      </c>
      <c r="B14977" s="23">
        <v>2500</v>
      </c>
      <c r="C14977" s="23">
        <v>0.7</v>
      </c>
      <c r="D14977" s="23">
        <v>1000</v>
      </c>
      <c r="E14977" s="23">
        <v>5</v>
      </c>
      <c r="F14977" s="23">
        <v>60</v>
      </c>
      <c r="G14977" s="23">
        <v>70</v>
      </c>
      <c r="H14977" s="25">
        <v>13.826011660000001</v>
      </c>
    </row>
    <row r="14978" spans="1:8">
      <c r="A14978" s="23">
        <v>14975</v>
      </c>
      <c r="B14978" s="23">
        <v>2500</v>
      </c>
      <c r="C14978" s="23">
        <v>0.7</v>
      </c>
      <c r="D14978" s="23">
        <v>1000</v>
      </c>
      <c r="E14978" s="23">
        <v>5</v>
      </c>
      <c r="F14978" s="23">
        <v>60</v>
      </c>
      <c r="G14978" s="23">
        <v>100</v>
      </c>
      <c r="H14978" s="25">
        <v>12.81861877</v>
      </c>
    </row>
    <row r="14979" spans="1:8">
      <c r="A14979" s="23">
        <v>14976</v>
      </c>
      <c r="B14979" s="23">
        <v>2500</v>
      </c>
      <c r="C14979" s="23">
        <v>0.7</v>
      </c>
      <c r="D14979" s="23">
        <v>1000</v>
      </c>
      <c r="E14979" s="23">
        <v>10</v>
      </c>
      <c r="F14979" s="23">
        <v>0</v>
      </c>
      <c r="G14979" s="23">
        <v>0</v>
      </c>
      <c r="H14979" s="25">
        <v>29.217033390000001</v>
      </c>
    </row>
    <row r="14980" spans="1:8">
      <c r="A14980" s="23">
        <v>14977</v>
      </c>
      <c r="B14980" s="23">
        <v>2500</v>
      </c>
      <c r="C14980" s="23">
        <v>0.7</v>
      </c>
      <c r="D14980" s="23">
        <v>1000</v>
      </c>
      <c r="E14980" s="23">
        <v>10</v>
      </c>
      <c r="F14980" s="23">
        <v>0</v>
      </c>
      <c r="G14980" s="23">
        <v>5</v>
      </c>
      <c r="H14980" s="25">
        <v>26.527332309999998</v>
      </c>
    </row>
    <row r="14981" spans="1:8">
      <c r="A14981" s="23">
        <v>14978</v>
      </c>
      <c r="B14981" s="23">
        <v>2500</v>
      </c>
      <c r="C14981" s="23">
        <v>0.7</v>
      </c>
      <c r="D14981" s="23">
        <v>1000</v>
      </c>
      <c r="E14981" s="23">
        <v>10</v>
      </c>
      <c r="F14981" s="23">
        <v>0</v>
      </c>
      <c r="G14981" s="23">
        <v>10</v>
      </c>
      <c r="H14981" s="25">
        <v>25.13037872</v>
      </c>
    </row>
    <row r="14982" spans="1:8">
      <c r="A14982" s="23">
        <v>14979</v>
      </c>
      <c r="B14982" s="23">
        <v>2500</v>
      </c>
      <c r="C14982" s="23">
        <v>0.7</v>
      </c>
      <c r="D14982" s="23">
        <v>1000</v>
      </c>
      <c r="E14982" s="23">
        <v>10</v>
      </c>
      <c r="F14982" s="23">
        <v>0</v>
      </c>
      <c r="G14982" s="23">
        <v>40</v>
      </c>
      <c r="H14982" s="25">
        <v>22.045799259999999</v>
      </c>
    </row>
    <row r="14983" spans="1:8">
      <c r="A14983" s="23">
        <v>14980</v>
      </c>
      <c r="B14983" s="23">
        <v>2500</v>
      </c>
      <c r="C14983" s="23">
        <v>0.7</v>
      </c>
      <c r="D14983" s="23">
        <v>1000</v>
      </c>
      <c r="E14983" s="23">
        <v>10</v>
      </c>
      <c r="F14983" s="23">
        <v>0</v>
      </c>
      <c r="G14983" s="23">
        <v>70</v>
      </c>
      <c r="H14983" s="25">
        <v>20.243450169999999</v>
      </c>
    </row>
    <row r="14984" spans="1:8">
      <c r="A14984" s="23">
        <v>14981</v>
      </c>
      <c r="B14984" s="23">
        <v>2500</v>
      </c>
      <c r="C14984" s="23">
        <v>0.7</v>
      </c>
      <c r="D14984" s="23">
        <v>1000</v>
      </c>
      <c r="E14984" s="23">
        <v>10</v>
      </c>
      <c r="F14984" s="23">
        <v>0</v>
      </c>
      <c r="G14984" s="23">
        <v>100</v>
      </c>
      <c r="H14984" s="25">
        <v>18.807621000000001</v>
      </c>
    </row>
    <row r="14985" spans="1:8">
      <c r="A14985" s="23">
        <v>14982</v>
      </c>
      <c r="B14985" s="23">
        <v>2500</v>
      </c>
      <c r="C14985" s="23">
        <v>0.7</v>
      </c>
      <c r="D14985" s="23">
        <v>1000</v>
      </c>
      <c r="E14985" s="23">
        <v>10</v>
      </c>
      <c r="F14985" s="23">
        <v>30</v>
      </c>
      <c r="G14985" s="23">
        <v>0</v>
      </c>
      <c r="H14985" s="25">
        <v>27.352588650000001</v>
      </c>
    </row>
    <row r="14986" spans="1:8">
      <c r="A14986" s="23">
        <v>14983</v>
      </c>
      <c r="B14986" s="23">
        <v>2500</v>
      </c>
      <c r="C14986" s="23">
        <v>0.7</v>
      </c>
      <c r="D14986" s="23">
        <v>1000</v>
      </c>
      <c r="E14986" s="23">
        <v>10</v>
      </c>
      <c r="F14986" s="23">
        <v>30</v>
      </c>
      <c r="G14986" s="23">
        <v>5</v>
      </c>
      <c r="H14986" s="25">
        <v>24.754638669999999</v>
      </c>
    </row>
    <row r="14987" spans="1:8">
      <c r="A14987" s="23">
        <v>14984</v>
      </c>
      <c r="B14987" s="23">
        <v>2500</v>
      </c>
      <c r="C14987" s="23">
        <v>0.7</v>
      </c>
      <c r="D14987" s="23">
        <v>1000</v>
      </c>
      <c r="E14987" s="23">
        <v>10</v>
      </c>
      <c r="F14987" s="23">
        <v>30</v>
      </c>
      <c r="G14987" s="23">
        <v>10</v>
      </c>
      <c r="H14987" s="25">
        <v>23.432010649999999</v>
      </c>
    </row>
    <row r="14988" spans="1:8">
      <c r="A14988" s="23">
        <v>14985</v>
      </c>
      <c r="B14988" s="23">
        <v>2500</v>
      </c>
      <c r="C14988" s="23">
        <v>0.7</v>
      </c>
      <c r="D14988" s="23">
        <v>1000</v>
      </c>
      <c r="E14988" s="23">
        <v>10</v>
      </c>
      <c r="F14988" s="23">
        <v>30</v>
      </c>
      <c r="G14988" s="23">
        <v>40</v>
      </c>
      <c r="H14988" s="25">
        <v>20.491449360000001</v>
      </c>
    </row>
    <row r="14989" spans="1:8">
      <c r="A14989" s="23">
        <v>14986</v>
      </c>
      <c r="B14989" s="23">
        <v>2500</v>
      </c>
      <c r="C14989" s="23">
        <v>0.7</v>
      </c>
      <c r="D14989" s="23">
        <v>1000</v>
      </c>
      <c r="E14989" s="23">
        <v>10</v>
      </c>
      <c r="F14989" s="23">
        <v>30</v>
      </c>
      <c r="G14989" s="23">
        <v>70</v>
      </c>
      <c r="H14989" s="25">
        <v>18.824398039999998</v>
      </c>
    </row>
    <row r="14990" spans="1:8">
      <c r="A14990" s="23">
        <v>14987</v>
      </c>
      <c r="B14990" s="23">
        <v>2500</v>
      </c>
      <c r="C14990" s="23">
        <v>0.7</v>
      </c>
      <c r="D14990" s="23">
        <v>1000</v>
      </c>
      <c r="E14990" s="23">
        <v>10</v>
      </c>
      <c r="F14990" s="23">
        <v>30</v>
      </c>
      <c r="G14990" s="23">
        <v>100</v>
      </c>
      <c r="H14990" s="25">
        <v>17.503879550000001</v>
      </c>
    </row>
    <row r="14991" spans="1:8">
      <c r="A14991" s="23">
        <v>14988</v>
      </c>
      <c r="B14991" s="23">
        <v>2500</v>
      </c>
      <c r="C14991" s="23">
        <v>0.7</v>
      </c>
      <c r="D14991" s="23">
        <v>1000</v>
      </c>
      <c r="E14991" s="23">
        <v>10</v>
      </c>
      <c r="F14991" s="23">
        <v>60</v>
      </c>
      <c r="G14991" s="23">
        <v>0</v>
      </c>
      <c r="H14991" s="25">
        <v>21.219459530000002</v>
      </c>
    </row>
    <row r="14992" spans="1:8">
      <c r="A14992" s="23">
        <v>14989</v>
      </c>
      <c r="B14992" s="23">
        <v>2500</v>
      </c>
      <c r="C14992" s="23">
        <v>0.7</v>
      </c>
      <c r="D14992" s="23">
        <v>1000</v>
      </c>
      <c r="E14992" s="23">
        <v>10</v>
      </c>
      <c r="F14992" s="23">
        <v>60</v>
      </c>
      <c r="G14992" s="23">
        <v>5</v>
      </c>
      <c r="H14992" s="25">
        <v>18.55483246</v>
      </c>
    </row>
    <row r="14993" spans="1:8">
      <c r="A14993" s="23">
        <v>14990</v>
      </c>
      <c r="B14993" s="23">
        <v>2500</v>
      </c>
      <c r="C14993" s="23">
        <v>0.7</v>
      </c>
      <c r="D14993" s="23">
        <v>1000</v>
      </c>
      <c r="E14993" s="23">
        <v>10</v>
      </c>
      <c r="F14993" s="23">
        <v>60</v>
      </c>
      <c r="G14993" s="23">
        <v>10</v>
      </c>
      <c r="H14993" s="25">
        <v>17.517585749999999</v>
      </c>
    </row>
    <row r="14994" spans="1:8">
      <c r="A14994" s="23">
        <v>14991</v>
      </c>
      <c r="B14994" s="23">
        <v>2500</v>
      </c>
      <c r="C14994" s="23">
        <v>0.7</v>
      </c>
      <c r="D14994" s="23">
        <v>1000</v>
      </c>
      <c r="E14994" s="23">
        <v>10</v>
      </c>
      <c r="F14994" s="23">
        <v>60</v>
      </c>
      <c r="G14994" s="23">
        <v>40</v>
      </c>
      <c r="H14994" s="25">
        <v>15.356034279999999</v>
      </c>
    </row>
    <row r="14995" spans="1:8">
      <c r="A14995" s="23">
        <v>14992</v>
      </c>
      <c r="B14995" s="23">
        <v>2500</v>
      </c>
      <c r="C14995" s="23">
        <v>0.7</v>
      </c>
      <c r="D14995" s="23">
        <v>1000</v>
      </c>
      <c r="E14995" s="23">
        <v>10</v>
      </c>
      <c r="F14995" s="23">
        <v>60</v>
      </c>
      <c r="G14995" s="23">
        <v>70</v>
      </c>
      <c r="H14995" s="25">
        <v>14.001503939999999</v>
      </c>
    </row>
    <row r="14996" spans="1:8">
      <c r="A14996" s="23">
        <v>14993</v>
      </c>
      <c r="B14996" s="23">
        <v>2500</v>
      </c>
      <c r="C14996" s="23">
        <v>0.7</v>
      </c>
      <c r="D14996" s="23">
        <v>1000</v>
      </c>
      <c r="E14996" s="23">
        <v>10</v>
      </c>
      <c r="F14996" s="23">
        <v>60</v>
      </c>
      <c r="G14996" s="23">
        <v>100</v>
      </c>
      <c r="H14996" s="25">
        <v>12.96457386</v>
      </c>
    </row>
    <row r="14997" spans="1:8">
      <c r="A14997" s="23">
        <v>14994</v>
      </c>
      <c r="B14997" s="23">
        <v>2500</v>
      </c>
      <c r="C14997" s="23">
        <v>0.7</v>
      </c>
      <c r="D14997" s="23">
        <v>1000</v>
      </c>
      <c r="E14997" s="23">
        <v>20</v>
      </c>
      <c r="F14997" s="23">
        <v>0</v>
      </c>
      <c r="G14997" s="23">
        <v>0</v>
      </c>
      <c r="H14997" s="25">
        <v>29.53416824</v>
      </c>
    </row>
    <row r="14998" spans="1:8">
      <c r="A14998" s="23">
        <v>14995</v>
      </c>
      <c r="B14998" s="23">
        <v>2500</v>
      </c>
      <c r="C14998" s="23">
        <v>0.7</v>
      </c>
      <c r="D14998" s="23">
        <v>1000</v>
      </c>
      <c r="E14998" s="23">
        <v>20</v>
      </c>
      <c r="F14998" s="23">
        <v>0</v>
      </c>
      <c r="G14998" s="23">
        <v>5</v>
      </c>
      <c r="H14998" s="25">
        <v>26.793388369999999</v>
      </c>
    </row>
    <row r="14999" spans="1:8">
      <c r="A14999" s="23">
        <v>14996</v>
      </c>
      <c r="B14999" s="23">
        <v>2500</v>
      </c>
      <c r="C14999" s="23">
        <v>0.7</v>
      </c>
      <c r="D14999" s="23">
        <v>1000</v>
      </c>
      <c r="E14999" s="23">
        <v>20</v>
      </c>
      <c r="F14999" s="23">
        <v>0</v>
      </c>
      <c r="G14999" s="23">
        <v>10</v>
      </c>
      <c r="H14999" s="25">
        <v>25.36817551</v>
      </c>
    </row>
    <row r="15000" spans="1:8">
      <c r="A15000" s="23">
        <v>14997</v>
      </c>
      <c r="B15000" s="23">
        <v>2500</v>
      </c>
      <c r="C15000" s="23">
        <v>0.7</v>
      </c>
      <c r="D15000" s="23">
        <v>1000</v>
      </c>
      <c r="E15000" s="23">
        <v>20</v>
      </c>
      <c r="F15000" s="23">
        <v>0</v>
      </c>
      <c r="G15000" s="23">
        <v>40</v>
      </c>
      <c r="H15000" s="25">
        <v>22.23478699</v>
      </c>
    </row>
    <row r="15001" spans="1:8">
      <c r="A15001" s="23">
        <v>14998</v>
      </c>
      <c r="B15001" s="23">
        <v>2500</v>
      </c>
      <c r="C15001" s="23">
        <v>0.7</v>
      </c>
      <c r="D15001" s="23">
        <v>1000</v>
      </c>
      <c r="E15001" s="23">
        <v>20</v>
      </c>
      <c r="F15001" s="23">
        <v>0</v>
      </c>
      <c r="G15001" s="23">
        <v>70</v>
      </c>
      <c r="H15001" s="25">
        <v>20.398979189999999</v>
      </c>
    </row>
    <row r="15002" spans="1:8">
      <c r="A15002" s="23">
        <v>14999</v>
      </c>
      <c r="B15002" s="23">
        <v>2500</v>
      </c>
      <c r="C15002" s="23">
        <v>0.7</v>
      </c>
      <c r="D15002" s="23">
        <v>1000</v>
      </c>
      <c r="E15002" s="23">
        <v>20</v>
      </c>
      <c r="F15002" s="23">
        <v>0</v>
      </c>
      <c r="G15002" s="23">
        <v>100</v>
      </c>
      <c r="H15002" s="25">
        <v>18.938257220000001</v>
      </c>
    </row>
    <row r="15003" spans="1:8">
      <c r="A15003" s="23">
        <v>15000</v>
      </c>
      <c r="B15003" s="23">
        <v>2500</v>
      </c>
      <c r="C15003" s="23">
        <v>0.7</v>
      </c>
      <c r="D15003" s="23">
        <v>1000</v>
      </c>
      <c r="E15003" s="23">
        <v>20</v>
      </c>
      <c r="F15003" s="23">
        <v>30</v>
      </c>
      <c r="G15003" s="23">
        <v>0</v>
      </c>
      <c r="H15003" s="25">
        <v>27.62490463</v>
      </c>
    </row>
    <row r="15004" spans="1:8">
      <c r="A15004" s="23">
        <v>15001</v>
      </c>
      <c r="B15004" s="23">
        <v>2500</v>
      </c>
      <c r="C15004" s="23">
        <v>0.7</v>
      </c>
      <c r="D15004" s="23">
        <v>1000</v>
      </c>
      <c r="E15004" s="23">
        <v>20</v>
      </c>
      <c r="F15004" s="23">
        <v>30</v>
      </c>
      <c r="G15004" s="23">
        <v>5</v>
      </c>
      <c r="H15004" s="25">
        <v>24.98052216</v>
      </c>
    </row>
    <row r="15005" spans="1:8">
      <c r="A15005" s="23">
        <v>15002</v>
      </c>
      <c r="B15005" s="23">
        <v>2500</v>
      </c>
      <c r="C15005" s="23">
        <v>0.7</v>
      </c>
      <c r="D15005" s="23">
        <v>1000</v>
      </c>
      <c r="E15005" s="23">
        <v>20</v>
      </c>
      <c r="F15005" s="23">
        <v>30</v>
      </c>
      <c r="G15005" s="23">
        <v>10</v>
      </c>
      <c r="H15005" s="25">
        <v>23.649482729999999</v>
      </c>
    </row>
    <row r="15006" spans="1:8">
      <c r="A15006" s="23">
        <v>15003</v>
      </c>
      <c r="B15006" s="23">
        <v>2500</v>
      </c>
      <c r="C15006" s="23">
        <v>0.7</v>
      </c>
      <c r="D15006" s="23">
        <v>1000</v>
      </c>
      <c r="E15006" s="23">
        <v>20</v>
      </c>
      <c r="F15006" s="23">
        <v>30</v>
      </c>
      <c r="G15006" s="23">
        <v>40</v>
      </c>
      <c r="H15006" s="25">
        <v>20.652637479999999</v>
      </c>
    </row>
    <row r="15007" spans="1:8">
      <c r="A15007" s="23">
        <v>15004</v>
      </c>
      <c r="B15007" s="23">
        <v>2500</v>
      </c>
      <c r="C15007" s="23">
        <v>0.7</v>
      </c>
      <c r="D15007" s="23">
        <v>1000</v>
      </c>
      <c r="E15007" s="23">
        <v>20</v>
      </c>
      <c r="F15007" s="23">
        <v>30</v>
      </c>
      <c r="G15007" s="23">
        <v>70</v>
      </c>
      <c r="H15007" s="25">
        <v>18.95688629</v>
      </c>
    </row>
    <row r="15008" spans="1:8">
      <c r="A15008" s="23">
        <v>15005</v>
      </c>
      <c r="B15008" s="23">
        <v>2500</v>
      </c>
      <c r="C15008" s="23">
        <v>0.7</v>
      </c>
      <c r="D15008" s="23">
        <v>1000</v>
      </c>
      <c r="E15008" s="23">
        <v>20</v>
      </c>
      <c r="F15008" s="23">
        <v>30</v>
      </c>
      <c r="G15008" s="23">
        <v>100</v>
      </c>
      <c r="H15008" s="25">
        <v>17.615097049999999</v>
      </c>
    </row>
    <row r="15009" spans="1:8">
      <c r="A15009" s="23">
        <v>15006</v>
      </c>
      <c r="B15009" s="23">
        <v>2500</v>
      </c>
      <c r="C15009" s="23">
        <v>0.7</v>
      </c>
      <c r="D15009" s="23">
        <v>1000</v>
      </c>
      <c r="E15009" s="23">
        <v>20</v>
      </c>
      <c r="F15009" s="23">
        <v>60</v>
      </c>
      <c r="G15009" s="23">
        <v>0</v>
      </c>
      <c r="H15009" s="25">
        <v>21.381111149999999</v>
      </c>
    </row>
    <row r="15010" spans="1:8">
      <c r="A15010" s="23">
        <v>15007</v>
      </c>
      <c r="B15010" s="23">
        <v>2500</v>
      </c>
      <c r="C15010" s="23">
        <v>0.7</v>
      </c>
      <c r="D15010" s="23">
        <v>1000</v>
      </c>
      <c r="E15010" s="23">
        <v>20</v>
      </c>
      <c r="F15010" s="23">
        <v>60</v>
      </c>
      <c r="G15010" s="23">
        <v>5</v>
      </c>
      <c r="H15010" s="25">
        <v>18.684688569999999</v>
      </c>
    </row>
    <row r="15011" spans="1:8">
      <c r="A15011" s="23">
        <v>15008</v>
      </c>
      <c r="B15011" s="23">
        <v>2500</v>
      </c>
      <c r="C15011" s="23">
        <v>0.7</v>
      </c>
      <c r="D15011" s="23">
        <v>1000</v>
      </c>
      <c r="E15011" s="23">
        <v>20</v>
      </c>
      <c r="F15011" s="23">
        <v>60</v>
      </c>
      <c r="G15011" s="23">
        <v>10</v>
      </c>
      <c r="H15011" s="25">
        <v>17.633893969999999</v>
      </c>
    </row>
    <row r="15012" spans="1:8">
      <c r="A15012" s="23">
        <v>15009</v>
      </c>
      <c r="B15012" s="23">
        <v>2500</v>
      </c>
      <c r="C15012" s="23">
        <v>0.7</v>
      </c>
      <c r="D15012" s="23">
        <v>1000</v>
      </c>
      <c r="E15012" s="23">
        <v>20</v>
      </c>
      <c r="F15012" s="23">
        <v>60</v>
      </c>
      <c r="G15012" s="23">
        <v>40</v>
      </c>
      <c r="H15012" s="25">
        <v>15.45761776</v>
      </c>
    </row>
    <row r="15013" spans="1:8">
      <c r="A15013" s="23">
        <v>15010</v>
      </c>
      <c r="B15013" s="23">
        <v>2500</v>
      </c>
      <c r="C15013" s="23">
        <v>0.7</v>
      </c>
      <c r="D15013" s="23">
        <v>1000</v>
      </c>
      <c r="E15013" s="23">
        <v>20</v>
      </c>
      <c r="F15013" s="23">
        <v>60</v>
      </c>
      <c r="G15013" s="23">
        <v>70</v>
      </c>
      <c r="H15013" s="25">
        <v>14.08360004</v>
      </c>
    </row>
    <row r="15014" spans="1:8">
      <c r="A15014" s="23">
        <v>15011</v>
      </c>
      <c r="B15014" s="23">
        <v>2500</v>
      </c>
      <c r="C15014" s="23">
        <v>0.7</v>
      </c>
      <c r="D15014" s="23">
        <v>1000</v>
      </c>
      <c r="E15014" s="23">
        <v>20</v>
      </c>
      <c r="F15014" s="23">
        <v>60</v>
      </c>
      <c r="G15014" s="23">
        <v>100</v>
      </c>
      <c r="H15014" s="25">
        <v>13.03298283</v>
      </c>
    </row>
    <row r="15015" spans="1:8">
      <c r="A15015" s="23">
        <v>15012</v>
      </c>
      <c r="B15015" s="23">
        <v>2500</v>
      </c>
      <c r="C15015" s="23">
        <v>0.7</v>
      </c>
      <c r="D15015" s="23">
        <v>1000</v>
      </c>
      <c r="E15015" s="23">
        <v>50</v>
      </c>
      <c r="F15015" s="23">
        <v>0</v>
      </c>
      <c r="G15015" s="23">
        <v>0</v>
      </c>
      <c r="H15015" s="25">
        <v>29.71074295</v>
      </c>
    </row>
    <row r="15016" spans="1:8">
      <c r="A15016" s="23">
        <v>15013</v>
      </c>
      <c r="B15016" s="23">
        <v>2500</v>
      </c>
      <c r="C15016" s="23">
        <v>0.7</v>
      </c>
      <c r="D15016" s="23">
        <v>1000</v>
      </c>
      <c r="E15016" s="23">
        <v>50</v>
      </c>
      <c r="F15016" s="23">
        <v>0</v>
      </c>
      <c r="G15016" s="23">
        <v>5</v>
      </c>
      <c r="H15016" s="25">
        <v>26.9424305</v>
      </c>
    </row>
    <row r="15017" spans="1:8">
      <c r="A15017" s="23">
        <v>15014</v>
      </c>
      <c r="B15017" s="23">
        <v>2500</v>
      </c>
      <c r="C15017" s="23">
        <v>0.7</v>
      </c>
      <c r="D15017" s="23">
        <v>1000</v>
      </c>
      <c r="E15017" s="23">
        <v>50</v>
      </c>
      <c r="F15017" s="23">
        <v>0</v>
      </c>
      <c r="G15017" s="23">
        <v>10</v>
      </c>
      <c r="H15017" s="25">
        <v>25.501882550000001</v>
      </c>
    </row>
    <row r="15018" spans="1:8">
      <c r="A15018" s="23">
        <v>15015</v>
      </c>
      <c r="B15018" s="23">
        <v>2500</v>
      </c>
      <c r="C15018" s="23">
        <v>0.7</v>
      </c>
      <c r="D15018" s="23">
        <v>1000</v>
      </c>
      <c r="E15018" s="23">
        <v>50</v>
      </c>
      <c r="F15018" s="23">
        <v>0</v>
      </c>
      <c r="G15018" s="23">
        <v>40</v>
      </c>
      <c r="H15018" s="25">
        <v>22.341754909999999</v>
      </c>
    </row>
    <row r="15019" spans="1:8">
      <c r="A15019" s="23">
        <v>15016</v>
      </c>
      <c r="B15019" s="23">
        <v>2500</v>
      </c>
      <c r="C15019" s="23">
        <v>0.7</v>
      </c>
      <c r="D15019" s="23">
        <v>1000</v>
      </c>
      <c r="E15019" s="23">
        <v>50</v>
      </c>
      <c r="F15019" s="23">
        <v>0</v>
      </c>
      <c r="G15019" s="23">
        <v>70</v>
      </c>
      <c r="H15019" s="25">
        <v>20.487287519999999</v>
      </c>
    </row>
    <row r="15020" spans="1:8">
      <c r="A15020" s="23">
        <v>15017</v>
      </c>
      <c r="B15020" s="23">
        <v>2500</v>
      </c>
      <c r="C15020" s="23">
        <v>0.7</v>
      </c>
      <c r="D15020" s="23">
        <v>1000</v>
      </c>
      <c r="E15020" s="23">
        <v>50</v>
      </c>
      <c r="F15020" s="23">
        <v>0</v>
      </c>
      <c r="G15020" s="23">
        <v>100</v>
      </c>
      <c r="H15020" s="25">
        <v>19.0126648</v>
      </c>
    </row>
    <row r="15021" spans="1:8">
      <c r="A15021" s="23">
        <v>15018</v>
      </c>
      <c r="B15021" s="23">
        <v>2500</v>
      </c>
      <c r="C15021" s="23">
        <v>0.7</v>
      </c>
      <c r="D15021" s="23">
        <v>1000</v>
      </c>
      <c r="E15021" s="23">
        <v>50</v>
      </c>
      <c r="F15021" s="23">
        <v>30</v>
      </c>
      <c r="G15021" s="23">
        <v>0</v>
      </c>
      <c r="H15021" s="25">
        <v>27.77706337</v>
      </c>
    </row>
    <row r="15022" spans="1:8">
      <c r="A15022" s="23">
        <v>15019</v>
      </c>
      <c r="B15022" s="23">
        <v>2500</v>
      </c>
      <c r="C15022" s="23">
        <v>0.7</v>
      </c>
      <c r="D15022" s="23">
        <v>1000</v>
      </c>
      <c r="E15022" s="23">
        <v>50</v>
      </c>
      <c r="F15022" s="23">
        <v>30</v>
      </c>
      <c r="G15022" s="23">
        <v>5</v>
      </c>
      <c r="H15022" s="25">
        <v>25.10762596</v>
      </c>
    </row>
    <row r="15023" spans="1:8">
      <c r="A15023" s="23">
        <v>15020</v>
      </c>
      <c r="B15023" s="23">
        <v>2500</v>
      </c>
      <c r="C15023" s="23">
        <v>0.7</v>
      </c>
      <c r="D15023" s="23">
        <v>1000</v>
      </c>
      <c r="E15023" s="23">
        <v>50</v>
      </c>
      <c r="F15023" s="23">
        <v>30</v>
      </c>
      <c r="G15023" s="23">
        <v>10</v>
      </c>
      <c r="H15023" s="25">
        <v>23.772344589999999</v>
      </c>
    </row>
    <row r="15024" spans="1:8">
      <c r="A15024" s="23">
        <v>15021</v>
      </c>
      <c r="B15024" s="23">
        <v>2500</v>
      </c>
      <c r="C15024" s="23">
        <v>0.7</v>
      </c>
      <c r="D15024" s="23">
        <v>1000</v>
      </c>
      <c r="E15024" s="23">
        <v>50</v>
      </c>
      <c r="F15024" s="23">
        <v>30</v>
      </c>
      <c r="G15024" s="23">
        <v>40</v>
      </c>
      <c r="H15024" s="25">
        <v>20.744125369999999</v>
      </c>
    </row>
    <row r="15025" spans="1:8">
      <c r="A15025" s="23">
        <v>15022</v>
      </c>
      <c r="B15025" s="23">
        <v>2500</v>
      </c>
      <c r="C15025" s="23">
        <v>0.7</v>
      </c>
      <c r="D15025" s="23">
        <v>1000</v>
      </c>
      <c r="E15025" s="23">
        <v>50</v>
      </c>
      <c r="F15025" s="23">
        <v>30</v>
      </c>
      <c r="G15025" s="23">
        <v>70</v>
      </c>
      <c r="H15025" s="25">
        <v>19.03235626</v>
      </c>
    </row>
    <row r="15026" spans="1:8">
      <c r="A15026" s="23">
        <v>15023</v>
      </c>
      <c r="B15026" s="23">
        <v>2500</v>
      </c>
      <c r="C15026" s="23">
        <v>0.7</v>
      </c>
      <c r="D15026" s="23">
        <v>1000</v>
      </c>
      <c r="E15026" s="23">
        <v>50</v>
      </c>
      <c r="F15026" s="23">
        <v>30</v>
      </c>
      <c r="G15026" s="23">
        <v>100</v>
      </c>
      <c r="H15026" s="25">
        <v>17.678674699999998</v>
      </c>
    </row>
    <row r="15027" spans="1:8">
      <c r="A15027" s="23">
        <v>15024</v>
      </c>
      <c r="B15027" s="23">
        <v>2500</v>
      </c>
      <c r="C15027" s="23">
        <v>0.7</v>
      </c>
      <c r="D15027" s="23">
        <v>1000</v>
      </c>
      <c r="E15027" s="23">
        <v>50</v>
      </c>
      <c r="F15027" s="23">
        <v>60</v>
      </c>
      <c r="G15027" s="23">
        <v>0</v>
      </c>
      <c r="H15027" s="25">
        <v>21.472650529999999</v>
      </c>
    </row>
    <row r="15028" spans="1:8">
      <c r="A15028" s="23">
        <v>15025</v>
      </c>
      <c r="B15028" s="23">
        <v>2500</v>
      </c>
      <c r="C15028" s="23">
        <v>0.7</v>
      </c>
      <c r="D15028" s="23">
        <v>1000</v>
      </c>
      <c r="E15028" s="23">
        <v>50</v>
      </c>
      <c r="F15028" s="23">
        <v>60</v>
      </c>
      <c r="G15028" s="23">
        <v>5</v>
      </c>
      <c r="H15028" s="25">
        <v>18.758720400000001</v>
      </c>
    </row>
    <row r="15029" spans="1:8">
      <c r="A15029" s="23">
        <v>15026</v>
      </c>
      <c r="B15029" s="23">
        <v>2500</v>
      </c>
      <c r="C15029" s="23">
        <v>0.7</v>
      </c>
      <c r="D15029" s="23">
        <v>1000</v>
      </c>
      <c r="E15029" s="23">
        <v>50</v>
      </c>
      <c r="F15029" s="23">
        <v>60</v>
      </c>
      <c r="G15029" s="23">
        <v>10</v>
      </c>
      <c r="H15029" s="25">
        <v>17.70041084</v>
      </c>
    </row>
    <row r="15030" spans="1:8">
      <c r="A15030" s="23">
        <v>15027</v>
      </c>
      <c r="B15030" s="23">
        <v>2500</v>
      </c>
      <c r="C15030" s="23">
        <v>0.7</v>
      </c>
      <c r="D15030" s="23">
        <v>1000</v>
      </c>
      <c r="E15030" s="23">
        <v>50</v>
      </c>
      <c r="F15030" s="23">
        <v>60</v>
      </c>
      <c r="G15030" s="23">
        <v>40</v>
      </c>
      <c r="H15030" s="25">
        <v>15.516135220000001</v>
      </c>
    </row>
    <row r="15031" spans="1:8">
      <c r="A15031" s="23">
        <v>15028</v>
      </c>
      <c r="B15031" s="23">
        <v>2500</v>
      </c>
      <c r="C15031" s="23">
        <v>0.7</v>
      </c>
      <c r="D15031" s="23">
        <v>1000</v>
      </c>
      <c r="E15031" s="23">
        <v>50</v>
      </c>
      <c r="F15031" s="23">
        <v>60</v>
      </c>
      <c r="G15031" s="23">
        <v>70</v>
      </c>
      <c r="H15031" s="25">
        <v>14.130952840000001</v>
      </c>
    </row>
    <row r="15032" spans="1:8">
      <c r="A15032" s="23">
        <v>15029</v>
      </c>
      <c r="B15032" s="23">
        <v>2500</v>
      </c>
      <c r="C15032" s="23">
        <v>0.7</v>
      </c>
      <c r="D15032" s="23">
        <v>1000</v>
      </c>
      <c r="E15032" s="23">
        <v>50</v>
      </c>
      <c r="F15032" s="23">
        <v>60</v>
      </c>
      <c r="G15032" s="23">
        <v>100</v>
      </c>
      <c r="H15032" s="25">
        <v>13.07249165</v>
      </c>
    </row>
    <row r="15033" spans="1:8">
      <c r="A15033" s="23">
        <v>15030</v>
      </c>
      <c r="B15033" s="23">
        <v>2500</v>
      </c>
      <c r="C15033" s="23">
        <v>0.7</v>
      </c>
      <c r="D15033" s="23">
        <v>3000</v>
      </c>
      <c r="E15033" s="23">
        <v>1</v>
      </c>
      <c r="F15033" s="23">
        <v>0</v>
      </c>
      <c r="G15033" s="23">
        <v>0</v>
      </c>
      <c r="H15033" s="25">
        <v>26.6402359</v>
      </c>
    </row>
    <row r="15034" spans="1:8">
      <c r="A15034" s="23">
        <v>15031</v>
      </c>
      <c r="B15034" s="23">
        <v>2500</v>
      </c>
      <c r="C15034" s="23">
        <v>0.7</v>
      </c>
      <c r="D15034" s="23">
        <v>3000</v>
      </c>
      <c r="E15034" s="23">
        <v>1</v>
      </c>
      <c r="F15034" s="23">
        <v>0</v>
      </c>
      <c r="G15034" s="23">
        <v>5</v>
      </c>
      <c r="H15034" s="25">
        <v>24.421995160000002</v>
      </c>
    </row>
    <row r="15035" spans="1:8">
      <c r="A15035" s="23">
        <v>15032</v>
      </c>
      <c r="B15035" s="23">
        <v>2500</v>
      </c>
      <c r="C15035" s="23">
        <v>0.7</v>
      </c>
      <c r="D15035" s="23">
        <v>3000</v>
      </c>
      <c r="E15035" s="23">
        <v>1</v>
      </c>
      <c r="F15035" s="23">
        <v>0</v>
      </c>
      <c r="G15035" s="23">
        <v>10</v>
      </c>
      <c r="H15035" s="25">
        <v>23.227279660000001</v>
      </c>
    </row>
    <row r="15036" spans="1:8">
      <c r="A15036" s="23">
        <v>15033</v>
      </c>
      <c r="B15036" s="23">
        <v>2500</v>
      </c>
      <c r="C15036" s="23">
        <v>0.7</v>
      </c>
      <c r="D15036" s="23">
        <v>3000</v>
      </c>
      <c r="E15036" s="23">
        <v>1</v>
      </c>
      <c r="F15036" s="23">
        <v>0</v>
      </c>
      <c r="G15036" s="23">
        <v>40</v>
      </c>
      <c r="H15036" s="25">
        <v>20.689556119999999</v>
      </c>
    </row>
    <row r="15037" spans="1:8">
      <c r="A15037" s="23">
        <v>15034</v>
      </c>
      <c r="B15037" s="23">
        <v>2500</v>
      </c>
      <c r="C15037" s="23">
        <v>0.7</v>
      </c>
      <c r="D15037" s="23">
        <v>3000</v>
      </c>
      <c r="E15037" s="23">
        <v>1</v>
      </c>
      <c r="F15037" s="23">
        <v>0</v>
      </c>
      <c r="G15037" s="23">
        <v>70</v>
      </c>
      <c r="H15037" s="25">
        <v>19.14988327</v>
      </c>
    </row>
    <row r="15038" spans="1:8">
      <c r="A15038" s="23">
        <v>15035</v>
      </c>
      <c r="B15038" s="23">
        <v>2500</v>
      </c>
      <c r="C15038" s="23">
        <v>0.7</v>
      </c>
      <c r="D15038" s="23">
        <v>3000</v>
      </c>
      <c r="E15038" s="23">
        <v>1</v>
      </c>
      <c r="F15038" s="23">
        <v>0</v>
      </c>
      <c r="G15038" s="23">
        <v>100</v>
      </c>
      <c r="H15038" s="25">
        <v>17.89521027</v>
      </c>
    </row>
    <row r="15039" spans="1:8">
      <c r="A15039" s="23">
        <v>15036</v>
      </c>
      <c r="B15039" s="23">
        <v>2500</v>
      </c>
      <c r="C15039" s="23">
        <v>0.7</v>
      </c>
      <c r="D15039" s="23">
        <v>3000</v>
      </c>
      <c r="E15039" s="23">
        <v>1</v>
      </c>
      <c r="F15039" s="23">
        <v>30</v>
      </c>
      <c r="G15039" s="23">
        <v>0</v>
      </c>
      <c r="H15039" s="25">
        <v>25.17090035</v>
      </c>
    </row>
    <row r="15040" spans="1:8">
      <c r="A15040" s="23">
        <v>15037</v>
      </c>
      <c r="B15040" s="23">
        <v>2500</v>
      </c>
      <c r="C15040" s="23">
        <v>0.7</v>
      </c>
      <c r="D15040" s="23">
        <v>3000</v>
      </c>
      <c r="E15040" s="23">
        <v>1</v>
      </c>
      <c r="F15040" s="23">
        <v>30</v>
      </c>
      <c r="G15040" s="23">
        <v>5</v>
      </c>
      <c r="H15040" s="25">
        <v>22.933710099999999</v>
      </c>
    </row>
    <row r="15041" spans="1:8">
      <c r="A15041" s="23">
        <v>15038</v>
      </c>
      <c r="B15041" s="23">
        <v>2500</v>
      </c>
      <c r="C15041" s="23">
        <v>0.7</v>
      </c>
      <c r="D15041" s="23">
        <v>3000</v>
      </c>
      <c r="E15041" s="23">
        <v>1</v>
      </c>
      <c r="F15041" s="23">
        <v>30</v>
      </c>
      <c r="G15041" s="23">
        <v>10</v>
      </c>
      <c r="H15041" s="25">
        <v>21.801197049999999</v>
      </c>
    </row>
    <row r="15042" spans="1:8">
      <c r="A15042" s="23">
        <v>15039</v>
      </c>
      <c r="B15042" s="23">
        <v>2500</v>
      </c>
      <c r="C15042" s="23">
        <v>0.7</v>
      </c>
      <c r="D15042" s="23">
        <v>3000</v>
      </c>
      <c r="E15042" s="23">
        <v>1</v>
      </c>
      <c r="F15042" s="23">
        <v>30</v>
      </c>
      <c r="G15042" s="23">
        <v>40</v>
      </c>
      <c r="H15042" s="25">
        <v>19.355161670000001</v>
      </c>
    </row>
    <row r="15043" spans="1:8">
      <c r="A15043" s="23">
        <v>15040</v>
      </c>
      <c r="B15043" s="23">
        <v>2500</v>
      </c>
      <c r="C15043" s="23">
        <v>0.7</v>
      </c>
      <c r="D15043" s="23">
        <v>3000</v>
      </c>
      <c r="E15043" s="23">
        <v>1</v>
      </c>
      <c r="F15043" s="23">
        <v>30</v>
      </c>
      <c r="G15043" s="23">
        <v>70</v>
      </c>
      <c r="H15043" s="25">
        <v>17.899297709999999</v>
      </c>
    </row>
    <row r="15044" spans="1:8">
      <c r="A15044" s="23">
        <v>15041</v>
      </c>
      <c r="B15044" s="23">
        <v>2500</v>
      </c>
      <c r="C15044" s="23">
        <v>0.7</v>
      </c>
      <c r="D15044" s="23">
        <v>3000</v>
      </c>
      <c r="E15044" s="23">
        <v>1</v>
      </c>
      <c r="F15044" s="23">
        <v>30</v>
      </c>
      <c r="G15044" s="23">
        <v>100</v>
      </c>
      <c r="H15044" s="25">
        <v>16.73289681</v>
      </c>
    </row>
    <row r="15045" spans="1:8">
      <c r="A15045" s="23">
        <v>15042</v>
      </c>
      <c r="B15045" s="23">
        <v>2500</v>
      </c>
      <c r="C15045" s="23">
        <v>0.7</v>
      </c>
      <c r="D15045" s="23">
        <v>3000</v>
      </c>
      <c r="E15045" s="23">
        <v>1</v>
      </c>
      <c r="F15045" s="23">
        <v>60</v>
      </c>
      <c r="G15045" s="23">
        <v>0</v>
      </c>
      <c r="H15045" s="25">
        <v>20.05424309</v>
      </c>
    </row>
    <row r="15046" spans="1:8">
      <c r="A15046" s="23">
        <v>15043</v>
      </c>
      <c r="B15046" s="23">
        <v>2500</v>
      </c>
      <c r="C15046" s="23">
        <v>0.7</v>
      </c>
      <c r="D15046" s="23">
        <v>3000</v>
      </c>
      <c r="E15046" s="23">
        <v>1</v>
      </c>
      <c r="F15046" s="23">
        <v>60</v>
      </c>
      <c r="G15046" s="23">
        <v>5</v>
      </c>
      <c r="H15046" s="25">
        <v>17.652427670000002</v>
      </c>
    </row>
    <row r="15047" spans="1:8">
      <c r="A15047" s="23">
        <v>15044</v>
      </c>
      <c r="B15047" s="23">
        <v>2500</v>
      </c>
      <c r="C15047" s="23">
        <v>0.7</v>
      </c>
      <c r="D15047" s="23">
        <v>3000</v>
      </c>
      <c r="E15047" s="23">
        <v>1</v>
      </c>
      <c r="F15047" s="23">
        <v>60</v>
      </c>
      <c r="G15047" s="23">
        <v>10</v>
      </c>
      <c r="H15047" s="25">
        <v>16.712617869999999</v>
      </c>
    </row>
    <row r="15048" spans="1:8">
      <c r="A15048" s="23">
        <v>15045</v>
      </c>
      <c r="B15048" s="23">
        <v>2500</v>
      </c>
      <c r="C15048" s="23">
        <v>0.7</v>
      </c>
      <c r="D15048" s="23">
        <v>3000</v>
      </c>
      <c r="E15048" s="23">
        <v>1</v>
      </c>
      <c r="F15048" s="23">
        <v>60</v>
      </c>
      <c r="G15048" s="23">
        <v>40</v>
      </c>
      <c r="H15048" s="25">
        <v>14.732654569999999</v>
      </c>
    </row>
    <row r="15049" spans="1:8">
      <c r="A15049" s="23">
        <v>15046</v>
      </c>
      <c r="B15049" s="23">
        <v>2500</v>
      </c>
      <c r="C15049" s="23">
        <v>0.7</v>
      </c>
      <c r="D15049" s="23">
        <v>3000</v>
      </c>
      <c r="E15049" s="23">
        <v>1</v>
      </c>
      <c r="F15049" s="23">
        <v>60</v>
      </c>
      <c r="G15049" s="23">
        <v>70</v>
      </c>
      <c r="H15049" s="25">
        <v>13.6005497</v>
      </c>
    </row>
    <row r="15050" spans="1:8">
      <c r="A15050" s="23">
        <v>15047</v>
      </c>
      <c r="B15050" s="23">
        <v>2500</v>
      </c>
      <c r="C15050" s="23">
        <v>0.7</v>
      </c>
      <c r="D15050" s="23">
        <v>3000</v>
      </c>
      <c r="E15050" s="23">
        <v>1</v>
      </c>
      <c r="F15050" s="23">
        <v>60</v>
      </c>
      <c r="G15050" s="23">
        <v>100</v>
      </c>
      <c r="H15050" s="25">
        <v>12.722008710000001</v>
      </c>
    </row>
    <row r="15051" spans="1:8">
      <c r="A15051" s="23">
        <v>15048</v>
      </c>
      <c r="B15051" s="23">
        <v>2500</v>
      </c>
      <c r="C15051" s="23">
        <v>0.7</v>
      </c>
      <c r="D15051" s="23">
        <v>3000</v>
      </c>
      <c r="E15051" s="23">
        <v>5</v>
      </c>
      <c r="F15051" s="23">
        <v>0</v>
      </c>
      <c r="G15051" s="23">
        <v>0</v>
      </c>
      <c r="H15051" s="25">
        <v>29.3899765</v>
      </c>
    </row>
    <row r="15052" spans="1:8">
      <c r="A15052" s="23">
        <v>15049</v>
      </c>
      <c r="B15052" s="23">
        <v>2500</v>
      </c>
      <c r="C15052" s="23">
        <v>0.7</v>
      </c>
      <c r="D15052" s="23">
        <v>3000</v>
      </c>
      <c r="E15052" s="23">
        <v>5</v>
      </c>
      <c r="F15052" s="23">
        <v>0</v>
      </c>
      <c r="G15052" s="23">
        <v>5</v>
      </c>
      <c r="H15052" s="25">
        <v>26.674831390000001</v>
      </c>
    </row>
    <row r="15053" spans="1:8">
      <c r="A15053" s="23">
        <v>15050</v>
      </c>
      <c r="B15053" s="23">
        <v>2500</v>
      </c>
      <c r="C15053" s="23">
        <v>0.7</v>
      </c>
      <c r="D15053" s="23">
        <v>3000</v>
      </c>
      <c r="E15053" s="23">
        <v>5</v>
      </c>
      <c r="F15053" s="23">
        <v>0</v>
      </c>
      <c r="G15053" s="23">
        <v>10</v>
      </c>
      <c r="H15053" s="25">
        <v>25.263549810000001</v>
      </c>
    </row>
    <row r="15054" spans="1:8">
      <c r="A15054" s="23">
        <v>15051</v>
      </c>
      <c r="B15054" s="23">
        <v>2500</v>
      </c>
      <c r="C15054" s="23">
        <v>0.7</v>
      </c>
      <c r="D15054" s="23">
        <v>3000</v>
      </c>
      <c r="E15054" s="23">
        <v>5</v>
      </c>
      <c r="F15054" s="23">
        <v>0</v>
      </c>
      <c r="G15054" s="23">
        <v>40</v>
      </c>
      <c r="H15054" s="25">
        <v>22.153743739999999</v>
      </c>
    </row>
    <row r="15055" spans="1:8">
      <c r="A15055" s="23">
        <v>15052</v>
      </c>
      <c r="B15055" s="23">
        <v>2500</v>
      </c>
      <c r="C15055" s="23">
        <v>0.7</v>
      </c>
      <c r="D15055" s="23">
        <v>3000</v>
      </c>
      <c r="E15055" s="23">
        <v>5</v>
      </c>
      <c r="F15055" s="23">
        <v>0</v>
      </c>
      <c r="G15055" s="23">
        <v>70</v>
      </c>
      <c r="H15055" s="25">
        <v>20.333185199999999</v>
      </c>
    </row>
    <row r="15056" spans="1:8">
      <c r="A15056" s="23">
        <v>15053</v>
      </c>
      <c r="B15056" s="23">
        <v>2500</v>
      </c>
      <c r="C15056" s="23">
        <v>0.7</v>
      </c>
      <c r="D15056" s="23">
        <v>3000</v>
      </c>
      <c r="E15056" s="23">
        <v>5</v>
      </c>
      <c r="F15056" s="23">
        <v>0</v>
      </c>
      <c r="G15056" s="23">
        <v>100</v>
      </c>
      <c r="H15056" s="25">
        <v>18.88370514</v>
      </c>
    </row>
    <row r="15057" spans="1:8">
      <c r="A15057" s="23">
        <v>15054</v>
      </c>
      <c r="B15057" s="23">
        <v>2500</v>
      </c>
      <c r="C15057" s="23">
        <v>0.7</v>
      </c>
      <c r="D15057" s="23">
        <v>3000</v>
      </c>
      <c r="E15057" s="23">
        <v>5</v>
      </c>
      <c r="F15057" s="23">
        <v>30</v>
      </c>
      <c r="G15057" s="23">
        <v>0</v>
      </c>
      <c r="H15057" s="25">
        <v>27.50277329</v>
      </c>
    </row>
    <row r="15058" spans="1:8">
      <c r="A15058" s="23">
        <v>15055</v>
      </c>
      <c r="B15058" s="23">
        <v>2500</v>
      </c>
      <c r="C15058" s="23">
        <v>0.7</v>
      </c>
      <c r="D15058" s="23">
        <v>3000</v>
      </c>
      <c r="E15058" s="23">
        <v>5</v>
      </c>
      <c r="F15058" s="23">
        <v>30</v>
      </c>
      <c r="G15058" s="23">
        <v>5</v>
      </c>
      <c r="H15058" s="25">
        <v>24.881523130000001</v>
      </c>
    </row>
    <row r="15059" spans="1:8">
      <c r="A15059" s="23">
        <v>15056</v>
      </c>
      <c r="B15059" s="23">
        <v>2500</v>
      </c>
      <c r="C15059" s="23">
        <v>0.7</v>
      </c>
      <c r="D15059" s="23">
        <v>3000</v>
      </c>
      <c r="E15059" s="23">
        <v>5</v>
      </c>
      <c r="F15059" s="23">
        <v>30</v>
      </c>
      <c r="G15059" s="23">
        <v>10</v>
      </c>
      <c r="H15059" s="25">
        <v>23.555395130000001</v>
      </c>
    </row>
    <row r="15060" spans="1:8">
      <c r="A15060" s="23">
        <v>15057</v>
      </c>
      <c r="B15060" s="23">
        <v>2500</v>
      </c>
      <c r="C15060" s="23">
        <v>0.7</v>
      </c>
      <c r="D15060" s="23">
        <v>3000</v>
      </c>
      <c r="E15060" s="23">
        <v>5</v>
      </c>
      <c r="F15060" s="23">
        <v>30</v>
      </c>
      <c r="G15060" s="23">
        <v>40</v>
      </c>
      <c r="H15060" s="25">
        <v>20.584306720000001</v>
      </c>
    </row>
    <row r="15061" spans="1:8">
      <c r="A15061" s="23">
        <v>15058</v>
      </c>
      <c r="B15061" s="23">
        <v>2500</v>
      </c>
      <c r="C15061" s="23">
        <v>0.7</v>
      </c>
      <c r="D15061" s="23">
        <v>3000</v>
      </c>
      <c r="E15061" s="23">
        <v>5</v>
      </c>
      <c r="F15061" s="23">
        <v>30</v>
      </c>
      <c r="G15061" s="23">
        <v>70</v>
      </c>
      <c r="H15061" s="25">
        <v>18.90154648</v>
      </c>
    </row>
    <row r="15062" spans="1:8">
      <c r="A15062" s="23">
        <v>15059</v>
      </c>
      <c r="B15062" s="23">
        <v>2500</v>
      </c>
      <c r="C15062" s="23">
        <v>0.7</v>
      </c>
      <c r="D15062" s="23">
        <v>3000</v>
      </c>
      <c r="E15062" s="23">
        <v>5</v>
      </c>
      <c r="F15062" s="23">
        <v>30</v>
      </c>
      <c r="G15062" s="23">
        <v>100</v>
      </c>
      <c r="H15062" s="25">
        <v>17.569299699999998</v>
      </c>
    </row>
    <row r="15063" spans="1:8">
      <c r="A15063" s="23">
        <v>15060</v>
      </c>
      <c r="B15063" s="23">
        <v>2500</v>
      </c>
      <c r="C15063" s="23">
        <v>0.7</v>
      </c>
      <c r="D15063" s="23">
        <v>3000</v>
      </c>
      <c r="E15063" s="23">
        <v>5</v>
      </c>
      <c r="F15063" s="23">
        <v>60</v>
      </c>
      <c r="G15063" s="23">
        <v>0</v>
      </c>
      <c r="H15063" s="25">
        <v>21.312225340000001</v>
      </c>
    </row>
    <row r="15064" spans="1:8">
      <c r="A15064" s="23">
        <v>15061</v>
      </c>
      <c r="B15064" s="23">
        <v>2500</v>
      </c>
      <c r="C15064" s="23">
        <v>0.7</v>
      </c>
      <c r="D15064" s="23">
        <v>3000</v>
      </c>
      <c r="E15064" s="23">
        <v>5</v>
      </c>
      <c r="F15064" s="23">
        <v>60</v>
      </c>
      <c r="G15064" s="23">
        <v>5</v>
      </c>
      <c r="H15064" s="25">
        <v>18.630592350000001</v>
      </c>
    </row>
    <row r="15065" spans="1:8">
      <c r="A15065" s="23">
        <v>15062</v>
      </c>
      <c r="B15065" s="23">
        <v>2500</v>
      </c>
      <c r="C15065" s="23">
        <v>0.7</v>
      </c>
      <c r="D15065" s="23">
        <v>3000</v>
      </c>
      <c r="E15065" s="23">
        <v>5</v>
      </c>
      <c r="F15065" s="23">
        <v>60</v>
      </c>
      <c r="G15065" s="23">
        <v>10</v>
      </c>
      <c r="H15065" s="25">
        <v>17.585979460000001</v>
      </c>
    </row>
    <row r="15066" spans="1:8">
      <c r="A15066" s="23">
        <v>15063</v>
      </c>
      <c r="B15066" s="23">
        <v>2500</v>
      </c>
      <c r="C15066" s="23">
        <v>0.7</v>
      </c>
      <c r="D15066" s="23">
        <v>3000</v>
      </c>
      <c r="E15066" s="23">
        <v>5</v>
      </c>
      <c r="F15066" s="23">
        <v>60</v>
      </c>
      <c r="G15066" s="23">
        <v>40</v>
      </c>
      <c r="H15066" s="25">
        <v>15.41677189</v>
      </c>
    </row>
    <row r="15067" spans="1:8">
      <c r="A15067" s="23">
        <v>15064</v>
      </c>
      <c r="B15067" s="23">
        <v>2500</v>
      </c>
      <c r="C15067" s="23">
        <v>0.7</v>
      </c>
      <c r="D15067" s="23">
        <v>3000</v>
      </c>
      <c r="E15067" s="23">
        <v>5</v>
      </c>
      <c r="F15067" s="23">
        <v>60</v>
      </c>
      <c r="G15067" s="23">
        <v>70</v>
      </c>
      <c r="H15067" s="25">
        <v>14.050864219999999</v>
      </c>
    </row>
    <row r="15068" spans="1:8">
      <c r="A15068" s="23">
        <v>15065</v>
      </c>
      <c r="B15068" s="23">
        <v>2500</v>
      </c>
      <c r="C15068" s="23">
        <v>0.7</v>
      </c>
      <c r="D15068" s="23">
        <v>3000</v>
      </c>
      <c r="E15068" s="23">
        <v>5</v>
      </c>
      <c r="F15068" s="23">
        <v>60</v>
      </c>
      <c r="G15068" s="23">
        <v>100</v>
      </c>
      <c r="H15068" s="25">
        <v>13.005909920000001</v>
      </c>
    </row>
    <row r="15069" spans="1:8">
      <c r="A15069" s="23">
        <v>15066</v>
      </c>
      <c r="B15069" s="23">
        <v>2500</v>
      </c>
      <c r="C15069" s="23">
        <v>0.7</v>
      </c>
      <c r="D15069" s="23">
        <v>3000</v>
      </c>
      <c r="E15069" s="23">
        <v>10</v>
      </c>
      <c r="F15069" s="23">
        <v>0</v>
      </c>
      <c r="G15069" s="23">
        <v>0</v>
      </c>
      <c r="H15069" s="25">
        <v>29.62302017</v>
      </c>
    </row>
    <row r="15070" spans="1:8">
      <c r="A15070" s="23">
        <v>15067</v>
      </c>
      <c r="B15070" s="23">
        <v>2500</v>
      </c>
      <c r="C15070" s="23">
        <v>0.7</v>
      </c>
      <c r="D15070" s="23">
        <v>3000</v>
      </c>
      <c r="E15070" s="23">
        <v>10</v>
      </c>
      <c r="F15070" s="23">
        <v>0</v>
      </c>
      <c r="G15070" s="23">
        <v>5</v>
      </c>
      <c r="H15070" s="25">
        <v>26.869007109999998</v>
      </c>
    </row>
    <row r="15071" spans="1:8">
      <c r="A15071" s="23">
        <v>15068</v>
      </c>
      <c r="B15071" s="23">
        <v>2500</v>
      </c>
      <c r="C15071" s="23">
        <v>0.7</v>
      </c>
      <c r="D15071" s="23">
        <v>3000</v>
      </c>
      <c r="E15071" s="23">
        <v>10</v>
      </c>
      <c r="F15071" s="23">
        <v>0</v>
      </c>
      <c r="G15071" s="23">
        <v>10</v>
      </c>
      <c r="H15071" s="25">
        <v>25.436355590000002</v>
      </c>
    </row>
    <row r="15072" spans="1:8">
      <c r="A15072" s="23">
        <v>15069</v>
      </c>
      <c r="B15072" s="23">
        <v>2500</v>
      </c>
      <c r="C15072" s="23">
        <v>0.7</v>
      </c>
      <c r="D15072" s="23">
        <v>3000</v>
      </c>
      <c r="E15072" s="23">
        <v>10</v>
      </c>
      <c r="F15072" s="23">
        <v>0</v>
      </c>
      <c r="G15072" s="23">
        <v>40</v>
      </c>
      <c r="H15072" s="25">
        <v>22.28988648</v>
      </c>
    </row>
    <row r="15073" spans="1:8">
      <c r="A15073" s="23">
        <v>15070</v>
      </c>
      <c r="B15073" s="23">
        <v>2500</v>
      </c>
      <c r="C15073" s="23">
        <v>0.7</v>
      </c>
      <c r="D15073" s="23">
        <v>3000</v>
      </c>
      <c r="E15073" s="23">
        <v>10</v>
      </c>
      <c r="F15073" s="23">
        <v>0</v>
      </c>
      <c r="G15073" s="23">
        <v>70</v>
      </c>
      <c r="H15073" s="25">
        <v>20.444698330000001</v>
      </c>
    </row>
    <row r="15074" spans="1:8">
      <c r="A15074" s="23">
        <v>15071</v>
      </c>
      <c r="B15074" s="23">
        <v>2500</v>
      </c>
      <c r="C15074" s="23">
        <v>0.7</v>
      </c>
      <c r="D15074" s="23">
        <v>3000</v>
      </c>
      <c r="E15074" s="23">
        <v>10</v>
      </c>
      <c r="F15074" s="23">
        <v>0</v>
      </c>
      <c r="G15074" s="23">
        <v>100</v>
      </c>
      <c r="H15074" s="25">
        <v>18.976959229999999</v>
      </c>
    </row>
    <row r="15075" spans="1:8">
      <c r="A15075" s="23">
        <v>15072</v>
      </c>
      <c r="B15075" s="23">
        <v>2500</v>
      </c>
      <c r="C15075" s="23">
        <v>0.7</v>
      </c>
      <c r="D15075" s="23">
        <v>3000</v>
      </c>
      <c r="E15075" s="23">
        <v>10</v>
      </c>
      <c r="F15075" s="23">
        <v>30</v>
      </c>
      <c r="G15075" s="23">
        <v>0</v>
      </c>
      <c r="H15075" s="25">
        <v>27.7019062</v>
      </c>
    </row>
    <row r="15076" spans="1:8">
      <c r="A15076" s="23">
        <v>15073</v>
      </c>
      <c r="B15076" s="23">
        <v>2500</v>
      </c>
      <c r="C15076" s="23">
        <v>0.7</v>
      </c>
      <c r="D15076" s="23">
        <v>3000</v>
      </c>
      <c r="E15076" s="23">
        <v>10</v>
      </c>
      <c r="F15076" s="23">
        <v>30</v>
      </c>
      <c r="G15076" s="23">
        <v>5</v>
      </c>
      <c r="H15076" s="25">
        <v>25.045440670000001</v>
      </c>
    </row>
    <row r="15077" spans="1:8">
      <c r="A15077" s="23">
        <v>15074</v>
      </c>
      <c r="B15077" s="23">
        <v>2500</v>
      </c>
      <c r="C15077" s="23">
        <v>0.7</v>
      </c>
      <c r="D15077" s="23">
        <v>3000</v>
      </c>
      <c r="E15077" s="23">
        <v>10</v>
      </c>
      <c r="F15077" s="23">
        <v>30</v>
      </c>
      <c r="G15077" s="23">
        <v>10</v>
      </c>
      <c r="H15077" s="25">
        <v>23.712556840000001</v>
      </c>
    </row>
    <row r="15078" spans="1:8">
      <c r="A15078" s="23">
        <v>15075</v>
      </c>
      <c r="B15078" s="23">
        <v>2500</v>
      </c>
      <c r="C15078" s="23">
        <v>0.7</v>
      </c>
      <c r="D15078" s="23">
        <v>3000</v>
      </c>
      <c r="E15078" s="23">
        <v>10</v>
      </c>
      <c r="F15078" s="23">
        <v>30</v>
      </c>
      <c r="G15078" s="23">
        <v>40</v>
      </c>
      <c r="H15078" s="25">
        <v>20.69996643</v>
      </c>
    </row>
    <row r="15079" spans="1:8">
      <c r="A15079" s="23">
        <v>15076</v>
      </c>
      <c r="B15079" s="23">
        <v>2500</v>
      </c>
      <c r="C15079" s="23">
        <v>0.7</v>
      </c>
      <c r="D15079" s="23">
        <v>3000</v>
      </c>
      <c r="E15079" s="23">
        <v>10</v>
      </c>
      <c r="F15079" s="23">
        <v>30</v>
      </c>
      <c r="G15079" s="23">
        <v>70</v>
      </c>
      <c r="H15079" s="25">
        <v>18.996137619999999</v>
      </c>
    </row>
    <row r="15080" spans="1:8">
      <c r="A15080" s="23">
        <v>15077</v>
      </c>
      <c r="B15080" s="23">
        <v>2500</v>
      </c>
      <c r="C15080" s="23">
        <v>0.7</v>
      </c>
      <c r="D15080" s="23">
        <v>3000</v>
      </c>
      <c r="E15080" s="23">
        <v>10</v>
      </c>
      <c r="F15080" s="23">
        <v>30</v>
      </c>
      <c r="G15080" s="23">
        <v>100</v>
      </c>
      <c r="H15080" s="25">
        <v>17.648330690000002</v>
      </c>
    </row>
    <row r="15081" spans="1:8">
      <c r="A15081" s="23">
        <v>15078</v>
      </c>
      <c r="B15081" s="23">
        <v>2500</v>
      </c>
      <c r="C15081" s="23">
        <v>0.7</v>
      </c>
      <c r="D15081" s="23">
        <v>3000</v>
      </c>
      <c r="E15081" s="23">
        <v>10</v>
      </c>
      <c r="F15081" s="23">
        <v>60</v>
      </c>
      <c r="G15081" s="23">
        <v>0</v>
      </c>
      <c r="H15081" s="25">
        <v>21.428375240000001</v>
      </c>
    </row>
    <row r="15082" spans="1:8">
      <c r="A15082" s="23">
        <v>15079</v>
      </c>
      <c r="B15082" s="23">
        <v>2500</v>
      </c>
      <c r="C15082" s="23">
        <v>0.7</v>
      </c>
      <c r="D15082" s="23">
        <v>3000</v>
      </c>
      <c r="E15082" s="23">
        <v>10</v>
      </c>
      <c r="F15082" s="23">
        <v>60</v>
      </c>
      <c r="G15082" s="23">
        <v>5</v>
      </c>
      <c r="H15082" s="25">
        <v>18.723228460000001</v>
      </c>
    </row>
    <row r="15083" spans="1:8">
      <c r="A15083" s="23">
        <v>15080</v>
      </c>
      <c r="B15083" s="23">
        <v>2500</v>
      </c>
      <c r="C15083" s="23">
        <v>0.7</v>
      </c>
      <c r="D15083" s="23">
        <v>3000</v>
      </c>
      <c r="E15083" s="23">
        <v>10</v>
      </c>
      <c r="F15083" s="23">
        <v>60</v>
      </c>
      <c r="G15083" s="23">
        <v>10</v>
      </c>
      <c r="H15083" s="25">
        <v>17.6686573</v>
      </c>
    </row>
    <row r="15084" spans="1:8">
      <c r="A15084" s="23">
        <v>15081</v>
      </c>
      <c r="B15084" s="23">
        <v>2500</v>
      </c>
      <c r="C15084" s="23">
        <v>0.7</v>
      </c>
      <c r="D15084" s="23">
        <v>3000</v>
      </c>
      <c r="E15084" s="23">
        <v>10</v>
      </c>
      <c r="F15084" s="23">
        <v>60</v>
      </c>
      <c r="G15084" s="23">
        <v>40</v>
      </c>
      <c r="H15084" s="25">
        <v>15.488454819999999</v>
      </c>
    </row>
    <row r="15085" spans="1:8">
      <c r="A15085" s="23">
        <v>15082</v>
      </c>
      <c r="B15085" s="23">
        <v>2500</v>
      </c>
      <c r="C15085" s="23">
        <v>0.7</v>
      </c>
      <c r="D15085" s="23">
        <v>3000</v>
      </c>
      <c r="E15085" s="23">
        <v>10</v>
      </c>
      <c r="F15085" s="23">
        <v>60</v>
      </c>
      <c r="G15085" s="23">
        <v>70</v>
      </c>
      <c r="H15085" s="25">
        <v>14.10862255</v>
      </c>
    </row>
    <row r="15086" spans="1:8">
      <c r="A15086" s="23">
        <v>15083</v>
      </c>
      <c r="B15086" s="23">
        <v>2500</v>
      </c>
      <c r="C15086" s="23">
        <v>0.7</v>
      </c>
      <c r="D15086" s="23">
        <v>3000</v>
      </c>
      <c r="E15086" s="23">
        <v>10</v>
      </c>
      <c r="F15086" s="23">
        <v>60</v>
      </c>
      <c r="G15086" s="23">
        <v>100</v>
      </c>
      <c r="H15086" s="25">
        <v>13.053914069999999</v>
      </c>
    </row>
    <row r="15087" spans="1:8">
      <c r="A15087" s="23">
        <v>15084</v>
      </c>
      <c r="B15087" s="23">
        <v>2500</v>
      </c>
      <c r="C15087" s="23">
        <v>0.7</v>
      </c>
      <c r="D15087" s="23">
        <v>3000</v>
      </c>
      <c r="E15087" s="23">
        <v>20</v>
      </c>
      <c r="F15087" s="23">
        <v>0</v>
      </c>
      <c r="G15087" s="23">
        <v>0</v>
      </c>
      <c r="H15087" s="25">
        <v>29.727039340000001</v>
      </c>
    </row>
    <row r="15088" spans="1:8">
      <c r="A15088" s="23">
        <v>15085</v>
      </c>
      <c r="B15088" s="23">
        <v>2500</v>
      </c>
      <c r="C15088" s="23">
        <v>0.7</v>
      </c>
      <c r="D15088" s="23">
        <v>3000</v>
      </c>
      <c r="E15088" s="23">
        <v>20</v>
      </c>
      <c r="F15088" s="23">
        <v>0</v>
      </c>
      <c r="G15088" s="23">
        <v>5</v>
      </c>
      <c r="H15088" s="25">
        <v>26.95641518</v>
      </c>
    </row>
    <row r="15089" spans="1:8">
      <c r="A15089" s="23">
        <v>15086</v>
      </c>
      <c r="B15089" s="23">
        <v>2500</v>
      </c>
      <c r="C15089" s="23">
        <v>0.7</v>
      </c>
      <c r="D15089" s="23">
        <v>3000</v>
      </c>
      <c r="E15089" s="23">
        <v>20</v>
      </c>
      <c r="F15089" s="23">
        <v>0</v>
      </c>
      <c r="G15089" s="23">
        <v>10</v>
      </c>
      <c r="H15089" s="25">
        <v>25.514549259999999</v>
      </c>
    </row>
    <row r="15090" spans="1:8">
      <c r="A15090" s="23">
        <v>15087</v>
      </c>
      <c r="B15090" s="23">
        <v>2500</v>
      </c>
      <c r="C15090" s="23">
        <v>0.7</v>
      </c>
      <c r="D15090" s="23">
        <v>3000</v>
      </c>
      <c r="E15090" s="23">
        <v>20</v>
      </c>
      <c r="F15090" s="23">
        <v>0</v>
      </c>
      <c r="G15090" s="23">
        <v>40</v>
      </c>
      <c r="H15090" s="25">
        <v>22.35209656</v>
      </c>
    </row>
    <row r="15091" spans="1:8">
      <c r="A15091" s="23">
        <v>15088</v>
      </c>
      <c r="B15091" s="23">
        <v>2500</v>
      </c>
      <c r="C15091" s="23">
        <v>0.7</v>
      </c>
      <c r="D15091" s="23">
        <v>3000</v>
      </c>
      <c r="E15091" s="23">
        <v>20</v>
      </c>
      <c r="F15091" s="23">
        <v>0</v>
      </c>
      <c r="G15091" s="23">
        <v>70</v>
      </c>
      <c r="H15091" s="25">
        <v>20.495904920000001</v>
      </c>
    </row>
    <row r="15092" spans="1:8">
      <c r="A15092" s="23">
        <v>15089</v>
      </c>
      <c r="B15092" s="23">
        <v>2500</v>
      </c>
      <c r="C15092" s="23">
        <v>0.7</v>
      </c>
      <c r="D15092" s="23">
        <v>3000</v>
      </c>
      <c r="E15092" s="23">
        <v>20</v>
      </c>
      <c r="F15092" s="23">
        <v>0</v>
      </c>
      <c r="G15092" s="23">
        <v>100</v>
      </c>
      <c r="H15092" s="25">
        <v>19.019987109999999</v>
      </c>
    </row>
    <row r="15093" spans="1:8">
      <c r="A15093" s="23">
        <v>15090</v>
      </c>
      <c r="B15093" s="23">
        <v>2500</v>
      </c>
      <c r="C15093" s="23">
        <v>0.7</v>
      </c>
      <c r="D15093" s="23">
        <v>3000</v>
      </c>
      <c r="E15093" s="23">
        <v>20</v>
      </c>
      <c r="F15093" s="23">
        <v>30</v>
      </c>
      <c r="G15093" s="23">
        <v>0</v>
      </c>
      <c r="H15093" s="25">
        <v>27.79125977</v>
      </c>
    </row>
    <row r="15094" spans="1:8">
      <c r="A15094" s="23">
        <v>15091</v>
      </c>
      <c r="B15094" s="23">
        <v>2500</v>
      </c>
      <c r="C15094" s="23">
        <v>0.7</v>
      </c>
      <c r="D15094" s="23">
        <v>3000</v>
      </c>
      <c r="E15094" s="23">
        <v>20</v>
      </c>
      <c r="F15094" s="23">
        <v>30</v>
      </c>
      <c r="G15094" s="23">
        <v>5</v>
      </c>
      <c r="H15094" s="25">
        <v>25.119705199999999</v>
      </c>
    </row>
    <row r="15095" spans="1:8">
      <c r="A15095" s="23">
        <v>15092</v>
      </c>
      <c r="B15095" s="23">
        <v>2500</v>
      </c>
      <c r="C15095" s="23">
        <v>0.7</v>
      </c>
      <c r="D15095" s="23">
        <v>3000</v>
      </c>
      <c r="E15095" s="23">
        <v>20</v>
      </c>
      <c r="F15095" s="23">
        <v>30</v>
      </c>
      <c r="G15095" s="23">
        <v>10</v>
      </c>
      <c r="H15095" s="25">
        <v>23.784143449999998</v>
      </c>
    </row>
    <row r="15096" spans="1:8">
      <c r="A15096" s="23">
        <v>15093</v>
      </c>
      <c r="B15096" s="23">
        <v>2500</v>
      </c>
      <c r="C15096" s="23">
        <v>0.7</v>
      </c>
      <c r="D15096" s="23">
        <v>3000</v>
      </c>
      <c r="E15096" s="23">
        <v>20</v>
      </c>
      <c r="F15096" s="23">
        <v>30</v>
      </c>
      <c r="G15096" s="23">
        <v>40</v>
      </c>
      <c r="H15096" s="25">
        <v>20.753040309999999</v>
      </c>
    </row>
    <row r="15097" spans="1:8">
      <c r="A15097" s="23">
        <v>15094</v>
      </c>
      <c r="B15097" s="23">
        <v>2500</v>
      </c>
      <c r="C15097" s="23">
        <v>0.7</v>
      </c>
      <c r="D15097" s="23">
        <v>3000</v>
      </c>
      <c r="E15097" s="23">
        <v>20</v>
      </c>
      <c r="F15097" s="23">
        <v>30</v>
      </c>
      <c r="G15097" s="23">
        <v>70</v>
      </c>
      <c r="H15097" s="25">
        <v>19.039783480000001</v>
      </c>
    </row>
    <row r="15098" spans="1:8">
      <c r="A15098" s="23">
        <v>15095</v>
      </c>
      <c r="B15098" s="23">
        <v>2500</v>
      </c>
      <c r="C15098" s="23">
        <v>0.7</v>
      </c>
      <c r="D15098" s="23">
        <v>3000</v>
      </c>
      <c r="E15098" s="23">
        <v>20</v>
      </c>
      <c r="F15098" s="23">
        <v>30</v>
      </c>
      <c r="G15098" s="23">
        <v>100</v>
      </c>
      <c r="H15098" s="25">
        <v>17.68498993</v>
      </c>
    </row>
    <row r="15099" spans="1:8">
      <c r="A15099" s="23">
        <v>15096</v>
      </c>
      <c r="B15099" s="23">
        <v>2500</v>
      </c>
      <c r="C15099" s="23">
        <v>0.7</v>
      </c>
      <c r="D15099" s="23">
        <v>3000</v>
      </c>
      <c r="E15099" s="23">
        <v>20</v>
      </c>
      <c r="F15099" s="23">
        <v>60</v>
      </c>
      <c r="G15099" s="23">
        <v>0</v>
      </c>
      <c r="H15099" s="25">
        <v>21.48152924</v>
      </c>
    </row>
    <row r="15100" spans="1:8">
      <c r="A15100" s="23">
        <v>15097</v>
      </c>
      <c r="B15100" s="23">
        <v>2500</v>
      </c>
      <c r="C15100" s="23">
        <v>0.7</v>
      </c>
      <c r="D15100" s="23">
        <v>3000</v>
      </c>
      <c r="E15100" s="23">
        <v>20</v>
      </c>
      <c r="F15100" s="23">
        <v>60</v>
      </c>
      <c r="G15100" s="23">
        <v>5</v>
      </c>
      <c r="H15100" s="25">
        <v>18.766021729999999</v>
      </c>
    </row>
    <row r="15101" spans="1:8">
      <c r="A15101" s="23">
        <v>15098</v>
      </c>
      <c r="B15101" s="23">
        <v>2500</v>
      </c>
      <c r="C15101" s="23">
        <v>0.7</v>
      </c>
      <c r="D15101" s="23">
        <v>3000</v>
      </c>
      <c r="E15101" s="23">
        <v>20</v>
      </c>
      <c r="F15101" s="23">
        <v>60</v>
      </c>
      <c r="G15101" s="23">
        <v>10</v>
      </c>
      <c r="H15101" s="25">
        <v>17.707015989999999</v>
      </c>
    </row>
    <row r="15102" spans="1:8">
      <c r="A15102" s="23">
        <v>15099</v>
      </c>
      <c r="B15102" s="23">
        <v>2500</v>
      </c>
      <c r="C15102" s="23">
        <v>0.7</v>
      </c>
      <c r="D15102" s="23">
        <v>3000</v>
      </c>
      <c r="E15102" s="23">
        <v>20</v>
      </c>
      <c r="F15102" s="23">
        <v>60</v>
      </c>
      <c r="G15102" s="23">
        <v>40</v>
      </c>
      <c r="H15102" s="25">
        <v>15.52204418</v>
      </c>
    </row>
    <row r="15103" spans="1:8">
      <c r="A15103" s="23">
        <v>15100</v>
      </c>
      <c r="B15103" s="23">
        <v>2500</v>
      </c>
      <c r="C15103" s="23">
        <v>0.7</v>
      </c>
      <c r="D15103" s="23">
        <v>3000</v>
      </c>
      <c r="E15103" s="23">
        <v>20</v>
      </c>
      <c r="F15103" s="23">
        <v>60</v>
      </c>
      <c r="G15103" s="23">
        <v>70</v>
      </c>
      <c r="H15103" s="25">
        <v>14.1357584</v>
      </c>
    </row>
    <row r="15104" spans="1:8">
      <c r="A15104" s="23">
        <v>15101</v>
      </c>
      <c r="B15104" s="23">
        <v>2500</v>
      </c>
      <c r="C15104" s="23">
        <v>0.7</v>
      </c>
      <c r="D15104" s="23">
        <v>3000</v>
      </c>
      <c r="E15104" s="23">
        <v>20</v>
      </c>
      <c r="F15104" s="23">
        <v>60</v>
      </c>
      <c r="G15104" s="23">
        <v>100</v>
      </c>
      <c r="H15104" s="25">
        <v>13.07651997</v>
      </c>
    </row>
    <row r="15105" spans="1:8">
      <c r="A15105" s="23">
        <v>15102</v>
      </c>
      <c r="B15105" s="23">
        <v>2500</v>
      </c>
      <c r="C15105" s="23">
        <v>0.7</v>
      </c>
      <c r="D15105" s="23">
        <v>3000</v>
      </c>
      <c r="E15105" s="23">
        <v>50</v>
      </c>
      <c r="F15105" s="23">
        <v>0</v>
      </c>
      <c r="G15105" s="23">
        <v>0</v>
      </c>
      <c r="H15105" s="25">
        <v>29.785331729999999</v>
      </c>
    </row>
    <row r="15106" spans="1:8">
      <c r="A15106" s="23">
        <v>15103</v>
      </c>
      <c r="B15106" s="23">
        <v>2500</v>
      </c>
      <c r="C15106" s="23">
        <v>0.7</v>
      </c>
      <c r="D15106" s="23">
        <v>3000</v>
      </c>
      <c r="E15106" s="23">
        <v>50</v>
      </c>
      <c r="F15106" s="23">
        <v>0</v>
      </c>
      <c r="G15106" s="23">
        <v>5</v>
      </c>
      <c r="H15106" s="25">
        <v>27.005666730000002</v>
      </c>
    </row>
    <row r="15107" spans="1:8">
      <c r="A15107" s="23">
        <v>15104</v>
      </c>
      <c r="B15107" s="23">
        <v>2500</v>
      </c>
      <c r="C15107" s="23">
        <v>0.7</v>
      </c>
      <c r="D15107" s="23">
        <v>3000</v>
      </c>
      <c r="E15107" s="23">
        <v>50</v>
      </c>
      <c r="F15107" s="23">
        <v>0</v>
      </c>
      <c r="G15107" s="23">
        <v>10</v>
      </c>
      <c r="H15107" s="25">
        <v>25.55875588</v>
      </c>
    </row>
    <row r="15108" spans="1:8">
      <c r="A15108" s="23">
        <v>15105</v>
      </c>
      <c r="B15108" s="23">
        <v>2500</v>
      </c>
      <c r="C15108" s="23">
        <v>0.7</v>
      </c>
      <c r="D15108" s="23">
        <v>3000</v>
      </c>
      <c r="E15108" s="23">
        <v>50</v>
      </c>
      <c r="F15108" s="23">
        <v>0</v>
      </c>
      <c r="G15108" s="23">
        <v>40</v>
      </c>
      <c r="H15108" s="25">
        <v>22.387496949999999</v>
      </c>
    </row>
    <row r="15109" spans="1:8">
      <c r="A15109" s="23">
        <v>15106</v>
      </c>
      <c r="B15109" s="23">
        <v>2500</v>
      </c>
      <c r="C15109" s="23">
        <v>0.7</v>
      </c>
      <c r="D15109" s="23">
        <v>3000</v>
      </c>
      <c r="E15109" s="23">
        <v>50</v>
      </c>
      <c r="F15109" s="23">
        <v>0</v>
      </c>
      <c r="G15109" s="23">
        <v>70</v>
      </c>
      <c r="H15109" s="25">
        <v>20.52513695</v>
      </c>
    </row>
    <row r="15110" spans="1:8">
      <c r="A15110" s="23">
        <v>15107</v>
      </c>
      <c r="B15110" s="23">
        <v>2500</v>
      </c>
      <c r="C15110" s="23">
        <v>0.7</v>
      </c>
      <c r="D15110" s="23">
        <v>3000</v>
      </c>
      <c r="E15110" s="23">
        <v>50</v>
      </c>
      <c r="F15110" s="23">
        <v>0</v>
      </c>
      <c r="G15110" s="23">
        <v>100</v>
      </c>
      <c r="H15110" s="25">
        <v>19.044624330000001</v>
      </c>
    </row>
    <row r="15111" spans="1:8">
      <c r="A15111" s="23">
        <v>15108</v>
      </c>
      <c r="B15111" s="23">
        <v>2500</v>
      </c>
      <c r="C15111" s="23">
        <v>0.7</v>
      </c>
      <c r="D15111" s="23">
        <v>3000</v>
      </c>
      <c r="E15111" s="23">
        <v>50</v>
      </c>
      <c r="F15111" s="23">
        <v>30</v>
      </c>
      <c r="G15111" s="23">
        <v>0</v>
      </c>
      <c r="H15111" s="25">
        <v>27.841508869999998</v>
      </c>
    </row>
    <row r="15112" spans="1:8">
      <c r="A15112" s="23">
        <v>15109</v>
      </c>
      <c r="B15112" s="23">
        <v>2500</v>
      </c>
      <c r="C15112" s="23">
        <v>0.7</v>
      </c>
      <c r="D15112" s="23">
        <v>3000</v>
      </c>
      <c r="E15112" s="23">
        <v>50</v>
      </c>
      <c r="F15112" s="23">
        <v>30</v>
      </c>
      <c r="G15112" s="23">
        <v>5</v>
      </c>
      <c r="H15112" s="25">
        <v>25.161733630000001</v>
      </c>
    </row>
    <row r="15113" spans="1:8">
      <c r="A15113" s="23">
        <v>15110</v>
      </c>
      <c r="B15113" s="23">
        <v>2500</v>
      </c>
      <c r="C15113" s="23">
        <v>0.7</v>
      </c>
      <c r="D15113" s="23">
        <v>3000</v>
      </c>
      <c r="E15113" s="23">
        <v>50</v>
      </c>
      <c r="F15113" s="23">
        <v>30</v>
      </c>
      <c r="G15113" s="23">
        <v>10</v>
      </c>
      <c r="H15113" s="25">
        <v>23.8225193</v>
      </c>
    </row>
    <row r="15114" spans="1:8">
      <c r="A15114" s="23">
        <v>15111</v>
      </c>
      <c r="B15114" s="23">
        <v>2500</v>
      </c>
      <c r="C15114" s="23">
        <v>0.7</v>
      </c>
      <c r="D15114" s="23">
        <v>3000</v>
      </c>
      <c r="E15114" s="23">
        <v>50</v>
      </c>
      <c r="F15114" s="23">
        <v>30</v>
      </c>
      <c r="G15114" s="23">
        <v>40</v>
      </c>
      <c r="H15114" s="25">
        <v>20.783327100000001</v>
      </c>
    </row>
    <row r="15115" spans="1:8">
      <c r="A15115" s="23">
        <v>15112</v>
      </c>
      <c r="B15115" s="23">
        <v>2500</v>
      </c>
      <c r="C15115" s="23">
        <v>0.7</v>
      </c>
      <c r="D15115" s="23">
        <v>3000</v>
      </c>
      <c r="E15115" s="23">
        <v>50</v>
      </c>
      <c r="F15115" s="23">
        <v>30</v>
      </c>
      <c r="G15115" s="23">
        <v>70</v>
      </c>
      <c r="H15115" s="25">
        <v>19.064775470000001</v>
      </c>
    </row>
    <row r="15116" spans="1:8">
      <c r="A15116" s="23">
        <v>15113</v>
      </c>
      <c r="B15116" s="23">
        <v>2500</v>
      </c>
      <c r="C15116" s="23">
        <v>0.7</v>
      </c>
      <c r="D15116" s="23">
        <v>3000</v>
      </c>
      <c r="E15116" s="23">
        <v>50</v>
      </c>
      <c r="F15116" s="23">
        <v>30</v>
      </c>
      <c r="G15116" s="23">
        <v>100</v>
      </c>
      <c r="H15116" s="25">
        <v>17.706054689999998</v>
      </c>
    </row>
    <row r="15117" spans="1:8">
      <c r="A15117" s="23">
        <v>15114</v>
      </c>
      <c r="B15117" s="23">
        <v>2500</v>
      </c>
      <c r="C15117" s="23">
        <v>0.7</v>
      </c>
      <c r="D15117" s="23">
        <v>3000</v>
      </c>
      <c r="E15117" s="23">
        <v>50</v>
      </c>
      <c r="F15117" s="23">
        <v>60</v>
      </c>
      <c r="G15117" s="23">
        <v>0</v>
      </c>
      <c r="H15117" s="25">
        <v>21.511812209999999</v>
      </c>
    </row>
    <row r="15118" spans="1:8">
      <c r="A15118" s="23">
        <v>15115</v>
      </c>
      <c r="B15118" s="23">
        <v>2500</v>
      </c>
      <c r="C15118" s="23">
        <v>0.7</v>
      </c>
      <c r="D15118" s="23">
        <v>3000</v>
      </c>
      <c r="E15118" s="23">
        <v>50</v>
      </c>
      <c r="F15118" s="23">
        <v>60</v>
      </c>
      <c r="G15118" s="23">
        <v>5</v>
      </c>
      <c r="H15118" s="25">
        <v>18.790538789999999</v>
      </c>
    </row>
    <row r="15119" spans="1:8">
      <c r="A15119" s="23">
        <v>15116</v>
      </c>
      <c r="B15119" s="23">
        <v>2500</v>
      </c>
      <c r="C15119" s="23">
        <v>0.7</v>
      </c>
      <c r="D15119" s="23">
        <v>3000</v>
      </c>
      <c r="E15119" s="23">
        <v>50</v>
      </c>
      <c r="F15119" s="23">
        <v>60</v>
      </c>
      <c r="G15119" s="23">
        <v>10</v>
      </c>
      <c r="H15119" s="25">
        <v>17.729057310000002</v>
      </c>
    </row>
    <row r="15120" spans="1:8">
      <c r="A15120" s="23">
        <v>15117</v>
      </c>
      <c r="B15120" s="23">
        <v>2500</v>
      </c>
      <c r="C15120" s="23">
        <v>0.7</v>
      </c>
      <c r="D15120" s="23">
        <v>3000</v>
      </c>
      <c r="E15120" s="23">
        <v>50</v>
      </c>
      <c r="F15120" s="23">
        <v>60</v>
      </c>
      <c r="G15120" s="23">
        <v>40</v>
      </c>
      <c r="H15120" s="25">
        <v>15.541464810000001</v>
      </c>
    </row>
    <row r="15121" spans="1:8">
      <c r="A15121" s="23">
        <v>15118</v>
      </c>
      <c r="B15121" s="23">
        <v>2500</v>
      </c>
      <c r="C15121" s="23">
        <v>0.7</v>
      </c>
      <c r="D15121" s="23">
        <v>3000</v>
      </c>
      <c r="E15121" s="23">
        <v>50</v>
      </c>
      <c r="F15121" s="23">
        <v>60</v>
      </c>
      <c r="G15121" s="23">
        <v>70</v>
      </c>
      <c r="H15121" s="25">
        <v>14.15147114</v>
      </c>
    </row>
    <row r="15122" spans="1:8">
      <c r="A15122" s="23">
        <v>15119</v>
      </c>
      <c r="B15122" s="23">
        <v>2500</v>
      </c>
      <c r="C15122" s="23">
        <v>0.7</v>
      </c>
      <c r="D15122" s="23">
        <v>3000</v>
      </c>
      <c r="E15122" s="23">
        <v>50</v>
      </c>
      <c r="F15122" s="23">
        <v>60</v>
      </c>
      <c r="G15122" s="23">
        <v>100</v>
      </c>
      <c r="H15122" s="25">
        <v>13.08963013</v>
      </c>
    </row>
    <row r="15123" spans="1:8">
      <c r="A15123" s="23">
        <v>15120</v>
      </c>
      <c r="B15123" s="23">
        <v>2500</v>
      </c>
      <c r="C15123" s="23">
        <v>0.6</v>
      </c>
      <c r="D15123" s="23">
        <v>10</v>
      </c>
      <c r="E15123" s="23">
        <v>1</v>
      </c>
      <c r="F15123" s="23">
        <v>0</v>
      </c>
      <c r="G15123" s="23">
        <v>0</v>
      </c>
      <c r="H15123" s="25">
        <v>0</v>
      </c>
    </row>
    <row r="15124" spans="1:8">
      <c r="A15124" s="23">
        <v>15121</v>
      </c>
      <c r="B15124" s="23">
        <v>2500</v>
      </c>
      <c r="C15124" s="23">
        <v>0.6</v>
      </c>
      <c r="D15124" s="23">
        <v>10</v>
      </c>
      <c r="E15124" s="23">
        <v>1</v>
      </c>
      <c r="F15124" s="23">
        <v>0</v>
      </c>
      <c r="G15124" s="23">
        <v>5</v>
      </c>
      <c r="H15124" s="25">
        <v>0</v>
      </c>
    </row>
    <row r="15125" spans="1:8">
      <c r="A15125" s="23">
        <v>15122</v>
      </c>
      <c r="B15125" s="23">
        <v>2500</v>
      </c>
      <c r="C15125" s="23">
        <v>0.6</v>
      </c>
      <c r="D15125" s="23">
        <v>10</v>
      </c>
      <c r="E15125" s="23">
        <v>1</v>
      </c>
      <c r="F15125" s="23">
        <v>0</v>
      </c>
      <c r="G15125" s="23">
        <v>10</v>
      </c>
      <c r="H15125" s="25">
        <v>0</v>
      </c>
    </row>
    <row r="15126" spans="1:8">
      <c r="A15126" s="23">
        <v>15123</v>
      </c>
      <c r="B15126" s="23">
        <v>2500</v>
      </c>
      <c r="C15126" s="23">
        <v>0.6</v>
      </c>
      <c r="D15126" s="23">
        <v>10</v>
      </c>
      <c r="E15126" s="23">
        <v>1</v>
      </c>
      <c r="F15126" s="23">
        <v>0</v>
      </c>
      <c r="G15126" s="23">
        <v>40</v>
      </c>
      <c r="H15126" s="25">
        <v>0</v>
      </c>
    </row>
    <row r="15127" spans="1:8">
      <c r="A15127" s="23">
        <v>15124</v>
      </c>
      <c r="B15127" s="23">
        <v>2500</v>
      </c>
      <c r="C15127" s="23">
        <v>0.6</v>
      </c>
      <c r="D15127" s="23">
        <v>10</v>
      </c>
      <c r="E15127" s="23">
        <v>1</v>
      </c>
      <c r="F15127" s="23">
        <v>0</v>
      </c>
      <c r="G15127" s="23">
        <v>70</v>
      </c>
      <c r="H15127" s="25">
        <v>0</v>
      </c>
    </row>
    <row r="15128" spans="1:8">
      <c r="A15128" s="23">
        <v>15125</v>
      </c>
      <c r="B15128" s="23">
        <v>2500</v>
      </c>
      <c r="C15128" s="23">
        <v>0.6</v>
      </c>
      <c r="D15128" s="23">
        <v>10</v>
      </c>
      <c r="E15128" s="23">
        <v>1</v>
      </c>
      <c r="F15128" s="23">
        <v>0</v>
      </c>
      <c r="G15128" s="23">
        <v>100</v>
      </c>
      <c r="H15128" s="25">
        <v>0</v>
      </c>
    </row>
    <row r="15129" spans="1:8">
      <c r="A15129" s="23">
        <v>15126</v>
      </c>
      <c r="B15129" s="23">
        <v>2500</v>
      </c>
      <c r="C15129" s="23">
        <v>0.6</v>
      </c>
      <c r="D15129" s="23">
        <v>10</v>
      </c>
      <c r="E15129" s="23">
        <v>1</v>
      </c>
      <c r="F15129" s="23">
        <v>30</v>
      </c>
      <c r="G15129" s="23">
        <v>0</v>
      </c>
      <c r="H15129" s="25">
        <v>0</v>
      </c>
    </row>
    <row r="15130" spans="1:8">
      <c r="A15130" s="23">
        <v>15127</v>
      </c>
      <c r="B15130" s="23">
        <v>2500</v>
      </c>
      <c r="C15130" s="23">
        <v>0.6</v>
      </c>
      <c r="D15130" s="23">
        <v>10</v>
      </c>
      <c r="E15130" s="23">
        <v>1</v>
      </c>
      <c r="F15130" s="23">
        <v>30</v>
      </c>
      <c r="G15130" s="23">
        <v>5</v>
      </c>
      <c r="H15130" s="25">
        <v>0</v>
      </c>
    </row>
    <row r="15131" spans="1:8">
      <c r="A15131" s="23">
        <v>15128</v>
      </c>
      <c r="B15131" s="23">
        <v>2500</v>
      </c>
      <c r="C15131" s="23">
        <v>0.6</v>
      </c>
      <c r="D15131" s="23">
        <v>10</v>
      </c>
      <c r="E15131" s="23">
        <v>1</v>
      </c>
      <c r="F15131" s="23">
        <v>30</v>
      </c>
      <c r="G15131" s="23">
        <v>10</v>
      </c>
      <c r="H15131" s="25">
        <v>0</v>
      </c>
    </row>
    <row r="15132" spans="1:8">
      <c r="A15132" s="23">
        <v>15129</v>
      </c>
      <c r="B15132" s="23">
        <v>2500</v>
      </c>
      <c r="C15132" s="23">
        <v>0.6</v>
      </c>
      <c r="D15132" s="23">
        <v>10</v>
      </c>
      <c r="E15132" s="23">
        <v>1</v>
      </c>
      <c r="F15132" s="23">
        <v>30</v>
      </c>
      <c r="G15132" s="23">
        <v>40</v>
      </c>
      <c r="H15132" s="25">
        <v>0</v>
      </c>
    </row>
    <row r="15133" spans="1:8">
      <c r="A15133" s="23">
        <v>15130</v>
      </c>
      <c r="B15133" s="23">
        <v>2500</v>
      </c>
      <c r="C15133" s="23">
        <v>0.6</v>
      </c>
      <c r="D15133" s="23">
        <v>10</v>
      </c>
      <c r="E15133" s="23">
        <v>1</v>
      </c>
      <c r="F15133" s="23">
        <v>30</v>
      </c>
      <c r="G15133" s="23">
        <v>70</v>
      </c>
      <c r="H15133" s="25">
        <v>0</v>
      </c>
    </row>
    <row r="15134" spans="1:8">
      <c r="A15134" s="23">
        <v>15131</v>
      </c>
      <c r="B15134" s="23">
        <v>2500</v>
      </c>
      <c r="C15134" s="23">
        <v>0.6</v>
      </c>
      <c r="D15134" s="23">
        <v>10</v>
      </c>
      <c r="E15134" s="23">
        <v>1</v>
      </c>
      <c r="F15134" s="23">
        <v>30</v>
      </c>
      <c r="G15134" s="23">
        <v>100</v>
      </c>
      <c r="H15134" s="25">
        <v>0</v>
      </c>
    </row>
    <row r="15135" spans="1:8">
      <c r="A15135" s="23">
        <v>15132</v>
      </c>
      <c r="B15135" s="23">
        <v>2500</v>
      </c>
      <c r="C15135" s="23">
        <v>0.6</v>
      </c>
      <c r="D15135" s="23">
        <v>10</v>
      </c>
      <c r="E15135" s="23">
        <v>1</v>
      </c>
      <c r="F15135" s="23">
        <v>60</v>
      </c>
      <c r="G15135" s="23">
        <v>0</v>
      </c>
      <c r="H15135" s="25">
        <v>0</v>
      </c>
    </row>
    <row r="15136" spans="1:8">
      <c r="A15136" s="23">
        <v>15133</v>
      </c>
      <c r="B15136" s="23">
        <v>2500</v>
      </c>
      <c r="C15136" s="23">
        <v>0.6</v>
      </c>
      <c r="D15136" s="23">
        <v>10</v>
      </c>
      <c r="E15136" s="23">
        <v>1</v>
      </c>
      <c r="F15136" s="23">
        <v>60</v>
      </c>
      <c r="G15136" s="23">
        <v>5</v>
      </c>
      <c r="H15136" s="25">
        <v>0</v>
      </c>
    </row>
    <row r="15137" spans="1:8">
      <c r="A15137" s="23">
        <v>15134</v>
      </c>
      <c r="B15137" s="23">
        <v>2500</v>
      </c>
      <c r="C15137" s="23">
        <v>0.6</v>
      </c>
      <c r="D15137" s="23">
        <v>10</v>
      </c>
      <c r="E15137" s="23">
        <v>1</v>
      </c>
      <c r="F15137" s="23">
        <v>60</v>
      </c>
      <c r="G15137" s="23">
        <v>10</v>
      </c>
      <c r="H15137" s="25">
        <v>0</v>
      </c>
    </row>
    <row r="15138" spans="1:8">
      <c r="A15138" s="23">
        <v>15135</v>
      </c>
      <c r="B15138" s="23">
        <v>2500</v>
      </c>
      <c r="C15138" s="23">
        <v>0.6</v>
      </c>
      <c r="D15138" s="23">
        <v>10</v>
      </c>
      <c r="E15138" s="23">
        <v>1</v>
      </c>
      <c r="F15138" s="23">
        <v>60</v>
      </c>
      <c r="G15138" s="23">
        <v>40</v>
      </c>
      <c r="H15138" s="25">
        <v>0</v>
      </c>
    </row>
    <row r="15139" spans="1:8">
      <c r="A15139" s="23">
        <v>15136</v>
      </c>
      <c r="B15139" s="23">
        <v>2500</v>
      </c>
      <c r="C15139" s="23">
        <v>0.6</v>
      </c>
      <c r="D15139" s="23">
        <v>10</v>
      </c>
      <c r="E15139" s="23">
        <v>1</v>
      </c>
      <c r="F15139" s="23">
        <v>60</v>
      </c>
      <c r="G15139" s="23">
        <v>70</v>
      </c>
      <c r="H15139" s="25">
        <v>0</v>
      </c>
    </row>
    <row r="15140" spans="1:8">
      <c r="A15140" s="23">
        <v>15137</v>
      </c>
      <c r="B15140" s="23">
        <v>2500</v>
      </c>
      <c r="C15140" s="23">
        <v>0.6</v>
      </c>
      <c r="D15140" s="23">
        <v>10</v>
      </c>
      <c r="E15140" s="23">
        <v>1</v>
      </c>
      <c r="F15140" s="23">
        <v>60</v>
      </c>
      <c r="G15140" s="23">
        <v>100</v>
      </c>
      <c r="H15140" s="25">
        <v>0</v>
      </c>
    </row>
    <row r="15141" spans="1:8">
      <c r="A15141" s="23">
        <v>15138</v>
      </c>
      <c r="B15141" s="23">
        <v>2500</v>
      </c>
      <c r="C15141" s="23">
        <v>0.6</v>
      </c>
      <c r="D15141" s="23">
        <v>10</v>
      </c>
      <c r="E15141" s="23">
        <v>5</v>
      </c>
      <c r="F15141" s="23">
        <v>0</v>
      </c>
      <c r="G15141" s="23">
        <v>0</v>
      </c>
      <c r="H15141" s="25">
        <v>2.849018574</v>
      </c>
    </row>
    <row r="15142" spans="1:8">
      <c r="A15142" s="23">
        <v>15139</v>
      </c>
      <c r="B15142" s="23">
        <v>2500</v>
      </c>
      <c r="C15142" s="23">
        <v>0.6</v>
      </c>
      <c r="D15142" s="23">
        <v>10</v>
      </c>
      <c r="E15142" s="23">
        <v>5</v>
      </c>
      <c r="F15142" s="23">
        <v>0</v>
      </c>
      <c r="G15142" s="23">
        <v>5</v>
      </c>
      <c r="H15142" s="25">
        <v>0</v>
      </c>
    </row>
    <row r="15143" spans="1:8">
      <c r="A15143" s="23">
        <v>15140</v>
      </c>
      <c r="B15143" s="23">
        <v>2500</v>
      </c>
      <c r="C15143" s="23">
        <v>0.6</v>
      </c>
      <c r="D15143" s="23">
        <v>10</v>
      </c>
      <c r="E15143" s="23">
        <v>5</v>
      </c>
      <c r="F15143" s="23">
        <v>0</v>
      </c>
      <c r="G15143" s="23">
        <v>10</v>
      </c>
      <c r="H15143" s="25">
        <v>0</v>
      </c>
    </row>
    <row r="15144" spans="1:8">
      <c r="A15144" s="23">
        <v>15141</v>
      </c>
      <c r="B15144" s="23">
        <v>2500</v>
      </c>
      <c r="C15144" s="23">
        <v>0.6</v>
      </c>
      <c r="D15144" s="23">
        <v>10</v>
      </c>
      <c r="E15144" s="23">
        <v>5</v>
      </c>
      <c r="F15144" s="23">
        <v>0</v>
      </c>
      <c r="G15144" s="23">
        <v>40</v>
      </c>
      <c r="H15144" s="25">
        <v>0</v>
      </c>
    </row>
    <row r="15145" spans="1:8">
      <c r="A15145" s="23">
        <v>15142</v>
      </c>
      <c r="B15145" s="23">
        <v>2500</v>
      </c>
      <c r="C15145" s="23">
        <v>0.6</v>
      </c>
      <c r="D15145" s="23">
        <v>10</v>
      </c>
      <c r="E15145" s="23">
        <v>5</v>
      </c>
      <c r="F15145" s="23">
        <v>0</v>
      </c>
      <c r="G15145" s="23">
        <v>70</v>
      </c>
      <c r="H15145" s="25">
        <v>0</v>
      </c>
    </row>
    <row r="15146" spans="1:8">
      <c r="A15146" s="23">
        <v>15143</v>
      </c>
      <c r="B15146" s="23">
        <v>2500</v>
      </c>
      <c r="C15146" s="23">
        <v>0.6</v>
      </c>
      <c r="D15146" s="23">
        <v>10</v>
      </c>
      <c r="E15146" s="23">
        <v>5</v>
      </c>
      <c r="F15146" s="23">
        <v>0</v>
      </c>
      <c r="G15146" s="23">
        <v>100</v>
      </c>
      <c r="H15146" s="25">
        <v>0</v>
      </c>
    </row>
    <row r="15147" spans="1:8">
      <c r="A15147" s="23">
        <v>15144</v>
      </c>
      <c r="B15147" s="23">
        <v>2500</v>
      </c>
      <c r="C15147" s="23">
        <v>0.6</v>
      </c>
      <c r="D15147" s="23">
        <v>10</v>
      </c>
      <c r="E15147" s="23">
        <v>5</v>
      </c>
      <c r="F15147" s="23">
        <v>30</v>
      </c>
      <c r="G15147" s="23">
        <v>0</v>
      </c>
      <c r="H15147" s="25">
        <v>2.8437378409999998</v>
      </c>
    </row>
    <row r="15148" spans="1:8">
      <c r="A15148" s="23">
        <v>15145</v>
      </c>
      <c r="B15148" s="23">
        <v>2500</v>
      </c>
      <c r="C15148" s="23">
        <v>0.6</v>
      </c>
      <c r="D15148" s="23">
        <v>10</v>
      </c>
      <c r="E15148" s="23">
        <v>5</v>
      </c>
      <c r="F15148" s="23">
        <v>30</v>
      </c>
      <c r="G15148" s="23">
        <v>5</v>
      </c>
      <c r="H15148" s="25">
        <v>0</v>
      </c>
    </row>
    <row r="15149" spans="1:8">
      <c r="A15149" s="23">
        <v>15146</v>
      </c>
      <c r="B15149" s="23">
        <v>2500</v>
      </c>
      <c r="C15149" s="23">
        <v>0.6</v>
      </c>
      <c r="D15149" s="23">
        <v>10</v>
      </c>
      <c r="E15149" s="23">
        <v>5</v>
      </c>
      <c r="F15149" s="23">
        <v>30</v>
      </c>
      <c r="G15149" s="23">
        <v>10</v>
      </c>
      <c r="H15149" s="25">
        <v>0</v>
      </c>
    </row>
    <row r="15150" spans="1:8">
      <c r="A15150" s="23">
        <v>15147</v>
      </c>
      <c r="B15150" s="23">
        <v>2500</v>
      </c>
      <c r="C15150" s="23">
        <v>0.6</v>
      </c>
      <c r="D15150" s="23">
        <v>10</v>
      </c>
      <c r="E15150" s="23">
        <v>5</v>
      </c>
      <c r="F15150" s="23">
        <v>30</v>
      </c>
      <c r="G15150" s="23">
        <v>40</v>
      </c>
      <c r="H15150" s="25">
        <v>0</v>
      </c>
    </row>
    <row r="15151" spans="1:8">
      <c r="A15151" s="23">
        <v>15148</v>
      </c>
      <c r="B15151" s="23">
        <v>2500</v>
      </c>
      <c r="C15151" s="23">
        <v>0.6</v>
      </c>
      <c r="D15151" s="23">
        <v>10</v>
      </c>
      <c r="E15151" s="23">
        <v>5</v>
      </c>
      <c r="F15151" s="23">
        <v>30</v>
      </c>
      <c r="G15151" s="23">
        <v>70</v>
      </c>
      <c r="H15151" s="25">
        <v>0</v>
      </c>
    </row>
    <row r="15152" spans="1:8">
      <c r="A15152" s="23">
        <v>15149</v>
      </c>
      <c r="B15152" s="23">
        <v>2500</v>
      </c>
      <c r="C15152" s="23">
        <v>0.6</v>
      </c>
      <c r="D15152" s="23">
        <v>10</v>
      </c>
      <c r="E15152" s="23">
        <v>5</v>
      </c>
      <c r="F15152" s="23">
        <v>30</v>
      </c>
      <c r="G15152" s="23">
        <v>100</v>
      </c>
      <c r="H15152" s="25">
        <v>0</v>
      </c>
    </row>
    <row r="15153" spans="1:8">
      <c r="A15153" s="23">
        <v>15150</v>
      </c>
      <c r="B15153" s="23">
        <v>2500</v>
      </c>
      <c r="C15153" s="23">
        <v>0.6</v>
      </c>
      <c r="D15153" s="23">
        <v>10</v>
      </c>
      <c r="E15153" s="23">
        <v>5</v>
      </c>
      <c r="F15153" s="23">
        <v>60</v>
      </c>
      <c r="G15153" s="23">
        <v>0</v>
      </c>
      <c r="H15153" s="25">
        <v>2.8126170639999999</v>
      </c>
    </row>
    <row r="15154" spans="1:8">
      <c r="A15154" s="23">
        <v>15151</v>
      </c>
      <c r="B15154" s="23">
        <v>2500</v>
      </c>
      <c r="C15154" s="23">
        <v>0.6</v>
      </c>
      <c r="D15154" s="23">
        <v>10</v>
      </c>
      <c r="E15154" s="23">
        <v>5</v>
      </c>
      <c r="F15154" s="23">
        <v>60</v>
      </c>
      <c r="G15154" s="23">
        <v>5</v>
      </c>
      <c r="H15154" s="25">
        <v>0</v>
      </c>
    </row>
    <row r="15155" spans="1:8">
      <c r="A15155" s="23">
        <v>15152</v>
      </c>
      <c r="B15155" s="23">
        <v>2500</v>
      </c>
      <c r="C15155" s="23">
        <v>0.6</v>
      </c>
      <c r="D15155" s="23">
        <v>10</v>
      </c>
      <c r="E15155" s="23">
        <v>5</v>
      </c>
      <c r="F15155" s="23">
        <v>60</v>
      </c>
      <c r="G15155" s="23">
        <v>10</v>
      </c>
      <c r="H15155" s="25">
        <v>0</v>
      </c>
    </row>
    <row r="15156" spans="1:8">
      <c r="A15156" s="23">
        <v>15153</v>
      </c>
      <c r="B15156" s="23">
        <v>2500</v>
      </c>
      <c r="C15156" s="23">
        <v>0.6</v>
      </c>
      <c r="D15156" s="23">
        <v>10</v>
      </c>
      <c r="E15156" s="23">
        <v>5</v>
      </c>
      <c r="F15156" s="23">
        <v>60</v>
      </c>
      <c r="G15156" s="23">
        <v>40</v>
      </c>
      <c r="H15156" s="25">
        <v>0</v>
      </c>
    </row>
    <row r="15157" spans="1:8">
      <c r="A15157" s="23">
        <v>15154</v>
      </c>
      <c r="B15157" s="23">
        <v>2500</v>
      </c>
      <c r="C15157" s="23">
        <v>0.6</v>
      </c>
      <c r="D15157" s="23">
        <v>10</v>
      </c>
      <c r="E15157" s="23">
        <v>5</v>
      </c>
      <c r="F15157" s="23">
        <v>60</v>
      </c>
      <c r="G15157" s="23">
        <v>70</v>
      </c>
      <c r="H15157" s="25">
        <v>0</v>
      </c>
    </row>
    <row r="15158" spans="1:8">
      <c r="A15158" s="23">
        <v>15155</v>
      </c>
      <c r="B15158" s="23">
        <v>2500</v>
      </c>
      <c r="C15158" s="23">
        <v>0.6</v>
      </c>
      <c r="D15158" s="23">
        <v>10</v>
      </c>
      <c r="E15158" s="23">
        <v>5</v>
      </c>
      <c r="F15158" s="23">
        <v>60</v>
      </c>
      <c r="G15158" s="23">
        <v>100</v>
      </c>
      <c r="H15158" s="25">
        <v>0</v>
      </c>
    </row>
    <row r="15159" spans="1:8">
      <c r="A15159" s="23">
        <v>15156</v>
      </c>
      <c r="B15159" s="23">
        <v>2500</v>
      </c>
      <c r="C15159" s="23">
        <v>0.6</v>
      </c>
      <c r="D15159" s="23">
        <v>10</v>
      </c>
      <c r="E15159" s="23">
        <v>10</v>
      </c>
      <c r="F15159" s="23">
        <v>0</v>
      </c>
      <c r="G15159" s="23">
        <v>0</v>
      </c>
      <c r="H15159" s="25">
        <v>5.5020093919999997</v>
      </c>
    </row>
    <row r="15160" spans="1:8">
      <c r="A15160" s="23">
        <v>15157</v>
      </c>
      <c r="B15160" s="23">
        <v>2500</v>
      </c>
      <c r="C15160" s="23">
        <v>0.6</v>
      </c>
      <c r="D15160" s="23">
        <v>10</v>
      </c>
      <c r="E15160" s="23">
        <v>10</v>
      </c>
      <c r="F15160" s="23">
        <v>0</v>
      </c>
      <c r="G15160" s="23">
        <v>5</v>
      </c>
      <c r="H15160" s="25">
        <v>4.3425302510000003</v>
      </c>
    </row>
    <row r="15161" spans="1:8">
      <c r="A15161" s="23">
        <v>15158</v>
      </c>
      <c r="B15161" s="23">
        <v>2500</v>
      </c>
      <c r="C15161" s="23">
        <v>0.6</v>
      </c>
      <c r="D15161" s="23">
        <v>10</v>
      </c>
      <c r="E15161" s="23">
        <v>10</v>
      </c>
      <c r="F15161" s="23">
        <v>0</v>
      </c>
      <c r="G15161" s="23">
        <v>10</v>
      </c>
      <c r="H15161" s="25">
        <v>4.285898209</v>
      </c>
    </row>
    <row r="15162" spans="1:8">
      <c r="A15162" s="23">
        <v>15159</v>
      </c>
      <c r="B15162" s="23">
        <v>2500</v>
      </c>
      <c r="C15162" s="23">
        <v>0.6</v>
      </c>
      <c r="D15162" s="23">
        <v>10</v>
      </c>
      <c r="E15162" s="23">
        <v>10</v>
      </c>
      <c r="F15162" s="23">
        <v>0</v>
      </c>
      <c r="G15162" s="23">
        <v>40</v>
      </c>
      <c r="H15162" s="25">
        <v>4.1733117100000001</v>
      </c>
    </row>
    <row r="15163" spans="1:8">
      <c r="A15163" s="23">
        <v>15160</v>
      </c>
      <c r="B15163" s="23">
        <v>2500</v>
      </c>
      <c r="C15163" s="23">
        <v>0.6</v>
      </c>
      <c r="D15163" s="23">
        <v>10</v>
      </c>
      <c r="E15163" s="23">
        <v>10</v>
      </c>
      <c r="F15163" s="23">
        <v>0</v>
      </c>
      <c r="G15163" s="23">
        <v>70</v>
      </c>
      <c r="H15163" s="25">
        <v>4.1054768560000001</v>
      </c>
    </row>
    <row r="15164" spans="1:8">
      <c r="A15164" s="23">
        <v>15161</v>
      </c>
      <c r="B15164" s="23">
        <v>2500</v>
      </c>
      <c r="C15164" s="23">
        <v>0.6</v>
      </c>
      <c r="D15164" s="23">
        <v>10</v>
      </c>
      <c r="E15164" s="23">
        <v>10</v>
      </c>
      <c r="F15164" s="23">
        <v>0</v>
      </c>
      <c r="G15164" s="23">
        <v>100</v>
      </c>
      <c r="H15164" s="25">
        <v>4.0476098059999996</v>
      </c>
    </row>
    <row r="15165" spans="1:8">
      <c r="A15165" s="23">
        <v>15162</v>
      </c>
      <c r="B15165" s="23">
        <v>2500</v>
      </c>
      <c r="C15165" s="23">
        <v>0.6</v>
      </c>
      <c r="D15165" s="23">
        <v>10</v>
      </c>
      <c r="E15165" s="23">
        <v>10</v>
      </c>
      <c r="F15165" s="23">
        <v>30</v>
      </c>
      <c r="G15165" s="23">
        <v>0</v>
      </c>
      <c r="H15165" s="25">
        <v>5.4651699069999999</v>
      </c>
    </row>
    <row r="15166" spans="1:8">
      <c r="A15166" s="23">
        <v>15163</v>
      </c>
      <c r="B15166" s="23">
        <v>2500</v>
      </c>
      <c r="C15166" s="23">
        <v>0.6</v>
      </c>
      <c r="D15166" s="23">
        <v>10</v>
      </c>
      <c r="E15166" s="23">
        <v>10</v>
      </c>
      <c r="F15166" s="23">
        <v>30</v>
      </c>
      <c r="G15166" s="23">
        <v>5</v>
      </c>
      <c r="H15166" s="25">
        <v>4.2597227100000001</v>
      </c>
    </row>
    <row r="15167" spans="1:8">
      <c r="A15167" s="23">
        <v>15164</v>
      </c>
      <c r="B15167" s="23">
        <v>2500</v>
      </c>
      <c r="C15167" s="23">
        <v>0.6</v>
      </c>
      <c r="D15167" s="23">
        <v>10</v>
      </c>
      <c r="E15167" s="23">
        <v>10</v>
      </c>
      <c r="F15167" s="23">
        <v>30</v>
      </c>
      <c r="G15167" s="23">
        <v>10</v>
      </c>
      <c r="H15167" s="25">
        <v>4.1764636040000003</v>
      </c>
    </row>
    <row r="15168" spans="1:8">
      <c r="A15168" s="23">
        <v>15165</v>
      </c>
      <c r="B15168" s="23">
        <v>2500</v>
      </c>
      <c r="C15168" s="23">
        <v>0.6</v>
      </c>
      <c r="D15168" s="23">
        <v>10</v>
      </c>
      <c r="E15168" s="23">
        <v>10</v>
      </c>
      <c r="F15168" s="23">
        <v>30</v>
      </c>
      <c r="G15168" s="23">
        <v>40</v>
      </c>
      <c r="H15168" s="25">
        <v>4.0455594059999997</v>
      </c>
    </row>
    <row r="15169" spans="1:8">
      <c r="A15169" s="23">
        <v>15166</v>
      </c>
      <c r="B15169" s="23">
        <v>2500</v>
      </c>
      <c r="C15169" s="23">
        <v>0.6</v>
      </c>
      <c r="D15169" s="23">
        <v>10</v>
      </c>
      <c r="E15169" s="23">
        <v>10</v>
      </c>
      <c r="F15169" s="23">
        <v>30</v>
      </c>
      <c r="G15169" s="23">
        <v>70</v>
      </c>
      <c r="H15169" s="25">
        <v>3.9702544209999999</v>
      </c>
    </row>
    <row r="15170" spans="1:8">
      <c r="A15170" s="23">
        <v>15167</v>
      </c>
      <c r="B15170" s="23">
        <v>2500</v>
      </c>
      <c r="C15170" s="23">
        <v>0.6</v>
      </c>
      <c r="D15170" s="23">
        <v>10</v>
      </c>
      <c r="E15170" s="23">
        <v>10</v>
      </c>
      <c r="F15170" s="23">
        <v>30</v>
      </c>
      <c r="G15170" s="23">
        <v>100</v>
      </c>
      <c r="H15170" s="25">
        <v>3.9042410849999998</v>
      </c>
    </row>
    <row r="15171" spans="1:8">
      <c r="A15171" s="23">
        <v>15168</v>
      </c>
      <c r="B15171" s="23">
        <v>2500</v>
      </c>
      <c r="C15171" s="23">
        <v>0.6</v>
      </c>
      <c r="D15171" s="23">
        <v>10</v>
      </c>
      <c r="E15171" s="23">
        <v>10</v>
      </c>
      <c r="F15171" s="23">
        <v>60</v>
      </c>
      <c r="G15171" s="23">
        <v>0</v>
      </c>
      <c r="H15171" s="25">
        <v>5.282678604</v>
      </c>
    </row>
    <row r="15172" spans="1:8">
      <c r="A15172" s="23">
        <v>15169</v>
      </c>
      <c r="B15172" s="23">
        <v>2500</v>
      </c>
      <c r="C15172" s="23">
        <v>0.6</v>
      </c>
      <c r="D15172" s="23">
        <v>10</v>
      </c>
      <c r="E15172" s="23">
        <v>10</v>
      </c>
      <c r="F15172" s="23">
        <v>60</v>
      </c>
      <c r="G15172" s="23">
        <v>5</v>
      </c>
      <c r="H15172" s="25">
        <v>3.7372312550000002</v>
      </c>
    </row>
    <row r="15173" spans="1:8">
      <c r="A15173" s="23">
        <v>15170</v>
      </c>
      <c r="B15173" s="23">
        <v>2500</v>
      </c>
      <c r="C15173" s="23">
        <v>0.6</v>
      </c>
      <c r="D15173" s="23">
        <v>10</v>
      </c>
      <c r="E15173" s="23">
        <v>10</v>
      </c>
      <c r="F15173" s="23">
        <v>60</v>
      </c>
      <c r="G15173" s="23">
        <v>10</v>
      </c>
      <c r="H15173" s="25">
        <v>3.5873296259999998</v>
      </c>
    </row>
    <row r="15174" spans="1:8">
      <c r="A15174" s="23">
        <v>15171</v>
      </c>
      <c r="B15174" s="23">
        <v>2500</v>
      </c>
      <c r="C15174" s="23">
        <v>0.6</v>
      </c>
      <c r="D15174" s="23">
        <v>10</v>
      </c>
      <c r="E15174" s="23">
        <v>10</v>
      </c>
      <c r="F15174" s="23">
        <v>60</v>
      </c>
      <c r="G15174" s="23">
        <v>40</v>
      </c>
      <c r="H15174" s="25">
        <v>3.209612608</v>
      </c>
    </row>
    <row r="15175" spans="1:8">
      <c r="A15175" s="23">
        <v>15172</v>
      </c>
      <c r="B15175" s="23">
        <v>2500</v>
      </c>
      <c r="C15175" s="23">
        <v>0.6</v>
      </c>
      <c r="D15175" s="23">
        <v>10</v>
      </c>
      <c r="E15175" s="23">
        <v>10</v>
      </c>
      <c r="F15175" s="23">
        <v>60</v>
      </c>
      <c r="G15175" s="23">
        <v>70</v>
      </c>
      <c r="H15175" s="25">
        <v>0</v>
      </c>
    </row>
    <row r="15176" spans="1:8">
      <c r="A15176" s="23">
        <v>15173</v>
      </c>
      <c r="B15176" s="23">
        <v>2500</v>
      </c>
      <c r="C15176" s="23">
        <v>0.6</v>
      </c>
      <c r="D15176" s="23">
        <v>10</v>
      </c>
      <c r="E15176" s="23">
        <v>10</v>
      </c>
      <c r="F15176" s="23">
        <v>60</v>
      </c>
      <c r="G15176" s="23">
        <v>100</v>
      </c>
      <c r="H15176" s="25">
        <v>0</v>
      </c>
    </row>
    <row r="15177" spans="1:8">
      <c r="A15177" s="23">
        <v>15174</v>
      </c>
      <c r="B15177" s="23">
        <v>2500</v>
      </c>
      <c r="C15177" s="23">
        <v>0.6</v>
      </c>
      <c r="D15177" s="23">
        <v>10</v>
      </c>
      <c r="E15177" s="23">
        <v>20</v>
      </c>
      <c r="F15177" s="23">
        <v>0</v>
      </c>
      <c r="G15177" s="23">
        <v>0</v>
      </c>
      <c r="H15177" s="25">
        <v>9.8413162229999998</v>
      </c>
    </row>
    <row r="15178" spans="1:8">
      <c r="A15178" s="23">
        <v>15175</v>
      </c>
      <c r="B15178" s="23">
        <v>2500</v>
      </c>
      <c r="C15178" s="23">
        <v>0.6</v>
      </c>
      <c r="D15178" s="23">
        <v>10</v>
      </c>
      <c r="E15178" s="23">
        <v>20</v>
      </c>
      <c r="F15178" s="23">
        <v>0</v>
      </c>
      <c r="G15178" s="23">
        <v>5</v>
      </c>
      <c r="H15178" s="25">
        <v>8.7256669999999996</v>
      </c>
    </row>
    <row r="15179" spans="1:8">
      <c r="A15179" s="23">
        <v>15176</v>
      </c>
      <c r="B15179" s="23">
        <v>2500</v>
      </c>
      <c r="C15179" s="23">
        <v>0.6</v>
      </c>
      <c r="D15179" s="23">
        <v>10</v>
      </c>
      <c r="E15179" s="23">
        <v>20</v>
      </c>
      <c r="F15179" s="23">
        <v>0</v>
      </c>
      <c r="G15179" s="23">
        <v>10</v>
      </c>
      <c r="H15179" s="25">
        <v>8.4963932040000003</v>
      </c>
    </row>
    <row r="15180" spans="1:8">
      <c r="A15180" s="23">
        <v>15177</v>
      </c>
      <c r="B15180" s="23">
        <v>2500</v>
      </c>
      <c r="C15180" s="23">
        <v>0.6</v>
      </c>
      <c r="D15180" s="23">
        <v>10</v>
      </c>
      <c r="E15180" s="23">
        <v>20</v>
      </c>
      <c r="F15180" s="23">
        <v>0</v>
      </c>
      <c r="G15180" s="23">
        <v>40</v>
      </c>
      <c r="H15180" s="25">
        <v>8.0747241970000001</v>
      </c>
    </row>
    <row r="15181" spans="1:8">
      <c r="A15181" s="23">
        <v>15178</v>
      </c>
      <c r="B15181" s="23">
        <v>2500</v>
      </c>
      <c r="C15181" s="23">
        <v>0.6</v>
      </c>
      <c r="D15181" s="23">
        <v>10</v>
      </c>
      <c r="E15181" s="23">
        <v>20</v>
      </c>
      <c r="F15181" s="23">
        <v>0</v>
      </c>
      <c r="G15181" s="23">
        <v>70</v>
      </c>
      <c r="H15181" s="25">
        <v>7.8221826549999998</v>
      </c>
    </row>
    <row r="15182" spans="1:8">
      <c r="A15182" s="23">
        <v>15179</v>
      </c>
      <c r="B15182" s="23">
        <v>2500</v>
      </c>
      <c r="C15182" s="23">
        <v>0.6</v>
      </c>
      <c r="D15182" s="23">
        <v>10</v>
      </c>
      <c r="E15182" s="23">
        <v>20</v>
      </c>
      <c r="F15182" s="23">
        <v>0</v>
      </c>
      <c r="G15182" s="23">
        <v>100</v>
      </c>
      <c r="H15182" s="25">
        <v>7.5952053069999996</v>
      </c>
    </row>
    <row r="15183" spans="1:8">
      <c r="A15183" s="23">
        <v>15180</v>
      </c>
      <c r="B15183" s="23">
        <v>2500</v>
      </c>
      <c r="C15183" s="23">
        <v>0.6</v>
      </c>
      <c r="D15183" s="23">
        <v>10</v>
      </c>
      <c r="E15183" s="23">
        <v>20</v>
      </c>
      <c r="F15183" s="23">
        <v>30</v>
      </c>
      <c r="G15183" s="23">
        <v>0</v>
      </c>
      <c r="H15183" s="25">
        <v>9.6530580520000004</v>
      </c>
    </row>
    <row r="15184" spans="1:8">
      <c r="A15184" s="23">
        <v>15181</v>
      </c>
      <c r="B15184" s="23">
        <v>2500</v>
      </c>
      <c r="C15184" s="23">
        <v>0.6</v>
      </c>
      <c r="D15184" s="23">
        <v>10</v>
      </c>
      <c r="E15184" s="23">
        <v>20</v>
      </c>
      <c r="F15184" s="23">
        <v>30</v>
      </c>
      <c r="G15184" s="23">
        <v>5</v>
      </c>
      <c r="H15184" s="25">
        <v>8.4541139600000008</v>
      </c>
    </row>
    <row r="15185" spans="1:8">
      <c r="A15185" s="23">
        <v>15182</v>
      </c>
      <c r="B15185" s="23">
        <v>2500</v>
      </c>
      <c r="C15185" s="23">
        <v>0.6</v>
      </c>
      <c r="D15185" s="23">
        <v>10</v>
      </c>
      <c r="E15185" s="23">
        <v>20</v>
      </c>
      <c r="F15185" s="23">
        <v>30</v>
      </c>
      <c r="G15185" s="23">
        <v>10</v>
      </c>
      <c r="H15185" s="25">
        <v>8.2104234700000003</v>
      </c>
    </row>
    <row r="15186" spans="1:8">
      <c r="A15186" s="23">
        <v>15183</v>
      </c>
      <c r="B15186" s="23">
        <v>2500</v>
      </c>
      <c r="C15186" s="23">
        <v>0.6</v>
      </c>
      <c r="D15186" s="23">
        <v>10</v>
      </c>
      <c r="E15186" s="23">
        <v>20</v>
      </c>
      <c r="F15186" s="23">
        <v>30</v>
      </c>
      <c r="G15186" s="23">
        <v>40</v>
      </c>
      <c r="H15186" s="25">
        <v>7.7963113780000004</v>
      </c>
    </row>
    <row r="15187" spans="1:8">
      <c r="A15187" s="23">
        <v>15184</v>
      </c>
      <c r="B15187" s="23">
        <v>2500</v>
      </c>
      <c r="C15187" s="23">
        <v>0.6</v>
      </c>
      <c r="D15187" s="23">
        <v>10</v>
      </c>
      <c r="E15187" s="23">
        <v>20</v>
      </c>
      <c r="F15187" s="23">
        <v>30</v>
      </c>
      <c r="G15187" s="23">
        <v>70</v>
      </c>
      <c r="H15187" s="25">
        <v>7.5331554409999999</v>
      </c>
    </row>
    <row r="15188" spans="1:8">
      <c r="A15188" s="23">
        <v>15185</v>
      </c>
      <c r="B15188" s="23">
        <v>2500</v>
      </c>
      <c r="C15188" s="23">
        <v>0.6</v>
      </c>
      <c r="D15188" s="23">
        <v>10</v>
      </c>
      <c r="E15188" s="23">
        <v>20</v>
      </c>
      <c r="F15188" s="23">
        <v>30</v>
      </c>
      <c r="G15188" s="23">
        <v>100</v>
      </c>
      <c r="H15188" s="25">
        <v>7.3125591280000002</v>
      </c>
    </row>
    <row r="15189" spans="1:8">
      <c r="A15189" s="23">
        <v>15186</v>
      </c>
      <c r="B15189" s="23">
        <v>2500</v>
      </c>
      <c r="C15189" s="23">
        <v>0.6</v>
      </c>
      <c r="D15189" s="23">
        <v>10</v>
      </c>
      <c r="E15189" s="23">
        <v>20</v>
      </c>
      <c r="F15189" s="23">
        <v>60</v>
      </c>
      <c r="G15189" s="23">
        <v>0</v>
      </c>
      <c r="H15189" s="25">
        <v>8.8312120440000008</v>
      </c>
    </row>
    <row r="15190" spans="1:8">
      <c r="A15190" s="23">
        <v>15187</v>
      </c>
      <c r="B15190" s="23">
        <v>2500</v>
      </c>
      <c r="C15190" s="23">
        <v>0.6</v>
      </c>
      <c r="D15190" s="23">
        <v>10</v>
      </c>
      <c r="E15190" s="23">
        <v>20</v>
      </c>
      <c r="F15190" s="23">
        <v>60</v>
      </c>
      <c r="G15190" s="23">
        <v>5</v>
      </c>
      <c r="H15190" s="25">
        <v>7.3822193150000004</v>
      </c>
    </row>
    <row r="15191" spans="1:8">
      <c r="A15191" s="23">
        <v>15188</v>
      </c>
      <c r="B15191" s="23">
        <v>2500</v>
      </c>
      <c r="C15191" s="23">
        <v>0.6</v>
      </c>
      <c r="D15191" s="23">
        <v>10</v>
      </c>
      <c r="E15191" s="23">
        <v>20</v>
      </c>
      <c r="F15191" s="23">
        <v>60</v>
      </c>
      <c r="G15191" s="23">
        <v>10</v>
      </c>
      <c r="H15191" s="25">
        <v>7.1500897410000004</v>
      </c>
    </row>
    <row r="15192" spans="1:8">
      <c r="A15192" s="23">
        <v>15189</v>
      </c>
      <c r="B15192" s="23">
        <v>2500</v>
      </c>
      <c r="C15192" s="23">
        <v>0.6</v>
      </c>
      <c r="D15192" s="23">
        <v>10</v>
      </c>
      <c r="E15192" s="23">
        <v>20</v>
      </c>
      <c r="F15192" s="23">
        <v>60</v>
      </c>
      <c r="G15192" s="23">
        <v>40</v>
      </c>
      <c r="H15192" s="25">
        <v>6.7056679729999997</v>
      </c>
    </row>
    <row r="15193" spans="1:8">
      <c r="A15193" s="23">
        <v>15190</v>
      </c>
      <c r="B15193" s="23">
        <v>2500</v>
      </c>
      <c r="C15193" s="23">
        <v>0.6</v>
      </c>
      <c r="D15193" s="23">
        <v>10</v>
      </c>
      <c r="E15193" s="23">
        <v>20</v>
      </c>
      <c r="F15193" s="23">
        <v>60</v>
      </c>
      <c r="G15193" s="23">
        <v>70</v>
      </c>
      <c r="H15193" s="25">
        <v>6.4266214369999997</v>
      </c>
    </row>
    <row r="15194" spans="1:8">
      <c r="A15194" s="23">
        <v>15191</v>
      </c>
      <c r="B15194" s="23">
        <v>2500</v>
      </c>
      <c r="C15194" s="23">
        <v>0.6</v>
      </c>
      <c r="D15194" s="23">
        <v>10</v>
      </c>
      <c r="E15194" s="23">
        <v>20</v>
      </c>
      <c r="F15194" s="23">
        <v>60</v>
      </c>
      <c r="G15194" s="23">
        <v>100</v>
      </c>
      <c r="H15194" s="25">
        <v>6.1711287500000003</v>
      </c>
    </row>
    <row r="15195" spans="1:8">
      <c r="A15195" s="23">
        <v>15192</v>
      </c>
      <c r="B15195" s="23">
        <v>2500</v>
      </c>
      <c r="C15195" s="23">
        <v>0.6</v>
      </c>
      <c r="D15195" s="23">
        <v>10</v>
      </c>
      <c r="E15195" s="23">
        <v>50</v>
      </c>
      <c r="F15195" s="23">
        <v>0</v>
      </c>
      <c r="G15195" s="23">
        <v>0</v>
      </c>
      <c r="H15195" s="25">
        <v>16.56703568</v>
      </c>
    </row>
    <row r="15196" spans="1:8">
      <c r="A15196" s="23">
        <v>15193</v>
      </c>
      <c r="B15196" s="23">
        <v>2500</v>
      </c>
      <c r="C15196" s="23">
        <v>0.6</v>
      </c>
      <c r="D15196" s="23">
        <v>10</v>
      </c>
      <c r="E15196" s="23">
        <v>50</v>
      </c>
      <c r="F15196" s="23">
        <v>0</v>
      </c>
      <c r="G15196" s="23">
        <v>5</v>
      </c>
      <c r="H15196" s="25">
        <v>15.12310314</v>
      </c>
    </row>
    <row r="15197" spans="1:8">
      <c r="A15197" s="23">
        <v>15194</v>
      </c>
      <c r="B15197" s="23">
        <v>2500</v>
      </c>
      <c r="C15197" s="23">
        <v>0.6</v>
      </c>
      <c r="D15197" s="23">
        <v>10</v>
      </c>
      <c r="E15197" s="23">
        <v>50</v>
      </c>
      <c r="F15197" s="23">
        <v>0</v>
      </c>
      <c r="G15197" s="23">
        <v>10</v>
      </c>
      <c r="H15197" s="25">
        <v>14.484724050000001</v>
      </c>
    </row>
    <row r="15198" spans="1:8">
      <c r="A15198" s="23">
        <v>15195</v>
      </c>
      <c r="B15198" s="23">
        <v>2500</v>
      </c>
      <c r="C15198" s="23">
        <v>0.6</v>
      </c>
      <c r="D15198" s="23">
        <v>10</v>
      </c>
      <c r="E15198" s="23">
        <v>50</v>
      </c>
      <c r="F15198" s="23">
        <v>0</v>
      </c>
      <c r="G15198" s="23">
        <v>40</v>
      </c>
      <c r="H15198" s="25">
        <v>13.180979730000001</v>
      </c>
    </row>
    <row r="15199" spans="1:8">
      <c r="A15199" s="23">
        <v>15196</v>
      </c>
      <c r="B15199" s="23">
        <v>2500</v>
      </c>
      <c r="C15199" s="23">
        <v>0.6</v>
      </c>
      <c r="D15199" s="23">
        <v>10</v>
      </c>
      <c r="E15199" s="23">
        <v>50</v>
      </c>
      <c r="F15199" s="23">
        <v>0</v>
      </c>
      <c r="G15199" s="23">
        <v>70</v>
      </c>
      <c r="H15199" s="25">
        <v>12.403171540000001</v>
      </c>
    </row>
    <row r="15200" spans="1:8">
      <c r="A15200" s="23">
        <v>15197</v>
      </c>
      <c r="B15200" s="23">
        <v>2500</v>
      </c>
      <c r="C15200" s="23">
        <v>0.6</v>
      </c>
      <c r="D15200" s="23">
        <v>10</v>
      </c>
      <c r="E15200" s="23">
        <v>50</v>
      </c>
      <c r="F15200" s="23">
        <v>0</v>
      </c>
      <c r="G15200" s="23">
        <v>100</v>
      </c>
      <c r="H15200" s="25">
        <v>11.73675823</v>
      </c>
    </row>
    <row r="15201" spans="1:8">
      <c r="A15201" s="23">
        <v>15198</v>
      </c>
      <c r="B15201" s="23">
        <v>2500</v>
      </c>
      <c r="C15201" s="23">
        <v>0.6</v>
      </c>
      <c r="D15201" s="23">
        <v>10</v>
      </c>
      <c r="E15201" s="23">
        <v>50</v>
      </c>
      <c r="F15201" s="23">
        <v>30</v>
      </c>
      <c r="G15201" s="23">
        <v>0</v>
      </c>
      <c r="H15201" s="25">
        <v>15.8932333</v>
      </c>
    </row>
    <row r="15202" spans="1:8">
      <c r="A15202" s="23">
        <v>15199</v>
      </c>
      <c r="B15202" s="23">
        <v>2500</v>
      </c>
      <c r="C15202" s="23">
        <v>0.6</v>
      </c>
      <c r="D15202" s="23">
        <v>10</v>
      </c>
      <c r="E15202" s="23">
        <v>50</v>
      </c>
      <c r="F15202" s="23">
        <v>30</v>
      </c>
      <c r="G15202" s="23">
        <v>5</v>
      </c>
      <c r="H15202" s="25">
        <v>14.397448539999999</v>
      </c>
    </row>
    <row r="15203" spans="1:8">
      <c r="A15203" s="23">
        <v>15200</v>
      </c>
      <c r="B15203" s="23">
        <v>2500</v>
      </c>
      <c r="C15203" s="23">
        <v>0.6</v>
      </c>
      <c r="D15203" s="23">
        <v>10</v>
      </c>
      <c r="E15203" s="23">
        <v>50</v>
      </c>
      <c r="F15203" s="23">
        <v>30</v>
      </c>
      <c r="G15203" s="23">
        <v>10</v>
      </c>
      <c r="H15203" s="25">
        <v>13.72759342</v>
      </c>
    </row>
    <row r="15204" spans="1:8">
      <c r="A15204" s="23">
        <v>15201</v>
      </c>
      <c r="B15204" s="23">
        <v>2500</v>
      </c>
      <c r="C15204" s="23">
        <v>0.6</v>
      </c>
      <c r="D15204" s="23">
        <v>10</v>
      </c>
      <c r="E15204" s="23">
        <v>50</v>
      </c>
      <c r="F15204" s="23">
        <v>30</v>
      </c>
      <c r="G15204" s="23">
        <v>40</v>
      </c>
      <c r="H15204" s="25">
        <v>12.464282040000001</v>
      </c>
    </row>
    <row r="15205" spans="1:8">
      <c r="A15205" s="23">
        <v>15202</v>
      </c>
      <c r="B15205" s="23">
        <v>2500</v>
      </c>
      <c r="C15205" s="23">
        <v>0.6</v>
      </c>
      <c r="D15205" s="23">
        <v>10</v>
      </c>
      <c r="E15205" s="23">
        <v>50</v>
      </c>
      <c r="F15205" s="23">
        <v>30</v>
      </c>
      <c r="G15205" s="23">
        <v>70</v>
      </c>
      <c r="H15205" s="25">
        <v>11.671795850000001</v>
      </c>
    </row>
    <row r="15206" spans="1:8">
      <c r="A15206" s="23">
        <v>15203</v>
      </c>
      <c r="B15206" s="23">
        <v>2500</v>
      </c>
      <c r="C15206" s="23">
        <v>0.6</v>
      </c>
      <c r="D15206" s="23">
        <v>10</v>
      </c>
      <c r="E15206" s="23">
        <v>50</v>
      </c>
      <c r="F15206" s="23">
        <v>30</v>
      </c>
      <c r="G15206" s="23">
        <v>100</v>
      </c>
      <c r="H15206" s="25">
        <v>11.050273900000001</v>
      </c>
    </row>
    <row r="15207" spans="1:8">
      <c r="A15207" s="23">
        <v>15204</v>
      </c>
      <c r="B15207" s="23">
        <v>2500</v>
      </c>
      <c r="C15207" s="23">
        <v>0.6</v>
      </c>
      <c r="D15207" s="23">
        <v>10</v>
      </c>
      <c r="E15207" s="23">
        <v>50</v>
      </c>
      <c r="F15207" s="23">
        <v>60</v>
      </c>
      <c r="G15207" s="23">
        <v>0</v>
      </c>
      <c r="H15207" s="25">
        <v>13.337087629999999</v>
      </c>
    </row>
    <row r="15208" spans="1:8">
      <c r="A15208" s="23">
        <v>15205</v>
      </c>
      <c r="B15208" s="23">
        <v>2500</v>
      </c>
      <c r="C15208" s="23">
        <v>0.6</v>
      </c>
      <c r="D15208" s="23">
        <v>10</v>
      </c>
      <c r="E15208" s="23">
        <v>50</v>
      </c>
      <c r="F15208" s="23">
        <v>60</v>
      </c>
      <c r="G15208" s="23">
        <v>5</v>
      </c>
      <c r="H15208" s="25">
        <v>11.432598110000001</v>
      </c>
    </row>
    <row r="15209" spans="1:8">
      <c r="A15209" s="23">
        <v>15206</v>
      </c>
      <c r="B15209" s="23">
        <v>2500</v>
      </c>
      <c r="C15209" s="23">
        <v>0.6</v>
      </c>
      <c r="D15209" s="23">
        <v>10</v>
      </c>
      <c r="E15209" s="23">
        <v>50</v>
      </c>
      <c r="F15209" s="23">
        <v>60</v>
      </c>
      <c r="G15209" s="23">
        <v>10</v>
      </c>
      <c r="H15209" s="25">
        <v>10.83450794</v>
      </c>
    </row>
    <row r="15210" spans="1:8">
      <c r="A15210" s="23">
        <v>15207</v>
      </c>
      <c r="B15210" s="23">
        <v>2500</v>
      </c>
      <c r="C15210" s="23">
        <v>0.6</v>
      </c>
      <c r="D15210" s="23">
        <v>10</v>
      </c>
      <c r="E15210" s="23">
        <v>50</v>
      </c>
      <c r="F15210" s="23">
        <v>60</v>
      </c>
      <c r="G15210" s="23">
        <v>40</v>
      </c>
      <c r="H15210" s="25">
        <v>9.7420091630000005</v>
      </c>
    </row>
    <row r="15211" spans="1:8">
      <c r="A15211" s="23">
        <v>15208</v>
      </c>
      <c r="B15211" s="23">
        <v>2500</v>
      </c>
      <c r="C15211" s="23">
        <v>0.6</v>
      </c>
      <c r="D15211" s="23">
        <v>10</v>
      </c>
      <c r="E15211" s="23">
        <v>50</v>
      </c>
      <c r="F15211" s="23">
        <v>60</v>
      </c>
      <c r="G15211" s="23">
        <v>70</v>
      </c>
      <c r="H15211" s="25">
        <v>9.1266574859999992</v>
      </c>
    </row>
    <row r="15212" spans="1:8">
      <c r="A15212" s="23">
        <v>15209</v>
      </c>
      <c r="B15212" s="23">
        <v>2500</v>
      </c>
      <c r="C15212" s="23">
        <v>0.6</v>
      </c>
      <c r="D15212" s="23">
        <v>10</v>
      </c>
      <c r="E15212" s="23">
        <v>50</v>
      </c>
      <c r="F15212" s="23">
        <v>60</v>
      </c>
      <c r="G15212" s="23">
        <v>100</v>
      </c>
      <c r="H15212" s="25">
        <v>8.6213102339999992</v>
      </c>
    </row>
    <row r="15213" spans="1:8">
      <c r="A15213" s="23">
        <v>15210</v>
      </c>
      <c r="B15213" s="23">
        <v>2500</v>
      </c>
      <c r="C15213" s="23">
        <v>0.6</v>
      </c>
      <c r="D15213" s="23">
        <v>50</v>
      </c>
      <c r="E15213" s="23">
        <v>1</v>
      </c>
      <c r="F15213" s="23">
        <v>0</v>
      </c>
      <c r="G15213" s="23">
        <v>0</v>
      </c>
      <c r="H15213" s="25">
        <v>2.5165610310000002</v>
      </c>
    </row>
    <row r="15214" spans="1:8">
      <c r="A15214" s="23">
        <v>15211</v>
      </c>
      <c r="B15214" s="23">
        <v>2500</v>
      </c>
      <c r="C15214" s="23">
        <v>0.6</v>
      </c>
      <c r="D15214" s="23">
        <v>50</v>
      </c>
      <c r="E15214" s="23">
        <v>1</v>
      </c>
      <c r="F15214" s="23">
        <v>0</v>
      </c>
      <c r="G15214" s="23">
        <v>5</v>
      </c>
      <c r="H15214" s="25">
        <v>0</v>
      </c>
    </row>
    <row r="15215" spans="1:8">
      <c r="A15215" s="23">
        <v>15212</v>
      </c>
      <c r="B15215" s="23">
        <v>2500</v>
      </c>
      <c r="C15215" s="23">
        <v>0.6</v>
      </c>
      <c r="D15215" s="23">
        <v>50</v>
      </c>
      <c r="E15215" s="23">
        <v>1</v>
      </c>
      <c r="F15215" s="23">
        <v>0</v>
      </c>
      <c r="G15215" s="23">
        <v>10</v>
      </c>
      <c r="H15215" s="25">
        <v>0</v>
      </c>
    </row>
    <row r="15216" spans="1:8">
      <c r="A15216" s="23">
        <v>15213</v>
      </c>
      <c r="B15216" s="23">
        <v>2500</v>
      </c>
      <c r="C15216" s="23">
        <v>0.6</v>
      </c>
      <c r="D15216" s="23">
        <v>50</v>
      </c>
      <c r="E15216" s="23">
        <v>1</v>
      </c>
      <c r="F15216" s="23">
        <v>0</v>
      </c>
      <c r="G15216" s="23">
        <v>40</v>
      </c>
      <c r="H15216" s="25">
        <v>0</v>
      </c>
    </row>
    <row r="15217" spans="1:8">
      <c r="A15217" s="23">
        <v>15214</v>
      </c>
      <c r="B15217" s="23">
        <v>2500</v>
      </c>
      <c r="C15217" s="23">
        <v>0.6</v>
      </c>
      <c r="D15217" s="23">
        <v>50</v>
      </c>
      <c r="E15217" s="23">
        <v>1</v>
      </c>
      <c r="F15217" s="23">
        <v>0</v>
      </c>
      <c r="G15217" s="23">
        <v>70</v>
      </c>
      <c r="H15217" s="25">
        <v>0</v>
      </c>
    </row>
    <row r="15218" spans="1:8">
      <c r="A15218" s="23">
        <v>15215</v>
      </c>
      <c r="B15218" s="23">
        <v>2500</v>
      </c>
      <c r="C15218" s="23">
        <v>0.6</v>
      </c>
      <c r="D15218" s="23">
        <v>50</v>
      </c>
      <c r="E15218" s="23">
        <v>1</v>
      </c>
      <c r="F15218" s="23">
        <v>0</v>
      </c>
      <c r="G15218" s="23">
        <v>100</v>
      </c>
      <c r="H15218" s="25">
        <v>0</v>
      </c>
    </row>
    <row r="15219" spans="1:8">
      <c r="A15219" s="23">
        <v>15216</v>
      </c>
      <c r="B15219" s="23">
        <v>2500</v>
      </c>
      <c r="C15219" s="23">
        <v>0.6</v>
      </c>
      <c r="D15219" s="23">
        <v>50</v>
      </c>
      <c r="E15219" s="23">
        <v>1</v>
      </c>
      <c r="F15219" s="23">
        <v>30</v>
      </c>
      <c r="G15219" s="23">
        <v>0</v>
      </c>
      <c r="H15219" s="25">
        <v>2.513117313</v>
      </c>
    </row>
    <row r="15220" spans="1:8">
      <c r="A15220" s="23">
        <v>15217</v>
      </c>
      <c r="B15220" s="23">
        <v>2500</v>
      </c>
      <c r="C15220" s="23">
        <v>0.6</v>
      </c>
      <c r="D15220" s="23">
        <v>50</v>
      </c>
      <c r="E15220" s="23">
        <v>1</v>
      </c>
      <c r="F15220" s="23">
        <v>30</v>
      </c>
      <c r="G15220" s="23">
        <v>5</v>
      </c>
      <c r="H15220" s="25">
        <v>0</v>
      </c>
    </row>
    <row r="15221" spans="1:8">
      <c r="A15221" s="23">
        <v>15218</v>
      </c>
      <c r="B15221" s="23">
        <v>2500</v>
      </c>
      <c r="C15221" s="23">
        <v>0.6</v>
      </c>
      <c r="D15221" s="23">
        <v>50</v>
      </c>
      <c r="E15221" s="23">
        <v>1</v>
      </c>
      <c r="F15221" s="23">
        <v>30</v>
      </c>
      <c r="G15221" s="23">
        <v>10</v>
      </c>
      <c r="H15221" s="25">
        <v>0</v>
      </c>
    </row>
    <row r="15222" spans="1:8">
      <c r="A15222" s="23">
        <v>15219</v>
      </c>
      <c r="B15222" s="23">
        <v>2500</v>
      </c>
      <c r="C15222" s="23">
        <v>0.6</v>
      </c>
      <c r="D15222" s="23">
        <v>50</v>
      </c>
      <c r="E15222" s="23">
        <v>1</v>
      </c>
      <c r="F15222" s="23">
        <v>30</v>
      </c>
      <c r="G15222" s="23">
        <v>40</v>
      </c>
      <c r="H15222" s="25">
        <v>0</v>
      </c>
    </row>
    <row r="15223" spans="1:8">
      <c r="A15223" s="23">
        <v>15220</v>
      </c>
      <c r="B15223" s="23">
        <v>2500</v>
      </c>
      <c r="C15223" s="23">
        <v>0.6</v>
      </c>
      <c r="D15223" s="23">
        <v>50</v>
      </c>
      <c r="E15223" s="23">
        <v>1</v>
      </c>
      <c r="F15223" s="23">
        <v>30</v>
      </c>
      <c r="G15223" s="23">
        <v>70</v>
      </c>
      <c r="H15223" s="25">
        <v>0</v>
      </c>
    </row>
    <row r="15224" spans="1:8">
      <c r="A15224" s="23">
        <v>15221</v>
      </c>
      <c r="B15224" s="23">
        <v>2500</v>
      </c>
      <c r="C15224" s="23">
        <v>0.6</v>
      </c>
      <c r="D15224" s="23">
        <v>50</v>
      </c>
      <c r="E15224" s="23">
        <v>1</v>
      </c>
      <c r="F15224" s="23">
        <v>30</v>
      </c>
      <c r="G15224" s="23">
        <v>100</v>
      </c>
      <c r="H15224" s="25">
        <v>0</v>
      </c>
    </row>
    <row r="15225" spans="1:8">
      <c r="A15225" s="23">
        <v>15222</v>
      </c>
      <c r="B15225" s="23">
        <v>2500</v>
      </c>
      <c r="C15225" s="23">
        <v>0.6</v>
      </c>
      <c r="D15225" s="23">
        <v>50</v>
      </c>
      <c r="E15225" s="23">
        <v>1</v>
      </c>
      <c r="F15225" s="23">
        <v>60</v>
      </c>
      <c r="G15225" s="23">
        <v>0</v>
      </c>
      <c r="H15225" s="25">
        <v>2.4953706260000001</v>
      </c>
    </row>
    <row r="15226" spans="1:8">
      <c r="A15226" s="23">
        <v>15223</v>
      </c>
      <c r="B15226" s="23">
        <v>2500</v>
      </c>
      <c r="C15226" s="23">
        <v>0.6</v>
      </c>
      <c r="D15226" s="23">
        <v>50</v>
      </c>
      <c r="E15226" s="23">
        <v>1</v>
      </c>
      <c r="F15226" s="23">
        <v>60</v>
      </c>
      <c r="G15226" s="23">
        <v>5</v>
      </c>
      <c r="H15226" s="25">
        <v>0</v>
      </c>
    </row>
    <row r="15227" spans="1:8">
      <c r="A15227" s="23">
        <v>15224</v>
      </c>
      <c r="B15227" s="23">
        <v>2500</v>
      </c>
      <c r="C15227" s="23">
        <v>0.6</v>
      </c>
      <c r="D15227" s="23">
        <v>50</v>
      </c>
      <c r="E15227" s="23">
        <v>1</v>
      </c>
      <c r="F15227" s="23">
        <v>60</v>
      </c>
      <c r="G15227" s="23">
        <v>10</v>
      </c>
      <c r="H15227" s="25">
        <v>0</v>
      </c>
    </row>
    <row r="15228" spans="1:8">
      <c r="A15228" s="23">
        <v>15225</v>
      </c>
      <c r="B15228" s="23">
        <v>2500</v>
      </c>
      <c r="C15228" s="23">
        <v>0.6</v>
      </c>
      <c r="D15228" s="23">
        <v>50</v>
      </c>
      <c r="E15228" s="23">
        <v>1</v>
      </c>
      <c r="F15228" s="23">
        <v>60</v>
      </c>
      <c r="G15228" s="23">
        <v>40</v>
      </c>
      <c r="H15228" s="25">
        <v>0</v>
      </c>
    </row>
    <row r="15229" spans="1:8">
      <c r="A15229" s="23">
        <v>15226</v>
      </c>
      <c r="B15229" s="23">
        <v>2500</v>
      </c>
      <c r="C15229" s="23">
        <v>0.6</v>
      </c>
      <c r="D15229" s="23">
        <v>50</v>
      </c>
      <c r="E15229" s="23">
        <v>1</v>
      </c>
      <c r="F15229" s="23">
        <v>60</v>
      </c>
      <c r="G15229" s="23">
        <v>70</v>
      </c>
      <c r="H15229" s="25">
        <v>0</v>
      </c>
    </row>
    <row r="15230" spans="1:8">
      <c r="A15230" s="23">
        <v>15227</v>
      </c>
      <c r="B15230" s="23">
        <v>2500</v>
      </c>
      <c r="C15230" s="23">
        <v>0.6</v>
      </c>
      <c r="D15230" s="23">
        <v>50</v>
      </c>
      <c r="E15230" s="23">
        <v>1</v>
      </c>
      <c r="F15230" s="23">
        <v>60</v>
      </c>
      <c r="G15230" s="23">
        <v>100</v>
      </c>
      <c r="H15230" s="25">
        <v>0</v>
      </c>
    </row>
    <row r="15231" spans="1:8">
      <c r="A15231" s="23">
        <v>15228</v>
      </c>
      <c r="B15231" s="23">
        <v>2500</v>
      </c>
      <c r="C15231" s="23">
        <v>0.6</v>
      </c>
      <c r="D15231" s="23">
        <v>50</v>
      </c>
      <c r="E15231" s="23">
        <v>5</v>
      </c>
      <c r="F15231" s="23">
        <v>0</v>
      </c>
      <c r="G15231" s="23">
        <v>0</v>
      </c>
      <c r="H15231" s="25">
        <v>10.68999767</v>
      </c>
    </row>
    <row r="15232" spans="1:8">
      <c r="A15232" s="23">
        <v>15229</v>
      </c>
      <c r="B15232" s="23">
        <v>2500</v>
      </c>
      <c r="C15232" s="23">
        <v>0.6</v>
      </c>
      <c r="D15232" s="23">
        <v>50</v>
      </c>
      <c r="E15232" s="23">
        <v>5</v>
      </c>
      <c r="F15232" s="23">
        <v>0</v>
      </c>
      <c r="G15232" s="23">
        <v>5</v>
      </c>
      <c r="H15232" s="25">
        <v>9.6791591639999996</v>
      </c>
    </row>
    <row r="15233" spans="1:8">
      <c r="A15233" s="23">
        <v>15230</v>
      </c>
      <c r="B15233" s="23">
        <v>2500</v>
      </c>
      <c r="C15233" s="23">
        <v>0.6</v>
      </c>
      <c r="D15233" s="23">
        <v>50</v>
      </c>
      <c r="E15233" s="23">
        <v>5</v>
      </c>
      <c r="F15233" s="23">
        <v>0</v>
      </c>
      <c r="G15233" s="23">
        <v>10</v>
      </c>
      <c r="H15233" s="25">
        <v>9.4017829899999992</v>
      </c>
    </row>
    <row r="15234" spans="1:8">
      <c r="A15234" s="23">
        <v>15231</v>
      </c>
      <c r="B15234" s="23">
        <v>2500</v>
      </c>
      <c r="C15234" s="23">
        <v>0.6</v>
      </c>
      <c r="D15234" s="23">
        <v>50</v>
      </c>
      <c r="E15234" s="23">
        <v>5</v>
      </c>
      <c r="F15234" s="23">
        <v>0</v>
      </c>
      <c r="G15234" s="23">
        <v>40</v>
      </c>
      <c r="H15234" s="25">
        <v>8.8899126049999992</v>
      </c>
    </row>
    <row r="15235" spans="1:8">
      <c r="A15235" s="23">
        <v>15232</v>
      </c>
      <c r="B15235" s="23">
        <v>2500</v>
      </c>
      <c r="C15235" s="23">
        <v>0.6</v>
      </c>
      <c r="D15235" s="23">
        <v>50</v>
      </c>
      <c r="E15235" s="23">
        <v>5</v>
      </c>
      <c r="F15235" s="23">
        <v>0</v>
      </c>
      <c r="G15235" s="23">
        <v>70</v>
      </c>
      <c r="H15235" s="25">
        <v>8.5757675169999992</v>
      </c>
    </row>
    <row r="15236" spans="1:8">
      <c r="A15236" s="23">
        <v>15233</v>
      </c>
      <c r="B15236" s="23">
        <v>2500</v>
      </c>
      <c r="C15236" s="23">
        <v>0.6</v>
      </c>
      <c r="D15236" s="23">
        <v>50</v>
      </c>
      <c r="E15236" s="23">
        <v>5</v>
      </c>
      <c r="F15236" s="23">
        <v>0</v>
      </c>
      <c r="G15236" s="23">
        <v>100</v>
      </c>
      <c r="H15236" s="25">
        <v>8.3007612230000003</v>
      </c>
    </row>
    <row r="15237" spans="1:8">
      <c r="A15237" s="23">
        <v>15234</v>
      </c>
      <c r="B15237" s="23">
        <v>2500</v>
      </c>
      <c r="C15237" s="23">
        <v>0.6</v>
      </c>
      <c r="D15237" s="23">
        <v>50</v>
      </c>
      <c r="E15237" s="23">
        <v>5</v>
      </c>
      <c r="F15237" s="23">
        <v>30</v>
      </c>
      <c r="G15237" s="23">
        <v>0</v>
      </c>
      <c r="H15237" s="25">
        <v>10.46941567</v>
      </c>
    </row>
    <row r="15238" spans="1:8">
      <c r="A15238" s="23">
        <v>15235</v>
      </c>
      <c r="B15238" s="23">
        <v>2500</v>
      </c>
      <c r="C15238" s="23">
        <v>0.6</v>
      </c>
      <c r="D15238" s="23">
        <v>50</v>
      </c>
      <c r="E15238" s="23">
        <v>5</v>
      </c>
      <c r="F15238" s="23">
        <v>30</v>
      </c>
      <c r="G15238" s="23">
        <v>5</v>
      </c>
      <c r="H15238" s="25">
        <v>9.3567495350000005</v>
      </c>
    </row>
    <row r="15239" spans="1:8">
      <c r="A15239" s="23">
        <v>15236</v>
      </c>
      <c r="B15239" s="23">
        <v>2500</v>
      </c>
      <c r="C15239" s="23">
        <v>0.6</v>
      </c>
      <c r="D15239" s="23">
        <v>50</v>
      </c>
      <c r="E15239" s="23">
        <v>5</v>
      </c>
      <c r="F15239" s="23">
        <v>30</v>
      </c>
      <c r="G15239" s="23">
        <v>10</v>
      </c>
      <c r="H15239" s="25">
        <v>9.0673475270000008</v>
      </c>
    </row>
    <row r="15240" spans="1:8">
      <c r="A15240" s="23">
        <v>15237</v>
      </c>
      <c r="B15240" s="23">
        <v>2500</v>
      </c>
      <c r="C15240" s="23">
        <v>0.6</v>
      </c>
      <c r="D15240" s="23">
        <v>50</v>
      </c>
      <c r="E15240" s="23">
        <v>5</v>
      </c>
      <c r="F15240" s="23">
        <v>30</v>
      </c>
      <c r="G15240" s="23">
        <v>40</v>
      </c>
      <c r="H15240" s="25">
        <v>8.5550832749999994</v>
      </c>
    </row>
    <row r="15241" spans="1:8">
      <c r="A15241" s="23">
        <v>15238</v>
      </c>
      <c r="B15241" s="23">
        <v>2500</v>
      </c>
      <c r="C15241" s="23">
        <v>0.6</v>
      </c>
      <c r="D15241" s="23">
        <v>50</v>
      </c>
      <c r="E15241" s="23">
        <v>5</v>
      </c>
      <c r="F15241" s="23">
        <v>30</v>
      </c>
      <c r="G15241" s="23">
        <v>70</v>
      </c>
      <c r="H15241" s="25">
        <v>8.2319297789999997</v>
      </c>
    </row>
    <row r="15242" spans="1:8">
      <c r="A15242" s="23">
        <v>15239</v>
      </c>
      <c r="B15242" s="23">
        <v>2500</v>
      </c>
      <c r="C15242" s="23">
        <v>0.6</v>
      </c>
      <c r="D15242" s="23">
        <v>50</v>
      </c>
      <c r="E15242" s="23">
        <v>5</v>
      </c>
      <c r="F15242" s="23">
        <v>30</v>
      </c>
      <c r="G15242" s="23">
        <v>100</v>
      </c>
      <c r="H15242" s="25">
        <v>7.9626774789999999</v>
      </c>
    </row>
    <row r="15243" spans="1:8">
      <c r="A15243" s="23">
        <v>15240</v>
      </c>
      <c r="B15243" s="23">
        <v>2500</v>
      </c>
      <c r="C15243" s="23">
        <v>0.6</v>
      </c>
      <c r="D15243" s="23">
        <v>50</v>
      </c>
      <c r="E15243" s="23">
        <v>5</v>
      </c>
      <c r="F15243" s="23">
        <v>60</v>
      </c>
      <c r="G15243" s="23">
        <v>0</v>
      </c>
      <c r="H15243" s="25">
        <v>9.5163516999999995</v>
      </c>
    </row>
    <row r="15244" spans="1:8">
      <c r="A15244" s="23">
        <v>15241</v>
      </c>
      <c r="B15244" s="23">
        <v>2500</v>
      </c>
      <c r="C15244" s="23">
        <v>0.6</v>
      </c>
      <c r="D15244" s="23">
        <v>50</v>
      </c>
      <c r="E15244" s="23">
        <v>5</v>
      </c>
      <c r="F15244" s="23">
        <v>60</v>
      </c>
      <c r="G15244" s="23">
        <v>5</v>
      </c>
      <c r="H15244" s="25">
        <v>8.05814743</v>
      </c>
    </row>
    <row r="15245" spans="1:8">
      <c r="A15245" s="23">
        <v>15242</v>
      </c>
      <c r="B15245" s="23">
        <v>2500</v>
      </c>
      <c r="C15245" s="23">
        <v>0.6</v>
      </c>
      <c r="D15245" s="23">
        <v>50</v>
      </c>
      <c r="E15245" s="23">
        <v>5</v>
      </c>
      <c r="F15245" s="23">
        <v>60</v>
      </c>
      <c r="G15245" s="23">
        <v>10</v>
      </c>
      <c r="H15245" s="25">
        <v>7.7839002610000003</v>
      </c>
    </row>
    <row r="15246" spans="1:8">
      <c r="A15246" s="23">
        <v>15243</v>
      </c>
      <c r="B15246" s="23">
        <v>2500</v>
      </c>
      <c r="C15246" s="23">
        <v>0.6</v>
      </c>
      <c r="D15246" s="23">
        <v>50</v>
      </c>
      <c r="E15246" s="23">
        <v>5</v>
      </c>
      <c r="F15246" s="23">
        <v>60</v>
      </c>
      <c r="G15246" s="23">
        <v>40</v>
      </c>
      <c r="H15246" s="25">
        <v>7.2755727769999998</v>
      </c>
    </row>
    <row r="15247" spans="1:8">
      <c r="A15247" s="23">
        <v>15244</v>
      </c>
      <c r="B15247" s="23">
        <v>2500</v>
      </c>
      <c r="C15247" s="23">
        <v>0.6</v>
      </c>
      <c r="D15247" s="23">
        <v>50</v>
      </c>
      <c r="E15247" s="23">
        <v>5</v>
      </c>
      <c r="F15247" s="23">
        <v>60</v>
      </c>
      <c r="G15247" s="23">
        <v>70</v>
      </c>
      <c r="H15247" s="25">
        <v>6.9560718540000002</v>
      </c>
    </row>
    <row r="15248" spans="1:8">
      <c r="A15248" s="23">
        <v>15245</v>
      </c>
      <c r="B15248" s="23">
        <v>2500</v>
      </c>
      <c r="C15248" s="23">
        <v>0.6</v>
      </c>
      <c r="D15248" s="23">
        <v>50</v>
      </c>
      <c r="E15248" s="23">
        <v>5</v>
      </c>
      <c r="F15248" s="23">
        <v>60</v>
      </c>
      <c r="G15248" s="23">
        <v>100</v>
      </c>
      <c r="H15248" s="25">
        <v>6.6723175049999996</v>
      </c>
    </row>
    <row r="15249" spans="1:8">
      <c r="A15249" s="23">
        <v>15246</v>
      </c>
      <c r="B15249" s="23">
        <v>2500</v>
      </c>
      <c r="C15249" s="23">
        <v>0.6</v>
      </c>
      <c r="D15249" s="23">
        <v>50</v>
      </c>
      <c r="E15249" s="23">
        <v>10</v>
      </c>
      <c r="F15249" s="23">
        <v>0</v>
      </c>
      <c r="G15249" s="23">
        <v>0</v>
      </c>
      <c r="H15249" s="25">
        <v>16.00678825</v>
      </c>
    </row>
    <row r="15250" spans="1:8">
      <c r="A15250" s="23">
        <v>15247</v>
      </c>
      <c r="B15250" s="23">
        <v>2500</v>
      </c>
      <c r="C15250" s="23">
        <v>0.6</v>
      </c>
      <c r="D15250" s="23">
        <v>50</v>
      </c>
      <c r="E15250" s="23">
        <v>10</v>
      </c>
      <c r="F15250" s="23">
        <v>0</v>
      </c>
      <c r="G15250" s="23">
        <v>5</v>
      </c>
      <c r="H15250" s="25">
        <v>14.665411000000001</v>
      </c>
    </row>
    <row r="15251" spans="1:8">
      <c r="A15251" s="23">
        <v>15248</v>
      </c>
      <c r="B15251" s="23">
        <v>2500</v>
      </c>
      <c r="C15251" s="23">
        <v>0.6</v>
      </c>
      <c r="D15251" s="23">
        <v>50</v>
      </c>
      <c r="E15251" s="23">
        <v>10</v>
      </c>
      <c r="F15251" s="23">
        <v>0</v>
      </c>
      <c r="G15251" s="23">
        <v>10</v>
      </c>
      <c r="H15251" s="25">
        <v>14.077711109999999</v>
      </c>
    </row>
    <row r="15252" spans="1:8">
      <c r="A15252" s="23">
        <v>15249</v>
      </c>
      <c r="B15252" s="23">
        <v>2500</v>
      </c>
      <c r="C15252" s="23">
        <v>0.6</v>
      </c>
      <c r="D15252" s="23">
        <v>50</v>
      </c>
      <c r="E15252" s="23">
        <v>10</v>
      </c>
      <c r="F15252" s="23">
        <v>0</v>
      </c>
      <c r="G15252" s="23">
        <v>40</v>
      </c>
      <c r="H15252" s="25">
        <v>12.872815129999999</v>
      </c>
    </row>
    <row r="15253" spans="1:8">
      <c r="A15253" s="23">
        <v>15250</v>
      </c>
      <c r="B15253" s="23">
        <v>2500</v>
      </c>
      <c r="C15253" s="23">
        <v>0.6</v>
      </c>
      <c r="D15253" s="23">
        <v>50</v>
      </c>
      <c r="E15253" s="23">
        <v>10</v>
      </c>
      <c r="F15253" s="23">
        <v>0</v>
      </c>
      <c r="G15253" s="23">
        <v>70</v>
      </c>
      <c r="H15253" s="25">
        <v>12.13925266</v>
      </c>
    </row>
    <row r="15254" spans="1:8">
      <c r="A15254" s="23">
        <v>15251</v>
      </c>
      <c r="B15254" s="23">
        <v>2500</v>
      </c>
      <c r="C15254" s="23">
        <v>0.6</v>
      </c>
      <c r="D15254" s="23">
        <v>50</v>
      </c>
      <c r="E15254" s="23">
        <v>10</v>
      </c>
      <c r="F15254" s="23">
        <v>0</v>
      </c>
      <c r="G15254" s="23">
        <v>100</v>
      </c>
      <c r="H15254" s="25">
        <v>11.519861219999999</v>
      </c>
    </row>
    <row r="15255" spans="1:8">
      <c r="A15255" s="23">
        <v>15252</v>
      </c>
      <c r="B15255" s="23">
        <v>2500</v>
      </c>
      <c r="C15255" s="23">
        <v>0.6</v>
      </c>
      <c r="D15255" s="23">
        <v>50</v>
      </c>
      <c r="E15255" s="23">
        <v>10</v>
      </c>
      <c r="F15255" s="23">
        <v>30</v>
      </c>
      <c r="G15255" s="23">
        <v>0</v>
      </c>
      <c r="H15255" s="25">
        <v>15.405995369999999</v>
      </c>
    </row>
    <row r="15256" spans="1:8">
      <c r="A15256" s="23">
        <v>15253</v>
      </c>
      <c r="B15256" s="23">
        <v>2500</v>
      </c>
      <c r="C15256" s="23">
        <v>0.6</v>
      </c>
      <c r="D15256" s="23">
        <v>50</v>
      </c>
      <c r="E15256" s="23">
        <v>10</v>
      </c>
      <c r="F15256" s="23">
        <v>30</v>
      </c>
      <c r="G15256" s="23">
        <v>5</v>
      </c>
      <c r="H15256" s="25">
        <v>13.99884224</v>
      </c>
    </row>
    <row r="15257" spans="1:8">
      <c r="A15257" s="23">
        <v>15254</v>
      </c>
      <c r="B15257" s="23">
        <v>2500</v>
      </c>
      <c r="C15257" s="23">
        <v>0.6</v>
      </c>
      <c r="D15257" s="23">
        <v>50</v>
      </c>
      <c r="E15257" s="23">
        <v>10</v>
      </c>
      <c r="F15257" s="23">
        <v>30</v>
      </c>
      <c r="G15257" s="23">
        <v>10</v>
      </c>
      <c r="H15257" s="25">
        <v>13.37529945</v>
      </c>
    </row>
    <row r="15258" spans="1:8">
      <c r="A15258" s="23">
        <v>15255</v>
      </c>
      <c r="B15258" s="23">
        <v>2500</v>
      </c>
      <c r="C15258" s="23">
        <v>0.6</v>
      </c>
      <c r="D15258" s="23">
        <v>50</v>
      </c>
      <c r="E15258" s="23">
        <v>10</v>
      </c>
      <c r="F15258" s="23">
        <v>30</v>
      </c>
      <c r="G15258" s="23">
        <v>40</v>
      </c>
      <c r="H15258" s="25">
        <v>12.19179726</v>
      </c>
    </row>
    <row r="15259" spans="1:8">
      <c r="A15259" s="23">
        <v>15256</v>
      </c>
      <c r="B15259" s="23">
        <v>2500</v>
      </c>
      <c r="C15259" s="23">
        <v>0.6</v>
      </c>
      <c r="D15259" s="23">
        <v>50</v>
      </c>
      <c r="E15259" s="23">
        <v>10</v>
      </c>
      <c r="F15259" s="23">
        <v>30</v>
      </c>
      <c r="G15259" s="23">
        <v>70</v>
      </c>
      <c r="H15259" s="25">
        <v>11.455306050000001</v>
      </c>
    </row>
    <row r="15260" spans="1:8">
      <c r="A15260" s="23">
        <v>15257</v>
      </c>
      <c r="B15260" s="23">
        <v>2500</v>
      </c>
      <c r="C15260" s="23">
        <v>0.6</v>
      </c>
      <c r="D15260" s="23">
        <v>50</v>
      </c>
      <c r="E15260" s="23">
        <v>10</v>
      </c>
      <c r="F15260" s="23">
        <v>30</v>
      </c>
      <c r="G15260" s="23">
        <v>100</v>
      </c>
      <c r="H15260" s="25">
        <v>10.87387562</v>
      </c>
    </row>
    <row r="15261" spans="1:8">
      <c r="A15261" s="23">
        <v>15258</v>
      </c>
      <c r="B15261" s="23">
        <v>2500</v>
      </c>
      <c r="C15261" s="23">
        <v>0.6</v>
      </c>
      <c r="D15261" s="23">
        <v>50</v>
      </c>
      <c r="E15261" s="23">
        <v>10</v>
      </c>
      <c r="F15261" s="23">
        <v>60</v>
      </c>
      <c r="G15261" s="23">
        <v>0</v>
      </c>
      <c r="H15261" s="25">
        <v>13.056634900000001</v>
      </c>
    </row>
    <row r="15262" spans="1:8">
      <c r="A15262" s="23">
        <v>15259</v>
      </c>
      <c r="B15262" s="23">
        <v>2500</v>
      </c>
      <c r="C15262" s="23">
        <v>0.6</v>
      </c>
      <c r="D15262" s="23">
        <v>50</v>
      </c>
      <c r="E15262" s="23">
        <v>10</v>
      </c>
      <c r="F15262" s="23">
        <v>60</v>
      </c>
      <c r="G15262" s="23">
        <v>5</v>
      </c>
      <c r="H15262" s="25">
        <v>11.224909780000001</v>
      </c>
    </row>
    <row r="15263" spans="1:8">
      <c r="A15263" s="23">
        <v>15260</v>
      </c>
      <c r="B15263" s="23">
        <v>2500</v>
      </c>
      <c r="C15263" s="23">
        <v>0.6</v>
      </c>
      <c r="D15263" s="23">
        <v>50</v>
      </c>
      <c r="E15263" s="23">
        <v>10</v>
      </c>
      <c r="F15263" s="23">
        <v>60</v>
      </c>
      <c r="G15263" s="23">
        <v>10</v>
      </c>
      <c r="H15263" s="25">
        <v>10.64763832</v>
      </c>
    </row>
    <row r="15264" spans="1:8">
      <c r="A15264" s="23">
        <v>15261</v>
      </c>
      <c r="B15264" s="23">
        <v>2500</v>
      </c>
      <c r="C15264" s="23">
        <v>0.6</v>
      </c>
      <c r="D15264" s="23">
        <v>50</v>
      </c>
      <c r="E15264" s="23">
        <v>10</v>
      </c>
      <c r="F15264" s="23">
        <v>60</v>
      </c>
      <c r="G15264" s="23">
        <v>40</v>
      </c>
      <c r="H15264" s="25">
        <v>9.6147556299999994</v>
      </c>
    </row>
    <row r="15265" spans="1:8">
      <c r="A15265" s="23">
        <v>15262</v>
      </c>
      <c r="B15265" s="23">
        <v>2500</v>
      </c>
      <c r="C15265" s="23">
        <v>0.6</v>
      </c>
      <c r="D15265" s="23">
        <v>50</v>
      </c>
      <c r="E15265" s="23">
        <v>10</v>
      </c>
      <c r="F15265" s="23">
        <v>60</v>
      </c>
      <c r="G15265" s="23">
        <v>70</v>
      </c>
      <c r="H15265" s="25">
        <v>9.0154409409999996</v>
      </c>
    </row>
    <row r="15266" spans="1:8">
      <c r="A15266" s="23">
        <v>15263</v>
      </c>
      <c r="B15266" s="23">
        <v>2500</v>
      </c>
      <c r="C15266" s="23">
        <v>0.6</v>
      </c>
      <c r="D15266" s="23">
        <v>50</v>
      </c>
      <c r="E15266" s="23">
        <v>10</v>
      </c>
      <c r="F15266" s="23">
        <v>60</v>
      </c>
      <c r="G15266" s="23">
        <v>100</v>
      </c>
      <c r="H15266" s="25">
        <v>8.5244541169999994</v>
      </c>
    </row>
    <row r="15267" spans="1:8">
      <c r="A15267" s="23">
        <v>15264</v>
      </c>
      <c r="B15267" s="23">
        <v>2500</v>
      </c>
      <c r="C15267" s="23">
        <v>0.6</v>
      </c>
      <c r="D15267" s="23">
        <v>50</v>
      </c>
      <c r="E15267" s="23">
        <v>20</v>
      </c>
      <c r="F15267" s="23">
        <v>0</v>
      </c>
      <c r="G15267" s="23">
        <v>0</v>
      </c>
      <c r="H15267" s="25">
        <v>20.082813260000002</v>
      </c>
    </row>
    <row r="15268" spans="1:8">
      <c r="A15268" s="23">
        <v>15265</v>
      </c>
      <c r="B15268" s="23">
        <v>2500</v>
      </c>
      <c r="C15268" s="23">
        <v>0.6</v>
      </c>
      <c r="D15268" s="23">
        <v>50</v>
      </c>
      <c r="E15268" s="23">
        <v>20</v>
      </c>
      <c r="F15268" s="23">
        <v>0</v>
      </c>
      <c r="G15268" s="23">
        <v>5</v>
      </c>
      <c r="H15268" s="25">
        <v>18.236188890000001</v>
      </c>
    </row>
    <row r="15269" spans="1:8">
      <c r="A15269" s="23">
        <v>15266</v>
      </c>
      <c r="B15269" s="23">
        <v>2500</v>
      </c>
      <c r="C15269" s="23">
        <v>0.6</v>
      </c>
      <c r="D15269" s="23">
        <v>50</v>
      </c>
      <c r="E15269" s="23">
        <v>20</v>
      </c>
      <c r="F15269" s="23">
        <v>0</v>
      </c>
      <c r="G15269" s="23">
        <v>10</v>
      </c>
      <c r="H15269" s="25">
        <v>17.329536439999998</v>
      </c>
    </row>
    <row r="15270" spans="1:8">
      <c r="A15270" s="23">
        <v>15267</v>
      </c>
      <c r="B15270" s="23">
        <v>2500</v>
      </c>
      <c r="C15270" s="23">
        <v>0.6</v>
      </c>
      <c r="D15270" s="23">
        <v>50</v>
      </c>
      <c r="E15270" s="23">
        <v>20</v>
      </c>
      <c r="F15270" s="23">
        <v>0</v>
      </c>
      <c r="G15270" s="23">
        <v>40</v>
      </c>
      <c r="H15270" s="25">
        <v>15.53428173</v>
      </c>
    </row>
    <row r="15271" spans="1:8">
      <c r="A15271" s="23">
        <v>15268</v>
      </c>
      <c r="B15271" s="23">
        <v>2500</v>
      </c>
      <c r="C15271" s="23">
        <v>0.6</v>
      </c>
      <c r="D15271" s="23">
        <v>50</v>
      </c>
      <c r="E15271" s="23">
        <v>20</v>
      </c>
      <c r="F15271" s="23">
        <v>0</v>
      </c>
      <c r="G15271" s="23">
        <v>70</v>
      </c>
      <c r="H15271" s="25">
        <v>14.422904969999999</v>
      </c>
    </row>
    <row r="15272" spans="1:8">
      <c r="A15272" s="23">
        <v>15269</v>
      </c>
      <c r="B15272" s="23">
        <v>2500</v>
      </c>
      <c r="C15272" s="23">
        <v>0.6</v>
      </c>
      <c r="D15272" s="23">
        <v>50</v>
      </c>
      <c r="E15272" s="23">
        <v>20</v>
      </c>
      <c r="F15272" s="23">
        <v>0</v>
      </c>
      <c r="G15272" s="23">
        <v>100</v>
      </c>
      <c r="H15272" s="25">
        <v>13.53888321</v>
      </c>
    </row>
    <row r="15273" spans="1:8">
      <c r="A15273" s="23">
        <v>15270</v>
      </c>
      <c r="B15273" s="23">
        <v>2500</v>
      </c>
      <c r="C15273" s="23">
        <v>0.6</v>
      </c>
      <c r="D15273" s="23">
        <v>50</v>
      </c>
      <c r="E15273" s="23">
        <v>20</v>
      </c>
      <c r="F15273" s="23">
        <v>30</v>
      </c>
      <c r="G15273" s="23">
        <v>0</v>
      </c>
      <c r="H15273" s="25">
        <v>19.058712010000001</v>
      </c>
    </row>
    <row r="15274" spans="1:8">
      <c r="A15274" s="23">
        <v>15271</v>
      </c>
      <c r="B15274" s="23">
        <v>2500</v>
      </c>
      <c r="C15274" s="23">
        <v>0.6</v>
      </c>
      <c r="D15274" s="23">
        <v>50</v>
      </c>
      <c r="E15274" s="23">
        <v>20</v>
      </c>
      <c r="F15274" s="23">
        <v>30</v>
      </c>
      <c r="G15274" s="23">
        <v>5</v>
      </c>
      <c r="H15274" s="25">
        <v>17.178638459999998</v>
      </c>
    </row>
    <row r="15275" spans="1:8">
      <c r="A15275" s="23">
        <v>15272</v>
      </c>
      <c r="B15275" s="23">
        <v>2500</v>
      </c>
      <c r="C15275" s="23">
        <v>0.6</v>
      </c>
      <c r="D15275" s="23">
        <v>50</v>
      </c>
      <c r="E15275" s="23">
        <v>20</v>
      </c>
      <c r="F15275" s="23">
        <v>30</v>
      </c>
      <c r="G15275" s="23">
        <v>10</v>
      </c>
      <c r="H15275" s="25">
        <v>16.298809049999999</v>
      </c>
    </row>
    <row r="15276" spans="1:8">
      <c r="A15276" s="23">
        <v>15273</v>
      </c>
      <c r="B15276" s="23">
        <v>2500</v>
      </c>
      <c r="C15276" s="23">
        <v>0.6</v>
      </c>
      <c r="D15276" s="23">
        <v>50</v>
      </c>
      <c r="E15276" s="23">
        <v>20</v>
      </c>
      <c r="F15276" s="23">
        <v>30</v>
      </c>
      <c r="G15276" s="23">
        <v>40</v>
      </c>
      <c r="H15276" s="25">
        <v>14.53379631</v>
      </c>
    </row>
    <row r="15277" spans="1:8">
      <c r="A15277" s="23">
        <v>15274</v>
      </c>
      <c r="B15277" s="23">
        <v>2500</v>
      </c>
      <c r="C15277" s="23">
        <v>0.6</v>
      </c>
      <c r="D15277" s="23">
        <v>50</v>
      </c>
      <c r="E15277" s="23">
        <v>20</v>
      </c>
      <c r="F15277" s="23">
        <v>30</v>
      </c>
      <c r="G15277" s="23">
        <v>70</v>
      </c>
      <c r="H15277" s="25">
        <v>13.49025726</v>
      </c>
    </row>
    <row r="15278" spans="1:8">
      <c r="A15278" s="23">
        <v>15275</v>
      </c>
      <c r="B15278" s="23">
        <v>2500</v>
      </c>
      <c r="C15278" s="23">
        <v>0.6</v>
      </c>
      <c r="D15278" s="23">
        <v>50</v>
      </c>
      <c r="E15278" s="23">
        <v>20</v>
      </c>
      <c r="F15278" s="23">
        <v>30</v>
      </c>
      <c r="G15278" s="23">
        <v>100</v>
      </c>
      <c r="H15278" s="25">
        <v>12.67096329</v>
      </c>
    </row>
    <row r="15279" spans="1:8">
      <c r="A15279" s="23">
        <v>15276</v>
      </c>
      <c r="B15279" s="23">
        <v>2500</v>
      </c>
      <c r="C15279" s="23">
        <v>0.6</v>
      </c>
      <c r="D15279" s="23">
        <v>50</v>
      </c>
      <c r="E15279" s="23">
        <v>20</v>
      </c>
      <c r="F15279" s="23">
        <v>60</v>
      </c>
      <c r="G15279" s="23">
        <v>0</v>
      </c>
      <c r="H15279" s="25">
        <v>15.425671579999999</v>
      </c>
    </row>
    <row r="15280" spans="1:8">
      <c r="A15280" s="23">
        <v>15277</v>
      </c>
      <c r="B15280" s="23">
        <v>2500</v>
      </c>
      <c r="C15280" s="23">
        <v>0.6</v>
      </c>
      <c r="D15280" s="23">
        <v>50</v>
      </c>
      <c r="E15280" s="23">
        <v>20</v>
      </c>
      <c r="F15280" s="23">
        <v>60</v>
      </c>
      <c r="G15280" s="23">
        <v>5</v>
      </c>
      <c r="H15280" s="25">
        <v>13.24076653</v>
      </c>
    </row>
    <row r="15281" spans="1:8">
      <c r="A15281" s="23">
        <v>15278</v>
      </c>
      <c r="B15281" s="23">
        <v>2500</v>
      </c>
      <c r="C15281" s="23">
        <v>0.6</v>
      </c>
      <c r="D15281" s="23">
        <v>50</v>
      </c>
      <c r="E15281" s="23">
        <v>20</v>
      </c>
      <c r="F15281" s="23">
        <v>60</v>
      </c>
      <c r="G15281" s="23">
        <v>10</v>
      </c>
      <c r="H15281" s="25">
        <v>12.49310494</v>
      </c>
    </row>
    <row r="15282" spans="1:8">
      <c r="A15282" s="23">
        <v>15279</v>
      </c>
      <c r="B15282" s="23">
        <v>2500</v>
      </c>
      <c r="C15282" s="23">
        <v>0.6</v>
      </c>
      <c r="D15282" s="23">
        <v>50</v>
      </c>
      <c r="E15282" s="23">
        <v>20</v>
      </c>
      <c r="F15282" s="23">
        <v>60</v>
      </c>
      <c r="G15282" s="23">
        <v>40</v>
      </c>
      <c r="H15282" s="25">
        <v>11.039089199999999</v>
      </c>
    </row>
    <row r="15283" spans="1:8">
      <c r="A15283" s="23">
        <v>15280</v>
      </c>
      <c r="B15283" s="23">
        <v>2500</v>
      </c>
      <c r="C15283" s="23">
        <v>0.6</v>
      </c>
      <c r="D15283" s="23">
        <v>50</v>
      </c>
      <c r="E15283" s="23">
        <v>20</v>
      </c>
      <c r="F15283" s="23">
        <v>60</v>
      </c>
      <c r="G15283" s="23">
        <v>70</v>
      </c>
      <c r="H15283" s="25">
        <v>10.23719788</v>
      </c>
    </row>
    <row r="15284" spans="1:8">
      <c r="A15284" s="23">
        <v>15281</v>
      </c>
      <c r="B15284" s="23">
        <v>2500</v>
      </c>
      <c r="C15284" s="23">
        <v>0.6</v>
      </c>
      <c r="D15284" s="23">
        <v>50</v>
      </c>
      <c r="E15284" s="23">
        <v>20</v>
      </c>
      <c r="F15284" s="23">
        <v>60</v>
      </c>
      <c r="G15284" s="23">
        <v>100</v>
      </c>
      <c r="H15284" s="25">
        <v>9.6260414119999993</v>
      </c>
    </row>
    <row r="15285" spans="1:8">
      <c r="A15285" s="23">
        <v>15282</v>
      </c>
      <c r="B15285" s="23">
        <v>2500</v>
      </c>
      <c r="C15285" s="23">
        <v>0.6</v>
      </c>
      <c r="D15285" s="23">
        <v>50</v>
      </c>
      <c r="E15285" s="23">
        <v>50</v>
      </c>
      <c r="F15285" s="23">
        <v>0</v>
      </c>
      <c r="G15285" s="23">
        <v>0</v>
      </c>
      <c r="H15285" s="25">
        <v>23.004272459999999</v>
      </c>
    </row>
    <row r="15286" spans="1:8">
      <c r="A15286" s="23">
        <v>15283</v>
      </c>
      <c r="B15286" s="23">
        <v>2500</v>
      </c>
      <c r="C15286" s="23">
        <v>0.6</v>
      </c>
      <c r="D15286" s="23">
        <v>50</v>
      </c>
      <c r="E15286" s="23">
        <v>50</v>
      </c>
      <c r="F15286" s="23">
        <v>0</v>
      </c>
      <c r="G15286" s="23">
        <v>5</v>
      </c>
      <c r="H15286" s="25">
        <v>20.65997505</v>
      </c>
    </row>
    <row r="15287" spans="1:8">
      <c r="A15287" s="23">
        <v>15284</v>
      </c>
      <c r="B15287" s="23">
        <v>2500</v>
      </c>
      <c r="C15287" s="23">
        <v>0.6</v>
      </c>
      <c r="D15287" s="23">
        <v>50</v>
      </c>
      <c r="E15287" s="23">
        <v>50</v>
      </c>
      <c r="F15287" s="23">
        <v>0</v>
      </c>
      <c r="G15287" s="23">
        <v>10</v>
      </c>
      <c r="H15287" s="25">
        <v>19.530847550000001</v>
      </c>
    </row>
    <row r="15288" spans="1:8">
      <c r="A15288" s="23">
        <v>15285</v>
      </c>
      <c r="B15288" s="23">
        <v>2500</v>
      </c>
      <c r="C15288" s="23">
        <v>0.6</v>
      </c>
      <c r="D15288" s="23">
        <v>50</v>
      </c>
      <c r="E15288" s="23">
        <v>50</v>
      </c>
      <c r="F15288" s="23">
        <v>0</v>
      </c>
      <c r="G15288" s="23">
        <v>40</v>
      </c>
      <c r="H15288" s="25">
        <v>17.258817669999999</v>
      </c>
    </row>
    <row r="15289" spans="1:8">
      <c r="A15289" s="23">
        <v>15286</v>
      </c>
      <c r="B15289" s="23">
        <v>2500</v>
      </c>
      <c r="C15289" s="23">
        <v>0.6</v>
      </c>
      <c r="D15289" s="23">
        <v>50</v>
      </c>
      <c r="E15289" s="23">
        <v>50</v>
      </c>
      <c r="F15289" s="23">
        <v>0</v>
      </c>
      <c r="G15289" s="23">
        <v>70</v>
      </c>
      <c r="H15289" s="25">
        <v>15.969150539999999</v>
      </c>
    </row>
    <row r="15290" spans="1:8">
      <c r="A15290" s="23">
        <v>15287</v>
      </c>
      <c r="B15290" s="23">
        <v>2500</v>
      </c>
      <c r="C15290" s="23">
        <v>0.6</v>
      </c>
      <c r="D15290" s="23">
        <v>50</v>
      </c>
      <c r="E15290" s="23">
        <v>50</v>
      </c>
      <c r="F15290" s="23">
        <v>0</v>
      </c>
      <c r="G15290" s="23">
        <v>100</v>
      </c>
      <c r="H15290" s="25">
        <v>14.79844379</v>
      </c>
    </row>
    <row r="15291" spans="1:8">
      <c r="A15291" s="23">
        <v>15288</v>
      </c>
      <c r="B15291" s="23">
        <v>2500</v>
      </c>
      <c r="C15291" s="23">
        <v>0.6</v>
      </c>
      <c r="D15291" s="23">
        <v>50</v>
      </c>
      <c r="E15291" s="23">
        <v>50</v>
      </c>
      <c r="F15291" s="23">
        <v>30</v>
      </c>
      <c r="G15291" s="23">
        <v>0</v>
      </c>
      <c r="H15291" s="25">
        <v>21.584653849999999</v>
      </c>
    </row>
    <row r="15292" spans="1:8">
      <c r="A15292" s="23">
        <v>15289</v>
      </c>
      <c r="B15292" s="23">
        <v>2500</v>
      </c>
      <c r="C15292" s="23">
        <v>0.6</v>
      </c>
      <c r="D15292" s="23">
        <v>50</v>
      </c>
      <c r="E15292" s="23">
        <v>50</v>
      </c>
      <c r="F15292" s="23">
        <v>30</v>
      </c>
      <c r="G15292" s="23">
        <v>5</v>
      </c>
      <c r="H15292" s="25">
        <v>19.300935750000001</v>
      </c>
    </row>
    <row r="15293" spans="1:8">
      <c r="A15293" s="23">
        <v>15290</v>
      </c>
      <c r="B15293" s="23">
        <v>2500</v>
      </c>
      <c r="C15293" s="23">
        <v>0.6</v>
      </c>
      <c r="D15293" s="23">
        <v>50</v>
      </c>
      <c r="E15293" s="23">
        <v>50</v>
      </c>
      <c r="F15293" s="23">
        <v>30</v>
      </c>
      <c r="G15293" s="23">
        <v>10</v>
      </c>
      <c r="H15293" s="25">
        <v>18.23020172</v>
      </c>
    </row>
    <row r="15294" spans="1:8">
      <c r="A15294" s="23">
        <v>15291</v>
      </c>
      <c r="B15294" s="23">
        <v>2500</v>
      </c>
      <c r="C15294" s="23">
        <v>0.6</v>
      </c>
      <c r="D15294" s="23">
        <v>50</v>
      </c>
      <c r="E15294" s="23">
        <v>50</v>
      </c>
      <c r="F15294" s="23">
        <v>30</v>
      </c>
      <c r="G15294" s="23">
        <v>40</v>
      </c>
      <c r="H15294" s="25">
        <v>16.115251539999999</v>
      </c>
    </row>
    <row r="15295" spans="1:8">
      <c r="A15295" s="23">
        <v>15292</v>
      </c>
      <c r="B15295" s="23">
        <v>2500</v>
      </c>
      <c r="C15295" s="23">
        <v>0.6</v>
      </c>
      <c r="D15295" s="23">
        <v>50</v>
      </c>
      <c r="E15295" s="23">
        <v>50</v>
      </c>
      <c r="F15295" s="23">
        <v>30</v>
      </c>
      <c r="G15295" s="23">
        <v>70</v>
      </c>
      <c r="H15295" s="25">
        <v>14.758504869999999</v>
      </c>
    </row>
    <row r="15296" spans="1:8">
      <c r="A15296" s="23">
        <v>15293</v>
      </c>
      <c r="B15296" s="23">
        <v>2500</v>
      </c>
      <c r="C15296" s="23">
        <v>0.6</v>
      </c>
      <c r="D15296" s="23">
        <v>50</v>
      </c>
      <c r="E15296" s="23">
        <v>50</v>
      </c>
      <c r="F15296" s="23">
        <v>30</v>
      </c>
      <c r="G15296" s="23">
        <v>100</v>
      </c>
      <c r="H15296" s="25">
        <v>13.617877010000001</v>
      </c>
    </row>
    <row r="15297" spans="1:8">
      <c r="A15297" s="23">
        <v>15294</v>
      </c>
      <c r="B15297" s="23">
        <v>2500</v>
      </c>
      <c r="C15297" s="23">
        <v>0.6</v>
      </c>
      <c r="D15297" s="23">
        <v>50</v>
      </c>
      <c r="E15297" s="23">
        <v>50</v>
      </c>
      <c r="F15297" s="23">
        <v>60</v>
      </c>
      <c r="G15297" s="23">
        <v>0</v>
      </c>
      <c r="H15297" s="25">
        <v>16.961875920000001</v>
      </c>
    </row>
    <row r="15298" spans="1:8">
      <c r="A15298" s="23">
        <v>15295</v>
      </c>
      <c r="B15298" s="23">
        <v>2500</v>
      </c>
      <c r="C15298" s="23">
        <v>0.6</v>
      </c>
      <c r="D15298" s="23">
        <v>50</v>
      </c>
      <c r="E15298" s="23">
        <v>50</v>
      </c>
      <c r="F15298" s="23">
        <v>60</v>
      </c>
      <c r="G15298" s="23">
        <v>5</v>
      </c>
      <c r="H15298" s="25">
        <v>14.44750309</v>
      </c>
    </row>
    <row r="15299" spans="1:8">
      <c r="A15299" s="23">
        <v>15296</v>
      </c>
      <c r="B15299" s="23">
        <v>2500</v>
      </c>
      <c r="C15299" s="23">
        <v>0.6</v>
      </c>
      <c r="D15299" s="23">
        <v>50</v>
      </c>
      <c r="E15299" s="23">
        <v>50</v>
      </c>
      <c r="F15299" s="23">
        <v>60</v>
      </c>
      <c r="G15299" s="23">
        <v>10</v>
      </c>
      <c r="H15299" s="25">
        <v>13.474060059999999</v>
      </c>
    </row>
    <row r="15300" spans="1:8">
      <c r="A15300" s="23">
        <v>15297</v>
      </c>
      <c r="B15300" s="23">
        <v>2500</v>
      </c>
      <c r="C15300" s="23">
        <v>0.6</v>
      </c>
      <c r="D15300" s="23">
        <v>50</v>
      </c>
      <c r="E15300" s="23">
        <v>50</v>
      </c>
      <c r="F15300" s="23">
        <v>60</v>
      </c>
      <c r="G15300" s="23">
        <v>40</v>
      </c>
      <c r="H15300" s="25">
        <v>11.757961269999999</v>
      </c>
    </row>
    <row r="15301" spans="1:8">
      <c r="A15301" s="23">
        <v>15298</v>
      </c>
      <c r="B15301" s="23">
        <v>2500</v>
      </c>
      <c r="C15301" s="23">
        <v>0.6</v>
      </c>
      <c r="D15301" s="23">
        <v>50</v>
      </c>
      <c r="E15301" s="23">
        <v>50</v>
      </c>
      <c r="F15301" s="23">
        <v>60</v>
      </c>
      <c r="G15301" s="23">
        <v>70</v>
      </c>
      <c r="H15301" s="25">
        <v>10.82089996</v>
      </c>
    </row>
    <row r="15302" spans="1:8">
      <c r="A15302" s="23">
        <v>15299</v>
      </c>
      <c r="B15302" s="23">
        <v>2500</v>
      </c>
      <c r="C15302" s="23">
        <v>0.6</v>
      </c>
      <c r="D15302" s="23">
        <v>50</v>
      </c>
      <c r="E15302" s="23">
        <v>50</v>
      </c>
      <c r="F15302" s="23">
        <v>60</v>
      </c>
      <c r="G15302" s="23">
        <v>100</v>
      </c>
      <c r="H15302" s="25">
        <v>10.10621643</v>
      </c>
    </row>
    <row r="15303" spans="1:8">
      <c r="A15303" s="23">
        <v>15300</v>
      </c>
      <c r="B15303" s="23">
        <v>2500</v>
      </c>
      <c r="C15303" s="23">
        <v>0.6</v>
      </c>
      <c r="D15303" s="23">
        <v>100</v>
      </c>
      <c r="E15303" s="23">
        <v>1</v>
      </c>
      <c r="F15303" s="23">
        <v>0</v>
      </c>
      <c r="G15303" s="23">
        <v>0</v>
      </c>
      <c r="H15303" s="25">
        <v>4.4971289629999998</v>
      </c>
    </row>
    <row r="15304" spans="1:8">
      <c r="A15304" s="23">
        <v>15301</v>
      </c>
      <c r="B15304" s="23">
        <v>2500</v>
      </c>
      <c r="C15304" s="23">
        <v>0.6</v>
      </c>
      <c r="D15304" s="23">
        <v>100</v>
      </c>
      <c r="E15304" s="23">
        <v>1</v>
      </c>
      <c r="F15304" s="23">
        <v>0</v>
      </c>
      <c r="G15304" s="23">
        <v>5</v>
      </c>
      <c r="H15304" s="25">
        <v>0</v>
      </c>
    </row>
    <row r="15305" spans="1:8">
      <c r="A15305" s="23">
        <v>15302</v>
      </c>
      <c r="B15305" s="23">
        <v>2500</v>
      </c>
      <c r="C15305" s="23">
        <v>0.6</v>
      </c>
      <c r="D15305" s="23">
        <v>100</v>
      </c>
      <c r="E15305" s="23">
        <v>1</v>
      </c>
      <c r="F15305" s="23">
        <v>0</v>
      </c>
      <c r="G15305" s="23">
        <v>10</v>
      </c>
      <c r="H15305" s="25">
        <v>0</v>
      </c>
    </row>
    <row r="15306" spans="1:8">
      <c r="A15306" s="23">
        <v>15303</v>
      </c>
      <c r="B15306" s="23">
        <v>2500</v>
      </c>
      <c r="C15306" s="23">
        <v>0.6</v>
      </c>
      <c r="D15306" s="23">
        <v>100</v>
      </c>
      <c r="E15306" s="23">
        <v>1</v>
      </c>
      <c r="F15306" s="23">
        <v>0</v>
      </c>
      <c r="G15306" s="23">
        <v>40</v>
      </c>
      <c r="H15306" s="25">
        <v>0</v>
      </c>
    </row>
    <row r="15307" spans="1:8">
      <c r="A15307" s="23">
        <v>15304</v>
      </c>
      <c r="B15307" s="23">
        <v>2500</v>
      </c>
      <c r="C15307" s="23">
        <v>0.6</v>
      </c>
      <c r="D15307" s="23">
        <v>100</v>
      </c>
      <c r="E15307" s="23">
        <v>1</v>
      </c>
      <c r="F15307" s="23">
        <v>0</v>
      </c>
      <c r="G15307" s="23">
        <v>70</v>
      </c>
      <c r="H15307" s="25">
        <v>0</v>
      </c>
    </row>
    <row r="15308" spans="1:8">
      <c r="A15308" s="23">
        <v>15305</v>
      </c>
      <c r="B15308" s="23">
        <v>2500</v>
      </c>
      <c r="C15308" s="23">
        <v>0.6</v>
      </c>
      <c r="D15308" s="23">
        <v>100</v>
      </c>
      <c r="E15308" s="23">
        <v>1</v>
      </c>
      <c r="F15308" s="23">
        <v>0</v>
      </c>
      <c r="G15308" s="23">
        <v>100</v>
      </c>
      <c r="H15308" s="25">
        <v>0</v>
      </c>
    </row>
    <row r="15309" spans="1:8">
      <c r="A15309" s="23">
        <v>15306</v>
      </c>
      <c r="B15309" s="23">
        <v>2500</v>
      </c>
      <c r="C15309" s="23">
        <v>0.6</v>
      </c>
      <c r="D15309" s="23">
        <v>100</v>
      </c>
      <c r="E15309" s="23">
        <v>1</v>
      </c>
      <c r="F15309" s="23">
        <v>30</v>
      </c>
      <c r="G15309" s="23">
        <v>0</v>
      </c>
      <c r="H15309" s="25">
        <v>4.4803485869999999</v>
      </c>
    </row>
    <row r="15310" spans="1:8">
      <c r="A15310" s="23">
        <v>15307</v>
      </c>
      <c r="B15310" s="23">
        <v>2500</v>
      </c>
      <c r="C15310" s="23">
        <v>0.6</v>
      </c>
      <c r="D15310" s="23">
        <v>100</v>
      </c>
      <c r="E15310" s="23">
        <v>1</v>
      </c>
      <c r="F15310" s="23">
        <v>30</v>
      </c>
      <c r="G15310" s="23">
        <v>5</v>
      </c>
      <c r="H15310" s="25">
        <v>0</v>
      </c>
    </row>
    <row r="15311" spans="1:8">
      <c r="A15311" s="23">
        <v>15308</v>
      </c>
      <c r="B15311" s="23">
        <v>2500</v>
      </c>
      <c r="C15311" s="23">
        <v>0.6</v>
      </c>
      <c r="D15311" s="23">
        <v>100</v>
      </c>
      <c r="E15311" s="23">
        <v>1</v>
      </c>
      <c r="F15311" s="23">
        <v>30</v>
      </c>
      <c r="G15311" s="23">
        <v>10</v>
      </c>
      <c r="H15311" s="25">
        <v>0</v>
      </c>
    </row>
    <row r="15312" spans="1:8">
      <c r="A15312" s="23">
        <v>15309</v>
      </c>
      <c r="B15312" s="23">
        <v>2500</v>
      </c>
      <c r="C15312" s="23">
        <v>0.6</v>
      </c>
      <c r="D15312" s="23">
        <v>100</v>
      </c>
      <c r="E15312" s="23">
        <v>1</v>
      </c>
      <c r="F15312" s="23">
        <v>30</v>
      </c>
      <c r="G15312" s="23">
        <v>40</v>
      </c>
      <c r="H15312" s="25">
        <v>0</v>
      </c>
    </row>
    <row r="15313" spans="1:8">
      <c r="A15313" s="23">
        <v>15310</v>
      </c>
      <c r="B15313" s="23">
        <v>2500</v>
      </c>
      <c r="C15313" s="23">
        <v>0.6</v>
      </c>
      <c r="D15313" s="23">
        <v>100</v>
      </c>
      <c r="E15313" s="23">
        <v>1</v>
      </c>
      <c r="F15313" s="23">
        <v>30</v>
      </c>
      <c r="G15313" s="23">
        <v>70</v>
      </c>
      <c r="H15313" s="25">
        <v>0</v>
      </c>
    </row>
    <row r="15314" spans="1:8">
      <c r="A15314" s="23">
        <v>15311</v>
      </c>
      <c r="B15314" s="23">
        <v>2500</v>
      </c>
      <c r="C15314" s="23">
        <v>0.6</v>
      </c>
      <c r="D15314" s="23">
        <v>100</v>
      </c>
      <c r="E15314" s="23">
        <v>1</v>
      </c>
      <c r="F15314" s="23">
        <v>30</v>
      </c>
      <c r="G15314" s="23">
        <v>100</v>
      </c>
      <c r="H15314" s="25">
        <v>0</v>
      </c>
    </row>
    <row r="15315" spans="1:8">
      <c r="A15315" s="23">
        <v>15312</v>
      </c>
      <c r="B15315" s="23">
        <v>2500</v>
      </c>
      <c r="C15315" s="23">
        <v>0.6</v>
      </c>
      <c r="D15315" s="23">
        <v>100</v>
      </c>
      <c r="E15315" s="23">
        <v>1</v>
      </c>
      <c r="F15315" s="23">
        <v>60</v>
      </c>
      <c r="G15315" s="23">
        <v>0</v>
      </c>
      <c r="H15315" s="25">
        <v>4.3887453079999998</v>
      </c>
    </row>
    <row r="15316" spans="1:8">
      <c r="A15316" s="23">
        <v>15313</v>
      </c>
      <c r="B15316" s="23">
        <v>2500</v>
      </c>
      <c r="C15316" s="23">
        <v>0.6</v>
      </c>
      <c r="D15316" s="23">
        <v>100</v>
      </c>
      <c r="E15316" s="23">
        <v>1</v>
      </c>
      <c r="F15316" s="23">
        <v>60</v>
      </c>
      <c r="G15316" s="23">
        <v>5</v>
      </c>
      <c r="H15316" s="25">
        <v>0</v>
      </c>
    </row>
    <row r="15317" spans="1:8">
      <c r="A15317" s="23">
        <v>15314</v>
      </c>
      <c r="B15317" s="23">
        <v>2500</v>
      </c>
      <c r="C15317" s="23">
        <v>0.6</v>
      </c>
      <c r="D15317" s="23">
        <v>100</v>
      </c>
      <c r="E15317" s="23">
        <v>1</v>
      </c>
      <c r="F15317" s="23">
        <v>60</v>
      </c>
      <c r="G15317" s="23">
        <v>10</v>
      </c>
      <c r="H15317" s="25">
        <v>0</v>
      </c>
    </row>
    <row r="15318" spans="1:8">
      <c r="A15318" s="23">
        <v>15315</v>
      </c>
      <c r="B15318" s="23">
        <v>2500</v>
      </c>
      <c r="C15318" s="23">
        <v>0.6</v>
      </c>
      <c r="D15318" s="23">
        <v>100</v>
      </c>
      <c r="E15318" s="23">
        <v>1</v>
      </c>
      <c r="F15318" s="23">
        <v>60</v>
      </c>
      <c r="G15318" s="23">
        <v>40</v>
      </c>
      <c r="H15318" s="25">
        <v>0</v>
      </c>
    </row>
    <row r="15319" spans="1:8">
      <c r="A15319" s="23">
        <v>15316</v>
      </c>
      <c r="B15319" s="23">
        <v>2500</v>
      </c>
      <c r="C15319" s="23">
        <v>0.6</v>
      </c>
      <c r="D15319" s="23">
        <v>100</v>
      </c>
      <c r="E15319" s="23">
        <v>1</v>
      </c>
      <c r="F15319" s="23">
        <v>60</v>
      </c>
      <c r="G15319" s="23">
        <v>70</v>
      </c>
      <c r="H15319" s="25">
        <v>0</v>
      </c>
    </row>
    <row r="15320" spans="1:8">
      <c r="A15320" s="23">
        <v>15317</v>
      </c>
      <c r="B15320" s="23">
        <v>2500</v>
      </c>
      <c r="C15320" s="23">
        <v>0.6</v>
      </c>
      <c r="D15320" s="23">
        <v>100</v>
      </c>
      <c r="E15320" s="23">
        <v>1</v>
      </c>
      <c r="F15320" s="23">
        <v>60</v>
      </c>
      <c r="G15320" s="23">
        <v>100</v>
      </c>
      <c r="H15320" s="25">
        <v>0</v>
      </c>
    </row>
    <row r="15321" spans="1:8">
      <c r="A15321" s="23">
        <v>15318</v>
      </c>
      <c r="B15321" s="23">
        <v>2500</v>
      </c>
      <c r="C15321" s="23">
        <v>0.6</v>
      </c>
      <c r="D15321" s="23">
        <v>100</v>
      </c>
      <c r="E15321" s="23">
        <v>5</v>
      </c>
      <c r="F15321" s="23">
        <v>0</v>
      </c>
      <c r="G15321" s="23">
        <v>0</v>
      </c>
      <c r="H15321" s="25">
        <v>15.49809074</v>
      </c>
    </row>
    <row r="15322" spans="1:8">
      <c r="A15322" s="23">
        <v>15319</v>
      </c>
      <c r="B15322" s="23">
        <v>2500</v>
      </c>
      <c r="C15322" s="23">
        <v>0.6</v>
      </c>
      <c r="D15322" s="23">
        <v>100</v>
      </c>
      <c r="E15322" s="23">
        <v>5</v>
      </c>
      <c r="F15322" s="23">
        <v>0</v>
      </c>
      <c r="G15322" s="23">
        <v>5</v>
      </c>
      <c r="H15322" s="25">
        <v>14.24275589</v>
      </c>
    </row>
    <row r="15323" spans="1:8">
      <c r="A15323" s="23">
        <v>15320</v>
      </c>
      <c r="B15323" s="23">
        <v>2500</v>
      </c>
      <c r="C15323" s="23">
        <v>0.6</v>
      </c>
      <c r="D15323" s="23">
        <v>100</v>
      </c>
      <c r="E15323" s="23">
        <v>5</v>
      </c>
      <c r="F15323" s="23">
        <v>0</v>
      </c>
      <c r="G15323" s="23">
        <v>10</v>
      </c>
      <c r="H15323" s="25">
        <v>13.695300100000001</v>
      </c>
    </row>
    <row r="15324" spans="1:8">
      <c r="A15324" s="23">
        <v>15321</v>
      </c>
      <c r="B15324" s="23">
        <v>2500</v>
      </c>
      <c r="C15324" s="23">
        <v>0.6</v>
      </c>
      <c r="D15324" s="23">
        <v>100</v>
      </c>
      <c r="E15324" s="23">
        <v>5</v>
      </c>
      <c r="F15324" s="23">
        <v>0</v>
      </c>
      <c r="G15324" s="23">
        <v>40</v>
      </c>
      <c r="H15324" s="25">
        <v>12.5869503</v>
      </c>
    </row>
    <row r="15325" spans="1:8">
      <c r="A15325" s="23">
        <v>15322</v>
      </c>
      <c r="B15325" s="23">
        <v>2500</v>
      </c>
      <c r="C15325" s="23">
        <v>0.6</v>
      </c>
      <c r="D15325" s="23">
        <v>100</v>
      </c>
      <c r="E15325" s="23">
        <v>5</v>
      </c>
      <c r="F15325" s="23">
        <v>0</v>
      </c>
      <c r="G15325" s="23">
        <v>70</v>
      </c>
      <c r="H15325" s="25">
        <v>11.884494780000001</v>
      </c>
    </row>
    <row r="15326" spans="1:8">
      <c r="A15326" s="23">
        <v>15323</v>
      </c>
      <c r="B15326" s="23">
        <v>2500</v>
      </c>
      <c r="C15326" s="23">
        <v>0.6</v>
      </c>
      <c r="D15326" s="23">
        <v>100</v>
      </c>
      <c r="E15326" s="23">
        <v>5</v>
      </c>
      <c r="F15326" s="23">
        <v>0</v>
      </c>
      <c r="G15326" s="23">
        <v>100</v>
      </c>
      <c r="H15326" s="25">
        <v>11.31646156</v>
      </c>
    </row>
    <row r="15327" spans="1:8">
      <c r="A15327" s="23">
        <v>15324</v>
      </c>
      <c r="B15327" s="23">
        <v>2500</v>
      </c>
      <c r="C15327" s="23">
        <v>0.6</v>
      </c>
      <c r="D15327" s="23">
        <v>100</v>
      </c>
      <c r="E15327" s="23">
        <v>5</v>
      </c>
      <c r="F15327" s="23">
        <v>30</v>
      </c>
      <c r="G15327" s="23">
        <v>0</v>
      </c>
      <c r="H15327" s="25">
        <v>14.947370530000001</v>
      </c>
    </row>
    <row r="15328" spans="1:8">
      <c r="A15328" s="23">
        <v>15325</v>
      </c>
      <c r="B15328" s="23">
        <v>2500</v>
      </c>
      <c r="C15328" s="23">
        <v>0.6</v>
      </c>
      <c r="D15328" s="23">
        <v>100</v>
      </c>
      <c r="E15328" s="23">
        <v>5</v>
      </c>
      <c r="F15328" s="23">
        <v>30</v>
      </c>
      <c r="G15328" s="23">
        <v>5</v>
      </c>
      <c r="H15328" s="25">
        <v>13.61911392</v>
      </c>
    </row>
    <row r="15329" spans="1:8">
      <c r="A15329" s="23">
        <v>15326</v>
      </c>
      <c r="B15329" s="23">
        <v>2500</v>
      </c>
      <c r="C15329" s="23">
        <v>0.6</v>
      </c>
      <c r="D15329" s="23">
        <v>100</v>
      </c>
      <c r="E15329" s="23">
        <v>5</v>
      </c>
      <c r="F15329" s="23">
        <v>30</v>
      </c>
      <c r="G15329" s="23">
        <v>10</v>
      </c>
      <c r="H15329" s="25">
        <v>13.042014119999999</v>
      </c>
    </row>
    <row r="15330" spans="1:8">
      <c r="A15330" s="23">
        <v>15327</v>
      </c>
      <c r="B15330" s="23">
        <v>2500</v>
      </c>
      <c r="C15330" s="23">
        <v>0.6</v>
      </c>
      <c r="D15330" s="23">
        <v>100</v>
      </c>
      <c r="E15330" s="23">
        <v>5</v>
      </c>
      <c r="F15330" s="23">
        <v>30</v>
      </c>
      <c r="G15330" s="23">
        <v>40</v>
      </c>
      <c r="H15330" s="25">
        <v>11.928130149999999</v>
      </c>
    </row>
    <row r="15331" spans="1:8">
      <c r="A15331" s="23">
        <v>15328</v>
      </c>
      <c r="B15331" s="23">
        <v>2500</v>
      </c>
      <c r="C15331" s="23">
        <v>0.6</v>
      </c>
      <c r="D15331" s="23">
        <v>100</v>
      </c>
      <c r="E15331" s="23">
        <v>5</v>
      </c>
      <c r="F15331" s="23">
        <v>30</v>
      </c>
      <c r="G15331" s="23">
        <v>70</v>
      </c>
      <c r="H15331" s="25">
        <v>11.25340462</v>
      </c>
    </row>
    <row r="15332" spans="1:8">
      <c r="A15332" s="23">
        <v>15329</v>
      </c>
      <c r="B15332" s="23">
        <v>2500</v>
      </c>
      <c r="C15332" s="23">
        <v>0.6</v>
      </c>
      <c r="D15332" s="23">
        <v>100</v>
      </c>
      <c r="E15332" s="23">
        <v>5</v>
      </c>
      <c r="F15332" s="23">
        <v>30</v>
      </c>
      <c r="G15332" s="23">
        <v>100</v>
      </c>
      <c r="H15332" s="25">
        <v>10.681091309999999</v>
      </c>
    </row>
    <row r="15333" spans="1:8">
      <c r="A15333" s="23">
        <v>15330</v>
      </c>
      <c r="B15333" s="23">
        <v>2500</v>
      </c>
      <c r="C15333" s="23">
        <v>0.6</v>
      </c>
      <c r="D15333" s="23">
        <v>100</v>
      </c>
      <c r="E15333" s="23">
        <v>5</v>
      </c>
      <c r="F15333" s="23">
        <v>60</v>
      </c>
      <c r="G15333" s="23">
        <v>0</v>
      </c>
      <c r="H15333" s="25">
        <v>12.790873530000001</v>
      </c>
    </row>
    <row r="15334" spans="1:8">
      <c r="A15334" s="23">
        <v>15331</v>
      </c>
      <c r="B15334" s="23">
        <v>2500</v>
      </c>
      <c r="C15334" s="23">
        <v>0.6</v>
      </c>
      <c r="D15334" s="23">
        <v>100</v>
      </c>
      <c r="E15334" s="23">
        <v>5</v>
      </c>
      <c r="F15334" s="23">
        <v>60</v>
      </c>
      <c r="G15334" s="23">
        <v>5</v>
      </c>
      <c r="H15334" s="25">
        <v>11.0272007</v>
      </c>
    </row>
    <row r="15335" spans="1:8">
      <c r="A15335" s="23">
        <v>15332</v>
      </c>
      <c r="B15335" s="23">
        <v>2500</v>
      </c>
      <c r="C15335" s="23">
        <v>0.6</v>
      </c>
      <c r="D15335" s="23">
        <v>100</v>
      </c>
      <c r="E15335" s="23">
        <v>5</v>
      </c>
      <c r="F15335" s="23">
        <v>60</v>
      </c>
      <c r="G15335" s="23">
        <v>10</v>
      </c>
      <c r="H15335" s="25">
        <v>10.45725346</v>
      </c>
    </row>
    <row r="15336" spans="1:8">
      <c r="A15336" s="23">
        <v>15333</v>
      </c>
      <c r="B15336" s="23">
        <v>2500</v>
      </c>
      <c r="C15336" s="23">
        <v>0.6</v>
      </c>
      <c r="D15336" s="23">
        <v>100</v>
      </c>
      <c r="E15336" s="23">
        <v>5</v>
      </c>
      <c r="F15336" s="23">
        <v>60</v>
      </c>
      <c r="G15336" s="23">
        <v>40</v>
      </c>
      <c r="H15336" s="25">
        <v>9.4861230849999991</v>
      </c>
    </row>
    <row r="15337" spans="1:8">
      <c r="A15337" s="23">
        <v>15334</v>
      </c>
      <c r="B15337" s="23">
        <v>2500</v>
      </c>
      <c r="C15337" s="23">
        <v>0.6</v>
      </c>
      <c r="D15337" s="23">
        <v>100</v>
      </c>
      <c r="E15337" s="23">
        <v>5</v>
      </c>
      <c r="F15337" s="23">
        <v>60</v>
      </c>
      <c r="G15337" s="23">
        <v>70</v>
      </c>
      <c r="H15337" s="25">
        <v>8.9033193589999993</v>
      </c>
    </row>
    <row r="15338" spans="1:8">
      <c r="A15338" s="23">
        <v>15335</v>
      </c>
      <c r="B15338" s="23">
        <v>2500</v>
      </c>
      <c r="C15338" s="23">
        <v>0.6</v>
      </c>
      <c r="D15338" s="23">
        <v>100</v>
      </c>
      <c r="E15338" s="23">
        <v>5</v>
      </c>
      <c r="F15338" s="23">
        <v>60</v>
      </c>
      <c r="G15338" s="23">
        <v>100</v>
      </c>
      <c r="H15338" s="25">
        <v>8.447283745</v>
      </c>
    </row>
    <row r="15339" spans="1:8">
      <c r="A15339" s="23">
        <v>15336</v>
      </c>
      <c r="B15339" s="23">
        <v>2500</v>
      </c>
      <c r="C15339" s="23">
        <v>0.6</v>
      </c>
      <c r="D15339" s="23">
        <v>100</v>
      </c>
      <c r="E15339" s="23">
        <v>10</v>
      </c>
      <c r="F15339" s="23">
        <v>0</v>
      </c>
      <c r="G15339" s="23">
        <v>0</v>
      </c>
      <c r="H15339" s="25">
        <v>19.86072922</v>
      </c>
    </row>
    <row r="15340" spans="1:8">
      <c r="A15340" s="23">
        <v>15337</v>
      </c>
      <c r="B15340" s="23">
        <v>2500</v>
      </c>
      <c r="C15340" s="23">
        <v>0.6</v>
      </c>
      <c r="D15340" s="23">
        <v>100</v>
      </c>
      <c r="E15340" s="23">
        <v>10</v>
      </c>
      <c r="F15340" s="23">
        <v>0</v>
      </c>
      <c r="G15340" s="23">
        <v>5</v>
      </c>
      <c r="H15340" s="25">
        <v>18.041696550000001</v>
      </c>
    </row>
    <row r="15341" spans="1:8">
      <c r="A15341" s="23">
        <v>15338</v>
      </c>
      <c r="B15341" s="23">
        <v>2500</v>
      </c>
      <c r="C15341" s="23">
        <v>0.6</v>
      </c>
      <c r="D15341" s="23">
        <v>100</v>
      </c>
      <c r="E15341" s="23">
        <v>10</v>
      </c>
      <c r="F15341" s="23">
        <v>0</v>
      </c>
      <c r="G15341" s="23">
        <v>10</v>
      </c>
      <c r="H15341" s="25">
        <v>17.1809063</v>
      </c>
    </row>
    <row r="15342" spans="1:8">
      <c r="A15342" s="23">
        <v>15339</v>
      </c>
      <c r="B15342" s="23">
        <v>2500</v>
      </c>
      <c r="C15342" s="23">
        <v>0.6</v>
      </c>
      <c r="D15342" s="23">
        <v>100</v>
      </c>
      <c r="E15342" s="23">
        <v>10</v>
      </c>
      <c r="F15342" s="23">
        <v>0</v>
      </c>
      <c r="G15342" s="23">
        <v>40</v>
      </c>
      <c r="H15342" s="25">
        <v>15.396308899999999</v>
      </c>
    </row>
    <row r="15343" spans="1:8">
      <c r="A15343" s="23">
        <v>15340</v>
      </c>
      <c r="B15343" s="23">
        <v>2500</v>
      </c>
      <c r="C15343" s="23">
        <v>0.6</v>
      </c>
      <c r="D15343" s="23">
        <v>100</v>
      </c>
      <c r="E15343" s="23">
        <v>10</v>
      </c>
      <c r="F15343" s="23">
        <v>0</v>
      </c>
      <c r="G15343" s="23">
        <v>70</v>
      </c>
      <c r="H15343" s="25">
        <v>14.34758186</v>
      </c>
    </row>
    <row r="15344" spans="1:8">
      <c r="A15344" s="23">
        <v>15341</v>
      </c>
      <c r="B15344" s="23">
        <v>2500</v>
      </c>
      <c r="C15344" s="23">
        <v>0.6</v>
      </c>
      <c r="D15344" s="23">
        <v>100</v>
      </c>
      <c r="E15344" s="23">
        <v>10</v>
      </c>
      <c r="F15344" s="23">
        <v>0</v>
      </c>
      <c r="G15344" s="23">
        <v>100</v>
      </c>
      <c r="H15344" s="25">
        <v>13.47607899</v>
      </c>
    </row>
    <row r="15345" spans="1:8">
      <c r="A15345" s="23">
        <v>15342</v>
      </c>
      <c r="B15345" s="23">
        <v>2500</v>
      </c>
      <c r="C15345" s="23">
        <v>0.6</v>
      </c>
      <c r="D15345" s="23">
        <v>100</v>
      </c>
      <c r="E15345" s="23">
        <v>10</v>
      </c>
      <c r="F15345" s="23">
        <v>30</v>
      </c>
      <c r="G15345" s="23">
        <v>0</v>
      </c>
      <c r="H15345" s="25">
        <v>18.861530299999998</v>
      </c>
    </row>
    <row r="15346" spans="1:8">
      <c r="A15346" s="23">
        <v>15343</v>
      </c>
      <c r="B15346" s="23">
        <v>2500</v>
      </c>
      <c r="C15346" s="23">
        <v>0.6</v>
      </c>
      <c r="D15346" s="23">
        <v>100</v>
      </c>
      <c r="E15346" s="23">
        <v>10</v>
      </c>
      <c r="F15346" s="23">
        <v>30</v>
      </c>
      <c r="G15346" s="23">
        <v>5</v>
      </c>
      <c r="H15346" s="25">
        <v>17.040437699999998</v>
      </c>
    </row>
    <row r="15347" spans="1:8">
      <c r="A15347" s="23">
        <v>15344</v>
      </c>
      <c r="B15347" s="23">
        <v>2500</v>
      </c>
      <c r="C15347" s="23">
        <v>0.6</v>
      </c>
      <c r="D15347" s="23">
        <v>100</v>
      </c>
      <c r="E15347" s="23">
        <v>10</v>
      </c>
      <c r="F15347" s="23">
        <v>30</v>
      </c>
      <c r="G15347" s="23">
        <v>10</v>
      </c>
      <c r="H15347" s="25">
        <v>16.168527600000001</v>
      </c>
    </row>
    <row r="15348" spans="1:8">
      <c r="A15348" s="23">
        <v>15345</v>
      </c>
      <c r="B15348" s="23">
        <v>2500</v>
      </c>
      <c r="C15348" s="23">
        <v>0.6</v>
      </c>
      <c r="D15348" s="23">
        <v>100</v>
      </c>
      <c r="E15348" s="23">
        <v>10</v>
      </c>
      <c r="F15348" s="23">
        <v>30</v>
      </c>
      <c r="G15348" s="23">
        <v>40</v>
      </c>
      <c r="H15348" s="25">
        <v>14.451870919999999</v>
      </c>
    </row>
    <row r="15349" spans="1:8">
      <c r="A15349" s="23">
        <v>15346</v>
      </c>
      <c r="B15349" s="23">
        <v>2500</v>
      </c>
      <c r="C15349" s="23">
        <v>0.6</v>
      </c>
      <c r="D15349" s="23">
        <v>100</v>
      </c>
      <c r="E15349" s="23">
        <v>10</v>
      </c>
      <c r="F15349" s="23">
        <v>30</v>
      </c>
      <c r="G15349" s="23">
        <v>70</v>
      </c>
      <c r="H15349" s="25">
        <v>13.424654009999999</v>
      </c>
    </row>
    <row r="15350" spans="1:8">
      <c r="A15350" s="23">
        <v>15347</v>
      </c>
      <c r="B15350" s="23">
        <v>2500</v>
      </c>
      <c r="C15350" s="23">
        <v>0.6</v>
      </c>
      <c r="D15350" s="23">
        <v>100</v>
      </c>
      <c r="E15350" s="23">
        <v>10</v>
      </c>
      <c r="F15350" s="23">
        <v>30</v>
      </c>
      <c r="G15350" s="23">
        <v>100</v>
      </c>
      <c r="H15350" s="25">
        <v>12.582786560000001</v>
      </c>
    </row>
    <row r="15351" spans="1:8">
      <c r="A15351" s="23">
        <v>15348</v>
      </c>
      <c r="B15351" s="23">
        <v>2500</v>
      </c>
      <c r="C15351" s="23">
        <v>0.6</v>
      </c>
      <c r="D15351" s="23">
        <v>100</v>
      </c>
      <c r="E15351" s="23">
        <v>10</v>
      </c>
      <c r="F15351" s="23">
        <v>60</v>
      </c>
      <c r="G15351" s="23">
        <v>0</v>
      </c>
      <c r="H15351" s="25">
        <v>15.30943871</v>
      </c>
    </row>
    <row r="15352" spans="1:8">
      <c r="A15352" s="23">
        <v>15349</v>
      </c>
      <c r="B15352" s="23">
        <v>2500</v>
      </c>
      <c r="C15352" s="23">
        <v>0.6</v>
      </c>
      <c r="D15352" s="23">
        <v>100</v>
      </c>
      <c r="E15352" s="23">
        <v>10</v>
      </c>
      <c r="F15352" s="23">
        <v>60</v>
      </c>
      <c r="G15352" s="23">
        <v>5</v>
      </c>
      <c r="H15352" s="25">
        <v>13.165568349999999</v>
      </c>
    </row>
    <row r="15353" spans="1:8">
      <c r="A15353" s="23">
        <v>15350</v>
      </c>
      <c r="B15353" s="23">
        <v>2500</v>
      </c>
      <c r="C15353" s="23">
        <v>0.6</v>
      </c>
      <c r="D15353" s="23">
        <v>100</v>
      </c>
      <c r="E15353" s="23">
        <v>10</v>
      </c>
      <c r="F15353" s="23">
        <v>60</v>
      </c>
      <c r="G15353" s="23">
        <v>10</v>
      </c>
      <c r="H15353" s="25">
        <v>12.3968153</v>
      </c>
    </row>
    <row r="15354" spans="1:8">
      <c r="A15354" s="23">
        <v>15351</v>
      </c>
      <c r="B15354" s="23">
        <v>2500</v>
      </c>
      <c r="C15354" s="23">
        <v>0.6</v>
      </c>
      <c r="D15354" s="23">
        <v>100</v>
      </c>
      <c r="E15354" s="23">
        <v>10</v>
      </c>
      <c r="F15354" s="23">
        <v>60</v>
      </c>
      <c r="G15354" s="23">
        <v>40</v>
      </c>
      <c r="H15354" s="25">
        <v>11.03843021</v>
      </c>
    </row>
    <row r="15355" spans="1:8">
      <c r="A15355" s="23">
        <v>15352</v>
      </c>
      <c r="B15355" s="23">
        <v>2500</v>
      </c>
      <c r="C15355" s="23">
        <v>0.6</v>
      </c>
      <c r="D15355" s="23">
        <v>100</v>
      </c>
      <c r="E15355" s="23">
        <v>10</v>
      </c>
      <c r="F15355" s="23">
        <v>60</v>
      </c>
      <c r="G15355" s="23">
        <v>70</v>
      </c>
      <c r="H15355" s="25">
        <v>10.20172882</v>
      </c>
    </row>
    <row r="15356" spans="1:8">
      <c r="A15356" s="23">
        <v>15353</v>
      </c>
      <c r="B15356" s="23">
        <v>2500</v>
      </c>
      <c r="C15356" s="23">
        <v>0.6</v>
      </c>
      <c r="D15356" s="23">
        <v>100</v>
      </c>
      <c r="E15356" s="23">
        <v>10</v>
      </c>
      <c r="F15356" s="23">
        <v>60</v>
      </c>
      <c r="G15356" s="23">
        <v>100</v>
      </c>
      <c r="H15356" s="25">
        <v>9.5680618289999995</v>
      </c>
    </row>
    <row r="15357" spans="1:8">
      <c r="A15357" s="23">
        <v>15354</v>
      </c>
      <c r="B15357" s="23">
        <v>2500</v>
      </c>
      <c r="C15357" s="23">
        <v>0.6</v>
      </c>
      <c r="D15357" s="23">
        <v>100</v>
      </c>
      <c r="E15357" s="23">
        <v>20</v>
      </c>
      <c r="F15357" s="23">
        <v>0</v>
      </c>
      <c r="G15357" s="23">
        <v>0</v>
      </c>
      <c r="H15357" s="25">
        <v>22.429445269999999</v>
      </c>
    </row>
    <row r="15358" spans="1:8">
      <c r="A15358" s="23">
        <v>15355</v>
      </c>
      <c r="B15358" s="23">
        <v>2500</v>
      </c>
      <c r="C15358" s="23">
        <v>0.6</v>
      </c>
      <c r="D15358" s="23">
        <v>100</v>
      </c>
      <c r="E15358" s="23">
        <v>20</v>
      </c>
      <c r="F15358" s="23">
        <v>0</v>
      </c>
      <c r="G15358" s="23">
        <v>5</v>
      </c>
      <c r="H15358" s="25">
        <v>20.20804596</v>
      </c>
    </row>
    <row r="15359" spans="1:8">
      <c r="A15359" s="23">
        <v>15356</v>
      </c>
      <c r="B15359" s="23">
        <v>2500</v>
      </c>
      <c r="C15359" s="23">
        <v>0.6</v>
      </c>
      <c r="D15359" s="23">
        <v>100</v>
      </c>
      <c r="E15359" s="23">
        <v>20</v>
      </c>
      <c r="F15359" s="23">
        <v>0</v>
      </c>
      <c r="G15359" s="23">
        <v>10</v>
      </c>
      <c r="H15359" s="25">
        <v>19.134813309999998</v>
      </c>
    </row>
    <row r="15360" spans="1:8">
      <c r="A15360" s="23">
        <v>15357</v>
      </c>
      <c r="B15360" s="23">
        <v>2500</v>
      </c>
      <c r="C15360" s="23">
        <v>0.6</v>
      </c>
      <c r="D15360" s="23">
        <v>100</v>
      </c>
      <c r="E15360" s="23">
        <v>20</v>
      </c>
      <c r="F15360" s="23">
        <v>0</v>
      </c>
      <c r="G15360" s="23">
        <v>40</v>
      </c>
      <c r="H15360" s="25">
        <v>16.979101180000001</v>
      </c>
    </row>
    <row r="15361" spans="1:8">
      <c r="A15361" s="23">
        <v>15358</v>
      </c>
      <c r="B15361" s="23">
        <v>2500</v>
      </c>
      <c r="C15361" s="23">
        <v>0.6</v>
      </c>
      <c r="D15361" s="23">
        <v>100</v>
      </c>
      <c r="E15361" s="23">
        <v>20</v>
      </c>
      <c r="F15361" s="23">
        <v>0</v>
      </c>
      <c r="G15361" s="23">
        <v>70</v>
      </c>
      <c r="H15361" s="25">
        <v>15.63263416</v>
      </c>
    </row>
    <row r="15362" spans="1:8">
      <c r="A15362" s="23">
        <v>15359</v>
      </c>
      <c r="B15362" s="23">
        <v>2500</v>
      </c>
      <c r="C15362" s="23">
        <v>0.6</v>
      </c>
      <c r="D15362" s="23">
        <v>100</v>
      </c>
      <c r="E15362" s="23">
        <v>20</v>
      </c>
      <c r="F15362" s="23">
        <v>0</v>
      </c>
      <c r="G15362" s="23">
        <v>100</v>
      </c>
      <c r="H15362" s="25">
        <v>14.555345539999999</v>
      </c>
    </row>
    <row r="15363" spans="1:8">
      <c r="A15363" s="23">
        <v>15360</v>
      </c>
      <c r="B15363" s="23">
        <v>2500</v>
      </c>
      <c r="C15363" s="23">
        <v>0.6</v>
      </c>
      <c r="D15363" s="23">
        <v>100</v>
      </c>
      <c r="E15363" s="23">
        <v>20</v>
      </c>
      <c r="F15363" s="23">
        <v>30</v>
      </c>
      <c r="G15363" s="23">
        <v>0</v>
      </c>
      <c r="H15363" s="25">
        <v>21.10337067</v>
      </c>
    </row>
    <row r="15364" spans="1:8">
      <c r="A15364" s="23">
        <v>15361</v>
      </c>
      <c r="B15364" s="23">
        <v>2500</v>
      </c>
      <c r="C15364" s="23">
        <v>0.6</v>
      </c>
      <c r="D15364" s="23">
        <v>100</v>
      </c>
      <c r="E15364" s="23">
        <v>20</v>
      </c>
      <c r="F15364" s="23">
        <v>30</v>
      </c>
      <c r="G15364" s="23">
        <v>5</v>
      </c>
      <c r="H15364" s="25">
        <v>18.927772520000001</v>
      </c>
    </row>
    <row r="15365" spans="1:8">
      <c r="A15365" s="23">
        <v>15362</v>
      </c>
      <c r="B15365" s="23">
        <v>2500</v>
      </c>
      <c r="C15365" s="23">
        <v>0.6</v>
      </c>
      <c r="D15365" s="23">
        <v>100</v>
      </c>
      <c r="E15365" s="23">
        <v>20</v>
      </c>
      <c r="F15365" s="23">
        <v>30</v>
      </c>
      <c r="G15365" s="23">
        <v>10</v>
      </c>
      <c r="H15365" s="25">
        <v>17.90263367</v>
      </c>
    </row>
    <row r="15366" spans="1:8">
      <c r="A15366" s="23">
        <v>15363</v>
      </c>
      <c r="B15366" s="23">
        <v>2500</v>
      </c>
      <c r="C15366" s="23">
        <v>0.6</v>
      </c>
      <c r="D15366" s="23">
        <v>100</v>
      </c>
      <c r="E15366" s="23">
        <v>20</v>
      </c>
      <c r="F15366" s="23">
        <v>30</v>
      </c>
      <c r="G15366" s="23">
        <v>40</v>
      </c>
      <c r="H15366" s="25">
        <v>15.781703</v>
      </c>
    </row>
    <row r="15367" spans="1:8">
      <c r="A15367" s="23">
        <v>15364</v>
      </c>
      <c r="B15367" s="23">
        <v>2500</v>
      </c>
      <c r="C15367" s="23">
        <v>0.6</v>
      </c>
      <c r="D15367" s="23">
        <v>100</v>
      </c>
      <c r="E15367" s="23">
        <v>20</v>
      </c>
      <c r="F15367" s="23">
        <v>30</v>
      </c>
      <c r="G15367" s="23">
        <v>70</v>
      </c>
      <c r="H15367" s="25">
        <v>14.515224460000001</v>
      </c>
    </row>
    <row r="15368" spans="1:8">
      <c r="A15368" s="23">
        <v>15365</v>
      </c>
      <c r="B15368" s="23">
        <v>2500</v>
      </c>
      <c r="C15368" s="23">
        <v>0.6</v>
      </c>
      <c r="D15368" s="23">
        <v>100</v>
      </c>
      <c r="E15368" s="23">
        <v>20</v>
      </c>
      <c r="F15368" s="23">
        <v>30</v>
      </c>
      <c r="G15368" s="23">
        <v>100</v>
      </c>
      <c r="H15368" s="25">
        <v>13.53119087</v>
      </c>
    </row>
    <row r="15369" spans="1:8">
      <c r="A15369" s="23">
        <v>15366</v>
      </c>
      <c r="B15369" s="23">
        <v>2500</v>
      </c>
      <c r="C15369" s="23">
        <v>0.6</v>
      </c>
      <c r="D15369" s="23">
        <v>100</v>
      </c>
      <c r="E15369" s="23">
        <v>20</v>
      </c>
      <c r="F15369" s="23">
        <v>60</v>
      </c>
      <c r="G15369" s="23">
        <v>0</v>
      </c>
      <c r="H15369" s="25">
        <v>16.704092030000002</v>
      </c>
    </row>
    <row r="15370" spans="1:8">
      <c r="A15370" s="23">
        <v>15367</v>
      </c>
      <c r="B15370" s="23">
        <v>2500</v>
      </c>
      <c r="C15370" s="23">
        <v>0.6</v>
      </c>
      <c r="D15370" s="23">
        <v>100</v>
      </c>
      <c r="E15370" s="23">
        <v>20</v>
      </c>
      <c r="F15370" s="23">
        <v>60</v>
      </c>
      <c r="G15370" s="23">
        <v>5</v>
      </c>
      <c r="H15370" s="25">
        <v>14.23684692</v>
      </c>
    </row>
    <row r="15371" spans="1:8">
      <c r="A15371" s="23">
        <v>15368</v>
      </c>
      <c r="B15371" s="23">
        <v>2500</v>
      </c>
      <c r="C15371" s="23">
        <v>0.6</v>
      </c>
      <c r="D15371" s="23">
        <v>100</v>
      </c>
      <c r="E15371" s="23">
        <v>20</v>
      </c>
      <c r="F15371" s="23">
        <v>60</v>
      </c>
      <c r="G15371" s="23">
        <v>10</v>
      </c>
      <c r="H15371" s="25">
        <v>13.376401899999999</v>
      </c>
    </row>
    <row r="15372" spans="1:8">
      <c r="A15372" s="23">
        <v>15369</v>
      </c>
      <c r="B15372" s="23">
        <v>2500</v>
      </c>
      <c r="C15372" s="23">
        <v>0.6</v>
      </c>
      <c r="D15372" s="23">
        <v>100</v>
      </c>
      <c r="E15372" s="23">
        <v>20</v>
      </c>
      <c r="F15372" s="23">
        <v>60</v>
      </c>
      <c r="G15372" s="23">
        <v>40</v>
      </c>
      <c r="H15372" s="25">
        <v>11.821663859999999</v>
      </c>
    </row>
    <row r="15373" spans="1:8">
      <c r="A15373" s="23">
        <v>15370</v>
      </c>
      <c r="B15373" s="23">
        <v>2500</v>
      </c>
      <c r="C15373" s="23">
        <v>0.6</v>
      </c>
      <c r="D15373" s="23">
        <v>100</v>
      </c>
      <c r="E15373" s="23">
        <v>20</v>
      </c>
      <c r="F15373" s="23">
        <v>60</v>
      </c>
      <c r="G15373" s="23">
        <v>70</v>
      </c>
      <c r="H15373" s="25">
        <v>10.89221764</v>
      </c>
    </row>
    <row r="15374" spans="1:8">
      <c r="A15374" s="23">
        <v>15371</v>
      </c>
      <c r="B15374" s="23">
        <v>2500</v>
      </c>
      <c r="C15374" s="23">
        <v>0.6</v>
      </c>
      <c r="D15374" s="23">
        <v>100</v>
      </c>
      <c r="E15374" s="23">
        <v>20</v>
      </c>
      <c r="F15374" s="23">
        <v>60</v>
      </c>
      <c r="G15374" s="23">
        <v>100</v>
      </c>
      <c r="H15374" s="25">
        <v>10.057872769999999</v>
      </c>
    </row>
    <row r="15375" spans="1:8">
      <c r="A15375" s="23">
        <v>15372</v>
      </c>
      <c r="B15375" s="23">
        <v>2500</v>
      </c>
      <c r="C15375" s="23">
        <v>0.6</v>
      </c>
      <c r="D15375" s="23">
        <v>100</v>
      </c>
      <c r="E15375" s="23">
        <v>50</v>
      </c>
      <c r="F15375" s="23">
        <v>0</v>
      </c>
      <c r="G15375" s="23">
        <v>0</v>
      </c>
      <c r="H15375" s="25">
        <v>24.02140236</v>
      </c>
    </row>
    <row r="15376" spans="1:8">
      <c r="A15376" s="23">
        <v>15373</v>
      </c>
      <c r="B15376" s="23">
        <v>2500</v>
      </c>
      <c r="C15376" s="23">
        <v>0.6</v>
      </c>
      <c r="D15376" s="23">
        <v>100</v>
      </c>
      <c r="E15376" s="23">
        <v>50</v>
      </c>
      <c r="F15376" s="23">
        <v>0</v>
      </c>
      <c r="G15376" s="23">
        <v>5</v>
      </c>
      <c r="H15376" s="25">
        <v>21.541624070000001</v>
      </c>
    </row>
    <row r="15377" spans="1:8">
      <c r="A15377" s="23">
        <v>15374</v>
      </c>
      <c r="B15377" s="23">
        <v>2500</v>
      </c>
      <c r="C15377" s="23">
        <v>0.6</v>
      </c>
      <c r="D15377" s="23">
        <v>100</v>
      </c>
      <c r="E15377" s="23">
        <v>50</v>
      </c>
      <c r="F15377" s="23">
        <v>0</v>
      </c>
      <c r="G15377" s="23">
        <v>10</v>
      </c>
      <c r="H15377" s="25">
        <v>20.32536507</v>
      </c>
    </row>
    <row r="15378" spans="1:8">
      <c r="A15378" s="23">
        <v>15375</v>
      </c>
      <c r="B15378" s="23">
        <v>2500</v>
      </c>
      <c r="C15378" s="23">
        <v>0.6</v>
      </c>
      <c r="D15378" s="23">
        <v>100</v>
      </c>
      <c r="E15378" s="23">
        <v>50</v>
      </c>
      <c r="F15378" s="23">
        <v>0</v>
      </c>
      <c r="G15378" s="23">
        <v>40</v>
      </c>
      <c r="H15378" s="25">
        <v>17.872245790000001</v>
      </c>
    </row>
    <row r="15379" spans="1:8">
      <c r="A15379" s="23">
        <v>15376</v>
      </c>
      <c r="B15379" s="23">
        <v>2500</v>
      </c>
      <c r="C15379" s="23">
        <v>0.6</v>
      </c>
      <c r="D15379" s="23">
        <v>100</v>
      </c>
      <c r="E15379" s="23">
        <v>50</v>
      </c>
      <c r="F15379" s="23">
        <v>0</v>
      </c>
      <c r="G15379" s="23">
        <v>70</v>
      </c>
      <c r="H15379" s="25">
        <v>16.48919678</v>
      </c>
    </row>
    <row r="15380" spans="1:8">
      <c r="A15380" s="23">
        <v>15377</v>
      </c>
      <c r="B15380" s="23">
        <v>2500</v>
      </c>
      <c r="C15380" s="23">
        <v>0.6</v>
      </c>
      <c r="D15380" s="23">
        <v>100</v>
      </c>
      <c r="E15380" s="23">
        <v>50</v>
      </c>
      <c r="F15380" s="23">
        <v>0</v>
      </c>
      <c r="G15380" s="23">
        <v>100</v>
      </c>
      <c r="H15380" s="25">
        <v>15.271183969999999</v>
      </c>
    </row>
    <row r="15381" spans="1:8">
      <c r="A15381" s="23">
        <v>15378</v>
      </c>
      <c r="B15381" s="23">
        <v>2500</v>
      </c>
      <c r="C15381" s="23">
        <v>0.6</v>
      </c>
      <c r="D15381" s="23">
        <v>100</v>
      </c>
      <c r="E15381" s="23">
        <v>50</v>
      </c>
      <c r="F15381" s="23">
        <v>30</v>
      </c>
      <c r="G15381" s="23">
        <v>0</v>
      </c>
      <c r="H15381" s="25">
        <v>22.484331130000001</v>
      </c>
    </row>
    <row r="15382" spans="1:8">
      <c r="A15382" s="23">
        <v>15379</v>
      </c>
      <c r="B15382" s="23">
        <v>2500</v>
      </c>
      <c r="C15382" s="23">
        <v>0.6</v>
      </c>
      <c r="D15382" s="23">
        <v>100</v>
      </c>
      <c r="E15382" s="23">
        <v>50</v>
      </c>
      <c r="F15382" s="23">
        <v>30</v>
      </c>
      <c r="G15382" s="23">
        <v>5</v>
      </c>
      <c r="H15382" s="25">
        <v>20.06661987</v>
      </c>
    </row>
    <row r="15383" spans="1:8">
      <c r="A15383" s="23">
        <v>15380</v>
      </c>
      <c r="B15383" s="23">
        <v>2500</v>
      </c>
      <c r="C15383" s="23">
        <v>0.6</v>
      </c>
      <c r="D15383" s="23">
        <v>100</v>
      </c>
      <c r="E15383" s="23">
        <v>50</v>
      </c>
      <c r="F15383" s="23">
        <v>30</v>
      </c>
      <c r="G15383" s="23">
        <v>10</v>
      </c>
      <c r="H15383" s="25">
        <v>18.922403339999999</v>
      </c>
    </row>
    <row r="15384" spans="1:8">
      <c r="A15384" s="23">
        <v>15381</v>
      </c>
      <c r="B15384" s="23">
        <v>2500</v>
      </c>
      <c r="C15384" s="23">
        <v>0.6</v>
      </c>
      <c r="D15384" s="23">
        <v>100</v>
      </c>
      <c r="E15384" s="23">
        <v>50</v>
      </c>
      <c r="F15384" s="23">
        <v>30</v>
      </c>
      <c r="G15384" s="23">
        <v>40</v>
      </c>
      <c r="H15384" s="25">
        <v>16.650699620000001</v>
      </c>
    </row>
    <row r="15385" spans="1:8">
      <c r="A15385" s="23">
        <v>15382</v>
      </c>
      <c r="B15385" s="23">
        <v>2500</v>
      </c>
      <c r="C15385" s="23">
        <v>0.6</v>
      </c>
      <c r="D15385" s="23">
        <v>100</v>
      </c>
      <c r="E15385" s="23">
        <v>50</v>
      </c>
      <c r="F15385" s="23">
        <v>30</v>
      </c>
      <c r="G15385" s="23">
        <v>70</v>
      </c>
      <c r="H15385" s="25">
        <v>15.23714352</v>
      </c>
    </row>
    <row r="15386" spans="1:8">
      <c r="A15386" s="23">
        <v>15383</v>
      </c>
      <c r="B15386" s="23">
        <v>2500</v>
      </c>
      <c r="C15386" s="23">
        <v>0.6</v>
      </c>
      <c r="D15386" s="23">
        <v>100</v>
      </c>
      <c r="E15386" s="23">
        <v>50</v>
      </c>
      <c r="F15386" s="23">
        <v>30</v>
      </c>
      <c r="G15386" s="23">
        <v>100</v>
      </c>
      <c r="H15386" s="25">
        <v>14.02516174</v>
      </c>
    </row>
    <row r="15387" spans="1:8">
      <c r="A15387" s="23">
        <v>15384</v>
      </c>
      <c r="B15387" s="23">
        <v>2500</v>
      </c>
      <c r="C15387" s="23">
        <v>0.6</v>
      </c>
      <c r="D15387" s="23">
        <v>100</v>
      </c>
      <c r="E15387" s="23">
        <v>50</v>
      </c>
      <c r="F15387" s="23">
        <v>60</v>
      </c>
      <c r="G15387" s="23">
        <v>0</v>
      </c>
      <c r="H15387" s="25">
        <v>17.498489379999999</v>
      </c>
    </row>
    <row r="15388" spans="1:8">
      <c r="A15388" s="23">
        <v>15385</v>
      </c>
      <c r="B15388" s="23">
        <v>2500</v>
      </c>
      <c r="C15388" s="23">
        <v>0.6</v>
      </c>
      <c r="D15388" s="23">
        <v>100</v>
      </c>
      <c r="E15388" s="23">
        <v>50</v>
      </c>
      <c r="F15388" s="23">
        <v>60</v>
      </c>
      <c r="G15388" s="23">
        <v>5</v>
      </c>
      <c r="H15388" s="25">
        <v>14.917885780000001</v>
      </c>
    </row>
    <row r="15389" spans="1:8">
      <c r="A15389" s="23">
        <v>15386</v>
      </c>
      <c r="B15389" s="23">
        <v>2500</v>
      </c>
      <c r="C15389" s="23">
        <v>0.6</v>
      </c>
      <c r="D15389" s="23">
        <v>100</v>
      </c>
      <c r="E15389" s="23">
        <v>50</v>
      </c>
      <c r="F15389" s="23">
        <v>60</v>
      </c>
      <c r="G15389" s="23">
        <v>10</v>
      </c>
      <c r="H15389" s="25">
        <v>13.89328671</v>
      </c>
    </row>
    <row r="15390" spans="1:8">
      <c r="A15390" s="23">
        <v>15387</v>
      </c>
      <c r="B15390" s="23">
        <v>2500</v>
      </c>
      <c r="C15390" s="23">
        <v>0.6</v>
      </c>
      <c r="D15390" s="23">
        <v>100</v>
      </c>
      <c r="E15390" s="23">
        <v>50</v>
      </c>
      <c r="F15390" s="23">
        <v>60</v>
      </c>
      <c r="G15390" s="23">
        <v>40</v>
      </c>
      <c r="H15390" s="25">
        <v>12.078315740000001</v>
      </c>
    </row>
    <row r="15391" spans="1:8">
      <c r="A15391" s="23">
        <v>15388</v>
      </c>
      <c r="B15391" s="23">
        <v>2500</v>
      </c>
      <c r="C15391" s="23">
        <v>0.6</v>
      </c>
      <c r="D15391" s="23">
        <v>100</v>
      </c>
      <c r="E15391" s="23">
        <v>50</v>
      </c>
      <c r="F15391" s="23">
        <v>60</v>
      </c>
      <c r="G15391" s="23">
        <v>70</v>
      </c>
      <c r="H15391" s="25">
        <v>11.09305382</v>
      </c>
    </row>
    <row r="15392" spans="1:8">
      <c r="A15392" s="23">
        <v>15389</v>
      </c>
      <c r="B15392" s="23">
        <v>2500</v>
      </c>
      <c r="C15392" s="23">
        <v>0.6</v>
      </c>
      <c r="D15392" s="23">
        <v>100</v>
      </c>
      <c r="E15392" s="23">
        <v>50</v>
      </c>
      <c r="F15392" s="23">
        <v>60</v>
      </c>
      <c r="G15392" s="23">
        <v>100</v>
      </c>
      <c r="H15392" s="25">
        <v>10.34307098</v>
      </c>
    </row>
    <row r="15393" spans="1:8">
      <c r="A15393" s="23">
        <v>15390</v>
      </c>
      <c r="B15393" s="23">
        <v>2500</v>
      </c>
      <c r="C15393" s="23">
        <v>0.6</v>
      </c>
      <c r="D15393" s="23">
        <v>500</v>
      </c>
      <c r="E15393" s="23">
        <v>1</v>
      </c>
      <c r="F15393" s="23">
        <v>0</v>
      </c>
      <c r="G15393" s="23">
        <v>0</v>
      </c>
      <c r="H15393" s="25">
        <v>13.202156069999999</v>
      </c>
    </row>
    <row r="15394" spans="1:8">
      <c r="A15394" s="23">
        <v>15391</v>
      </c>
      <c r="B15394" s="23">
        <v>2500</v>
      </c>
      <c r="C15394" s="23">
        <v>0.6</v>
      </c>
      <c r="D15394" s="23">
        <v>500</v>
      </c>
      <c r="E15394" s="23">
        <v>1</v>
      </c>
      <c r="F15394" s="23">
        <v>0</v>
      </c>
      <c r="G15394" s="23">
        <v>5</v>
      </c>
      <c r="H15394" s="25">
        <v>12.25978565</v>
      </c>
    </row>
    <row r="15395" spans="1:8">
      <c r="A15395" s="23">
        <v>15392</v>
      </c>
      <c r="B15395" s="23">
        <v>2500</v>
      </c>
      <c r="C15395" s="23">
        <v>0.6</v>
      </c>
      <c r="D15395" s="23">
        <v>500</v>
      </c>
      <c r="E15395" s="23">
        <v>1</v>
      </c>
      <c r="F15395" s="23">
        <v>0</v>
      </c>
      <c r="G15395" s="23">
        <v>10</v>
      </c>
      <c r="H15395" s="25">
        <v>11.88545895</v>
      </c>
    </row>
    <row r="15396" spans="1:8">
      <c r="A15396" s="23">
        <v>15393</v>
      </c>
      <c r="B15396" s="23">
        <v>2500</v>
      </c>
      <c r="C15396" s="23">
        <v>0.6</v>
      </c>
      <c r="D15396" s="23">
        <v>500</v>
      </c>
      <c r="E15396" s="23">
        <v>1</v>
      </c>
      <c r="F15396" s="23">
        <v>0</v>
      </c>
      <c r="G15396" s="23">
        <v>40</v>
      </c>
      <c r="H15396" s="25">
        <v>11.121692660000001</v>
      </c>
    </row>
    <row r="15397" spans="1:8">
      <c r="A15397" s="23">
        <v>15394</v>
      </c>
      <c r="B15397" s="23">
        <v>2500</v>
      </c>
      <c r="C15397" s="23">
        <v>0.6</v>
      </c>
      <c r="D15397" s="23">
        <v>500</v>
      </c>
      <c r="E15397" s="23">
        <v>1</v>
      </c>
      <c r="F15397" s="23">
        <v>0</v>
      </c>
      <c r="G15397" s="23">
        <v>70</v>
      </c>
      <c r="H15397" s="25">
        <v>10.64330387</v>
      </c>
    </row>
    <row r="15398" spans="1:8">
      <c r="A15398" s="23">
        <v>15395</v>
      </c>
      <c r="B15398" s="23">
        <v>2500</v>
      </c>
      <c r="C15398" s="23">
        <v>0.6</v>
      </c>
      <c r="D15398" s="23">
        <v>500</v>
      </c>
      <c r="E15398" s="23">
        <v>1</v>
      </c>
      <c r="F15398" s="23">
        <v>0</v>
      </c>
      <c r="G15398" s="23">
        <v>100</v>
      </c>
      <c r="H15398" s="25">
        <v>10.21801758</v>
      </c>
    </row>
    <row r="15399" spans="1:8">
      <c r="A15399" s="23">
        <v>15396</v>
      </c>
      <c r="B15399" s="23">
        <v>2500</v>
      </c>
      <c r="C15399" s="23">
        <v>0.6</v>
      </c>
      <c r="D15399" s="23">
        <v>500</v>
      </c>
      <c r="E15399" s="23">
        <v>1</v>
      </c>
      <c r="F15399" s="23">
        <v>30</v>
      </c>
      <c r="G15399" s="23">
        <v>0</v>
      </c>
      <c r="H15399" s="25">
        <v>12.87408829</v>
      </c>
    </row>
    <row r="15400" spans="1:8">
      <c r="A15400" s="23">
        <v>15397</v>
      </c>
      <c r="B15400" s="23">
        <v>2500</v>
      </c>
      <c r="C15400" s="23">
        <v>0.6</v>
      </c>
      <c r="D15400" s="23">
        <v>500</v>
      </c>
      <c r="E15400" s="23">
        <v>1</v>
      </c>
      <c r="F15400" s="23">
        <v>30</v>
      </c>
      <c r="G15400" s="23">
        <v>5</v>
      </c>
      <c r="H15400" s="25">
        <v>11.836478230000001</v>
      </c>
    </row>
    <row r="15401" spans="1:8">
      <c r="A15401" s="23">
        <v>15398</v>
      </c>
      <c r="B15401" s="23">
        <v>2500</v>
      </c>
      <c r="C15401" s="23">
        <v>0.6</v>
      </c>
      <c r="D15401" s="23">
        <v>500</v>
      </c>
      <c r="E15401" s="23">
        <v>1</v>
      </c>
      <c r="F15401" s="23">
        <v>30</v>
      </c>
      <c r="G15401" s="23">
        <v>10</v>
      </c>
      <c r="H15401" s="25">
        <v>11.429727550000001</v>
      </c>
    </row>
    <row r="15402" spans="1:8">
      <c r="A15402" s="23">
        <v>15399</v>
      </c>
      <c r="B15402" s="23">
        <v>2500</v>
      </c>
      <c r="C15402" s="23">
        <v>0.6</v>
      </c>
      <c r="D15402" s="23">
        <v>500</v>
      </c>
      <c r="E15402" s="23">
        <v>1</v>
      </c>
      <c r="F15402" s="23">
        <v>30</v>
      </c>
      <c r="G15402" s="23">
        <v>40</v>
      </c>
      <c r="H15402" s="25">
        <v>10.657084469999999</v>
      </c>
    </row>
    <row r="15403" spans="1:8">
      <c r="A15403" s="23">
        <v>15400</v>
      </c>
      <c r="B15403" s="23">
        <v>2500</v>
      </c>
      <c r="C15403" s="23">
        <v>0.6</v>
      </c>
      <c r="D15403" s="23">
        <v>500</v>
      </c>
      <c r="E15403" s="23">
        <v>1</v>
      </c>
      <c r="F15403" s="23">
        <v>30</v>
      </c>
      <c r="G15403" s="23">
        <v>70</v>
      </c>
      <c r="H15403" s="25">
        <v>10.15307522</v>
      </c>
    </row>
    <row r="15404" spans="1:8">
      <c r="A15404" s="23">
        <v>15401</v>
      </c>
      <c r="B15404" s="23">
        <v>2500</v>
      </c>
      <c r="C15404" s="23">
        <v>0.6</v>
      </c>
      <c r="D15404" s="23">
        <v>500</v>
      </c>
      <c r="E15404" s="23">
        <v>1</v>
      </c>
      <c r="F15404" s="23">
        <v>30</v>
      </c>
      <c r="G15404" s="23">
        <v>100</v>
      </c>
      <c r="H15404" s="25">
        <v>9.7469873430000007</v>
      </c>
    </row>
    <row r="15405" spans="1:8">
      <c r="A15405" s="23">
        <v>15402</v>
      </c>
      <c r="B15405" s="23">
        <v>2500</v>
      </c>
      <c r="C15405" s="23">
        <v>0.6</v>
      </c>
      <c r="D15405" s="23">
        <v>500</v>
      </c>
      <c r="E15405" s="23">
        <v>1</v>
      </c>
      <c r="F15405" s="23">
        <v>60</v>
      </c>
      <c r="G15405" s="23">
        <v>0</v>
      </c>
      <c r="H15405" s="25">
        <v>11.454684260000001</v>
      </c>
    </row>
    <row r="15406" spans="1:8">
      <c r="A15406" s="23">
        <v>15403</v>
      </c>
      <c r="B15406" s="23">
        <v>2500</v>
      </c>
      <c r="C15406" s="23">
        <v>0.6</v>
      </c>
      <c r="D15406" s="23">
        <v>500</v>
      </c>
      <c r="E15406" s="23">
        <v>1</v>
      </c>
      <c r="F15406" s="23">
        <v>60</v>
      </c>
      <c r="G15406" s="23">
        <v>5</v>
      </c>
      <c r="H15406" s="25">
        <v>9.9514207839999997</v>
      </c>
    </row>
    <row r="15407" spans="1:8">
      <c r="A15407" s="23">
        <v>15404</v>
      </c>
      <c r="B15407" s="23">
        <v>2500</v>
      </c>
      <c r="C15407" s="23">
        <v>0.6</v>
      </c>
      <c r="D15407" s="23">
        <v>500</v>
      </c>
      <c r="E15407" s="23">
        <v>1</v>
      </c>
      <c r="F15407" s="23">
        <v>60</v>
      </c>
      <c r="G15407" s="23">
        <v>10</v>
      </c>
      <c r="H15407" s="25">
        <v>9.5278873439999998</v>
      </c>
    </row>
    <row r="15408" spans="1:8">
      <c r="A15408" s="23">
        <v>15405</v>
      </c>
      <c r="B15408" s="23">
        <v>2500</v>
      </c>
      <c r="C15408" s="23">
        <v>0.6</v>
      </c>
      <c r="D15408" s="23">
        <v>500</v>
      </c>
      <c r="E15408" s="23">
        <v>1</v>
      </c>
      <c r="F15408" s="23">
        <v>60</v>
      </c>
      <c r="G15408" s="23">
        <v>40</v>
      </c>
      <c r="H15408" s="25">
        <v>8.7876205439999993</v>
      </c>
    </row>
    <row r="15409" spans="1:8">
      <c r="A15409" s="23">
        <v>15406</v>
      </c>
      <c r="B15409" s="23">
        <v>2500</v>
      </c>
      <c r="C15409" s="23">
        <v>0.6</v>
      </c>
      <c r="D15409" s="23">
        <v>500</v>
      </c>
      <c r="E15409" s="23">
        <v>1</v>
      </c>
      <c r="F15409" s="23">
        <v>60</v>
      </c>
      <c r="G15409" s="23">
        <v>70</v>
      </c>
      <c r="H15409" s="25">
        <v>8.3188543320000008</v>
      </c>
    </row>
    <row r="15410" spans="1:8">
      <c r="A15410" s="23">
        <v>15407</v>
      </c>
      <c r="B15410" s="23">
        <v>2500</v>
      </c>
      <c r="C15410" s="23">
        <v>0.6</v>
      </c>
      <c r="D15410" s="23">
        <v>500</v>
      </c>
      <c r="E15410" s="23">
        <v>1</v>
      </c>
      <c r="F15410" s="23">
        <v>60</v>
      </c>
      <c r="G15410" s="23">
        <v>100</v>
      </c>
      <c r="H15410" s="25">
        <v>7.9425077440000003</v>
      </c>
    </row>
    <row r="15411" spans="1:8">
      <c r="A15411" s="23">
        <v>15408</v>
      </c>
      <c r="B15411" s="23">
        <v>2500</v>
      </c>
      <c r="C15411" s="23">
        <v>0.6</v>
      </c>
      <c r="D15411" s="23">
        <v>500</v>
      </c>
      <c r="E15411" s="23">
        <v>5</v>
      </c>
      <c r="F15411" s="23">
        <v>0</v>
      </c>
      <c r="G15411" s="23">
        <v>0</v>
      </c>
      <c r="H15411" s="25">
        <v>22.627725600000002</v>
      </c>
    </row>
    <row r="15412" spans="1:8">
      <c r="A15412" s="23">
        <v>15409</v>
      </c>
      <c r="B15412" s="23">
        <v>2500</v>
      </c>
      <c r="C15412" s="23">
        <v>0.6</v>
      </c>
      <c r="D15412" s="23">
        <v>500</v>
      </c>
      <c r="E15412" s="23">
        <v>5</v>
      </c>
      <c r="F15412" s="23">
        <v>0</v>
      </c>
      <c r="G15412" s="23">
        <v>5</v>
      </c>
      <c r="H15412" s="25">
        <v>20.451309200000001</v>
      </c>
    </row>
    <row r="15413" spans="1:8">
      <c r="A15413" s="23">
        <v>15410</v>
      </c>
      <c r="B15413" s="23">
        <v>2500</v>
      </c>
      <c r="C15413" s="23">
        <v>0.6</v>
      </c>
      <c r="D15413" s="23">
        <v>500</v>
      </c>
      <c r="E15413" s="23">
        <v>5</v>
      </c>
      <c r="F15413" s="23">
        <v>0</v>
      </c>
      <c r="G15413" s="23">
        <v>10</v>
      </c>
      <c r="H15413" s="25">
        <v>19.383861540000002</v>
      </c>
    </row>
    <row r="15414" spans="1:8">
      <c r="A15414" s="23">
        <v>15411</v>
      </c>
      <c r="B15414" s="23">
        <v>2500</v>
      </c>
      <c r="C15414" s="23">
        <v>0.6</v>
      </c>
      <c r="D15414" s="23">
        <v>500</v>
      </c>
      <c r="E15414" s="23">
        <v>5</v>
      </c>
      <c r="F15414" s="23">
        <v>0</v>
      </c>
      <c r="G15414" s="23">
        <v>40</v>
      </c>
      <c r="H15414" s="25">
        <v>17.109050750000002</v>
      </c>
    </row>
    <row r="15415" spans="1:8">
      <c r="A15415" s="23">
        <v>15412</v>
      </c>
      <c r="B15415" s="23">
        <v>2500</v>
      </c>
      <c r="C15415" s="23">
        <v>0.6</v>
      </c>
      <c r="D15415" s="23">
        <v>500</v>
      </c>
      <c r="E15415" s="23">
        <v>5</v>
      </c>
      <c r="F15415" s="23">
        <v>0</v>
      </c>
      <c r="G15415" s="23">
        <v>70</v>
      </c>
      <c r="H15415" s="25">
        <v>15.819284440000001</v>
      </c>
    </row>
    <row r="15416" spans="1:8">
      <c r="A15416" s="23">
        <v>15413</v>
      </c>
      <c r="B15416" s="23">
        <v>2500</v>
      </c>
      <c r="C15416" s="23">
        <v>0.6</v>
      </c>
      <c r="D15416" s="23">
        <v>500</v>
      </c>
      <c r="E15416" s="23">
        <v>5</v>
      </c>
      <c r="F15416" s="23">
        <v>0</v>
      </c>
      <c r="G15416" s="23">
        <v>100</v>
      </c>
      <c r="H15416" s="25">
        <v>14.7981844</v>
      </c>
    </row>
    <row r="15417" spans="1:8">
      <c r="A15417" s="23">
        <v>15414</v>
      </c>
      <c r="B15417" s="23">
        <v>2500</v>
      </c>
      <c r="C15417" s="23">
        <v>0.6</v>
      </c>
      <c r="D15417" s="23">
        <v>500</v>
      </c>
      <c r="E15417" s="23">
        <v>5</v>
      </c>
      <c r="F15417" s="23">
        <v>30</v>
      </c>
      <c r="G15417" s="23">
        <v>0</v>
      </c>
      <c r="H15417" s="25">
        <v>21.313631059999999</v>
      </c>
    </row>
    <row r="15418" spans="1:8">
      <c r="A15418" s="23">
        <v>15415</v>
      </c>
      <c r="B15418" s="23">
        <v>2500</v>
      </c>
      <c r="C15418" s="23">
        <v>0.6</v>
      </c>
      <c r="D15418" s="23">
        <v>500</v>
      </c>
      <c r="E15418" s="23">
        <v>5</v>
      </c>
      <c r="F15418" s="23">
        <v>30</v>
      </c>
      <c r="G15418" s="23">
        <v>5</v>
      </c>
      <c r="H15418" s="25">
        <v>19.164993290000002</v>
      </c>
    </row>
    <row r="15419" spans="1:8">
      <c r="A15419" s="23">
        <v>15416</v>
      </c>
      <c r="B15419" s="23">
        <v>2500</v>
      </c>
      <c r="C15419" s="23">
        <v>0.6</v>
      </c>
      <c r="D15419" s="23">
        <v>500</v>
      </c>
      <c r="E15419" s="23">
        <v>5</v>
      </c>
      <c r="F15419" s="23">
        <v>30</v>
      </c>
      <c r="G15419" s="23">
        <v>10</v>
      </c>
      <c r="H15419" s="25">
        <v>18.08164215</v>
      </c>
    </row>
    <row r="15420" spans="1:8">
      <c r="A15420" s="23">
        <v>15417</v>
      </c>
      <c r="B15420" s="23">
        <v>2500</v>
      </c>
      <c r="C15420" s="23">
        <v>0.6</v>
      </c>
      <c r="D15420" s="23">
        <v>500</v>
      </c>
      <c r="E15420" s="23">
        <v>5</v>
      </c>
      <c r="F15420" s="23">
        <v>30</v>
      </c>
      <c r="G15420" s="23">
        <v>40</v>
      </c>
      <c r="H15420" s="25">
        <v>15.96322155</v>
      </c>
    </row>
    <row r="15421" spans="1:8">
      <c r="A15421" s="23">
        <v>15418</v>
      </c>
      <c r="B15421" s="23">
        <v>2500</v>
      </c>
      <c r="C15421" s="23">
        <v>0.6</v>
      </c>
      <c r="D15421" s="23">
        <v>500</v>
      </c>
      <c r="E15421" s="23">
        <v>5</v>
      </c>
      <c r="F15421" s="23">
        <v>30</v>
      </c>
      <c r="G15421" s="23">
        <v>70</v>
      </c>
      <c r="H15421" s="25">
        <v>14.76363087</v>
      </c>
    </row>
    <row r="15422" spans="1:8">
      <c r="A15422" s="23">
        <v>15419</v>
      </c>
      <c r="B15422" s="23">
        <v>2500</v>
      </c>
      <c r="C15422" s="23">
        <v>0.6</v>
      </c>
      <c r="D15422" s="23">
        <v>500</v>
      </c>
      <c r="E15422" s="23">
        <v>5</v>
      </c>
      <c r="F15422" s="23">
        <v>30</v>
      </c>
      <c r="G15422" s="23">
        <v>100</v>
      </c>
      <c r="H15422" s="25">
        <v>13.698546410000001</v>
      </c>
    </row>
    <row r="15423" spans="1:8">
      <c r="A15423" s="23">
        <v>15420</v>
      </c>
      <c r="B15423" s="23">
        <v>2500</v>
      </c>
      <c r="C15423" s="23">
        <v>0.6</v>
      </c>
      <c r="D15423" s="23">
        <v>500</v>
      </c>
      <c r="E15423" s="23">
        <v>5</v>
      </c>
      <c r="F15423" s="23">
        <v>60</v>
      </c>
      <c r="G15423" s="23">
        <v>0</v>
      </c>
      <c r="H15423" s="25">
        <v>16.825832370000001</v>
      </c>
    </row>
    <row r="15424" spans="1:8">
      <c r="A15424" s="23">
        <v>15421</v>
      </c>
      <c r="B15424" s="23">
        <v>2500</v>
      </c>
      <c r="C15424" s="23">
        <v>0.6</v>
      </c>
      <c r="D15424" s="23">
        <v>500</v>
      </c>
      <c r="E15424" s="23">
        <v>5</v>
      </c>
      <c r="F15424" s="23">
        <v>60</v>
      </c>
      <c r="G15424" s="23">
        <v>5</v>
      </c>
      <c r="H15424" s="25">
        <v>14.484763149999999</v>
      </c>
    </row>
    <row r="15425" spans="1:8">
      <c r="A15425" s="23">
        <v>15422</v>
      </c>
      <c r="B15425" s="23">
        <v>2500</v>
      </c>
      <c r="C15425" s="23">
        <v>0.6</v>
      </c>
      <c r="D15425" s="23">
        <v>500</v>
      </c>
      <c r="E15425" s="23">
        <v>5</v>
      </c>
      <c r="F15425" s="23">
        <v>60</v>
      </c>
      <c r="G15425" s="23">
        <v>10</v>
      </c>
      <c r="H15425" s="25">
        <v>13.538014410000001</v>
      </c>
    </row>
    <row r="15426" spans="1:8">
      <c r="A15426" s="23">
        <v>15423</v>
      </c>
      <c r="B15426" s="23">
        <v>2500</v>
      </c>
      <c r="C15426" s="23">
        <v>0.6</v>
      </c>
      <c r="D15426" s="23">
        <v>500</v>
      </c>
      <c r="E15426" s="23">
        <v>5</v>
      </c>
      <c r="F15426" s="23">
        <v>60</v>
      </c>
      <c r="G15426" s="23">
        <v>40</v>
      </c>
      <c r="H15426" s="25">
        <v>11.87471199</v>
      </c>
    </row>
    <row r="15427" spans="1:8">
      <c r="A15427" s="23">
        <v>15424</v>
      </c>
      <c r="B15427" s="23">
        <v>2500</v>
      </c>
      <c r="C15427" s="23">
        <v>0.6</v>
      </c>
      <c r="D15427" s="23">
        <v>500</v>
      </c>
      <c r="E15427" s="23">
        <v>5</v>
      </c>
      <c r="F15427" s="23">
        <v>60</v>
      </c>
      <c r="G15427" s="23">
        <v>70</v>
      </c>
      <c r="H15427" s="25">
        <v>10.96547318</v>
      </c>
    </row>
    <row r="15428" spans="1:8">
      <c r="A15428" s="23">
        <v>15425</v>
      </c>
      <c r="B15428" s="23">
        <v>2500</v>
      </c>
      <c r="C15428" s="23">
        <v>0.6</v>
      </c>
      <c r="D15428" s="23">
        <v>500</v>
      </c>
      <c r="E15428" s="23">
        <v>5</v>
      </c>
      <c r="F15428" s="23">
        <v>60</v>
      </c>
      <c r="G15428" s="23">
        <v>100</v>
      </c>
      <c r="H15428" s="25">
        <v>10.274843219999999</v>
      </c>
    </row>
    <row r="15429" spans="1:8">
      <c r="A15429" s="23">
        <v>15426</v>
      </c>
      <c r="B15429" s="23">
        <v>2500</v>
      </c>
      <c r="C15429" s="23">
        <v>0.6</v>
      </c>
      <c r="D15429" s="23">
        <v>500</v>
      </c>
      <c r="E15429" s="23">
        <v>10</v>
      </c>
      <c r="F15429" s="23">
        <v>0</v>
      </c>
      <c r="G15429" s="23">
        <v>0</v>
      </c>
      <c r="H15429" s="25">
        <v>23.93767738</v>
      </c>
    </row>
    <row r="15430" spans="1:8">
      <c r="A15430" s="23">
        <v>15427</v>
      </c>
      <c r="B15430" s="23">
        <v>2500</v>
      </c>
      <c r="C15430" s="23">
        <v>0.6</v>
      </c>
      <c r="D15430" s="23">
        <v>500</v>
      </c>
      <c r="E15430" s="23">
        <v>10</v>
      </c>
      <c r="F15430" s="23">
        <v>0</v>
      </c>
      <c r="G15430" s="23">
        <v>5</v>
      </c>
      <c r="H15430" s="25">
        <v>21.471904760000001</v>
      </c>
    </row>
    <row r="15431" spans="1:8">
      <c r="A15431" s="23">
        <v>15428</v>
      </c>
      <c r="B15431" s="23">
        <v>2500</v>
      </c>
      <c r="C15431" s="23">
        <v>0.6</v>
      </c>
      <c r="D15431" s="23">
        <v>500</v>
      </c>
      <c r="E15431" s="23">
        <v>10</v>
      </c>
      <c r="F15431" s="23">
        <v>0</v>
      </c>
      <c r="G15431" s="23">
        <v>10</v>
      </c>
      <c r="H15431" s="25">
        <v>20.265953060000001</v>
      </c>
    </row>
    <row r="15432" spans="1:8">
      <c r="A15432" s="23">
        <v>15429</v>
      </c>
      <c r="B15432" s="23">
        <v>2500</v>
      </c>
      <c r="C15432" s="23">
        <v>0.6</v>
      </c>
      <c r="D15432" s="23">
        <v>500</v>
      </c>
      <c r="E15432" s="23">
        <v>10</v>
      </c>
      <c r="F15432" s="23">
        <v>0</v>
      </c>
      <c r="G15432" s="23">
        <v>40</v>
      </c>
      <c r="H15432" s="25">
        <v>17.832748410000001</v>
      </c>
    </row>
    <row r="15433" spans="1:8">
      <c r="A15433" s="23">
        <v>15430</v>
      </c>
      <c r="B15433" s="23">
        <v>2500</v>
      </c>
      <c r="C15433" s="23">
        <v>0.6</v>
      </c>
      <c r="D15433" s="23">
        <v>500</v>
      </c>
      <c r="E15433" s="23">
        <v>10</v>
      </c>
      <c r="F15433" s="23">
        <v>0</v>
      </c>
      <c r="G15433" s="23">
        <v>70</v>
      </c>
      <c r="H15433" s="25">
        <v>16.459411620000001</v>
      </c>
    </row>
    <row r="15434" spans="1:8">
      <c r="A15434" s="23">
        <v>15431</v>
      </c>
      <c r="B15434" s="23">
        <v>2500</v>
      </c>
      <c r="C15434" s="23">
        <v>0.6</v>
      </c>
      <c r="D15434" s="23">
        <v>500</v>
      </c>
      <c r="E15434" s="23">
        <v>10</v>
      </c>
      <c r="F15434" s="23">
        <v>0</v>
      </c>
      <c r="G15434" s="23">
        <v>100</v>
      </c>
      <c r="H15434" s="25">
        <v>15.24191761</v>
      </c>
    </row>
    <row r="15435" spans="1:8">
      <c r="A15435" s="23">
        <v>15432</v>
      </c>
      <c r="B15435" s="23">
        <v>2500</v>
      </c>
      <c r="C15435" s="23">
        <v>0.6</v>
      </c>
      <c r="D15435" s="23">
        <v>500</v>
      </c>
      <c r="E15435" s="23">
        <v>10</v>
      </c>
      <c r="F15435" s="23">
        <v>30</v>
      </c>
      <c r="G15435" s="23">
        <v>0</v>
      </c>
      <c r="H15435" s="25">
        <v>22.410615920000001</v>
      </c>
    </row>
    <row r="15436" spans="1:8">
      <c r="A15436" s="23">
        <v>15433</v>
      </c>
      <c r="B15436" s="23">
        <v>2500</v>
      </c>
      <c r="C15436" s="23">
        <v>0.6</v>
      </c>
      <c r="D15436" s="23">
        <v>500</v>
      </c>
      <c r="E15436" s="23">
        <v>10</v>
      </c>
      <c r="F15436" s="23">
        <v>30</v>
      </c>
      <c r="G15436" s="23">
        <v>5</v>
      </c>
      <c r="H15436" s="25">
        <v>20.01018333</v>
      </c>
    </row>
    <row r="15437" spans="1:8">
      <c r="A15437" s="23">
        <v>15434</v>
      </c>
      <c r="B15437" s="23">
        <v>2500</v>
      </c>
      <c r="C15437" s="23">
        <v>0.6</v>
      </c>
      <c r="D15437" s="23">
        <v>500</v>
      </c>
      <c r="E15437" s="23">
        <v>10</v>
      </c>
      <c r="F15437" s="23">
        <v>30</v>
      </c>
      <c r="G15437" s="23">
        <v>10</v>
      </c>
      <c r="H15437" s="25">
        <v>18.874561310000001</v>
      </c>
    </row>
    <row r="15438" spans="1:8">
      <c r="A15438" s="23">
        <v>15435</v>
      </c>
      <c r="B15438" s="23">
        <v>2500</v>
      </c>
      <c r="C15438" s="23">
        <v>0.6</v>
      </c>
      <c r="D15438" s="23">
        <v>500</v>
      </c>
      <c r="E15438" s="23">
        <v>10</v>
      </c>
      <c r="F15438" s="23">
        <v>30</v>
      </c>
      <c r="G15438" s="23">
        <v>40</v>
      </c>
      <c r="H15438" s="25">
        <v>16.619544980000001</v>
      </c>
    </row>
    <row r="15439" spans="1:8">
      <c r="A15439" s="23">
        <v>15436</v>
      </c>
      <c r="B15439" s="23">
        <v>2500</v>
      </c>
      <c r="C15439" s="23">
        <v>0.6</v>
      </c>
      <c r="D15439" s="23">
        <v>500</v>
      </c>
      <c r="E15439" s="23">
        <v>10</v>
      </c>
      <c r="F15439" s="23">
        <v>30</v>
      </c>
      <c r="G15439" s="23">
        <v>70</v>
      </c>
      <c r="H15439" s="25">
        <v>15.20761108</v>
      </c>
    </row>
    <row r="15440" spans="1:8">
      <c r="A15440" s="23">
        <v>15437</v>
      </c>
      <c r="B15440" s="23">
        <v>2500</v>
      </c>
      <c r="C15440" s="23">
        <v>0.6</v>
      </c>
      <c r="D15440" s="23">
        <v>500</v>
      </c>
      <c r="E15440" s="23">
        <v>10</v>
      </c>
      <c r="F15440" s="23">
        <v>30</v>
      </c>
      <c r="G15440" s="23">
        <v>100</v>
      </c>
      <c r="H15440" s="25">
        <v>14.00198269</v>
      </c>
    </row>
    <row r="15441" spans="1:8">
      <c r="A15441" s="23">
        <v>15438</v>
      </c>
      <c r="B15441" s="23">
        <v>2500</v>
      </c>
      <c r="C15441" s="23">
        <v>0.6</v>
      </c>
      <c r="D15441" s="23">
        <v>500</v>
      </c>
      <c r="E15441" s="23">
        <v>10</v>
      </c>
      <c r="F15441" s="23">
        <v>60</v>
      </c>
      <c r="G15441" s="23">
        <v>0</v>
      </c>
      <c r="H15441" s="25">
        <v>17.46473885</v>
      </c>
    </row>
    <row r="15442" spans="1:8">
      <c r="A15442" s="23">
        <v>15439</v>
      </c>
      <c r="B15442" s="23">
        <v>2500</v>
      </c>
      <c r="C15442" s="23">
        <v>0.6</v>
      </c>
      <c r="D15442" s="23">
        <v>500</v>
      </c>
      <c r="E15442" s="23">
        <v>10</v>
      </c>
      <c r="F15442" s="23">
        <v>60</v>
      </c>
      <c r="G15442" s="23">
        <v>5</v>
      </c>
      <c r="H15442" s="25">
        <v>14.889297490000001</v>
      </c>
    </row>
    <row r="15443" spans="1:8">
      <c r="A15443" s="23">
        <v>15440</v>
      </c>
      <c r="B15443" s="23">
        <v>2500</v>
      </c>
      <c r="C15443" s="23">
        <v>0.6</v>
      </c>
      <c r="D15443" s="23">
        <v>500</v>
      </c>
      <c r="E15443" s="23">
        <v>10</v>
      </c>
      <c r="F15443" s="23">
        <v>60</v>
      </c>
      <c r="G15443" s="23">
        <v>10</v>
      </c>
      <c r="H15443" s="25">
        <v>13.869694709999999</v>
      </c>
    </row>
    <row r="15444" spans="1:8">
      <c r="A15444" s="23">
        <v>15441</v>
      </c>
      <c r="B15444" s="23">
        <v>2500</v>
      </c>
      <c r="C15444" s="23">
        <v>0.6</v>
      </c>
      <c r="D15444" s="23">
        <v>500</v>
      </c>
      <c r="E15444" s="23">
        <v>10</v>
      </c>
      <c r="F15444" s="23">
        <v>60</v>
      </c>
      <c r="G15444" s="23">
        <v>40</v>
      </c>
      <c r="H15444" s="25">
        <v>12.062813759999999</v>
      </c>
    </row>
    <row r="15445" spans="1:8">
      <c r="A15445" s="23">
        <v>15442</v>
      </c>
      <c r="B15445" s="23">
        <v>2500</v>
      </c>
      <c r="C15445" s="23">
        <v>0.6</v>
      </c>
      <c r="D15445" s="23">
        <v>500</v>
      </c>
      <c r="E15445" s="23">
        <v>10</v>
      </c>
      <c r="F15445" s="23">
        <v>60</v>
      </c>
      <c r="G15445" s="23">
        <v>70</v>
      </c>
      <c r="H15445" s="25">
        <v>11.08124542</v>
      </c>
    </row>
    <row r="15446" spans="1:8">
      <c r="A15446" s="23">
        <v>15443</v>
      </c>
      <c r="B15446" s="23">
        <v>2500</v>
      </c>
      <c r="C15446" s="23">
        <v>0.6</v>
      </c>
      <c r="D15446" s="23">
        <v>500</v>
      </c>
      <c r="E15446" s="23">
        <v>10</v>
      </c>
      <c r="F15446" s="23">
        <v>60</v>
      </c>
      <c r="G15446" s="23">
        <v>100</v>
      </c>
      <c r="H15446" s="25">
        <v>10.33378029</v>
      </c>
    </row>
    <row r="15447" spans="1:8">
      <c r="A15447" s="23">
        <v>15444</v>
      </c>
      <c r="B15447" s="23">
        <v>2500</v>
      </c>
      <c r="C15447" s="23">
        <v>0.6</v>
      </c>
      <c r="D15447" s="23">
        <v>500</v>
      </c>
      <c r="E15447" s="23">
        <v>20</v>
      </c>
      <c r="F15447" s="23">
        <v>0</v>
      </c>
      <c r="G15447" s="23">
        <v>0</v>
      </c>
      <c r="H15447" s="25">
        <v>24.518379209999999</v>
      </c>
    </row>
    <row r="15448" spans="1:8">
      <c r="A15448" s="23">
        <v>15445</v>
      </c>
      <c r="B15448" s="23">
        <v>2500</v>
      </c>
      <c r="C15448" s="23">
        <v>0.6</v>
      </c>
      <c r="D15448" s="23">
        <v>500</v>
      </c>
      <c r="E15448" s="23">
        <v>20</v>
      </c>
      <c r="F15448" s="23">
        <v>0</v>
      </c>
      <c r="G15448" s="23">
        <v>5</v>
      </c>
      <c r="H15448" s="25">
        <v>21.991062159999998</v>
      </c>
    </row>
    <row r="15449" spans="1:8">
      <c r="A15449" s="23">
        <v>15446</v>
      </c>
      <c r="B15449" s="23">
        <v>2500</v>
      </c>
      <c r="C15449" s="23">
        <v>0.6</v>
      </c>
      <c r="D15449" s="23">
        <v>500</v>
      </c>
      <c r="E15449" s="23">
        <v>20</v>
      </c>
      <c r="F15449" s="23">
        <v>0</v>
      </c>
      <c r="G15449" s="23">
        <v>10</v>
      </c>
      <c r="H15449" s="25">
        <v>20.726940160000002</v>
      </c>
    </row>
    <row r="15450" spans="1:8">
      <c r="A15450" s="23">
        <v>15447</v>
      </c>
      <c r="B15450" s="23">
        <v>2500</v>
      </c>
      <c r="C15450" s="23">
        <v>0.6</v>
      </c>
      <c r="D15450" s="23">
        <v>500</v>
      </c>
      <c r="E15450" s="23">
        <v>20</v>
      </c>
      <c r="F15450" s="23">
        <v>0</v>
      </c>
      <c r="G15450" s="23">
        <v>40</v>
      </c>
      <c r="H15450" s="25">
        <v>18.175243380000001</v>
      </c>
    </row>
    <row r="15451" spans="1:8">
      <c r="A15451" s="23">
        <v>15448</v>
      </c>
      <c r="B15451" s="23">
        <v>2500</v>
      </c>
      <c r="C15451" s="23">
        <v>0.6</v>
      </c>
      <c r="D15451" s="23">
        <v>500</v>
      </c>
      <c r="E15451" s="23">
        <v>20</v>
      </c>
      <c r="F15451" s="23">
        <v>0</v>
      </c>
      <c r="G15451" s="23">
        <v>70</v>
      </c>
      <c r="H15451" s="25">
        <v>16.741687779999999</v>
      </c>
    </row>
    <row r="15452" spans="1:8">
      <c r="A15452" s="23">
        <v>15449</v>
      </c>
      <c r="B15452" s="23">
        <v>2500</v>
      </c>
      <c r="C15452" s="23">
        <v>0.6</v>
      </c>
      <c r="D15452" s="23">
        <v>500</v>
      </c>
      <c r="E15452" s="23">
        <v>20</v>
      </c>
      <c r="F15452" s="23">
        <v>0</v>
      </c>
      <c r="G15452" s="23">
        <v>100</v>
      </c>
      <c r="H15452" s="25">
        <v>15.5382452</v>
      </c>
    </row>
    <row r="15453" spans="1:8">
      <c r="A15453" s="23">
        <v>15450</v>
      </c>
      <c r="B15453" s="23">
        <v>2500</v>
      </c>
      <c r="C15453" s="23">
        <v>0.6</v>
      </c>
      <c r="D15453" s="23">
        <v>500</v>
      </c>
      <c r="E15453" s="23">
        <v>20</v>
      </c>
      <c r="F15453" s="23">
        <v>30</v>
      </c>
      <c r="G15453" s="23">
        <v>0</v>
      </c>
      <c r="H15453" s="25">
        <v>22.943984990000001</v>
      </c>
    </row>
    <row r="15454" spans="1:8">
      <c r="A15454" s="23">
        <v>15451</v>
      </c>
      <c r="B15454" s="23">
        <v>2500</v>
      </c>
      <c r="C15454" s="23">
        <v>0.6</v>
      </c>
      <c r="D15454" s="23">
        <v>500</v>
      </c>
      <c r="E15454" s="23">
        <v>20</v>
      </c>
      <c r="F15454" s="23">
        <v>30</v>
      </c>
      <c r="G15454" s="23">
        <v>5</v>
      </c>
      <c r="H15454" s="25">
        <v>20.45225143</v>
      </c>
    </row>
    <row r="15455" spans="1:8">
      <c r="A15455" s="23">
        <v>15452</v>
      </c>
      <c r="B15455" s="23">
        <v>2500</v>
      </c>
      <c r="C15455" s="23">
        <v>0.6</v>
      </c>
      <c r="D15455" s="23">
        <v>500</v>
      </c>
      <c r="E15455" s="23">
        <v>20</v>
      </c>
      <c r="F15455" s="23">
        <v>30</v>
      </c>
      <c r="G15455" s="23">
        <v>10</v>
      </c>
      <c r="H15455" s="25">
        <v>19.267900470000001</v>
      </c>
    </row>
    <row r="15456" spans="1:8">
      <c r="A15456" s="23">
        <v>15453</v>
      </c>
      <c r="B15456" s="23">
        <v>2500</v>
      </c>
      <c r="C15456" s="23">
        <v>0.6</v>
      </c>
      <c r="D15456" s="23">
        <v>500</v>
      </c>
      <c r="E15456" s="23">
        <v>20</v>
      </c>
      <c r="F15456" s="23">
        <v>30</v>
      </c>
      <c r="G15456" s="23">
        <v>40</v>
      </c>
      <c r="H15456" s="25">
        <v>16.911413190000001</v>
      </c>
    </row>
    <row r="15457" spans="1:8">
      <c r="A15457" s="23">
        <v>15454</v>
      </c>
      <c r="B15457" s="23">
        <v>2500</v>
      </c>
      <c r="C15457" s="23">
        <v>0.6</v>
      </c>
      <c r="D15457" s="23">
        <v>500</v>
      </c>
      <c r="E15457" s="23">
        <v>20</v>
      </c>
      <c r="F15457" s="23">
        <v>30</v>
      </c>
      <c r="G15457" s="23">
        <v>70</v>
      </c>
      <c r="H15457" s="25">
        <v>15.50702667</v>
      </c>
    </row>
    <row r="15458" spans="1:8">
      <c r="A15458" s="23">
        <v>15455</v>
      </c>
      <c r="B15458" s="23">
        <v>2500</v>
      </c>
      <c r="C15458" s="23">
        <v>0.6</v>
      </c>
      <c r="D15458" s="23">
        <v>500</v>
      </c>
      <c r="E15458" s="23">
        <v>20</v>
      </c>
      <c r="F15458" s="23">
        <v>30</v>
      </c>
      <c r="G15458" s="23">
        <v>100</v>
      </c>
      <c r="H15458" s="25">
        <v>14.246786119999999</v>
      </c>
    </row>
    <row r="15459" spans="1:8">
      <c r="A15459" s="23">
        <v>15456</v>
      </c>
      <c r="B15459" s="23">
        <v>2500</v>
      </c>
      <c r="C15459" s="23">
        <v>0.6</v>
      </c>
      <c r="D15459" s="23">
        <v>500</v>
      </c>
      <c r="E15459" s="23">
        <v>20</v>
      </c>
      <c r="F15459" s="23">
        <v>60</v>
      </c>
      <c r="G15459" s="23">
        <v>0</v>
      </c>
      <c r="H15459" s="25">
        <v>17.763301850000001</v>
      </c>
    </row>
    <row r="15460" spans="1:8">
      <c r="A15460" s="23">
        <v>15457</v>
      </c>
      <c r="B15460" s="23">
        <v>2500</v>
      </c>
      <c r="C15460" s="23">
        <v>0.6</v>
      </c>
      <c r="D15460" s="23">
        <v>500</v>
      </c>
      <c r="E15460" s="23">
        <v>20</v>
      </c>
      <c r="F15460" s="23">
        <v>60</v>
      </c>
      <c r="G15460" s="23">
        <v>5</v>
      </c>
      <c r="H15460" s="25">
        <v>15.182156559999999</v>
      </c>
    </row>
    <row r="15461" spans="1:8">
      <c r="A15461" s="23">
        <v>15458</v>
      </c>
      <c r="B15461" s="23">
        <v>2500</v>
      </c>
      <c r="C15461" s="23">
        <v>0.6</v>
      </c>
      <c r="D15461" s="23">
        <v>500</v>
      </c>
      <c r="E15461" s="23">
        <v>20</v>
      </c>
      <c r="F15461" s="23">
        <v>60</v>
      </c>
      <c r="G15461" s="23">
        <v>10</v>
      </c>
      <c r="H15461" s="25">
        <v>14.120327</v>
      </c>
    </row>
    <row r="15462" spans="1:8">
      <c r="A15462" s="23">
        <v>15459</v>
      </c>
      <c r="B15462" s="23">
        <v>2500</v>
      </c>
      <c r="C15462" s="23">
        <v>0.6</v>
      </c>
      <c r="D15462" s="23">
        <v>500</v>
      </c>
      <c r="E15462" s="23">
        <v>20</v>
      </c>
      <c r="F15462" s="23">
        <v>60</v>
      </c>
      <c r="G15462" s="23">
        <v>40</v>
      </c>
      <c r="H15462" s="25">
        <v>12.24234581</v>
      </c>
    </row>
    <row r="15463" spans="1:8">
      <c r="A15463" s="23">
        <v>15460</v>
      </c>
      <c r="B15463" s="23">
        <v>2500</v>
      </c>
      <c r="C15463" s="23">
        <v>0.6</v>
      </c>
      <c r="D15463" s="23">
        <v>500</v>
      </c>
      <c r="E15463" s="23">
        <v>20</v>
      </c>
      <c r="F15463" s="23">
        <v>60</v>
      </c>
      <c r="G15463" s="23">
        <v>70</v>
      </c>
      <c r="H15463" s="25">
        <v>11.22720146</v>
      </c>
    </row>
    <row r="15464" spans="1:8">
      <c r="A15464" s="23">
        <v>15461</v>
      </c>
      <c r="B15464" s="23">
        <v>2500</v>
      </c>
      <c r="C15464" s="23">
        <v>0.6</v>
      </c>
      <c r="D15464" s="23">
        <v>500</v>
      </c>
      <c r="E15464" s="23">
        <v>20</v>
      </c>
      <c r="F15464" s="23">
        <v>60</v>
      </c>
      <c r="G15464" s="23">
        <v>100</v>
      </c>
      <c r="H15464" s="25">
        <v>10.456096649999999</v>
      </c>
    </row>
    <row r="15465" spans="1:8">
      <c r="A15465" s="23">
        <v>15462</v>
      </c>
      <c r="B15465" s="23">
        <v>2500</v>
      </c>
      <c r="C15465" s="23">
        <v>0.6</v>
      </c>
      <c r="D15465" s="23">
        <v>500</v>
      </c>
      <c r="E15465" s="23">
        <v>50</v>
      </c>
      <c r="F15465" s="23">
        <v>0</v>
      </c>
      <c r="G15465" s="23">
        <v>0</v>
      </c>
      <c r="H15465" s="25">
        <v>24.8478508</v>
      </c>
    </row>
    <row r="15466" spans="1:8">
      <c r="A15466" s="23">
        <v>15463</v>
      </c>
      <c r="B15466" s="23">
        <v>2500</v>
      </c>
      <c r="C15466" s="23">
        <v>0.6</v>
      </c>
      <c r="D15466" s="23">
        <v>500</v>
      </c>
      <c r="E15466" s="23">
        <v>50</v>
      </c>
      <c r="F15466" s="23">
        <v>0</v>
      </c>
      <c r="G15466" s="23">
        <v>5</v>
      </c>
      <c r="H15466" s="25">
        <v>22.287170410000002</v>
      </c>
    </row>
    <row r="15467" spans="1:8">
      <c r="A15467" s="23">
        <v>15464</v>
      </c>
      <c r="B15467" s="23">
        <v>2500</v>
      </c>
      <c r="C15467" s="23">
        <v>0.6</v>
      </c>
      <c r="D15467" s="23">
        <v>500</v>
      </c>
      <c r="E15467" s="23">
        <v>50</v>
      </c>
      <c r="F15467" s="23">
        <v>0</v>
      </c>
      <c r="G15467" s="23">
        <v>10</v>
      </c>
      <c r="H15467" s="25">
        <v>20.990350719999999</v>
      </c>
    </row>
    <row r="15468" spans="1:8">
      <c r="A15468" s="23">
        <v>15465</v>
      </c>
      <c r="B15468" s="23">
        <v>2500</v>
      </c>
      <c r="C15468" s="23">
        <v>0.6</v>
      </c>
      <c r="D15468" s="23">
        <v>500</v>
      </c>
      <c r="E15468" s="23">
        <v>50</v>
      </c>
      <c r="F15468" s="23">
        <v>0</v>
      </c>
      <c r="G15468" s="23">
        <v>40</v>
      </c>
      <c r="H15468" s="25">
        <v>18.371829989999998</v>
      </c>
    </row>
    <row r="15469" spans="1:8">
      <c r="A15469" s="23">
        <v>15466</v>
      </c>
      <c r="B15469" s="23">
        <v>2500</v>
      </c>
      <c r="C15469" s="23">
        <v>0.6</v>
      </c>
      <c r="D15469" s="23">
        <v>500</v>
      </c>
      <c r="E15469" s="23">
        <v>50</v>
      </c>
      <c r="F15469" s="23">
        <v>0</v>
      </c>
      <c r="G15469" s="23">
        <v>70</v>
      </c>
      <c r="H15469" s="25">
        <v>16.90433312</v>
      </c>
    </row>
    <row r="15470" spans="1:8">
      <c r="A15470" s="23">
        <v>15467</v>
      </c>
      <c r="B15470" s="23">
        <v>2500</v>
      </c>
      <c r="C15470" s="23">
        <v>0.6</v>
      </c>
      <c r="D15470" s="23">
        <v>500</v>
      </c>
      <c r="E15470" s="23">
        <v>50</v>
      </c>
      <c r="F15470" s="23">
        <v>0</v>
      </c>
      <c r="G15470" s="23">
        <v>100</v>
      </c>
      <c r="H15470" s="25">
        <v>15.710154530000001</v>
      </c>
    </row>
    <row r="15471" spans="1:8">
      <c r="A15471" s="23">
        <v>15468</v>
      </c>
      <c r="B15471" s="23">
        <v>2500</v>
      </c>
      <c r="C15471" s="23">
        <v>0.6</v>
      </c>
      <c r="D15471" s="23">
        <v>500</v>
      </c>
      <c r="E15471" s="23">
        <v>50</v>
      </c>
      <c r="F15471" s="23">
        <v>30</v>
      </c>
      <c r="G15471" s="23">
        <v>0</v>
      </c>
      <c r="H15471" s="25">
        <v>23.247125629999999</v>
      </c>
    </row>
    <row r="15472" spans="1:8">
      <c r="A15472" s="23">
        <v>15469</v>
      </c>
      <c r="B15472" s="23">
        <v>2500</v>
      </c>
      <c r="C15472" s="23">
        <v>0.6</v>
      </c>
      <c r="D15472" s="23">
        <v>500</v>
      </c>
      <c r="E15472" s="23">
        <v>50</v>
      </c>
      <c r="F15472" s="23">
        <v>30</v>
      </c>
      <c r="G15472" s="23">
        <v>5</v>
      </c>
      <c r="H15472" s="25">
        <v>20.70482063</v>
      </c>
    </row>
    <row r="15473" spans="1:8">
      <c r="A15473" s="23">
        <v>15470</v>
      </c>
      <c r="B15473" s="23">
        <v>2500</v>
      </c>
      <c r="C15473" s="23">
        <v>0.6</v>
      </c>
      <c r="D15473" s="23">
        <v>500</v>
      </c>
      <c r="E15473" s="23">
        <v>50</v>
      </c>
      <c r="F15473" s="23">
        <v>30</v>
      </c>
      <c r="G15473" s="23">
        <v>10</v>
      </c>
      <c r="H15473" s="25">
        <v>19.49320221</v>
      </c>
    </row>
    <row r="15474" spans="1:8">
      <c r="A15474" s="23">
        <v>15471</v>
      </c>
      <c r="B15474" s="23">
        <v>2500</v>
      </c>
      <c r="C15474" s="23">
        <v>0.6</v>
      </c>
      <c r="D15474" s="23">
        <v>500</v>
      </c>
      <c r="E15474" s="23">
        <v>50</v>
      </c>
      <c r="F15474" s="23">
        <v>30</v>
      </c>
      <c r="G15474" s="23">
        <v>40</v>
      </c>
      <c r="H15474" s="25">
        <v>17.0795517</v>
      </c>
    </row>
    <row r="15475" spans="1:8">
      <c r="A15475" s="23">
        <v>15472</v>
      </c>
      <c r="B15475" s="23">
        <v>2500</v>
      </c>
      <c r="C15475" s="23">
        <v>0.6</v>
      </c>
      <c r="D15475" s="23">
        <v>500</v>
      </c>
      <c r="E15475" s="23">
        <v>50</v>
      </c>
      <c r="F15475" s="23">
        <v>30</v>
      </c>
      <c r="G15475" s="23">
        <v>70</v>
      </c>
      <c r="H15475" s="25">
        <v>15.68080711</v>
      </c>
    </row>
    <row r="15476" spans="1:8">
      <c r="A15476" s="23">
        <v>15473</v>
      </c>
      <c r="B15476" s="23">
        <v>2500</v>
      </c>
      <c r="C15476" s="23">
        <v>0.6</v>
      </c>
      <c r="D15476" s="23">
        <v>500</v>
      </c>
      <c r="E15476" s="23">
        <v>50</v>
      </c>
      <c r="F15476" s="23">
        <v>30</v>
      </c>
      <c r="G15476" s="23">
        <v>100</v>
      </c>
      <c r="H15476" s="25">
        <v>14.38878727</v>
      </c>
    </row>
    <row r="15477" spans="1:8">
      <c r="A15477" s="23">
        <v>15474</v>
      </c>
      <c r="B15477" s="23">
        <v>2500</v>
      </c>
      <c r="C15477" s="23">
        <v>0.6</v>
      </c>
      <c r="D15477" s="23">
        <v>500</v>
      </c>
      <c r="E15477" s="23">
        <v>50</v>
      </c>
      <c r="F15477" s="23">
        <v>60</v>
      </c>
      <c r="G15477" s="23">
        <v>0</v>
      </c>
      <c r="H15477" s="25">
        <v>17.93438149</v>
      </c>
    </row>
    <row r="15478" spans="1:8">
      <c r="A15478" s="23">
        <v>15475</v>
      </c>
      <c r="B15478" s="23">
        <v>2500</v>
      </c>
      <c r="C15478" s="23">
        <v>0.6</v>
      </c>
      <c r="D15478" s="23">
        <v>500</v>
      </c>
      <c r="E15478" s="23">
        <v>50</v>
      </c>
      <c r="F15478" s="23">
        <v>60</v>
      </c>
      <c r="G15478" s="23">
        <v>5</v>
      </c>
      <c r="H15478" s="25">
        <v>15.35225296</v>
      </c>
    </row>
    <row r="15479" spans="1:8">
      <c r="A15479" s="23">
        <v>15476</v>
      </c>
      <c r="B15479" s="23">
        <v>2500</v>
      </c>
      <c r="C15479" s="23">
        <v>0.6</v>
      </c>
      <c r="D15479" s="23">
        <v>500</v>
      </c>
      <c r="E15479" s="23">
        <v>50</v>
      </c>
      <c r="F15479" s="23">
        <v>60</v>
      </c>
      <c r="G15479" s="23">
        <v>10</v>
      </c>
      <c r="H15479" s="25">
        <v>14.265895840000001</v>
      </c>
    </row>
    <row r="15480" spans="1:8">
      <c r="A15480" s="23">
        <v>15477</v>
      </c>
      <c r="B15480" s="23">
        <v>2500</v>
      </c>
      <c r="C15480" s="23">
        <v>0.6</v>
      </c>
      <c r="D15480" s="23">
        <v>500</v>
      </c>
      <c r="E15480" s="23">
        <v>50</v>
      </c>
      <c r="F15480" s="23">
        <v>60</v>
      </c>
      <c r="G15480" s="23">
        <v>40</v>
      </c>
      <c r="H15480" s="25">
        <v>12.34667015</v>
      </c>
    </row>
    <row r="15481" spans="1:8">
      <c r="A15481" s="23">
        <v>15478</v>
      </c>
      <c r="B15481" s="23">
        <v>2500</v>
      </c>
      <c r="C15481" s="23">
        <v>0.6</v>
      </c>
      <c r="D15481" s="23">
        <v>500</v>
      </c>
      <c r="E15481" s="23">
        <v>50</v>
      </c>
      <c r="F15481" s="23">
        <v>60</v>
      </c>
      <c r="G15481" s="23">
        <v>70</v>
      </c>
      <c r="H15481" s="25">
        <v>11.31210613</v>
      </c>
    </row>
    <row r="15482" spans="1:8">
      <c r="A15482" s="23">
        <v>15479</v>
      </c>
      <c r="B15482" s="23">
        <v>2500</v>
      </c>
      <c r="C15482" s="23">
        <v>0.6</v>
      </c>
      <c r="D15482" s="23">
        <v>500</v>
      </c>
      <c r="E15482" s="23">
        <v>50</v>
      </c>
      <c r="F15482" s="23">
        <v>60</v>
      </c>
      <c r="G15482" s="23">
        <v>100</v>
      </c>
      <c r="H15482" s="25">
        <v>10.527339939999999</v>
      </c>
    </row>
    <row r="15483" spans="1:8">
      <c r="A15483" s="23">
        <v>15480</v>
      </c>
      <c r="B15483" s="23">
        <v>2500</v>
      </c>
      <c r="C15483" s="23">
        <v>0.6</v>
      </c>
      <c r="D15483" s="23">
        <v>1000</v>
      </c>
      <c r="E15483" s="23">
        <v>1</v>
      </c>
      <c r="F15483" s="23">
        <v>0</v>
      </c>
      <c r="G15483" s="23">
        <v>0</v>
      </c>
      <c r="H15483" s="25">
        <v>17.54592323</v>
      </c>
    </row>
    <row r="15484" spans="1:8">
      <c r="A15484" s="23">
        <v>15481</v>
      </c>
      <c r="B15484" s="23">
        <v>2500</v>
      </c>
      <c r="C15484" s="23">
        <v>0.6</v>
      </c>
      <c r="D15484" s="23">
        <v>1000</v>
      </c>
      <c r="E15484" s="23">
        <v>1</v>
      </c>
      <c r="F15484" s="23">
        <v>0</v>
      </c>
      <c r="G15484" s="23">
        <v>5</v>
      </c>
      <c r="H15484" s="25">
        <v>16.165958410000002</v>
      </c>
    </row>
    <row r="15485" spans="1:8">
      <c r="A15485" s="23">
        <v>15482</v>
      </c>
      <c r="B15485" s="23">
        <v>2500</v>
      </c>
      <c r="C15485" s="23">
        <v>0.6</v>
      </c>
      <c r="D15485" s="23">
        <v>1000</v>
      </c>
      <c r="E15485" s="23">
        <v>1</v>
      </c>
      <c r="F15485" s="23">
        <v>0</v>
      </c>
      <c r="G15485" s="23">
        <v>10</v>
      </c>
      <c r="H15485" s="25">
        <v>15.50569153</v>
      </c>
    </row>
    <row r="15486" spans="1:8">
      <c r="A15486" s="23">
        <v>15483</v>
      </c>
      <c r="B15486" s="23">
        <v>2500</v>
      </c>
      <c r="C15486" s="23">
        <v>0.6</v>
      </c>
      <c r="D15486" s="23">
        <v>1000</v>
      </c>
      <c r="E15486" s="23">
        <v>1</v>
      </c>
      <c r="F15486" s="23">
        <v>0</v>
      </c>
      <c r="G15486" s="23">
        <v>40</v>
      </c>
      <c r="H15486" s="25">
        <v>14.16137123</v>
      </c>
    </row>
    <row r="15487" spans="1:8">
      <c r="A15487" s="23">
        <v>15484</v>
      </c>
      <c r="B15487" s="23">
        <v>2500</v>
      </c>
      <c r="C15487" s="23">
        <v>0.6</v>
      </c>
      <c r="D15487" s="23">
        <v>1000</v>
      </c>
      <c r="E15487" s="23">
        <v>1</v>
      </c>
      <c r="F15487" s="23">
        <v>0</v>
      </c>
      <c r="G15487" s="23">
        <v>70</v>
      </c>
      <c r="H15487" s="25">
        <v>13.3188715</v>
      </c>
    </row>
    <row r="15488" spans="1:8">
      <c r="A15488" s="23">
        <v>15485</v>
      </c>
      <c r="B15488" s="23">
        <v>2500</v>
      </c>
      <c r="C15488" s="23">
        <v>0.6</v>
      </c>
      <c r="D15488" s="23">
        <v>1000</v>
      </c>
      <c r="E15488" s="23">
        <v>1</v>
      </c>
      <c r="F15488" s="23">
        <v>0</v>
      </c>
      <c r="G15488" s="23">
        <v>100</v>
      </c>
      <c r="H15488" s="25">
        <v>12.62240791</v>
      </c>
    </row>
    <row r="15489" spans="1:8">
      <c r="A15489" s="23">
        <v>15486</v>
      </c>
      <c r="B15489" s="23">
        <v>2500</v>
      </c>
      <c r="C15489" s="23">
        <v>0.6</v>
      </c>
      <c r="D15489" s="23">
        <v>1000</v>
      </c>
      <c r="E15489" s="23">
        <v>1</v>
      </c>
      <c r="F15489" s="23">
        <v>30</v>
      </c>
      <c r="G15489" s="23">
        <v>0</v>
      </c>
      <c r="H15489" s="25">
        <v>16.851093290000001</v>
      </c>
    </row>
    <row r="15490" spans="1:8">
      <c r="A15490" s="23">
        <v>15487</v>
      </c>
      <c r="B15490" s="23">
        <v>2500</v>
      </c>
      <c r="C15490" s="23">
        <v>0.6</v>
      </c>
      <c r="D15490" s="23">
        <v>1000</v>
      </c>
      <c r="E15490" s="23">
        <v>1</v>
      </c>
      <c r="F15490" s="23">
        <v>30</v>
      </c>
      <c r="G15490" s="23">
        <v>5</v>
      </c>
      <c r="H15490" s="25">
        <v>15.408383369999999</v>
      </c>
    </row>
    <row r="15491" spans="1:8">
      <c r="A15491" s="23">
        <v>15488</v>
      </c>
      <c r="B15491" s="23">
        <v>2500</v>
      </c>
      <c r="C15491" s="23">
        <v>0.6</v>
      </c>
      <c r="D15491" s="23">
        <v>1000</v>
      </c>
      <c r="E15491" s="23">
        <v>1</v>
      </c>
      <c r="F15491" s="23">
        <v>30</v>
      </c>
      <c r="G15491" s="23">
        <v>10</v>
      </c>
      <c r="H15491" s="25">
        <v>14.742570880000001</v>
      </c>
    </row>
    <row r="15492" spans="1:8">
      <c r="A15492" s="23">
        <v>15489</v>
      </c>
      <c r="B15492" s="23">
        <v>2500</v>
      </c>
      <c r="C15492" s="23">
        <v>0.6</v>
      </c>
      <c r="D15492" s="23">
        <v>1000</v>
      </c>
      <c r="E15492" s="23">
        <v>1</v>
      </c>
      <c r="F15492" s="23">
        <v>30</v>
      </c>
      <c r="G15492" s="23">
        <v>40</v>
      </c>
      <c r="H15492" s="25">
        <v>13.39264107</v>
      </c>
    </row>
    <row r="15493" spans="1:8">
      <c r="A15493" s="23">
        <v>15490</v>
      </c>
      <c r="B15493" s="23">
        <v>2500</v>
      </c>
      <c r="C15493" s="23">
        <v>0.6</v>
      </c>
      <c r="D15493" s="23">
        <v>1000</v>
      </c>
      <c r="E15493" s="23">
        <v>1</v>
      </c>
      <c r="F15493" s="23">
        <v>30</v>
      </c>
      <c r="G15493" s="23">
        <v>70</v>
      </c>
      <c r="H15493" s="25">
        <v>12.56745911</v>
      </c>
    </row>
    <row r="15494" spans="1:8">
      <c r="A15494" s="23">
        <v>15491</v>
      </c>
      <c r="B15494" s="23">
        <v>2500</v>
      </c>
      <c r="C15494" s="23">
        <v>0.6</v>
      </c>
      <c r="D15494" s="23">
        <v>1000</v>
      </c>
      <c r="E15494" s="23">
        <v>1</v>
      </c>
      <c r="F15494" s="23">
        <v>30</v>
      </c>
      <c r="G15494" s="23">
        <v>100</v>
      </c>
      <c r="H15494" s="25">
        <v>11.87790489</v>
      </c>
    </row>
    <row r="15495" spans="1:8">
      <c r="A15495" s="23">
        <v>15492</v>
      </c>
      <c r="B15495" s="23">
        <v>2500</v>
      </c>
      <c r="C15495" s="23">
        <v>0.6</v>
      </c>
      <c r="D15495" s="23">
        <v>1000</v>
      </c>
      <c r="E15495" s="23">
        <v>1</v>
      </c>
      <c r="F15495" s="23">
        <v>60</v>
      </c>
      <c r="G15495" s="23">
        <v>0</v>
      </c>
      <c r="H15495" s="25">
        <v>14.20472431</v>
      </c>
    </row>
    <row r="15496" spans="1:8">
      <c r="A15496" s="23">
        <v>15493</v>
      </c>
      <c r="B15496" s="23">
        <v>2500</v>
      </c>
      <c r="C15496" s="23">
        <v>0.6</v>
      </c>
      <c r="D15496" s="23">
        <v>1000</v>
      </c>
      <c r="E15496" s="23">
        <v>1</v>
      </c>
      <c r="F15496" s="23">
        <v>60</v>
      </c>
      <c r="G15496" s="23">
        <v>5</v>
      </c>
      <c r="H15496" s="25">
        <v>12.33514881</v>
      </c>
    </row>
    <row r="15497" spans="1:8">
      <c r="A15497" s="23">
        <v>15494</v>
      </c>
      <c r="B15497" s="23">
        <v>2500</v>
      </c>
      <c r="C15497" s="23">
        <v>0.6</v>
      </c>
      <c r="D15497" s="23">
        <v>1000</v>
      </c>
      <c r="E15497" s="23">
        <v>1</v>
      </c>
      <c r="F15497" s="23">
        <v>60</v>
      </c>
      <c r="G15497" s="23">
        <v>10</v>
      </c>
      <c r="H15497" s="25">
        <v>11.687972070000001</v>
      </c>
    </row>
    <row r="15498" spans="1:8">
      <c r="A15498" s="23">
        <v>15495</v>
      </c>
      <c r="B15498" s="23">
        <v>2500</v>
      </c>
      <c r="C15498" s="23">
        <v>0.6</v>
      </c>
      <c r="D15498" s="23">
        <v>1000</v>
      </c>
      <c r="E15498" s="23">
        <v>1</v>
      </c>
      <c r="F15498" s="23">
        <v>60</v>
      </c>
      <c r="G15498" s="23">
        <v>40</v>
      </c>
      <c r="H15498" s="25">
        <v>10.49892998</v>
      </c>
    </row>
    <row r="15499" spans="1:8">
      <c r="A15499" s="23">
        <v>15496</v>
      </c>
      <c r="B15499" s="23">
        <v>2500</v>
      </c>
      <c r="C15499" s="23">
        <v>0.6</v>
      </c>
      <c r="D15499" s="23">
        <v>1000</v>
      </c>
      <c r="E15499" s="23">
        <v>1</v>
      </c>
      <c r="F15499" s="23">
        <v>60</v>
      </c>
      <c r="G15499" s="23">
        <v>70</v>
      </c>
      <c r="H15499" s="25">
        <v>9.8134088520000002</v>
      </c>
    </row>
    <row r="15500" spans="1:8">
      <c r="A15500" s="23">
        <v>15497</v>
      </c>
      <c r="B15500" s="23">
        <v>2500</v>
      </c>
      <c r="C15500" s="23">
        <v>0.6</v>
      </c>
      <c r="D15500" s="23">
        <v>1000</v>
      </c>
      <c r="E15500" s="23">
        <v>1</v>
      </c>
      <c r="F15500" s="23">
        <v>60</v>
      </c>
      <c r="G15500" s="23">
        <v>100</v>
      </c>
      <c r="H15500" s="25">
        <v>9.2490758900000003</v>
      </c>
    </row>
    <row r="15501" spans="1:8">
      <c r="A15501" s="23">
        <v>15498</v>
      </c>
      <c r="B15501" s="23">
        <v>2500</v>
      </c>
      <c r="C15501" s="23">
        <v>0.6</v>
      </c>
      <c r="D15501" s="23">
        <v>1000</v>
      </c>
      <c r="E15501" s="23">
        <v>5</v>
      </c>
      <c r="F15501" s="23">
        <v>0</v>
      </c>
      <c r="G15501" s="23">
        <v>0</v>
      </c>
      <c r="H15501" s="25">
        <v>23.85321617</v>
      </c>
    </row>
    <row r="15502" spans="1:8">
      <c r="A15502" s="23">
        <v>15499</v>
      </c>
      <c r="B15502" s="23">
        <v>2500</v>
      </c>
      <c r="C15502" s="23">
        <v>0.6</v>
      </c>
      <c r="D15502" s="23">
        <v>1000</v>
      </c>
      <c r="E15502" s="23">
        <v>5</v>
      </c>
      <c r="F15502" s="23">
        <v>0</v>
      </c>
      <c r="G15502" s="23">
        <v>5</v>
      </c>
      <c r="H15502" s="25">
        <v>21.40126038</v>
      </c>
    </row>
    <row r="15503" spans="1:8">
      <c r="A15503" s="23">
        <v>15500</v>
      </c>
      <c r="B15503" s="23">
        <v>2500</v>
      </c>
      <c r="C15503" s="23">
        <v>0.6</v>
      </c>
      <c r="D15503" s="23">
        <v>1000</v>
      </c>
      <c r="E15503" s="23">
        <v>5</v>
      </c>
      <c r="F15503" s="23">
        <v>0</v>
      </c>
      <c r="G15503" s="23">
        <v>10</v>
      </c>
      <c r="H15503" s="25">
        <v>20.205724719999999</v>
      </c>
    </row>
    <row r="15504" spans="1:8">
      <c r="A15504" s="23">
        <v>15501</v>
      </c>
      <c r="B15504" s="23">
        <v>2500</v>
      </c>
      <c r="C15504" s="23">
        <v>0.6</v>
      </c>
      <c r="D15504" s="23">
        <v>1000</v>
      </c>
      <c r="E15504" s="23">
        <v>5</v>
      </c>
      <c r="F15504" s="23">
        <v>0</v>
      </c>
      <c r="G15504" s="23">
        <v>40</v>
      </c>
      <c r="H15504" s="25">
        <v>17.792663569999998</v>
      </c>
    </row>
    <row r="15505" spans="1:8">
      <c r="A15505" s="23">
        <v>15502</v>
      </c>
      <c r="B15505" s="23">
        <v>2500</v>
      </c>
      <c r="C15505" s="23">
        <v>0.6</v>
      </c>
      <c r="D15505" s="23">
        <v>1000</v>
      </c>
      <c r="E15505" s="23">
        <v>5</v>
      </c>
      <c r="F15505" s="23">
        <v>0</v>
      </c>
      <c r="G15505" s="23">
        <v>70</v>
      </c>
      <c r="H15505" s="25">
        <v>16.429176330000001</v>
      </c>
    </row>
    <row r="15506" spans="1:8">
      <c r="A15506" s="23">
        <v>15503</v>
      </c>
      <c r="B15506" s="23">
        <v>2500</v>
      </c>
      <c r="C15506" s="23">
        <v>0.6</v>
      </c>
      <c r="D15506" s="23">
        <v>1000</v>
      </c>
      <c r="E15506" s="23">
        <v>5</v>
      </c>
      <c r="F15506" s="23">
        <v>0</v>
      </c>
      <c r="G15506" s="23">
        <v>100</v>
      </c>
      <c r="H15506" s="25">
        <v>15.21212959</v>
      </c>
    </row>
    <row r="15507" spans="1:8">
      <c r="A15507" s="23">
        <v>15504</v>
      </c>
      <c r="B15507" s="23">
        <v>2500</v>
      </c>
      <c r="C15507" s="23">
        <v>0.6</v>
      </c>
      <c r="D15507" s="23">
        <v>1000</v>
      </c>
      <c r="E15507" s="23">
        <v>5</v>
      </c>
      <c r="F15507" s="23">
        <v>30</v>
      </c>
      <c r="G15507" s="23">
        <v>0</v>
      </c>
      <c r="H15507" s="25">
        <v>22.335893630000001</v>
      </c>
    </row>
    <row r="15508" spans="1:8">
      <c r="A15508" s="23">
        <v>15505</v>
      </c>
      <c r="B15508" s="23">
        <v>2500</v>
      </c>
      <c r="C15508" s="23">
        <v>0.6</v>
      </c>
      <c r="D15508" s="23">
        <v>1000</v>
      </c>
      <c r="E15508" s="23">
        <v>5</v>
      </c>
      <c r="F15508" s="23">
        <v>30</v>
      </c>
      <c r="G15508" s="23">
        <v>5</v>
      </c>
      <c r="H15508" s="25">
        <v>19.952953340000001</v>
      </c>
    </row>
    <row r="15509" spans="1:8">
      <c r="A15509" s="23">
        <v>15506</v>
      </c>
      <c r="B15509" s="23">
        <v>2500</v>
      </c>
      <c r="C15509" s="23">
        <v>0.6</v>
      </c>
      <c r="D15509" s="23">
        <v>1000</v>
      </c>
      <c r="E15509" s="23">
        <v>5</v>
      </c>
      <c r="F15509" s="23">
        <v>30</v>
      </c>
      <c r="G15509" s="23">
        <v>10</v>
      </c>
      <c r="H15509" s="25">
        <v>18.826032640000001</v>
      </c>
    </row>
    <row r="15510" spans="1:8">
      <c r="A15510" s="23">
        <v>15507</v>
      </c>
      <c r="B15510" s="23">
        <v>2500</v>
      </c>
      <c r="C15510" s="23">
        <v>0.6</v>
      </c>
      <c r="D15510" s="23">
        <v>1000</v>
      </c>
      <c r="E15510" s="23">
        <v>5</v>
      </c>
      <c r="F15510" s="23">
        <v>30</v>
      </c>
      <c r="G15510" s="23">
        <v>40</v>
      </c>
      <c r="H15510" s="25">
        <v>16.587919240000002</v>
      </c>
    </row>
    <row r="15511" spans="1:8">
      <c r="A15511" s="23">
        <v>15508</v>
      </c>
      <c r="B15511" s="23">
        <v>2500</v>
      </c>
      <c r="C15511" s="23">
        <v>0.6</v>
      </c>
      <c r="D15511" s="23">
        <v>1000</v>
      </c>
      <c r="E15511" s="23">
        <v>5</v>
      </c>
      <c r="F15511" s="23">
        <v>30</v>
      </c>
      <c r="G15511" s="23">
        <v>70</v>
      </c>
      <c r="H15511" s="25">
        <v>15.177555079999999</v>
      </c>
    </row>
    <row r="15512" spans="1:8">
      <c r="A15512" s="23">
        <v>15509</v>
      </c>
      <c r="B15512" s="23">
        <v>2500</v>
      </c>
      <c r="C15512" s="23">
        <v>0.6</v>
      </c>
      <c r="D15512" s="23">
        <v>1000</v>
      </c>
      <c r="E15512" s="23">
        <v>5</v>
      </c>
      <c r="F15512" s="23">
        <v>30</v>
      </c>
      <c r="G15512" s="23">
        <v>100</v>
      </c>
      <c r="H15512" s="25">
        <v>13.97837734</v>
      </c>
    </row>
    <row r="15513" spans="1:8">
      <c r="A15513" s="23">
        <v>15510</v>
      </c>
      <c r="B15513" s="23">
        <v>2500</v>
      </c>
      <c r="C15513" s="23">
        <v>0.6</v>
      </c>
      <c r="D15513" s="23">
        <v>1000</v>
      </c>
      <c r="E15513" s="23">
        <v>5</v>
      </c>
      <c r="F15513" s="23">
        <v>60</v>
      </c>
      <c r="G15513" s="23">
        <v>0</v>
      </c>
      <c r="H15513" s="25">
        <v>17.430459979999998</v>
      </c>
    </row>
    <row r="15514" spans="1:8">
      <c r="A15514" s="23">
        <v>15511</v>
      </c>
      <c r="B15514" s="23">
        <v>2500</v>
      </c>
      <c r="C15514" s="23">
        <v>0.6</v>
      </c>
      <c r="D15514" s="23">
        <v>1000</v>
      </c>
      <c r="E15514" s="23">
        <v>5</v>
      </c>
      <c r="F15514" s="23">
        <v>60</v>
      </c>
      <c r="G15514" s="23">
        <v>5</v>
      </c>
      <c r="H15514" s="25">
        <v>14.860202790000001</v>
      </c>
    </row>
    <row r="15515" spans="1:8">
      <c r="A15515" s="23">
        <v>15512</v>
      </c>
      <c r="B15515" s="23">
        <v>2500</v>
      </c>
      <c r="C15515" s="23">
        <v>0.6</v>
      </c>
      <c r="D15515" s="23">
        <v>1000</v>
      </c>
      <c r="E15515" s="23">
        <v>5</v>
      </c>
      <c r="F15515" s="23">
        <v>60</v>
      </c>
      <c r="G15515" s="23">
        <v>10</v>
      </c>
      <c r="H15515" s="25">
        <v>13.84567165</v>
      </c>
    </row>
    <row r="15516" spans="1:8">
      <c r="A15516" s="23">
        <v>15513</v>
      </c>
      <c r="B15516" s="23">
        <v>2500</v>
      </c>
      <c r="C15516" s="23">
        <v>0.6</v>
      </c>
      <c r="D15516" s="23">
        <v>1000</v>
      </c>
      <c r="E15516" s="23">
        <v>5</v>
      </c>
      <c r="F15516" s="23">
        <v>60</v>
      </c>
      <c r="G15516" s="23">
        <v>40</v>
      </c>
      <c r="H15516" s="25">
        <v>12.04701805</v>
      </c>
    </row>
    <row r="15517" spans="1:8">
      <c r="A15517" s="23">
        <v>15514</v>
      </c>
      <c r="B15517" s="23">
        <v>2500</v>
      </c>
      <c r="C15517" s="23">
        <v>0.6</v>
      </c>
      <c r="D15517" s="23">
        <v>1000</v>
      </c>
      <c r="E15517" s="23">
        <v>5</v>
      </c>
      <c r="F15517" s="23">
        <v>60</v>
      </c>
      <c r="G15517" s="23">
        <v>70</v>
      </c>
      <c r="H15517" s="25">
        <v>11.069210050000001</v>
      </c>
    </row>
    <row r="15518" spans="1:8">
      <c r="A15518" s="23">
        <v>15515</v>
      </c>
      <c r="B15518" s="23">
        <v>2500</v>
      </c>
      <c r="C15518" s="23">
        <v>0.6</v>
      </c>
      <c r="D15518" s="23">
        <v>1000</v>
      </c>
      <c r="E15518" s="23">
        <v>5</v>
      </c>
      <c r="F15518" s="23">
        <v>60</v>
      </c>
      <c r="G15518" s="23">
        <v>100</v>
      </c>
      <c r="H15518" s="25">
        <v>10.32430553</v>
      </c>
    </row>
    <row r="15519" spans="1:8">
      <c r="A15519" s="23">
        <v>15516</v>
      </c>
      <c r="B15519" s="23">
        <v>2500</v>
      </c>
      <c r="C15519" s="23">
        <v>0.6</v>
      </c>
      <c r="D15519" s="23">
        <v>1000</v>
      </c>
      <c r="E15519" s="23">
        <v>10</v>
      </c>
      <c r="F15519" s="23">
        <v>0</v>
      </c>
      <c r="G15519" s="23">
        <v>0</v>
      </c>
      <c r="H15519" s="25">
        <v>24.495725629999999</v>
      </c>
    </row>
    <row r="15520" spans="1:8">
      <c r="A15520" s="23">
        <v>15517</v>
      </c>
      <c r="B15520" s="23">
        <v>2500</v>
      </c>
      <c r="C15520" s="23">
        <v>0.6</v>
      </c>
      <c r="D15520" s="23">
        <v>1000</v>
      </c>
      <c r="E15520" s="23">
        <v>10</v>
      </c>
      <c r="F15520" s="23">
        <v>0</v>
      </c>
      <c r="G15520" s="23">
        <v>5</v>
      </c>
      <c r="H15520" s="25">
        <v>21.97240257</v>
      </c>
    </row>
    <row r="15521" spans="1:8">
      <c r="A15521" s="23">
        <v>15518</v>
      </c>
      <c r="B15521" s="23">
        <v>2500</v>
      </c>
      <c r="C15521" s="23">
        <v>0.6</v>
      </c>
      <c r="D15521" s="23">
        <v>1000</v>
      </c>
      <c r="E15521" s="23">
        <v>10</v>
      </c>
      <c r="F15521" s="23">
        <v>0</v>
      </c>
      <c r="G15521" s="23">
        <v>10</v>
      </c>
      <c r="H15521" s="25">
        <v>20.711048130000002</v>
      </c>
    </row>
    <row r="15522" spans="1:8">
      <c r="A15522" s="23">
        <v>15519</v>
      </c>
      <c r="B15522" s="23">
        <v>2500</v>
      </c>
      <c r="C15522" s="23">
        <v>0.6</v>
      </c>
      <c r="D15522" s="23">
        <v>1000</v>
      </c>
      <c r="E15522" s="23">
        <v>10</v>
      </c>
      <c r="F15522" s="23">
        <v>0</v>
      </c>
      <c r="G15522" s="23">
        <v>40</v>
      </c>
      <c r="H15522" s="25">
        <v>18.164703370000002</v>
      </c>
    </row>
    <row r="15523" spans="1:8">
      <c r="A15523" s="23">
        <v>15520</v>
      </c>
      <c r="B15523" s="23">
        <v>2500</v>
      </c>
      <c r="C15523" s="23">
        <v>0.6</v>
      </c>
      <c r="D15523" s="23">
        <v>1000</v>
      </c>
      <c r="E15523" s="23">
        <v>10</v>
      </c>
      <c r="F15523" s="23">
        <v>0</v>
      </c>
      <c r="G15523" s="23">
        <v>70</v>
      </c>
      <c r="H15523" s="25">
        <v>16.733739849999999</v>
      </c>
    </row>
    <row r="15524" spans="1:8">
      <c r="A15524" s="23">
        <v>15521</v>
      </c>
      <c r="B15524" s="23">
        <v>2500</v>
      </c>
      <c r="C15524" s="23">
        <v>0.6</v>
      </c>
      <c r="D15524" s="23">
        <v>1000</v>
      </c>
      <c r="E15524" s="23">
        <v>10</v>
      </c>
      <c r="F15524" s="23">
        <v>0</v>
      </c>
      <c r="G15524" s="23">
        <v>100</v>
      </c>
      <c r="H15524" s="25">
        <v>15.53049564</v>
      </c>
    </row>
    <row r="15525" spans="1:8">
      <c r="A15525" s="23">
        <v>15522</v>
      </c>
      <c r="B15525" s="23">
        <v>2500</v>
      </c>
      <c r="C15525" s="23">
        <v>0.6</v>
      </c>
      <c r="D15525" s="23">
        <v>1000</v>
      </c>
      <c r="E15525" s="23">
        <v>10</v>
      </c>
      <c r="F15525" s="23">
        <v>30</v>
      </c>
      <c r="G15525" s="23">
        <v>0</v>
      </c>
      <c r="H15525" s="25">
        <v>22.92431259</v>
      </c>
    </row>
    <row r="15526" spans="1:8">
      <c r="A15526" s="23">
        <v>15523</v>
      </c>
      <c r="B15526" s="23">
        <v>2500</v>
      </c>
      <c r="C15526" s="23">
        <v>0.6</v>
      </c>
      <c r="D15526" s="23">
        <v>1000</v>
      </c>
      <c r="E15526" s="23">
        <v>10</v>
      </c>
      <c r="F15526" s="23">
        <v>30</v>
      </c>
      <c r="G15526" s="23">
        <v>5</v>
      </c>
      <c r="H15526" s="25">
        <v>20.437171939999999</v>
      </c>
    </row>
    <row r="15527" spans="1:8">
      <c r="A15527" s="23">
        <v>15524</v>
      </c>
      <c r="B15527" s="23">
        <v>2500</v>
      </c>
      <c r="C15527" s="23">
        <v>0.6</v>
      </c>
      <c r="D15527" s="23">
        <v>1000</v>
      </c>
      <c r="E15527" s="23">
        <v>10</v>
      </c>
      <c r="F15527" s="23">
        <v>30</v>
      </c>
      <c r="G15527" s="23">
        <v>10</v>
      </c>
      <c r="H15527" s="25">
        <v>19.255119319999999</v>
      </c>
    </row>
    <row r="15528" spans="1:8">
      <c r="A15528" s="23">
        <v>15525</v>
      </c>
      <c r="B15528" s="23">
        <v>2500</v>
      </c>
      <c r="C15528" s="23">
        <v>0.6</v>
      </c>
      <c r="D15528" s="23">
        <v>1000</v>
      </c>
      <c r="E15528" s="23">
        <v>10</v>
      </c>
      <c r="F15528" s="23">
        <v>30</v>
      </c>
      <c r="G15528" s="23">
        <v>40</v>
      </c>
      <c r="H15528" s="25">
        <v>16.903097150000001</v>
      </c>
    </row>
    <row r="15529" spans="1:8">
      <c r="A15529" s="23">
        <v>15526</v>
      </c>
      <c r="B15529" s="23">
        <v>2500</v>
      </c>
      <c r="C15529" s="23">
        <v>0.6</v>
      </c>
      <c r="D15529" s="23">
        <v>1000</v>
      </c>
      <c r="E15529" s="23">
        <v>10</v>
      </c>
      <c r="F15529" s="23">
        <v>30</v>
      </c>
      <c r="G15529" s="23">
        <v>70</v>
      </c>
      <c r="H15529" s="25">
        <v>15.49919987</v>
      </c>
    </row>
    <row r="15530" spans="1:8">
      <c r="A15530" s="23">
        <v>15527</v>
      </c>
      <c r="B15530" s="23">
        <v>2500</v>
      </c>
      <c r="C15530" s="23">
        <v>0.6</v>
      </c>
      <c r="D15530" s="23">
        <v>1000</v>
      </c>
      <c r="E15530" s="23">
        <v>10</v>
      </c>
      <c r="F15530" s="23">
        <v>30</v>
      </c>
      <c r="G15530" s="23">
        <v>100</v>
      </c>
      <c r="H15530" s="25">
        <v>14.24066734</v>
      </c>
    </row>
    <row r="15531" spans="1:8">
      <c r="A15531" s="23">
        <v>15528</v>
      </c>
      <c r="B15531" s="23">
        <v>2500</v>
      </c>
      <c r="C15531" s="23">
        <v>0.6</v>
      </c>
      <c r="D15531" s="23">
        <v>1000</v>
      </c>
      <c r="E15531" s="23">
        <v>10</v>
      </c>
      <c r="F15531" s="23">
        <v>60</v>
      </c>
      <c r="G15531" s="23">
        <v>0</v>
      </c>
      <c r="H15531" s="25">
        <v>17.75434113</v>
      </c>
    </row>
    <row r="15532" spans="1:8">
      <c r="A15532" s="23">
        <v>15529</v>
      </c>
      <c r="B15532" s="23">
        <v>2500</v>
      </c>
      <c r="C15532" s="23">
        <v>0.6</v>
      </c>
      <c r="D15532" s="23">
        <v>1000</v>
      </c>
      <c r="E15532" s="23">
        <v>10</v>
      </c>
      <c r="F15532" s="23">
        <v>60</v>
      </c>
      <c r="G15532" s="23">
        <v>5</v>
      </c>
      <c r="H15532" s="25">
        <v>15.17458057</v>
      </c>
    </row>
    <row r="15533" spans="1:8">
      <c r="A15533" s="23">
        <v>15530</v>
      </c>
      <c r="B15533" s="23">
        <v>2500</v>
      </c>
      <c r="C15533" s="23">
        <v>0.6</v>
      </c>
      <c r="D15533" s="23">
        <v>1000</v>
      </c>
      <c r="E15533" s="23">
        <v>10</v>
      </c>
      <c r="F15533" s="23">
        <v>60</v>
      </c>
      <c r="G15533" s="23">
        <v>10</v>
      </c>
      <c r="H15533" s="25">
        <v>14.11408806</v>
      </c>
    </row>
    <row r="15534" spans="1:8">
      <c r="A15534" s="23">
        <v>15531</v>
      </c>
      <c r="B15534" s="23">
        <v>2500</v>
      </c>
      <c r="C15534" s="23">
        <v>0.6</v>
      </c>
      <c r="D15534" s="23">
        <v>1000</v>
      </c>
      <c r="E15534" s="23">
        <v>10</v>
      </c>
      <c r="F15534" s="23">
        <v>60</v>
      </c>
      <c r="G15534" s="23">
        <v>40</v>
      </c>
      <c r="H15534" s="25">
        <v>12.23826504</v>
      </c>
    </row>
    <row r="15535" spans="1:8">
      <c r="A15535" s="23">
        <v>15532</v>
      </c>
      <c r="B15535" s="23">
        <v>2500</v>
      </c>
      <c r="C15535" s="23">
        <v>0.6</v>
      </c>
      <c r="D15535" s="23">
        <v>1000</v>
      </c>
      <c r="E15535" s="23">
        <v>10</v>
      </c>
      <c r="F15535" s="23">
        <v>60</v>
      </c>
      <c r="G15535" s="23">
        <v>70</v>
      </c>
      <c r="H15535" s="25">
        <v>11.22409916</v>
      </c>
    </row>
    <row r="15536" spans="1:8">
      <c r="A15536" s="23">
        <v>15533</v>
      </c>
      <c r="B15536" s="23">
        <v>2500</v>
      </c>
      <c r="C15536" s="23">
        <v>0.6</v>
      </c>
      <c r="D15536" s="23">
        <v>1000</v>
      </c>
      <c r="E15536" s="23">
        <v>10</v>
      </c>
      <c r="F15536" s="23">
        <v>60</v>
      </c>
      <c r="G15536" s="23">
        <v>100</v>
      </c>
      <c r="H15536" s="25">
        <v>10.45365906</v>
      </c>
    </row>
    <row r="15537" spans="1:8">
      <c r="A15537" s="23">
        <v>15534</v>
      </c>
      <c r="B15537" s="23">
        <v>2500</v>
      </c>
      <c r="C15537" s="23">
        <v>0.6</v>
      </c>
      <c r="D15537" s="23">
        <v>1000</v>
      </c>
      <c r="E15537" s="23">
        <v>20</v>
      </c>
      <c r="F15537" s="23">
        <v>0</v>
      </c>
      <c r="G15537" s="23">
        <v>0</v>
      </c>
      <c r="H15537" s="25">
        <v>24.78822899</v>
      </c>
    </row>
    <row r="15538" spans="1:8">
      <c r="A15538" s="23">
        <v>15535</v>
      </c>
      <c r="B15538" s="23">
        <v>2500</v>
      </c>
      <c r="C15538" s="23">
        <v>0.6</v>
      </c>
      <c r="D15538" s="23">
        <v>1000</v>
      </c>
      <c r="E15538" s="23">
        <v>20</v>
      </c>
      <c r="F15538" s="23">
        <v>0</v>
      </c>
      <c r="G15538" s="23">
        <v>5</v>
      </c>
      <c r="H15538" s="25">
        <v>22.233928679999998</v>
      </c>
    </row>
    <row r="15539" spans="1:8">
      <c r="A15539" s="23">
        <v>15536</v>
      </c>
      <c r="B15539" s="23">
        <v>2500</v>
      </c>
      <c r="C15539" s="23">
        <v>0.6</v>
      </c>
      <c r="D15539" s="23">
        <v>1000</v>
      </c>
      <c r="E15539" s="23">
        <v>20</v>
      </c>
      <c r="F15539" s="23">
        <v>0</v>
      </c>
      <c r="G15539" s="23">
        <v>10</v>
      </c>
      <c r="H15539" s="25">
        <v>20.943140029999999</v>
      </c>
    </row>
    <row r="15540" spans="1:8">
      <c r="A15540" s="23">
        <v>15537</v>
      </c>
      <c r="B15540" s="23">
        <v>2500</v>
      </c>
      <c r="C15540" s="23">
        <v>0.6</v>
      </c>
      <c r="D15540" s="23">
        <v>1000</v>
      </c>
      <c r="E15540" s="23">
        <v>20</v>
      </c>
      <c r="F15540" s="23">
        <v>0</v>
      </c>
      <c r="G15540" s="23">
        <v>40</v>
      </c>
      <c r="H15540" s="25">
        <v>18.336881640000001</v>
      </c>
    </row>
    <row r="15541" spans="1:8">
      <c r="A15541" s="23">
        <v>15538</v>
      </c>
      <c r="B15541" s="23">
        <v>2500</v>
      </c>
      <c r="C15541" s="23">
        <v>0.6</v>
      </c>
      <c r="D15541" s="23">
        <v>1000</v>
      </c>
      <c r="E15541" s="23">
        <v>20</v>
      </c>
      <c r="F15541" s="23">
        <v>0</v>
      </c>
      <c r="G15541" s="23">
        <v>70</v>
      </c>
      <c r="H15541" s="25">
        <v>16.87557983</v>
      </c>
    </row>
    <row r="15542" spans="1:8">
      <c r="A15542" s="23">
        <v>15539</v>
      </c>
      <c r="B15542" s="23">
        <v>2500</v>
      </c>
      <c r="C15542" s="23">
        <v>0.6</v>
      </c>
      <c r="D15542" s="23">
        <v>1000</v>
      </c>
      <c r="E15542" s="23">
        <v>20</v>
      </c>
      <c r="F15542" s="23">
        <v>0</v>
      </c>
      <c r="G15542" s="23">
        <v>100</v>
      </c>
      <c r="H15542" s="25">
        <v>15.679862979999999</v>
      </c>
    </row>
    <row r="15543" spans="1:8">
      <c r="A15543" s="23">
        <v>15540</v>
      </c>
      <c r="B15543" s="23">
        <v>2500</v>
      </c>
      <c r="C15543" s="23">
        <v>0.6</v>
      </c>
      <c r="D15543" s="23">
        <v>1000</v>
      </c>
      <c r="E15543" s="23">
        <v>20</v>
      </c>
      <c r="F15543" s="23">
        <v>30</v>
      </c>
      <c r="G15543" s="23">
        <v>0</v>
      </c>
      <c r="H15543" s="25">
        <v>23.19253922</v>
      </c>
    </row>
    <row r="15544" spans="1:8">
      <c r="A15544" s="23">
        <v>15541</v>
      </c>
      <c r="B15544" s="23">
        <v>2500</v>
      </c>
      <c r="C15544" s="23">
        <v>0.6</v>
      </c>
      <c r="D15544" s="23">
        <v>1000</v>
      </c>
      <c r="E15544" s="23">
        <v>20</v>
      </c>
      <c r="F15544" s="23">
        <v>30</v>
      </c>
      <c r="G15544" s="23">
        <v>5</v>
      </c>
      <c r="H15544" s="25">
        <v>20.6595993</v>
      </c>
    </row>
    <row r="15545" spans="1:8">
      <c r="A15545" s="23">
        <v>15542</v>
      </c>
      <c r="B15545" s="23">
        <v>2500</v>
      </c>
      <c r="C15545" s="23">
        <v>0.6</v>
      </c>
      <c r="D15545" s="23">
        <v>1000</v>
      </c>
      <c r="E15545" s="23">
        <v>20</v>
      </c>
      <c r="F15545" s="23">
        <v>30</v>
      </c>
      <c r="G15545" s="23">
        <v>10</v>
      </c>
      <c r="H15545" s="25">
        <v>19.452999120000001</v>
      </c>
    </row>
    <row r="15546" spans="1:8">
      <c r="A15546" s="23">
        <v>15543</v>
      </c>
      <c r="B15546" s="23">
        <v>2500</v>
      </c>
      <c r="C15546" s="23">
        <v>0.6</v>
      </c>
      <c r="D15546" s="23">
        <v>1000</v>
      </c>
      <c r="E15546" s="23">
        <v>20</v>
      </c>
      <c r="F15546" s="23">
        <v>30</v>
      </c>
      <c r="G15546" s="23">
        <v>40</v>
      </c>
      <c r="H15546" s="25">
        <v>17.049804689999998</v>
      </c>
    </row>
    <row r="15547" spans="1:8">
      <c r="A15547" s="23">
        <v>15544</v>
      </c>
      <c r="B15547" s="23">
        <v>2500</v>
      </c>
      <c r="C15547" s="23">
        <v>0.6</v>
      </c>
      <c r="D15547" s="23">
        <v>1000</v>
      </c>
      <c r="E15547" s="23">
        <v>20</v>
      </c>
      <c r="F15547" s="23">
        <v>30</v>
      </c>
      <c r="G15547" s="23">
        <v>70</v>
      </c>
      <c r="H15547" s="25">
        <v>15.65018368</v>
      </c>
    </row>
    <row r="15548" spans="1:8">
      <c r="A15548" s="23">
        <v>15545</v>
      </c>
      <c r="B15548" s="23">
        <v>2500</v>
      </c>
      <c r="C15548" s="23">
        <v>0.6</v>
      </c>
      <c r="D15548" s="23">
        <v>1000</v>
      </c>
      <c r="E15548" s="23">
        <v>20</v>
      </c>
      <c r="F15548" s="23">
        <v>30</v>
      </c>
      <c r="G15548" s="23">
        <v>100</v>
      </c>
      <c r="H15548" s="25">
        <v>14.36383915</v>
      </c>
    </row>
    <row r="15549" spans="1:8">
      <c r="A15549" s="23">
        <v>15546</v>
      </c>
      <c r="B15549" s="23">
        <v>2500</v>
      </c>
      <c r="C15549" s="23">
        <v>0.6</v>
      </c>
      <c r="D15549" s="23">
        <v>1000</v>
      </c>
      <c r="E15549" s="23">
        <v>20</v>
      </c>
      <c r="F15549" s="23">
        <v>60</v>
      </c>
      <c r="G15549" s="23">
        <v>0</v>
      </c>
      <c r="H15549" s="25">
        <v>17.90403938</v>
      </c>
    </row>
    <row r="15550" spans="1:8">
      <c r="A15550" s="23">
        <v>15547</v>
      </c>
      <c r="B15550" s="23">
        <v>2500</v>
      </c>
      <c r="C15550" s="23">
        <v>0.6</v>
      </c>
      <c r="D15550" s="23">
        <v>1000</v>
      </c>
      <c r="E15550" s="23">
        <v>20</v>
      </c>
      <c r="F15550" s="23">
        <v>60</v>
      </c>
      <c r="G15550" s="23">
        <v>5</v>
      </c>
      <c r="H15550" s="25">
        <v>15.32229042</v>
      </c>
    </row>
    <row r="15551" spans="1:8">
      <c r="A15551" s="23">
        <v>15548</v>
      </c>
      <c r="B15551" s="23">
        <v>2500</v>
      </c>
      <c r="C15551" s="23">
        <v>0.6</v>
      </c>
      <c r="D15551" s="23">
        <v>1000</v>
      </c>
      <c r="E15551" s="23">
        <v>20</v>
      </c>
      <c r="F15551" s="23">
        <v>60</v>
      </c>
      <c r="G15551" s="23">
        <v>10</v>
      </c>
      <c r="H15551" s="25">
        <v>14.24031735</v>
      </c>
    </row>
    <row r="15552" spans="1:8">
      <c r="A15552" s="23">
        <v>15549</v>
      </c>
      <c r="B15552" s="23">
        <v>2500</v>
      </c>
      <c r="C15552" s="23">
        <v>0.6</v>
      </c>
      <c r="D15552" s="23">
        <v>1000</v>
      </c>
      <c r="E15552" s="23">
        <v>20</v>
      </c>
      <c r="F15552" s="23">
        <v>60</v>
      </c>
      <c r="G15552" s="23">
        <v>40</v>
      </c>
      <c r="H15552" s="25">
        <v>12.32843781</v>
      </c>
    </row>
    <row r="15553" spans="1:8">
      <c r="A15553" s="23">
        <v>15550</v>
      </c>
      <c r="B15553" s="23">
        <v>2500</v>
      </c>
      <c r="C15553" s="23">
        <v>0.6</v>
      </c>
      <c r="D15553" s="23">
        <v>1000</v>
      </c>
      <c r="E15553" s="23">
        <v>20</v>
      </c>
      <c r="F15553" s="23">
        <v>60</v>
      </c>
      <c r="G15553" s="23">
        <v>70</v>
      </c>
      <c r="H15553" s="25">
        <v>11.297317509999999</v>
      </c>
    </row>
    <row r="15554" spans="1:8">
      <c r="A15554" s="23">
        <v>15551</v>
      </c>
      <c r="B15554" s="23">
        <v>2500</v>
      </c>
      <c r="C15554" s="23">
        <v>0.6</v>
      </c>
      <c r="D15554" s="23">
        <v>1000</v>
      </c>
      <c r="E15554" s="23">
        <v>20</v>
      </c>
      <c r="F15554" s="23">
        <v>60</v>
      </c>
      <c r="G15554" s="23">
        <v>100</v>
      </c>
      <c r="H15554" s="25">
        <v>10.51496697</v>
      </c>
    </row>
    <row r="15555" spans="1:8">
      <c r="A15555" s="23">
        <v>15552</v>
      </c>
      <c r="B15555" s="23">
        <v>2500</v>
      </c>
      <c r="C15555" s="23">
        <v>0.6</v>
      </c>
      <c r="D15555" s="23">
        <v>1000</v>
      </c>
      <c r="E15555" s="23">
        <v>50</v>
      </c>
      <c r="F15555" s="23">
        <v>0</v>
      </c>
      <c r="G15555" s="23">
        <v>0</v>
      </c>
      <c r="H15555" s="25">
        <v>24.953054430000002</v>
      </c>
    </row>
    <row r="15556" spans="1:8">
      <c r="A15556" s="23">
        <v>15553</v>
      </c>
      <c r="B15556" s="23">
        <v>2500</v>
      </c>
      <c r="C15556" s="23">
        <v>0.6</v>
      </c>
      <c r="D15556" s="23">
        <v>1000</v>
      </c>
      <c r="E15556" s="23">
        <v>50</v>
      </c>
      <c r="F15556" s="23">
        <v>0</v>
      </c>
      <c r="G15556" s="23">
        <v>5</v>
      </c>
      <c r="H15556" s="25">
        <v>22.38220596</v>
      </c>
    </row>
    <row r="15557" spans="1:8">
      <c r="A15557" s="23">
        <v>15554</v>
      </c>
      <c r="B15557" s="23">
        <v>2500</v>
      </c>
      <c r="C15557" s="23">
        <v>0.6</v>
      </c>
      <c r="D15557" s="23">
        <v>1000</v>
      </c>
      <c r="E15557" s="23">
        <v>50</v>
      </c>
      <c r="F15557" s="23">
        <v>0</v>
      </c>
      <c r="G15557" s="23">
        <v>10</v>
      </c>
      <c r="H15557" s="25">
        <v>21.07501984</v>
      </c>
    </row>
    <row r="15558" spans="1:8">
      <c r="A15558" s="23">
        <v>15555</v>
      </c>
      <c r="B15558" s="23">
        <v>2500</v>
      </c>
      <c r="C15558" s="23">
        <v>0.6</v>
      </c>
      <c r="D15558" s="23">
        <v>1000</v>
      </c>
      <c r="E15558" s="23">
        <v>50</v>
      </c>
      <c r="F15558" s="23">
        <v>0</v>
      </c>
      <c r="G15558" s="23">
        <v>40</v>
      </c>
      <c r="H15558" s="25">
        <v>18.43525696</v>
      </c>
    </row>
    <row r="15559" spans="1:8">
      <c r="A15559" s="23">
        <v>15556</v>
      </c>
      <c r="B15559" s="23">
        <v>2500</v>
      </c>
      <c r="C15559" s="23">
        <v>0.6</v>
      </c>
      <c r="D15559" s="23">
        <v>1000</v>
      </c>
      <c r="E15559" s="23">
        <v>50</v>
      </c>
      <c r="F15559" s="23">
        <v>0</v>
      </c>
      <c r="G15559" s="23">
        <v>70</v>
      </c>
      <c r="H15559" s="25">
        <v>16.956960680000002</v>
      </c>
    </row>
    <row r="15560" spans="1:8">
      <c r="A15560" s="23">
        <v>15557</v>
      </c>
      <c r="B15560" s="23">
        <v>2500</v>
      </c>
      <c r="C15560" s="23">
        <v>0.6</v>
      </c>
      <c r="D15560" s="23">
        <v>1000</v>
      </c>
      <c r="E15560" s="23">
        <v>50</v>
      </c>
      <c r="F15560" s="23">
        <v>0</v>
      </c>
      <c r="G15560" s="23">
        <v>100</v>
      </c>
      <c r="H15560" s="25">
        <v>15.766057010000001</v>
      </c>
    </row>
    <row r="15561" spans="1:8">
      <c r="A15561" s="23">
        <v>15558</v>
      </c>
      <c r="B15561" s="23">
        <v>2500</v>
      </c>
      <c r="C15561" s="23">
        <v>0.6</v>
      </c>
      <c r="D15561" s="23">
        <v>1000</v>
      </c>
      <c r="E15561" s="23">
        <v>50</v>
      </c>
      <c r="F15561" s="23">
        <v>30</v>
      </c>
      <c r="G15561" s="23">
        <v>0</v>
      </c>
      <c r="H15561" s="25">
        <v>23.344215389999999</v>
      </c>
    </row>
    <row r="15562" spans="1:8">
      <c r="A15562" s="23">
        <v>15559</v>
      </c>
      <c r="B15562" s="23">
        <v>2500</v>
      </c>
      <c r="C15562" s="23">
        <v>0.6</v>
      </c>
      <c r="D15562" s="23">
        <v>1000</v>
      </c>
      <c r="E15562" s="23">
        <v>50</v>
      </c>
      <c r="F15562" s="23">
        <v>30</v>
      </c>
      <c r="G15562" s="23">
        <v>5</v>
      </c>
      <c r="H15562" s="25">
        <v>20.786020279999999</v>
      </c>
    </row>
    <row r="15563" spans="1:8">
      <c r="A15563" s="23">
        <v>15560</v>
      </c>
      <c r="B15563" s="23">
        <v>2500</v>
      </c>
      <c r="C15563" s="23">
        <v>0.6</v>
      </c>
      <c r="D15563" s="23">
        <v>1000</v>
      </c>
      <c r="E15563" s="23">
        <v>50</v>
      </c>
      <c r="F15563" s="23">
        <v>30</v>
      </c>
      <c r="G15563" s="23">
        <v>10</v>
      </c>
      <c r="H15563" s="25">
        <v>19.56576729</v>
      </c>
    </row>
    <row r="15564" spans="1:8">
      <c r="A15564" s="23">
        <v>15561</v>
      </c>
      <c r="B15564" s="23">
        <v>2500</v>
      </c>
      <c r="C15564" s="23">
        <v>0.6</v>
      </c>
      <c r="D15564" s="23">
        <v>1000</v>
      </c>
      <c r="E15564" s="23">
        <v>50</v>
      </c>
      <c r="F15564" s="23">
        <v>30</v>
      </c>
      <c r="G15564" s="23">
        <v>40</v>
      </c>
      <c r="H15564" s="25">
        <v>17.133941650000001</v>
      </c>
    </row>
    <row r="15565" spans="1:8">
      <c r="A15565" s="23">
        <v>15562</v>
      </c>
      <c r="B15565" s="23">
        <v>2500</v>
      </c>
      <c r="C15565" s="23">
        <v>0.6</v>
      </c>
      <c r="D15565" s="23">
        <v>1000</v>
      </c>
      <c r="E15565" s="23">
        <v>50</v>
      </c>
      <c r="F15565" s="23">
        <v>30</v>
      </c>
      <c r="G15565" s="23">
        <v>70</v>
      </c>
      <c r="H15565" s="25">
        <v>15.73732948</v>
      </c>
    </row>
    <row r="15566" spans="1:8">
      <c r="A15566" s="23">
        <v>15563</v>
      </c>
      <c r="B15566" s="23">
        <v>2500</v>
      </c>
      <c r="C15566" s="23">
        <v>0.6</v>
      </c>
      <c r="D15566" s="23">
        <v>1000</v>
      </c>
      <c r="E15566" s="23">
        <v>50</v>
      </c>
      <c r="F15566" s="23">
        <v>30</v>
      </c>
      <c r="G15566" s="23">
        <v>100</v>
      </c>
      <c r="H15566" s="25">
        <v>14.434979439999999</v>
      </c>
    </row>
    <row r="15567" spans="1:8">
      <c r="A15567" s="23">
        <v>15564</v>
      </c>
      <c r="B15567" s="23">
        <v>2500</v>
      </c>
      <c r="C15567" s="23">
        <v>0.6</v>
      </c>
      <c r="D15567" s="23">
        <v>1000</v>
      </c>
      <c r="E15567" s="23">
        <v>50</v>
      </c>
      <c r="F15567" s="23">
        <v>60</v>
      </c>
      <c r="G15567" s="23">
        <v>0</v>
      </c>
      <c r="H15567" s="25">
        <v>17.989557269999999</v>
      </c>
    </row>
    <row r="15568" spans="1:8">
      <c r="A15568" s="23">
        <v>15565</v>
      </c>
      <c r="B15568" s="23">
        <v>2500</v>
      </c>
      <c r="C15568" s="23">
        <v>0.6</v>
      </c>
      <c r="D15568" s="23">
        <v>1000</v>
      </c>
      <c r="E15568" s="23">
        <v>50</v>
      </c>
      <c r="F15568" s="23">
        <v>60</v>
      </c>
      <c r="G15568" s="23">
        <v>5</v>
      </c>
      <c r="H15568" s="25">
        <v>15.407601359999999</v>
      </c>
    </row>
    <row r="15569" spans="1:8">
      <c r="A15569" s="23">
        <v>15566</v>
      </c>
      <c r="B15569" s="23">
        <v>2500</v>
      </c>
      <c r="C15569" s="23">
        <v>0.6</v>
      </c>
      <c r="D15569" s="23">
        <v>1000</v>
      </c>
      <c r="E15569" s="23">
        <v>50</v>
      </c>
      <c r="F15569" s="23">
        <v>60</v>
      </c>
      <c r="G15569" s="23">
        <v>10</v>
      </c>
      <c r="H15569" s="25">
        <v>14.313280109999999</v>
      </c>
    </row>
    <row r="15570" spans="1:8">
      <c r="A15570" s="23">
        <v>15567</v>
      </c>
      <c r="B15570" s="23">
        <v>2500</v>
      </c>
      <c r="C15570" s="23">
        <v>0.6</v>
      </c>
      <c r="D15570" s="23">
        <v>1000</v>
      </c>
      <c r="E15570" s="23">
        <v>50</v>
      </c>
      <c r="F15570" s="23">
        <v>60</v>
      </c>
      <c r="G15570" s="23">
        <v>40</v>
      </c>
      <c r="H15570" s="25">
        <v>12.380664830000001</v>
      </c>
    </row>
    <row r="15571" spans="1:8">
      <c r="A15571" s="23">
        <v>15568</v>
      </c>
      <c r="B15571" s="23">
        <v>2500</v>
      </c>
      <c r="C15571" s="23">
        <v>0.6</v>
      </c>
      <c r="D15571" s="23">
        <v>1000</v>
      </c>
      <c r="E15571" s="23">
        <v>50</v>
      </c>
      <c r="F15571" s="23">
        <v>60</v>
      </c>
      <c r="G15571" s="23">
        <v>70</v>
      </c>
      <c r="H15571" s="25">
        <v>11.339801789999999</v>
      </c>
    </row>
    <row r="15572" spans="1:8">
      <c r="A15572" s="23">
        <v>15569</v>
      </c>
      <c r="B15572" s="23">
        <v>2500</v>
      </c>
      <c r="C15572" s="23">
        <v>0.6</v>
      </c>
      <c r="D15572" s="23">
        <v>1000</v>
      </c>
      <c r="E15572" s="23">
        <v>50</v>
      </c>
      <c r="F15572" s="23">
        <v>60</v>
      </c>
      <c r="G15572" s="23">
        <v>100</v>
      </c>
      <c r="H15572" s="25">
        <v>10.550605770000001</v>
      </c>
    </row>
    <row r="15573" spans="1:8">
      <c r="A15573" s="23">
        <v>15570</v>
      </c>
      <c r="B15573" s="23">
        <v>2500</v>
      </c>
      <c r="C15573" s="23">
        <v>0.6</v>
      </c>
      <c r="D15573" s="23">
        <v>3000</v>
      </c>
      <c r="E15573" s="23">
        <v>1</v>
      </c>
      <c r="F15573" s="23">
        <v>0</v>
      </c>
      <c r="G15573" s="23">
        <v>0</v>
      </c>
      <c r="H15573" s="25">
        <v>22.173671720000002</v>
      </c>
    </row>
    <row r="15574" spans="1:8">
      <c r="A15574" s="23">
        <v>15571</v>
      </c>
      <c r="B15574" s="23">
        <v>2500</v>
      </c>
      <c r="C15574" s="23">
        <v>0.6</v>
      </c>
      <c r="D15574" s="23">
        <v>3000</v>
      </c>
      <c r="E15574" s="23">
        <v>1</v>
      </c>
      <c r="F15574" s="23">
        <v>0</v>
      </c>
      <c r="G15574" s="23">
        <v>5</v>
      </c>
      <c r="H15574" s="25">
        <v>20.120580669999999</v>
      </c>
    </row>
    <row r="15575" spans="1:8">
      <c r="A15575" s="23">
        <v>15572</v>
      </c>
      <c r="B15575" s="23">
        <v>2500</v>
      </c>
      <c r="C15575" s="23">
        <v>0.6</v>
      </c>
      <c r="D15575" s="23">
        <v>3000</v>
      </c>
      <c r="E15575" s="23">
        <v>1</v>
      </c>
      <c r="F15575" s="23">
        <v>0</v>
      </c>
      <c r="G15575" s="23">
        <v>10</v>
      </c>
      <c r="H15575" s="25">
        <v>19.082433699999999</v>
      </c>
    </row>
    <row r="15576" spans="1:8">
      <c r="A15576" s="23">
        <v>15573</v>
      </c>
      <c r="B15576" s="23">
        <v>2500</v>
      </c>
      <c r="C15576" s="23">
        <v>0.6</v>
      </c>
      <c r="D15576" s="23">
        <v>3000</v>
      </c>
      <c r="E15576" s="23">
        <v>1</v>
      </c>
      <c r="F15576" s="23">
        <v>0</v>
      </c>
      <c r="G15576" s="23">
        <v>40</v>
      </c>
      <c r="H15576" s="25">
        <v>16.980628970000001</v>
      </c>
    </row>
    <row r="15577" spans="1:8">
      <c r="A15577" s="23">
        <v>15574</v>
      </c>
      <c r="B15577" s="23">
        <v>2500</v>
      </c>
      <c r="C15577" s="23">
        <v>0.6</v>
      </c>
      <c r="D15577" s="23">
        <v>3000</v>
      </c>
      <c r="E15577" s="23">
        <v>1</v>
      </c>
      <c r="F15577" s="23">
        <v>0</v>
      </c>
      <c r="G15577" s="23">
        <v>70</v>
      </c>
      <c r="H15577" s="25">
        <v>15.69534683</v>
      </c>
    </row>
    <row r="15578" spans="1:8">
      <c r="A15578" s="23">
        <v>15575</v>
      </c>
      <c r="B15578" s="23">
        <v>2500</v>
      </c>
      <c r="C15578" s="23">
        <v>0.6</v>
      </c>
      <c r="D15578" s="23">
        <v>3000</v>
      </c>
      <c r="E15578" s="23">
        <v>1</v>
      </c>
      <c r="F15578" s="23">
        <v>0</v>
      </c>
      <c r="G15578" s="23">
        <v>100</v>
      </c>
      <c r="H15578" s="25">
        <v>14.677264210000001</v>
      </c>
    </row>
    <row r="15579" spans="1:8">
      <c r="A15579" s="23">
        <v>15576</v>
      </c>
      <c r="B15579" s="23">
        <v>2500</v>
      </c>
      <c r="C15579" s="23">
        <v>0.6</v>
      </c>
      <c r="D15579" s="23">
        <v>3000</v>
      </c>
      <c r="E15579" s="23">
        <v>1</v>
      </c>
      <c r="F15579" s="23">
        <v>30</v>
      </c>
      <c r="G15579" s="23">
        <v>0</v>
      </c>
      <c r="H15579" s="25">
        <v>20.960645679999999</v>
      </c>
    </row>
    <row r="15580" spans="1:8">
      <c r="A15580" s="23">
        <v>15577</v>
      </c>
      <c r="B15580" s="23">
        <v>2500</v>
      </c>
      <c r="C15580" s="23">
        <v>0.6</v>
      </c>
      <c r="D15580" s="23">
        <v>3000</v>
      </c>
      <c r="E15580" s="23">
        <v>1</v>
      </c>
      <c r="F15580" s="23">
        <v>30</v>
      </c>
      <c r="G15580" s="23">
        <v>5</v>
      </c>
      <c r="H15580" s="25">
        <v>18.885726930000001</v>
      </c>
    </row>
    <row r="15581" spans="1:8">
      <c r="A15581" s="23">
        <v>15578</v>
      </c>
      <c r="B15581" s="23">
        <v>2500</v>
      </c>
      <c r="C15581" s="23">
        <v>0.6</v>
      </c>
      <c r="D15581" s="23">
        <v>3000</v>
      </c>
      <c r="E15581" s="23">
        <v>1</v>
      </c>
      <c r="F15581" s="23">
        <v>30</v>
      </c>
      <c r="G15581" s="23">
        <v>10</v>
      </c>
      <c r="H15581" s="25">
        <v>17.88923836</v>
      </c>
    </row>
    <row r="15582" spans="1:8">
      <c r="A15582" s="23">
        <v>15579</v>
      </c>
      <c r="B15582" s="23">
        <v>2500</v>
      </c>
      <c r="C15582" s="23">
        <v>0.6</v>
      </c>
      <c r="D15582" s="23">
        <v>3000</v>
      </c>
      <c r="E15582" s="23">
        <v>1</v>
      </c>
      <c r="F15582" s="23">
        <v>30</v>
      </c>
      <c r="G15582" s="23">
        <v>40</v>
      </c>
      <c r="H15582" s="25">
        <v>15.837511060000001</v>
      </c>
    </row>
    <row r="15583" spans="1:8">
      <c r="A15583" s="23">
        <v>15580</v>
      </c>
      <c r="B15583" s="23">
        <v>2500</v>
      </c>
      <c r="C15583" s="23">
        <v>0.6</v>
      </c>
      <c r="D15583" s="23">
        <v>3000</v>
      </c>
      <c r="E15583" s="23">
        <v>1</v>
      </c>
      <c r="F15583" s="23">
        <v>30</v>
      </c>
      <c r="G15583" s="23">
        <v>70</v>
      </c>
      <c r="H15583" s="25">
        <v>14.6412096</v>
      </c>
    </row>
    <row r="15584" spans="1:8">
      <c r="A15584" s="23">
        <v>15581</v>
      </c>
      <c r="B15584" s="23">
        <v>2500</v>
      </c>
      <c r="C15584" s="23">
        <v>0.6</v>
      </c>
      <c r="D15584" s="23">
        <v>3000</v>
      </c>
      <c r="E15584" s="23">
        <v>1</v>
      </c>
      <c r="F15584" s="23">
        <v>30</v>
      </c>
      <c r="G15584" s="23">
        <v>100</v>
      </c>
      <c r="H15584" s="25">
        <v>13.701084140000001</v>
      </c>
    </row>
    <row r="15585" spans="1:8">
      <c r="A15585" s="23">
        <v>15582</v>
      </c>
      <c r="B15585" s="23">
        <v>2500</v>
      </c>
      <c r="C15585" s="23">
        <v>0.6</v>
      </c>
      <c r="D15585" s="23">
        <v>3000</v>
      </c>
      <c r="E15585" s="23">
        <v>1</v>
      </c>
      <c r="F15585" s="23">
        <v>60</v>
      </c>
      <c r="G15585" s="23">
        <v>0</v>
      </c>
      <c r="H15585" s="25">
        <v>16.700597760000001</v>
      </c>
    </row>
    <row r="15586" spans="1:8">
      <c r="A15586" s="23">
        <v>15583</v>
      </c>
      <c r="B15586" s="23">
        <v>2500</v>
      </c>
      <c r="C15586" s="23">
        <v>0.6</v>
      </c>
      <c r="D15586" s="23">
        <v>3000</v>
      </c>
      <c r="E15586" s="23">
        <v>1</v>
      </c>
      <c r="F15586" s="23">
        <v>60</v>
      </c>
      <c r="G15586" s="23">
        <v>5</v>
      </c>
      <c r="H15586" s="25">
        <v>14.387193679999999</v>
      </c>
    </row>
    <row r="15587" spans="1:8">
      <c r="A15587" s="23">
        <v>15584</v>
      </c>
      <c r="B15587" s="23">
        <v>2500</v>
      </c>
      <c r="C15587" s="23">
        <v>0.6</v>
      </c>
      <c r="D15587" s="23">
        <v>3000</v>
      </c>
      <c r="E15587" s="23">
        <v>1</v>
      </c>
      <c r="F15587" s="23">
        <v>60</v>
      </c>
      <c r="G15587" s="23">
        <v>10</v>
      </c>
      <c r="H15587" s="25">
        <v>13.538825989999999</v>
      </c>
    </row>
    <row r="15588" spans="1:8">
      <c r="A15588" s="23">
        <v>15585</v>
      </c>
      <c r="B15588" s="23">
        <v>2500</v>
      </c>
      <c r="C15588" s="23">
        <v>0.6</v>
      </c>
      <c r="D15588" s="23">
        <v>3000</v>
      </c>
      <c r="E15588" s="23">
        <v>1</v>
      </c>
      <c r="F15588" s="23">
        <v>60</v>
      </c>
      <c r="G15588" s="23">
        <v>40</v>
      </c>
      <c r="H15588" s="25">
        <v>11.88695145</v>
      </c>
    </row>
    <row r="15589" spans="1:8">
      <c r="A15589" s="23">
        <v>15586</v>
      </c>
      <c r="B15589" s="23">
        <v>2500</v>
      </c>
      <c r="C15589" s="23">
        <v>0.6</v>
      </c>
      <c r="D15589" s="23">
        <v>3000</v>
      </c>
      <c r="E15589" s="23">
        <v>1</v>
      </c>
      <c r="F15589" s="23">
        <v>60</v>
      </c>
      <c r="G15589" s="23">
        <v>70</v>
      </c>
      <c r="H15589" s="25">
        <v>10.98291397</v>
      </c>
    </row>
    <row r="15590" spans="1:8">
      <c r="A15590" s="23">
        <v>15587</v>
      </c>
      <c r="B15590" s="23">
        <v>2500</v>
      </c>
      <c r="C15590" s="23">
        <v>0.6</v>
      </c>
      <c r="D15590" s="23">
        <v>3000</v>
      </c>
      <c r="E15590" s="23">
        <v>1</v>
      </c>
      <c r="F15590" s="23">
        <v>60</v>
      </c>
      <c r="G15590" s="23">
        <v>100</v>
      </c>
      <c r="H15590" s="25">
        <v>10.297868729999999</v>
      </c>
    </row>
    <row r="15591" spans="1:8">
      <c r="A15591" s="23">
        <v>15588</v>
      </c>
      <c r="B15591" s="23">
        <v>2500</v>
      </c>
      <c r="C15591" s="23">
        <v>0.6</v>
      </c>
      <c r="D15591" s="23">
        <v>3000</v>
      </c>
      <c r="E15591" s="23">
        <v>5</v>
      </c>
      <c r="F15591" s="23">
        <v>0</v>
      </c>
      <c r="G15591" s="23">
        <v>0</v>
      </c>
      <c r="H15591" s="25">
        <v>24.65926361</v>
      </c>
    </row>
    <row r="15592" spans="1:8">
      <c r="A15592" s="23">
        <v>15589</v>
      </c>
      <c r="B15592" s="23">
        <v>2500</v>
      </c>
      <c r="C15592" s="23">
        <v>0.6</v>
      </c>
      <c r="D15592" s="23">
        <v>3000</v>
      </c>
      <c r="E15592" s="23">
        <v>5</v>
      </c>
      <c r="F15592" s="23">
        <v>0</v>
      </c>
      <c r="G15592" s="23">
        <v>5</v>
      </c>
      <c r="H15592" s="25">
        <v>22.120895390000001</v>
      </c>
    </row>
    <row r="15593" spans="1:8">
      <c r="A15593" s="23">
        <v>15590</v>
      </c>
      <c r="B15593" s="23">
        <v>2500</v>
      </c>
      <c r="C15593" s="23">
        <v>0.6</v>
      </c>
      <c r="D15593" s="23">
        <v>3000</v>
      </c>
      <c r="E15593" s="23">
        <v>5</v>
      </c>
      <c r="F15593" s="23">
        <v>0</v>
      </c>
      <c r="G15593" s="23">
        <v>10</v>
      </c>
      <c r="H15593" s="25">
        <v>20.843770979999999</v>
      </c>
    </row>
    <row r="15594" spans="1:8">
      <c r="A15594" s="23">
        <v>15591</v>
      </c>
      <c r="B15594" s="23">
        <v>2500</v>
      </c>
      <c r="C15594" s="23">
        <v>0.6</v>
      </c>
      <c r="D15594" s="23">
        <v>3000</v>
      </c>
      <c r="E15594" s="23">
        <v>5</v>
      </c>
      <c r="F15594" s="23">
        <v>0</v>
      </c>
      <c r="G15594" s="23">
        <v>40</v>
      </c>
      <c r="H15594" s="25">
        <v>18.26491356</v>
      </c>
    </row>
    <row r="15595" spans="1:8">
      <c r="A15595" s="23">
        <v>15592</v>
      </c>
      <c r="B15595" s="23">
        <v>2500</v>
      </c>
      <c r="C15595" s="23">
        <v>0.6</v>
      </c>
      <c r="D15595" s="23">
        <v>3000</v>
      </c>
      <c r="E15595" s="23">
        <v>5</v>
      </c>
      <c r="F15595" s="23">
        <v>0</v>
      </c>
      <c r="G15595" s="23">
        <v>70</v>
      </c>
      <c r="H15595" s="25">
        <v>16.81731224</v>
      </c>
    </row>
    <row r="15596" spans="1:8">
      <c r="A15596" s="23">
        <v>15593</v>
      </c>
      <c r="B15596" s="23">
        <v>2500</v>
      </c>
      <c r="C15596" s="23">
        <v>0.6</v>
      </c>
      <c r="D15596" s="23">
        <v>3000</v>
      </c>
      <c r="E15596" s="23">
        <v>5</v>
      </c>
      <c r="F15596" s="23">
        <v>0</v>
      </c>
      <c r="G15596" s="23">
        <v>100</v>
      </c>
      <c r="H15596" s="25">
        <v>15.619338040000001</v>
      </c>
    </row>
    <row r="15597" spans="1:8">
      <c r="A15597" s="23">
        <v>15594</v>
      </c>
      <c r="B15597" s="23">
        <v>2500</v>
      </c>
      <c r="C15597" s="23">
        <v>0.6</v>
      </c>
      <c r="D15597" s="23">
        <v>3000</v>
      </c>
      <c r="E15597" s="23">
        <v>5</v>
      </c>
      <c r="F15597" s="23">
        <v>30</v>
      </c>
      <c r="G15597" s="23">
        <v>0</v>
      </c>
      <c r="H15597" s="25">
        <v>23.07593155</v>
      </c>
    </row>
    <row r="15598" spans="1:8">
      <c r="A15598" s="23">
        <v>15595</v>
      </c>
      <c r="B15598" s="23">
        <v>2500</v>
      </c>
      <c r="C15598" s="23">
        <v>0.6</v>
      </c>
      <c r="D15598" s="23">
        <v>3000</v>
      </c>
      <c r="E15598" s="23">
        <v>5</v>
      </c>
      <c r="F15598" s="23">
        <v>30</v>
      </c>
      <c r="G15598" s="23">
        <v>5</v>
      </c>
      <c r="H15598" s="25">
        <v>20.564590450000001</v>
      </c>
    </row>
    <row r="15599" spans="1:8">
      <c r="A15599" s="23">
        <v>15596</v>
      </c>
      <c r="B15599" s="23">
        <v>2500</v>
      </c>
      <c r="C15599" s="23">
        <v>0.6</v>
      </c>
      <c r="D15599" s="23">
        <v>3000</v>
      </c>
      <c r="E15599" s="23">
        <v>5</v>
      </c>
      <c r="F15599" s="23">
        <v>30</v>
      </c>
      <c r="G15599" s="23">
        <v>10</v>
      </c>
      <c r="H15599" s="25">
        <v>19.369352339999999</v>
      </c>
    </row>
    <row r="15600" spans="1:8">
      <c r="A15600" s="23">
        <v>15597</v>
      </c>
      <c r="B15600" s="23">
        <v>2500</v>
      </c>
      <c r="C15600" s="23">
        <v>0.6</v>
      </c>
      <c r="D15600" s="23">
        <v>3000</v>
      </c>
      <c r="E15600" s="23">
        <v>5</v>
      </c>
      <c r="F15600" s="23">
        <v>30</v>
      </c>
      <c r="G15600" s="23">
        <v>40</v>
      </c>
      <c r="H15600" s="25">
        <v>16.989397050000001</v>
      </c>
    </row>
    <row r="15601" spans="1:8">
      <c r="A15601" s="23">
        <v>15598</v>
      </c>
      <c r="B15601" s="23">
        <v>2500</v>
      </c>
      <c r="C15601" s="23">
        <v>0.6</v>
      </c>
      <c r="D15601" s="23">
        <v>3000</v>
      </c>
      <c r="E15601" s="23">
        <v>5</v>
      </c>
      <c r="F15601" s="23">
        <v>30</v>
      </c>
      <c r="G15601" s="23">
        <v>70</v>
      </c>
      <c r="H15601" s="25">
        <v>15.58900833</v>
      </c>
    </row>
    <row r="15602" spans="1:8">
      <c r="A15602" s="23">
        <v>15599</v>
      </c>
      <c r="B15602" s="23">
        <v>2500</v>
      </c>
      <c r="C15602" s="23">
        <v>0.6</v>
      </c>
      <c r="D15602" s="23">
        <v>3000</v>
      </c>
      <c r="E15602" s="23">
        <v>5</v>
      </c>
      <c r="F15602" s="23">
        <v>30</v>
      </c>
      <c r="G15602" s="23">
        <v>100</v>
      </c>
      <c r="H15602" s="25">
        <v>14.31432629</v>
      </c>
    </row>
    <row r="15603" spans="1:8">
      <c r="A15603" s="23">
        <v>15600</v>
      </c>
      <c r="B15603" s="23">
        <v>2500</v>
      </c>
      <c r="C15603" s="23">
        <v>0.6</v>
      </c>
      <c r="D15603" s="23">
        <v>3000</v>
      </c>
      <c r="E15603" s="23">
        <v>5</v>
      </c>
      <c r="F15603" s="23">
        <v>60</v>
      </c>
      <c r="G15603" s="23">
        <v>0</v>
      </c>
      <c r="H15603" s="25">
        <v>17.841793060000001</v>
      </c>
    </row>
    <row r="15604" spans="1:8">
      <c r="A15604" s="23">
        <v>15601</v>
      </c>
      <c r="B15604" s="23">
        <v>2500</v>
      </c>
      <c r="C15604" s="23">
        <v>0.6</v>
      </c>
      <c r="D15604" s="23">
        <v>3000</v>
      </c>
      <c r="E15604" s="23">
        <v>5</v>
      </c>
      <c r="F15604" s="23">
        <v>60</v>
      </c>
      <c r="G15604" s="23">
        <v>5</v>
      </c>
      <c r="H15604" s="25">
        <v>15.262547489999999</v>
      </c>
    </row>
    <row r="15605" spans="1:8">
      <c r="A15605" s="23">
        <v>15602</v>
      </c>
      <c r="B15605" s="23">
        <v>2500</v>
      </c>
      <c r="C15605" s="23">
        <v>0.6</v>
      </c>
      <c r="D15605" s="23">
        <v>3000</v>
      </c>
      <c r="E15605" s="23">
        <v>5</v>
      </c>
      <c r="F15605" s="23">
        <v>60</v>
      </c>
      <c r="G15605" s="23">
        <v>10</v>
      </c>
      <c r="H15605" s="25">
        <v>14.18960571</v>
      </c>
    </row>
    <row r="15606" spans="1:8">
      <c r="A15606" s="23">
        <v>15603</v>
      </c>
      <c r="B15606" s="23">
        <v>2500</v>
      </c>
      <c r="C15606" s="23">
        <v>0.6</v>
      </c>
      <c r="D15606" s="23">
        <v>3000</v>
      </c>
      <c r="E15606" s="23">
        <v>5</v>
      </c>
      <c r="F15606" s="23">
        <v>60</v>
      </c>
      <c r="G15606" s="23">
        <v>40</v>
      </c>
      <c r="H15606" s="25">
        <v>12.29275417</v>
      </c>
    </row>
    <row r="15607" spans="1:8">
      <c r="A15607" s="23">
        <v>15604</v>
      </c>
      <c r="B15607" s="23">
        <v>2500</v>
      </c>
      <c r="C15607" s="23">
        <v>0.6</v>
      </c>
      <c r="D15607" s="23">
        <v>3000</v>
      </c>
      <c r="E15607" s="23">
        <v>5</v>
      </c>
      <c r="F15607" s="23">
        <v>60</v>
      </c>
      <c r="G15607" s="23">
        <v>70</v>
      </c>
      <c r="H15607" s="25">
        <v>11.268644330000001</v>
      </c>
    </row>
    <row r="15608" spans="1:8">
      <c r="A15608" s="23">
        <v>15605</v>
      </c>
      <c r="B15608" s="23">
        <v>2500</v>
      </c>
      <c r="C15608" s="23">
        <v>0.6</v>
      </c>
      <c r="D15608" s="23">
        <v>3000</v>
      </c>
      <c r="E15608" s="23">
        <v>5</v>
      </c>
      <c r="F15608" s="23">
        <v>60</v>
      </c>
      <c r="G15608" s="23">
        <v>100</v>
      </c>
      <c r="H15608" s="25">
        <v>10.491182330000001</v>
      </c>
    </row>
    <row r="15609" spans="1:8">
      <c r="A15609" s="23">
        <v>15606</v>
      </c>
      <c r="B15609" s="23">
        <v>2500</v>
      </c>
      <c r="C15609" s="23">
        <v>0.6</v>
      </c>
      <c r="D15609" s="23">
        <v>3000</v>
      </c>
      <c r="E15609" s="23">
        <v>10</v>
      </c>
      <c r="F15609" s="23">
        <v>0</v>
      </c>
      <c r="G15609" s="23">
        <v>0</v>
      </c>
      <c r="H15609" s="25">
        <v>24.87219048</v>
      </c>
    </row>
    <row r="15610" spans="1:8">
      <c r="A15610" s="23">
        <v>15607</v>
      </c>
      <c r="B15610" s="23">
        <v>2500</v>
      </c>
      <c r="C15610" s="23">
        <v>0.6</v>
      </c>
      <c r="D15610" s="23">
        <v>3000</v>
      </c>
      <c r="E15610" s="23">
        <v>10</v>
      </c>
      <c r="F15610" s="23">
        <v>0</v>
      </c>
      <c r="G15610" s="23">
        <v>5</v>
      </c>
      <c r="H15610" s="25">
        <v>22.31006241</v>
      </c>
    </row>
    <row r="15611" spans="1:8">
      <c r="A15611" s="23">
        <v>15608</v>
      </c>
      <c r="B15611" s="23">
        <v>2500</v>
      </c>
      <c r="C15611" s="23">
        <v>0.6</v>
      </c>
      <c r="D15611" s="23">
        <v>3000</v>
      </c>
      <c r="E15611" s="23">
        <v>10</v>
      </c>
      <c r="F15611" s="23">
        <v>0</v>
      </c>
      <c r="G15611" s="23">
        <v>10</v>
      </c>
      <c r="H15611" s="25">
        <v>21.011096949999999</v>
      </c>
    </row>
    <row r="15612" spans="1:8">
      <c r="A15612" s="23">
        <v>15609</v>
      </c>
      <c r="B15612" s="23">
        <v>2500</v>
      </c>
      <c r="C15612" s="23">
        <v>0.6</v>
      </c>
      <c r="D15612" s="23">
        <v>3000</v>
      </c>
      <c r="E15612" s="23">
        <v>10</v>
      </c>
      <c r="F15612" s="23">
        <v>0</v>
      </c>
      <c r="G15612" s="23">
        <v>40</v>
      </c>
      <c r="H15612" s="25">
        <v>18.38802338</v>
      </c>
    </row>
    <row r="15613" spans="1:8">
      <c r="A15613" s="23">
        <v>15610</v>
      </c>
      <c r="B15613" s="23">
        <v>2500</v>
      </c>
      <c r="C15613" s="23">
        <v>0.6</v>
      </c>
      <c r="D15613" s="23">
        <v>3000</v>
      </c>
      <c r="E15613" s="23">
        <v>10</v>
      </c>
      <c r="F15613" s="23">
        <v>0</v>
      </c>
      <c r="G15613" s="23">
        <v>70</v>
      </c>
      <c r="H15613" s="25">
        <v>16.91814613</v>
      </c>
    </row>
    <row r="15614" spans="1:8">
      <c r="A15614" s="23">
        <v>15611</v>
      </c>
      <c r="B15614" s="23">
        <v>2500</v>
      </c>
      <c r="C15614" s="23">
        <v>0.6</v>
      </c>
      <c r="D15614" s="23">
        <v>3000</v>
      </c>
      <c r="E15614" s="23">
        <v>10</v>
      </c>
      <c r="F15614" s="23">
        <v>0</v>
      </c>
      <c r="G15614" s="23">
        <v>100</v>
      </c>
      <c r="H15614" s="25">
        <v>15.72515965</v>
      </c>
    </row>
    <row r="15615" spans="1:8">
      <c r="A15615" s="23">
        <v>15612</v>
      </c>
      <c r="B15615" s="23">
        <v>2500</v>
      </c>
      <c r="C15615" s="23">
        <v>0.6</v>
      </c>
      <c r="D15615" s="23">
        <v>3000</v>
      </c>
      <c r="E15615" s="23">
        <v>10</v>
      </c>
      <c r="F15615" s="23">
        <v>30</v>
      </c>
      <c r="G15615" s="23">
        <v>0</v>
      </c>
      <c r="H15615" s="25">
        <v>23.270250319999999</v>
      </c>
    </row>
    <row r="15616" spans="1:8">
      <c r="A15616" s="23">
        <v>15613</v>
      </c>
      <c r="B15616" s="23">
        <v>2500</v>
      </c>
      <c r="C15616" s="23">
        <v>0.6</v>
      </c>
      <c r="D15616" s="23">
        <v>3000</v>
      </c>
      <c r="E15616" s="23">
        <v>10</v>
      </c>
      <c r="F15616" s="23">
        <v>30</v>
      </c>
      <c r="G15616" s="23">
        <v>5</v>
      </c>
      <c r="H15616" s="25">
        <v>20.724802019999998</v>
      </c>
    </row>
    <row r="15617" spans="1:8">
      <c r="A15617" s="23">
        <v>15614</v>
      </c>
      <c r="B15617" s="23">
        <v>2500</v>
      </c>
      <c r="C15617" s="23">
        <v>0.6</v>
      </c>
      <c r="D15617" s="23">
        <v>3000</v>
      </c>
      <c r="E15617" s="23">
        <v>10</v>
      </c>
      <c r="F15617" s="23">
        <v>30</v>
      </c>
      <c r="G15617" s="23">
        <v>10</v>
      </c>
      <c r="H15617" s="25">
        <v>19.51138306</v>
      </c>
    </row>
    <row r="15618" spans="1:8">
      <c r="A15618" s="23">
        <v>15615</v>
      </c>
      <c r="B15618" s="23">
        <v>2500</v>
      </c>
      <c r="C15618" s="23">
        <v>0.6</v>
      </c>
      <c r="D15618" s="23">
        <v>3000</v>
      </c>
      <c r="E15618" s="23">
        <v>10</v>
      </c>
      <c r="F15618" s="23">
        <v>30</v>
      </c>
      <c r="G15618" s="23">
        <v>40</v>
      </c>
      <c r="H15618" s="25">
        <v>17.093776699999999</v>
      </c>
    </row>
    <row r="15619" spans="1:8">
      <c r="A15619" s="23">
        <v>15616</v>
      </c>
      <c r="B15619" s="23">
        <v>2500</v>
      </c>
      <c r="C15619" s="23">
        <v>0.6</v>
      </c>
      <c r="D15619" s="23">
        <v>3000</v>
      </c>
      <c r="E15619" s="23">
        <v>10</v>
      </c>
      <c r="F15619" s="23">
        <v>30</v>
      </c>
      <c r="G15619" s="23">
        <v>70</v>
      </c>
      <c r="H15619" s="25">
        <v>15.695980069999999</v>
      </c>
    </row>
    <row r="15620" spans="1:8">
      <c r="A15620" s="23">
        <v>15617</v>
      </c>
      <c r="B15620" s="23">
        <v>2500</v>
      </c>
      <c r="C15620" s="23">
        <v>0.6</v>
      </c>
      <c r="D15620" s="23">
        <v>3000</v>
      </c>
      <c r="E15620" s="23">
        <v>10</v>
      </c>
      <c r="F15620" s="23">
        <v>30</v>
      </c>
      <c r="G15620" s="23">
        <v>100</v>
      </c>
      <c r="H15620" s="25">
        <v>14.401325229999999</v>
      </c>
    </row>
    <row r="15621" spans="1:8">
      <c r="A15621" s="23">
        <v>15618</v>
      </c>
      <c r="B15621" s="23">
        <v>2500</v>
      </c>
      <c r="C15621" s="23">
        <v>0.6</v>
      </c>
      <c r="D15621" s="23">
        <v>3000</v>
      </c>
      <c r="E15621" s="23">
        <v>10</v>
      </c>
      <c r="F15621" s="23">
        <v>60</v>
      </c>
      <c r="G15621" s="23">
        <v>0</v>
      </c>
      <c r="H15621" s="25">
        <v>17.948581699999998</v>
      </c>
    </row>
    <row r="15622" spans="1:8">
      <c r="A15622" s="23">
        <v>15619</v>
      </c>
      <c r="B15622" s="23">
        <v>2500</v>
      </c>
      <c r="C15622" s="23">
        <v>0.6</v>
      </c>
      <c r="D15622" s="23">
        <v>3000</v>
      </c>
      <c r="E15622" s="23">
        <v>10</v>
      </c>
      <c r="F15622" s="23">
        <v>60</v>
      </c>
      <c r="G15622" s="23">
        <v>5</v>
      </c>
      <c r="H15622" s="25">
        <v>15.36714935</v>
      </c>
    </row>
    <row r="15623" spans="1:8">
      <c r="A15623" s="23">
        <v>15620</v>
      </c>
      <c r="B15623" s="23">
        <v>2500</v>
      </c>
      <c r="C15623" s="23">
        <v>0.6</v>
      </c>
      <c r="D15623" s="23">
        <v>3000</v>
      </c>
      <c r="E15623" s="23">
        <v>10</v>
      </c>
      <c r="F15623" s="23">
        <v>60</v>
      </c>
      <c r="G15623" s="23">
        <v>10</v>
      </c>
      <c r="H15623" s="25">
        <v>14.27877045</v>
      </c>
    </row>
    <row r="15624" spans="1:8">
      <c r="A15624" s="23">
        <v>15621</v>
      </c>
      <c r="B15624" s="23">
        <v>2500</v>
      </c>
      <c r="C15624" s="23">
        <v>0.6</v>
      </c>
      <c r="D15624" s="23">
        <v>3000</v>
      </c>
      <c r="E15624" s="23">
        <v>10</v>
      </c>
      <c r="F15624" s="23">
        <v>60</v>
      </c>
      <c r="G15624" s="23">
        <v>40</v>
      </c>
      <c r="H15624" s="25">
        <v>12.356100079999999</v>
      </c>
    </row>
    <row r="15625" spans="1:8">
      <c r="A15625" s="23">
        <v>15622</v>
      </c>
      <c r="B15625" s="23">
        <v>2500</v>
      </c>
      <c r="C15625" s="23">
        <v>0.6</v>
      </c>
      <c r="D15625" s="23">
        <v>3000</v>
      </c>
      <c r="E15625" s="23">
        <v>10</v>
      </c>
      <c r="F15625" s="23">
        <v>60</v>
      </c>
      <c r="G15625" s="23">
        <v>70</v>
      </c>
      <c r="H15625" s="25">
        <v>11.31989574</v>
      </c>
    </row>
    <row r="15626" spans="1:8">
      <c r="A15626" s="23">
        <v>15623</v>
      </c>
      <c r="B15626" s="23">
        <v>2500</v>
      </c>
      <c r="C15626" s="23">
        <v>0.6</v>
      </c>
      <c r="D15626" s="23">
        <v>3000</v>
      </c>
      <c r="E15626" s="23">
        <v>10</v>
      </c>
      <c r="F15626" s="23">
        <v>60</v>
      </c>
      <c r="G15626" s="23">
        <v>100</v>
      </c>
      <c r="H15626" s="25">
        <v>10.533966059999999</v>
      </c>
    </row>
    <row r="15627" spans="1:8">
      <c r="A15627" s="23">
        <v>15624</v>
      </c>
      <c r="B15627" s="23">
        <v>2500</v>
      </c>
      <c r="C15627" s="23">
        <v>0.6</v>
      </c>
      <c r="D15627" s="23">
        <v>3000</v>
      </c>
      <c r="E15627" s="23">
        <v>20</v>
      </c>
      <c r="F15627" s="23">
        <v>0</v>
      </c>
      <c r="G15627" s="23">
        <v>0</v>
      </c>
      <c r="H15627" s="25">
        <v>24.968666079999998</v>
      </c>
    </row>
    <row r="15628" spans="1:8">
      <c r="A15628" s="23">
        <v>15625</v>
      </c>
      <c r="B15628" s="23">
        <v>2500</v>
      </c>
      <c r="C15628" s="23">
        <v>0.6</v>
      </c>
      <c r="D15628" s="23">
        <v>3000</v>
      </c>
      <c r="E15628" s="23">
        <v>20</v>
      </c>
      <c r="F15628" s="23">
        <v>0</v>
      </c>
      <c r="G15628" s="23">
        <v>5</v>
      </c>
      <c r="H15628" s="25">
        <v>22.396478649999999</v>
      </c>
    </row>
    <row r="15629" spans="1:8">
      <c r="A15629" s="23">
        <v>15626</v>
      </c>
      <c r="B15629" s="23">
        <v>2500</v>
      </c>
      <c r="C15629" s="23">
        <v>0.6</v>
      </c>
      <c r="D15629" s="23">
        <v>3000</v>
      </c>
      <c r="E15629" s="23">
        <v>20</v>
      </c>
      <c r="F15629" s="23">
        <v>0</v>
      </c>
      <c r="G15629" s="23">
        <v>10</v>
      </c>
      <c r="H15629" s="25">
        <v>21.087800980000001</v>
      </c>
    </row>
    <row r="15630" spans="1:8">
      <c r="A15630" s="23">
        <v>15627</v>
      </c>
      <c r="B15630" s="23">
        <v>2500</v>
      </c>
      <c r="C15630" s="23">
        <v>0.6</v>
      </c>
      <c r="D15630" s="23">
        <v>3000</v>
      </c>
      <c r="E15630" s="23">
        <v>20</v>
      </c>
      <c r="F15630" s="23">
        <v>0</v>
      </c>
      <c r="G15630" s="23">
        <v>40</v>
      </c>
      <c r="H15630" s="25">
        <v>18.444946290000001</v>
      </c>
    </row>
    <row r="15631" spans="1:8">
      <c r="A15631" s="23">
        <v>15628</v>
      </c>
      <c r="B15631" s="23">
        <v>2500</v>
      </c>
      <c r="C15631" s="23">
        <v>0.6</v>
      </c>
      <c r="D15631" s="23">
        <v>3000</v>
      </c>
      <c r="E15631" s="23">
        <v>20</v>
      </c>
      <c r="F15631" s="23">
        <v>0</v>
      </c>
      <c r="G15631" s="23">
        <v>70</v>
      </c>
      <c r="H15631" s="25">
        <v>16.965068819999999</v>
      </c>
    </row>
    <row r="15632" spans="1:8">
      <c r="A15632" s="23">
        <v>15629</v>
      </c>
      <c r="B15632" s="23">
        <v>2500</v>
      </c>
      <c r="C15632" s="23">
        <v>0.6</v>
      </c>
      <c r="D15632" s="23">
        <v>3000</v>
      </c>
      <c r="E15632" s="23">
        <v>20</v>
      </c>
      <c r="F15632" s="23">
        <v>0</v>
      </c>
      <c r="G15632" s="23">
        <v>100</v>
      </c>
      <c r="H15632" s="25">
        <v>15.77473831</v>
      </c>
    </row>
    <row r="15633" spans="1:8">
      <c r="A15633" s="23">
        <v>15630</v>
      </c>
      <c r="B15633" s="23">
        <v>2500</v>
      </c>
      <c r="C15633" s="23">
        <v>0.6</v>
      </c>
      <c r="D15633" s="23">
        <v>3000</v>
      </c>
      <c r="E15633" s="23">
        <v>20</v>
      </c>
      <c r="F15633" s="23">
        <v>30</v>
      </c>
      <c r="G15633" s="23">
        <v>0</v>
      </c>
      <c r="H15633" s="25">
        <v>23.358747480000002</v>
      </c>
    </row>
    <row r="15634" spans="1:8">
      <c r="A15634" s="23">
        <v>15631</v>
      </c>
      <c r="B15634" s="23">
        <v>2500</v>
      </c>
      <c r="C15634" s="23">
        <v>0.6</v>
      </c>
      <c r="D15634" s="23">
        <v>3000</v>
      </c>
      <c r="E15634" s="23">
        <v>20</v>
      </c>
      <c r="F15634" s="23">
        <v>30</v>
      </c>
      <c r="G15634" s="23">
        <v>5</v>
      </c>
      <c r="H15634" s="25">
        <v>20.798290250000001</v>
      </c>
    </row>
    <row r="15635" spans="1:8">
      <c r="A15635" s="23">
        <v>15632</v>
      </c>
      <c r="B15635" s="23">
        <v>2500</v>
      </c>
      <c r="C15635" s="23">
        <v>0.6</v>
      </c>
      <c r="D15635" s="23">
        <v>3000</v>
      </c>
      <c r="E15635" s="23">
        <v>20</v>
      </c>
      <c r="F15635" s="23">
        <v>30</v>
      </c>
      <c r="G15635" s="23">
        <v>10</v>
      </c>
      <c r="H15635" s="25">
        <v>19.576793670000001</v>
      </c>
    </row>
    <row r="15636" spans="1:8">
      <c r="A15636" s="23">
        <v>15633</v>
      </c>
      <c r="B15636" s="23">
        <v>2500</v>
      </c>
      <c r="C15636" s="23">
        <v>0.6</v>
      </c>
      <c r="D15636" s="23">
        <v>3000</v>
      </c>
      <c r="E15636" s="23">
        <v>20</v>
      </c>
      <c r="F15636" s="23">
        <v>30</v>
      </c>
      <c r="G15636" s="23">
        <v>40</v>
      </c>
      <c r="H15636" s="25">
        <v>17.14231491</v>
      </c>
    </row>
    <row r="15637" spans="1:8">
      <c r="A15637" s="23">
        <v>15634</v>
      </c>
      <c r="B15637" s="23">
        <v>2500</v>
      </c>
      <c r="C15637" s="23">
        <v>0.6</v>
      </c>
      <c r="D15637" s="23">
        <v>3000</v>
      </c>
      <c r="E15637" s="23">
        <v>20</v>
      </c>
      <c r="F15637" s="23">
        <v>30</v>
      </c>
      <c r="G15637" s="23">
        <v>70</v>
      </c>
      <c r="H15637" s="25">
        <v>15.746108059999999</v>
      </c>
    </row>
    <row r="15638" spans="1:8">
      <c r="A15638" s="23">
        <v>15635</v>
      </c>
      <c r="B15638" s="23">
        <v>2500</v>
      </c>
      <c r="C15638" s="23">
        <v>0.6</v>
      </c>
      <c r="D15638" s="23">
        <v>3000</v>
      </c>
      <c r="E15638" s="23">
        <v>20</v>
      </c>
      <c r="F15638" s="23">
        <v>30</v>
      </c>
      <c r="G15638" s="23">
        <v>100</v>
      </c>
      <c r="H15638" s="25">
        <v>14.44217682</v>
      </c>
    </row>
    <row r="15639" spans="1:8">
      <c r="A15639" s="23">
        <v>15636</v>
      </c>
      <c r="B15639" s="23">
        <v>2500</v>
      </c>
      <c r="C15639" s="23">
        <v>0.6</v>
      </c>
      <c r="D15639" s="23">
        <v>3000</v>
      </c>
      <c r="E15639" s="23">
        <v>20</v>
      </c>
      <c r="F15639" s="23">
        <v>60</v>
      </c>
      <c r="G15639" s="23">
        <v>0</v>
      </c>
      <c r="H15639" s="25">
        <v>17.998003010000001</v>
      </c>
    </row>
    <row r="15640" spans="1:8">
      <c r="A15640" s="23">
        <v>15637</v>
      </c>
      <c r="B15640" s="23">
        <v>2500</v>
      </c>
      <c r="C15640" s="23">
        <v>0.6</v>
      </c>
      <c r="D15640" s="23">
        <v>3000</v>
      </c>
      <c r="E15640" s="23">
        <v>20</v>
      </c>
      <c r="F15640" s="23">
        <v>60</v>
      </c>
      <c r="G15640" s="23">
        <v>5</v>
      </c>
      <c r="H15640" s="25">
        <v>15.41620541</v>
      </c>
    </row>
    <row r="15641" spans="1:8">
      <c r="A15641" s="23">
        <v>15638</v>
      </c>
      <c r="B15641" s="23">
        <v>2500</v>
      </c>
      <c r="C15641" s="23">
        <v>0.6</v>
      </c>
      <c r="D15641" s="23">
        <v>3000</v>
      </c>
      <c r="E15641" s="23">
        <v>20</v>
      </c>
      <c r="F15641" s="23">
        <v>60</v>
      </c>
      <c r="G15641" s="23">
        <v>10</v>
      </c>
      <c r="H15641" s="25">
        <v>14.32066536</v>
      </c>
    </row>
    <row r="15642" spans="1:8">
      <c r="A15642" s="23">
        <v>15639</v>
      </c>
      <c r="B15642" s="23">
        <v>2500</v>
      </c>
      <c r="C15642" s="23">
        <v>0.6</v>
      </c>
      <c r="D15642" s="23">
        <v>3000</v>
      </c>
      <c r="E15642" s="23">
        <v>20</v>
      </c>
      <c r="F15642" s="23">
        <v>60</v>
      </c>
      <c r="G15642" s="23">
        <v>40</v>
      </c>
      <c r="H15642" s="25">
        <v>12.38599587</v>
      </c>
    </row>
    <row r="15643" spans="1:8">
      <c r="A15643" s="23">
        <v>15640</v>
      </c>
      <c r="B15643" s="23">
        <v>2500</v>
      </c>
      <c r="C15643" s="23">
        <v>0.6</v>
      </c>
      <c r="D15643" s="23">
        <v>3000</v>
      </c>
      <c r="E15643" s="23">
        <v>20</v>
      </c>
      <c r="F15643" s="23">
        <v>60</v>
      </c>
      <c r="G15643" s="23">
        <v>70</v>
      </c>
      <c r="H15643" s="25">
        <v>11.3441639</v>
      </c>
    </row>
    <row r="15644" spans="1:8">
      <c r="A15644" s="23">
        <v>15641</v>
      </c>
      <c r="B15644" s="23">
        <v>2500</v>
      </c>
      <c r="C15644" s="23">
        <v>0.6</v>
      </c>
      <c r="D15644" s="23">
        <v>3000</v>
      </c>
      <c r="E15644" s="23">
        <v>20</v>
      </c>
      <c r="F15644" s="23">
        <v>60</v>
      </c>
      <c r="G15644" s="23">
        <v>100</v>
      </c>
      <c r="H15644" s="25">
        <v>10.554285050000001</v>
      </c>
    </row>
    <row r="15645" spans="1:8">
      <c r="A15645" s="23">
        <v>15642</v>
      </c>
      <c r="B15645" s="23">
        <v>2500</v>
      </c>
      <c r="C15645" s="23">
        <v>0.6</v>
      </c>
      <c r="D15645" s="23">
        <v>3000</v>
      </c>
      <c r="E15645" s="23">
        <v>50</v>
      </c>
      <c r="F15645" s="23">
        <v>0</v>
      </c>
      <c r="G15645" s="23">
        <v>0</v>
      </c>
      <c r="H15645" s="25">
        <v>25.023227689999999</v>
      </c>
    </row>
    <row r="15646" spans="1:8">
      <c r="A15646" s="23">
        <v>15643</v>
      </c>
      <c r="B15646" s="23">
        <v>2500</v>
      </c>
      <c r="C15646" s="23">
        <v>0.6</v>
      </c>
      <c r="D15646" s="23">
        <v>3000</v>
      </c>
      <c r="E15646" s="23">
        <v>50</v>
      </c>
      <c r="F15646" s="23">
        <v>0</v>
      </c>
      <c r="G15646" s="23">
        <v>5</v>
      </c>
      <c r="H15646" s="25">
        <v>22.44562912</v>
      </c>
    </row>
    <row r="15647" spans="1:8">
      <c r="A15647" s="23">
        <v>15644</v>
      </c>
      <c r="B15647" s="23">
        <v>2500</v>
      </c>
      <c r="C15647" s="23">
        <v>0.6</v>
      </c>
      <c r="D15647" s="23">
        <v>3000</v>
      </c>
      <c r="E15647" s="23">
        <v>50</v>
      </c>
      <c r="F15647" s="23">
        <v>0</v>
      </c>
      <c r="G15647" s="23">
        <v>10</v>
      </c>
      <c r="H15647" s="25">
        <v>21.13152504</v>
      </c>
    </row>
    <row r="15648" spans="1:8">
      <c r="A15648" s="23">
        <v>15645</v>
      </c>
      <c r="B15648" s="23">
        <v>2500</v>
      </c>
      <c r="C15648" s="23">
        <v>0.6</v>
      </c>
      <c r="D15648" s="23">
        <v>3000</v>
      </c>
      <c r="E15648" s="23">
        <v>50</v>
      </c>
      <c r="F15648" s="23">
        <v>0</v>
      </c>
      <c r="G15648" s="23">
        <v>40</v>
      </c>
      <c r="H15648" s="25">
        <v>18.477573400000001</v>
      </c>
    </row>
    <row r="15649" spans="1:8">
      <c r="A15649" s="23">
        <v>15646</v>
      </c>
      <c r="B15649" s="23">
        <v>2500</v>
      </c>
      <c r="C15649" s="23">
        <v>0.6</v>
      </c>
      <c r="D15649" s="23">
        <v>3000</v>
      </c>
      <c r="E15649" s="23">
        <v>50</v>
      </c>
      <c r="F15649" s="23">
        <v>0</v>
      </c>
      <c r="G15649" s="23">
        <v>70</v>
      </c>
      <c r="H15649" s="25">
        <v>16.992073059999999</v>
      </c>
    </row>
    <row r="15650" spans="1:8">
      <c r="A15650" s="23">
        <v>15647</v>
      </c>
      <c r="B15650" s="23">
        <v>2500</v>
      </c>
      <c r="C15650" s="23">
        <v>0.6</v>
      </c>
      <c r="D15650" s="23">
        <v>3000</v>
      </c>
      <c r="E15650" s="23">
        <v>50</v>
      </c>
      <c r="F15650" s="23">
        <v>0</v>
      </c>
      <c r="G15650" s="23">
        <v>100</v>
      </c>
      <c r="H15650" s="25">
        <v>15.803390500000001</v>
      </c>
    </row>
    <row r="15651" spans="1:8">
      <c r="A15651" s="23">
        <v>15648</v>
      </c>
      <c r="B15651" s="23">
        <v>2500</v>
      </c>
      <c r="C15651" s="23">
        <v>0.6</v>
      </c>
      <c r="D15651" s="23">
        <v>3000</v>
      </c>
      <c r="E15651" s="23">
        <v>50</v>
      </c>
      <c r="F15651" s="23">
        <v>30</v>
      </c>
      <c r="G15651" s="23">
        <v>0</v>
      </c>
      <c r="H15651" s="25">
        <v>23.408992770000001</v>
      </c>
    </row>
    <row r="15652" spans="1:8">
      <c r="A15652" s="23">
        <v>15649</v>
      </c>
      <c r="B15652" s="23">
        <v>2500</v>
      </c>
      <c r="C15652" s="23">
        <v>0.6</v>
      </c>
      <c r="D15652" s="23">
        <v>3000</v>
      </c>
      <c r="E15652" s="23">
        <v>50</v>
      </c>
      <c r="F15652" s="23">
        <v>30</v>
      </c>
      <c r="G15652" s="23">
        <v>5</v>
      </c>
      <c r="H15652" s="25">
        <v>20.840198520000001</v>
      </c>
    </row>
    <row r="15653" spans="1:8">
      <c r="A15653" s="23">
        <v>15650</v>
      </c>
      <c r="B15653" s="23">
        <v>2500</v>
      </c>
      <c r="C15653" s="23">
        <v>0.6</v>
      </c>
      <c r="D15653" s="23">
        <v>3000</v>
      </c>
      <c r="E15653" s="23">
        <v>50</v>
      </c>
      <c r="F15653" s="23">
        <v>30</v>
      </c>
      <c r="G15653" s="23">
        <v>10</v>
      </c>
      <c r="H15653" s="25">
        <v>19.61418724</v>
      </c>
    </row>
    <row r="15654" spans="1:8">
      <c r="A15654" s="23">
        <v>15651</v>
      </c>
      <c r="B15654" s="23">
        <v>2500</v>
      </c>
      <c r="C15654" s="23">
        <v>0.6</v>
      </c>
      <c r="D15654" s="23">
        <v>3000</v>
      </c>
      <c r="E15654" s="23">
        <v>50</v>
      </c>
      <c r="F15654" s="23">
        <v>30</v>
      </c>
      <c r="G15654" s="23">
        <v>40</v>
      </c>
      <c r="H15654" s="25">
        <v>17.170232769999998</v>
      </c>
    </row>
    <row r="15655" spans="1:8">
      <c r="A15655" s="23">
        <v>15652</v>
      </c>
      <c r="B15655" s="23">
        <v>2500</v>
      </c>
      <c r="C15655" s="23">
        <v>0.6</v>
      </c>
      <c r="D15655" s="23">
        <v>3000</v>
      </c>
      <c r="E15655" s="23">
        <v>50</v>
      </c>
      <c r="F15655" s="23">
        <v>30</v>
      </c>
      <c r="G15655" s="23">
        <v>70</v>
      </c>
      <c r="H15655" s="25">
        <v>15.775083540000001</v>
      </c>
    </row>
    <row r="15656" spans="1:8">
      <c r="A15656" s="23">
        <v>15653</v>
      </c>
      <c r="B15656" s="23">
        <v>2500</v>
      </c>
      <c r="C15656" s="23">
        <v>0.6</v>
      </c>
      <c r="D15656" s="23">
        <v>3000</v>
      </c>
      <c r="E15656" s="23">
        <v>50</v>
      </c>
      <c r="F15656" s="23">
        <v>30</v>
      </c>
      <c r="G15656" s="23">
        <v>100</v>
      </c>
      <c r="H15656" s="25">
        <v>14.465818410000001</v>
      </c>
    </row>
    <row r="15657" spans="1:8">
      <c r="A15657" s="23">
        <v>15654</v>
      </c>
      <c r="B15657" s="23">
        <v>2500</v>
      </c>
      <c r="C15657" s="23">
        <v>0.6</v>
      </c>
      <c r="D15657" s="23">
        <v>3000</v>
      </c>
      <c r="E15657" s="23">
        <v>50</v>
      </c>
      <c r="F15657" s="23">
        <v>60</v>
      </c>
      <c r="G15657" s="23">
        <v>0</v>
      </c>
      <c r="H15657" s="25">
        <v>18.026350019999999</v>
      </c>
    </row>
    <row r="15658" spans="1:8">
      <c r="A15658" s="23">
        <v>15655</v>
      </c>
      <c r="B15658" s="23">
        <v>2500</v>
      </c>
      <c r="C15658" s="23">
        <v>0.6</v>
      </c>
      <c r="D15658" s="23">
        <v>3000</v>
      </c>
      <c r="E15658" s="23">
        <v>50</v>
      </c>
      <c r="F15658" s="23">
        <v>60</v>
      </c>
      <c r="G15658" s="23">
        <v>5</v>
      </c>
      <c r="H15658" s="25">
        <v>15.444570540000001</v>
      </c>
    </row>
    <row r="15659" spans="1:8">
      <c r="A15659" s="23">
        <v>15656</v>
      </c>
      <c r="B15659" s="23">
        <v>2500</v>
      </c>
      <c r="C15659" s="23">
        <v>0.6</v>
      </c>
      <c r="D15659" s="23">
        <v>3000</v>
      </c>
      <c r="E15659" s="23">
        <v>50</v>
      </c>
      <c r="F15659" s="23">
        <v>60</v>
      </c>
      <c r="G15659" s="23">
        <v>10</v>
      </c>
      <c r="H15659" s="25">
        <v>14.344920159999999</v>
      </c>
    </row>
    <row r="15660" spans="1:8">
      <c r="A15660" s="23">
        <v>15657</v>
      </c>
      <c r="B15660" s="23">
        <v>2500</v>
      </c>
      <c r="C15660" s="23">
        <v>0.6</v>
      </c>
      <c r="D15660" s="23">
        <v>3000</v>
      </c>
      <c r="E15660" s="23">
        <v>50</v>
      </c>
      <c r="F15660" s="23">
        <v>60</v>
      </c>
      <c r="G15660" s="23">
        <v>40</v>
      </c>
      <c r="H15660" s="25">
        <v>12.403352740000001</v>
      </c>
    </row>
    <row r="15661" spans="1:8">
      <c r="A15661" s="23">
        <v>15658</v>
      </c>
      <c r="B15661" s="23">
        <v>2500</v>
      </c>
      <c r="C15661" s="23">
        <v>0.6</v>
      </c>
      <c r="D15661" s="23">
        <v>3000</v>
      </c>
      <c r="E15661" s="23">
        <v>50</v>
      </c>
      <c r="F15661" s="23">
        <v>60</v>
      </c>
      <c r="G15661" s="23">
        <v>70</v>
      </c>
      <c r="H15661" s="25">
        <v>11.35828018</v>
      </c>
    </row>
    <row r="15662" spans="1:8">
      <c r="A15662" s="23">
        <v>15659</v>
      </c>
      <c r="B15662" s="23">
        <v>2500</v>
      </c>
      <c r="C15662" s="23">
        <v>0.6</v>
      </c>
      <c r="D15662" s="23">
        <v>3000</v>
      </c>
      <c r="E15662" s="23">
        <v>50</v>
      </c>
      <c r="F15662" s="23">
        <v>60</v>
      </c>
      <c r="G15662" s="23">
        <v>100</v>
      </c>
      <c r="H15662" s="25">
        <v>10.566126819999999</v>
      </c>
    </row>
    <row r="15663" spans="1:8">
      <c r="A15663" s="23">
        <v>15660</v>
      </c>
      <c r="B15663" s="23">
        <v>2500</v>
      </c>
      <c r="C15663" s="23">
        <v>0.5</v>
      </c>
      <c r="D15663" s="23">
        <v>10</v>
      </c>
      <c r="E15663" s="23">
        <v>1</v>
      </c>
      <c r="F15663" s="23">
        <v>0</v>
      </c>
      <c r="G15663" s="23">
        <v>0</v>
      </c>
      <c r="H15663" s="25">
        <v>0</v>
      </c>
    </row>
    <row r="15664" spans="1:8">
      <c r="A15664" s="23">
        <v>15661</v>
      </c>
      <c r="B15664" s="23">
        <v>2500</v>
      </c>
      <c r="C15664" s="23">
        <v>0.5</v>
      </c>
      <c r="D15664" s="23">
        <v>10</v>
      </c>
      <c r="E15664" s="23">
        <v>1</v>
      </c>
      <c r="F15664" s="23">
        <v>0</v>
      </c>
      <c r="G15664" s="23">
        <v>5</v>
      </c>
      <c r="H15664" s="25">
        <v>0</v>
      </c>
    </row>
    <row r="15665" spans="1:8">
      <c r="A15665" s="23">
        <v>15662</v>
      </c>
      <c r="B15665" s="23">
        <v>2500</v>
      </c>
      <c r="C15665" s="23">
        <v>0.5</v>
      </c>
      <c r="D15665" s="23">
        <v>10</v>
      </c>
      <c r="E15665" s="23">
        <v>1</v>
      </c>
      <c r="F15665" s="23">
        <v>0</v>
      </c>
      <c r="G15665" s="23">
        <v>10</v>
      </c>
      <c r="H15665" s="25">
        <v>0</v>
      </c>
    </row>
    <row r="15666" spans="1:8">
      <c r="A15666" s="23">
        <v>15663</v>
      </c>
      <c r="B15666" s="23">
        <v>2500</v>
      </c>
      <c r="C15666" s="23">
        <v>0.5</v>
      </c>
      <c r="D15666" s="23">
        <v>10</v>
      </c>
      <c r="E15666" s="23">
        <v>1</v>
      </c>
      <c r="F15666" s="23">
        <v>0</v>
      </c>
      <c r="G15666" s="23">
        <v>40</v>
      </c>
      <c r="H15666" s="25">
        <v>0</v>
      </c>
    </row>
    <row r="15667" spans="1:8">
      <c r="A15667" s="23">
        <v>15664</v>
      </c>
      <c r="B15667" s="23">
        <v>2500</v>
      </c>
      <c r="C15667" s="23">
        <v>0.5</v>
      </c>
      <c r="D15667" s="23">
        <v>10</v>
      </c>
      <c r="E15667" s="23">
        <v>1</v>
      </c>
      <c r="F15667" s="23">
        <v>0</v>
      </c>
      <c r="G15667" s="23">
        <v>70</v>
      </c>
      <c r="H15667" s="25">
        <v>0</v>
      </c>
    </row>
    <row r="15668" spans="1:8">
      <c r="A15668" s="23">
        <v>15665</v>
      </c>
      <c r="B15668" s="23">
        <v>2500</v>
      </c>
      <c r="C15668" s="23">
        <v>0.5</v>
      </c>
      <c r="D15668" s="23">
        <v>10</v>
      </c>
      <c r="E15668" s="23">
        <v>1</v>
      </c>
      <c r="F15668" s="23">
        <v>0</v>
      </c>
      <c r="G15668" s="23">
        <v>100</v>
      </c>
      <c r="H15668" s="25">
        <v>0</v>
      </c>
    </row>
    <row r="15669" spans="1:8">
      <c r="A15669" s="23">
        <v>15666</v>
      </c>
      <c r="B15669" s="23">
        <v>2500</v>
      </c>
      <c r="C15669" s="23">
        <v>0.5</v>
      </c>
      <c r="D15669" s="23">
        <v>10</v>
      </c>
      <c r="E15669" s="23">
        <v>1</v>
      </c>
      <c r="F15669" s="23">
        <v>30</v>
      </c>
      <c r="G15669" s="23">
        <v>0</v>
      </c>
      <c r="H15669" s="25">
        <v>0</v>
      </c>
    </row>
    <row r="15670" spans="1:8">
      <c r="A15670" s="23">
        <v>15667</v>
      </c>
      <c r="B15670" s="23">
        <v>2500</v>
      </c>
      <c r="C15670" s="23">
        <v>0.5</v>
      </c>
      <c r="D15670" s="23">
        <v>10</v>
      </c>
      <c r="E15670" s="23">
        <v>1</v>
      </c>
      <c r="F15670" s="23">
        <v>30</v>
      </c>
      <c r="G15670" s="23">
        <v>5</v>
      </c>
      <c r="H15670" s="25">
        <v>0</v>
      </c>
    </row>
    <row r="15671" spans="1:8">
      <c r="A15671" s="23">
        <v>15668</v>
      </c>
      <c r="B15671" s="23">
        <v>2500</v>
      </c>
      <c r="C15671" s="23">
        <v>0.5</v>
      </c>
      <c r="D15671" s="23">
        <v>10</v>
      </c>
      <c r="E15671" s="23">
        <v>1</v>
      </c>
      <c r="F15671" s="23">
        <v>30</v>
      </c>
      <c r="G15671" s="23">
        <v>10</v>
      </c>
      <c r="H15671" s="25">
        <v>0</v>
      </c>
    </row>
    <row r="15672" spans="1:8">
      <c r="A15672" s="23">
        <v>15669</v>
      </c>
      <c r="B15672" s="23">
        <v>2500</v>
      </c>
      <c r="C15672" s="23">
        <v>0.5</v>
      </c>
      <c r="D15672" s="23">
        <v>10</v>
      </c>
      <c r="E15672" s="23">
        <v>1</v>
      </c>
      <c r="F15672" s="23">
        <v>30</v>
      </c>
      <c r="G15672" s="23">
        <v>40</v>
      </c>
      <c r="H15672" s="25">
        <v>0</v>
      </c>
    </row>
    <row r="15673" spans="1:8">
      <c r="A15673" s="23">
        <v>15670</v>
      </c>
      <c r="B15673" s="23">
        <v>2500</v>
      </c>
      <c r="C15673" s="23">
        <v>0.5</v>
      </c>
      <c r="D15673" s="23">
        <v>10</v>
      </c>
      <c r="E15673" s="23">
        <v>1</v>
      </c>
      <c r="F15673" s="23">
        <v>30</v>
      </c>
      <c r="G15673" s="23">
        <v>70</v>
      </c>
      <c r="H15673" s="25">
        <v>0</v>
      </c>
    </row>
    <row r="15674" spans="1:8">
      <c r="A15674" s="23">
        <v>15671</v>
      </c>
      <c r="B15674" s="23">
        <v>2500</v>
      </c>
      <c r="C15674" s="23">
        <v>0.5</v>
      </c>
      <c r="D15674" s="23">
        <v>10</v>
      </c>
      <c r="E15674" s="23">
        <v>1</v>
      </c>
      <c r="F15674" s="23">
        <v>30</v>
      </c>
      <c r="G15674" s="23">
        <v>100</v>
      </c>
      <c r="H15674" s="25">
        <v>0</v>
      </c>
    </row>
    <row r="15675" spans="1:8">
      <c r="A15675" s="23">
        <v>15672</v>
      </c>
      <c r="B15675" s="23">
        <v>2500</v>
      </c>
      <c r="C15675" s="23">
        <v>0.5</v>
      </c>
      <c r="D15675" s="23">
        <v>10</v>
      </c>
      <c r="E15675" s="23">
        <v>1</v>
      </c>
      <c r="F15675" s="23">
        <v>60</v>
      </c>
      <c r="G15675" s="23">
        <v>0</v>
      </c>
      <c r="H15675" s="25">
        <v>0</v>
      </c>
    </row>
    <row r="15676" spans="1:8">
      <c r="A15676" s="23">
        <v>15673</v>
      </c>
      <c r="B15676" s="23">
        <v>2500</v>
      </c>
      <c r="C15676" s="23">
        <v>0.5</v>
      </c>
      <c r="D15676" s="23">
        <v>10</v>
      </c>
      <c r="E15676" s="23">
        <v>1</v>
      </c>
      <c r="F15676" s="23">
        <v>60</v>
      </c>
      <c r="G15676" s="23">
        <v>5</v>
      </c>
      <c r="H15676" s="25">
        <v>0</v>
      </c>
    </row>
    <row r="15677" spans="1:8">
      <c r="A15677" s="23">
        <v>15674</v>
      </c>
      <c r="B15677" s="23">
        <v>2500</v>
      </c>
      <c r="C15677" s="23">
        <v>0.5</v>
      </c>
      <c r="D15677" s="23">
        <v>10</v>
      </c>
      <c r="E15677" s="23">
        <v>1</v>
      </c>
      <c r="F15677" s="23">
        <v>60</v>
      </c>
      <c r="G15677" s="23">
        <v>10</v>
      </c>
      <c r="H15677" s="25">
        <v>0</v>
      </c>
    </row>
    <row r="15678" spans="1:8">
      <c r="A15678" s="23">
        <v>15675</v>
      </c>
      <c r="B15678" s="23">
        <v>2500</v>
      </c>
      <c r="C15678" s="23">
        <v>0.5</v>
      </c>
      <c r="D15678" s="23">
        <v>10</v>
      </c>
      <c r="E15678" s="23">
        <v>1</v>
      </c>
      <c r="F15678" s="23">
        <v>60</v>
      </c>
      <c r="G15678" s="23">
        <v>40</v>
      </c>
      <c r="H15678" s="25">
        <v>0</v>
      </c>
    </row>
    <row r="15679" spans="1:8">
      <c r="A15679" s="23">
        <v>15676</v>
      </c>
      <c r="B15679" s="23">
        <v>2500</v>
      </c>
      <c r="C15679" s="23">
        <v>0.5</v>
      </c>
      <c r="D15679" s="23">
        <v>10</v>
      </c>
      <c r="E15679" s="23">
        <v>1</v>
      </c>
      <c r="F15679" s="23">
        <v>60</v>
      </c>
      <c r="G15679" s="23">
        <v>70</v>
      </c>
      <c r="H15679" s="25">
        <v>0</v>
      </c>
    </row>
    <row r="15680" spans="1:8">
      <c r="A15680" s="23">
        <v>15677</v>
      </c>
      <c r="B15680" s="23">
        <v>2500</v>
      </c>
      <c r="C15680" s="23">
        <v>0.5</v>
      </c>
      <c r="D15680" s="23">
        <v>10</v>
      </c>
      <c r="E15680" s="23">
        <v>1</v>
      </c>
      <c r="F15680" s="23">
        <v>60</v>
      </c>
      <c r="G15680" s="23">
        <v>100</v>
      </c>
      <c r="H15680" s="25">
        <v>0</v>
      </c>
    </row>
    <row r="15681" spans="1:8">
      <c r="A15681" s="23">
        <v>15678</v>
      </c>
      <c r="B15681" s="23">
        <v>2500</v>
      </c>
      <c r="C15681" s="23">
        <v>0.5</v>
      </c>
      <c r="D15681" s="23">
        <v>10</v>
      </c>
      <c r="E15681" s="23">
        <v>5</v>
      </c>
      <c r="F15681" s="23">
        <v>0</v>
      </c>
      <c r="G15681" s="23">
        <v>0</v>
      </c>
      <c r="H15681" s="25">
        <v>1.8945744040000001</v>
      </c>
    </row>
    <row r="15682" spans="1:8">
      <c r="A15682" s="23">
        <v>15679</v>
      </c>
      <c r="B15682" s="23">
        <v>2500</v>
      </c>
      <c r="C15682" s="23">
        <v>0.5</v>
      </c>
      <c r="D15682" s="23">
        <v>10</v>
      </c>
      <c r="E15682" s="23">
        <v>5</v>
      </c>
      <c r="F15682" s="23">
        <v>0</v>
      </c>
      <c r="G15682" s="23">
        <v>5</v>
      </c>
      <c r="H15682" s="25">
        <v>0</v>
      </c>
    </row>
    <row r="15683" spans="1:8">
      <c r="A15683" s="23">
        <v>15680</v>
      </c>
      <c r="B15683" s="23">
        <v>2500</v>
      </c>
      <c r="C15683" s="23">
        <v>0.5</v>
      </c>
      <c r="D15683" s="23">
        <v>10</v>
      </c>
      <c r="E15683" s="23">
        <v>5</v>
      </c>
      <c r="F15683" s="23">
        <v>0</v>
      </c>
      <c r="G15683" s="23">
        <v>10</v>
      </c>
      <c r="H15683" s="25">
        <v>0</v>
      </c>
    </row>
    <row r="15684" spans="1:8">
      <c r="A15684" s="23">
        <v>15681</v>
      </c>
      <c r="B15684" s="23">
        <v>2500</v>
      </c>
      <c r="C15684" s="23">
        <v>0.5</v>
      </c>
      <c r="D15684" s="23">
        <v>10</v>
      </c>
      <c r="E15684" s="23">
        <v>5</v>
      </c>
      <c r="F15684" s="23">
        <v>0</v>
      </c>
      <c r="G15684" s="23">
        <v>40</v>
      </c>
      <c r="H15684" s="25">
        <v>0</v>
      </c>
    </row>
    <row r="15685" spans="1:8">
      <c r="A15685" s="23">
        <v>15682</v>
      </c>
      <c r="B15685" s="23">
        <v>2500</v>
      </c>
      <c r="C15685" s="23">
        <v>0.5</v>
      </c>
      <c r="D15685" s="23">
        <v>10</v>
      </c>
      <c r="E15685" s="23">
        <v>5</v>
      </c>
      <c r="F15685" s="23">
        <v>0</v>
      </c>
      <c r="G15685" s="23">
        <v>70</v>
      </c>
      <c r="H15685" s="25">
        <v>0</v>
      </c>
    </row>
    <row r="15686" spans="1:8">
      <c r="A15686" s="23">
        <v>15683</v>
      </c>
      <c r="B15686" s="23">
        <v>2500</v>
      </c>
      <c r="C15686" s="23">
        <v>0.5</v>
      </c>
      <c r="D15686" s="23">
        <v>10</v>
      </c>
      <c r="E15686" s="23">
        <v>5</v>
      </c>
      <c r="F15686" s="23">
        <v>0</v>
      </c>
      <c r="G15686" s="23">
        <v>100</v>
      </c>
      <c r="H15686" s="25">
        <v>0</v>
      </c>
    </row>
    <row r="15687" spans="1:8">
      <c r="A15687" s="23">
        <v>15684</v>
      </c>
      <c r="B15687" s="23">
        <v>2500</v>
      </c>
      <c r="C15687" s="23">
        <v>0.5</v>
      </c>
      <c r="D15687" s="23">
        <v>10</v>
      </c>
      <c r="E15687" s="23">
        <v>5</v>
      </c>
      <c r="F15687" s="23">
        <v>30</v>
      </c>
      <c r="G15687" s="23">
        <v>0</v>
      </c>
      <c r="H15687" s="25">
        <v>1.8917280439999999</v>
      </c>
    </row>
    <row r="15688" spans="1:8">
      <c r="A15688" s="23">
        <v>15685</v>
      </c>
      <c r="B15688" s="23">
        <v>2500</v>
      </c>
      <c r="C15688" s="23">
        <v>0.5</v>
      </c>
      <c r="D15688" s="23">
        <v>10</v>
      </c>
      <c r="E15688" s="23">
        <v>5</v>
      </c>
      <c r="F15688" s="23">
        <v>30</v>
      </c>
      <c r="G15688" s="23">
        <v>5</v>
      </c>
      <c r="H15688" s="25">
        <v>0</v>
      </c>
    </row>
    <row r="15689" spans="1:8">
      <c r="A15689" s="23">
        <v>15686</v>
      </c>
      <c r="B15689" s="23">
        <v>2500</v>
      </c>
      <c r="C15689" s="23">
        <v>0.5</v>
      </c>
      <c r="D15689" s="23">
        <v>10</v>
      </c>
      <c r="E15689" s="23">
        <v>5</v>
      </c>
      <c r="F15689" s="23">
        <v>30</v>
      </c>
      <c r="G15689" s="23">
        <v>10</v>
      </c>
      <c r="H15689" s="25">
        <v>0</v>
      </c>
    </row>
    <row r="15690" spans="1:8">
      <c r="A15690" s="23">
        <v>15687</v>
      </c>
      <c r="B15690" s="23">
        <v>2500</v>
      </c>
      <c r="C15690" s="23">
        <v>0.5</v>
      </c>
      <c r="D15690" s="23">
        <v>10</v>
      </c>
      <c r="E15690" s="23">
        <v>5</v>
      </c>
      <c r="F15690" s="23">
        <v>30</v>
      </c>
      <c r="G15690" s="23">
        <v>40</v>
      </c>
      <c r="H15690" s="25">
        <v>0</v>
      </c>
    </row>
    <row r="15691" spans="1:8">
      <c r="A15691" s="23">
        <v>15688</v>
      </c>
      <c r="B15691" s="23">
        <v>2500</v>
      </c>
      <c r="C15691" s="23">
        <v>0.5</v>
      </c>
      <c r="D15691" s="23">
        <v>10</v>
      </c>
      <c r="E15691" s="23">
        <v>5</v>
      </c>
      <c r="F15691" s="23">
        <v>30</v>
      </c>
      <c r="G15691" s="23">
        <v>70</v>
      </c>
      <c r="H15691" s="25">
        <v>0</v>
      </c>
    </row>
    <row r="15692" spans="1:8">
      <c r="A15692" s="23">
        <v>15689</v>
      </c>
      <c r="B15692" s="23">
        <v>2500</v>
      </c>
      <c r="C15692" s="23">
        <v>0.5</v>
      </c>
      <c r="D15692" s="23">
        <v>10</v>
      </c>
      <c r="E15692" s="23">
        <v>5</v>
      </c>
      <c r="F15692" s="23">
        <v>30</v>
      </c>
      <c r="G15692" s="23">
        <v>100</v>
      </c>
      <c r="H15692" s="25">
        <v>0</v>
      </c>
    </row>
    <row r="15693" spans="1:8">
      <c r="A15693" s="23">
        <v>15690</v>
      </c>
      <c r="B15693" s="23">
        <v>2500</v>
      </c>
      <c r="C15693" s="23">
        <v>0.5</v>
      </c>
      <c r="D15693" s="23">
        <v>10</v>
      </c>
      <c r="E15693" s="23">
        <v>5</v>
      </c>
      <c r="F15693" s="23">
        <v>60</v>
      </c>
      <c r="G15693" s="23">
        <v>0</v>
      </c>
      <c r="H15693" s="25">
        <v>1.877134085</v>
      </c>
    </row>
    <row r="15694" spans="1:8">
      <c r="A15694" s="23">
        <v>15691</v>
      </c>
      <c r="B15694" s="23">
        <v>2500</v>
      </c>
      <c r="C15694" s="23">
        <v>0.5</v>
      </c>
      <c r="D15694" s="23">
        <v>10</v>
      </c>
      <c r="E15694" s="23">
        <v>5</v>
      </c>
      <c r="F15694" s="23">
        <v>60</v>
      </c>
      <c r="G15694" s="23">
        <v>5</v>
      </c>
      <c r="H15694" s="25">
        <v>0</v>
      </c>
    </row>
    <row r="15695" spans="1:8">
      <c r="A15695" s="23">
        <v>15692</v>
      </c>
      <c r="B15695" s="23">
        <v>2500</v>
      </c>
      <c r="C15695" s="23">
        <v>0.5</v>
      </c>
      <c r="D15695" s="23">
        <v>10</v>
      </c>
      <c r="E15695" s="23">
        <v>5</v>
      </c>
      <c r="F15695" s="23">
        <v>60</v>
      </c>
      <c r="G15695" s="23">
        <v>10</v>
      </c>
      <c r="H15695" s="25">
        <v>0</v>
      </c>
    </row>
    <row r="15696" spans="1:8">
      <c r="A15696" s="23">
        <v>15693</v>
      </c>
      <c r="B15696" s="23">
        <v>2500</v>
      </c>
      <c r="C15696" s="23">
        <v>0.5</v>
      </c>
      <c r="D15696" s="23">
        <v>10</v>
      </c>
      <c r="E15696" s="23">
        <v>5</v>
      </c>
      <c r="F15696" s="23">
        <v>60</v>
      </c>
      <c r="G15696" s="23">
        <v>40</v>
      </c>
      <c r="H15696" s="25">
        <v>0</v>
      </c>
    </row>
    <row r="15697" spans="1:8">
      <c r="A15697" s="23">
        <v>15694</v>
      </c>
      <c r="B15697" s="23">
        <v>2500</v>
      </c>
      <c r="C15697" s="23">
        <v>0.5</v>
      </c>
      <c r="D15697" s="23">
        <v>10</v>
      </c>
      <c r="E15697" s="23">
        <v>5</v>
      </c>
      <c r="F15697" s="23">
        <v>60</v>
      </c>
      <c r="G15697" s="23">
        <v>70</v>
      </c>
      <c r="H15697" s="25">
        <v>0</v>
      </c>
    </row>
    <row r="15698" spans="1:8">
      <c r="A15698" s="23">
        <v>15695</v>
      </c>
      <c r="B15698" s="23">
        <v>2500</v>
      </c>
      <c r="C15698" s="23">
        <v>0.5</v>
      </c>
      <c r="D15698" s="23">
        <v>10</v>
      </c>
      <c r="E15698" s="23">
        <v>5</v>
      </c>
      <c r="F15698" s="23">
        <v>60</v>
      </c>
      <c r="G15698" s="23">
        <v>100</v>
      </c>
      <c r="H15698" s="25">
        <v>0</v>
      </c>
    </row>
    <row r="15699" spans="1:8">
      <c r="A15699" s="23">
        <v>15696</v>
      </c>
      <c r="B15699" s="23">
        <v>2500</v>
      </c>
      <c r="C15699" s="23">
        <v>0.5</v>
      </c>
      <c r="D15699" s="23">
        <v>10</v>
      </c>
      <c r="E15699" s="23">
        <v>10</v>
      </c>
      <c r="F15699" s="23">
        <v>0</v>
      </c>
      <c r="G15699" s="23">
        <v>0</v>
      </c>
      <c r="H15699" s="25">
        <v>3.6983613970000002</v>
      </c>
    </row>
    <row r="15700" spans="1:8">
      <c r="A15700" s="23">
        <v>15697</v>
      </c>
      <c r="B15700" s="23">
        <v>2500</v>
      </c>
      <c r="C15700" s="23">
        <v>0.5</v>
      </c>
      <c r="D15700" s="23">
        <v>10</v>
      </c>
      <c r="E15700" s="23">
        <v>10</v>
      </c>
      <c r="F15700" s="23">
        <v>0</v>
      </c>
      <c r="G15700" s="23">
        <v>5</v>
      </c>
      <c r="H15700" s="25">
        <v>0</v>
      </c>
    </row>
    <row r="15701" spans="1:8">
      <c r="A15701" s="23">
        <v>15698</v>
      </c>
      <c r="B15701" s="23">
        <v>2500</v>
      </c>
      <c r="C15701" s="23">
        <v>0.5</v>
      </c>
      <c r="D15701" s="23">
        <v>10</v>
      </c>
      <c r="E15701" s="23">
        <v>10</v>
      </c>
      <c r="F15701" s="23">
        <v>0</v>
      </c>
      <c r="G15701" s="23">
        <v>10</v>
      </c>
      <c r="H15701" s="25">
        <v>0</v>
      </c>
    </row>
    <row r="15702" spans="1:8">
      <c r="A15702" s="23">
        <v>15699</v>
      </c>
      <c r="B15702" s="23">
        <v>2500</v>
      </c>
      <c r="C15702" s="23">
        <v>0.5</v>
      </c>
      <c r="D15702" s="23">
        <v>10</v>
      </c>
      <c r="E15702" s="23">
        <v>10</v>
      </c>
      <c r="F15702" s="23">
        <v>0</v>
      </c>
      <c r="G15702" s="23">
        <v>40</v>
      </c>
      <c r="H15702" s="25">
        <v>0</v>
      </c>
    </row>
    <row r="15703" spans="1:8">
      <c r="A15703" s="23">
        <v>15700</v>
      </c>
      <c r="B15703" s="23">
        <v>2500</v>
      </c>
      <c r="C15703" s="23">
        <v>0.5</v>
      </c>
      <c r="D15703" s="23">
        <v>10</v>
      </c>
      <c r="E15703" s="23">
        <v>10</v>
      </c>
      <c r="F15703" s="23">
        <v>0</v>
      </c>
      <c r="G15703" s="23">
        <v>70</v>
      </c>
      <c r="H15703" s="25">
        <v>0</v>
      </c>
    </row>
    <row r="15704" spans="1:8">
      <c r="A15704" s="23">
        <v>15701</v>
      </c>
      <c r="B15704" s="23">
        <v>2500</v>
      </c>
      <c r="C15704" s="23">
        <v>0.5</v>
      </c>
      <c r="D15704" s="23">
        <v>10</v>
      </c>
      <c r="E15704" s="23">
        <v>10</v>
      </c>
      <c r="F15704" s="23">
        <v>0</v>
      </c>
      <c r="G15704" s="23">
        <v>100</v>
      </c>
      <c r="H15704" s="25">
        <v>0</v>
      </c>
    </row>
    <row r="15705" spans="1:8">
      <c r="A15705" s="23">
        <v>15702</v>
      </c>
      <c r="B15705" s="23">
        <v>2500</v>
      </c>
      <c r="C15705" s="23">
        <v>0.5</v>
      </c>
      <c r="D15705" s="23">
        <v>10</v>
      </c>
      <c r="E15705" s="23">
        <v>10</v>
      </c>
      <c r="F15705" s="23">
        <v>30</v>
      </c>
      <c r="G15705" s="23">
        <v>0</v>
      </c>
      <c r="H15705" s="25">
        <v>3.6799514289999999</v>
      </c>
    </row>
    <row r="15706" spans="1:8">
      <c r="A15706" s="23">
        <v>15703</v>
      </c>
      <c r="B15706" s="23">
        <v>2500</v>
      </c>
      <c r="C15706" s="23">
        <v>0.5</v>
      </c>
      <c r="D15706" s="23">
        <v>10</v>
      </c>
      <c r="E15706" s="23">
        <v>10</v>
      </c>
      <c r="F15706" s="23">
        <v>30</v>
      </c>
      <c r="G15706" s="23">
        <v>5</v>
      </c>
      <c r="H15706" s="25">
        <v>0</v>
      </c>
    </row>
    <row r="15707" spans="1:8">
      <c r="A15707" s="23">
        <v>15704</v>
      </c>
      <c r="B15707" s="23">
        <v>2500</v>
      </c>
      <c r="C15707" s="23">
        <v>0.5</v>
      </c>
      <c r="D15707" s="23">
        <v>10</v>
      </c>
      <c r="E15707" s="23">
        <v>10</v>
      </c>
      <c r="F15707" s="23">
        <v>30</v>
      </c>
      <c r="G15707" s="23">
        <v>10</v>
      </c>
      <c r="H15707" s="25">
        <v>0</v>
      </c>
    </row>
    <row r="15708" spans="1:8">
      <c r="A15708" s="23">
        <v>15705</v>
      </c>
      <c r="B15708" s="23">
        <v>2500</v>
      </c>
      <c r="C15708" s="23">
        <v>0.5</v>
      </c>
      <c r="D15708" s="23">
        <v>10</v>
      </c>
      <c r="E15708" s="23">
        <v>10</v>
      </c>
      <c r="F15708" s="23">
        <v>30</v>
      </c>
      <c r="G15708" s="23">
        <v>40</v>
      </c>
      <c r="H15708" s="25">
        <v>0</v>
      </c>
    </row>
    <row r="15709" spans="1:8">
      <c r="A15709" s="23">
        <v>15706</v>
      </c>
      <c r="B15709" s="23">
        <v>2500</v>
      </c>
      <c r="C15709" s="23">
        <v>0.5</v>
      </c>
      <c r="D15709" s="23">
        <v>10</v>
      </c>
      <c r="E15709" s="23">
        <v>10</v>
      </c>
      <c r="F15709" s="23">
        <v>30</v>
      </c>
      <c r="G15709" s="23">
        <v>70</v>
      </c>
      <c r="H15709" s="25">
        <v>0</v>
      </c>
    </row>
    <row r="15710" spans="1:8">
      <c r="A15710" s="23">
        <v>15707</v>
      </c>
      <c r="B15710" s="23">
        <v>2500</v>
      </c>
      <c r="C15710" s="23">
        <v>0.5</v>
      </c>
      <c r="D15710" s="23">
        <v>10</v>
      </c>
      <c r="E15710" s="23">
        <v>10</v>
      </c>
      <c r="F15710" s="23">
        <v>30</v>
      </c>
      <c r="G15710" s="23">
        <v>100</v>
      </c>
      <c r="H15710" s="25">
        <v>0</v>
      </c>
    </row>
    <row r="15711" spans="1:8">
      <c r="A15711" s="23">
        <v>15708</v>
      </c>
      <c r="B15711" s="23">
        <v>2500</v>
      </c>
      <c r="C15711" s="23">
        <v>0.5</v>
      </c>
      <c r="D15711" s="23">
        <v>10</v>
      </c>
      <c r="E15711" s="23">
        <v>10</v>
      </c>
      <c r="F15711" s="23">
        <v>60</v>
      </c>
      <c r="G15711" s="23">
        <v>0</v>
      </c>
      <c r="H15711" s="25">
        <v>3.5889894959999999</v>
      </c>
    </row>
    <row r="15712" spans="1:8">
      <c r="A15712" s="23">
        <v>15709</v>
      </c>
      <c r="B15712" s="23">
        <v>2500</v>
      </c>
      <c r="C15712" s="23">
        <v>0.5</v>
      </c>
      <c r="D15712" s="23">
        <v>10</v>
      </c>
      <c r="E15712" s="23">
        <v>10</v>
      </c>
      <c r="F15712" s="23">
        <v>60</v>
      </c>
      <c r="G15712" s="23">
        <v>5</v>
      </c>
      <c r="H15712" s="25">
        <v>0</v>
      </c>
    </row>
    <row r="15713" spans="1:8">
      <c r="A15713" s="23">
        <v>15710</v>
      </c>
      <c r="B15713" s="23">
        <v>2500</v>
      </c>
      <c r="C15713" s="23">
        <v>0.5</v>
      </c>
      <c r="D15713" s="23">
        <v>10</v>
      </c>
      <c r="E15713" s="23">
        <v>10</v>
      </c>
      <c r="F15713" s="23">
        <v>60</v>
      </c>
      <c r="G15713" s="23">
        <v>10</v>
      </c>
      <c r="H15713" s="25">
        <v>0</v>
      </c>
    </row>
    <row r="15714" spans="1:8">
      <c r="A15714" s="23">
        <v>15711</v>
      </c>
      <c r="B15714" s="23">
        <v>2500</v>
      </c>
      <c r="C15714" s="23">
        <v>0.5</v>
      </c>
      <c r="D15714" s="23">
        <v>10</v>
      </c>
      <c r="E15714" s="23">
        <v>10</v>
      </c>
      <c r="F15714" s="23">
        <v>60</v>
      </c>
      <c r="G15714" s="23">
        <v>40</v>
      </c>
      <c r="H15714" s="25">
        <v>0</v>
      </c>
    </row>
    <row r="15715" spans="1:8">
      <c r="A15715" s="23">
        <v>15712</v>
      </c>
      <c r="B15715" s="23">
        <v>2500</v>
      </c>
      <c r="C15715" s="23">
        <v>0.5</v>
      </c>
      <c r="D15715" s="23">
        <v>10</v>
      </c>
      <c r="E15715" s="23">
        <v>10</v>
      </c>
      <c r="F15715" s="23">
        <v>60</v>
      </c>
      <c r="G15715" s="23">
        <v>70</v>
      </c>
      <c r="H15715" s="25">
        <v>0</v>
      </c>
    </row>
    <row r="15716" spans="1:8">
      <c r="A15716" s="23">
        <v>15713</v>
      </c>
      <c r="B15716" s="23">
        <v>2500</v>
      </c>
      <c r="C15716" s="23">
        <v>0.5</v>
      </c>
      <c r="D15716" s="23">
        <v>10</v>
      </c>
      <c r="E15716" s="23">
        <v>10</v>
      </c>
      <c r="F15716" s="23">
        <v>60</v>
      </c>
      <c r="G15716" s="23">
        <v>100</v>
      </c>
      <c r="H15716" s="25">
        <v>0</v>
      </c>
    </row>
    <row r="15717" spans="1:8">
      <c r="A15717" s="23">
        <v>15714</v>
      </c>
      <c r="B15717" s="23">
        <v>2500</v>
      </c>
      <c r="C15717" s="23">
        <v>0.5</v>
      </c>
      <c r="D15717" s="23">
        <v>10</v>
      </c>
      <c r="E15717" s="23">
        <v>20</v>
      </c>
      <c r="F15717" s="23">
        <v>0</v>
      </c>
      <c r="G15717" s="23">
        <v>0</v>
      </c>
      <c r="H15717" s="25">
        <v>6.8086690900000004</v>
      </c>
    </row>
    <row r="15718" spans="1:8">
      <c r="A15718" s="23">
        <v>15715</v>
      </c>
      <c r="B15718" s="23">
        <v>2500</v>
      </c>
      <c r="C15718" s="23">
        <v>0.5</v>
      </c>
      <c r="D15718" s="23">
        <v>10</v>
      </c>
      <c r="E15718" s="23">
        <v>20</v>
      </c>
      <c r="F15718" s="23">
        <v>0</v>
      </c>
      <c r="G15718" s="23">
        <v>5</v>
      </c>
      <c r="H15718" s="25">
        <v>4.9887795449999999</v>
      </c>
    </row>
    <row r="15719" spans="1:8">
      <c r="A15719" s="23">
        <v>15716</v>
      </c>
      <c r="B15719" s="23">
        <v>2500</v>
      </c>
      <c r="C15719" s="23">
        <v>0.5</v>
      </c>
      <c r="D15719" s="23">
        <v>10</v>
      </c>
      <c r="E15719" s="23">
        <v>20</v>
      </c>
      <c r="F15719" s="23">
        <v>0</v>
      </c>
      <c r="G15719" s="23">
        <v>10</v>
      </c>
      <c r="H15719" s="25">
        <v>4.8231601719999997</v>
      </c>
    </row>
    <row r="15720" spans="1:8">
      <c r="A15720" s="23">
        <v>15717</v>
      </c>
      <c r="B15720" s="23">
        <v>2500</v>
      </c>
      <c r="C15720" s="23">
        <v>0.5</v>
      </c>
      <c r="D15720" s="23">
        <v>10</v>
      </c>
      <c r="E15720" s="23">
        <v>20</v>
      </c>
      <c r="F15720" s="23">
        <v>0</v>
      </c>
      <c r="G15720" s="23">
        <v>40</v>
      </c>
      <c r="H15720" s="25">
        <v>4.5427427290000004</v>
      </c>
    </row>
    <row r="15721" spans="1:8">
      <c r="A15721" s="23">
        <v>15718</v>
      </c>
      <c r="B15721" s="23">
        <v>2500</v>
      </c>
      <c r="C15721" s="23">
        <v>0.5</v>
      </c>
      <c r="D15721" s="23">
        <v>10</v>
      </c>
      <c r="E15721" s="23">
        <v>20</v>
      </c>
      <c r="F15721" s="23">
        <v>0</v>
      </c>
      <c r="G15721" s="23">
        <v>70</v>
      </c>
      <c r="H15721" s="25">
        <v>4.2977118489999997</v>
      </c>
    </row>
    <row r="15722" spans="1:8">
      <c r="A15722" s="23">
        <v>15719</v>
      </c>
      <c r="B15722" s="23">
        <v>2500</v>
      </c>
      <c r="C15722" s="23">
        <v>0.5</v>
      </c>
      <c r="D15722" s="23">
        <v>10</v>
      </c>
      <c r="E15722" s="23">
        <v>20</v>
      </c>
      <c r="F15722" s="23">
        <v>0</v>
      </c>
      <c r="G15722" s="23">
        <v>100</v>
      </c>
      <c r="H15722" s="25">
        <v>4.1269388200000003</v>
      </c>
    </row>
    <row r="15723" spans="1:8">
      <c r="A15723" s="23">
        <v>15720</v>
      </c>
      <c r="B15723" s="23">
        <v>2500</v>
      </c>
      <c r="C15723" s="23">
        <v>0.5</v>
      </c>
      <c r="D15723" s="23">
        <v>10</v>
      </c>
      <c r="E15723" s="23">
        <v>20</v>
      </c>
      <c r="F15723" s="23">
        <v>30</v>
      </c>
      <c r="G15723" s="23">
        <v>0</v>
      </c>
      <c r="H15723" s="25">
        <v>6.709149837</v>
      </c>
    </row>
    <row r="15724" spans="1:8">
      <c r="A15724" s="23">
        <v>15721</v>
      </c>
      <c r="B15724" s="23">
        <v>2500</v>
      </c>
      <c r="C15724" s="23">
        <v>0.5</v>
      </c>
      <c r="D15724" s="23">
        <v>10</v>
      </c>
      <c r="E15724" s="23">
        <v>20</v>
      </c>
      <c r="F15724" s="23">
        <v>30</v>
      </c>
      <c r="G15724" s="23">
        <v>5</v>
      </c>
      <c r="H15724" s="25">
        <v>4.7728977199999996</v>
      </c>
    </row>
    <row r="15725" spans="1:8">
      <c r="A15725" s="23">
        <v>15722</v>
      </c>
      <c r="B15725" s="23">
        <v>2500</v>
      </c>
      <c r="C15725" s="23">
        <v>0.5</v>
      </c>
      <c r="D15725" s="23">
        <v>10</v>
      </c>
      <c r="E15725" s="23">
        <v>20</v>
      </c>
      <c r="F15725" s="23">
        <v>30</v>
      </c>
      <c r="G15725" s="23">
        <v>10</v>
      </c>
      <c r="H15725" s="25">
        <v>4.6024513239999996</v>
      </c>
    </row>
    <row r="15726" spans="1:8">
      <c r="A15726" s="23">
        <v>15723</v>
      </c>
      <c r="B15726" s="23">
        <v>2500</v>
      </c>
      <c r="C15726" s="23">
        <v>0.5</v>
      </c>
      <c r="D15726" s="23">
        <v>10</v>
      </c>
      <c r="E15726" s="23">
        <v>20</v>
      </c>
      <c r="F15726" s="23">
        <v>30</v>
      </c>
      <c r="G15726" s="23">
        <v>40</v>
      </c>
      <c r="H15726" s="25">
        <v>4.1292362210000002</v>
      </c>
    </row>
    <row r="15727" spans="1:8">
      <c r="A15727" s="23">
        <v>15724</v>
      </c>
      <c r="B15727" s="23">
        <v>2500</v>
      </c>
      <c r="C15727" s="23">
        <v>0.5</v>
      </c>
      <c r="D15727" s="23">
        <v>10</v>
      </c>
      <c r="E15727" s="23">
        <v>20</v>
      </c>
      <c r="F15727" s="23">
        <v>30</v>
      </c>
      <c r="G15727" s="23">
        <v>70</v>
      </c>
      <c r="H15727" s="25">
        <v>0</v>
      </c>
    </row>
    <row r="15728" spans="1:8">
      <c r="A15728" s="23">
        <v>15725</v>
      </c>
      <c r="B15728" s="23">
        <v>2500</v>
      </c>
      <c r="C15728" s="23">
        <v>0.5</v>
      </c>
      <c r="D15728" s="23">
        <v>10</v>
      </c>
      <c r="E15728" s="23">
        <v>20</v>
      </c>
      <c r="F15728" s="23">
        <v>30</v>
      </c>
      <c r="G15728" s="23">
        <v>100</v>
      </c>
      <c r="H15728" s="25">
        <v>0</v>
      </c>
    </row>
    <row r="15729" spans="1:8">
      <c r="A15729" s="23">
        <v>15726</v>
      </c>
      <c r="B15729" s="23">
        <v>2500</v>
      </c>
      <c r="C15729" s="23">
        <v>0.5</v>
      </c>
      <c r="D15729" s="23">
        <v>10</v>
      </c>
      <c r="E15729" s="23">
        <v>20</v>
      </c>
      <c r="F15729" s="23">
        <v>60</v>
      </c>
      <c r="G15729" s="23">
        <v>0</v>
      </c>
      <c r="H15729" s="25">
        <v>6.2404832839999997</v>
      </c>
    </row>
    <row r="15730" spans="1:8">
      <c r="A15730" s="23">
        <v>15727</v>
      </c>
      <c r="B15730" s="23">
        <v>2500</v>
      </c>
      <c r="C15730" s="23">
        <v>0.5</v>
      </c>
      <c r="D15730" s="23">
        <v>10</v>
      </c>
      <c r="E15730" s="23">
        <v>20</v>
      </c>
      <c r="F15730" s="23">
        <v>60</v>
      </c>
      <c r="G15730" s="23">
        <v>5</v>
      </c>
      <c r="H15730" s="25">
        <v>0</v>
      </c>
    </row>
    <row r="15731" spans="1:8">
      <c r="A15731" s="23">
        <v>15728</v>
      </c>
      <c r="B15731" s="23">
        <v>2500</v>
      </c>
      <c r="C15731" s="23">
        <v>0.5</v>
      </c>
      <c r="D15731" s="23">
        <v>10</v>
      </c>
      <c r="E15731" s="23">
        <v>20</v>
      </c>
      <c r="F15731" s="23">
        <v>60</v>
      </c>
      <c r="G15731" s="23">
        <v>10</v>
      </c>
      <c r="H15731" s="25">
        <v>0</v>
      </c>
    </row>
    <row r="15732" spans="1:8">
      <c r="A15732" s="23">
        <v>15729</v>
      </c>
      <c r="B15732" s="23">
        <v>2500</v>
      </c>
      <c r="C15732" s="23">
        <v>0.5</v>
      </c>
      <c r="D15732" s="23">
        <v>10</v>
      </c>
      <c r="E15732" s="23">
        <v>20</v>
      </c>
      <c r="F15732" s="23">
        <v>60</v>
      </c>
      <c r="G15732" s="23">
        <v>40</v>
      </c>
      <c r="H15732" s="25">
        <v>0</v>
      </c>
    </row>
    <row r="15733" spans="1:8">
      <c r="A15733" s="23">
        <v>15730</v>
      </c>
      <c r="B15733" s="23">
        <v>2500</v>
      </c>
      <c r="C15733" s="23">
        <v>0.5</v>
      </c>
      <c r="D15733" s="23">
        <v>10</v>
      </c>
      <c r="E15733" s="23">
        <v>20</v>
      </c>
      <c r="F15733" s="23">
        <v>60</v>
      </c>
      <c r="G15733" s="23">
        <v>70</v>
      </c>
      <c r="H15733" s="25">
        <v>0</v>
      </c>
    </row>
    <row r="15734" spans="1:8">
      <c r="A15734" s="23">
        <v>15731</v>
      </c>
      <c r="B15734" s="23">
        <v>2500</v>
      </c>
      <c r="C15734" s="23">
        <v>0.5</v>
      </c>
      <c r="D15734" s="23">
        <v>10</v>
      </c>
      <c r="E15734" s="23">
        <v>20</v>
      </c>
      <c r="F15734" s="23">
        <v>60</v>
      </c>
      <c r="G15734" s="23">
        <v>100</v>
      </c>
      <c r="H15734" s="25">
        <v>0</v>
      </c>
    </row>
    <row r="15735" spans="1:8">
      <c r="A15735" s="23">
        <v>15732</v>
      </c>
      <c r="B15735" s="23">
        <v>2500</v>
      </c>
      <c r="C15735" s="23">
        <v>0.5</v>
      </c>
      <c r="D15735" s="23">
        <v>10</v>
      </c>
      <c r="E15735" s="23">
        <v>50</v>
      </c>
      <c r="F15735" s="23">
        <v>0</v>
      </c>
      <c r="G15735" s="23">
        <v>0</v>
      </c>
      <c r="H15735" s="25">
        <v>12.2343359</v>
      </c>
    </row>
    <row r="15736" spans="1:8">
      <c r="A15736" s="23">
        <v>15733</v>
      </c>
      <c r="B15736" s="23">
        <v>2500</v>
      </c>
      <c r="C15736" s="23">
        <v>0.5</v>
      </c>
      <c r="D15736" s="23">
        <v>10</v>
      </c>
      <c r="E15736" s="23">
        <v>50</v>
      </c>
      <c r="F15736" s="23">
        <v>0</v>
      </c>
      <c r="G15736" s="23">
        <v>5</v>
      </c>
      <c r="H15736" s="25">
        <v>10.64521313</v>
      </c>
    </row>
    <row r="15737" spans="1:8">
      <c r="A15737" s="23">
        <v>15734</v>
      </c>
      <c r="B15737" s="23">
        <v>2500</v>
      </c>
      <c r="C15737" s="23">
        <v>0.5</v>
      </c>
      <c r="D15737" s="23">
        <v>10</v>
      </c>
      <c r="E15737" s="23">
        <v>50</v>
      </c>
      <c r="F15737" s="23">
        <v>0</v>
      </c>
      <c r="G15737" s="23">
        <v>10</v>
      </c>
      <c r="H15737" s="25">
        <v>10.11034203</v>
      </c>
    </row>
    <row r="15738" spans="1:8">
      <c r="A15738" s="23">
        <v>15735</v>
      </c>
      <c r="B15738" s="23">
        <v>2500</v>
      </c>
      <c r="C15738" s="23">
        <v>0.5</v>
      </c>
      <c r="D15738" s="23">
        <v>10</v>
      </c>
      <c r="E15738" s="23">
        <v>50</v>
      </c>
      <c r="F15738" s="23">
        <v>0</v>
      </c>
      <c r="G15738" s="23">
        <v>40</v>
      </c>
      <c r="H15738" s="25">
        <v>9.1312131880000003</v>
      </c>
    </row>
    <row r="15739" spans="1:8">
      <c r="A15739" s="23">
        <v>15736</v>
      </c>
      <c r="B15739" s="23">
        <v>2500</v>
      </c>
      <c r="C15739" s="23">
        <v>0.5</v>
      </c>
      <c r="D15739" s="23">
        <v>10</v>
      </c>
      <c r="E15739" s="23">
        <v>50</v>
      </c>
      <c r="F15739" s="23">
        <v>0</v>
      </c>
      <c r="G15739" s="23">
        <v>70</v>
      </c>
      <c r="H15739" s="25">
        <v>8.5728626250000008</v>
      </c>
    </row>
    <row r="15740" spans="1:8">
      <c r="A15740" s="23">
        <v>15737</v>
      </c>
      <c r="B15740" s="23">
        <v>2500</v>
      </c>
      <c r="C15740" s="23">
        <v>0.5</v>
      </c>
      <c r="D15740" s="23">
        <v>10</v>
      </c>
      <c r="E15740" s="23">
        <v>50</v>
      </c>
      <c r="F15740" s="23">
        <v>0</v>
      </c>
      <c r="G15740" s="23">
        <v>100</v>
      </c>
      <c r="H15740" s="25">
        <v>8.129937172</v>
      </c>
    </row>
    <row r="15741" spans="1:8">
      <c r="A15741" s="23">
        <v>15738</v>
      </c>
      <c r="B15741" s="23">
        <v>2500</v>
      </c>
      <c r="C15741" s="23">
        <v>0.5</v>
      </c>
      <c r="D15741" s="23">
        <v>10</v>
      </c>
      <c r="E15741" s="23">
        <v>50</v>
      </c>
      <c r="F15741" s="23">
        <v>30</v>
      </c>
      <c r="G15741" s="23">
        <v>0</v>
      </c>
      <c r="H15741" s="25">
        <v>11.78205204</v>
      </c>
    </row>
    <row r="15742" spans="1:8">
      <c r="A15742" s="23">
        <v>15739</v>
      </c>
      <c r="B15742" s="23">
        <v>2500</v>
      </c>
      <c r="C15742" s="23">
        <v>0.5</v>
      </c>
      <c r="D15742" s="23">
        <v>10</v>
      </c>
      <c r="E15742" s="23">
        <v>50</v>
      </c>
      <c r="F15742" s="23">
        <v>30</v>
      </c>
      <c r="G15742" s="23">
        <v>5</v>
      </c>
      <c r="H15742" s="25">
        <v>10.020236969999999</v>
      </c>
    </row>
    <row r="15743" spans="1:8">
      <c r="A15743" s="23">
        <v>15740</v>
      </c>
      <c r="B15743" s="23">
        <v>2500</v>
      </c>
      <c r="C15743" s="23">
        <v>0.5</v>
      </c>
      <c r="D15743" s="23">
        <v>10</v>
      </c>
      <c r="E15743" s="23">
        <v>50</v>
      </c>
      <c r="F15743" s="23">
        <v>30</v>
      </c>
      <c r="G15743" s="23">
        <v>10</v>
      </c>
      <c r="H15743" s="25">
        <v>9.4529743190000008</v>
      </c>
    </row>
    <row r="15744" spans="1:8">
      <c r="A15744" s="23">
        <v>15741</v>
      </c>
      <c r="B15744" s="23">
        <v>2500</v>
      </c>
      <c r="C15744" s="23">
        <v>0.5</v>
      </c>
      <c r="D15744" s="23">
        <v>10</v>
      </c>
      <c r="E15744" s="23">
        <v>50</v>
      </c>
      <c r="F15744" s="23">
        <v>30</v>
      </c>
      <c r="G15744" s="23">
        <v>40</v>
      </c>
      <c r="H15744" s="25">
        <v>8.5372381209999997</v>
      </c>
    </row>
    <row r="15745" spans="1:8">
      <c r="A15745" s="23">
        <v>15742</v>
      </c>
      <c r="B15745" s="23">
        <v>2500</v>
      </c>
      <c r="C15745" s="23">
        <v>0.5</v>
      </c>
      <c r="D15745" s="23">
        <v>10</v>
      </c>
      <c r="E15745" s="23">
        <v>50</v>
      </c>
      <c r="F15745" s="23">
        <v>30</v>
      </c>
      <c r="G15745" s="23">
        <v>70</v>
      </c>
      <c r="H15745" s="25">
        <v>8.0243644710000002</v>
      </c>
    </row>
    <row r="15746" spans="1:8">
      <c r="A15746" s="23">
        <v>15743</v>
      </c>
      <c r="B15746" s="23">
        <v>2500</v>
      </c>
      <c r="C15746" s="23">
        <v>0.5</v>
      </c>
      <c r="D15746" s="23">
        <v>10</v>
      </c>
      <c r="E15746" s="23">
        <v>50</v>
      </c>
      <c r="F15746" s="23">
        <v>30</v>
      </c>
      <c r="G15746" s="23">
        <v>100</v>
      </c>
      <c r="H15746" s="25">
        <v>7.631247997</v>
      </c>
    </row>
    <row r="15747" spans="1:8">
      <c r="A15747" s="23">
        <v>15744</v>
      </c>
      <c r="B15747" s="23">
        <v>2500</v>
      </c>
      <c r="C15747" s="23">
        <v>0.5</v>
      </c>
      <c r="D15747" s="23">
        <v>10</v>
      </c>
      <c r="E15747" s="23">
        <v>50</v>
      </c>
      <c r="F15747" s="23">
        <v>60</v>
      </c>
      <c r="G15747" s="23">
        <v>0</v>
      </c>
      <c r="H15747" s="25">
        <v>10.0289669</v>
      </c>
    </row>
    <row r="15748" spans="1:8">
      <c r="A15748" s="23">
        <v>15745</v>
      </c>
      <c r="B15748" s="23">
        <v>2500</v>
      </c>
      <c r="C15748" s="23">
        <v>0.5</v>
      </c>
      <c r="D15748" s="23">
        <v>10</v>
      </c>
      <c r="E15748" s="23">
        <v>50</v>
      </c>
      <c r="F15748" s="23">
        <v>60</v>
      </c>
      <c r="G15748" s="23">
        <v>5</v>
      </c>
      <c r="H15748" s="25">
        <v>7.763298035</v>
      </c>
    </row>
    <row r="15749" spans="1:8">
      <c r="A15749" s="23">
        <v>15746</v>
      </c>
      <c r="B15749" s="23">
        <v>2500</v>
      </c>
      <c r="C15749" s="23">
        <v>0.5</v>
      </c>
      <c r="D15749" s="23">
        <v>10</v>
      </c>
      <c r="E15749" s="23">
        <v>50</v>
      </c>
      <c r="F15749" s="23">
        <v>60</v>
      </c>
      <c r="G15749" s="23">
        <v>10</v>
      </c>
      <c r="H15749" s="25">
        <v>7.3395023349999997</v>
      </c>
    </row>
    <row r="15750" spans="1:8">
      <c r="A15750" s="23">
        <v>15747</v>
      </c>
      <c r="B15750" s="23">
        <v>2500</v>
      </c>
      <c r="C15750" s="23">
        <v>0.5</v>
      </c>
      <c r="D15750" s="23">
        <v>10</v>
      </c>
      <c r="E15750" s="23">
        <v>50</v>
      </c>
      <c r="F15750" s="23">
        <v>60</v>
      </c>
      <c r="G15750" s="23">
        <v>40</v>
      </c>
      <c r="H15750" s="25">
        <v>6.6349596980000003</v>
      </c>
    </row>
    <row r="15751" spans="1:8">
      <c r="A15751" s="23">
        <v>15748</v>
      </c>
      <c r="B15751" s="23">
        <v>2500</v>
      </c>
      <c r="C15751" s="23">
        <v>0.5</v>
      </c>
      <c r="D15751" s="23">
        <v>10</v>
      </c>
      <c r="E15751" s="23">
        <v>50</v>
      </c>
      <c r="F15751" s="23">
        <v>60</v>
      </c>
      <c r="G15751" s="23">
        <v>70</v>
      </c>
      <c r="H15751" s="25">
        <v>6.174045563</v>
      </c>
    </row>
    <row r="15752" spans="1:8">
      <c r="A15752" s="23">
        <v>15749</v>
      </c>
      <c r="B15752" s="23">
        <v>2500</v>
      </c>
      <c r="C15752" s="23">
        <v>0.5</v>
      </c>
      <c r="D15752" s="23">
        <v>10</v>
      </c>
      <c r="E15752" s="23">
        <v>50</v>
      </c>
      <c r="F15752" s="23">
        <v>60</v>
      </c>
      <c r="G15752" s="23">
        <v>100</v>
      </c>
      <c r="H15752" s="25">
        <v>5.7694740299999996</v>
      </c>
    </row>
    <row r="15753" spans="1:8">
      <c r="A15753" s="23">
        <v>15750</v>
      </c>
      <c r="B15753" s="23">
        <v>2500</v>
      </c>
      <c r="C15753" s="23">
        <v>0.5</v>
      </c>
      <c r="D15753" s="23">
        <v>50</v>
      </c>
      <c r="E15753" s="23">
        <v>1</v>
      </c>
      <c r="F15753" s="23">
        <v>0</v>
      </c>
      <c r="G15753" s="23">
        <v>0</v>
      </c>
      <c r="H15753" s="25">
        <v>1.7293272019999999</v>
      </c>
    </row>
    <row r="15754" spans="1:8">
      <c r="A15754" s="23">
        <v>15751</v>
      </c>
      <c r="B15754" s="23">
        <v>2500</v>
      </c>
      <c r="C15754" s="23">
        <v>0.5</v>
      </c>
      <c r="D15754" s="23">
        <v>50</v>
      </c>
      <c r="E15754" s="23">
        <v>1</v>
      </c>
      <c r="F15754" s="23">
        <v>0</v>
      </c>
      <c r="G15754" s="23">
        <v>5</v>
      </c>
      <c r="H15754" s="25">
        <v>0</v>
      </c>
    </row>
    <row r="15755" spans="1:8">
      <c r="A15755" s="23">
        <v>15752</v>
      </c>
      <c r="B15755" s="23">
        <v>2500</v>
      </c>
      <c r="C15755" s="23">
        <v>0.5</v>
      </c>
      <c r="D15755" s="23">
        <v>50</v>
      </c>
      <c r="E15755" s="23">
        <v>1</v>
      </c>
      <c r="F15755" s="23">
        <v>0</v>
      </c>
      <c r="G15755" s="23">
        <v>10</v>
      </c>
      <c r="H15755" s="25">
        <v>0</v>
      </c>
    </row>
    <row r="15756" spans="1:8">
      <c r="A15756" s="23">
        <v>15753</v>
      </c>
      <c r="B15756" s="23">
        <v>2500</v>
      </c>
      <c r="C15756" s="23">
        <v>0.5</v>
      </c>
      <c r="D15756" s="23">
        <v>50</v>
      </c>
      <c r="E15756" s="23">
        <v>1</v>
      </c>
      <c r="F15756" s="23">
        <v>0</v>
      </c>
      <c r="G15756" s="23">
        <v>40</v>
      </c>
      <c r="H15756" s="25">
        <v>0</v>
      </c>
    </row>
    <row r="15757" spans="1:8">
      <c r="A15757" s="23">
        <v>15754</v>
      </c>
      <c r="B15757" s="23">
        <v>2500</v>
      </c>
      <c r="C15757" s="23">
        <v>0.5</v>
      </c>
      <c r="D15757" s="23">
        <v>50</v>
      </c>
      <c r="E15757" s="23">
        <v>1</v>
      </c>
      <c r="F15757" s="23">
        <v>0</v>
      </c>
      <c r="G15757" s="23">
        <v>70</v>
      </c>
      <c r="H15757" s="25">
        <v>0</v>
      </c>
    </row>
    <row r="15758" spans="1:8">
      <c r="A15758" s="23">
        <v>15755</v>
      </c>
      <c r="B15758" s="23">
        <v>2500</v>
      </c>
      <c r="C15758" s="23">
        <v>0.5</v>
      </c>
      <c r="D15758" s="23">
        <v>50</v>
      </c>
      <c r="E15758" s="23">
        <v>1</v>
      </c>
      <c r="F15758" s="23">
        <v>0</v>
      </c>
      <c r="G15758" s="23">
        <v>100</v>
      </c>
      <c r="H15758" s="25">
        <v>0</v>
      </c>
    </row>
    <row r="15759" spans="1:8">
      <c r="A15759" s="23">
        <v>15756</v>
      </c>
      <c r="B15759" s="23">
        <v>2500</v>
      </c>
      <c r="C15759" s="23">
        <v>0.5</v>
      </c>
      <c r="D15759" s="23">
        <v>50</v>
      </c>
      <c r="E15759" s="23">
        <v>1</v>
      </c>
      <c r="F15759" s="23">
        <v>30</v>
      </c>
      <c r="G15759" s="23">
        <v>0</v>
      </c>
      <c r="H15759" s="25">
        <v>1.7274692060000001</v>
      </c>
    </row>
    <row r="15760" spans="1:8">
      <c r="A15760" s="23">
        <v>15757</v>
      </c>
      <c r="B15760" s="23">
        <v>2500</v>
      </c>
      <c r="C15760" s="23">
        <v>0.5</v>
      </c>
      <c r="D15760" s="23">
        <v>50</v>
      </c>
      <c r="E15760" s="23">
        <v>1</v>
      </c>
      <c r="F15760" s="23">
        <v>30</v>
      </c>
      <c r="G15760" s="23">
        <v>5</v>
      </c>
      <c r="H15760" s="25">
        <v>0</v>
      </c>
    </row>
    <row r="15761" spans="1:8">
      <c r="A15761" s="23">
        <v>15758</v>
      </c>
      <c r="B15761" s="23">
        <v>2500</v>
      </c>
      <c r="C15761" s="23">
        <v>0.5</v>
      </c>
      <c r="D15761" s="23">
        <v>50</v>
      </c>
      <c r="E15761" s="23">
        <v>1</v>
      </c>
      <c r="F15761" s="23">
        <v>30</v>
      </c>
      <c r="G15761" s="23">
        <v>10</v>
      </c>
      <c r="H15761" s="25">
        <v>0</v>
      </c>
    </row>
    <row r="15762" spans="1:8">
      <c r="A15762" s="23">
        <v>15759</v>
      </c>
      <c r="B15762" s="23">
        <v>2500</v>
      </c>
      <c r="C15762" s="23">
        <v>0.5</v>
      </c>
      <c r="D15762" s="23">
        <v>50</v>
      </c>
      <c r="E15762" s="23">
        <v>1</v>
      </c>
      <c r="F15762" s="23">
        <v>30</v>
      </c>
      <c r="G15762" s="23">
        <v>40</v>
      </c>
      <c r="H15762" s="25">
        <v>0</v>
      </c>
    </row>
    <row r="15763" spans="1:8">
      <c r="A15763" s="23">
        <v>15760</v>
      </c>
      <c r="B15763" s="23">
        <v>2500</v>
      </c>
      <c r="C15763" s="23">
        <v>0.5</v>
      </c>
      <c r="D15763" s="23">
        <v>50</v>
      </c>
      <c r="E15763" s="23">
        <v>1</v>
      </c>
      <c r="F15763" s="23">
        <v>30</v>
      </c>
      <c r="G15763" s="23">
        <v>70</v>
      </c>
      <c r="H15763" s="25">
        <v>0</v>
      </c>
    </row>
    <row r="15764" spans="1:8">
      <c r="A15764" s="23">
        <v>15761</v>
      </c>
      <c r="B15764" s="23">
        <v>2500</v>
      </c>
      <c r="C15764" s="23">
        <v>0.5</v>
      </c>
      <c r="D15764" s="23">
        <v>50</v>
      </c>
      <c r="E15764" s="23">
        <v>1</v>
      </c>
      <c r="F15764" s="23">
        <v>30</v>
      </c>
      <c r="G15764" s="23">
        <v>100</v>
      </c>
      <c r="H15764" s="25">
        <v>0</v>
      </c>
    </row>
    <row r="15765" spans="1:8">
      <c r="A15765" s="23">
        <v>15762</v>
      </c>
      <c r="B15765" s="23">
        <v>2500</v>
      </c>
      <c r="C15765" s="23">
        <v>0.5</v>
      </c>
      <c r="D15765" s="23">
        <v>50</v>
      </c>
      <c r="E15765" s="23">
        <v>1</v>
      </c>
      <c r="F15765" s="23">
        <v>60</v>
      </c>
      <c r="G15765" s="23">
        <v>0</v>
      </c>
      <c r="H15765" s="25">
        <v>1.717923522</v>
      </c>
    </row>
    <row r="15766" spans="1:8">
      <c r="A15766" s="23">
        <v>15763</v>
      </c>
      <c r="B15766" s="23">
        <v>2500</v>
      </c>
      <c r="C15766" s="23">
        <v>0.5</v>
      </c>
      <c r="D15766" s="23">
        <v>50</v>
      </c>
      <c r="E15766" s="23">
        <v>1</v>
      </c>
      <c r="F15766" s="23">
        <v>60</v>
      </c>
      <c r="G15766" s="23">
        <v>5</v>
      </c>
      <c r="H15766" s="25">
        <v>0</v>
      </c>
    </row>
    <row r="15767" spans="1:8">
      <c r="A15767" s="23">
        <v>15764</v>
      </c>
      <c r="B15767" s="23">
        <v>2500</v>
      </c>
      <c r="C15767" s="23">
        <v>0.5</v>
      </c>
      <c r="D15767" s="23">
        <v>50</v>
      </c>
      <c r="E15767" s="23">
        <v>1</v>
      </c>
      <c r="F15767" s="23">
        <v>60</v>
      </c>
      <c r="G15767" s="23">
        <v>10</v>
      </c>
      <c r="H15767" s="25">
        <v>0</v>
      </c>
    </row>
    <row r="15768" spans="1:8">
      <c r="A15768" s="23">
        <v>15765</v>
      </c>
      <c r="B15768" s="23">
        <v>2500</v>
      </c>
      <c r="C15768" s="23">
        <v>0.5</v>
      </c>
      <c r="D15768" s="23">
        <v>50</v>
      </c>
      <c r="E15768" s="23">
        <v>1</v>
      </c>
      <c r="F15768" s="23">
        <v>60</v>
      </c>
      <c r="G15768" s="23">
        <v>40</v>
      </c>
      <c r="H15768" s="25">
        <v>0</v>
      </c>
    </row>
    <row r="15769" spans="1:8">
      <c r="A15769" s="23">
        <v>15766</v>
      </c>
      <c r="B15769" s="23">
        <v>2500</v>
      </c>
      <c r="C15769" s="23">
        <v>0.5</v>
      </c>
      <c r="D15769" s="23">
        <v>50</v>
      </c>
      <c r="E15769" s="23">
        <v>1</v>
      </c>
      <c r="F15769" s="23">
        <v>60</v>
      </c>
      <c r="G15769" s="23">
        <v>70</v>
      </c>
      <c r="H15769" s="25">
        <v>0</v>
      </c>
    </row>
    <row r="15770" spans="1:8">
      <c r="A15770" s="23">
        <v>15767</v>
      </c>
      <c r="B15770" s="23">
        <v>2500</v>
      </c>
      <c r="C15770" s="23">
        <v>0.5</v>
      </c>
      <c r="D15770" s="23">
        <v>50</v>
      </c>
      <c r="E15770" s="23">
        <v>1</v>
      </c>
      <c r="F15770" s="23">
        <v>60</v>
      </c>
      <c r="G15770" s="23">
        <v>100</v>
      </c>
      <c r="H15770" s="25">
        <v>0</v>
      </c>
    </row>
    <row r="15771" spans="1:8">
      <c r="A15771" s="23">
        <v>15768</v>
      </c>
      <c r="B15771" s="23">
        <v>2500</v>
      </c>
      <c r="C15771" s="23">
        <v>0.5</v>
      </c>
      <c r="D15771" s="23">
        <v>50</v>
      </c>
      <c r="E15771" s="23">
        <v>5</v>
      </c>
      <c r="F15771" s="23">
        <v>0</v>
      </c>
      <c r="G15771" s="23">
        <v>0</v>
      </c>
      <c r="H15771" s="25">
        <v>7.5994834899999999</v>
      </c>
    </row>
    <row r="15772" spans="1:8">
      <c r="A15772" s="23">
        <v>15769</v>
      </c>
      <c r="B15772" s="23">
        <v>2500</v>
      </c>
      <c r="C15772" s="23">
        <v>0.5</v>
      </c>
      <c r="D15772" s="23">
        <v>50</v>
      </c>
      <c r="E15772" s="23">
        <v>5</v>
      </c>
      <c r="F15772" s="23">
        <v>0</v>
      </c>
      <c r="G15772" s="23">
        <v>5</v>
      </c>
      <c r="H15772" s="25">
        <v>5.9105544090000004</v>
      </c>
    </row>
    <row r="15773" spans="1:8">
      <c r="A15773" s="23">
        <v>15770</v>
      </c>
      <c r="B15773" s="23">
        <v>2500</v>
      </c>
      <c r="C15773" s="23">
        <v>0.5</v>
      </c>
      <c r="D15773" s="23">
        <v>50</v>
      </c>
      <c r="E15773" s="23">
        <v>5</v>
      </c>
      <c r="F15773" s="23">
        <v>0</v>
      </c>
      <c r="G15773" s="23">
        <v>10</v>
      </c>
      <c r="H15773" s="25">
        <v>5.7783951760000001</v>
      </c>
    </row>
    <row r="15774" spans="1:8">
      <c r="A15774" s="23">
        <v>15771</v>
      </c>
      <c r="B15774" s="23">
        <v>2500</v>
      </c>
      <c r="C15774" s="23">
        <v>0.5</v>
      </c>
      <c r="D15774" s="23">
        <v>50</v>
      </c>
      <c r="E15774" s="23">
        <v>5</v>
      </c>
      <c r="F15774" s="23">
        <v>0</v>
      </c>
      <c r="G15774" s="23">
        <v>40</v>
      </c>
      <c r="H15774" s="25">
        <v>5.5138401989999997</v>
      </c>
    </row>
    <row r="15775" spans="1:8">
      <c r="A15775" s="23">
        <v>15772</v>
      </c>
      <c r="B15775" s="23">
        <v>2500</v>
      </c>
      <c r="C15775" s="23">
        <v>0.5</v>
      </c>
      <c r="D15775" s="23">
        <v>50</v>
      </c>
      <c r="E15775" s="23">
        <v>5</v>
      </c>
      <c r="F15775" s="23">
        <v>0</v>
      </c>
      <c r="G15775" s="23">
        <v>70</v>
      </c>
      <c r="H15775" s="25">
        <v>5.3424415590000001</v>
      </c>
    </row>
    <row r="15776" spans="1:8">
      <c r="A15776" s="23">
        <v>15773</v>
      </c>
      <c r="B15776" s="23">
        <v>2500</v>
      </c>
      <c r="C15776" s="23">
        <v>0.5</v>
      </c>
      <c r="D15776" s="23">
        <v>50</v>
      </c>
      <c r="E15776" s="23">
        <v>5</v>
      </c>
      <c r="F15776" s="23">
        <v>0</v>
      </c>
      <c r="G15776" s="23">
        <v>100</v>
      </c>
      <c r="H15776" s="25">
        <v>5.194965839</v>
      </c>
    </row>
    <row r="15777" spans="1:8">
      <c r="A15777" s="23">
        <v>15774</v>
      </c>
      <c r="B15777" s="23">
        <v>2500</v>
      </c>
      <c r="C15777" s="23">
        <v>0.5</v>
      </c>
      <c r="D15777" s="23">
        <v>50</v>
      </c>
      <c r="E15777" s="23">
        <v>5</v>
      </c>
      <c r="F15777" s="23">
        <v>30</v>
      </c>
      <c r="G15777" s="23">
        <v>0</v>
      </c>
      <c r="H15777" s="25">
        <v>7.4729814530000001</v>
      </c>
    </row>
    <row r="15778" spans="1:8">
      <c r="A15778" s="23">
        <v>15775</v>
      </c>
      <c r="B15778" s="23">
        <v>2500</v>
      </c>
      <c r="C15778" s="23">
        <v>0.5</v>
      </c>
      <c r="D15778" s="23">
        <v>50</v>
      </c>
      <c r="E15778" s="23">
        <v>5</v>
      </c>
      <c r="F15778" s="23">
        <v>30</v>
      </c>
      <c r="G15778" s="23">
        <v>5</v>
      </c>
      <c r="H15778" s="25">
        <v>5.7527613640000004</v>
      </c>
    </row>
    <row r="15779" spans="1:8">
      <c r="A15779" s="23">
        <v>15776</v>
      </c>
      <c r="B15779" s="23">
        <v>2500</v>
      </c>
      <c r="C15779" s="23">
        <v>0.5</v>
      </c>
      <c r="D15779" s="23">
        <v>50</v>
      </c>
      <c r="E15779" s="23">
        <v>5</v>
      </c>
      <c r="F15779" s="23">
        <v>30</v>
      </c>
      <c r="G15779" s="23">
        <v>10</v>
      </c>
      <c r="H15779" s="25">
        <v>5.5911679269999999</v>
      </c>
    </row>
    <row r="15780" spans="1:8">
      <c r="A15780" s="23">
        <v>15777</v>
      </c>
      <c r="B15780" s="23">
        <v>2500</v>
      </c>
      <c r="C15780" s="23">
        <v>0.5</v>
      </c>
      <c r="D15780" s="23">
        <v>50</v>
      </c>
      <c r="E15780" s="23">
        <v>5</v>
      </c>
      <c r="F15780" s="23">
        <v>30</v>
      </c>
      <c r="G15780" s="23">
        <v>40</v>
      </c>
      <c r="H15780" s="25">
        <v>5.2982306479999997</v>
      </c>
    </row>
    <row r="15781" spans="1:8">
      <c r="A15781" s="23">
        <v>15778</v>
      </c>
      <c r="B15781" s="23">
        <v>2500</v>
      </c>
      <c r="C15781" s="23">
        <v>0.5</v>
      </c>
      <c r="D15781" s="23">
        <v>50</v>
      </c>
      <c r="E15781" s="23">
        <v>5</v>
      </c>
      <c r="F15781" s="23">
        <v>30</v>
      </c>
      <c r="G15781" s="23">
        <v>70</v>
      </c>
      <c r="H15781" s="25">
        <v>5.1117186549999998</v>
      </c>
    </row>
    <row r="15782" spans="1:8">
      <c r="A15782" s="23">
        <v>15779</v>
      </c>
      <c r="B15782" s="23">
        <v>2500</v>
      </c>
      <c r="C15782" s="23">
        <v>0.5</v>
      </c>
      <c r="D15782" s="23">
        <v>50</v>
      </c>
      <c r="E15782" s="23">
        <v>5</v>
      </c>
      <c r="F15782" s="23">
        <v>30</v>
      </c>
      <c r="G15782" s="23">
        <v>100</v>
      </c>
      <c r="H15782" s="25">
        <v>4.8923048969999998</v>
      </c>
    </row>
    <row r="15783" spans="1:8">
      <c r="A15783" s="23">
        <v>15780</v>
      </c>
      <c r="B15783" s="23">
        <v>2500</v>
      </c>
      <c r="C15783" s="23">
        <v>0.5</v>
      </c>
      <c r="D15783" s="23">
        <v>50</v>
      </c>
      <c r="E15783" s="23">
        <v>5</v>
      </c>
      <c r="F15783" s="23">
        <v>60</v>
      </c>
      <c r="G15783" s="23">
        <v>0</v>
      </c>
      <c r="H15783" s="25">
        <v>6.8862738610000003</v>
      </c>
    </row>
    <row r="15784" spans="1:8">
      <c r="A15784" s="23">
        <v>15781</v>
      </c>
      <c r="B15784" s="23">
        <v>2500</v>
      </c>
      <c r="C15784" s="23">
        <v>0.5</v>
      </c>
      <c r="D15784" s="23">
        <v>50</v>
      </c>
      <c r="E15784" s="23">
        <v>5</v>
      </c>
      <c r="F15784" s="23">
        <v>60</v>
      </c>
      <c r="G15784" s="23">
        <v>5</v>
      </c>
      <c r="H15784" s="25">
        <v>4.8076753620000003</v>
      </c>
    </row>
    <row r="15785" spans="1:8">
      <c r="A15785" s="23">
        <v>15782</v>
      </c>
      <c r="B15785" s="23">
        <v>2500</v>
      </c>
      <c r="C15785" s="23">
        <v>0.5</v>
      </c>
      <c r="D15785" s="23">
        <v>50</v>
      </c>
      <c r="E15785" s="23">
        <v>5</v>
      </c>
      <c r="F15785" s="23">
        <v>60</v>
      </c>
      <c r="G15785" s="23">
        <v>10</v>
      </c>
      <c r="H15785" s="25">
        <v>4.5008420940000002</v>
      </c>
    </row>
    <row r="15786" spans="1:8">
      <c r="A15786" s="23">
        <v>15783</v>
      </c>
      <c r="B15786" s="23">
        <v>2500</v>
      </c>
      <c r="C15786" s="23">
        <v>0.5</v>
      </c>
      <c r="D15786" s="23">
        <v>50</v>
      </c>
      <c r="E15786" s="23">
        <v>5</v>
      </c>
      <c r="F15786" s="23">
        <v>60</v>
      </c>
      <c r="G15786" s="23">
        <v>40</v>
      </c>
      <c r="H15786" s="25">
        <v>0</v>
      </c>
    </row>
    <row r="15787" spans="1:8">
      <c r="A15787" s="23">
        <v>15784</v>
      </c>
      <c r="B15787" s="23">
        <v>2500</v>
      </c>
      <c r="C15787" s="23">
        <v>0.5</v>
      </c>
      <c r="D15787" s="23">
        <v>50</v>
      </c>
      <c r="E15787" s="23">
        <v>5</v>
      </c>
      <c r="F15787" s="23">
        <v>60</v>
      </c>
      <c r="G15787" s="23">
        <v>70</v>
      </c>
      <c r="H15787" s="25">
        <v>0</v>
      </c>
    </row>
    <row r="15788" spans="1:8">
      <c r="A15788" s="23">
        <v>15785</v>
      </c>
      <c r="B15788" s="23">
        <v>2500</v>
      </c>
      <c r="C15788" s="23">
        <v>0.5</v>
      </c>
      <c r="D15788" s="23">
        <v>50</v>
      </c>
      <c r="E15788" s="23">
        <v>5</v>
      </c>
      <c r="F15788" s="23">
        <v>60</v>
      </c>
      <c r="G15788" s="23">
        <v>100</v>
      </c>
      <c r="H15788" s="25">
        <v>0</v>
      </c>
    </row>
    <row r="15789" spans="1:8">
      <c r="A15789" s="23">
        <v>15786</v>
      </c>
      <c r="B15789" s="23">
        <v>2500</v>
      </c>
      <c r="C15789" s="23">
        <v>0.5</v>
      </c>
      <c r="D15789" s="23">
        <v>50</v>
      </c>
      <c r="E15789" s="23">
        <v>10</v>
      </c>
      <c r="F15789" s="23">
        <v>0</v>
      </c>
      <c r="G15789" s="23">
        <v>0</v>
      </c>
      <c r="H15789" s="25">
        <v>11.859041210000001</v>
      </c>
    </row>
    <row r="15790" spans="1:8">
      <c r="A15790" s="23">
        <v>15787</v>
      </c>
      <c r="B15790" s="23">
        <v>2500</v>
      </c>
      <c r="C15790" s="23">
        <v>0.5</v>
      </c>
      <c r="D15790" s="23">
        <v>50</v>
      </c>
      <c r="E15790" s="23">
        <v>10</v>
      </c>
      <c r="F15790" s="23">
        <v>0</v>
      </c>
      <c r="G15790" s="23">
        <v>5</v>
      </c>
      <c r="H15790" s="25">
        <v>10.33047676</v>
      </c>
    </row>
    <row r="15791" spans="1:8">
      <c r="A15791" s="23">
        <v>15788</v>
      </c>
      <c r="B15791" s="23">
        <v>2500</v>
      </c>
      <c r="C15791" s="23">
        <v>0.5</v>
      </c>
      <c r="D15791" s="23">
        <v>50</v>
      </c>
      <c r="E15791" s="23">
        <v>10</v>
      </c>
      <c r="F15791" s="23">
        <v>0</v>
      </c>
      <c r="G15791" s="23">
        <v>10</v>
      </c>
      <c r="H15791" s="25">
        <v>9.7913398740000002</v>
      </c>
    </row>
    <row r="15792" spans="1:8">
      <c r="A15792" s="23">
        <v>15789</v>
      </c>
      <c r="B15792" s="23">
        <v>2500</v>
      </c>
      <c r="C15792" s="23">
        <v>0.5</v>
      </c>
      <c r="D15792" s="23">
        <v>50</v>
      </c>
      <c r="E15792" s="23">
        <v>10</v>
      </c>
      <c r="F15792" s="23">
        <v>0</v>
      </c>
      <c r="G15792" s="23">
        <v>40</v>
      </c>
      <c r="H15792" s="25">
        <v>8.9047050480000003</v>
      </c>
    </row>
    <row r="15793" spans="1:8">
      <c r="A15793" s="23">
        <v>15790</v>
      </c>
      <c r="B15793" s="23">
        <v>2500</v>
      </c>
      <c r="C15793" s="23">
        <v>0.5</v>
      </c>
      <c r="D15793" s="23">
        <v>50</v>
      </c>
      <c r="E15793" s="23">
        <v>10</v>
      </c>
      <c r="F15793" s="23">
        <v>0</v>
      </c>
      <c r="G15793" s="23">
        <v>70</v>
      </c>
      <c r="H15793" s="25">
        <v>8.3864927290000004</v>
      </c>
    </row>
    <row r="15794" spans="1:8">
      <c r="A15794" s="23">
        <v>15791</v>
      </c>
      <c r="B15794" s="23">
        <v>2500</v>
      </c>
      <c r="C15794" s="23">
        <v>0.5</v>
      </c>
      <c r="D15794" s="23">
        <v>50</v>
      </c>
      <c r="E15794" s="23">
        <v>10</v>
      </c>
      <c r="F15794" s="23">
        <v>0</v>
      </c>
      <c r="G15794" s="23">
        <v>100</v>
      </c>
      <c r="H15794" s="25">
        <v>7.9883689880000004</v>
      </c>
    </row>
    <row r="15795" spans="1:8">
      <c r="A15795" s="23">
        <v>15792</v>
      </c>
      <c r="B15795" s="23">
        <v>2500</v>
      </c>
      <c r="C15795" s="23">
        <v>0.5</v>
      </c>
      <c r="D15795" s="23">
        <v>50</v>
      </c>
      <c r="E15795" s="23">
        <v>10</v>
      </c>
      <c r="F15795" s="23">
        <v>30</v>
      </c>
      <c r="G15795" s="23">
        <v>0</v>
      </c>
      <c r="H15795" s="25">
        <v>11.45440865</v>
      </c>
    </row>
    <row r="15796" spans="1:8">
      <c r="A15796" s="23">
        <v>15793</v>
      </c>
      <c r="B15796" s="23">
        <v>2500</v>
      </c>
      <c r="C15796" s="23">
        <v>0.5</v>
      </c>
      <c r="D15796" s="23">
        <v>50</v>
      </c>
      <c r="E15796" s="23">
        <v>10</v>
      </c>
      <c r="F15796" s="23">
        <v>30</v>
      </c>
      <c r="G15796" s="23">
        <v>5</v>
      </c>
      <c r="H15796" s="25">
        <v>9.7101888659999993</v>
      </c>
    </row>
    <row r="15797" spans="1:8">
      <c r="A15797" s="23">
        <v>15794</v>
      </c>
      <c r="B15797" s="23">
        <v>2500</v>
      </c>
      <c r="C15797" s="23">
        <v>0.5</v>
      </c>
      <c r="D15797" s="23">
        <v>50</v>
      </c>
      <c r="E15797" s="23">
        <v>10</v>
      </c>
      <c r="F15797" s="23">
        <v>30</v>
      </c>
      <c r="G15797" s="23">
        <v>10</v>
      </c>
      <c r="H15797" s="25">
        <v>9.2110128400000004</v>
      </c>
    </row>
    <row r="15798" spans="1:8">
      <c r="A15798" s="23">
        <v>15795</v>
      </c>
      <c r="B15798" s="23">
        <v>2500</v>
      </c>
      <c r="C15798" s="23">
        <v>0.5</v>
      </c>
      <c r="D15798" s="23">
        <v>50</v>
      </c>
      <c r="E15798" s="23">
        <v>10</v>
      </c>
      <c r="F15798" s="23">
        <v>30</v>
      </c>
      <c r="G15798" s="23">
        <v>40</v>
      </c>
      <c r="H15798" s="25">
        <v>8.3508939739999999</v>
      </c>
    </row>
    <row r="15799" spans="1:8">
      <c r="A15799" s="23">
        <v>15796</v>
      </c>
      <c r="B15799" s="23">
        <v>2500</v>
      </c>
      <c r="C15799" s="23">
        <v>0.5</v>
      </c>
      <c r="D15799" s="23">
        <v>50</v>
      </c>
      <c r="E15799" s="23">
        <v>10</v>
      </c>
      <c r="F15799" s="23">
        <v>30</v>
      </c>
      <c r="G15799" s="23">
        <v>70</v>
      </c>
      <c r="H15799" s="25">
        <v>7.8801999089999999</v>
      </c>
    </row>
    <row r="15800" spans="1:8">
      <c r="A15800" s="23">
        <v>15797</v>
      </c>
      <c r="B15800" s="23">
        <v>2500</v>
      </c>
      <c r="C15800" s="23">
        <v>0.5</v>
      </c>
      <c r="D15800" s="23">
        <v>50</v>
      </c>
      <c r="E15800" s="23">
        <v>10</v>
      </c>
      <c r="F15800" s="23">
        <v>30</v>
      </c>
      <c r="G15800" s="23">
        <v>100</v>
      </c>
      <c r="H15800" s="25">
        <v>7.4920759199999996</v>
      </c>
    </row>
    <row r="15801" spans="1:8">
      <c r="A15801" s="23">
        <v>15798</v>
      </c>
      <c r="B15801" s="23">
        <v>2500</v>
      </c>
      <c r="C15801" s="23">
        <v>0.5</v>
      </c>
      <c r="D15801" s="23">
        <v>50</v>
      </c>
      <c r="E15801" s="23">
        <v>10</v>
      </c>
      <c r="F15801" s="23">
        <v>60</v>
      </c>
      <c r="G15801" s="23">
        <v>0</v>
      </c>
      <c r="H15801" s="25">
        <v>9.8293457029999995</v>
      </c>
    </row>
    <row r="15802" spans="1:8">
      <c r="A15802" s="23">
        <v>15799</v>
      </c>
      <c r="B15802" s="23">
        <v>2500</v>
      </c>
      <c r="C15802" s="23">
        <v>0.5</v>
      </c>
      <c r="D15802" s="23">
        <v>50</v>
      </c>
      <c r="E15802" s="23">
        <v>10</v>
      </c>
      <c r="F15802" s="23">
        <v>60</v>
      </c>
      <c r="G15802" s="23">
        <v>5</v>
      </c>
      <c r="H15802" s="25">
        <v>7.6174697880000002</v>
      </c>
    </row>
    <row r="15803" spans="1:8">
      <c r="A15803" s="23">
        <v>15800</v>
      </c>
      <c r="B15803" s="23">
        <v>2500</v>
      </c>
      <c r="C15803" s="23">
        <v>0.5</v>
      </c>
      <c r="D15803" s="23">
        <v>50</v>
      </c>
      <c r="E15803" s="23">
        <v>10</v>
      </c>
      <c r="F15803" s="23">
        <v>60</v>
      </c>
      <c r="G15803" s="23">
        <v>10</v>
      </c>
      <c r="H15803" s="25">
        <v>7.2257509229999997</v>
      </c>
    </row>
    <row r="15804" spans="1:8">
      <c r="A15804" s="23">
        <v>15801</v>
      </c>
      <c r="B15804" s="23">
        <v>2500</v>
      </c>
      <c r="C15804" s="23">
        <v>0.5</v>
      </c>
      <c r="D15804" s="23">
        <v>50</v>
      </c>
      <c r="E15804" s="23">
        <v>10</v>
      </c>
      <c r="F15804" s="23">
        <v>60</v>
      </c>
      <c r="G15804" s="23">
        <v>40</v>
      </c>
      <c r="H15804" s="25">
        <v>6.5353546140000001</v>
      </c>
    </row>
    <row r="15805" spans="1:8">
      <c r="A15805" s="23">
        <v>15802</v>
      </c>
      <c r="B15805" s="23">
        <v>2500</v>
      </c>
      <c r="C15805" s="23">
        <v>0.5</v>
      </c>
      <c r="D15805" s="23">
        <v>50</v>
      </c>
      <c r="E15805" s="23">
        <v>10</v>
      </c>
      <c r="F15805" s="23">
        <v>60</v>
      </c>
      <c r="G15805" s="23">
        <v>70</v>
      </c>
      <c r="H15805" s="25">
        <v>6.0984826090000004</v>
      </c>
    </row>
    <row r="15806" spans="1:8">
      <c r="A15806" s="23">
        <v>15803</v>
      </c>
      <c r="B15806" s="23">
        <v>2500</v>
      </c>
      <c r="C15806" s="23">
        <v>0.5</v>
      </c>
      <c r="D15806" s="23">
        <v>50</v>
      </c>
      <c r="E15806" s="23">
        <v>10</v>
      </c>
      <c r="F15806" s="23">
        <v>60</v>
      </c>
      <c r="G15806" s="23">
        <v>100</v>
      </c>
      <c r="H15806" s="25">
        <v>5.7609882350000001</v>
      </c>
    </row>
    <row r="15807" spans="1:8">
      <c r="A15807" s="23">
        <v>15804</v>
      </c>
      <c r="B15807" s="23">
        <v>2500</v>
      </c>
      <c r="C15807" s="23">
        <v>0.5</v>
      </c>
      <c r="D15807" s="23">
        <v>50</v>
      </c>
      <c r="E15807" s="23">
        <v>20</v>
      </c>
      <c r="F15807" s="23">
        <v>0</v>
      </c>
      <c r="G15807" s="23">
        <v>0</v>
      </c>
      <c r="H15807" s="25">
        <v>15.42547989</v>
      </c>
    </row>
    <row r="15808" spans="1:8">
      <c r="A15808" s="23">
        <v>15805</v>
      </c>
      <c r="B15808" s="23">
        <v>2500</v>
      </c>
      <c r="C15808" s="23">
        <v>0.5</v>
      </c>
      <c r="D15808" s="23">
        <v>50</v>
      </c>
      <c r="E15808" s="23">
        <v>20</v>
      </c>
      <c r="F15808" s="23">
        <v>0</v>
      </c>
      <c r="G15808" s="23">
        <v>5</v>
      </c>
      <c r="H15808" s="25">
        <v>13.66910553</v>
      </c>
    </row>
    <row r="15809" spans="1:8">
      <c r="A15809" s="23">
        <v>15806</v>
      </c>
      <c r="B15809" s="23">
        <v>2500</v>
      </c>
      <c r="C15809" s="23">
        <v>0.5</v>
      </c>
      <c r="D15809" s="23">
        <v>50</v>
      </c>
      <c r="E15809" s="23">
        <v>20</v>
      </c>
      <c r="F15809" s="23">
        <v>0</v>
      </c>
      <c r="G15809" s="23">
        <v>10</v>
      </c>
      <c r="H15809" s="25">
        <v>12.888120649999999</v>
      </c>
    </row>
    <row r="15810" spans="1:8">
      <c r="A15810" s="23">
        <v>15807</v>
      </c>
      <c r="B15810" s="23">
        <v>2500</v>
      </c>
      <c r="C15810" s="23">
        <v>0.5</v>
      </c>
      <c r="D15810" s="23">
        <v>50</v>
      </c>
      <c r="E15810" s="23">
        <v>20</v>
      </c>
      <c r="F15810" s="23">
        <v>0</v>
      </c>
      <c r="G15810" s="23">
        <v>40</v>
      </c>
      <c r="H15810" s="25">
        <v>11.500775340000001</v>
      </c>
    </row>
    <row r="15811" spans="1:8">
      <c r="A15811" s="23">
        <v>15808</v>
      </c>
      <c r="B15811" s="23">
        <v>2500</v>
      </c>
      <c r="C15811" s="23">
        <v>0.5</v>
      </c>
      <c r="D15811" s="23">
        <v>50</v>
      </c>
      <c r="E15811" s="23">
        <v>20</v>
      </c>
      <c r="F15811" s="23">
        <v>0</v>
      </c>
      <c r="G15811" s="23">
        <v>70</v>
      </c>
      <c r="H15811" s="25">
        <v>10.611238480000001</v>
      </c>
    </row>
    <row r="15812" spans="1:8">
      <c r="A15812" s="23">
        <v>15809</v>
      </c>
      <c r="B15812" s="23">
        <v>2500</v>
      </c>
      <c r="C15812" s="23">
        <v>0.5</v>
      </c>
      <c r="D15812" s="23">
        <v>50</v>
      </c>
      <c r="E15812" s="23">
        <v>20</v>
      </c>
      <c r="F15812" s="23">
        <v>0</v>
      </c>
      <c r="G15812" s="23">
        <v>100</v>
      </c>
      <c r="H15812" s="25">
        <v>9.9455680849999997</v>
      </c>
    </row>
    <row r="15813" spans="1:8">
      <c r="A15813" s="23">
        <v>15810</v>
      </c>
      <c r="B15813" s="23">
        <v>2500</v>
      </c>
      <c r="C15813" s="23">
        <v>0.5</v>
      </c>
      <c r="D15813" s="23">
        <v>50</v>
      </c>
      <c r="E15813" s="23">
        <v>20</v>
      </c>
      <c r="F15813" s="23">
        <v>30</v>
      </c>
      <c r="G15813" s="23">
        <v>0</v>
      </c>
      <c r="H15813" s="25">
        <v>14.66199303</v>
      </c>
    </row>
    <row r="15814" spans="1:8">
      <c r="A15814" s="23">
        <v>15811</v>
      </c>
      <c r="B15814" s="23">
        <v>2500</v>
      </c>
      <c r="C15814" s="23">
        <v>0.5</v>
      </c>
      <c r="D15814" s="23">
        <v>50</v>
      </c>
      <c r="E15814" s="23">
        <v>20</v>
      </c>
      <c r="F15814" s="23">
        <v>30</v>
      </c>
      <c r="G15814" s="23">
        <v>5</v>
      </c>
      <c r="H15814" s="25">
        <v>12.787395480000001</v>
      </c>
    </row>
    <row r="15815" spans="1:8">
      <c r="A15815" s="23">
        <v>15812</v>
      </c>
      <c r="B15815" s="23">
        <v>2500</v>
      </c>
      <c r="C15815" s="23">
        <v>0.5</v>
      </c>
      <c r="D15815" s="23">
        <v>50</v>
      </c>
      <c r="E15815" s="23">
        <v>20</v>
      </c>
      <c r="F15815" s="23">
        <v>30</v>
      </c>
      <c r="G15815" s="23">
        <v>10</v>
      </c>
      <c r="H15815" s="25">
        <v>12.038999560000001</v>
      </c>
    </row>
    <row r="15816" spans="1:8">
      <c r="A15816" s="23">
        <v>15813</v>
      </c>
      <c r="B15816" s="23">
        <v>2500</v>
      </c>
      <c r="C15816" s="23">
        <v>0.5</v>
      </c>
      <c r="D15816" s="23">
        <v>50</v>
      </c>
      <c r="E15816" s="23">
        <v>20</v>
      </c>
      <c r="F15816" s="23">
        <v>30</v>
      </c>
      <c r="G15816" s="23">
        <v>40</v>
      </c>
      <c r="H15816" s="25">
        <v>10.63239956</v>
      </c>
    </row>
    <row r="15817" spans="1:8">
      <c r="A15817" s="23">
        <v>15814</v>
      </c>
      <c r="B15817" s="23">
        <v>2500</v>
      </c>
      <c r="C15817" s="23">
        <v>0.5</v>
      </c>
      <c r="D15817" s="23">
        <v>50</v>
      </c>
      <c r="E15817" s="23">
        <v>20</v>
      </c>
      <c r="F15817" s="23">
        <v>30</v>
      </c>
      <c r="G15817" s="23">
        <v>70</v>
      </c>
      <c r="H15817" s="25">
        <v>9.8387231830000008</v>
      </c>
    </row>
    <row r="15818" spans="1:8">
      <c r="A15818" s="23">
        <v>15815</v>
      </c>
      <c r="B15818" s="23">
        <v>2500</v>
      </c>
      <c r="C15818" s="23">
        <v>0.5</v>
      </c>
      <c r="D15818" s="23">
        <v>50</v>
      </c>
      <c r="E15818" s="23">
        <v>20</v>
      </c>
      <c r="F15818" s="23">
        <v>30</v>
      </c>
      <c r="G15818" s="23">
        <v>100</v>
      </c>
      <c r="H15818" s="25">
        <v>9.2512168880000001</v>
      </c>
    </row>
    <row r="15819" spans="1:8">
      <c r="A15819" s="23">
        <v>15816</v>
      </c>
      <c r="B15819" s="23">
        <v>2500</v>
      </c>
      <c r="C15819" s="23">
        <v>0.5</v>
      </c>
      <c r="D15819" s="23">
        <v>50</v>
      </c>
      <c r="E15819" s="23">
        <v>20</v>
      </c>
      <c r="F15819" s="23">
        <v>60</v>
      </c>
      <c r="G15819" s="23">
        <v>0</v>
      </c>
      <c r="H15819" s="25">
        <v>11.94183922</v>
      </c>
    </row>
    <row r="15820" spans="1:8">
      <c r="A15820" s="23">
        <v>15817</v>
      </c>
      <c r="B15820" s="23">
        <v>2500</v>
      </c>
      <c r="C15820" s="23">
        <v>0.5</v>
      </c>
      <c r="D15820" s="23">
        <v>50</v>
      </c>
      <c r="E15820" s="23">
        <v>20</v>
      </c>
      <c r="F15820" s="23">
        <v>60</v>
      </c>
      <c r="G15820" s="23">
        <v>5</v>
      </c>
      <c r="H15820" s="25">
        <v>9.5217189789999992</v>
      </c>
    </row>
    <row r="15821" spans="1:8">
      <c r="A15821" s="23">
        <v>15818</v>
      </c>
      <c r="B15821" s="23">
        <v>2500</v>
      </c>
      <c r="C15821" s="23">
        <v>0.5</v>
      </c>
      <c r="D15821" s="23">
        <v>50</v>
      </c>
      <c r="E15821" s="23">
        <v>20</v>
      </c>
      <c r="F15821" s="23">
        <v>60</v>
      </c>
      <c r="G15821" s="23">
        <v>10</v>
      </c>
      <c r="H15821" s="25">
        <v>8.9010953900000001</v>
      </c>
    </row>
    <row r="15822" spans="1:8">
      <c r="A15822" s="23">
        <v>15819</v>
      </c>
      <c r="B15822" s="23">
        <v>2500</v>
      </c>
      <c r="C15822" s="23">
        <v>0.5</v>
      </c>
      <c r="D15822" s="23">
        <v>50</v>
      </c>
      <c r="E15822" s="23">
        <v>20</v>
      </c>
      <c r="F15822" s="23">
        <v>60</v>
      </c>
      <c r="G15822" s="23">
        <v>40</v>
      </c>
      <c r="H15822" s="25">
        <v>7.8594312669999997</v>
      </c>
    </row>
    <row r="15823" spans="1:8">
      <c r="A15823" s="23">
        <v>15820</v>
      </c>
      <c r="B15823" s="23">
        <v>2500</v>
      </c>
      <c r="C15823" s="23">
        <v>0.5</v>
      </c>
      <c r="D15823" s="23">
        <v>50</v>
      </c>
      <c r="E15823" s="23">
        <v>20</v>
      </c>
      <c r="F15823" s="23">
        <v>60</v>
      </c>
      <c r="G15823" s="23">
        <v>70</v>
      </c>
      <c r="H15823" s="25">
        <v>7.2953243260000002</v>
      </c>
    </row>
    <row r="15824" spans="1:8">
      <c r="A15824" s="23">
        <v>15821</v>
      </c>
      <c r="B15824" s="23">
        <v>2500</v>
      </c>
      <c r="C15824" s="23">
        <v>0.5</v>
      </c>
      <c r="D15824" s="23">
        <v>50</v>
      </c>
      <c r="E15824" s="23">
        <v>20</v>
      </c>
      <c r="F15824" s="23">
        <v>60</v>
      </c>
      <c r="G15824" s="23">
        <v>100</v>
      </c>
      <c r="H15824" s="25">
        <v>6.8678340909999998</v>
      </c>
    </row>
    <row r="15825" spans="1:8">
      <c r="A15825" s="23">
        <v>15822</v>
      </c>
      <c r="B15825" s="23">
        <v>2500</v>
      </c>
      <c r="C15825" s="23">
        <v>0.5</v>
      </c>
      <c r="D15825" s="23">
        <v>50</v>
      </c>
      <c r="E15825" s="23">
        <v>50</v>
      </c>
      <c r="F15825" s="23">
        <v>0</v>
      </c>
      <c r="G15825" s="23">
        <v>0</v>
      </c>
      <c r="H15825" s="25">
        <v>18.113143919999999</v>
      </c>
    </row>
    <row r="15826" spans="1:8">
      <c r="A15826" s="23">
        <v>15823</v>
      </c>
      <c r="B15826" s="23">
        <v>2500</v>
      </c>
      <c r="C15826" s="23">
        <v>0.5</v>
      </c>
      <c r="D15826" s="23">
        <v>50</v>
      </c>
      <c r="E15826" s="23">
        <v>50</v>
      </c>
      <c r="F15826" s="23">
        <v>0</v>
      </c>
      <c r="G15826" s="23">
        <v>5</v>
      </c>
      <c r="H15826" s="25">
        <v>15.92556572</v>
      </c>
    </row>
    <row r="15827" spans="1:8">
      <c r="A15827" s="23">
        <v>15824</v>
      </c>
      <c r="B15827" s="23">
        <v>2500</v>
      </c>
      <c r="C15827" s="23">
        <v>0.5</v>
      </c>
      <c r="D15827" s="23">
        <v>50</v>
      </c>
      <c r="E15827" s="23">
        <v>50</v>
      </c>
      <c r="F15827" s="23">
        <v>0</v>
      </c>
      <c r="G15827" s="23">
        <v>10</v>
      </c>
      <c r="H15827" s="25">
        <v>14.927986150000001</v>
      </c>
    </row>
    <row r="15828" spans="1:8">
      <c r="A15828" s="23">
        <v>15825</v>
      </c>
      <c r="B15828" s="23">
        <v>2500</v>
      </c>
      <c r="C15828" s="23">
        <v>0.5</v>
      </c>
      <c r="D15828" s="23">
        <v>50</v>
      </c>
      <c r="E15828" s="23">
        <v>50</v>
      </c>
      <c r="F15828" s="23">
        <v>0</v>
      </c>
      <c r="G15828" s="23">
        <v>40</v>
      </c>
      <c r="H15828" s="25">
        <v>13.11013603</v>
      </c>
    </row>
    <row r="15829" spans="1:8">
      <c r="A15829" s="23">
        <v>15826</v>
      </c>
      <c r="B15829" s="23">
        <v>2500</v>
      </c>
      <c r="C15829" s="23">
        <v>0.5</v>
      </c>
      <c r="D15829" s="23">
        <v>50</v>
      </c>
      <c r="E15829" s="23">
        <v>50</v>
      </c>
      <c r="F15829" s="23">
        <v>0</v>
      </c>
      <c r="G15829" s="23">
        <v>70</v>
      </c>
      <c r="H15829" s="25">
        <v>12.11483765</v>
      </c>
    </row>
    <row r="15830" spans="1:8">
      <c r="A15830" s="23">
        <v>15827</v>
      </c>
      <c r="B15830" s="23">
        <v>2500</v>
      </c>
      <c r="C15830" s="23">
        <v>0.5</v>
      </c>
      <c r="D15830" s="23">
        <v>50</v>
      </c>
      <c r="E15830" s="23">
        <v>50</v>
      </c>
      <c r="F15830" s="23">
        <v>0</v>
      </c>
      <c r="G15830" s="23">
        <v>100</v>
      </c>
      <c r="H15830" s="25">
        <v>11.280114169999999</v>
      </c>
    </row>
    <row r="15831" spans="1:8">
      <c r="A15831" s="23">
        <v>15828</v>
      </c>
      <c r="B15831" s="23">
        <v>2500</v>
      </c>
      <c r="C15831" s="23">
        <v>0.5</v>
      </c>
      <c r="D15831" s="23">
        <v>50</v>
      </c>
      <c r="E15831" s="23">
        <v>50</v>
      </c>
      <c r="F15831" s="23">
        <v>30</v>
      </c>
      <c r="G15831" s="23">
        <v>0</v>
      </c>
      <c r="H15831" s="25">
        <v>17.06262207</v>
      </c>
    </row>
    <row r="15832" spans="1:8">
      <c r="A15832" s="23">
        <v>15829</v>
      </c>
      <c r="B15832" s="23">
        <v>2500</v>
      </c>
      <c r="C15832" s="23">
        <v>0.5</v>
      </c>
      <c r="D15832" s="23">
        <v>50</v>
      </c>
      <c r="E15832" s="23">
        <v>50</v>
      </c>
      <c r="F15832" s="23">
        <v>30</v>
      </c>
      <c r="G15832" s="23">
        <v>5</v>
      </c>
      <c r="H15832" s="25">
        <v>14.77903557</v>
      </c>
    </row>
    <row r="15833" spans="1:8">
      <c r="A15833" s="23">
        <v>15830</v>
      </c>
      <c r="B15833" s="23">
        <v>2500</v>
      </c>
      <c r="C15833" s="23">
        <v>0.5</v>
      </c>
      <c r="D15833" s="23">
        <v>50</v>
      </c>
      <c r="E15833" s="23">
        <v>50</v>
      </c>
      <c r="F15833" s="23">
        <v>30</v>
      </c>
      <c r="G15833" s="23">
        <v>10</v>
      </c>
      <c r="H15833" s="25">
        <v>13.839725489999999</v>
      </c>
    </row>
    <row r="15834" spans="1:8">
      <c r="A15834" s="23">
        <v>15831</v>
      </c>
      <c r="B15834" s="23">
        <v>2500</v>
      </c>
      <c r="C15834" s="23">
        <v>0.5</v>
      </c>
      <c r="D15834" s="23">
        <v>50</v>
      </c>
      <c r="E15834" s="23">
        <v>50</v>
      </c>
      <c r="F15834" s="23">
        <v>30</v>
      </c>
      <c r="G15834" s="23">
        <v>40</v>
      </c>
      <c r="H15834" s="25">
        <v>12.177903179999999</v>
      </c>
    </row>
    <row r="15835" spans="1:8">
      <c r="A15835" s="23">
        <v>15832</v>
      </c>
      <c r="B15835" s="23">
        <v>2500</v>
      </c>
      <c r="C15835" s="23">
        <v>0.5</v>
      </c>
      <c r="D15835" s="23">
        <v>50</v>
      </c>
      <c r="E15835" s="23">
        <v>50</v>
      </c>
      <c r="F15835" s="23">
        <v>30</v>
      </c>
      <c r="G15835" s="23">
        <v>70</v>
      </c>
      <c r="H15835" s="25">
        <v>11.162162779999999</v>
      </c>
    </row>
    <row r="15836" spans="1:8">
      <c r="A15836" s="23">
        <v>15833</v>
      </c>
      <c r="B15836" s="23">
        <v>2500</v>
      </c>
      <c r="C15836" s="23">
        <v>0.5</v>
      </c>
      <c r="D15836" s="23">
        <v>50</v>
      </c>
      <c r="E15836" s="23">
        <v>50</v>
      </c>
      <c r="F15836" s="23">
        <v>30</v>
      </c>
      <c r="G15836" s="23">
        <v>100</v>
      </c>
      <c r="H15836" s="25">
        <v>10.195585250000001</v>
      </c>
    </row>
    <row r="15837" spans="1:8">
      <c r="A15837" s="23">
        <v>15834</v>
      </c>
      <c r="B15837" s="23">
        <v>2500</v>
      </c>
      <c r="C15837" s="23">
        <v>0.5</v>
      </c>
      <c r="D15837" s="23">
        <v>50</v>
      </c>
      <c r="E15837" s="23">
        <v>50</v>
      </c>
      <c r="F15837" s="23">
        <v>60</v>
      </c>
      <c r="G15837" s="23">
        <v>0</v>
      </c>
      <c r="H15837" s="25">
        <v>13.370336529999999</v>
      </c>
    </row>
    <row r="15838" spans="1:8">
      <c r="A15838" s="23">
        <v>15835</v>
      </c>
      <c r="B15838" s="23">
        <v>2500</v>
      </c>
      <c r="C15838" s="23">
        <v>0.5</v>
      </c>
      <c r="D15838" s="23">
        <v>50</v>
      </c>
      <c r="E15838" s="23">
        <v>50</v>
      </c>
      <c r="F15838" s="23">
        <v>60</v>
      </c>
      <c r="G15838" s="23">
        <v>5</v>
      </c>
      <c r="H15838" s="25">
        <v>10.762039189999999</v>
      </c>
    </row>
    <row r="15839" spans="1:8">
      <c r="A15839" s="23">
        <v>15836</v>
      </c>
      <c r="B15839" s="23">
        <v>2500</v>
      </c>
      <c r="C15839" s="23">
        <v>0.5</v>
      </c>
      <c r="D15839" s="23">
        <v>50</v>
      </c>
      <c r="E15839" s="23">
        <v>50</v>
      </c>
      <c r="F15839" s="23">
        <v>60</v>
      </c>
      <c r="G15839" s="23">
        <v>10</v>
      </c>
      <c r="H15839" s="25">
        <v>9.8663597109999994</v>
      </c>
    </row>
    <row r="15840" spans="1:8">
      <c r="A15840" s="23">
        <v>15837</v>
      </c>
      <c r="B15840" s="23">
        <v>2500</v>
      </c>
      <c r="C15840" s="23">
        <v>0.5</v>
      </c>
      <c r="D15840" s="23">
        <v>50</v>
      </c>
      <c r="E15840" s="23">
        <v>50</v>
      </c>
      <c r="F15840" s="23">
        <v>60</v>
      </c>
      <c r="G15840" s="23">
        <v>40</v>
      </c>
      <c r="H15840" s="25">
        <v>8.4971914290000008</v>
      </c>
    </row>
    <row r="15841" spans="1:8">
      <c r="A15841" s="23">
        <v>15838</v>
      </c>
      <c r="B15841" s="23">
        <v>2500</v>
      </c>
      <c r="C15841" s="23">
        <v>0.5</v>
      </c>
      <c r="D15841" s="23">
        <v>50</v>
      </c>
      <c r="E15841" s="23">
        <v>50</v>
      </c>
      <c r="F15841" s="23">
        <v>60</v>
      </c>
      <c r="G15841" s="23">
        <v>70</v>
      </c>
      <c r="H15841" s="25">
        <v>7.7849950789999998</v>
      </c>
    </row>
    <row r="15842" spans="1:8">
      <c r="A15842" s="23">
        <v>15839</v>
      </c>
      <c r="B15842" s="23">
        <v>2500</v>
      </c>
      <c r="C15842" s="23">
        <v>0.5</v>
      </c>
      <c r="D15842" s="23">
        <v>50</v>
      </c>
      <c r="E15842" s="23">
        <v>50</v>
      </c>
      <c r="F15842" s="23">
        <v>60</v>
      </c>
      <c r="G15842" s="23">
        <v>100</v>
      </c>
      <c r="H15842" s="25">
        <v>7.2596588129999997</v>
      </c>
    </row>
    <row r="15843" spans="1:8">
      <c r="A15843" s="23">
        <v>15840</v>
      </c>
      <c r="B15843" s="23">
        <v>2500</v>
      </c>
      <c r="C15843" s="23">
        <v>0.5</v>
      </c>
      <c r="D15843" s="23">
        <v>100</v>
      </c>
      <c r="E15843" s="23">
        <v>1</v>
      </c>
      <c r="F15843" s="23">
        <v>0</v>
      </c>
      <c r="G15843" s="23">
        <v>0</v>
      </c>
      <c r="H15843" s="25">
        <v>3.1633734699999998</v>
      </c>
    </row>
    <row r="15844" spans="1:8">
      <c r="A15844" s="23">
        <v>15841</v>
      </c>
      <c r="B15844" s="23">
        <v>2500</v>
      </c>
      <c r="C15844" s="23">
        <v>0.5</v>
      </c>
      <c r="D15844" s="23">
        <v>100</v>
      </c>
      <c r="E15844" s="23">
        <v>1</v>
      </c>
      <c r="F15844" s="23">
        <v>0</v>
      </c>
      <c r="G15844" s="23">
        <v>5</v>
      </c>
      <c r="H15844" s="25">
        <v>0</v>
      </c>
    </row>
    <row r="15845" spans="1:8">
      <c r="A15845" s="23">
        <v>15842</v>
      </c>
      <c r="B15845" s="23">
        <v>2500</v>
      </c>
      <c r="C15845" s="23">
        <v>0.5</v>
      </c>
      <c r="D15845" s="23">
        <v>100</v>
      </c>
      <c r="E15845" s="23">
        <v>1</v>
      </c>
      <c r="F15845" s="23">
        <v>0</v>
      </c>
      <c r="G15845" s="23">
        <v>10</v>
      </c>
      <c r="H15845" s="25">
        <v>0</v>
      </c>
    </row>
    <row r="15846" spans="1:8">
      <c r="A15846" s="23">
        <v>15843</v>
      </c>
      <c r="B15846" s="23">
        <v>2500</v>
      </c>
      <c r="C15846" s="23">
        <v>0.5</v>
      </c>
      <c r="D15846" s="23">
        <v>100</v>
      </c>
      <c r="E15846" s="23">
        <v>1</v>
      </c>
      <c r="F15846" s="23">
        <v>0</v>
      </c>
      <c r="G15846" s="23">
        <v>40</v>
      </c>
      <c r="H15846" s="25">
        <v>0</v>
      </c>
    </row>
    <row r="15847" spans="1:8">
      <c r="A15847" s="23">
        <v>15844</v>
      </c>
      <c r="B15847" s="23">
        <v>2500</v>
      </c>
      <c r="C15847" s="23">
        <v>0.5</v>
      </c>
      <c r="D15847" s="23">
        <v>100</v>
      </c>
      <c r="E15847" s="23">
        <v>1</v>
      </c>
      <c r="F15847" s="23">
        <v>0</v>
      </c>
      <c r="G15847" s="23">
        <v>70</v>
      </c>
      <c r="H15847" s="25">
        <v>0</v>
      </c>
    </row>
    <row r="15848" spans="1:8">
      <c r="A15848" s="23">
        <v>15845</v>
      </c>
      <c r="B15848" s="23">
        <v>2500</v>
      </c>
      <c r="C15848" s="23">
        <v>0.5</v>
      </c>
      <c r="D15848" s="23">
        <v>100</v>
      </c>
      <c r="E15848" s="23">
        <v>1</v>
      </c>
      <c r="F15848" s="23">
        <v>0</v>
      </c>
      <c r="G15848" s="23">
        <v>100</v>
      </c>
      <c r="H15848" s="25">
        <v>0</v>
      </c>
    </row>
    <row r="15849" spans="1:8">
      <c r="A15849" s="23">
        <v>15846</v>
      </c>
      <c r="B15849" s="23">
        <v>2500</v>
      </c>
      <c r="C15849" s="23">
        <v>0.5</v>
      </c>
      <c r="D15849" s="23">
        <v>100</v>
      </c>
      <c r="E15849" s="23">
        <v>1</v>
      </c>
      <c r="F15849" s="23">
        <v>30</v>
      </c>
      <c r="G15849" s="23">
        <v>0</v>
      </c>
      <c r="H15849" s="25">
        <v>3.1535210610000002</v>
      </c>
    </row>
    <row r="15850" spans="1:8">
      <c r="A15850" s="23">
        <v>15847</v>
      </c>
      <c r="B15850" s="23">
        <v>2500</v>
      </c>
      <c r="C15850" s="23">
        <v>0.5</v>
      </c>
      <c r="D15850" s="23">
        <v>100</v>
      </c>
      <c r="E15850" s="23">
        <v>1</v>
      </c>
      <c r="F15850" s="23">
        <v>30</v>
      </c>
      <c r="G15850" s="23">
        <v>5</v>
      </c>
      <c r="H15850" s="25">
        <v>0</v>
      </c>
    </row>
    <row r="15851" spans="1:8">
      <c r="A15851" s="23">
        <v>15848</v>
      </c>
      <c r="B15851" s="23">
        <v>2500</v>
      </c>
      <c r="C15851" s="23">
        <v>0.5</v>
      </c>
      <c r="D15851" s="23">
        <v>100</v>
      </c>
      <c r="E15851" s="23">
        <v>1</v>
      </c>
      <c r="F15851" s="23">
        <v>30</v>
      </c>
      <c r="G15851" s="23">
        <v>10</v>
      </c>
      <c r="H15851" s="25">
        <v>0</v>
      </c>
    </row>
    <row r="15852" spans="1:8">
      <c r="A15852" s="23">
        <v>15849</v>
      </c>
      <c r="B15852" s="23">
        <v>2500</v>
      </c>
      <c r="C15852" s="23">
        <v>0.5</v>
      </c>
      <c r="D15852" s="23">
        <v>100</v>
      </c>
      <c r="E15852" s="23">
        <v>1</v>
      </c>
      <c r="F15852" s="23">
        <v>30</v>
      </c>
      <c r="G15852" s="23">
        <v>40</v>
      </c>
      <c r="H15852" s="25">
        <v>0</v>
      </c>
    </row>
    <row r="15853" spans="1:8">
      <c r="A15853" s="23">
        <v>15850</v>
      </c>
      <c r="B15853" s="23">
        <v>2500</v>
      </c>
      <c r="C15853" s="23">
        <v>0.5</v>
      </c>
      <c r="D15853" s="23">
        <v>100</v>
      </c>
      <c r="E15853" s="23">
        <v>1</v>
      </c>
      <c r="F15853" s="23">
        <v>30</v>
      </c>
      <c r="G15853" s="23">
        <v>70</v>
      </c>
      <c r="H15853" s="25">
        <v>0</v>
      </c>
    </row>
    <row r="15854" spans="1:8">
      <c r="A15854" s="23">
        <v>15851</v>
      </c>
      <c r="B15854" s="23">
        <v>2500</v>
      </c>
      <c r="C15854" s="23">
        <v>0.5</v>
      </c>
      <c r="D15854" s="23">
        <v>100</v>
      </c>
      <c r="E15854" s="23">
        <v>1</v>
      </c>
      <c r="F15854" s="23">
        <v>30</v>
      </c>
      <c r="G15854" s="23">
        <v>100</v>
      </c>
      <c r="H15854" s="25">
        <v>0</v>
      </c>
    </row>
    <row r="15855" spans="1:8">
      <c r="A15855" s="23">
        <v>15852</v>
      </c>
      <c r="B15855" s="23">
        <v>2500</v>
      </c>
      <c r="C15855" s="23">
        <v>0.5</v>
      </c>
      <c r="D15855" s="23">
        <v>100</v>
      </c>
      <c r="E15855" s="23">
        <v>1</v>
      </c>
      <c r="F15855" s="23">
        <v>60</v>
      </c>
      <c r="G15855" s="23">
        <v>0</v>
      </c>
      <c r="H15855" s="25">
        <v>3.099626303</v>
      </c>
    </row>
    <row r="15856" spans="1:8">
      <c r="A15856" s="23">
        <v>15853</v>
      </c>
      <c r="B15856" s="23">
        <v>2500</v>
      </c>
      <c r="C15856" s="23">
        <v>0.5</v>
      </c>
      <c r="D15856" s="23">
        <v>100</v>
      </c>
      <c r="E15856" s="23">
        <v>1</v>
      </c>
      <c r="F15856" s="23">
        <v>60</v>
      </c>
      <c r="G15856" s="23">
        <v>5</v>
      </c>
      <c r="H15856" s="25">
        <v>0</v>
      </c>
    </row>
    <row r="15857" spans="1:8">
      <c r="A15857" s="23">
        <v>15854</v>
      </c>
      <c r="B15857" s="23">
        <v>2500</v>
      </c>
      <c r="C15857" s="23">
        <v>0.5</v>
      </c>
      <c r="D15857" s="23">
        <v>100</v>
      </c>
      <c r="E15857" s="23">
        <v>1</v>
      </c>
      <c r="F15857" s="23">
        <v>60</v>
      </c>
      <c r="G15857" s="23">
        <v>10</v>
      </c>
      <c r="H15857" s="25">
        <v>0</v>
      </c>
    </row>
    <row r="15858" spans="1:8">
      <c r="A15858" s="23">
        <v>15855</v>
      </c>
      <c r="B15858" s="23">
        <v>2500</v>
      </c>
      <c r="C15858" s="23">
        <v>0.5</v>
      </c>
      <c r="D15858" s="23">
        <v>100</v>
      </c>
      <c r="E15858" s="23">
        <v>1</v>
      </c>
      <c r="F15858" s="23">
        <v>60</v>
      </c>
      <c r="G15858" s="23">
        <v>40</v>
      </c>
      <c r="H15858" s="25">
        <v>0</v>
      </c>
    </row>
    <row r="15859" spans="1:8">
      <c r="A15859" s="23">
        <v>15856</v>
      </c>
      <c r="B15859" s="23">
        <v>2500</v>
      </c>
      <c r="C15859" s="23">
        <v>0.5</v>
      </c>
      <c r="D15859" s="23">
        <v>100</v>
      </c>
      <c r="E15859" s="23">
        <v>1</v>
      </c>
      <c r="F15859" s="23">
        <v>60</v>
      </c>
      <c r="G15859" s="23">
        <v>70</v>
      </c>
      <c r="H15859" s="25">
        <v>0</v>
      </c>
    </row>
    <row r="15860" spans="1:8">
      <c r="A15860" s="23">
        <v>15857</v>
      </c>
      <c r="B15860" s="23">
        <v>2500</v>
      </c>
      <c r="C15860" s="23">
        <v>0.5</v>
      </c>
      <c r="D15860" s="23">
        <v>100</v>
      </c>
      <c r="E15860" s="23">
        <v>1</v>
      </c>
      <c r="F15860" s="23">
        <v>60</v>
      </c>
      <c r="G15860" s="23">
        <v>100</v>
      </c>
      <c r="H15860" s="25">
        <v>0</v>
      </c>
    </row>
    <row r="15861" spans="1:8">
      <c r="A15861" s="23">
        <v>15858</v>
      </c>
      <c r="B15861" s="23">
        <v>2500</v>
      </c>
      <c r="C15861" s="23">
        <v>0.5</v>
      </c>
      <c r="D15861" s="23">
        <v>100</v>
      </c>
      <c r="E15861" s="23">
        <v>5</v>
      </c>
      <c r="F15861" s="23">
        <v>0</v>
      </c>
      <c r="G15861" s="23">
        <v>0</v>
      </c>
      <c r="H15861" s="25">
        <v>11.51940727</v>
      </c>
    </row>
    <row r="15862" spans="1:8">
      <c r="A15862" s="23">
        <v>15859</v>
      </c>
      <c r="B15862" s="23">
        <v>2500</v>
      </c>
      <c r="C15862" s="23">
        <v>0.5</v>
      </c>
      <c r="D15862" s="23">
        <v>100</v>
      </c>
      <c r="E15862" s="23">
        <v>5</v>
      </c>
      <c r="F15862" s="23">
        <v>0</v>
      </c>
      <c r="G15862" s="23">
        <v>5</v>
      </c>
      <c r="H15862" s="25">
        <v>9.9872455599999999</v>
      </c>
    </row>
    <row r="15863" spans="1:8">
      <c r="A15863" s="23">
        <v>15860</v>
      </c>
      <c r="B15863" s="23">
        <v>2500</v>
      </c>
      <c r="C15863" s="23">
        <v>0.5</v>
      </c>
      <c r="D15863" s="23">
        <v>100</v>
      </c>
      <c r="E15863" s="23">
        <v>5</v>
      </c>
      <c r="F15863" s="23">
        <v>0</v>
      </c>
      <c r="G15863" s="23">
        <v>10</v>
      </c>
      <c r="H15863" s="25">
        <v>9.5191278459999999</v>
      </c>
    </row>
    <row r="15864" spans="1:8">
      <c r="A15864" s="23">
        <v>15861</v>
      </c>
      <c r="B15864" s="23">
        <v>2500</v>
      </c>
      <c r="C15864" s="23">
        <v>0.5</v>
      </c>
      <c r="D15864" s="23">
        <v>100</v>
      </c>
      <c r="E15864" s="23">
        <v>5</v>
      </c>
      <c r="F15864" s="23">
        <v>0</v>
      </c>
      <c r="G15864" s="23">
        <v>40</v>
      </c>
      <c r="H15864" s="25">
        <v>8.6859588619999997</v>
      </c>
    </row>
    <row r="15865" spans="1:8">
      <c r="A15865" s="23">
        <v>15862</v>
      </c>
      <c r="B15865" s="23">
        <v>2500</v>
      </c>
      <c r="C15865" s="23">
        <v>0.5</v>
      </c>
      <c r="D15865" s="23">
        <v>100</v>
      </c>
      <c r="E15865" s="23">
        <v>5</v>
      </c>
      <c r="F15865" s="23">
        <v>0</v>
      </c>
      <c r="G15865" s="23">
        <v>70</v>
      </c>
      <c r="H15865" s="25">
        <v>8.2159271240000002</v>
      </c>
    </row>
    <row r="15866" spans="1:8">
      <c r="A15866" s="23">
        <v>15863</v>
      </c>
      <c r="B15866" s="23">
        <v>2500</v>
      </c>
      <c r="C15866" s="23">
        <v>0.5</v>
      </c>
      <c r="D15866" s="23">
        <v>100</v>
      </c>
      <c r="E15866" s="23">
        <v>5</v>
      </c>
      <c r="F15866" s="23">
        <v>0</v>
      </c>
      <c r="G15866" s="23">
        <v>100</v>
      </c>
      <c r="H15866" s="25">
        <v>7.8265752790000001</v>
      </c>
    </row>
    <row r="15867" spans="1:8">
      <c r="A15867" s="23">
        <v>15864</v>
      </c>
      <c r="B15867" s="23">
        <v>2500</v>
      </c>
      <c r="C15867" s="23">
        <v>0.5</v>
      </c>
      <c r="D15867" s="23">
        <v>100</v>
      </c>
      <c r="E15867" s="23">
        <v>5</v>
      </c>
      <c r="F15867" s="23">
        <v>30</v>
      </c>
      <c r="G15867" s="23">
        <v>0</v>
      </c>
      <c r="H15867" s="25">
        <v>11.139723780000001</v>
      </c>
    </row>
    <row r="15868" spans="1:8">
      <c r="A15868" s="23">
        <v>15865</v>
      </c>
      <c r="B15868" s="23">
        <v>2500</v>
      </c>
      <c r="C15868" s="23">
        <v>0.5</v>
      </c>
      <c r="D15868" s="23">
        <v>100</v>
      </c>
      <c r="E15868" s="23">
        <v>5</v>
      </c>
      <c r="F15868" s="23">
        <v>30</v>
      </c>
      <c r="G15868" s="23">
        <v>5</v>
      </c>
      <c r="H15868" s="25">
        <v>9.4454040530000007</v>
      </c>
    </row>
    <row r="15869" spans="1:8">
      <c r="A15869" s="23">
        <v>15866</v>
      </c>
      <c r="B15869" s="23">
        <v>2500</v>
      </c>
      <c r="C15869" s="23">
        <v>0.5</v>
      </c>
      <c r="D15869" s="23">
        <v>100</v>
      </c>
      <c r="E15869" s="23">
        <v>5</v>
      </c>
      <c r="F15869" s="23">
        <v>30</v>
      </c>
      <c r="G15869" s="23">
        <v>10</v>
      </c>
      <c r="H15869" s="25">
        <v>8.9580430979999992</v>
      </c>
    </row>
    <row r="15870" spans="1:8">
      <c r="A15870" s="23">
        <v>15867</v>
      </c>
      <c r="B15870" s="23">
        <v>2500</v>
      </c>
      <c r="C15870" s="23">
        <v>0.5</v>
      </c>
      <c r="D15870" s="23">
        <v>100</v>
      </c>
      <c r="E15870" s="23">
        <v>5</v>
      </c>
      <c r="F15870" s="23">
        <v>30</v>
      </c>
      <c r="G15870" s="23">
        <v>40</v>
      </c>
      <c r="H15870" s="25">
        <v>8.1777963640000007</v>
      </c>
    </row>
    <row r="15871" spans="1:8">
      <c r="A15871" s="23">
        <v>15868</v>
      </c>
      <c r="B15871" s="23">
        <v>2500</v>
      </c>
      <c r="C15871" s="23">
        <v>0.5</v>
      </c>
      <c r="D15871" s="23">
        <v>100</v>
      </c>
      <c r="E15871" s="23">
        <v>5</v>
      </c>
      <c r="F15871" s="23">
        <v>30</v>
      </c>
      <c r="G15871" s="23">
        <v>70</v>
      </c>
      <c r="H15871" s="25">
        <v>7.7285547259999996</v>
      </c>
    </row>
    <row r="15872" spans="1:8">
      <c r="A15872" s="23">
        <v>15869</v>
      </c>
      <c r="B15872" s="23">
        <v>2500</v>
      </c>
      <c r="C15872" s="23">
        <v>0.5</v>
      </c>
      <c r="D15872" s="23">
        <v>100</v>
      </c>
      <c r="E15872" s="23">
        <v>5</v>
      </c>
      <c r="F15872" s="23">
        <v>30</v>
      </c>
      <c r="G15872" s="23">
        <v>100</v>
      </c>
      <c r="H15872" s="25">
        <v>7.3814139369999996</v>
      </c>
    </row>
    <row r="15873" spans="1:8">
      <c r="A15873" s="23">
        <v>15870</v>
      </c>
      <c r="B15873" s="23">
        <v>2500</v>
      </c>
      <c r="C15873" s="23">
        <v>0.5</v>
      </c>
      <c r="D15873" s="23">
        <v>100</v>
      </c>
      <c r="E15873" s="23">
        <v>5</v>
      </c>
      <c r="F15873" s="23">
        <v>60</v>
      </c>
      <c r="G15873" s="23">
        <v>0</v>
      </c>
      <c r="H15873" s="25">
        <v>9.6425132750000007</v>
      </c>
    </row>
    <row r="15874" spans="1:8">
      <c r="A15874" s="23">
        <v>15871</v>
      </c>
      <c r="B15874" s="23">
        <v>2500</v>
      </c>
      <c r="C15874" s="23">
        <v>0.5</v>
      </c>
      <c r="D15874" s="23">
        <v>100</v>
      </c>
      <c r="E15874" s="23">
        <v>5</v>
      </c>
      <c r="F15874" s="23">
        <v>60</v>
      </c>
      <c r="G15874" s="23">
        <v>5</v>
      </c>
      <c r="H15874" s="25">
        <v>7.4910140040000002</v>
      </c>
    </row>
    <row r="15875" spans="1:8">
      <c r="A15875" s="23">
        <v>15872</v>
      </c>
      <c r="B15875" s="23">
        <v>2500</v>
      </c>
      <c r="C15875" s="23">
        <v>0.5</v>
      </c>
      <c r="D15875" s="23">
        <v>100</v>
      </c>
      <c r="E15875" s="23">
        <v>5</v>
      </c>
      <c r="F15875" s="23">
        <v>60</v>
      </c>
      <c r="G15875" s="23">
        <v>10</v>
      </c>
      <c r="H15875" s="25">
        <v>7.1151857380000001</v>
      </c>
    </row>
    <row r="15876" spans="1:8">
      <c r="A15876" s="23">
        <v>15873</v>
      </c>
      <c r="B15876" s="23">
        <v>2500</v>
      </c>
      <c r="C15876" s="23">
        <v>0.5</v>
      </c>
      <c r="D15876" s="23">
        <v>100</v>
      </c>
      <c r="E15876" s="23">
        <v>5</v>
      </c>
      <c r="F15876" s="23">
        <v>60</v>
      </c>
      <c r="G15876" s="23">
        <v>40</v>
      </c>
      <c r="H15876" s="25">
        <v>6.4610815050000001</v>
      </c>
    </row>
    <row r="15877" spans="1:8">
      <c r="A15877" s="23">
        <v>15874</v>
      </c>
      <c r="B15877" s="23">
        <v>2500</v>
      </c>
      <c r="C15877" s="23">
        <v>0.5</v>
      </c>
      <c r="D15877" s="23">
        <v>100</v>
      </c>
      <c r="E15877" s="23">
        <v>5</v>
      </c>
      <c r="F15877" s="23">
        <v>60</v>
      </c>
      <c r="G15877" s="23">
        <v>70</v>
      </c>
      <c r="H15877" s="25">
        <v>6.0251836780000003</v>
      </c>
    </row>
    <row r="15878" spans="1:8">
      <c r="A15878" s="23">
        <v>15875</v>
      </c>
      <c r="B15878" s="23">
        <v>2500</v>
      </c>
      <c r="C15878" s="23">
        <v>0.5</v>
      </c>
      <c r="D15878" s="23">
        <v>100</v>
      </c>
      <c r="E15878" s="23">
        <v>5</v>
      </c>
      <c r="F15878" s="23">
        <v>60</v>
      </c>
      <c r="G15878" s="23">
        <v>100</v>
      </c>
      <c r="H15878" s="25">
        <v>5.6541690830000002</v>
      </c>
    </row>
    <row r="15879" spans="1:8">
      <c r="A15879" s="23">
        <v>15876</v>
      </c>
      <c r="B15879" s="23">
        <v>2500</v>
      </c>
      <c r="C15879" s="23">
        <v>0.5</v>
      </c>
      <c r="D15879" s="23">
        <v>100</v>
      </c>
      <c r="E15879" s="23">
        <v>10</v>
      </c>
      <c r="F15879" s="23">
        <v>0</v>
      </c>
      <c r="G15879" s="23">
        <v>0</v>
      </c>
      <c r="H15879" s="25">
        <v>15.255094529999999</v>
      </c>
    </row>
    <row r="15880" spans="1:8">
      <c r="A15880" s="23">
        <v>15877</v>
      </c>
      <c r="B15880" s="23">
        <v>2500</v>
      </c>
      <c r="C15880" s="23">
        <v>0.5</v>
      </c>
      <c r="D15880" s="23">
        <v>100</v>
      </c>
      <c r="E15880" s="23">
        <v>10</v>
      </c>
      <c r="F15880" s="23">
        <v>0</v>
      </c>
      <c r="G15880" s="23">
        <v>5</v>
      </c>
      <c r="H15880" s="25">
        <v>13.507143020000001</v>
      </c>
    </row>
    <row r="15881" spans="1:8">
      <c r="A15881" s="23">
        <v>15878</v>
      </c>
      <c r="B15881" s="23">
        <v>2500</v>
      </c>
      <c r="C15881" s="23">
        <v>0.5</v>
      </c>
      <c r="D15881" s="23">
        <v>100</v>
      </c>
      <c r="E15881" s="23">
        <v>10</v>
      </c>
      <c r="F15881" s="23">
        <v>0</v>
      </c>
      <c r="G15881" s="23">
        <v>10</v>
      </c>
      <c r="H15881" s="25">
        <v>12.795897480000001</v>
      </c>
    </row>
    <row r="15882" spans="1:8">
      <c r="A15882" s="23">
        <v>15879</v>
      </c>
      <c r="B15882" s="23">
        <v>2500</v>
      </c>
      <c r="C15882" s="23">
        <v>0.5</v>
      </c>
      <c r="D15882" s="23">
        <v>100</v>
      </c>
      <c r="E15882" s="23">
        <v>10</v>
      </c>
      <c r="F15882" s="23">
        <v>0</v>
      </c>
      <c r="G15882" s="23">
        <v>40</v>
      </c>
      <c r="H15882" s="25">
        <v>11.37505913</v>
      </c>
    </row>
    <row r="15883" spans="1:8">
      <c r="A15883" s="23">
        <v>15880</v>
      </c>
      <c r="B15883" s="23">
        <v>2500</v>
      </c>
      <c r="C15883" s="23">
        <v>0.5</v>
      </c>
      <c r="D15883" s="23">
        <v>100</v>
      </c>
      <c r="E15883" s="23">
        <v>10</v>
      </c>
      <c r="F15883" s="23">
        <v>0</v>
      </c>
      <c r="G15883" s="23">
        <v>70</v>
      </c>
      <c r="H15883" s="25">
        <v>10.58992767</v>
      </c>
    </row>
    <row r="15884" spans="1:8">
      <c r="A15884" s="23">
        <v>15881</v>
      </c>
      <c r="B15884" s="23">
        <v>2500</v>
      </c>
      <c r="C15884" s="23">
        <v>0.5</v>
      </c>
      <c r="D15884" s="23">
        <v>100</v>
      </c>
      <c r="E15884" s="23">
        <v>10</v>
      </c>
      <c r="F15884" s="23">
        <v>0</v>
      </c>
      <c r="G15884" s="23">
        <v>100</v>
      </c>
      <c r="H15884" s="25">
        <v>9.8948812480000008</v>
      </c>
    </row>
    <row r="15885" spans="1:8">
      <c r="A15885" s="23">
        <v>15882</v>
      </c>
      <c r="B15885" s="23">
        <v>2500</v>
      </c>
      <c r="C15885" s="23">
        <v>0.5</v>
      </c>
      <c r="D15885" s="23">
        <v>100</v>
      </c>
      <c r="E15885" s="23">
        <v>10</v>
      </c>
      <c r="F15885" s="23">
        <v>30</v>
      </c>
      <c r="G15885" s="23">
        <v>0</v>
      </c>
      <c r="H15885" s="25">
        <v>14.52795792</v>
      </c>
    </row>
    <row r="15886" spans="1:8">
      <c r="A15886" s="23">
        <v>15883</v>
      </c>
      <c r="B15886" s="23">
        <v>2500</v>
      </c>
      <c r="C15886" s="23">
        <v>0.5</v>
      </c>
      <c r="D15886" s="23">
        <v>100</v>
      </c>
      <c r="E15886" s="23">
        <v>10</v>
      </c>
      <c r="F15886" s="23">
        <v>30</v>
      </c>
      <c r="G15886" s="23">
        <v>5</v>
      </c>
      <c r="H15886" s="25">
        <v>12.70530129</v>
      </c>
    </row>
    <row r="15887" spans="1:8">
      <c r="A15887" s="23">
        <v>15884</v>
      </c>
      <c r="B15887" s="23">
        <v>2500</v>
      </c>
      <c r="C15887" s="23">
        <v>0.5</v>
      </c>
      <c r="D15887" s="23">
        <v>100</v>
      </c>
      <c r="E15887" s="23">
        <v>10</v>
      </c>
      <c r="F15887" s="23">
        <v>30</v>
      </c>
      <c r="G15887" s="23">
        <v>10</v>
      </c>
      <c r="H15887" s="25">
        <v>11.933176039999999</v>
      </c>
    </row>
    <row r="15888" spans="1:8">
      <c r="A15888" s="23">
        <v>15885</v>
      </c>
      <c r="B15888" s="23">
        <v>2500</v>
      </c>
      <c r="C15888" s="23">
        <v>0.5</v>
      </c>
      <c r="D15888" s="23">
        <v>100</v>
      </c>
      <c r="E15888" s="23">
        <v>10</v>
      </c>
      <c r="F15888" s="23">
        <v>30</v>
      </c>
      <c r="G15888" s="23">
        <v>40</v>
      </c>
      <c r="H15888" s="25">
        <v>10.608335500000001</v>
      </c>
    </row>
    <row r="15889" spans="1:8">
      <c r="A15889" s="23">
        <v>15886</v>
      </c>
      <c r="B15889" s="23">
        <v>2500</v>
      </c>
      <c r="C15889" s="23">
        <v>0.5</v>
      </c>
      <c r="D15889" s="23">
        <v>100</v>
      </c>
      <c r="E15889" s="23">
        <v>10</v>
      </c>
      <c r="F15889" s="23">
        <v>30</v>
      </c>
      <c r="G15889" s="23">
        <v>70</v>
      </c>
      <c r="H15889" s="25">
        <v>9.7830791470000005</v>
      </c>
    </row>
    <row r="15890" spans="1:8">
      <c r="A15890" s="23">
        <v>15887</v>
      </c>
      <c r="B15890" s="23">
        <v>2500</v>
      </c>
      <c r="C15890" s="23">
        <v>0.5</v>
      </c>
      <c r="D15890" s="23">
        <v>100</v>
      </c>
      <c r="E15890" s="23">
        <v>10</v>
      </c>
      <c r="F15890" s="23">
        <v>30</v>
      </c>
      <c r="G15890" s="23">
        <v>100</v>
      </c>
      <c r="H15890" s="25">
        <v>9.1622676849999998</v>
      </c>
    </row>
    <row r="15891" spans="1:8">
      <c r="A15891" s="23">
        <v>15888</v>
      </c>
      <c r="B15891" s="23">
        <v>2500</v>
      </c>
      <c r="C15891" s="23">
        <v>0.5</v>
      </c>
      <c r="D15891" s="23">
        <v>100</v>
      </c>
      <c r="E15891" s="23">
        <v>10</v>
      </c>
      <c r="F15891" s="23">
        <v>60</v>
      </c>
      <c r="G15891" s="23">
        <v>0</v>
      </c>
      <c r="H15891" s="25">
        <v>11.862849239999999</v>
      </c>
    </row>
    <row r="15892" spans="1:8">
      <c r="A15892" s="23">
        <v>15889</v>
      </c>
      <c r="B15892" s="23">
        <v>2500</v>
      </c>
      <c r="C15892" s="23">
        <v>0.5</v>
      </c>
      <c r="D15892" s="23">
        <v>100</v>
      </c>
      <c r="E15892" s="23">
        <v>10</v>
      </c>
      <c r="F15892" s="23">
        <v>60</v>
      </c>
      <c r="G15892" s="23">
        <v>5</v>
      </c>
      <c r="H15892" s="25">
        <v>9.4536209109999998</v>
      </c>
    </row>
    <row r="15893" spans="1:8">
      <c r="A15893" s="23">
        <v>15890</v>
      </c>
      <c r="B15893" s="23">
        <v>2500</v>
      </c>
      <c r="C15893" s="23">
        <v>0.5</v>
      </c>
      <c r="D15893" s="23">
        <v>100</v>
      </c>
      <c r="E15893" s="23">
        <v>10</v>
      </c>
      <c r="F15893" s="23">
        <v>60</v>
      </c>
      <c r="G15893" s="23">
        <v>10</v>
      </c>
      <c r="H15893" s="25">
        <v>8.8476963039999994</v>
      </c>
    </row>
    <row r="15894" spans="1:8">
      <c r="A15894" s="23">
        <v>15891</v>
      </c>
      <c r="B15894" s="23">
        <v>2500</v>
      </c>
      <c r="C15894" s="23">
        <v>0.5</v>
      </c>
      <c r="D15894" s="23">
        <v>100</v>
      </c>
      <c r="E15894" s="23">
        <v>10</v>
      </c>
      <c r="F15894" s="23">
        <v>60</v>
      </c>
      <c r="G15894" s="23">
        <v>40</v>
      </c>
      <c r="H15894" s="25">
        <v>7.838731289</v>
      </c>
    </row>
    <row r="15895" spans="1:8">
      <c r="A15895" s="23">
        <v>15892</v>
      </c>
      <c r="B15895" s="23">
        <v>2500</v>
      </c>
      <c r="C15895" s="23">
        <v>0.5</v>
      </c>
      <c r="D15895" s="23">
        <v>100</v>
      </c>
      <c r="E15895" s="23">
        <v>10</v>
      </c>
      <c r="F15895" s="23">
        <v>60</v>
      </c>
      <c r="G15895" s="23">
        <v>70</v>
      </c>
      <c r="H15895" s="25">
        <v>7.2443203929999997</v>
      </c>
    </row>
    <row r="15896" spans="1:8">
      <c r="A15896" s="23">
        <v>15893</v>
      </c>
      <c r="B15896" s="23">
        <v>2500</v>
      </c>
      <c r="C15896" s="23">
        <v>0.5</v>
      </c>
      <c r="D15896" s="23">
        <v>100</v>
      </c>
      <c r="E15896" s="23">
        <v>10</v>
      </c>
      <c r="F15896" s="23">
        <v>60</v>
      </c>
      <c r="G15896" s="23">
        <v>100</v>
      </c>
      <c r="H15896" s="25">
        <v>6.7957630160000004</v>
      </c>
    </row>
    <row r="15897" spans="1:8">
      <c r="A15897" s="23">
        <v>15894</v>
      </c>
      <c r="B15897" s="23">
        <v>2500</v>
      </c>
      <c r="C15897" s="23">
        <v>0.5</v>
      </c>
      <c r="D15897" s="23">
        <v>100</v>
      </c>
      <c r="E15897" s="23">
        <v>20</v>
      </c>
      <c r="F15897" s="23">
        <v>0</v>
      </c>
      <c r="G15897" s="23">
        <v>0</v>
      </c>
      <c r="H15897" s="25">
        <v>17.585113530000001</v>
      </c>
    </row>
    <row r="15898" spans="1:8">
      <c r="A15898" s="23">
        <v>15895</v>
      </c>
      <c r="B15898" s="23">
        <v>2500</v>
      </c>
      <c r="C15898" s="23">
        <v>0.5</v>
      </c>
      <c r="D15898" s="23">
        <v>100</v>
      </c>
      <c r="E15898" s="23">
        <v>20</v>
      </c>
      <c r="F15898" s="23">
        <v>0</v>
      </c>
      <c r="G15898" s="23">
        <v>5</v>
      </c>
      <c r="H15898" s="25">
        <v>15.50914955</v>
      </c>
    </row>
    <row r="15899" spans="1:8">
      <c r="A15899" s="23">
        <v>15896</v>
      </c>
      <c r="B15899" s="23">
        <v>2500</v>
      </c>
      <c r="C15899" s="23">
        <v>0.5</v>
      </c>
      <c r="D15899" s="23">
        <v>100</v>
      </c>
      <c r="E15899" s="23">
        <v>20</v>
      </c>
      <c r="F15899" s="23">
        <v>0</v>
      </c>
      <c r="G15899" s="23">
        <v>10</v>
      </c>
      <c r="H15899" s="25">
        <v>14.58747864</v>
      </c>
    </row>
    <row r="15900" spans="1:8">
      <c r="A15900" s="23">
        <v>15897</v>
      </c>
      <c r="B15900" s="23">
        <v>2500</v>
      </c>
      <c r="C15900" s="23">
        <v>0.5</v>
      </c>
      <c r="D15900" s="23">
        <v>100</v>
      </c>
      <c r="E15900" s="23">
        <v>20</v>
      </c>
      <c r="F15900" s="23">
        <v>0</v>
      </c>
      <c r="G15900" s="23">
        <v>40</v>
      </c>
      <c r="H15900" s="25">
        <v>12.89451122</v>
      </c>
    </row>
    <row r="15901" spans="1:8">
      <c r="A15901" s="23">
        <v>15898</v>
      </c>
      <c r="B15901" s="23">
        <v>2500</v>
      </c>
      <c r="C15901" s="23">
        <v>0.5</v>
      </c>
      <c r="D15901" s="23">
        <v>100</v>
      </c>
      <c r="E15901" s="23">
        <v>20</v>
      </c>
      <c r="F15901" s="23">
        <v>0</v>
      </c>
      <c r="G15901" s="23">
        <v>70</v>
      </c>
      <c r="H15901" s="25">
        <v>11.78352928</v>
      </c>
    </row>
    <row r="15902" spans="1:8">
      <c r="A15902" s="23">
        <v>15899</v>
      </c>
      <c r="B15902" s="23">
        <v>2500</v>
      </c>
      <c r="C15902" s="23">
        <v>0.5</v>
      </c>
      <c r="D15902" s="23">
        <v>100</v>
      </c>
      <c r="E15902" s="23">
        <v>20</v>
      </c>
      <c r="F15902" s="23">
        <v>0</v>
      </c>
      <c r="G15902" s="23">
        <v>100</v>
      </c>
      <c r="H15902" s="25">
        <v>10.91440105</v>
      </c>
    </row>
    <row r="15903" spans="1:8">
      <c r="A15903" s="23">
        <v>15900</v>
      </c>
      <c r="B15903" s="23">
        <v>2500</v>
      </c>
      <c r="C15903" s="23">
        <v>0.5</v>
      </c>
      <c r="D15903" s="23">
        <v>100</v>
      </c>
      <c r="E15903" s="23">
        <v>20</v>
      </c>
      <c r="F15903" s="23">
        <v>30</v>
      </c>
      <c r="G15903" s="23">
        <v>0</v>
      </c>
      <c r="H15903" s="25">
        <v>16.593574520000001</v>
      </c>
    </row>
    <row r="15904" spans="1:8">
      <c r="A15904" s="23">
        <v>15901</v>
      </c>
      <c r="B15904" s="23">
        <v>2500</v>
      </c>
      <c r="C15904" s="23">
        <v>0.5</v>
      </c>
      <c r="D15904" s="23">
        <v>100</v>
      </c>
      <c r="E15904" s="23">
        <v>20</v>
      </c>
      <c r="F15904" s="23">
        <v>30</v>
      </c>
      <c r="G15904" s="23">
        <v>5</v>
      </c>
      <c r="H15904" s="25">
        <v>14.45721436</v>
      </c>
    </row>
    <row r="15905" spans="1:8">
      <c r="A15905" s="23">
        <v>15902</v>
      </c>
      <c r="B15905" s="23">
        <v>2500</v>
      </c>
      <c r="C15905" s="23">
        <v>0.5</v>
      </c>
      <c r="D15905" s="23">
        <v>100</v>
      </c>
      <c r="E15905" s="23">
        <v>20</v>
      </c>
      <c r="F15905" s="23">
        <v>30</v>
      </c>
      <c r="G15905" s="23">
        <v>10</v>
      </c>
      <c r="H15905" s="25">
        <v>13.57800484</v>
      </c>
    </row>
    <row r="15906" spans="1:8">
      <c r="A15906" s="23">
        <v>15903</v>
      </c>
      <c r="B15906" s="23">
        <v>2500</v>
      </c>
      <c r="C15906" s="23">
        <v>0.5</v>
      </c>
      <c r="D15906" s="23">
        <v>100</v>
      </c>
      <c r="E15906" s="23">
        <v>20</v>
      </c>
      <c r="F15906" s="23">
        <v>30</v>
      </c>
      <c r="G15906" s="23">
        <v>40</v>
      </c>
      <c r="H15906" s="25">
        <v>11.85231018</v>
      </c>
    </row>
    <row r="15907" spans="1:8">
      <c r="A15907" s="23">
        <v>15904</v>
      </c>
      <c r="B15907" s="23">
        <v>2500</v>
      </c>
      <c r="C15907" s="23">
        <v>0.5</v>
      </c>
      <c r="D15907" s="23">
        <v>100</v>
      </c>
      <c r="E15907" s="23">
        <v>20</v>
      </c>
      <c r="F15907" s="23">
        <v>30</v>
      </c>
      <c r="G15907" s="23">
        <v>70</v>
      </c>
      <c r="H15907" s="25">
        <v>10.8154974</v>
      </c>
    </row>
    <row r="15908" spans="1:8">
      <c r="A15908" s="23">
        <v>15905</v>
      </c>
      <c r="B15908" s="23">
        <v>2500</v>
      </c>
      <c r="C15908" s="23">
        <v>0.5</v>
      </c>
      <c r="D15908" s="23">
        <v>100</v>
      </c>
      <c r="E15908" s="23">
        <v>20</v>
      </c>
      <c r="F15908" s="23">
        <v>30</v>
      </c>
      <c r="G15908" s="23">
        <v>100</v>
      </c>
      <c r="H15908" s="25">
        <v>10.06359673</v>
      </c>
    </row>
    <row r="15909" spans="1:8">
      <c r="A15909" s="23">
        <v>15906</v>
      </c>
      <c r="B15909" s="23">
        <v>2500</v>
      </c>
      <c r="C15909" s="23">
        <v>0.5</v>
      </c>
      <c r="D15909" s="23">
        <v>100</v>
      </c>
      <c r="E15909" s="23">
        <v>20</v>
      </c>
      <c r="F15909" s="23">
        <v>60</v>
      </c>
      <c r="G15909" s="23">
        <v>0</v>
      </c>
      <c r="H15909" s="25">
        <v>13.13524818</v>
      </c>
    </row>
    <row r="15910" spans="1:8">
      <c r="A15910" s="23">
        <v>15907</v>
      </c>
      <c r="B15910" s="23">
        <v>2500</v>
      </c>
      <c r="C15910" s="23">
        <v>0.5</v>
      </c>
      <c r="D15910" s="23">
        <v>100</v>
      </c>
      <c r="E15910" s="23">
        <v>20</v>
      </c>
      <c r="F15910" s="23">
        <v>60</v>
      </c>
      <c r="G15910" s="23">
        <v>5</v>
      </c>
      <c r="H15910" s="25">
        <v>10.484267239999999</v>
      </c>
    </row>
    <row r="15911" spans="1:8">
      <c r="A15911" s="23">
        <v>15908</v>
      </c>
      <c r="B15911" s="23">
        <v>2500</v>
      </c>
      <c r="C15911" s="23">
        <v>0.5</v>
      </c>
      <c r="D15911" s="23">
        <v>100</v>
      </c>
      <c r="E15911" s="23">
        <v>20</v>
      </c>
      <c r="F15911" s="23">
        <v>60</v>
      </c>
      <c r="G15911" s="23">
        <v>10</v>
      </c>
      <c r="H15911" s="25">
        <v>9.7667570109999993</v>
      </c>
    </row>
    <row r="15912" spans="1:8">
      <c r="A15912" s="23">
        <v>15909</v>
      </c>
      <c r="B15912" s="23">
        <v>2500</v>
      </c>
      <c r="C15912" s="23">
        <v>0.5</v>
      </c>
      <c r="D15912" s="23">
        <v>100</v>
      </c>
      <c r="E15912" s="23">
        <v>20</v>
      </c>
      <c r="F15912" s="23">
        <v>60</v>
      </c>
      <c r="G15912" s="23">
        <v>40</v>
      </c>
      <c r="H15912" s="25">
        <v>8.6383743289999995</v>
      </c>
    </row>
    <row r="15913" spans="1:8">
      <c r="A15913" s="23">
        <v>15910</v>
      </c>
      <c r="B15913" s="23">
        <v>2500</v>
      </c>
      <c r="C15913" s="23">
        <v>0.5</v>
      </c>
      <c r="D15913" s="23">
        <v>100</v>
      </c>
      <c r="E15913" s="23">
        <v>20</v>
      </c>
      <c r="F15913" s="23">
        <v>60</v>
      </c>
      <c r="G15913" s="23">
        <v>70</v>
      </c>
      <c r="H15913" s="25">
        <v>7.7444305419999999</v>
      </c>
    </row>
    <row r="15914" spans="1:8">
      <c r="A15914" s="23">
        <v>15911</v>
      </c>
      <c r="B15914" s="23">
        <v>2500</v>
      </c>
      <c r="C15914" s="23">
        <v>0.5</v>
      </c>
      <c r="D15914" s="23">
        <v>100</v>
      </c>
      <c r="E15914" s="23">
        <v>20</v>
      </c>
      <c r="F15914" s="23">
        <v>60</v>
      </c>
      <c r="G15914" s="23">
        <v>100</v>
      </c>
      <c r="H15914" s="25">
        <v>7.013744354</v>
      </c>
    </row>
    <row r="15915" spans="1:8">
      <c r="A15915" s="23">
        <v>15912</v>
      </c>
      <c r="B15915" s="23">
        <v>2500</v>
      </c>
      <c r="C15915" s="23">
        <v>0.5</v>
      </c>
      <c r="D15915" s="23">
        <v>100</v>
      </c>
      <c r="E15915" s="23">
        <v>50</v>
      </c>
      <c r="F15915" s="23">
        <v>0</v>
      </c>
      <c r="G15915" s="23">
        <v>0</v>
      </c>
      <c r="H15915" s="25">
        <v>19.017662049999998</v>
      </c>
    </row>
    <row r="15916" spans="1:8">
      <c r="A15916" s="23">
        <v>15913</v>
      </c>
      <c r="B15916" s="23">
        <v>2500</v>
      </c>
      <c r="C15916" s="23">
        <v>0.5</v>
      </c>
      <c r="D15916" s="23">
        <v>100</v>
      </c>
      <c r="E15916" s="23">
        <v>50</v>
      </c>
      <c r="F15916" s="23">
        <v>0</v>
      </c>
      <c r="G15916" s="23">
        <v>5</v>
      </c>
      <c r="H15916" s="25">
        <v>16.818601610000002</v>
      </c>
    </row>
    <row r="15917" spans="1:8">
      <c r="A15917" s="23">
        <v>15914</v>
      </c>
      <c r="B15917" s="23">
        <v>2500</v>
      </c>
      <c r="C15917" s="23">
        <v>0.5</v>
      </c>
      <c r="D15917" s="23">
        <v>100</v>
      </c>
      <c r="E15917" s="23">
        <v>50</v>
      </c>
      <c r="F15917" s="23">
        <v>0</v>
      </c>
      <c r="G15917" s="23">
        <v>10</v>
      </c>
      <c r="H15917" s="25">
        <v>15.82270432</v>
      </c>
    </row>
    <row r="15918" spans="1:8">
      <c r="A15918" s="23">
        <v>15915</v>
      </c>
      <c r="B15918" s="23">
        <v>2500</v>
      </c>
      <c r="C15918" s="23">
        <v>0.5</v>
      </c>
      <c r="D15918" s="23">
        <v>100</v>
      </c>
      <c r="E15918" s="23">
        <v>50</v>
      </c>
      <c r="F15918" s="23">
        <v>0</v>
      </c>
      <c r="G15918" s="23">
        <v>40</v>
      </c>
      <c r="H15918" s="25">
        <v>13.40401745</v>
      </c>
    </row>
    <row r="15919" spans="1:8">
      <c r="A15919" s="23">
        <v>15916</v>
      </c>
      <c r="B15919" s="23">
        <v>2500</v>
      </c>
      <c r="C15919" s="23">
        <v>0.5</v>
      </c>
      <c r="D15919" s="23">
        <v>100</v>
      </c>
      <c r="E15919" s="23">
        <v>50</v>
      </c>
      <c r="F15919" s="23">
        <v>0</v>
      </c>
      <c r="G15919" s="23">
        <v>70</v>
      </c>
      <c r="H15919" s="25">
        <v>12.195161819999999</v>
      </c>
    </row>
    <row r="15920" spans="1:8">
      <c r="A15920" s="23">
        <v>15917</v>
      </c>
      <c r="B15920" s="23">
        <v>2500</v>
      </c>
      <c r="C15920" s="23">
        <v>0.5</v>
      </c>
      <c r="D15920" s="23">
        <v>100</v>
      </c>
      <c r="E15920" s="23">
        <v>50</v>
      </c>
      <c r="F15920" s="23">
        <v>0</v>
      </c>
      <c r="G15920" s="23">
        <v>100</v>
      </c>
      <c r="H15920" s="25">
        <v>11.30002022</v>
      </c>
    </row>
    <row r="15921" spans="1:8">
      <c r="A15921" s="23">
        <v>15918</v>
      </c>
      <c r="B15921" s="23">
        <v>2500</v>
      </c>
      <c r="C15921" s="23">
        <v>0.5</v>
      </c>
      <c r="D15921" s="23">
        <v>100</v>
      </c>
      <c r="E15921" s="23">
        <v>50</v>
      </c>
      <c r="F15921" s="23">
        <v>30</v>
      </c>
      <c r="G15921" s="23">
        <v>0</v>
      </c>
      <c r="H15921" s="25">
        <v>17.850845339999999</v>
      </c>
    </row>
    <row r="15922" spans="1:8">
      <c r="A15922" s="23">
        <v>15919</v>
      </c>
      <c r="B15922" s="23">
        <v>2500</v>
      </c>
      <c r="C15922" s="23">
        <v>0.5</v>
      </c>
      <c r="D15922" s="23">
        <v>100</v>
      </c>
      <c r="E15922" s="23">
        <v>50</v>
      </c>
      <c r="F15922" s="23">
        <v>30</v>
      </c>
      <c r="G15922" s="23">
        <v>5</v>
      </c>
      <c r="H15922" s="25">
        <v>15.61984539</v>
      </c>
    </row>
    <row r="15923" spans="1:8">
      <c r="A15923" s="23">
        <v>15920</v>
      </c>
      <c r="B15923" s="23">
        <v>2500</v>
      </c>
      <c r="C15923" s="23">
        <v>0.5</v>
      </c>
      <c r="D15923" s="23">
        <v>100</v>
      </c>
      <c r="E15923" s="23">
        <v>50</v>
      </c>
      <c r="F15923" s="23">
        <v>30</v>
      </c>
      <c r="G15923" s="23">
        <v>10</v>
      </c>
      <c r="H15923" s="25">
        <v>14.35279083</v>
      </c>
    </row>
    <row r="15924" spans="1:8">
      <c r="A15924" s="23">
        <v>15921</v>
      </c>
      <c r="B15924" s="23">
        <v>2500</v>
      </c>
      <c r="C15924" s="23">
        <v>0.5</v>
      </c>
      <c r="D15924" s="23">
        <v>100</v>
      </c>
      <c r="E15924" s="23">
        <v>50</v>
      </c>
      <c r="F15924" s="23">
        <v>30</v>
      </c>
      <c r="G15924" s="23">
        <v>40</v>
      </c>
      <c r="H15924" s="25">
        <v>12.27181816</v>
      </c>
    </row>
    <row r="15925" spans="1:8">
      <c r="A15925" s="23">
        <v>15922</v>
      </c>
      <c r="B15925" s="23">
        <v>2500</v>
      </c>
      <c r="C15925" s="23">
        <v>0.5</v>
      </c>
      <c r="D15925" s="23">
        <v>100</v>
      </c>
      <c r="E15925" s="23">
        <v>50</v>
      </c>
      <c r="F15925" s="23">
        <v>30</v>
      </c>
      <c r="G15925" s="23">
        <v>70</v>
      </c>
      <c r="H15925" s="25">
        <v>11.21639824</v>
      </c>
    </row>
    <row r="15926" spans="1:8">
      <c r="A15926" s="23">
        <v>15923</v>
      </c>
      <c r="B15926" s="23">
        <v>2500</v>
      </c>
      <c r="C15926" s="23">
        <v>0.5</v>
      </c>
      <c r="D15926" s="23">
        <v>100</v>
      </c>
      <c r="E15926" s="23">
        <v>50</v>
      </c>
      <c r="F15926" s="23">
        <v>30</v>
      </c>
      <c r="G15926" s="23">
        <v>100</v>
      </c>
      <c r="H15926" s="25">
        <v>10.432552340000001</v>
      </c>
    </row>
    <row r="15927" spans="1:8">
      <c r="A15927" s="23">
        <v>15924</v>
      </c>
      <c r="B15927" s="23">
        <v>2500</v>
      </c>
      <c r="C15927" s="23">
        <v>0.5</v>
      </c>
      <c r="D15927" s="23">
        <v>100</v>
      </c>
      <c r="E15927" s="23">
        <v>50</v>
      </c>
      <c r="F15927" s="23">
        <v>60</v>
      </c>
      <c r="G15927" s="23">
        <v>0</v>
      </c>
      <c r="H15927" s="25">
        <v>13.81497955</v>
      </c>
    </row>
    <row r="15928" spans="1:8">
      <c r="A15928" s="23">
        <v>15925</v>
      </c>
      <c r="B15928" s="23">
        <v>2500</v>
      </c>
      <c r="C15928" s="23">
        <v>0.5</v>
      </c>
      <c r="D15928" s="23">
        <v>100</v>
      </c>
      <c r="E15928" s="23">
        <v>50</v>
      </c>
      <c r="F15928" s="23">
        <v>60</v>
      </c>
      <c r="G15928" s="23">
        <v>5</v>
      </c>
      <c r="H15928" s="25">
        <v>10.897589679999999</v>
      </c>
    </row>
    <row r="15929" spans="1:8">
      <c r="A15929" s="23">
        <v>15926</v>
      </c>
      <c r="B15929" s="23">
        <v>2500</v>
      </c>
      <c r="C15929" s="23">
        <v>0.5</v>
      </c>
      <c r="D15929" s="23">
        <v>100</v>
      </c>
      <c r="E15929" s="23">
        <v>50</v>
      </c>
      <c r="F15929" s="23">
        <v>60</v>
      </c>
      <c r="G15929" s="23">
        <v>10</v>
      </c>
      <c r="H15929" s="25">
        <v>10.181036000000001</v>
      </c>
    </row>
    <row r="15930" spans="1:8">
      <c r="A15930" s="23">
        <v>15927</v>
      </c>
      <c r="B15930" s="23">
        <v>2500</v>
      </c>
      <c r="C15930" s="23">
        <v>0.5</v>
      </c>
      <c r="D15930" s="23">
        <v>100</v>
      </c>
      <c r="E15930" s="23">
        <v>50</v>
      </c>
      <c r="F15930" s="23">
        <v>60</v>
      </c>
      <c r="G15930" s="23">
        <v>40</v>
      </c>
      <c r="H15930" s="25">
        <v>8.9855689999999999</v>
      </c>
    </row>
    <row r="15931" spans="1:8">
      <c r="A15931" s="23">
        <v>15928</v>
      </c>
      <c r="B15931" s="23">
        <v>2500</v>
      </c>
      <c r="C15931" s="23">
        <v>0.5</v>
      </c>
      <c r="D15931" s="23">
        <v>100</v>
      </c>
      <c r="E15931" s="23">
        <v>50</v>
      </c>
      <c r="F15931" s="23">
        <v>60</v>
      </c>
      <c r="G15931" s="23">
        <v>70</v>
      </c>
      <c r="H15931" s="25">
        <v>8.3347644810000006</v>
      </c>
    </row>
    <row r="15932" spans="1:8">
      <c r="A15932" s="23">
        <v>15929</v>
      </c>
      <c r="B15932" s="23">
        <v>2500</v>
      </c>
      <c r="C15932" s="23">
        <v>0.5</v>
      </c>
      <c r="D15932" s="23">
        <v>100</v>
      </c>
      <c r="E15932" s="23">
        <v>50</v>
      </c>
      <c r="F15932" s="23">
        <v>60</v>
      </c>
      <c r="G15932" s="23">
        <v>100</v>
      </c>
      <c r="H15932" s="25">
        <v>0</v>
      </c>
    </row>
    <row r="15933" spans="1:8">
      <c r="A15933" s="23">
        <v>15930</v>
      </c>
      <c r="B15933" s="23">
        <v>2500</v>
      </c>
      <c r="C15933" s="23">
        <v>0.5</v>
      </c>
      <c r="D15933" s="23">
        <v>500</v>
      </c>
      <c r="E15933" s="23">
        <v>1</v>
      </c>
      <c r="F15933" s="23">
        <v>0</v>
      </c>
      <c r="G15933" s="23">
        <v>0</v>
      </c>
      <c r="H15933" s="25">
        <v>9.9388742449999992</v>
      </c>
    </row>
    <row r="15934" spans="1:8">
      <c r="A15934" s="23">
        <v>15931</v>
      </c>
      <c r="B15934" s="23">
        <v>2500</v>
      </c>
      <c r="C15934" s="23">
        <v>0.5</v>
      </c>
      <c r="D15934" s="23">
        <v>500</v>
      </c>
      <c r="E15934" s="23">
        <v>1</v>
      </c>
      <c r="F15934" s="23">
        <v>0</v>
      </c>
      <c r="G15934" s="23">
        <v>5</v>
      </c>
      <c r="H15934" s="25">
        <v>8.4757871629999997</v>
      </c>
    </row>
    <row r="15935" spans="1:8">
      <c r="A15935" s="23">
        <v>15932</v>
      </c>
      <c r="B15935" s="23">
        <v>2500</v>
      </c>
      <c r="C15935" s="23">
        <v>0.5</v>
      </c>
      <c r="D15935" s="23">
        <v>500</v>
      </c>
      <c r="E15935" s="23">
        <v>1</v>
      </c>
      <c r="F15935" s="23">
        <v>0</v>
      </c>
      <c r="G15935" s="23">
        <v>10</v>
      </c>
      <c r="H15935" s="25">
        <v>8.1667833329999997</v>
      </c>
    </row>
    <row r="15936" spans="1:8">
      <c r="A15936" s="23">
        <v>15933</v>
      </c>
      <c r="B15936" s="23">
        <v>2500</v>
      </c>
      <c r="C15936" s="23">
        <v>0.5</v>
      </c>
      <c r="D15936" s="23">
        <v>500</v>
      </c>
      <c r="E15936" s="23">
        <v>1</v>
      </c>
      <c r="F15936" s="23">
        <v>0</v>
      </c>
      <c r="G15936" s="23">
        <v>40</v>
      </c>
      <c r="H15936" s="25">
        <v>7.6503643989999999</v>
      </c>
    </row>
    <row r="15937" spans="1:8">
      <c r="A15937" s="23">
        <v>15934</v>
      </c>
      <c r="B15937" s="23">
        <v>2500</v>
      </c>
      <c r="C15937" s="23">
        <v>0.5</v>
      </c>
      <c r="D15937" s="23">
        <v>500</v>
      </c>
      <c r="E15937" s="23">
        <v>1</v>
      </c>
      <c r="F15937" s="23">
        <v>0</v>
      </c>
      <c r="G15937" s="23">
        <v>70</v>
      </c>
      <c r="H15937" s="25">
        <v>7.3343133930000004</v>
      </c>
    </row>
    <row r="15938" spans="1:8">
      <c r="A15938" s="23">
        <v>15935</v>
      </c>
      <c r="B15938" s="23">
        <v>2500</v>
      </c>
      <c r="C15938" s="23">
        <v>0.5</v>
      </c>
      <c r="D15938" s="23">
        <v>500</v>
      </c>
      <c r="E15938" s="23">
        <v>1</v>
      </c>
      <c r="F15938" s="23">
        <v>0</v>
      </c>
      <c r="G15938" s="23">
        <v>100</v>
      </c>
      <c r="H15938" s="25">
        <v>7.0736474989999998</v>
      </c>
    </row>
    <row r="15939" spans="1:8">
      <c r="A15939" s="23">
        <v>15936</v>
      </c>
      <c r="B15939" s="23">
        <v>2500</v>
      </c>
      <c r="C15939" s="23">
        <v>0.5</v>
      </c>
      <c r="D15939" s="23">
        <v>500</v>
      </c>
      <c r="E15939" s="23">
        <v>1</v>
      </c>
      <c r="F15939" s="23">
        <v>30</v>
      </c>
      <c r="G15939" s="23">
        <v>0</v>
      </c>
      <c r="H15939" s="25">
        <v>9.7020301819999997</v>
      </c>
    </row>
    <row r="15940" spans="1:8">
      <c r="A15940" s="23">
        <v>15937</v>
      </c>
      <c r="B15940" s="23">
        <v>2500</v>
      </c>
      <c r="C15940" s="23">
        <v>0.5</v>
      </c>
      <c r="D15940" s="23">
        <v>500</v>
      </c>
      <c r="E15940" s="23">
        <v>1</v>
      </c>
      <c r="F15940" s="23">
        <v>30</v>
      </c>
      <c r="G15940" s="23">
        <v>5</v>
      </c>
      <c r="H15940" s="25">
        <v>8.1121330260000004</v>
      </c>
    </row>
    <row r="15941" spans="1:8">
      <c r="A15941" s="23">
        <v>15938</v>
      </c>
      <c r="B15941" s="23">
        <v>2500</v>
      </c>
      <c r="C15941" s="23">
        <v>0.5</v>
      </c>
      <c r="D15941" s="23">
        <v>500</v>
      </c>
      <c r="E15941" s="23">
        <v>1</v>
      </c>
      <c r="F15941" s="23">
        <v>30</v>
      </c>
      <c r="G15941" s="23">
        <v>10</v>
      </c>
      <c r="H15941" s="25">
        <v>7.8087525370000002</v>
      </c>
    </row>
    <row r="15942" spans="1:8">
      <c r="A15942" s="23">
        <v>15939</v>
      </c>
      <c r="B15942" s="23">
        <v>2500</v>
      </c>
      <c r="C15942" s="23">
        <v>0.5</v>
      </c>
      <c r="D15942" s="23">
        <v>500</v>
      </c>
      <c r="E15942" s="23">
        <v>1</v>
      </c>
      <c r="F15942" s="23">
        <v>30</v>
      </c>
      <c r="G15942" s="23">
        <v>40</v>
      </c>
      <c r="H15942" s="25">
        <v>7.2997779850000004</v>
      </c>
    </row>
    <row r="15943" spans="1:8">
      <c r="A15943" s="23">
        <v>15940</v>
      </c>
      <c r="B15943" s="23">
        <v>2500</v>
      </c>
      <c r="C15943" s="23">
        <v>0.5</v>
      </c>
      <c r="D15943" s="23">
        <v>500</v>
      </c>
      <c r="E15943" s="23">
        <v>1</v>
      </c>
      <c r="F15943" s="23">
        <v>30</v>
      </c>
      <c r="G15943" s="23">
        <v>70</v>
      </c>
      <c r="H15943" s="25">
        <v>6.9982419010000001</v>
      </c>
    </row>
    <row r="15944" spans="1:8">
      <c r="A15944" s="23">
        <v>15941</v>
      </c>
      <c r="B15944" s="23">
        <v>2500</v>
      </c>
      <c r="C15944" s="23">
        <v>0.5</v>
      </c>
      <c r="D15944" s="23">
        <v>500</v>
      </c>
      <c r="E15944" s="23">
        <v>1</v>
      </c>
      <c r="F15944" s="23">
        <v>30</v>
      </c>
      <c r="G15944" s="23">
        <v>100</v>
      </c>
      <c r="H15944" s="25">
        <v>6.7362222669999996</v>
      </c>
    </row>
    <row r="15945" spans="1:8">
      <c r="A15945" s="23">
        <v>15942</v>
      </c>
      <c r="B15945" s="23">
        <v>2500</v>
      </c>
      <c r="C15945" s="23">
        <v>0.5</v>
      </c>
      <c r="D15945" s="23">
        <v>500</v>
      </c>
      <c r="E15945" s="23">
        <v>1</v>
      </c>
      <c r="F15945" s="23">
        <v>60</v>
      </c>
      <c r="G15945" s="23">
        <v>0</v>
      </c>
      <c r="H15945" s="25">
        <v>8.6926040649999994</v>
      </c>
    </row>
    <row r="15946" spans="1:8">
      <c r="A15946" s="23">
        <v>15943</v>
      </c>
      <c r="B15946" s="23">
        <v>2500</v>
      </c>
      <c r="C15946" s="23">
        <v>0.5</v>
      </c>
      <c r="D15946" s="23">
        <v>500</v>
      </c>
      <c r="E15946" s="23">
        <v>1</v>
      </c>
      <c r="F15946" s="23">
        <v>60</v>
      </c>
      <c r="G15946" s="23">
        <v>5</v>
      </c>
      <c r="H15946" s="25">
        <v>6.8129529949999998</v>
      </c>
    </row>
    <row r="15947" spans="1:8">
      <c r="A15947" s="23">
        <v>15944</v>
      </c>
      <c r="B15947" s="23">
        <v>2500</v>
      </c>
      <c r="C15947" s="23">
        <v>0.5</v>
      </c>
      <c r="D15947" s="23">
        <v>500</v>
      </c>
      <c r="E15947" s="23">
        <v>1</v>
      </c>
      <c r="F15947" s="23">
        <v>60</v>
      </c>
      <c r="G15947" s="23">
        <v>10</v>
      </c>
      <c r="H15947" s="25">
        <v>6.5107545849999999</v>
      </c>
    </row>
    <row r="15948" spans="1:8">
      <c r="A15948" s="23">
        <v>15945</v>
      </c>
      <c r="B15948" s="23">
        <v>2500</v>
      </c>
      <c r="C15948" s="23">
        <v>0.5</v>
      </c>
      <c r="D15948" s="23">
        <v>500</v>
      </c>
      <c r="E15948" s="23">
        <v>1</v>
      </c>
      <c r="F15948" s="23">
        <v>60</v>
      </c>
      <c r="G15948" s="23">
        <v>40</v>
      </c>
      <c r="H15948" s="25">
        <v>5.9772744180000004</v>
      </c>
    </row>
    <row r="15949" spans="1:8">
      <c r="A15949" s="23">
        <v>15946</v>
      </c>
      <c r="B15949" s="23">
        <v>2500</v>
      </c>
      <c r="C15949" s="23">
        <v>0.5</v>
      </c>
      <c r="D15949" s="23">
        <v>500</v>
      </c>
      <c r="E15949" s="23">
        <v>1</v>
      </c>
      <c r="F15949" s="23">
        <v>60</v>
      </c>
      <c r="G15949" s="23">
        <v>70</v>
      </c>
      <c r="H15949" s="25">
        <v>5.6020660400000004</v>
      </c>
    </row>
    <row r="15950" spans="1:8">
      <c r="A15950" s="23">
        <v>15947</v>
      </c>
      <c r="B15950" s="23">
        <v>2500</v>
      </c>
      <c r="C15950" s="23">
        <v>0.5</v>
      </c>
      <c r="D15950" s="23">
        <v>500</v>
      </c>
      <c r="E15950" s="23">
        <v>1</v>
      </c>
      <c r="F15950" s="23">
        <v>60</v>
      </c>
      <c r="G15950" s="23">
        <v>100</v>
      </c>
      <c r="H15950" s="25">
        <v>5.30098629</v>
      </c>
    </row>
    <row r="15951" spans="1:8">
      <c r="A15951" s="23">
        <v>15948</v>
      </c>
      <c r="B15951" s="23">
        <v>2500</v>
      </c>
      <c r="C15951" s="23">
        <v>0.5</v>
      </c>
      <c r="D15951" s="23">
        <v>500</v>
      </c>
      <c r="E15951" s="23">
        <v>5</v>
      </c>
      <c r="F15951" s="23">
        <v>0</v>
      </c>
      <c r="G15951" s="23">
        <v>0</v>
      </c>
      <c r="H15951" s="25">
        <v>17.834640499999999</v>
      </c>
    </row>
    <row r="15952" spans="1:8">
      <c r="A15952" s="23">
        <v>15949</v>
      </c>
      <c r="B15952" s="23">
        <v>2500</v>
      </c>
      <c r="C15952" s="23">
        <v>0.5</v>
      </c>
      <c r="D15952" s="23">
        <v>500</v>
      </c>
      <c r="E15952" s="23">
        <v>5</v>
      </c>
      <c r="F15952" s="23">
        <v>0</v>
      </c>
      <c r="G15952" s="23">
        <v>5</v>
      </c>
      <c r="H15952" s="25">
        <v>15.797384259999999</v>
      </c>
    </row>
    <row r="15953" spans="1:8">
      <c r="A15953" s="23">
        <v>15950</v>
      </c>
      <c r="B15953" s="23">
        <v>2500</v>
      </c>
      <c r="C15953" s="23">
        <v>0.5</v>
      </c>
      <c r="D15953" s="23">
        <v>500</v>
      </c>
      <c r="E15953" s="23">
        <v>5</v>
      </c>
      <c r="F15953" s="23">
        <v>0</v>
      </c>
      <c r="G15953" s="23">
        <v>10</v>
      </c>
      <c r="H15953" s="25">
        <v>14.864630699999999</v>
      </c>
    </row>
    <row r="15954" spans="1:8">
      <c r="A15954" s="23">
        <v>15951</v>
      </c>
      <c r="B15954" s="23">
        <v>2500</v>
      </c>
      <c r="C15954" s="23">
        <v>0.5</v>
      </c>
      <c r="D15954" s="23">
        <v>500</v>
      </c>
      <c r="E15954" s="23">
        <v>5</v>
      </c>
      <c r="F15954" s="23">
        <v>0</v>
      </c>
      <c r="G15954" s="23">
        <v>40</v>
      </c>
      <c r="H15954" s="25">
        <v>13.030025480000001</v>
      </c>
    </row>
    <row r="15955" spans="1:8">
      <c r="A15955" s="23">
        <v>15952</v>
      </c>
      <c r="B15955" s="23">
        <v>2500</v>
      </c>
      <c r="C15955" s="23">
        <v>0.5</v>
      </c>
      <c r="D15955" s="23">
        <v>500</v>
      </c>
      <c r="E15955" s="23">
        <v>5</v>
      </c>
      <c r="F15955" s="23">
        <v>0</v>
      </c>
      <c r="G15955" s="23">
        <v>70</v>
      </c>
      <c r="H15955" s="25">
        <v>12.03164864</v>
      </c>
    </row>
    <row r="15956" spans="1:8">
      <c r="A15956" s="23">
        <v>15953</v>
      </c>
      <c r="B15956" s="23">
        <v>2500</v>
      </c>
      <c r="C15956" s="23">
        <v>0.5</v>
      </c>
      <c r="D15956" s="23">
        <v>500</v>
      </c>
      <c r="E15956" s="23">
        <v>5</v>
      </c>
      <c r="F15956" s="23">
        <v>0</v>
      </c>
      <c r="G15956" s="23">
        <v>100</v>
      </c>
      <c r="H15956" s="25">
        <v>11.2041235</v>
      </c>
    </row>
    <row r="15957" spans="1:8">
      <c r="A15957" s="23">
        <v>15954</v>
      </c>
      <c r="B15957" s="23">
        <v>2500</v>
      </c>
      <c r="C15957" s="23">
        <v>0.5</v>
      </c>
      <c r="D15957" s="23">
        <v>500</v>
      </c>
      <c r="E15957" s="23">
        <v>5</v>
      </c>
      <c r="F15957" s="23">
        <v>30</v>
      </c>
      <c r="G15957" s="23">
        <v>0</v>
      </c>
      <c r="H15957" s="25">
        <v>16.807535170000001</v>
      </c>
    </row>
    <row r="15958" spans="1:8">
      <c r="A15958" s="23">
        <v>15955</v>
      </c>
      <c r="B15958" s="23">
        <v>2500</v>
      </c>
      <c r="C15958" s="23">
        <v>0.5</v>
      </c>
      <c r="D15958" s="23">
        <v>500</v>
      </c>
      <c r="E15958" s="23">
        <v>5</v>
      </c>
      <c r="F15958" s="23">
        <v>30</v>
      </c>
      <c r="G15958" s="23">
        <v>5</v>
      </c>
      <c r="H15958" s="25">
        <v>14.72449589</v>
      </c>
    </row>
    <row r="15959" spans="1:8">
      <c r="A15959" s="23">
        <v>15956</v>
      </c>
      <c r="B15959" s="23">
        <v>2500</v>
      </c>
      <c r="C15959" s="23">
        <v>0.5</v>
      </c>
      <c r="D15959" s="23">
        <v>500</v>
      </c>
      <c r="E15959" s="23">
        <v>5</v>
      </c>
      <c r="F15959" s="23">
        <v>30</v>
      </c>
      <c r="G15959" s="23">
        <v>10</v>
      </c>
      <c r="H15959" s="25">
        <v>13.76656723</v>
      </c>
    </row>
    <row r="15960" spans="1:8">
      <c r="A15960" s="23">
        <v>15957</v>
      </c>
      <c r="B15960" s="23">
        <v>2500</v>
      </c>
      <c r="C15960" s="23">
        <v>0.5</v>
      </c>
      <c r="D15960" s="23">
        <v>500</v>
      </c>
      <c r="E15960" s="23">
        <v>5</v>
      </c>
      <c r="F15960" s="23">
        <v>30</v>
      </c>
      <c r="G15960" s="23">
        <v>40</v>
      </c>
      <c r="H15960" s="25">
        <v>12.09387398</v>
      </c>
    </row>
    <row r="15961" spans="1:8">
      <c r="A15961" s="23">
        <v>15958</v>
      </c>
      <c r="B15961" s="23">
        <v>2500</v>
      </c>
      <c r="C15961" s="23">
        <v>0.5</v>
      </c>
      <c r="D15961" s="23">
        <v>500</v>
      </c>
      <c r="E15961" s="23">
        <v>5</v>
      </c>
      <c r="F15961" s="23">
        <v>30</v>
      </c>
      <c r="G15961" s="23">
        <v>70</v>
      </c>
      <c r="H15961" s="25">
        <v>11.096705439999999</v>
      </c>
    </row>
    <row r="15962" spans="1:8">
      <c r="A15962" s="23">
        <v>15959</v>
      </c>
      <c r="B15962" s="23">
        <v>2500</v>
      </c>
      <c r="C15962" s="23">
        <v>0.5</v>
      </c>
      <c r="D15962" s="23">
        <v>500</v>
      </c>
      <c r="E15962" s="23">
        <v>5</v>
      </c>
      <c r="F15962" s="23">
        <v>30</v>
      </c>
      <c r="G15962" s="23">
        <v>100</v>
      </c>
      <c r="H15962" s="25">
        <v>10.24133778</v>
      </c>
    </row>
    <row r="15963" spans="1:8">
      <c r="A15963" s="23">
        <v>15960</v>
      </c>
      <c r="B15963" s="23">
        <v>2500</v>
      </c>
      <c r="C15963" s="23">
        <v>0.5</v>
      </c>
      <c r="D15963" s="23">
        <v>500</v>
      </c>
      <c r="E15963" s="23">
        <v>5</v>
      </c>
      <c r="F15963" s="23">
        <v>60</v>
      </c>
      <c r="G15963" s="23">
        <v>0</v>
      </c>
      <c r="H15963" s="25">
        <v>13.28313923</v>
      </c>
    </row>
    <row r="15964" spans="1:8">
      <c r="A15964" s="23">
        <v>15961</v>
      </c>
      <c r="B15964" s="23">
        <v>2500</v>
      </c>
      <c r="C15964" s="23">
        <v>0.5</v>
      </c>
      <c r="D15964" s="23">
        <v>500</v>
      </c>
      <c r="E15964" s="23">
        <v>5</v>
      </c>
      <c r="F15964" s="23">
        <v>60</v>
      </c>
      <c r="G15964" s="23">
        <v>5</v>
      </c>
      <c r="H15964" s="25">
        <v>10.73393059</v>
      </c>
    </row>
    <row r="15965" spans="1:8">
      <c r="A15965" s="23">
        <v>15962</v>
      </c>
      <c r="B15965" s="23">
        <v>2500</v>
      </c>
      <c r="C15965" s="23">
        <v>0.5</v>
      </c>
      <c r="D15965" s="23">
        <v>500</v>
      </c>
      <c r="E15965" s="23">
        <v>5</v>
      </c>
      <c r="F15965" s="23">
        <v>60</v>
      </c>
      <c r="G15965" s="23">
        <v>10</v>
      </c>
      <c r="H15965" s="25">
        <v>9.9300460820000005</v>
      </c>
    </row>
    <row r="15966" spans="1:8">
      <c r="A15966" s="23">
        <v>15963</v>
      </c>
      <c r="B15966" s="23">
        <v>2500</v>
      </c>
      <c r="C15966" s="23">
        <v>0.5</v>
      </c>
      <c r="D15966" s="23">
        <v>500</v>
      </c>
      <c r="E15966" s="23">
        <v>5</v>
      </c>
      <c r="F15966" s="23">
        <v>60</v>
      </c>
      <c r="G15966" s="23">
        <v>40</v>
      </c>
      <c r="H15966" s="25">
        <v>8.6952610020000005</v>
      </c>
    </row>
    <row r="15967" spans="1:8">
      <c r="A15967" s="23">
        <v>15964</v>
      </c>
      <c r="B15967" s="23">
        <v>2500</v>
      </c>
      <c r="C15967" s="23">
        <v>0.5</v>
      </c>
      <c r="D15967" s="23">
        <v>500</v>
      </c>
      <c r="E15967" s="23">
        <v>5</v>
      </c>
      <c r="F15967" s="23">
        <v>60</v>
      </c>
      <c r="G15967" s="23">
        <v>70</v>
      </c>
      <c r="H15967" s="25">
        <v>8.0410594940000006</v>
      </c>
    </row>
    <row r="15968" spans="1:8">
      <c r="A15968" s="23">
        <v>15965</v>
      </c>
      <c r="B15968" s="23">
        <v>2500</v>
      </c>
      <c r="C15968" s="23">
        <v>0.5</v>
      </c>
      <c r="D15968" s="23">
        <v>500</v>
      </c>
      <c r="E15968" s="23">
        <v>5</v>
      </c>
      <c r="F15968" s="23">
        <v>60</v>
      </c>
      <c r="G15968" s="23">
        <v>100</v>
      </c>
      <c r="H15968" s="25">
        <v>7.4212789539999999</v>
      </c>
    </row>
    <row r="15969" spans="1:8">
      <c r="A15969" s="23">
        <v>15966</v>
      </c>
      <c r="B15969" s="23">
        <v>2500</v>
      </c>
      <c r="C15969" s="23">
        <v>0.5</v>
      </c>
      <c r="D15969" s="23">
        <v>500</v>
      </c>
      <c r="E15969" s="23">
        <v>10</v>
      </c>
      <c r="F15969" s="23">
        <v>0</v>
      </c>
      <c r="G15969" s="23">
        <v>0</v>
      </c>
      <c r="H15969" s="25">
        <v>18.9449234</v>
      </c>
    </row>
    <row r="15970" spans="1:8">
      <c r="A15970" s="23">
        <v>15967</v>
      </c>
      <c r="B15970" s="23">
        <v>2500</v>
      </c>
      <c r="C15970" s="23">
        <v>0.5</v>
      </c>
      <c r="D15970" s="23">
        <v>500</v>
      </c>
      <c r="E15970" s="23">
        <v>10</v>
      </c>
      <c r="F15970" s="23">
        <v>0</v>
      </c>
      <c r="G15970" s="23">
        <v>5</v>
      </c>
      <c r="H15970" s="25">
        <v>16.738828659999999</v>
      </c>
    </row>
    <row r="15971" spans="1:8">
      <c r="A15971" s="23">
        <v>15968</v>
      </c>
      <c r="B15971" s="23">
        <v>2500</v>
      </c>
      <c r="C15971" s="23">
        <v>0.5</v>
      </c>
      <c r="D15971" s="23">
        <v>500</v>
      </c>
      <c r="E15971" s="23">
        <v>10</v>
      </c>
      <c r="F15971" s="23">
        <v>0</v>
      </c>
      <c r="G15971" s="23">
        <v>10</v>
      </c>
      <c r="H15971" s="25">
        <v>15.7722292</v>
      </c>
    </row>
    <row r="15972" spans="1:8">
      <c r="A15972" s="23">
        <v>15969</v>
      </c>
      <c r="B15972" s="23">
        <v>2500</v>
      </c>
      <c r="C15972" s="23">
        <v>0.5</v>
      </c>
      <c r="D15972" s="23">
        <v>500</v>
      </c>
      <c r="E15972" s="23">
        <v>10</v>
      </c>
      <c r="F15972" s="23">
        <v>0</v>
      </c>
      <c r="G15972" s="23">
        <v>40</v>
      </c>
      <c r="H15972" s="25">
        <v>13.43791294</v>
      </c>
    </row>
    <row r="15973" spans="1:8">
      <c r="A15973" s="23">
        <v>15970</v>
      </c>
      <c r="B15973" s="23">
        <v>2500</v>
      </c>
      <c r="C15973" s="23">
        <v>0.5</v>
      </c>
      <c r="D15973" s="23">
        <v>500</v>
      </c>
      <c r="E15973" s="23">
        <v>10</v>
      </c>
      <c r="F15973" s="23">
        <v>0</v>
      </c>
      <c r="G15973" s="23">
        <v>70</v>
      </c>
      <c r="H15973" s="25">
        <v>12.190433499999999</v>
      </c>
    </row>
    <row r="15974" spans="1:8">
      <c r="A15974" s="23">
        <v>15971</v>
      </c>
      <c r="B15974" s="23">
        <v>2500</v>
      </c>
      <c r="C15974" s="23">
        <v>0.5</v>
      </c>
      <c r="D15974" s="23">
        <v>500</v>
      </c>
      <c r="E15974" s="23">
        <v>10</v>
      </c>
      <c r="F15974" s="23">
        <v>0</v>
      </c>
      <c r="G15974" s="23">
        <v>100</v>
      </c>
      <c r="H15974" s="25">
        <v>11.275804519999999</v>
      </c>
    </row>
    <row r="15975" spans="1:8">
      <c r="A15975" s="23">
        <v>15972</v>
      </c>
      <c r="B15975" s="23">
        <v>2500</v>
      </c>
      <c r="C15975" s="23">
        <v>0.5</v>
      </c>
      <c r="D15975" s="23">
        <v>500</v>
      </c>
      <c r="E15975" s="23">
        <v>10</v>
      </c>
      <c r="F15975" s="23">
        <v>30</v>
      </c>
      <c r="G15975" s="23">
        <v>0</v>
      </c>
      <c r="H15975" s="25">
        <v>17.781959530000002</v>
      </c>
    </row>
    <row r="15976" spans="1:8">
      <c r="A15976" s="23">
        <v>15973</v>
      </c>
      <c r="B15976" s="23">
        <v>2500</v>
      </c>
      <c r="C15976" s="23">
        <v>0.5</v>
      </c>
      <c r="D15976" s="23">
        <v>500</v>
      </c>
      <c r="E15976" s="23">
        <v>10</v>
      </c>
      <c r="F15976" s="23">
        <v>30</v>
      </c>
      <c r="G15976" s="23">
        <v>5</v>
      </c>
      <c r="H15976" s="25">
        <v>15.62995529</v>
      </c>
    </row>
    <row r="15977" spans="1:8">
      <c r="A15977" s="23">
        <v>15974</v>
      </c>
      <c r="B15977" s="23">
        <v>2500</v>
      </c>
      <c r="C15977" s="23">
        <v>0.5</v>
      </c>
      <c r="D15977" s="23">
        <v>500</v>
      </c>
      <c r="E15977" s="23">
        <v>10</v>
      </c>
      <c r="F15977" s="23">
        <v>30</v>
      </c>
      <c r="G15977" s="23">
        <v>10</v>
      </c>
      <c r="H15977" s="25">
        <v>14.42967224</v>
      </c>
    </row>
    <row r="15978" spans="1:8">
      <c r="A15978" s="23">
        <v>15975</v>
      </c>
      <c r="B15978" s="23">
        <v>2500</v>
      </c>
      <c r="C15978" s="23">
        <v>0.5</v>
      </c>
      <c r="D15978" s="23">
        <v>500</v>
      </c>
      <c r="E15978" s="23">
        <v>10</v>
      </c>
      <c r="F15978" s="23">
        <v>30</v>
      </c>
      <c r="G15978" s="23">
        <v>40</v>
      </c>
      <c r="H15978" s="25">
        <v>12.272792819999999</v>
      </c>
    </row>
    <row r="15979" spans="1:8">
      <c r="A15979" s="23">
        <v>15976</v>
      </c>
      <c r="B15979" s="23">
        <v>2500</v>
      </c>
      <c r="C15979" s="23">
        <v>0.5</v>
      </c>
      <c r="D15979" s="23">
        <v>500</v>
      </c>
      <c r="E15979" s="23">
        <v>10</v>
      </c>
      <c r="F15979" s="23">
        <v>30</v>
      </c>
      <c r="G15979" s="23">
        <v>70</v>
      </c>
      <c r="H15979" s="25">
        <v>11.19294167</v>
      </c>
    </row>
    <row r="15980" spans="1:8">
      <c r="A15980" s="23">
        <v>15977</v>
      </c>
      <c r="B15980" s="23">
        <v>2500</v>
      </c>
      <c r="C15980" s="23">
        <v>0.5</v>
      </c>
      <c r="D15980" s="23">
        <v>500</v>
      </c>
      <c r="E15980" s="23">
        <v>10</v>
      </c>
      <c r="F15980" s="23">
        <v>30</v>
      </c>
      <c r="G15980" s="23">
        <v>100</v>
      </c>
      <c r="H15980" s="25">
        <v>10.39631271</v>
      </c>
    </row>
    <row r="15981" spans="1:8">
      <c r="A15981" s="23">
        <v>15978</v>
      </c>
      <c r="B15981" s="23">
        <v>2500</v>
      </c>
      <c r="C15981" s="23">
        <v>0.5</v>
      </c>
      <c r="D15981" s="23">
        <v>500</v>
      </c>
      <c r="E15981" s="23">
        <v>10</v>
      </c>
      <c r="F15981" s="23">
        <v>60</v>
      </c>
      <c r="G15981" s="23">
        <v>0</v>
      </c>
      <c r="H15981" s="25">
        <v>13.81370926</v>
      </c>
    </row>
    <row r="15982" spans="1:8">
      <c r="A15982" s="23">
        <v>15979</v>
      </c>
      <c r="B15982" s="23">
        <v>2500</v>
      </c>
      <c r="C15982" s="23">
        <v>0.5</v>
      </c>
      <c r="D15982" s="23">
        <v>500</v>
      </c>
      <c r="E15982" s="23">
        <v>10</v>
      </c>
      <c r="F15982" s="23">
        <v>60</v>
      </c>
      <c r="G15982" s="23">
        <v>5</v>
      </c>
      <c r="H15982" s="25">
        <v>10.87533569</v>
      </c>
    </row>
    <row r="15983" spans="1:8">
      <c r="A15983" s="23">
        <v>15980</v>
      </c>
      <c r="B15983" s="23">
        <v>2500</v>
      </c>
      <c r="C15983" s="23">
        <v>0.5</v>
      </c>
      <c r="D15983" s="23">
        <v>500</v>
      </c>
      <c r="E15983" s="23">
        <v>10</v>
      </c>
      <c r="F15983" s="23">
        <v>60</v>
      </c>
      <c r="G15983" s="23">
        <v>10</v>
      </c>
      <c r="H15983" s="25">
        <v>10.14877701</v>
      </c>
    </row>
    <row r="15984" spans="1:8">
      <c r="A15984" s="23">
        <v>15981</v>
      </c>
      <c r="B15984" s="23">
        <v>2500</v>
      </c>
      <c r="C15984" s="23">
        <v>0.5</v>
      </c>
      <c r="D15984" s="23">
        <v>500</v>
      </c>
      <c r="E15984" s="23">
        <v>10</v>
      </c>
      <c r="F15984" s="23">
        <v>60</v>
      </c>
      <c r="G15984" s="23">
        <v>40</v>
      </c>
      <c r="H15984" s="25">
        <v>8.9395112989999994</v>
      </c>
    </row>
    <row r="15985" spans="1:8">
      <c r="A15985" s="23">
        <v>15982</v>
      </c>
      <c r="B15985" s="23">
        <v>2500</v>
      </c>
      <c r="C15985" s="23">
        <v>0.5</v>
      </c>
      <c r="D15985" s="23">
        <v>500</v>
      </c>
      <c r="E15985" s="23">
        <v>10</v>
      </c>
      <c r="F15985" s="23">
        <v>60</v>
      </c>
      <c r="G15985" s="23">
        <v>70</v>
      </c>
      <c r="H15985" s="25">
        <v>8.2830486299999997</v>
      </c>
    </row>
    <row r="15986" spans="1:8">
      <c r="A15986" s="23">
        <v>15983</v>
      </c>
      <c r="B15986" s="23">
        <v>2500</v>
      </c>
      <c r="C15986" s="23">
        <v>0.5</v>
      </c>
      <c r="D15986" s="23">
        <v>500</v>
      </c>
      <c r="E15986" s="23">
        <v>10</v>
      </c>
      <c r="F15986" s="23">
        <v>60</v>
      </c>
      <c r="G15986" s="23">
        <v>100</v>
      </c>
      <c r="H15986" s="25">
        <v>7.7920074460000004</v>
      </c>
    </row>
    <row r="15987" spans="1:8">
      <c r="A15987" s="23">
        <v>15984</v>
      </c>
      <c r="B15987" s="23">
        <v>2500</v>
      </c>
      <c r="C15987" s="23">
        <v>0.5</v>
      </c>
      <c r="D15987" s="23">
        <v>500</v>
      </c>
      <c r="E15987" s="23">
        <v>20</v>
      </c>
      <c r="F15987" s="23">
        <v>0</v>
      </c>
      <c r="G15987" s="23">
        <v>0</v>
      </c>
      <c r="H15987" s="25">
        <v>19.507875439999999</v>
      </c>
    </row>
    <row r="15988" spans="1:8">
      <c r="A15988" s="23">
        <v>15985</v>
      </c>
      <c r="B15988" s="23">
        <v>2500</v>
      </c>
      <c r="C15988" s="23">
        <v>0.5</v>
      </c>
      <c r="D15988" s="23">
        <v>500</v>
      </c>
      <c r="E15988" s="23">
        <v>20</v>
      </c>
      <c r="F15988" s="23">
        <v>0</v>
      </c>
      <c r="G15988" s="23">
        <v>5</v>
      </c>
      <c r="H15988" s="25">
        <v>17.22564697</v>
      </c>
    </row>
    <row r="15989" spans="1:8">
      <c r="A15989" s="23">
        <v>15986</v>
      </c>
      <c r="B15989" s="23">
        <v>2500</v>
      </c>
      <c r="C15989" s="23">
        <v>0.5</v>
      </c>
      <c r="D15989" s="23">
        <v>500</v>
      </c>
      <c r="E15989" s="23">
        <v>20</v>
      </c>
      <c r="F15989" s="23">
        <v>0</v>
      </c>
      <c r="G15989" s="23">
        <v>10</v>
      </c>
      <c r="H15989" s="25">
        <v>16.212200169999999</v>
      </c>
    </row>
    <row r="15990" spans="1:8">
      <c r="A15990" s="23">
        <v>15987</v>
      </c>
      <c r="B15990" s="23">
        <v>2500</v>
      </c>
      <c r="C15990" s="23">
        <v>0.5</v>
      </c>
      <c r="D15990" s="23">
        <v>500</v>
      </c>
      <c r="E15990" s="23">
        <v>20</v>
      </c>
      <c r="F15990" s="23">
        <v>0</v>
      </c>
      <c r="G15990" s="23">
        <v>40</v>
      </c>
      <c r="H15990" s="25">
        <v>13.75574398</v>
      </c>
    </row>
    <row r="15991" spans="1:8">
      <c r="A15991" s="23">
        <v>15988</v>
      </c>
      <c r="B15991" s="23">
        <v>2500</v>
      </c>
      <c r="C15991" s="23">
        <v>0.5</v>
      </c>
      <c r="D15991" s="23">
        <v>500</v>
      </c>
      <c r="E15991" s="23">
        <v>20</v>
      </c>
      <c r="F15991" s="23">
        <v>0</v>
      </c>
      <c r="G15991" s="23">
        <v>70</v>
      </c>
      <c r="H15991" s="25">
        <v>12.473526</v>
      </c>
    </row>
    <row r="15992" spans="1:8">
      <c r="A15992" s="23">
        <v>15989</v>
      </c>
      <c r="B15992" s="23">
        <v>2500</v>
      </c>
      <c r="C15992" s="23">
        <v>0.5</v>
      </c>
      <c r="D15992" s="23">
        <v>500</v>
      </c>
      <c r="E15992" s="23">
        <v>20</v>
      </c>
      <c r="F15992" s="23">
        <v>0</v>
      </c>
      <c r="G15992" s="23">
        <v>100</v>
      </c>
      <c r="H15992" s="25">
        <v>11.52951813</v>
      </c>
    </row>
    <row r="15993" spans="1:8">
      <c r="A15993" s="23">
        <v>15990</v>
      </c>
      <c r="B15993" s="23">
        <v>2500</v>
      </c>
      <c r="C15993" s="23">
        <v>0.5</v>
      </c>
      <c r="D15993" s="23">
        <v>500</v>
      </c>
      <c r="E15993" s="23">
        <v>20</v>
      </c>
      <c r="F15993" s="23">
        <v>30</v>
      </c>
      <c r="G15993" s="23">
        <v>0</v>
      </c>
      <c r="H15993" s="25">
        <v>18.274793630000001</v>
      </c>
    </row>
    <row r="15994" spans="1:8">
      <c r="A15994" s="23">
        <v>15991</v>
      </c>
      <c r="B15994" s="23">
        <v>2500</v>
      </c>
      <c r="C15994" s="23">
        <v>0.5</v>
      </c>
      <c r="D15994" s="23">
        <v>500</v>
      </c>
      <c r="E15994" s="23">
        <v>20</v>
      </c>
      <c r="F15994" s="23">
        <v>30</v>
      </c>
      <c r="G15994" s="23">
        <v>5</v>
      </c>
      <c r="H15994" s="25">
        <v>16.060127260000002</v>
      </c>
    </row>
    <row r="15995" spans="1:8">
      <c r="A15995" s="23">
        <v>15992</v>
      </c>
      <c r="B15995" s="23">
        <v>2500</v>
      </c>
      <c r="C15995" s="23">
        <v>0.5</v>
      </c>
      <c r="D15995" s="23">
        <v>500</v>
      </c>
      <c r="E15995" s="23">
        <v>20</v>
      </c>
      <c r="F15995" s="23">
        <v>30</v>
      </c>
      <c r="G15995" s="23">
        <v>10</v>
      </c>
      <c r="H15995" s="25">
        <v>14.77465248</v>
      </c>
    </row>
    <row r="15996" spans="1:8">
      <c r="A15996" s="23">
        <v>15993</v>
      </c>
      <c r="B15996" s="23">
        <v>2500</v>
      </c>
      <c r="C15996" s="23">
        <v>0.5</v>
      </c>
      <c r="D15996" s="23">
        <v>500</v>
      </c>
      <c r="E15996" s="23">
        <v>20</v>
      </c>
      <c r="F15996" s="23">
        <v>30</v>
      </c>
      <c r="G15996" s="23">
        <v>40</v>
      </c>
      <c r="H15996" s="25">
        <v>12.56076431</v>
      </c>
    </row>
    <row r="15997" spans="1:8">
      <c r="A15997" s="23">
        <v>15994</v>
      </c>
      <c r="B15997" s="23">
        <v>2500</v>
      </c>
      <c r="C15997" s="23">
        <v>0.5</v>
      </c>
      <c r="D15997" s="23">
        <v>500</v>
      </c>
      <c r="E15997" s="23">
        <v>20</v>
      </c>
      <c r="F15997" s="23">
        <v>30</v>
      </c>
      <c r="G15997" s="23">
        <v>70</v>
      </c>
      <c r="H15997" s="25">
        <v>11.44708157</v>
      </c>
    </row>
    <row r="15998" spans="1:8">
      <c r="A15998" s="23">
        <v>15995</v>
      </c>
      <c r="B15998" s="23">
        <v>2500</v>
      </c>
      <c r="C15998" s="23">
        <v>0.5</v>
      </c>
      <c r="D15998" s="23">
        <v>500</v>
      </c>
      <c r="E15998" s="23">
        <v>20</v>
      </c>
      <c r="F15998" s="23">
        <v>30</v>
      </c>
      <c r="G15998" s="23">
        <v>100</v>
      </c>
      <c r="H15998" s="25">
        <v>10.62392902</v>
      </c>
    </row>
    <row r="15999" spans="1:8">
      <c r="A15999" s="23">
        <v>15996</v>
      </c>
      <c r="B15999" s="23">
        <v>2500</v>
      </c>
      <c r="C15999" s="23">
        <v>0.5</v>
      </c>
      <c r="D15999" s="23">
        <v>500</v>
      </c>
      <c r="E15999" s="23">
        <v>20</v>
      </c>
      <c r="F15999" s="23">
        <v>60</v>
      </c>
      <c r="G15999" s="23">
        <v>0</v>
      </c>
      <c r="H15999" s="25">
        <v>14.089317319999999</v>
      </c>
    </row>
    <row r="16000" spans="1:8">
      <c r="A16000" s="23">
        <v>15997</v>
      </c>
      <c r="B16000" s="23">
        <v>2500</v>
      </c>
      <c r="C16000" s="23">
        <v>0.5</v>
      </c>
      <c r="D16000" s="23">
        <v>500</v>
      </c>
      <c r="E16000" s="23">
        <v>20</v>
      </c>
      <c r="F16000" s="23">
        <v>60</v>
      </c>
      <c r="G16000" s="23">
        <v>5</v>
      </c>
      <c r="H16000" s="25">
        <v>11.121677399999999</v>
      </c>
    </row>
    <row r="16001" spans="1:8">
      <c r="A16001" s="23">
        <v>15998</v>
      </c>
      <c r="B16001" s="23">
        <v>2500</v>
      </c>
      <c r="C16001" s="23">
        <v>0.5</v>
      </c>
      <c r="D16001" s="23">
        <v>500</v>
      </c>
      <c r="E16001" s="23">
        <v>20</v>
      </c>
      <c r="F16001" s="23">
        <v>60</v>
      </c>
      <c r="G16001" s="23">
        <v>10</v>
      </c>
      <c r="H16001" s="25">
        <v>10.374080660000001</v>
      </c>
    </row>
    <row r="16002" spans="1:8">
      <c r="A16002" s="23">
        <v>15999</v>
      </c>
      <c r="B16002" s="23">
        <v>2500</v>
      </c>
      <c r="C16002" s="23">
        <v>0.5</v>
      </c>
      <c r="D16002" s="23">
        <v>500</v>
      </c>
      <c r="E16002" s="23">
        <v>20</v>
      </c>
      <c r="F16002" s="23">
        <v>60</v>
      </c>
      <c r="G16002" s="23">
        <v>40</v>
      </c>
      <c r="H16002" s="25">
        <v>9.1270608899999992</v>
      </c>
    </row>
    <row r="16003" spans="1:8">
      <c r="A16003" s="23">
        <v>16000</v>
      </c>
      <c r="B16003" s="23">
        <v>2500</v>
      </c>
      <c r="C16003" s="23">
        <v>0.5</v>
      </c>
      <c r="D16003" s="23">
        <v>500</v>
      </c>
      <c r="E16003" s="23">
        <v>20</v>
      </c>
      <c r="F16003" s="23">
        <v>60</v>
      </c>
      <c r="G16003" s="23">
        <v>70</v>
      </c>
      <c r="H16003" s="25">
        <v>8.4515743259999994</v>
      </c>
    </row>
    <row r="16004" spans="1:8">
      <c r="A16004" s="23">
        <v>16001</v>
      </c>
      <c r="B16004" s="23">
        <v>2500</v>
      </c>
      <c r="C16004" s="23">
        <v>0.5</v>
      </c>
      <c r="D16004" s="23">
        <v>500</v>
      </c>
      <c r="E16004" s="23">
        <v>20</v>
      </c>
      <c r="F16004" s="23">
        <v>60</v>
      </c>
      <c r="G16004" s="23">
        <v>100</v>
      </c>
      <c r="H16004" s="25">
        <v>0</v>
      </c>
    </row>
    <row r="16005" spans="1:8">
      <c r="A16005" s="23">
        <v>16002</v>
      </c>
      <c r="B16005" s="23">
        <v>2500</v>
      </c>
      <c r="C16005" s="23">
        <v>0.5</v>
      </c>
      <c r="D16005" s="23">
        <v>500</v>
      </c>
      <c r="E16005" s="23">
        <v>50</v>
      </c>
      <c r="F16005" s="23">
        <v>0</v>
      </c>
      <c r="G16005" s="23">
        <v>0</v>
      </c>
      <c r="H16005" s="25">
        <v>19.830856319999999</v>
      </c>
    </row>
    <row r="16006" spans="1:8">
      <c r="A16006" s="23">
        <v>16003</v>
      </c>
      <c r="B16006" s="23">
        <v>2500</v>
      </c>
      <c r="C16006" s="23">
        <v>0.5</v>
      </c>
      <c r="D16006" s="23">
        <v>500</v>
      </c>
      <c r="E16006" s="23">
        <v>50</v>
      </c>
      <c r="F16006" s="23">
        <v>0</v>
      </c>
      <c r="G16006" s="23">
        <v>5</v>
      </c>
      <c r="H16006" s="25">
        <v>17.491603850000001</v>
      </c>
    </row>
    <row r="16007" spans="1:8">
      <c r="A16007" s="23">
        <v>16004</v>
      </c>
      <c r="B16007" s="23">
        <v>2500</v>
      </c>
      <c r="C16007" s="23">
        <v>0.5</v>
      </c>
      <c r="D16007" s="23">
        <v>500</v>
      </c>
      <c r="E16007" s="23">
        <v>50</v>
      </c>
      <c r="F16007" s="23">
        <v>0</v>
      </c>
      <c r="G16007" s="23">
        <v>10</v>
      </c>
      <c r="H16007" s="25">
        <v>16.448055270000001</v>
      </c>
    </row>
    <row r="16008" spans="1:8">
      <c r="A16008" s="23">
        <v>16005</v>
      </c>
      <c r="B16008" s="23">
        <v>2500</v>
      </c>
      <c r="C16008" s="23">
        <v>0.5</v>
      </c>
      <c r="D16008" s="23">
        <v>500</v>
      </c>
      <c r="E16008" s="23">
        <v>50</v>
      </c>
      <c r="F16008" s="23">
        <v>0</v>
      </c>
      <c r="G16008" s="23">
        <v>40</v>
      </c>
      <c r="H16008" s="25">
        <v>13.98433781</v>
      </c>
    </row>
    <row r="16009" spans="1:8">
      <c r="A16009" s="23">
        <v>16006</v>
      </c>
      <c r="B16009" s="23">
        <v>2500</v>
      </c>
      <c r="C16009" s="23">
        <v>0.5</v>
      </c>
      <c r="D16009" s="23">
        <v>500</v>
      </c>
      <c r="E16009" s="23">
        <v>50</v>
      </c>
      <c r="F16009" s="23">
        <v>0</v>
      </c>
      <c r="G16009" s="23">
        <v>70</v>
      </c>
      <c r="H16009" s="25">
        <v>12.653024670000001</v>
      </c>
    </row>
    <row r="16010" spans="1:8">
      <c r="A16010" s="23">
        <v>16007</v>
      </c>
      <c r="B16010" s="23">
        <v>2500</v>
      </c>
      <c r="C16010" s="23">
        <v>0.5</v>
      </c>
      <c r="D16010" s="23">
        <v>500</v>
      </c>
      <c r="E16010" s="23">
        <v>50</v>
      </c>
      <c r="F16010" s="23">
        <v>0</v>
      </c>
      <c r="G16010" s="23">
        <v>100</v>
      </c>
      <c r="H16010" s="25">
        <v>11.67660523</v>
      </c>
    </row>
    <row r="16011" spans="1:8">
      <c r="A16011" s="23">
        <v>16008</v>
      </c>
      <c r="B16011" s="23">
        <v>2500</v>
      </c>
      <c r="C16011" s="23">
        <v>0.5</v>
      </c>
      <c r="D16011" s="23">
        <v>500</v>
      </c>
      <c r="E16011" s="23">
        <v>50</v>
      </c>
      <c r="F16011" s="23">
        <v>30</v>
      </c>
      <c r="G16011" s="23">
        <v>0</v>
      </c>
      <c r="H16011" s="25">
        <v>18.552356719999999</v>
      </c>
    </row>
    <row r="16012" spans="1:8">
      <c r="A16012" s="23">
        <v>16009</v>
      </c>
      <c r="B16012" s="23">
        <v>2500</v>
      </c>
      <c r="C16012" s="23">
        <v>0.5</v>
      </c>
      <c r="D16012" s="23">
        <v>500</v>
      </c>
      <c r="E16012" s="23">
        <v>50</v>
      </c>
      <c r="F16012" s="23">
        <v>30</v>
      </c>
      <c r="G16012" s="23">
        <v>5</v>
      </c>
      <c r="H16012" s="25">
        <v>16.287176129999999</v>
      </c>
    </row>
    <row r="16013" spans="1:8">
      <c r="A16013" s="23">
        <v>16010</v>
      </c>
      <c r="B16013" s="23">
        <v>2500</v>
      </c>
      <c r="C16013" s="23">
        <v>0.5</v>
      </c>
      <c r="D16013" s="23">
        <v>500</v>
      </c>
      <c r="E16013" s="23">
        <v>50</v>
      </c>
      <c r="F16013" s="23">
        <v>30</v>
      </c>
      <c r="G16013" s="23">
        <v>10</v>
      </c>
      <c r="H16013" s="25">
        <v>15.05065918</v>
      </c>
    </row>
    <row r="16014" spans="1:8">
      <c r="A16014" s="23">
        <v>16011</v>
      </c>
      <c r="B16014" s="23">
        <v>2500</v>
      </c>
      <c r="C16014" s="23">
        <v>0.5</v>
      </c>
      <c r="D16014" s="23">
        <v>500</v>
      </c>
      <c r="E16014" s="23">
        <v>50</v>
      </c>
      <c r="F16014" s="23">
        <v>30</v>
      </c>
      <c r="G16014" s="23">
        <v>40</v>
      </c>
      <c r="H16014" s="25">
        <v>12.74734116</v>
      </c>
    </row>
    <row r="16015" spans="1:8">
      <c r="A16015" s="23">
        <v>16012</v>
      </c>
      <c r="B16015" s="23">
        <v>2500</v>
      </c>
      <c r="C16015" s="23">
        <v>0.5</v>
      </c>
      <c r="D16015" s="23">
        <v>500</v>
      </c>
      <c r="E16015" s="23">
        <v>50</v>
      </c>
      <c r="F16015" s="23">
        <v>30</v>
      </c>
      <c r="G16015" s="23">
        <v>70</v>
      </c>
      <c r="H16015" s="25">
        <v>11.59496307</v>
      </c>
    </row>
    <row r="16016" spans="1:8">
      <c r="A16016" s="23">
        <v>16013</v>
      </c>
      <c r="B16016" s="23">
        <v>2500</v>
      </c>
      <c r="C16016" s="23">
        <v>0.5</v>
      </c>
      <c r="D16016" s="23">
        <v>500</v>
      </c>
      <c r="E16016" s="23">
        <v>50</v>
      </c>
      <c r="F16016" s="23">
        <v>30</v>
      </c>
      <c r="G16016" s="23">
        <v>100</v>
      </c>
      <c r="H16016" s="25">
        <v>10.745910650000001</v>
      </c>
    </row>
    <row r="16017" spans="1:8">
      <c r="A16017" s="23">
        <v>16014</v>
      </c>
      <c r="B16017" s="23">
        <v>2500</v>
      </c>
      <c r="C16017" s="23">
        <v>0.5</v>
      </c>
      <c r="D16017" s="23">
        <v>500</v>
      </c>
      <c r="E16017" s="23">
        <v>50</v>
      </c>
      <c r="F16017" s="23">
        <v>60</v>
      </c>
      <c r="G16017" s="23">
        <v>0</v>
      </c>
      <c r="H16017" s="25">
        <v>14.26584053</v>
      </c>
    </row>
    <row r="16018" spans="1:8">
      <c r="A16018" s="23">
        <v>16015</v>
      </c>
      <c r="B16018" s="23">
        <v>2500</v>
      </c>
      <c r="C16018" s="23">
        <v>0.5</v>
      </c>
      <c r="D16018" s="23">
        <v>500</v>
      </c>
      <c r="E16018" s="23">
        <v>50</v>
      </c>
      <c r="F16018" s="23">
        <v>60</v>
      </c>
      <c r="G16018" s="23">
        <v>5</v>
      </c>
      <c r="H16018" s="25">
        <v>11.26521874</v>
      </c>
    </row>
    <row r="16019" spans="1:8">
      <c r="A16019" s="23">
        <v>16016</v>
      </c>
      <c r="B16019" s="23">
        <v>2500</v>
      </c>
      <c r="C16019" s="23">
        <v>0.5</v>
      </c>
      <c r="D16019" s="23">
        <v>500</v>
      </c>
      <c r="E16019" s="23">
        <v>50</v>
      </c>
      <c r="F16019" s="23">
        <v>60</v>
      </c>
      <c r="G16019" s="23">
        <v>10</v>
      </c>
      <c r="H16019" s="25">
        <v>10.49716759</v>
      </c>
    </row>
    <row r="16020" spans="1:8">
      <c r="A16020" s="23">
        <v>16017</v>
      </c>
      <c r="B16020" s="23">
        <v>2500</v>
      </c>
      <c r="C16020" s="23">
        <v>0.5</v>
      </c>
      <c r="D16020" s="23">
        <v>500</v>
      </c>
      <c r="E16020" s="23">
        <v>50</v>
      </c>
      <c r="F16020" s="23">
        <v>60</v>
      </c>
      <c r="G16020" s="23">
        <v>40</v>
      </c>
      <c r="H16020" s="25">
        <v>9.2164363859999998</v>
      </c>
    </row>
    <row r="16021" spans="1:8">
      <c r="A16021" s="23">
        <v>16018</v>
      </c>
      <c r="B16021" s="23">
        <v>2500</v>
      </c>
      <c r="C16021" s="23">
        <v>0.5</v>
      </c>
      <c r="D16021" s="23">
        <v>500</v>
      </c>
      <c r="E16021" s="23">
        <v>50</v>
      </c>
      <c r="F16021" s="23">
        <v>60</v>
      </c>
      <c r="G16021" s="23">
        <v>70</v>
      </c>
      <c r="H16021" s="25">
        <v>8.5249471660000005</v>
      </c>
    </row>
    <row r="16022" spans="1:8">
      <c r="A16022" s="23">
        <v>16019</v>
      </c>
      <c r="B16022" s="23">
        <v>2500</v>
      </c>
      <c r="C16022" s="23">
        <v>0.5</v>
      </c>
      <c r="D16022" s="23">
        <v>500</v>
      </c>
      <c r="E16022" s="23">
        <v>50</v>
      </c>
      <c r="F16022" s="23">
        <v>60</v>
      </c>
      <c r="G16022" s="23">
        <v>100</v>
      </c>
      <c r="H16022" s="25">
        <v>0</v>
      </c>
    </row>
    <row r="16023" spans="1:8">
      <c r="A16023" s="23">
        <v>16020</v>
      </c>
      <c r="B16023" s="23">
        <v>2500</v>
      </c>
      <c r="C16023" s="23">
        <v>0.5</v>
      </c>
      <c r="D16023" s="23">
        <v>1000</v>
      </c>
      <c r="E16023" s="23">
        <v>1</v>
      </c>
      <c r="F16023" s="23">
        <v>0</v>
      </c>
      <c r="G16023" s="23">
        <v>0</v>
      </c>
      <c r="H16023" s="25">
        <v>13.53447723</v>
      </c>
    </row>
    <row r="16024" spans="1:8">
      <c r="A16024" s="23">
        <v>16021</v>
      </c>
      <c r="B16024" s="23">
        <v>2500</v>
      </c>
      <c r="C16024" s="23">
        <v>0.5</v>
      </c>
      <c r="D16024" s="23">
        <v>1000</v>
      </c>
      <c r="E16024" s="23">
        <v>1</v>
      </c>
      <c r="F16024" s="23">
        <v>0</v>
      </c>
      <c r="G16024" s="23">
        <v>5</v>
      </c>
      <c r="H16024" s="25">
        <v>12.09389973</v>
      </c>
    </row>
    <row r="16025" spans="1:8">
      <c r="A16025" s="23">
        <v>16022</v>
      </c>
      <c r="B16025" s="23">
        <v>2500</v>
      </c>
      <c r="C16025" s="23">
        <v>0.5</v>
      </c>
      <c r="D16025" s="23">
        <v>1000</v>
      </c>
      <c r="E16025" s="23">
        <v>1</v>
      </c>
      <c r="F16025" s="23">
        <v>0</v>
      </c>
      <c r="G16025" s="23">
        <v>10</v>
      </c>
      <c r="H16025" s="25">
        <v>11.539659500000001</v>
      </c>
    </row>
    <row r="16026" spans="1:8">
      <c r="A16026" s="23">
        <v>16023</v>
      </c>
      <c r="B16026" s="23">
        <v>2500</v>
      </c>
      <c r="C16026" s="23">
        <v>0.5</v>
      </c>
      <c r="D16026" s="23">
        <v>1000</v>
      </c>
      <c r="E16026" s="23">
        <v>1</v>
      </c>
      <c r="F16026" s="23">
        <v>0</v>
      </c>
      <c r="G16026" s="23">
        <v>40</v>
      </c>
      <c r="H16026" s="25">
        <v>10.44378948</v>
      </c>
    </row>
    <row r="16027" spans="1:8">
      <c r="A16027" s="23">
        <v>16024</v>
      </c>
      <c r="B16027" s="23">
        <v>2500</v>
      </c>
      <c r="C16027" s="23">
        <v>0.5</v>
      </c>
      <c r="D16027" s="23">
        <v>1000</v>
      </c>
      <c r="E16027" s="23">
        <v>1</v>
      </c>
      <c r="F16027" s="23">
        <v>0</v>
      </c>
      <c r="G16027" s="23">
        <v>70</v>
      </c>
      <c r="H16027" s="25">
        <v>9.7802705759999995</v>
      </c>
    </row>
    <row r="16028" spans="1:8">
      <c r="A16028" s="23">
        <v>16025</v>
      </c>
      <c r="B16028" s="23">
        <v>2500</v>
      </c>
      <c r="C16028" s="23">
        <v>0.5</v>
      </c>
      <c r="D16028" s="23">
        <v>1000</v>
      </c>
      <c r="E16028" s="23">
        <v>1</v>
      </c>
      <c r="F16028" s="23">
        <v>0</v>
      </c>
      <c r="G16028" s="23">
        <v>100</v>
      </c>
      <c r="H16028" s="25">
        <v>9.2465839390000006</v>
      </c>
    </row>
    <row r="16029" spans="1:8">
      <c r="A16029" s="23">
        <v>16026</v>
      </c>
      <c r="B16029" s="23">
        <v>2500</v>
      </c>
      <c r="C16029" s="23">
        <v>0.5</v>
      </c>
      <c r="D16029" s="23">
        <v>1000</v>
      </c>
      <c r="E16029" s="23">
        <v>1</v>
      </c>
      <c r="F16029" s="23">
        <v>30</v>
      </c>
      <c r="G16029" s="23">
        <v>0</v>
      </c>
      <c r="H16029" s="25">
        <v>13.02523708</v>
      </c>
    </row>
    <row r="16030" spans="1:8">
      <c r="A16030" s="23">
        <v>16027</v>
      </c>
      <c r="B16030" s="23">
        <v>2500</v>
      </c>
      <c r="C16030" s="23">
        <v>0.5</v>
      </c>
      <c r="D16030" s="23">
        <v>1000</v>
      </c>
      <c r="E16030" s="23">
        <v>1</v>
      </c>
      <c r="F16030" s="23">
        <v>30</v>
      </c>
      <c r="G16030" s="23">
        <v>5</v>
      </c>
      <c r="H16030" s="25">
        <v>11.46760654</v>
      </c>
    </row>
    <row r="16031" spans="1:8">
      <c r="A16031" s="23">
        <v>16028</v>
      </c>
      <c r="B16031" s="23">
        <v>2500</v>
      </c>
      <c r="C16031" s="23">
        <v>0.5</v>
      </c>
      <c r="D16031" s="23">
        <v>1000</v>
      </c>
      <c r="E16031" s="23">
        <v>1</v>
      </c>
      <c r="F16031" s="23">
        <v>30</v>
      </c>
      <c r="G16031" s="23">
        <v>10</v>
      </c>
      <c r="H16031" s="25">
        <v>10.850934029999999</v>
      </c>
    </row>
    <row r="16032" spans="1:8">
      <c r="A16032" s="23">
        <v>16029</v>
      </c>
      <c r="B16032" s="23">
        <v>2500</v>
      </c>
      <c r="C16032" s="23">
        <v>0.5</v>
      </c>
      <c r="D16032" s="23">
        <v>1000</v>
      </c>
      <c r="E16032" s="23">
        <v>1</v>
      </c>
      <c r="F16032" s="23">
        <v>30</v>
      </c>
      <c r="G16032" s="23">
        <v>40</v>
      </c>
      <c r="H16032" s="25">
        <v>9.7744617460000001</v>
      </c>
    </row>
    <row r="16033" spans="1:8">
      <c r="A16033" s="23">
        <v>16030</v>
      </c>
      <c r="B16033" s="23">
        <v>2500</v>
      </c>
      <c r="C16033" s="23">
        <v>0.5</v>
      </c>
      <c r="D16033" s="23">
        <v>1000</v>
      </c>
      <c r="E16033" s="23">
        <v>1</v>
      </c>
      <c r="F16033" s="23">
        <v>30</v>
      </c>
      <c r="G16033" s="23">
        <v>70</v>
      </c>
      <c r="H16033" s="25">
        <v>9.1427421570000007</v>
      </c>
    </row>
    <row r="16034" spans="1:8">
      <c r="A16034" s="23">
        <v>16031</v>
      </c>
      <c r="B16034" s="23">
        <v>2500</v>
      </c>
      <c r="C16034" s="23">
        <v>0.5</v>
      </c>
      <c r="D16034" s="23">
        <v>1000</v>
      </c>
      <c r="E16034" s="23">
        <v>1</v>
      </c>
      <c r="F16034" s="23">
        <v>30</v>
      </c>
      <c r="G16034" s="23">
        <v>100</v>
      </c>
      <c r="H16034" s="25">
        <v>8.6356353759999998</v>
      </c>
    </row>
    <row r="16035" spans="1:8">
      <c r="A16035" s="23">
        <v>16032</v>
      </c>
      <c r="B16035" s="23">
        <v>2500</v>
      </c>
      <c r="C16035" s="23">
        <v>0.5</v>
      </c>
      <c r="D16035" s="23">
        <v>1000</v>
      </c>
      <c r="E16035" s="23">
        <v>1</v>
      </c>
      <c r="F16035" s="23">
        <v>60</v>
      </c>
      <c r="G16035" s="23">
        <v>0</v>
      </c>
      <c r="H16035" s="25">
        <v>11.02696991</v>
      </c>
    </row>
    <row r="16036" spans="1:8">
      <c r="A16036" s="23">
        <v>16033</v>
      </c>
      <c r="B16036" s="23">
        <v>2500</v>
      </c>
      <c r="C16036" s="23">
        <v>0.5</v>
      </c>
      <c r="D16036" s="23">
        <v>1000</v>
      </c>
      <c r="E16036" s="23">
        <v>1</v>
      </c>
      <c r="F16036" s="23">
        <v>60</v>
      </c>
      <c r="G16036" s="23">
        <v>5</v>
      </c>
      <c r="H16036" s="25">
        <v>8.8501424790000005</v>
      </c>
    </row>
    <row r="16037" spans="1:8">
      <c r="A16037" s="23">
        <v>16034</v>
      </c>
      <c r="B16037" s="23">
        <v>2500</v>
      </c>
      <c r="C16037" s="23">
        <v>0.5</v>
      </c>
      <c r="D16037" s="23">
        <v>1000</v>
      </c>
      <c r="E16037" s="23">
        <v>1</v>
      </c>
      <c r="F16037" s="23">
        <v>60</v>
      </c>
      <c r="G16037" s="23">
        <v>10</v>
      </c>
      <c r="H16037" s="25">
        <v>8.3300666809999999</v>
      </c>
    </row>
    <row r="16038" spans="1:8">
      <c r="A16038" s="23">
        <v>16035</v>
      </c>
      <c r="B16038" s="23">
        <v>2500</v>
      </c>
      <c r="C16038" s="23">
        <v>0.5</v>
      </c>
      <c r="D16038" s="23">
        <v>1000</v>
      </c>
      <c r="E16038" s="23">
        <v>1</v>
      </c>
      <c r="F16038" s="23">
        <v>60</v>
      </c>
      <c r="G16038" s="23">
        <v>40</v>
      </c>
      <c r="H16038" s="25">
        <v>7.496810913</v>
      </c>
    </row>
    <row r="16039" spans="1:8">
      <c r="A16039" s="23">
        <v>16036</v>
      </c>
      <c r="B16039" s="23">
        <v>2500</v>
      </c>
      <c r="C16039" s="23">
        <v>0.5</v>
      </c>
      <c r="D16039" s="23">
        <v>1000</v>
      </c>
      <c r="E16039" s="23">
        <v>1</v>
      </c>
      <c r="F16039" s="23">
        <v>60</v>
      </c>
      <c r="G16039" s="23">
        <v>70</v>
      </c>
      <c r="H16039" s="25">
        <v>6.9707651139999998</v>
      </c>
    </row>
    <row r="16040" spans="1:8">
      <c r="A16040" s="23">
        <v>16037</v>
      </c>
      <c r="B16040" s="23">
        <v>2500</v>
      </c>
      <c r="C16040" s="23">
        <v>0.5</v>
      </c>
      <c r="D16040" s="23">
        <v>1000</v>
      </c>
      <c r="E16040" s="23">
        <v>1</v>
      </c>
      <c r="F16040" s="23">
        <v>60</v>
      </c>
      <c r="G16040" s="23">
        <v>100</v>
      </c>
      <c r="H16040" s="25">
        <v>6.5692281719999999</v>
      </c>
    </row>
    <row r="16041" spans="1:8">
      <c r="A16041" s="23">
        <v>16038</v>
      </c>
      <c r="B16041" s="23">
        <v>2500</v>
      </c>
      <c r="C16041" s="23">
        <v>0.5</v>
      </c>
      <c r="D16041" s="23">
        <v>1000</v>
      </c>
      <c r="E16041" s="23">
        <v>5</v>
      </c>
      <c r="F16041" s="23">
        <v>0</v>
      </c>
      <c r="G16041" s="23">
        <v>0</v>
      </c>
      <c r="H16041" s="25">
        <v>18.964534759999999</v>
      </c>
    </row>
    <row r="16042" spans="1:8">
      <c r="A16042" s="23">
        <v>16039</v>
      </c>
      <c r="B16042" s="23">
        <v>2500</v>
      </c>
      <c r="C16042" s="23">
        <v>0.5</v>
      </c>
      <c r="D16042" s="23">
        <v>1000</v>
      </c>
      <c r="E16042" s="23">
        <v>5</v>
      </c>
      <c r="F16042" s="23">
        <v>0</v>
      </c>
      <c r="G16042" s="23">
        <v>5</v>
      </c>
      <c r="H16042" s="25">
        <v>16.628974920000001</v>
      </c>
    </row>
    <row r="16043" spans="1:8">
      <c r="A16043" s="23">
        <v>16040</v>
      </c>
      <c r="B16043" s="23">
        <v>2500</v>
      </c>
      <c r="C16043" s="23">
        <v>0.5</v>
      </c>
      <c r="D16043" s="23">
        <v>1000</v>
      </c>
      <c r="E16043" s="23">
        <v>5</v>
      </c>
      <c r="F16043" s="23">
        <v>0</v>
      </c>
      <c r="G16043" s="23">
        <v>10</v>
      </c>
      <c r="H16043" s="25">
        <v>15.61039734</v>
      </c>
    </row>
    <row r="16044" spans="1:8">
      <c r="A16044" s="23">
        <v>16041</v>
      </c>
      <c r="B16044" s="23">
        <v>2500</v>
      </c>
      <c r="C16044" s="23">
        <v>0.5</v>
      </c>
      <c r="D16044" s="23">
        <v>1000</v>
      </c>
      <c r="E16044" s="23">
        <v>5</v>
      </c>
      <c r="F16044" s="23">
        <v>0</v>
      </c>
      <c r="G16044" s="23">
        <v>40</v>
      </c>
      <c r="H16044" s="25">
        <v>13.71295452</v>
      </c>
    </row>
    <row r="16045" spans="1:8">
      <c r="A16045" s="23">
        <v>16042</v>
      </c>
      <c r="B16045" s="23">
        <v>2500</v>
      </c>
      <c r="C16045" s="23">
        <v>0.5</v>
      </c>
      <c r="D16045" s="23">
        <v>1000</v>
      </c>
      <c r="E16045" s="23">
        <v>5</v>
      </c>
      <c r="F16045" s="23">
        <v>0</v>
      </c>
      <c r="G16045" s="23">
        <v>70</v>
      </c>
      <c r="H16045" s="25">
        <v>12.59148407</v>
      </c>
    </row>
    <row r="16046" spans="1:8">
      <c r="A16046" s="23">
        <v>16043</v>
      </c>
      <c r="B16046" s="23">
        <v>2500</v>
      </c>
      <c r="C16046" s="23">
        <v>0.5</v>
      </c>
      <c r="D16046" s="23">
        <v>1000</v>
      </c>
      <c r="E16046" s="23">
        <v>5</v>
      </c>
      <c r="F16046" s="23">
        <v>0</v>
      </c>
      <c r="G16046" s="23">
        <v>100</v>
      </c>
      <c r="H16046" s="25">
        <v>11.47218704</v>
      </c>
    </row>
    <row r="16047" spans="1:8">
      <c r="A16047" s="23">
        <v>16044</v>
      </c>
      <c r="B16047" s="23">
        <v>2500</v>
      </c>
      <c r="C16047" s="23">
        <v>0.5</v>
      </c>
      <c r="D16047" s="23">
        <v>1000</v>
      </c>
      <c r="E16047" s="23">
        <v>5</v>
      </c>
      <c r="F16047" s="23">
        <v>30</v>
      </c>
      <c r="G16047" s="23">
        <v>0</v>
      </c>
      <c r="H16047" s="25">
        <v>17.748987199999998</v>
      </c>
    </row>
    <row r="16048" spans="1:8">
      <c r="A16048" s="23">
        <v>16045</v>
      </c>
      <c r="B16048" s="23">
        <v>2500</v>
      </c>
      <c r="C16048" s="23">
        <v>0.5</v>
      </c>
      <c r="D16048" s="23">
        <v>1000</v>
      </c>
      <c r="E16048" s="23">
        <v>5</v>
      </c>
      <c r="F16048" s="23">
        <v>30</v>
      </c>
      <c r="G16048" s="23">
        <v>5</v>
      </c>
      <c r="H16048" s="25">
        <v>15.44976997</v>
      </c>
    </row>
    <row r="16049" spans="1:8">
      <c r="A16049" s="23">
        <v>16046</v>
      </c>
      <c r="B16049" s="23">
        <v>2500</v>
      </c>
      <c r="C16049" s="23">
        <v>0.5</v>
      </c>
      <c r="D16049" s="23">
        <v>1000</v>
      </c>
      <c r="E16049" s="23">
        <v>5</v>
      </c>
      <c r="F16049" s="23">
        <v>30</v>
      </c>
      <c r="G16049" s="23">
        <v>10</v>
      </c>
      <c r="H16049" s="25">
        <v>14.48731995</v>
      </c>
    </row>
    <row r="16050" spans="1:8">
      <c r="A16050" s="23">
        <v>16047</v>
      </c>
      <c r="B16050" s="23">
        <v>2500</v>
      </c>
      <c r="C16050" s="23">
        <v>0.5</v>
      </c>
      <c r="D16050" s="23">
        <v>1000</v>
      </c>
      <c r="E16050" s="23">
        <v>5</v>
      </c>
      <c r="F16050" s="23">
        <v>30</v>
      </c>
      <c r="G16050" s="23">
        <v>40</v>
      </c>
      <c r="H16050" s="25">
        <v>12.708125109999999</v>
      </c>
    </row>
    <row r="16051" spans="1:8">
      <c r="A16051" s="23">
        <v>16048</v>
      </c>
      <c r="B16051" s="23">
        <v>2500</v>
      </c>
      <c r="C16051" s="23">
        <v>0.5</v>
      </c>
      <c r="D16051" s="23">
        <v>1000</v>
      </c>
      <c r="E16051" s="23">
        <v>5</v>
      </c>
      <c r="F16051" s="23">
        <v>30</v>
      </c>
      <c r="G16051" s="23">
        <v>70</v>
      </c>
      <c r="H16051" s="25">
        <v>11.37858582</v>
      </c>
    </row>
    <row r="16052" spans="1:8">
      <c r="A16052" s="23">
        <v>16049</v>
      </c>
      <c r="B16052" s="23">
        <v>2500</v>
      </c>
      <c r="C16052" s="23">
        <v>0.5</v>
      </c>
      <c r="D16052" s="23">
        <v>1000</v>
      </c>
      <c r="E16052" s="23">
        <v>5</v>
      </c>
      <c r="F16052" s="23">
        <v>30</v>
      </c>
      <c r="G16052" s="23">
        <v>100</v>
      </c>
      <c r="H16052" s="25">
        <v>10.44112492</v>
      </c>
    </row>
    <row r="16053" spans="1:8">
      <c r="A16053" s="23">
        <v>16050</v>
      </c>
      <c r="B16053" s="23">
        <v>2500</v>
      </c>
      <c r="C16053" s="23">
        <v>0.5</v>
      </c>
      <c r="D16053" s="23">
        <v>1000</v>
      </c>
      <c r="E16053" s="23">
        <v>5</v>
      </c>
      <c r="F16053" s="23">
        <v>60</v>
      </c>
      <c r="G16053" s="23">
        <v>0</v>
      </c>
      <c r="H16053" s="25">
        <v>13.854868890000001</v>
      </c>
    </row>
    <row r="16054" spans="1:8">
      <c r="A16054" s="23">
        <v>16051</v>
      </c>
      <c r="B16054" s="23">
        <v>2500</v>
      </c>
      <c r="C16054" s="23">
        <v>0.5</v>
      </c>
      <c r="D16054" s="23">
        <v>1000</v>
      </c>
      <c r="E16054" s="23">
        <v>5</v>
      </c>
      <c r="F16054" s="23">
        <v>60</v>
      </c>
      <c r="G16054" s="23">
        <v>5</v>
      </c>
      <c r="H16054" s="25">
        <v>11.02366924</v>
      </c>
    </row>
    <row r="16055" spans="1:8">
      <c r="A16055" s="23">
        <v>16052</v>
      </c>
      <c r="B16055" s="23">
        <v>2500</v>
      </c>
      <c r="C16055" s="23">
        <v>0.5</v>
      </c>
      <c r="D16055" s="23">
        <v>1000</v>
      </c>
      <c r="E16055" s="23">
        <v>5</v>
      </c>
      <c r="F16055" s="23">
        <v>60</v>
      </c>
      <c r="G16055" s="23">
        <v>10</v>
      </c>
      <c r="H16055" s="25">
        <v>10.16392613</v>
      </c>
    </row>
    <row r="16056" spans="1:8">
      <c r="A16056" s="23">
        <v>16053</v>
      </c>
      <c r="B16056" s="23">
        <v>2500</v>
      </c>
      <c r="C16056" s="23">
        <v>0.5</v>
      </c>
      <c r="D16056" s="23">
        <v>1000</v>
      </c>
      <c r="E16056" s="23">
        <v>5</v>
      </c>
      <c r="F16056" s="23">
        <v>60</v>
      </c>
      <c r="G16056" s="23">
        <v>40</v>
      </c>
      <c r="H16056" s="25">
        <v>8.8093843459999999</v>
      </c>
    </row>
    <row r="16057" spans="1:8">
      <c r="A16057" s="23">
        <v>16054</v>
      </c>
      <c r="B16057" s="23">
        <v>2500</v>
      </c>
      <c r="C16057" s="23">
        <v>0.5</v>
      </c>
      <c r="D16057" s="23">
        <v>1000</v>
      </c>
      <c r="E16057" s="23">
        <v>5</v>
      </c>
      <c r="F16057" s="23">
        <v>60</v>
      </c>
      <c r="G16057" s="23">
        <v>70</v>
      </c>
      <c r="H16057" s="25">
        <v>8.0984449390000002</v>
      </c>
    </row>
    <row r="16058" spans="1:8">
      <c r="A16058" s="23">
        <v>16055</v>
      </c>
      <c r="B16058" s="23">
        <v>2500</v>
      </c>
      <c r="C16058" s="23">
        <v>0.5</v>
      </c>
      <c r="D16058" s="23">
        <v>1000</v>
      </c>
      <c r="E16058" s="23">
        <v>5</v>
      </c>
      <c r="F16058" s="23">
        <v>60</v>
      </c>
      <c r="G16058" s="23">
        <v>100</v>
      </c>
      <c r="H16058" s="25">
        <v>7.5707721709999998</v>
      </c>
    </row>
    <row r="16059" spans="1:8">
      <c r="A16059" s="23">
        <v>16056</v>
      </c>
      <c r="B16059" s="23">
        <v>2500</v>
      </c>
      <c r="C16059" s="23">
        <v>0.5</v>
      </c>
      <c r="D16059" s="23">
        <v>1000</v>
      </c>
      <c r="E16059" s="23">
        <v>10</v>
      </c>
      <c r="F16059" s="23">
        <v>0</v>
      </c>
      <c r="G16059" s="23">
        <v>0</v>
      </c>
      <c r="H16059" s="25">
        <v>19.488830570000001</v>
      </c>
    </row>
    <row r="16060" spans="1:8">
      <c r="A16060" s="23">
        <v>16057</v>
      </c>
      <c r="B16060" s="23">
        <v>2500</v>
      </c>
      <c r="C16060" s="23">
        <v>0.5</v>
      </c>
      <c r="D16060" s="23">
        <v>1000</v>
      </c>
      <c r="E16060" s="23">
        <v>10</v>
      </c>
      <c r="F16060" s="23">
        <v>0</v>
      </c>
      <c r="G16060" s="23">
        <v>5</v>
      </c>
      <c r="H16060" s="25">
        <v>17.211835860000001</v>
      </c>
    </row>
    <row r="16061" spans="1:8">
      <c r="A16061" s="23">
        <v>16058</v>
      </c>
      <c r="B16061" s="23">
        <v>2500</v>
      </c>
      <c r="C16061" s="23">
        <v>0.5</v>
      </c>
      <c r="D16061" s="23">
        <v>1000</v>
      </c>
      <c r="E16061" s="23">
        <v>10</v>
      </c>
      <c r="F16061" s="23">
        <v>0</v>
      </c>
      <c r="G16061" s="23">
        <v>10</v>
      </c>
      <c r="H16061" s="25">
        <v>16.20084572</v>
      </c>
    </row>
    <row r="16062" spans="1:8">
      <c r="A16062" s="23">
        <v>16059</v>
      </c>
      <c r="B16062" s="23">
        <v>2500</v>
      </c>
      <c r="C16062" s="23">
        <v>0.5</v>
      </c>
      <c r="D16062" s="23">
        <v>1000</v>
      </c>
      <c r="E16062" s="23">
        <v>10</v>
      </c>
      <c r="F16062" s="23">
        <v>0</v>
      </c>
      <c r="G16062" s="23">
        <v>40</v>
      </c>
      <c r="H16062" s="25">
        <v>13.74584007</v>
      </c>
    </row>
    <row r="16063" spans="1:8">
      <c r="A16063" s="23">
        <v>16060</v>
      </c>
      <c r="B16063" s="23">
        <v>2500</v>
      </c>
      <c r="C16063" s="23">
        <v>0.5</v>
      </c>
      <c r="D16063" s="23">
        <v>1000</v>
      </c>
      <c r="E16063" s="23">
        <v>10</v>
      </c>
      <c r="F16063" s="23">
        <v>0</v>
      </c>
      <c r="G16063" s="23">
        <v>70</v>
      </c>
      <c r="H16063" s="25">
        <v>12.466213229999999</v>
      </c>
    </row>
    <row r="16064" spans="1:8">
      <c r="A16064" s="23">
        <v>16061</v>
      </c>
      <c r="B16064" s="23">
        <v>2500</v>
      </c>
      <c r="C16064" s="23">
        <v>0.5</v>
      </c>
      <c r="D16064" s="23">
        <v>1000</v>
      </c>
      <c r="E16064" s="23">
        <v>10</v>
      </c>
      <c r="F16064" s="23">
        <v>0</v>
      </c>
      <c r="G16064" s="23">
        <v>100</v>
      </c>
      <c r="H16064" s="25">
        <v>11.52387047</v>
      </c>
    </row>
    <row r="16065" spans="1:8">
      <c r="A16065" s="23">
        <v>16062</v>
      </c>
      <c r="B16065" s="23">
        <v>2500</v>
      </c>
      <c r="C16065" s="23">
        <v>0.5</v>
      </c>
      <c r="D16065" s="23">
        <v>1000</v>
      </c>
      <c r="E16065" s="23">
        <v>10</v>
      </c>
      <c r="F16065" s="23">
        <v>30</v>
      </c>
      <c r="G16065" s="23">
        <v>0</v>
      </c>
      <c r="H16065" s="25">
        <v>18.259401319999998</v>
      </c>
    </row>
    <row r="16066" spans="1:8">
      <c r="A16066" s="23">
        <v>16063</v>
      </c>
      <c r="B16066" s="23">
        <v>2500</v>
      </c>
      <c r="C16066" s="23">
        <v>0.5</v>
      </c>
      <c r="D16066" s="23">
        <v>1000</v>
      </c>
      <c r="E16066" s="23">
        <v>10</v>
      </c>
      <c r="F16066" s="23">
        <v>30</v>
      </c>
      <c r="G16066" s="23">
        <v>5</v>
      </c>
      <c r="H16066" s="25">
        <v>16.049337390000002</v>
      </c>
    </row>
    <row r="16067" spans="1:8">
      <c r="A16067" s="23">
        <v>16064</v>
      </c>
      <c r="B16067" s="23">
        <v>2500</v>
      </c>
      <c r="C16067" s="23">
        <v>0.5</v>
      </c>
      <c r="D16067" s="23">
        <v>1000</v>
      </c>
      <c r="E16067" s="23">
        <v>10</v>
      </c>
      <c r="F16067" s="23">
        <v>30</v>
      </c>
      <c r="G16067" s="23">
        <v>10</v>
      </c>
      <c r="H16067" s="25">
        <v>14.76222611</v>
      </c>
    </row>
    <row r="16068" spans="1:8">
      <c r="A16068" s="23">
        <v>16065</v>
      </c>
      <c r="B16068" s="23">
        <v>2500</v>
      </c>
      <c r="C16068" s="23">
        <v>0.5</v>
      </c>
      <c r="D16068" s="23">
        <v>1000</v>
      </c>
      <c r="E16068" s="23">
        <v>10</v>
      </c>
      <c r="F16068" s="23">
        <v>30</v>
      </c>
      <c r="G16068" s="23">
        <v>40</v>
      </c>
      <c r="H16068" s="25">
        <v>12.5531311</v>
      </c>
    </row>
    <row r="16069" spans="1:8">
      <c r="A16069" s="23">
        <v>16066</v>
      </c>
      <c r="B16069" s="23">
        <v>2500</v>
      </c>
      <c r="C16069" s="23">
        <v>0.5</v>
      </c>
      <c r="D16069" s="23">
        <v>1000</v>
      </c>
      <c r="E16069" s="23">
        <v>10</v>
      </c>
      <c r="F16069" s="23">
        <v>30</v>
      </c>
      <c r="G16069" s="23">
        <v>70</v>
      </c>
      <c r="H16069" s="25">
        <v>11.441436769999999</v>
      </c>
    </row>
    <row r="16070" spans="1:8">
      <c r="A16070" s="23">
        <v>16067</v>
      </c>
      <c r="B16070" s="23">
        <v>2500</v>
      </c>
      <c r="C16070" s="23">
        <v>0.5</v>
      </c>
      <c r="D16070" s="23">
        <v>1000</v>
      </c>
      <c r="E16070" s="23">
        <v>10</v>
      </c>
      <c r="F16070" s="23">
        <v>30</v>
      </c>
      <c r="G16070" s="23">
        <v>100</v>
      </c>
      <c r="H16070" s="25">
        <v>10.619567869999999</v>
      </c>
    </row>
    <row r="16071" spans="1:8">
      <c r="A16071" s="23">
        <v>16068</v>
      </c>
      <c r="B16071" s="23">
        <v>2500</v>
      </c>
      <c r="C16071" s="23">
        <v>0.5</v>
      </c>
      <c r="D16071" s="23">
        <v>1000</v>
      </c>
      <c r="E16071" s="23">
        <v>10</v>
      </c>
      <c r="F16071" s="23">
        <v>60</v>
      </c>
      <c r="G16071" s="23">
        <v>0</v>
      </c>
      <c r="H16071" s="25">
        <v>14.0815258</v>
      </c>
    </row>
    <row r="16072" spans="1:8">
      <c r="A16072" s="23">
        <v>16069</v>
      </c>
      <c r="B16072" s="23">
        <v>2500</v>
      </c>
      <c r="C16072" s="23">
        <v>0.5</v>
      </c>
      <c r="D16072" s="23">
        <v>1000</v>
      </c>
      <c r="E16072" s="23">
        <v>10</v>
      </c>
      <c r="F16072" s="23">
        <v>60</v>
      </c>
      <c r="G16072" s="23">
        <v>5</v>
      </c>
      <c r="H16072" s="25">
        <v>11.11633301</v>
      </c>
    </row>
    <row r="16073" spans="1:8">
      <c r="A16073" s="23">
        <v>16070</v>
      </c>
      <c r="B16073" s="23">
        <v>2500</v>
      </c>
      <c r="C16073" s="23">
        <v>0.5</v>
      </c>
      <c r="D16073" s="23">
        <v>1000</v>
      </c>
      <c r="E16073" s="23">
        <v>10</v>
      </c>
      <c r="F16073" s="23">
        <v>60</v>
      </c>
      <c r="G16073" s="23">
        <v>10</v>
      </c>
      <c r="H16073" s="25">
        <v>10.369785309999999</v>
      </c>
    </row>
    <row r="16074" spans="1:8">
      <c r="A16074" s="23">
        <v>16071</v>
      </c>
      <c r="B16074" s="23">
        <v>2500</v>
      </c>
      <c r="C16074" s="23">
        <v>0.5</v>
      </c>
      <c r="D16074" s="23">
        <v>1000</v>
      </c>
      <c r="E16074" s="23">
        <v>10</v>
      </c>
      <c r="F16074" s="23">
        <v>60</v>
      </c>
      <c r="G16074" s="23">
        <v>40</v>
      </c>
      <c r="H16074" s="25">
        <v>9.1243743899999998</v>
      </c>
    </row>
    <row r="16075" spans="1:8">
      <c r="A16075" s="23">
        <v>16072</v>
      </c>
      <c r="B16075" s="23">
        <v>2500</v>
      </c>
      <c r="C16075" s="23">
        <v>0.5</v>
      </c>
      <c r="D16075" s="23">
        <v>1000</v>
      </c>
      <c r="E16075" s="23">
        <v>10</v>
      </c>
      <c r="F16075" s="23">
        <v>60</v>
      </c>
      <c r="G16075" s="23">
        <v>70</v>
      </c>
      <c r="H16075" s="25">
        <v>8.4496088030000003</v>
      </c>
    </row>
    <row r="16076" spans="1:8">
      <c r="A16076" s="23">
        <v>16073</v>
      </c>
      <c r="B16076" s="23">
        <v>2500</v>
      </c>
      <c r="C16076" s="23">
        <v>0.5</v>
      </c>
      <c r="D16076" s="23">
        <v>1000</v>
      </c>
      <c r="E16076" s="23">
        <v>10</v>
      </c>
      <c r="F16076" s="23">
        <v>60</v>
      </c>
      <c r="G16076" s="23">
        <v>100</v>
      </c>
      <c r="H16076" s="25">
        <v>0</v>
      </c>
    </row>
    <row r="16077" spans="1:8">
      <c r="A16077" s="23">
        <v>16074</v>
      </c>
      <c r="B16077" s="23">
        <v>2500</v>
      </c>
      <c r="C16077" s="23">
        <v>0.5</v>
      </c>
      <c r="D16077" s="23">
        <v>1000</v>
      </c>
      <c r="E16077" s="23">
        <v>20</v>
      </c>
      <c r="F16077" s="23">
        <v>0</v>
      </c>
      <c r="G16077" s="23">
        <v>0</v>
      </c>
      <c r="H16077" s="25">
        <v>19.772914889999999</v>
      </c>
    </row>
    <row r="16078" spans="1:8">
      <c r="A16078" s="23">
        <v>16075</v>
      </c>
      <c r="B16078" s="23">
        <v>2500</v>
      </c>
      <c r="C16078" s="23">
        <v>0.5</v>
      </c>
      <c r="D16078" s="23">
        <v>1000</v>
      </c>
      <c r="E16078" s="23">
        <v>20</v>
      </c>
      <c r="F16078" s="23">
        <v>0</v>
      </c>
      <c r="G16078" s="23">
        <v>5</v>
      </c>
      <c r="H16078" s="25">
        <v>17.444244390000001</v>
      </c>
    </row>
    <row r="16079" spans="1:8">
      <c r="A16079" s="23">
        <v>16076</v>
      </c>
      <c r="B16079" s="23">
        <v>2500</v>
      </c>
      <c r="C16079" s="23">
        <v>0.5</v>
      </c>
      <c r="D16079" s="23">
        <v>1000</v>
      </c>
      <c r="E16079" s="23">
        <v>20</v>
      </c>
      <c r="F16079" s="23">
        <v>0</v>
      </c>
      <c r="G16079" s="23">
        <v>10</v>
      </c>
      <c r="H16079" s="25">
        <v>16.406238559999998</v>
      </c>
    </row>
    <row r="16080" spans="1:8">
      <c r="A16080" s="23">
        <v>16077</v>
      </c>
      <c r="B16080" s="23">
        <v>2500</v>
      </c>
      <c r="C16080" s="23">
        <v>0.5</v>
      </c>
      <c r="D16080" s="23">
        <v>1000</v>
      </c>
      <c r="E16080" s="23">
        <v>20</v>
      </c>
      <c r="F16080" s="23">
        <v>0</v>
      </c>
      <c r="G16080" s="23">
        <v>40</v>
      </c>
      <c r="H16080" s="25">
        <v>13.943965909999999</v>
      </c>
    </row>
    <row r="16081" spans="1:8">
      <c r="A16081" s="23">
        <v>16078</v>
      </c>
      <c r="B16081" s="23">
        <v>2500</v>
      </c>
      <c r="C16081" s="23">
        <v>0.5</v>
      </c>
      <c r="D16081" s="23">
        <v>1000</v>
      </c>
      <c r="E16081" s="23">
        <v>20</v>
      </c>
      <c r="F16081" s="23">
        <v>0</v>
      </c>
      <c r="G16081" s="23">
        <v>70</v>
      </c>
      <c r="H16081" s="25">
        <v>12.621463779999999</v>
      </c>
    </row>
    <row r="16082" spans="1:8">
      <c r="A16082" s="23">
        <v>16079</v>
      </c>
      <c r="B16082" s="23">
        <v>2500</v>
      </c>
      <c r="C16082" s="23">
        <v>0.5</v>
      </c>
      <c r="D16082" s="23">
        <v>1000</v>
      </c>
      <c r="E16082" s="23">
        <v>20</v>
      </c>
      <c r="F16082" s="23">
        <v>0</v>
      </c>
      <c r="G16082" s="23">
        <v>100</v>
      </c>
      <c r="H16082" s="25">
        <v>11.65083885</v>
      </c>
    </row>
    <row r="16083" spans="1:8">
      <c r="A16083" s="23">
        <v>16080</v>
      </c>
      <c r="B16083" s="23">
        <v>2500</v>
      </c>
      <c r="C16083" s="23">
        <v>0.5</v>
      </c>
      <c r="D16083" s="23">
        <v>1000</v>
      </c>
      <c r="E16083" s="23">
        <v>20</v>
      </c>
      <c r="F16083" s="23">
        <v>30</v>
      </c>
      <c r="G16083" s="23">
        <v>0</v>
      </c>
      <c r="H16083" s="25">
        <v>18.50278664</v>
      </c>
    </row>
    <row r="16084" spans="1:8">
      <c r="A16084" s="23">
        <v>16081</v>
      </c>
      <c r="B16084" s="23">
        <v>2500</v>
      </c>
      <c r="C16084" s="23">
        <v>0.5</v>
      </c>
      <c r="D16084" s="23">
        <v>1000</v>
      </c>
      <c r="E16084" s="23">
        <v>20</v>
      </c>
      <c r="F16084" s="23">
        <v>30</v>
      </c>
      <c r="G16084" s="23">
        <v>5</v>
      </c>
      <c r="H16084" s="25">
        <v>16.246957779999999</v>
      </c>
    </row>
    <row r="16085" spans="1:8">
      <c r="A16085" s="23">
        <v>16082</v>
      </c>
      <c r="B16085" s="23">
        <v>2500</v>
      </c>
      <c r="C16085" s="23">
        <v>0.5</v>
      </c>
      <c r="D16085" s="23">
        <v>1000</v>
      </c>
      <c r="E16085" s="23">
        <v>20</v>
      </c>
      <c r="F16085" s="23">
        <v>30</v>
      </c>
      <c r="G16085" s="23">
        <v>10</v>
      </c>
      <c r="H16085" s="25">
        <v>15.00174618</v>
      </c>
    </row>
    <row r="16086" spans="1:8">
      <c r="A16086" s="23">
        <v>16083</v>
      </c>
      <c r="B16086" s="23">
        <v>2500</v>
      </c>
      <c r="C16086" s="23">
        <v>0.5</v>
      </c>
      <c r="D16086" s="23">
        <v>1000</v>
      </c>
      <c r="E16086" s="23">
        <v>20</v>
      </c>
      <c r="F16086" s="23">
        <v>30</v>
      </c>
      <c r="G16086" s="23">
        <v>40</v>
      </c>
      <c r="H16086" s="25">
        <v>12.71451759</v>
      </c>
    </row>
    <row r="16087" spans="1:8">
      <c r="A16087" s="23">
        <v>16084</v>
      </c>
      <c r="B16087" s="23">
        <v>2500</v>
      </c>
      <c r="C16087" s="23">
        <v>0.5</v>
      </c>
      <c r="D16087" s="23">
        <v>1000</v>
      </c>
      <c r="E16087" s="23">
        <v>20</v>
      </c>
      <c r="F16087" s="23">
        <v>30</v>
      </c>
      <c r="G16087" s="23">
        <v>70</v>
      </c>
      <c r="H16087" s="25">
        <v>11.56905937</v>
      </c>
    </row>
    <row r="16088" spans="1:8">
      <c r="A16088" s="23">
        <v>16085</v>
      </c>
      <c r="B16088" s="23">
        <v>2500</v>
      </c>
      <c r="C16088" s="23">
        <v>0.5</v>
      </c>
      <c r="D16088" s="23">
        <v>1000</v>
      </c>
      <c r="E16088" s="23">
        <v>20</v>
      </c>
      <c r="F16088" s="23">
        <v>30</v>
      </c>
      <c r="G16088" s="23">
        <v>100</v>
      </c>
      <c r="H16088" s="25">
        <v>10.72462082</v>
      </c>
    </row>
    <row r="16089" spans="1:8">
      <c r="A16089" s="23">
        <v>16086</v>
      </c>
      <c r="B16089" s="23">
        <v>2500</v>
      </c>
      <c r="C16089" s="23">
        <v>0.5</v>
      </c>
      <c r="D16089" s="23">
        <v>1000</v>
      </c>
      <c r="E16089" s="23">
        <v>20</v>
      </c>
      <c r="F16089" s="23">
        <v>60</v>
      </c>
      <c r="G16089" s="23">
        <v>0</v>
      </c>
      <c r="H16089" s="25">
        <v>14.234756470000001</v>
      </c>
    </row>
    <row r="16090" spans="1:8">
      <c r="A16090" s="23">
        <v>16087</v>
      </c>
      <c r="B16090" s="23">
        <v>2500</v>
      </c>
      <c r="C16090" s="23">
        <v>0.5</v>
      </c>
      <c r="D16090" s="23">
        <v>1000</v>
      </c>
      <c r="E16090" s="23">
        <v>20</v>
      </c>
      <c r="F16090" s="23">
        <v>60</v>
      </c>
      <c r="G16090" s="23">
        <v>5</v>
      </c>
      <c r="H16090" s="25">
        <v>11.240098</v>
      </c>
    </row>
    <row r="16091" spans="1:8">
      <c r="A16091" s="23">
        <v>16088</v>
      </c>
      <c r="B16091" s="23">
        <v>2500</v>
      </c>
      <c r="C16091" s="23">
        <v>0.5</v>
      </c>
      <c r="D16091" s="23">
        <v>1000</v>
      </c>
      <c r="E16091" s="23">
        <v>20</v>
      </c>
      <c r="F16091" s="23">
        <v>60</v>
      </c>
      <c r="G16091" s="23">
        <v>10</v>
      </c>
      <c r="H16091" s="25">
        <v>10.47569466</v>
      </c>
    </row>
    <row r="16092" spans="1:8">
      <c r="A16092" s="23">
        <v>16089</v>
      </c>
      <c r="B16092" s="23">
        <v>2500</v>
      </c>
      <c r="C16092" s="23">
        <v>0.5</v>
      </c>
      <c r="D16092" s="23">
        <v>1000</v>
      </c>
      <c r="E16092" s="23">
        <v>20</v>
      </c>
      <c r="F16092" s="23">
        <v>60</v>
      </c>
      <c r="G16092" s="23">
        <v>40</v>
      </c>
      <c r="H16092" s="25">
        <v>9.2009458540000004</v>
      </c>
    </row>
    <row r="16093" spans="1:8">
      <c r="A16093" s="23">
        <v>16090</v>
      </c>
      <c r="B16093" s="23">
        <v>2500</v>
      </c>
      <c r="C16093" s="23">
        <v>0.5</v>
      </c>
      <c r="D16093" s="23">
        <v>1000</v>
      </c>
      <c r="E16093" s="23">
        <v>20</v>
      </c>
      <c r="F16093" s="23">
        <v>60</v>
      </c>
      <c r="G16093" s="23">
        <v>70</v>
      </c>
      <c r="H16093" s="25">
        <v>8.5122823719999996</v>
      </c>
    </row>
    <row r="16094" spans="1:8">
      <c r="A16094" s="23">
        <v>16091</v>
      </c>
      <c r="B16094" s="23">
        <v>2500</v>
      </c>
      <c r="C16094" s="23">
        <v>0.5</v>
      </c>
      <c r="D16094" s="23">
        <v>1000</v>
      </c>
      <c r="E16094" s="23">
        <v>20</v>
      </c>
      <c r="F16094" s="23">
        <v>60</v>
      </c>
      <c r="G16094" s="23">
        <v>100</v>
      </c>
      <c r="H16094" s="25">
        <v>0</v>
      </c>
    </row>
    <row r="16095" spans="1:8">
      <c r="A16095" s="23">
        <v>16092</v>
      </c>
      <c r="B16095" s="23">
        <v>2500</v>
      </c>
      <c r="C16095" s="23">
        <v>0.5</v>
      </c>
      <c r="D16095" s="23">
        <v>1000</v>
      </c>
      <c r="E16095" s="23">
        <v>50</v>
      </c>
      <c r="F16095" s="23">
        <v>0</v>
      </c>
      <c r="G16095" s="23">
        <v>0</v>
      </c>
      <c r="H16095" s="25">
        <v>19.935081480000001</v>
      </c>
    </row>
    <row r="16096" spans="1:8">
      <c r="A16096" s="23">
        <v>16093</v>
      </c>
      <c r="B16096" s="23">
        <v>2500</v>
      </c>
      <c r="C16096" s="23">
        <v>0.5</v>
      </c>
      <c r="D16096" s="23">
        <v>1000</v>
      </c>
      <c r="E16096" s="23">
        <v>50</v>
      </c>
      <c r="F16096" s="23">
        <v>0</v>
      </c>
      <c r="G16096" s="23">
        <v>5</v>
      </c>
      <c r="H16096" s="25">
        <v>17.577892299999998</v>
      </c>
    </row>
    <row r="16097" spans="1:8">
      <c r="A16097" s="23">
        <v>16094</v>
      </c>
      <c r="B16097" s="23">
        <v>2500</v>
      </c>
      <c r="C16097" s="23">
        <v>0.5</v>
      </c>
      <c r="D16097" s="23">
        <v>1000</v>
      </c>
      <c r="E16097" s="23">
        <v>50</v>
      </c>
      <c r="F16097" s="23">
        <v>0</v>
      </c>
      <c r="G16097" s="23">
        <v>10</v>
      </c>
      <c r="H16097" s="25">
        <v>16.524770740000001</v>
      </c>
    </row>
    <row r="16098" spans="1:8">
      <c r="A16098" s="23">
        <v>16095</v>
      </c>
      <c r="B16098" s="23">
        <v>2500</v>
      </c>
      <c r="C16098" s="23">
        <v>0.5</v>
      </c>
      <c r="D16098" s="23">
        <v>1000</v>
      </c>
      <c r="E16098" s="23">
        <v>50</v>
      </c>
      <c r="F16098" s="23">
        <v>0</v>
      </c>
      <c r="G16098" s="23">
        <v>40</v>
      </c>
      <c r="H16098" s="25">
        <v>14.05920315</v>
      </c>
    </row>
    <row r="16099" spans="1:8">
      <c r="A16099" s="23">
        <v>16096</v>
      </c>
      <c r="B16099" s="23">
        <v>2500</v>
      </c>
      <c r="C16099" s="23">
        <v>0.5</v>
      </c>
      <c r="D16099" s="23">
        <v>1000</v>
      </c>
      <c r="E16099" s="23">
        <v>50</v>
      </c>
      <c r="F16099" s="23">
        <v>0</v>
      </c>
      <c r="G16099" s="23">
        <v>70</v>
      </c>
      <c r="H16099" s="25">
        <v>12.71178913</v>
      </c>
    </row>
    <row r="16100" spans="1:8">
      <c r="A16100" s="23">
        <v>16097</v>
      </c>
      <c r="B16100" s="23">
        <v>2500</v>
      </c>
      <c r="C16100" s="23">
        <v>0.5</v>
      </c>
      <c r="D16100" s="23">
        <v>1000</v>
      </c>
      <c r="E16100" s="23">
        <v>50</v>
      </c>
      <c r="F16100" s="23">
        <v>0</v>
      </c>
      <c r="G16100" s="23">
        <v>100</v>
      </c>
      <c r="H16100" s="25">
        <v>11.72476196</v>
      </c>
    </row>
    <row r="16101" spans="1:8">
      <c r="A16101" s="23">
        <v>16098</v>
      </c>
      <c r="B16101" s="23">
        <v>2500</v>
      </c>
      <c r="C16101" s="23">
        <v>0.5</v>
      </c>
      <c r="D16101" s="23">
        <v>1000</v>
      </c>
      <c r="E16101" s="23">
        <v>50</v>
      </c>
      <c r="F16101" s="23">
        <v>30</v>
      </c>
      <c r="G16101" s="23">
        <v>0</v>
      </c>
      <c r="H16101" s="25">
        <v>18.64207459</v>
      </c>
    </row>
    <row r="16102" spans="1:8">
      <c r="A16102" s="23">
        <v>16099</v>
      </c>
      <c r="B16102" s="23">
        <v>2500</v>
      </c>
      <c r="C16102" s="23">
        <v>0.5</v>
      </c>
      <c r="D16102" s="23">
        <v>1000</v>
      </c>
      <c r="E16102" s="23">
        <v>50</v>
      </c>
      <c r="F16102" s="23">
        <v>30</v>
      </c>
      <c r="G16102" s="23">
        <v>5</v>
      </c>
      <c r="H16102" s="25">
        <v>16.361026760000001</v>
      </c>
    </row>
    <row r="16103" spans="1:8">
      <c r="A16103" s="23">
        <v>16100</v>
      </c>
      <c r="B16103" s="23">
        <v>2500</v>
      </c>
      <c r="C16103" s="23">
        <v>0.5</v>
      </c>
      <c r="D16103" s="23">
        <v>1000</v>
      </c>
      <c r="E16103" s="23">
        <v>50</v>
      </c>
      <c r="F16103" s="23">
        <v>30</v>
      </c>
      <c r="G16103" s="23">
        <v>10</v>
      </c>
      <c r="H16103" s="25">
        <v>15.1411438</v>
      </c>
    </row>
    <row r="16104" spans="1:8">
      <c r="A16104" s="23">
        <v>16101</v>
      </c>
      <c r="B16104" s="23">
        <v>2500</v>
      </c>
      <c r="C16104" s="23">
        <v>0.5</v>
      </c>
      <c r="D16104" s="23">
        <v>1000</v>
      </c>
      <c r="E16104" s="23">
        <v>50</v>
      </c>
      <c r="F16104" s="23">
        <v>30</v>
      </c>
      <c r="G16104" s="23">
        <v>40</v>
      </c>
      <c r="H16104" s="25">
        <v>12.808447839999999</v>
      </c>
    </row>
    <row r="16105" spans="1:8">
      <c r="A16105" s="23">
        <v>16102</v>
      </c>
      <c r="B16105" s="23">
        <v>2500</v>
      </c>
      <c r="C16105" s="23">
        <v>0.5</v>
      </c>
      <c r="D16105" s="23">
        <v>1000</v>
      </c>
      <c r="E16105" s="23">
        <v>50</v>
      </c>
      <c r="F16105" s="23">
        <v>30</v>
      </c>
      <c r="G16105" s="23">
        <v>70</v>
      </c>
      <c r="H16105" s="25">
        <v>11.643400189999999</v>
      </c>
    </row>
    <row r="16106" spans="1:8">
      <c r="A16106" s="23">
        <v>16103</v>
      </c>
      <c r="B16106" s="23">
        <v>2500</v>
      </c>
      <c r="C16106" s="23">
        <v>0.5</v>
      </c>
      <c r="D16106" s="23">
        <v>1000</v>
      </c>
      <c r="E16106" s="23">
        <v>50</v>
      </c>
      <c r="F16106" s="23">
        <v>30</v>
      </c>
      <c r="G16106" s="23">
        <v>100</v>
      </c>
      <c r="H16106" s="25">
        <v>10.785882000000001</v>
      </c>
    </row>
    <row r="16107" spans="1:8">
      <c r="A16107" s="23">
        <v>16104</v>
      </c>
      <c r="B16107" s="23">
        <v>2500</v>
      </c>
      <c r="C16107" s="23">
        <v>0.5</v>
      </c>
      <c r="D16107" s="23">
        <v>1000</v>
      </c>
      <c r="E16107" s="23">
        <v>50</v>
      </c>
      <c r="F16107" s="23">
        <v>60</v>
      </c>
      <c r="G16107" s="23">
        <v>0</v>
      </c>
      <c r="H16107" s="25">
        <v>14.32330513</v>
      </c>
    </row>
    <row r="16108" spans="1:8">
      <c r="A16108" s="23">
        <v>16105</v>
      </c>
      <c r="B16108" s="23">
        <v>2500</v>
      </c>
      <c r="C16108" s="23">
        <v>0.5</v>
      </c>
      <c r="D16108" s="23">
        <v>1000</v>
      </c>
      <c r="E16108" s="23">
        <v>50</v>
      </c>
      <c r="F16108" s="23">
        <v>60</v>
      </c>
      <c r="G16108" s="23">
        <v>5</v>
      </c>
      <c r="H16108" s="25">
        <v>11.312274929999999</v>
      </c>
    </row>
    <row r="16109" spans="1:8">
      <c r="A16109" s="23">
        <v>16106</v>
      </c>
      <c r="B16109" s="23">
        <v>2500</v>
      </c>
      <c r="C16109" s="23">
        <v>0.5</v>
      </c>
      <c r="D16109" s="23">
        <v>1000</v>
      </c>
      <c r="E16109" s="23">
        <v>50</v>
      </c>
      <c r="F16109" s="23">
        <v>60</v>
      </c>
      <c r="G16109" s="23">
        <v>10</v>
      </c>
      <c r="H16109" s="25">
        <v>10.53755379</v>
      </c>
    </row>
    <row r="16110" spans="1:8">
      <c r="A16110" s="23">
        <v>16107</v>
      </c>
      <c r="B16110" s="23">
        <v>2500</v>
      </c>
      <c r="C16110" s="23">
        <v>0.5</v>
      </c>
      <c r="D16110" s="23">
        <v>1000</v>
      </c>
      <c r="E16110" s="23">
        <v>50</v>
      </c>
      <c r="F16110" s="23">
        <v>60</v>
      </c>
      <c r="G16110" s="23">
        <v>40</v>
      </c>
      <c r="H16110" s="25">
        <v>9.2458152770000002</v>
      </c>
    </row>
    <row r="16111" spans="1:8">
      <c r="A16111" s="23">
        <v>16108</v>
      </c>
      <c r="B16111" s="23">
        <v>2500</v>
      </c>
      <c r="C16111" s="23">
        <v>0.5</v>
      </c>
      <c r="D16111" s="23">
        <v>1000</v>
      </c>
      <c r="E16111" s="23">
        <v>50</v>
      </c>
      <c r="F16111" s="23">
        <v>60</v>
      </c>
      <c r="G16111" s="23">
        <v>70</v>
      </c>
      <c r="H16111" s="25">
        <v>8.5491027830000004</v>
      </c>
    </row>
    <row r="16112" spans="1:8">
      <c r="A16112" s="23">
        <v>16109</v>
      </c>
      <c r="B16112" s="23">
        <v>2500</v>
      </c>
      <c r="C16112" s="23">
        <v>0.5</v>
      </c>
      <c r="D16112" s="23">
        <v>1000</v>
      </c>
      <c r="E16112" s="23">
        <v>50</v>
      </c>
      <c r="F16112" s="23">
        <v>60</v>
      </c>
      <c r="G16112" s="23">
        <v>100</v>
      </c>
      <c r="H16112" s="25">
        <v>0</v>
      </c>
    </row>
    <row r="16113" spans="1:8">
      <c r="A16113" s="23">
        <v>16110</v>
      </c>
      <c r="B16113" s="23">
        <v>2500</v>
      </c>
      <c r="C16113" s="23">
        <v>0.5</v>
      </c>
      <c r="D16113" s="23">
        <v>3000</v>
      </c>
      <c r="E16113" s="23">
        <v>1</v>
      </c>
      <c r="F16113" s="23">
        <v>0</v>
      </c>
      <c r="G16113" s="23">
        <v>0</v>
      </c>
      <c r="H16113" s="25">
        <v>17.534034729999998</v>
      </c>
    </row>
    <row r="16114" spans="1:8">
      <c r="A16114" s="23">
        <v>16111</v>
      </c>
      <c r="B16114" s="23">
        <v>2500</v>
      </c>
      <c r="C16114" s="23">
        <v>0.5</v>
      </c>
      <c r="D16114" s="23">
        <v>3000</v>
      </c>
      <c r="E16114" s="23">
        <v>1</v>
      </c>
      <c r="F16114" s="23">
        <v>0</v>
      </c>
      <c r="G16114" s="23">
        <v>5</v>
      </c>
      <c r="H16114" s="25">
        <v>15.574209209999999</v>
      </c>
    </row>
    <row r="16115" spans="1:8">
      <c r="A16115" s="23">
        <v>16112</v>
      </c>
      <c r="B16115" s="23">
        <v>2500</v>
      </c>
      <c r="C16115" s="23">
        <v>0.5</v>
      </c>
      <c r="D16115" s="23">
        <v>3000</v>
      </c>
      <c r="E16115" s="23">
        <v>1</v>
      </c>
      <c r="F16115" s="23">
        <v>0</v>
      </c>
      <c r="G16115" s="23">
        <v>10</v>
      </c>
      <c r="H16115" s="25">
        <v>14.69633865</v>
      </c>
    </row>
    <row r="16116" spans="1:8">
      <c r="A16116" s="23">
        <v>16113</v>
      </c>
      <c r="B16116" s="23">
        <v>2500</v>
      </c>
      <c r="C16116" s="23">
        <v>0.5</v>
      </c>
      <c r="D16116" s="23">
        <v>3000</v>
      </c>
      <c r="E16116" s="23">
        <v>1</v>
      </c>
      <c r="F16116" s="23">
        <v>0</v>
      </c>
      <c r="G16116" s="23">
        <v>40</v>
      </c>
      <c r="H16116" s="25">
        <v>12.96725464</v>
      </c>
    </row>
    <row r="16117" spans="1:8">
      <c r="A16117" s="23">
        <v>16114</v>
      </c>
      <c r="B16117" s="23">
        <v>2500</v>
      </c>
      <c r="C16117" s="23">
        <v>0.5</v>
      </c>
      <c r="D16117" s="23">
        <v>3000</v>
      </c>
      <c r="E16117" s="23">
        <v>1</v>
      </c>
      <c r="F16117" s="23">
        <v>0</v>
      </c>
      <c r="G16117" s="23">
        <v>70</v>
      </c>
      <c r="H16117" s="25">
        <v>11.95829678</v>
      </c>
    </row>
    <row r="16118" spans="1:8">
      <c r="A16118" s="23">
        <v>16115</v>
      </c>
      <c r="B16118" s="23">
        <v>2500</v>
      </c>
      <c r="C16118" s="23">
        <v>0.5</v>
      </c>
      <c r="D16118" s="23">
        <v>3000</v>
      </c>
      <c r="E16118" s="23">
        <v>1</v>
      </c>
      <c r="F16118" s="23">
        <v>0</v>
      </c>
      <c r="G16118" s="23">
        <v>100</v>
      </c>
      <c r="H16118" s="25">
        <v>11.19119549</v>
      </c>
    </row>
    <row r="16119" spans="1:8">
      <c r="A16119" s="23">
        <v>16116</v>
      </c>
      <c r="B16119" s="23">
        <v>2500</v>
      </c>
      <c r="C16119" s="23">
        <v>0.5</v>
      </c>
      <c r="D16119" s="23">
        <v>3000</v>
      </c>
      <c r="E16119" s="23">
        <v>1</v>
      </c>
      <c r="F16119" s="23">
        <v>30</v>
      </c>
      <c r="G16119" s="23">
        <v>0</v>
      </c>
      <c r="H16119" s="25">
        <v>16.589601519999999</v>
      </c>
    </row>
    <row r="16120" spans="1:8">
      <c r="A16120" s="23">
        <v>16117</v>
      </c>
      <c r="B16120" s="23">
        <v>2500</v>
      </c>
      <c r="C16120" s="23">
        <v>0.5</v>
      </c>
      <c r="D16120" s="23">
        <v>3000</v>
      </c>
      <c r="E16120" s="23">
        <v>1</v>
      </c>
      <c r="F16120" s="23">
        <v>30</v>
      </c>
      <c r="G16120" s="23">
        <v>5</v>
      </c>
      <c r="H16120" s="25">
        <v>14.575273510000001</v>
      </c>
    </row>
    <row r="16121" spans="1:8">
      <c r="A16121" s="23">
        <v>16118</v>
      </c>
      <c r="B16121" s="23">
        <v>2500</v>
      </c>
      <c r="C16121" s="23">
        <v>0.5</v>
      </c>
      <c r="D16121" s="23">
        <v>3000</v>
      </c>
      <c r="E16121" s="23">
        <v>1</v>
      </c>
      <c r="F16121" s="23">
        <v>30</v>
      </c>
      <c r="G16121" s="23">
        <v>10</v>
      </c>
      <c r="H16121" s="25">
        <v>13.72124195</v>
      </c>
    </row>
    <row r="16122" spans="1:8">
      <c r="A16122" s="23">
        <v>16119</v>
      </c>
      <c r="B16122" s="23">
        <v>2500</v>
      </c>
      <c r="C16122" s="23">
        <v>0.5</v>
      </c>
      <c r="D16122" s="23">
        <v>3000</v>
      </c>
      <c r="E16122" s="23">
        <v>1</v>
      </c>
      <c r="F16122" s="23">
        <v>30</v>
      </c>
      <c r="G16122" s="23">
        <v>40</v>
      </c>
      <c r="H16122" s="25">
        <v>12.019039149999999</v>
      </c>
    </row>
    <row r="16123" spans="1:8">
      <c r="A16123" s="23">
        <v>16120</v>
      </c>
      <c r="B16123" s="23">
        <v>2500</v>
      </c>
      <c r="C16123" s="23">
        <v>0.5</v>
      </c>
      <c r="D16123" s="23">
        <v>3000</v>
      </c>
      <c r="E16123" s="23">
        <v>1</v>
      </c>
      <c r="F16123" s="23">
        <v>30</v>
      </c>
      <c r="G16123" s="23">
        <v>70</v>
      </c>
      <c r="H16123" s="25">
        <v>11.104876519999999</v>
      </c>
    </row>
    <row r="16124" spans="1:8">
      <c r="A16124" s="23">
        <v>16121</v>
      </c>
      <c r="B16124" s="23">
        <v>2500</v>
      </c>
      <c r="C16124" s="23">
        <v>0.5</v>
      </c>
      <c r="D16124" s="23">
        <v>3000</v>
      </c>
      <c r="E16124" s="23">
        <v>1</v>
      </c>
      <c r="F16124" s="23">
        <v>30</v>
      </c>
      <c r="G16124" s="23">
        <v>100</v>
      </c>
      <c r="H16124" s="25">
        <v>10.282579419999999</v>
      </c>
    </row>
    <row r="16125" spans="1:8">
      <c r="A16125" s="23">
        <v>16122</v>
      </c>
      <c r="B16125" s="23">
        <v>2500</v>
      </c>
      <c r="C16125" s="23">
        <v>0.5</v>
      </c>
      <c r="D16125" s="23">
        <v>3000</v>
      </c>
      <c r="E16125" s="23">
        <v>1</v>
      </c>
      <c r="F16125" s="23">
        <v>60</v>
      </c>
      <c r="G16125" s="23">
        <v>0</v>
      </c>
      <c r="H16125" s="25">
        <v>13.214699749999999</v>
      </c>
    </row>
    <row r="16126" spans="1:8">
      <c r="A16126" s="23">
        <v>16123</v>
      </c>
      <c r="B16126" s="23">
        <v>2500</v>
      </c>
      <c r="C16126" s="23">
        <v>0.5</v>
      </c>
      <c r="D16126" s="23">
        <v>3000</v>
      </c>
      <c r="E16126" s="23">
        <v>1</v>
      </c>
      <c r="F16126" s="23">
        <v>60</v>
      </c>
      <c r="G16126" s="23">
        <v>5</v>
      </c>
      <c r="H16126" s="25">
        <v>10.757265090000001</v>
      </c>
    </row>
    <row r="16127" spans="1:8">
      <c r="A16127" s="23">
        <v>16124</v>
      </c>
      <c r="B16127" s="23">
        <v>2500</v>
      </c>
      <c r="C16127" s="23">
        <v>0.5</v>
      </c>
      <c r="D16127" s="23">
        <v>3000</v>
      </c>
      <c r="E16127" s="23">
        <v>1</v>
      </c>
      <c r="F16127" s="23">
        <v>60</v>
      </c>
      <c r="G16127" s="23">
        <v>10</v>
      </c>
      <c r="H16127" s="25">
        <v>9.9602975849999993</v>
      </c>
    </row>
    <row r="16128" spans="1:8">
      <c r="A16128" s="23">
        <v>16125</v>
      </c>
      <c r="B16128" s="23">
        <v>2500</v>
      </c>
      <c r="C16128" s="23">
        <v>0.5</v>
      </c>
      <c r="D16128" s="23">
        <v>3000</v>
      </c>
      <c r="E16128" s="23">
        <v>1</v>
      </c>
      <c r="F16128" s="23">
        <v>60</v>
      </c>
      <c r="G16128" s="23">
        <v>40</v>
      </c>
      <c r="H16128" s="25">
        <v>8.7482700350000009</v>
      </c>
    </row>
    <row r="16129" spans="1:8">
      <c r="A16129" s="23">
        <v>16126</v>
      </c>
      <c r="B16129" s="23">
        <v>2500</v>
      </c>
      <c r="C16129" s="23">
        <v>0.5</v>
      </c>
      <c r="D16129" s="23">
        <v>3000</v>
      </c>
      <c r="E16129" s="23">
        <v>1</v>
      </c>
      <c r="F16129" s="23">
        <v>60</v>
      </c>
      <c r="G16129" s="23">
        <v>70</v>
      </c>
      <c r="H16129" s="25">
        <v>8.0498371120000005</v>
      </c>
    </row>
    <row r="16130" spans="1:8">
      <c r="A16130" s="23">
        <v>16127</v>
      </c>
      <c r="B16130" s="23">
        <v>2500</v>
      </c>
      <c r="C16130" s="23">
        <v>0.5</v>
      </c>
      <c r="D16130" s="23">
        <v>3000</v>
      </c>
      <c r="E16130" s="23">
        <v>1</v>
      </c>
      <c r="F16130" s="23">
        <v>60</v>
      </c>
      <c r="G16130" s="23">
        <v>100</v>
      </c>
      <c r="H16130" s="25">
        <v>7.4310750959999998</v>
      </c>
    </row>
    <row r="16131" spans="1:8">
      <c r="A16131" s="23">
        <v>16128</v>
      </c>
      <c r="B16131" s="23">
        <v>2500</v>
      </c>
      <c r="C16131" s="23">
        <v>0.5</v>
      </c>
      <c r="D16131" s="23">
        <v>3000</v>
      </c>
      <c r="E16131" s="23">
        <v>5</v>
      </c>
      <c r="F16131" s="23">
        <v>0</v>
      </c>
      <c r="G16131" s="23">
        <v>0</v>
      </c>
      <c r="H16131" s="25">
        <v>19.651569370000001</v>
      </c>
    </row>
    <row r="16132" spans="1:8">
      <c r="A16132" s="23">
        <v>16129</v>
      </c>
      <c r="B16132" s="23">
        <v>2500</v>
      </c>
      <c r="C16132" s="23">
        <v>0.5</v>
      </c>
      <c r="D16132" s="23">
        <v>3000</v>
      </c>
      <c r="E16132" s="23">
        <v>5</v>
      </c>
      <c r="F16132" s="23">
        <v>0</v>
      </c>
      <c r="G16132" s="23">
        <v>5</v>
      </c>
      <c r="H16132" s="25">
        <v>17.3473568</v>
      </c>
    </row>
    <row r="16133" spans="1:8">
      <c r="A16133" s="23">
        <v>16130</v>
      </c>
      <c r="B16133" s="23">
        <v>2500</v>
      </c>
      <c r="C16133" s="23">
        <v>0.5</v>
      </c>
      <c r="D16133" s="23">
        <v>3000</v>
      </c>
      <c r="E16133" s="23">
        <v>5</v>
      </c>
      <c r="F16133" s="23">
        <v>0</v>
      </c>
      <c r="G16133" s="23">
        <v>10</v>
      </c>
      <c r="H16133" s="25">
        <v>16.321786880000001</v>
      </c>
    </row>
    <row r="16134" spans="1:8">
      <c r="A16134" s="23">
        <v>16131</v>
      </c>
      <c r="B16134" s="23">
        <v>2500</v>
      </c>
      <c r="C16134" s="23">
        <v>0.5</v>
      </c>
      <c r="D16134" s="23">
        <v>3000</v>
      </c>
      <c r="E16134" s="23">
        <v>5</v>
      </c>
      <c r="F16134" s="23">
        <v>0</v>
      </c>
      <c r="G16134" s="23">
        <v>40</v>
      </c>
      <c r="H16134" s="25">
        <v>13.86392021</v>
      </c>
    </row>
    <row r="16135" spans="1:8">
      <c r="A16135" s="23">
        <v>16132</v>
      </c>
      <c r="B16135" s="23">
        <v>2500</v>
      </c>
      <c r="C16135" s="23">
        <v>0.5</v>
      </c>
      <c r="D16135" s="23">
        <v>3000</v>
      </c>
      <c r="E16135" s="23">
        <v>5</v>
      </c>
      <c r="F16135" s="23">
        <v>0</v>
      </c>
      <c r="G16135" s="23">
        <v>70</v>
      </c>
      <c r="H16135" s="25">
        <v>12.55943203</v>
      </c>
    </row>
    <row r="16136" spans="1:8">
      <c r="A16136" s="23">
        <v>16133</v>
      </c>
      <c r="B16136" s="23">
        <v>2500</v>
      </c>
      <c r="C16136" s="23">
        <v>0.5</v>
      </c>
      <c r="D16136" s="23">
        <v>3000</v>
      </c>
      <c r="E16136" s="23">
        <v>5</v>
      </c>
      <c r="F16136" s="23">
        <v>0</v>
      </c>
      <c r="G16136" s="23">
        <v>100</v>
      </c>
      <c r="H16136" s="25">
        <v>11.6006012</v>
      </c>
    </row>
    <row r="16137" spans="1:8">
      <c r="A16137" s="23">
        <v>16134</v>
      </c>
      <c r="B16137" s="23">
        <v>2500</v>
      </c>
      <c r="C16137" s="23">
        <v>0.5</v>
      </c>
      <c r="D16137" s="23">
        <v>3000</v>
      </c>
      <c r="E16137" s="23">
        <v>5</v>
      </c>
      <c r="F16137" s="23">
        <v>30</v>
      </c>
      <c r="G16137" s="23">
        <v>0</v>
      </c>
      <c r="H16137" s="25">
        <v>18.400138859999998</v>
      </c>
    </row>
    <row r="16138" spans="1:8">
      <c r="A16138" s="23">
        <v>16135</v>
      </c>
      <c r="B16138" s="23">
        <v>2500</v>
      </c>
      <c r="C16138" s="23">
        <v>0.5</v>
      </c>
      <c r="D16138" s="23">
        <v>3000</v>
      </c>
      <c r="E16138" s="23">
        <v>5</v>
      </c>
      <c r="F16138" s="23">
        <v>30</v>
      </c>
      <c r="G16138" s="23">
        <v>5</v>
      </c>
      <c r="H16138" s="25">
        <v>16.165901179999999</v>
      </c>
    </row>
    <row r="16139" spans="1:8">
      <c r="A16139" s="23">
        <v>16136</v>
      </c>
      <c r="B16139" s="23">
        <v>2500</v>
      </c>
      <c r="C16139" s="23">
        <v>0.5</v>
      </c>
      <c r="D16139" s="23">
        <v>3000</v>
      </c>
      <c r="E16139" s="23">
        <v>5</v>
      </c>
      <c r="F16139" s="23">
        <v>30</v>
      </c>
      <c r="G16139" s="23">
        <v>10</v>
      </c>
      <c r="H16139" s="25">
        <v>14.90423775</v>
      </c>
    </row>
    <row r="16140" spans="1:8">
      <c r="A16140" s="23">
        <v>16137</v>
      </c>
      <c r="B16140" s="23">
        <v>2500</v>
      </c>
      <c r="C16140" s="23">
        <v>0.5</v>
      </c>
      <c r="D16140" s="23">
        <v>3000</v>
      </c>
      <c r="E16140" s="23">
        <v>5</v>
      </c>
      <c r="F16140" s="23">
        <v>30</v>
      </c>
      <c r="G16140" s="23">
        <v>40</v>
      </c>
      <c r="H16140" s="25">
        <v>12.6499691</v>
      </c>
    </row>
    <row r="16141" spans="1:8">
      <c r="A16141" s="23">
        <v>16138</v>
      </c>
      <c r="B16141" s="23">
        <v>2500</v>
      </c>
      <c r="C16141" s="23">
        <v>0.5</v>
      </c>
      <c r="D16141" s="23">
        <v>3000</v>
      </c>
      <c r="E16141" s="23">
        <v>5</v>
      </c>
      <c r="F16141" s="23">
        <v>30</v>
      </c>
      <c r="G16141" s="23">
        <v>70</v>
      </c>
      <c r="H16141" s="25">
        <v>11.51859951</v>
      </c>
    </row>
    <row r="16142" spans="1:8">
      <c r="A16142" s="23">
        <v>16139</v>
      </c>
      <c r="B16142" s="23">
        <v>2500</v>
      </c>
      <c r="C16142" s="23">
        <v>0.5</v>
      </c>
      <c r="D16142" s="23">
        <v>3000</v>
      </c>
      <c r="E16142" s="23">
        <v>5</v>
      </c>
      <c r="F16142" s="23">
        <v>30</v>
      </c>
      <c r="G16142" s="23">
        <v>100</v>
      </c>
      <c r="H16142" s="25">
        <v>10.68350601</v>
      </c>
    </row>
    <row r="16143" spans="1:8">
      <c r="A16143" s="23">
        <v>16140</v>
      </c>
      <c r="B16143" s="23">
        <v>2500</v>
      </c>
      <c r="C16143" s="23">
        <v>0.5</v>
      </c>
      <c r="D16143" s="23">
        <v>3000</v>
      </c>
      <c r="E16143" s="23">
        <v>5</v>
      </c>
      <c r="F16143" s="23">
        <v>60</v>
      </c>
      <c r="G16143" s="23">
        <v>0</v>
      </c>
      <c r="H16143" s="25">
        <v>14.1728611</v>
      </c>
    </row>
    <row r="16144" spans="1:8">
      <c r="A16144" s="23">
        <v>16141</v>
      </c>
      <c r="B16144" s="23">
        <v>2500</v>
      </c>
      <c r="C16144" s="23">
        <v>0.5</v>
      </c>
      <c r="D16144" s="23">
        <v>3000</v>
      </c>
      <c r="E16144" s="23">
        <v>5</v>
      </c>
      <c r="F16144" s="23">
        <v>60</v>
      </c>
      <c r="G16144" s="23">
        <v>5</v>
      </c>
      <c r="H16144" s="25">
        <v>11.19133568</v>
      </c>
    </row>
    <row r="16145" spans="1:8">
      <c r="A16145" s="23">
        <v>16142</v>
      </c>
      <c r="B16145" s="23">
        <v>2500</v>
      </c>
      <c r="C16145" s="23">
        <v>0.5</v>
      </c>
      <c r="D16145" s="23">
        <v>3000</v>
      </c>
      <c r="E16145" s="23">
        <v>5</v>
      </c>
      <c r="F16145" s="23">
        <v>60</v>
      </c>
      <c r="G16145" s="23">
        <v>10</v>
      </c>
      <c r="H16145" s="25">
        <v>10.43436623</v>
      </c>
    </row>
    <row r="16146" spans="1:8">
      <c r="A16146" s="23">
        <v>16143</v>
      </c>
      <c r="B16146" s="23">
        <v>2500</v>
      </c>
      <c r="C16146" s="23">
        <v>0.5</v>
      </c>
      <c r="D16146" s="23">
        <v>3000</v>
      </c>
      <c r="E16146" s="23">
        <v>5</v>
      </c>
      <c r="F16146" s="23">
        <v>60</v>
      </c>
      <c r="G16146" s="23">
        <v>40</v>
      </c>
      <c r="H16146" s="25">
        <v>9.1716613769999995</v>
      </c>
    </row>
    <row r="16147" spans="1:8">
      <c r="A16147" s="23">
        <v>16144</v>
      </c>
      <c r="B16147" s="23">
        <v>2500</v>
      </c>
      <c r="C16147" s="23">
        <v>0.5</v>
      </c>
      <c r="D16147" s="23">
        <v>3000</v>
      </c>
      <c r="E16147" s="23">
        <v>5</v>
      </c>
      <c r="F16147" s="23">
        <v>60</v>
      </c>
      <c r="G16147" s="23">
        <v>70</v>
      </c>
      <c r="H16147" s="25">
        <v>8.4886398320000005</v>
      </c>
    </row>
    <row r="16148" spans="1:8">
      <c r="A16148" s="23">
        <v>16145</v>
      </c>
      <c r="B16148" s="23">
        <v>2500</v>
      </c>
      <c r="C16148" s="23">
        <v>0.5</v>
      </c>
      <c r="D16148" s="23">
        <v>3000</v>
      </c>
      <c r="E16148" s="23">
        <v>5</v>
      </c>
      <c r="F16148" s="23">
        <v>60</v>
      </c>
      <c r="G16148" s="23">
        <v>100</v>
      </c>
      <c r="H16148" s="25">
        <v>0</v>
      </c>
    </row>
    <row r="16149" spans="1:8">
      <c r="A16149" s="23">
        <v>16146</v>
      </c>
      <c r="B16149" s="23">
        <v>2500</v>
      </c>
      <c r="C16149" s="23">
        <v>0.5</v>
      </c>
      <c r="D16149" s="23">
        <v>3000</v>
      </c>
      <c r="E16149" s="23">
        <v>10</v>
      </c>
      <c r="F16149" s="23">
        <v>0</v>
      </c>
      <c r="G16149" s="23">
        <v>0</v>
      </c>
      <c r="H16149" s="25">
        <v>19.85652924</v>
      </c>
    </row>
    <row r="16150" spans="1:8">
      <c r="A16150" s="23">
        <v>16147</v>
      </c>
      <c r="B16150" s="23">
        <v>2500</v>
      </c>
      <c r="C16150" s="23">
        <v>0.5</v>
      </c>
      <c r="D16150" s="23">
        <v>3000</v>
      </c>
      <c r="E16150" s="23">
        <v>10</v>
      </c>
      <c r="F16150" s="23">
        <v>0</v>
      </c>
      <c r="G16150" s="23">
        <v>5</v>
      </c>
      <c r="H16150" s="25">
        <v>17.513761519999999</v>
      </c>
    </row>
    <row r="16151" spans="1:8">
      <c r="A16151" s="23">
        <v>16148</v>
      </c>
      <c r="B16151" s="23">
        <v>2500</v>
      </c>
      <c r="C16151" s="23">
        <v>0.5</v>
      </c>
      <c r="D16151" s="23">
        <v>3000</v>
      </c>
      <c r="E16151" s="23">
        <v>10</v>
      </c>
      <c r="F16151" s="23">
        <v>0</v>
      </c>
      <c r="G16151" s="23">
        <v>10</v>
      </c>
      <c r="H16151" s="25">
        <v>16.468191149999999</v>
      </c>
    </row>
    <row r="16152" spans="1:8">
      <c r="A16152" s="23">
        <v>16149</v>
      </c>
      <c r="B16152" s="23">
        <v>2500</v>
      </c>
      <c r="C16152" s="23">
        <v>0.5</v>
      </c>
      <c r="D16152" s="23">
        <v>3000</v>
      </c>
      <c r="E16152" s="23">
        <v>10</v>
      </c>
      <c r="F16152" s="23">
        <v>0</v>
      </c>
      <c r="G16152" s="23">
        <v>40</v>
      </c>
      <c r="H16152" s="25">
        <v>14.00456142</v>
      </c>
    </row>
    <row r="16153" spans="1:8">
      <c r="A16153" s="23">
        <v>16150</v>
      </c>
      <c r="B16153" s="23">
        <v>2500</v>
      </c>
      <c r="C16153" s="23">
        <v>0.5</v>
      </c>
      <c r="D16153" s="23">
        <v>3000</v>
      </c>
      <c r="E16153" s="23">
        <v>10</v>
      </c>
      <c r="F16153" s="23">
        <v>0</v>
      </c>
      <c r="G16153" s="23">
        <v>70</v>
      </c>
      <c r="H16153" s="25">
        <v>12.669140820000001</v>
      </c>
    </row>
    <row r="16154" spans="1:8">
      <c r="A16154" s="23">
        <v>16151</v>
      </c>
      <c r="B16154" s="23">
        <v>2500</v>
      </c>
      <c r="C16154" s="23">
        <v>0.5</v>
      </c>
      <c r="D16154" s="23">
        <v>3000</v>
      </c>
      <c r="E16154" s="23">
        <v>10</v>
      </c>
      <c r="F16154" s="23">
        <v>0</v>
      </c>
      <c r="G16154" s="23">
        <v>100</v>
      </c>
      <c r="H16154" s="25">
        <v>11.68998337</v>
      </c>
    </row>
    <row r="16155" spans="1:8">
      <c r="A16155" s="23">
        <v>16152</v>
      </c>
      <c r="B16155" s="23">
        <v>2500</v>
      </c>
      <c r="C16155" s="23">
        <v>0.5</v>
      </c>
      <c r="D16155" s="23">
        <v>3000</v>
      </c>
      <c r="E16155" s="23">
        <v>10</v>
      </c>
      <c r="F16155" s="23">
        <v>30</v>
      </c>
      <c r="G16155" s="23">
        <v>0</v>
      </c>
      <c r="H16155" s="25">
        <v>18.574941639999999</v>
      </c>
    </row>
    <row r="16156" spans="1:8">
      <c r="A16156" s="23">
        <v>16153</v>
      </c>
      <c r="B16156" s="23">
        <v>2500</v>
      </c>
      <c r="C16156" s="23">
        <v>0.5</v>
      </c>
      <c r="D16156" s="23">
        <v>3000</v>
      </c>
      <c r="E16156" s="23">
        <v>10</v>
      </c>
      <c r="F16156" s="23">
        <v>30</v>
      </c>
      <c r="G16156" s="23">
        <v>5</v>
      </c>
      <c r="H16156" s="25">
        <v>16.30663109</v>
      </c>
    </row>
    <row r="16157" spans="1:8">
      <c r="A16157" s="23">
        <v>16154</v>
      </c>
      <c r="B16157" s="23">
        <v>2500</v>
      </c>
      <c r="C16157" s="23">
        <v>0.5</v>
      </c>
      <c r="D16157" s="23">
        <v>3000</v>
      </c>
      <c r="E16157" s="23">
        <v>10</v>
      </c>
      <c r="F16157" s="23">
        <v>30</v>
      </c>
      <c r="G16157" s="23">
        <v>10</v>
      </c>
      <c r="H16157" s="25">
        <v>15.07484913</v>
      </c>
    </row>
    <row r="16158" spans="1:8">
      <c r="A16158" s="23">
        <v>16155</v>
      </c>
      <c r="B16158" s="23">
        <v>2500</v>
      </c>
      <c r="C16158" s="23">
        <v>0.5</v>
      </c>
      <c r="D16158" s="23">
        <v>3000</v>
      </c>
      <c r="E16158" s="23">
        <v>10</v>
      </c>
      <c r="F16158" s="23">
        <v>30</v>
      </c>
      <c r="G16158" s="23">
        <v>40</v>
      </c>
      <c r="H16158" s="25">
        <v>12.764079089999999</v>
      </c>
    </row>
    <row r="16159" spans="1:8">
      <c r="A16159" s="23">
        <v>16156</v>
      </c>
      <c r="B16159" s="23">
        <v>2500</v>
      </c>
      <c r="C16159" s="23">
        <v>0.5</v>
      </c>
      <c r="D16159" s="23">
        <v>3000</v>
      </c>
      <c r="E16159" s="23">
        <v>10</v>
      </c>
      <c r="F16159" s="23">
        <v>30</v>
      </c>
      <c r="G16159" s="23">
        <v>70</v>
      </c>
      <c r="H16159" s="25">
        <v>11.608433720000001</v>
      </c>
    </row>
    <row r="16160" spans="1:8">
      <c r="A16160" s="23">
        <v>16157</v>
      </c>
      <c r="B16160" s="23">
        <v>2500</v>
      </c>
      <c r="C16160" s="23">
        <v>0.5</v>
      </c>
      <c r="D16160" s="23">
        <v>3000</v>
      </c>
      <c r="E16160" s="23">
        <v>10</v>
      </c>
      <c r="F16160" s="23">
        <v>30</v>
      </c>
      <c r="G16160" s="23">
        <v>100</v>
      </c>
      <c r="H16160" s="25">
        <v>10.75717545</v>
      </c>
    </row>
    <row r="16161" spans="1:8">
      <c r="A16161" s="23">
        <v>16158</v>
      </c>
      <c r="B16161" s="23">
        <v>2500</v>
      </c>
      <c r="C16161" s="23">
        <v>0.5</v>
      </c>
      <c r="D16161" s="23">
        <v>3000</v>
      </c>
      <c r="E16161" s="23">
        <v>10</v>
      </c>
      <c r="F16161" s="23">
        <v>60</v>
      </c>
      <c r="G16161" s="23">
        <v>0</v>
      </c>
      <c r="H16161" s="25">
        <v>14.28133583</v>
      </c>
    </row>
    <row r="16162" spans="1:8">
      <c r="A16162" s="23">
        <v>16159</v>
      </c>
      <c r="B16162" s="23">
        <v>2500</v>
      </c>
      <c r="C16162" s="23">
        <v>0.5</v>
      </c>
      <c r="D16162" s="23">
        <v>3000</v>
      </c>
      <c r="E16162" s="23">
        <v>10</v>
      </c>
      <c r="F16162" s="23">
        <v>60</v>
      </c>
      <c r="G16162" s="23">
        <v>5</v>
      </c>
      <c r="H16162" s="25">
        <v>11.278368950000001</v>
      </c>
    </row>
    <row r="16163" spans="1:8">
      <c r="A16163" s="23">
        <v>16160</v>
      </c>
      <c r="B16163" s="23">
        <v>2500</v>
      </c>
      <c r="C16163" s="23">
        <v>0.5</v>
      </c>
      <c r="D16163" s="23">
        <v>3000</v>
      </c>
      <c r="E16163" s="23">
        <v>10</v>
      </c>
      <c r="F16163" s="23">
        <v>60</v>
      </c>
      <c r="G16163" s="23">
        <v>10</v>
      </c>
      <c r="H16163" s="25">
        <v>10.50859642</v>
      </c>
    </row>
    <row r="16164" spans="1:8">
      <c r="A16164" s="23">
        <v>16161</v>
      </c>
      <c r="B16164" s="23">
        <v>2500</v>
      </c>
      <c r="C16164" s="23">
        <v>0.5</v>
      </c>
      <c r="D16164" s="23">
        <v>3000</v>
      </c>
      <c r="E16164" s="23">
        <v>10</v>
      </c>
      <c r="F16164" s="23">
        <v>60</v>
      </c>
      <c r="G16164" s="23">
        <v>40</v>
      </c>
      <c r="H16164" s="25">
        <v>9.2249603269999998</v>
      </c>
    </row>
    <row r="16165" spans="1:8">
      <c r="A16165" s="23">
        <v>16162</v>
      </c>
      <c r="B16165" s="23">
        <v>2500</v>
      </c>
      <c r="C16165" s="23">
        <v>0.5</v>
      </c>
      <c r="D16165" s="23">
        <v>3000</v>
      </c>
      <c r="E16165" s="23">
        <v>10</v>
      </c>
      <c r="F16165" s="23">
        <v>60</v>
      </c>
      <c r="G16165" s="23">
        <v>70</v>
      </c>
      <c r="H16165" s="25">
        <v>8.5320711140000007</v>
      </c>
    </row>
    <row r="16166" spans="1:8">
      <c r="A16166" s="23">
        <v>16163</v>
      </c>
      <c r="B16166" s="23">
        <v>2500</v>
      </c>
      <c r="C16166" s="23">
        <v>0.5</v>
      </c>
      <c r="D16166" s="23">
        <v>3000</v>
      </c>
      <c r="E16166" s="23">
        <v>10</v>
      </c>
      <c r="F16166" s="23">
        <v>60</v>
      </c>
      <c r="G16166" s="23">
        <v>100</v>
      </c>
      <c r="H16166" s="25">
        <v>0</v>
      </c>
    </row>
    <row r="16167" spans="1:8">
      <c r="A16167" s="23">
        <v>16164</v>
      </c>
      <c r="B16167" s="23">
        <v>2500</v>
      </c>
      <c r="C16167" s="23">
        <v>0.5</v>
      </c>
      <c r="D16167" s="23">
        <v>3000</v>
      </c>
      <c r="E16167" s="23">
        <v>20</v>
      </c>
      <c r="F16167" s="23">
        <v>0</v>
      </c>
      <c r="G16167" s="23">
        <v>0</v>
      </c>
      <c r="H16167" s="25">
        <v>19.950851440000001</v>
      </c>
    </row>
    <row r="16168" spans="1:8">
      <c r="A16168" s="23">
        <v>16165</v>
      </c>
      <c r="B16168" s="23">
        <v>2500</v>
      </c>
      <c r="C16168" s="23">
        <v>0.5</v>
      </c>
      <c r="D16168" s="23">
        <v>3000</v>
      </c>
      <c r="E16168" s="23">
        <v>20</v>
      </c>
      <c r="F16168" s="23">
        <v>0</v>
      </c>
      <c r="G16168" s="23">
        <v>5</v>
      </c>
      <c r="H16168" s="25">
        <v>17.591114040000001</v>
      </c>
    </row>
    <row r="16169" spans="1:8">
      <c r="A16169" s="23">
        <v>16166</v>
      </c>
      <c r="B16169" s="23">
        <v>2500</v>
      </c>
      <c r="C16169" s="23">
        <v>0.5</v>
      </c>
      <c r="D16169" s="23">
        <v>3000</v>
      </c>
      <c r="E16169" s="23">
        <v>20</v>
      </c>
      <c r="F16169" s="23">
        <v>0</v>
      </c>
      <c r="G16169" s="23">
        <v>10</v>
      </c>
      <c r="H16169" s="25">
        <v>16.536603929999998</v>
      </c>
    </row>
    <row r="16170" spans="1:8">
      <c r="A16170" s="23">
        <v>16167</v>
      </c>
      <c r="B16170" s="23">
        <v>2500</v>
      </c>
      <c r="C16170" s="23">
        <v>0.5</v>
      </c>
      <c r="D16170" s="23">
        <v>3000</v>
      </c>
      <c r="E16170" s="23">
        <v>20</v>
      </c>
      <c r="F16170" s="23">
        <v>0</v>
      </c>
      <c r="G16170" s="23">
        <v>40</v>
      </c>
      <c r="H16170" s="25">
        <v>14.070873260000001</v>
      </c>
    </row>
    <row r="16171" spans="1:8">
      <c r="A16171" s="23">
        <v>16168</v>
      </c>
      <c r="B16171" s="23">
        <v>2500</v>
      </c>
      <c r="C16171" s="23">
        <v>0.5</v>
      </c>
      <c r="D16171" s="23">
        <v>3000</v>
      </c>
      <c r="E16171" s="23">
        <v>20</v>
      </c>
      <c r="F16171" s="23">
        <v>0</v>
      </c>
      <c r="G16171" s="23">
        <v>70</v>
      </c>
      <c r="H16171" s="25">
        <v>12.72098637</v>
      </c>
    </row>
    <row r="16172" spans="1:8">
      <c r="A16172" s="23">
        <v>16169</v>
      </c>
      <c r="B16172" s="23">
        <v>2500</v>
      </c>
      <c r="C16172" s="23">
        <v>0.5</v>
      </c>
      <c r="D16172" s="23">
        <v>3000</v>
      </c>
      <c r="E16172" s="23">
        <v>20</v>
      </c>
      <c r="F16172" s="23">
        <v>0</v>
      </c>
      <c r="G16172" s="23">
        <v>100</v>
      </c>
      <c r="H16172" s="25">
        <v>11.73232651</v>
      </c>
    </row>
    <row r="16173" spans="1:8">
      <c r="A16173" s="23">
        <v>16170</v>
      </c>
      <c r="B16173" s="23">
        <v>2500</v>
      </c>
      <c r="C16173" s="23">
        <v>0.5</v>
      </c>
      <c r="D16173" s="23">
        <v>3000</v>
      </c>
      <c r="E16173" s="23">
        <v>20</v>
      </c>
      <c r="F16173" s="23">
        <v>30</v>
      </c>
      <c r="G16173" s="23">
        <v>0</v>
      </c>
      <c r="H16173" s="25">
        <v>18.655731200000002</v>
      </c>
    </row>
    <row r="16174" spans="1:8">
      <c r="A16174" s="23">
        <v>16171</v>
      </c>
      <c r="B16174" s="23">
        <v>2500</v>
      </c>
      <c r="C16174" s="23">
        <v>0.5</v>
      </c>
      <c r="D16174" s="23">
        <v>3000</v>
      </c>
      <c r="E16174" s="23">
        <v>20</v>
      </c>
      <c r="F16174" s="23">
        <v>30</v>
      </c>
      <c r="G16174" s="23">
        <v>5</v>
      </c>
      <c r="H16174" s="25">
        <v>16.372432709999998</v>
      </c>
    </row>
    <row r="16175" spans="1:8">
      <c r="A16175" s="23">
        <v>16172</v>
      </c>
      <c r="B16175" s="23">
        <v>2500</v>
      </c>
      <c r="C16175" s="23">
        <v>0.5</v>
      </c>
      <c r="D16175" s="23">
        <v>3000</v>
      </c>
      <c r="E16175" s="23">
        <v>20</v>
      </c>
      <c r="F16175" s="23">
        <v>30</v>
      </c>
      <c r="G16175" s="23">
        <v>10</v>
      </c>
      <c r="H16175" s="25">
        <v>15.155213359999999</v>
      </c>
    </row>
    <row r="16176" spans="1:8">
      <c r="A16176" s="23">
        <v>16173</v>
      </c>
      <c r="B16176" s="23">
        <v>2500</v>
      </c>
      <c r="C16176" s="23">
        <v>0.5</v>
      </c>
      <c r="D16176" s="23">
        <v>3000</v>
      </c>
      <c r="E16176" s="23">
        <v>20</v>
      </c>
      <c r="F16176" s="23">
        <v>30</v>
      </c>
      <c r="G16176" s="23">
        <v>40</v>
      </c>
      <c r="H16176" s="25">
        <v>12.81801033</v>
      </c>
    </row>
    <row r="16177" spans="1:8">
      <c r="A16177" s="23">
        <v>16174</v>
      </c>
      <c r="B16177" s="23">
        <v>2500</v>
      </c>
      <c r="C16177" s="23">
        <v>0.5</v>
      </c>
      <c r="D16177" s="23">
        <v>3000</v>
      </c>
      <c r="E16177" s="23">
        <v>20</v>
      </c>
      <c r="F16177" s="23">
        <v>30</v>
      </c>
      <c r="G16177" s="23">
        <v>70</v>
      </c>
      <c r="H16177" s="25">
        <v>11.65101147</v>
      </c>
    </row>
    <row r="16178" spans="1:8">
      <c r="A16178" s="23">
        <v>16175</v>
      </c>
      <c r="B16178" s="23">
        <v>2500</v>
      </c>
      <c r="C16178" s="23">
        <v>0.5</v>
      </c>
      <c r="D16178" s="23">
        <v>3000</v>
      </c>
      <c r="E16178" s="23">
        <v>20</v>
      </c>
      <c r="F16178" s="23">
        <v>30</v>
      </c>
      <c r="G16178" s="23">
        <v>100</v>
      </c>
      <c r="H16178" s="25">
        <v>10.792188640000001</v>
      </c>
    </row>
    <row r="16179" spans="1:8">
      <c r="A16179" s="23">
        <v>16176</v>
      </c>
      <c r="B16179" s="23">
        <v>2500</v>
      </c>
      <c r="C16179" s="23">
        <v>0.5</v>
      </c>
      <c r="D16179" s="23">
        <v>3000</v>
      </c>
      <c r="E16179" s="23">
        <v>20</v>
      </c>
      <c r="F16179" s="23">
        <v>60</v>
      </c>
      <c r="G16179" s="23">
        <v>0</v>
      </c>
      <c r="H16179" s="25">
        <v>14.332241059999999</v>
      </c>
    </row>
    <row r="16180" spans="1:8">
      <c r="A16180" s="23">
        <v>16177</v>
      </c>
      <c r="B16180" s="23">
        <v>2500</v>
      </c>
      <c r="C16180" s="23">
        <v>0.5</v>
      </c>
      <c r="D16180" s="23">
        <v>3000</v>
      </c>
      <c r="E16180" s="23">
        <v>20</v>
      </c>
      <c r="F16180" s="23">
        <v>60</v>
      </c>
      <c r="G16180" s="23">
        <v>5</v>
      </c>
      <c r="H16180" s="25">
        <v>11.319683080000001</v>
      </c>
    </row>
    <row r="16181" spans="1:8">
      <c r="A16181" s="23">
        <v>16178</v>
      </c>
      <c r="B16181" s="23">
        <v>2500</v>
      </c>
      <c r="C16181" s="23">
        <v>0.5</v>
      </c>
      <c r="D16181" s="23">
        <v>3000</v>
      </c>
      <c r="E16181" s="23">
        <v>20</v>
      </c>
      <c r="F16181" s="23">
        <v>60</v>
      </c>
      <c r="G16181" s="23">
        <v>10</v>
      </c>
      <c r="H16181" s="25">
        <v>10.54393387</v>
      </c>
    </row>
    <row r="16182" spans="1:8">
      <c r="A16182" s="23">
        <v>16179</v>
      </c>
      <c r="B16182" s="23">
        <v>2500</v>
      </c>
      <c r="C16182" s="23">
        <v>0.5</v>
      </c>
      <c r="D16182" s="23">
        <v>3000</v>
      </c>
      <c r="E16182" s="23">
        <v>20</v>
      </c>
      <c r="F16182" s="23">
        <v>60</v>
      </c>
      <c r="G16182" s="23">
        <v>40</v>
      </c>
      <c r="H16182" s="25">
        <v>9.2504930499999993</v>
      </c>
    </row>
    <row r="16183" spans="1:8">
      <c r="A16183" s="23">
        <v>16180</v>
      </c>
      <c r="B16183" s="23">
        <v>2500</v>
      </c>
      <c r="C16183" s="23">
        <v>0.5</v>
      </c>
      <c r="D16183" s="23">
        <v>3000</v>
      </c>
      <c r="E16183" s="23">
        <v>20</v>
      </c>
      <c r="F16183" s="23">
        <v>60</v>
      </c>
      <c r="G16183" s="23">
        <v>70</v>
      </c>
      <c r="H16183" s="25">
        <v>8.5529689789999992</v>
      </c>
    </row>
    <row r="16184" spans="1:8">
      <c r="A16184" s="23">
        <v>16181</v>
      </c>
      <c r="B16184" s="23">
        <v>2500</v>
      </c>
      <c r="C16184" s="23">
        <v>0.5</v>
      </c>
      <c r="D16184" s="23">
        <v>3000</v>
      </c>
      <c r="E16184" s="23">
        <v>20</v>
      </c>
      <c r="F16184" s="23">
        <v>60</v>
      </c>
      <c r="G16184" s="23">
        <v>100</v>
      </c>
      <c r="H16184" s="25">
        <v>8.0323476790000008</v>
      </c>
    </row>
    <row r="16185" spans="1:8">
      <c r="A16185" s="23">
        <v>16182</v>
      </c>
      <c r="B16185" s="23">
        <v>2500</v>
      </c>
      <c r="C16185" s="23">
        <v>0.5</v>
      </c>
      <c r="D16185" s="23">
        <v>3000</v>
      </c>
      <c r="E16185" s="23">
        <v>50</v>
      </c>
      <c r="F16185" s="23">
        <v>0</v>
      </c>
      <c r="G16185" s="23">
        <v>0</v>
      </c>
      <c r="H16185" s="25">
        <v>20.004722600000001</v>
      </c>
    </row>
    <row r="16186" spans="1:8">
      <c r="A16186" s="23">
        <v>16183</v>
      </c>
      <c r="B16186" s="23">
        <v>2500</v>
      </c>
      <c r="C16186" s="23">
        <v>0.5</v>
      </c>
      <c r="D16186" s="23">
        <v>3000</v>
      </c>
      <c r="E16186" s="23">
        <v>50</v>
      </c>
      <c r="F16186" s="23">
        <v>0</v>
      </c>
      <c r="G16186" s="23">
        <v>5</v>
      </c>
      <c r="H16186" s="25">
        <v>17.635564800000001</v>
      </c>
    </row>
    <row r="16187" spans="1:8">
      <c r="A16187" s="23">
        <v>16184</v>
      </c>
      <c r="B16187" s="23">
        <v>2500</v>
      </c>
      <c r="C16187" s="23">
        <v>0.5</v>
      </c>
      <c r="D16187" s="23">
        <v>3000</v>
      </c>
      <c r="E16187" s="23">
        <v>50</v>
      </c>
      <c r="F16187" s="23">
        <v>0</v>
      </c>
      <c r="G16187" s="23">
        <v>10</v>
      </c>
      <c r="H16187" s="25">
        <v>16.576045990000001</v>
      </c>
    </row>
    <row r="16188" spans="1:8">
      <c r="A16188" s="23">
        <v>16185</v>
      </c>
      <c r="B16188" s="23">
        <v>2500</v>
      </c>
      <c r="C16188" s="23">
        <v>0.5</v>
      </c>
      <c r="D16188" s="23">
        <v>3000</v>
      </c>
      <c r="E16188" s="23">
        <v>50</v>
      </c>
      <c r="F16188" s="23">
        <v>0</v>
      </c>
      <c r="G16188" s="23">
        <v>40</v>
      </c>
      <c r="H16188" s="25">
        <v>14.10932446</v>
      </c>
    </row>
    <row r="16189" spans="1:8">
      <c r="A16189" s="23">
        <v>16186</v>
      </c>
      <c r="B16189" s="23">
        <v>2500</v>
      </c>
      <c r="C16189" s="23">
        <v>0.5</v>
      </c>
      <c r="D16189" s="23">
        <v>3000</v>
      </c>
      <c r="E16189" s="23">
        <v>50</v>
      </c>
      <c r="F16189" s="23">
        <v>0</v>
      </c>
      <c r="G16189" s="23">
        <v>70</v>
      </c>
      <c r="H16189" s="25">
        <v>12.75109673</v>
      </c>
    </row>
    <row r="16190" spans="1:8">
      <c r="A16190" s="23">
        <v>16187</v>
      </c>
      <c r="B16190" s="23">
        <v>2500</v>
      </c>
      <c r="C16190" s="23">
        <v>0.5</v>
      </c>
      <c r="D16190" s="23">
        <v>3000</v>
      </c>
      <c r="E16190" s="23">
        <v>50</v>
      </c>
      <c r="F16190" s="23">
        <v>0</v>
      </c>
      <c r="G16190" s="23">
        <v>100</v>
      </c>
      <c r="H16190" s="25">
        <v>11.75695419</v>
      </c>
    </row>
    <row r="16191" spans="1:8">
      <c r="A16191" s="23">
        <v>16188</v>
      </c>
      <c r="B16191" s="23">
        <v>2500</v>
      </c>
      <c r="C16191" s="23">
        <v>0.5</v>
      </c>
      <c r="D16191" s="23">
        <v>3000</v>
      </c>
      <c r="E16191" s="23">
        <v>50</v>
      </c>
      <c r="F16191" s="23">
        <v>30</v>
      </c>
      <c r="G16191" s="23">
        <v>0</v>
      </c>
      <c r="H16191" s="25">
        <v>18.702003479999998</v>
      </c>
    </row>
    <row r="16192" spans="1:8">
      <c r="A16192" s="23">
        <v>16189</v>
      </c>
      <c r="B16192" s="23">
        <v>2500</v>
      </c>
      <c r="C16192" s="23">
        <v>0.5</v>
      </c>
      <c r="D16192" s="23">
        <v>3000</v>
      </c>
      <c r="E16192" s="23">
        <v>50</v>
      </c>
      <c r="F16192" s="23">
        <v>30</v>
      </c>
      <c r="G16192" s="23">
        <v>5</v>
      </c>
      <c r="H16192" s="25">
        <v>16.410381319999999</v>
      </c>
    </row>
    <row r="16193" spans="1:8">
      <c r="A16193" s="23">
        <v>16190</v>
      </c>
      <c r="B16193" s="23">
        <v>2500</v>
      </c>
      <c r="C16193" s="23">
        <v>0.5</v>
      </c>
      <c r="D16193" s="23">
        <v>3000</v>
      </c>
      <c r="E16193" s="23">
        <v>50</v>
      </c>
      <c r="F16193" s="23">
        <v>30</v>
      </c>
      <c r="G16193" s="23">
        <v>10</v>
      </c>
      <c r="H16193" s="25">
        <v>15.20177651</v>
      </c>
    </row>
    <row r="16194" spans="1:8">
      <c r="A16194" s="23">
        <v>16191</v>
      </c>
      <c r="B16194" s="23">
        <v>2500</v>
      </c>
      <c r="C16194" s="23">
        <v>0.5</v>
      </c>
      <c r="D16194" s="23">
        <v>3000</v>
      </c>
      <c r="E16194" s="23">
        <v>50</v>
      </c>
      <c r="F16194" s="23">
        <v>30</v>
      </c>
      <c r="G16194" s="23">
        <v>40</v>
      </c>
      <c r="H16194" s="25">
        <v>12.849331859999999</v>
      </c>
    </row>
    <row r="16195" spans="1:8">
      <c r="A16195" s="23">
        <v>16192</v>
      </c>
      <c r="B16195" s="23">
        <v>2500</v>
      </c>
      <c r="C16195" s="23">
        <v>0.5</v>
      </c>
      <c r="D16195" s="23">
        <v>3000</v>
      </c>
      <c r="E16195" s="23">
        <v>50</v>
      </c>
      <c r="F16195" s="23">
        <v>30</v>
      </c>
      <c r="G16195" s="23">
        <v>70</v>
      </c>
      <c r="H16195" s="25">
        <v>11.67578507</v>
      </c>
    </row>
    <row r="16196" spans="1:8">
      <c r="A16196" s="23">
        <v>16193</v>
      </c>
      <c r="B16196" s="23">
        <v>2500</v>
      </c>
      <c r="C16196" s="23">
        <v>0.5</v>
      </c>
      <c r="D16196" s="23">
        <v>3000</v>
      </c>
      <c r="E16196" s="23">
        <v>50</v>
      </c>
      <c r="F16196" s="23">
        <v>30</v>
      </c>
      <c r="G16196" s="23">
        <v>100</v>
      </c>
      <c r="H16196" s="25">
        <v>10.81259346</v>
      </c>
    </row>
    <row r="16197" spans="1:8">
      <c r="A16197" s="23">
        <v>16194</v>
      </c>
      <c r="B16197" s="23">
        <v>2500</v>
      </c>
      <c r="C16197" s="23">
        <v>0.5</v>
      </c>
      <c r="D16197" s="23">
        <v>3000</v>
      </c>
      <c r="E16197" s="23">
        <v>50</v>
      </c>
      <c r="F16197" s="23">
        <v>60</v>
      </c>
      <c r="G16197" s="23">
        <v>0</v>
      </c>
      <c r="H16197" s="25">
        <v>14.361689569999999</v>
      </c>
    </row>
    <row r="16198" spans="1:8">
      <c r="A16198" s="23">
        <v>16195</v>
      </c>
      <c r="B16198" s="23">
        <v>2500</v>
      </c>
      <c r="C16198" s="23">
        <v>0.5</v>
      </c>
      <c r="D16198" s="23">
        <v>3000</v>
      </c>
      <c r="E16198" s="23">
        <v>50</v>
      </c>
      <c r="F16198" s="23">
        <v>60</v>
      </c>
      <c r="G16198" s="23">
        <v>5</v>
      </c>
      <c r="H16198" s="25">
        <v>11.343740459999999</v>
      </c>
    </row>
    <row r="16199" spans="1:8">
      <c r="A16199" s="23">
        <v>16196</v>
      </c>
      <c r="B16199" s="23">
        <v>2500</v>
      </c>
      <c r="C16199" s="23">
        <v>0.5</v>
      </c>
      <c r="D16199" s="23">
        <v>3000</v>
      </c>
      <c r="E16199" s="23">
        <v>50</v>
      </c>
      <c r="F16199" s="23">
        <v>60</v>
      </c>
      <c r="G16199" s="23">
        <v>10</v>
      </c>
      <c r="H16199" s="25">
        <v>10.5645504</v>
      </c>
    </row>
    <row r="16200" spans="1:8">
      <c r="A16200" s="23">
        <v>16197</v>
      </c>
      <c r="B16200" s="23">
        <v>2500</v>
      </c>
      <c r="C16200" s="23">
        <v>0.5</v>
      </c>
      <c r="D16200" s="23">
        <v>3000</v>
      </c>
      <c r="E16200" s="23">
        <v>50</v>
      </c>
      <c r="F16200" s="23">
        <v>60</v>
      </c>
      <c r="G16200" s="23">
        <v>40</v>
      </c>
      <c r="H16200" s="25">
        <v>9.2654418950000004</v>
      </c>
    </row>
    <row r="16201" spans="1:8">
      <c r="A16201" s="23">
        <v>16198</v>
      </c>
      <c r="B16201" s="23">
        <v>2500</v>
      </c>
      <c r="C16201" s="23">
        <v>0.5</v>
      </c>
      <c r="D16201" s="23">
        <v>3000</v>
      </c>
      <c r="E16201" s="23">
        <v>50</v>
      </c>
      <c r="F16201" s="23">
        <v>60</v>
      </c>
      <c r="G16201" s="23">
        <v>70</v>
      </c>
      <c r="H16201" s="25">
        <v>8.5652379990000007</v>
      </c>
    </row>
    <row r="16202" spans="1:8">
      <c r="A16202" s="23">
        <v>16199</v>
      </c>
      <c r="B16202" s="23">
        <v>2500</v>
      </c>
      <c r="C16202" s="23">
        <v>0.5</v>
      </c>
      <c r="D16202" s="23">
        <v>3000</v>
      </c>
      <c r="E16202" s="23">
        <v>50</v>
      </c>
      <c r="F16202" s="23">
        <v>60</v>
      </c>
      <c r="G16202" s="23">
        <v>100</v>
      </c>
      <c r="H16202" s="25">
        <v>8.0427312850000003</v>
      </c>
    </row>
    <row r="16203" spans="1:8">
      <c r="A16203" s="23">
        <v>16200</v>
      </c>
      <c r="B16203" s="23">
        <v>3000</v>
      </c>
      <c r="C16203" s="23">
        <v>1</v>
      </c>
      <c r="D16203" s="23">
        <v>10</v>
      </c>
      <c r="E16203" s="23">
        <v>1</v>
      </c>
      <c r="F16203" s="23">
        <v>0</v>
      </c>
      <c r="G16203" s="23">
        <v>0</v>
      </c>
      <c r="H16203" s="25">
        <v>1.8284842969999999</v>
      </c>
    </row>
    <row r="16204" spans="1:8">
      <c r="A16204" s="23">
        <v>16201</v>
      </c>
      <c r="B16204" s="23">
        <v>3000</v>
      </c>
      <c r="C16204" s="23">
        <v>1</v>
      </c>
      <c r="D16204" s="23">
        <v>10</v>
      </c>
      <c r="E16204" s="23">
        <v>1</v>
      </c>
      <c r="F16204" s="23">
        <v>0</v>
      </c>
      <c r="G16204" s="23">
        <v>5</v>
      </c>
      <c r="H16204" s="25">
        <v>0</v>
      </c>
    </row>
    <row r="16205" spans="1:8">
      <c r="A16205" s="23">
        <v>16202</v>
      </c>
      <c r="B16205" s="23">
        <v>3000</v>
      </c>
      <c r="C16205" s="23">
        <v>1</v>
      </c>
      <c r="D16205" s="23">
        <v>10</v>
      </c>
      <c r="E16205" s="23">
        <v>1</v>
      </c>
      <c r="F16205" s="23">
        <v>0</v>
      </c>
      <c r="G16205" s="23">
        <v>10</v>
      </c>
      <c r="H16205" s="25">
        <v>0</v>
      </c>
    </row>
    <row r="16206" spans="1:8">
      <c r="A16206" s="23">
        <v>16203</v>
      </c>
      <c r="B16206" s="23">
        <v>3000</v>
      </c>
      <c r="C16206" s="23">
        <v>1</v>
      </c>
      <c r="D16206" s="23">
        <v>10</v>
      </c>
      <c r="E16206" s="23">
        <v>1</v>
      </c>
      <c r="F16206" s="23">
        <v>0</v>
      </c>
      <c r="G16206" s="23">
        <v>40</v>
      </c>
      <c r="H16206" s="25">
        <v>0</v>
      </c>
    </row>
    <row r="16207" spans="1:8">
      <c r="A16207" s="23">
        <v>16204</v>
      </c>
      <c r="B16207" s="23">
        <v>3000</v>
      </c>
      <c r="C16207" s="23">
        <v>1</v>
      </c>
      <c r="D16207" s="23">
        <v>10</v>
      </c>
      <c r="E16207" s="23">
        <v>1</v>
      </c>
      <c r="F16207" s="23">
        <v>0</v>
      </c>
      <c r="G16207" s="23">
        <v>70</v>
      </c>
      <c r="H16207" s="25">
        <v>0</v>
      </c>
    </row>
    <row r="16208" spans="1:8">
      <c r="A16208" s="23">
        <v>16205</v>
      </c>
      <c r="B16208" s="23">
        <v>3000</v>
      </c>
      <c r="C16208" s="23">
        <v>1</v>
      </c>
      <c r="D16208" s="23">
        <v>10</v>
      </c>
      <c r="E16208" s="23">
        <v>1</v>
      </c>
      <c r="F16208" s="23">
        <v>0</v>
      </c>
      <c r="G16208" s="23">
        <v>100</v>
      </c>
      <c r="H16208" s="25">
        <v>0</v>
      </c>
    </row>
    <row r="16209" spans="1:8">
      <c r="A16209" s="23">
        <v>16206</v>
      </c>
      <c r="B16209" s="23">
        <v>3000</v>
      </c>
      <c r="C16209" s="23">
        <v>1</v>
      </c>
      <c r="D16209" s="23">
        <v>10</v>
      </c>
      <c r="E16209" s="23">
        <v>1</v>
      </c>
      <c r="F16209" s="23">
        <v>30</v>
      </c>
      <c r="G16209" s="23">
        <v>0</v>
      </c>
      <c r="H16209" s="25">
        <v>1.828197479</v>
      </c>
    </row>
    <row r="16210" spans="1:8">
      <c r="A16210" s="23">
        <v>16207</v>
      </c>
      <c r="B16210" s="23">
        <v>3000</v>
      </c>
      <c r="C16210" s="23">
        <v>1</v>
      </c>
      <c r="D16210" s="23">
        <v>10</v>
      </c>
      <c r="E16210" s="23">
        <v>1</v>
      </c>
      <c r="F16210" s="23">
        <v>30</v>
      </c>
      <c r="G16210" s="23">
        <v>5</v>
      </c>
      <c r="H16210" s="25">
        <v>0</v>
      </c>
    </row>
    <row r="16211" spans="1:8">
      <c r="A16211" s="23">
        <v>16208</v>
      </c>
      <c r="B16211" s="23">
        <v>3000</v>
      </c>
      <c r="C16211" s="23">
        <v>1</v>
      </c>
      <c r="D16211" s="23">
        <v>10</v>
      </c>
      <c r="E16211" s="23">
        <v>1</v>
      </c>
      <c r="F16211" s="23">
        <v>30</v>
      </c>
      <c r="G16211" s="23">
        <v>10</v>
      </c>
      <c r="H16211" s="25">
        <v>0</v>
      </c>
    </row>
    <row r="16212" spans="1:8">
      <c r="A16212" s="23">
        <v>16209</v>
      </c>
      <c r="B16212" s="23">
        <v>3000</v>
      </c>
      <c r="C16212" s="23">
        <v>1</v>
      </c>
      <c r="D16212" s="23">
        <v>10</v>
      </c>
      <c r="E16212" s="23">
        <v>1</v>
      </c>
      <c r="F16212" s="23">
        <v>30</v>
      </c>
      <c r="G16212" s="23">
        <v>40</v>
      </c>
      <c r="H16212" s="25">
        <v>0</v>
      </c>
    </row>
    <row r="16213" spans="1:8">
      <c r="A16213" s="23">
        <v>16210</v>
      </c>
      <c r="B16213" s="23">
        <v>3000</v>
      </c>
      <c r="C16213" s="23">
        <v>1</v>
      </c>
      <c r="D16213" s="23">
        <v>10</v>
      </c>
      <c r="E16213" s="23">
        <v>1</v>
      </c>
      <c r="F16213" s="23">
        <v>30</v>
      </c>
      <c r="G16213" s="23">
        <v>70</v>
      </c>
      <c r="H16213" s="25">
        <v>0</v>
      </c>
    </row>
    <row r="16214" spans="1:8">
      <c r="A16214" s="23">
        <v>16211</v>
      </c>
      <c r="B16214" s="23">
        <v>3000</v>
      </c>
      <c r="C16214" s="23">
        <v>1</v>
      </c>
      <c r="D16214" s="23">
        <v>10</v>
      </c>
      <c r="E16214" s="23">
        <v>1</v>
      </c>
      <c r="F16214" s="23">
        <v>30</v>
      </c>
      <c r="G16214" s="23">
        <v>100</v>
      </c>
      <c r="H16214" s="25">
        <v>0</v>
      </c>
    </row>
    <row r="16215" spans="1:8">
      <c r="A16215" s="23">
        <v>16212</v>
      </c>
      <c r="B16215" s="23">
        <v>3000</v>
      </c>
      <c r="C16215" s="23">
        <v>1</v>
      </c>
      <c r="D16215" s="23">
        <v>10</v>
      </c>
      <c r="E16215" s="23">
        <v>1</v>
      </c>
      <c r="F16215" s="23">
        <v>60</v>
      </c>
      <c r="G16215" s="23">
        <v>0</v>
      </c>
      <c r="H16215" s="25">
        <v>1.8267053369999999</v>
      </c>
    </row>
    <row r="16216" spans="1:8">
      <c r="A16216" s="23">
        <v>16213</v>
      </c>
      <c r="B16216" s="23">
        <v>3000</v>
      </c>
      <c r="C16216" s="23">
        <v>1</v>
      </c>
      <c r="D16216" s="23">
        <v>10</v>
      </c>
      <c r="E16216" s="23">
        <v>1</v>
      </c>
      <c r="F16216" s="23">
        <v>60</v>
      </c>
      <c r="G16216" s="23">
        <v>5</v>
      </c>
      <c r="H16216" s="25">
        <v>0</v>
      </c>
    </row>
    <row r="16217" spans="1:8">
      <c r="A16217" s="23">
        <v>16214</v>
      </c>
      <c r="B16217" s="23">
        <v>3000</v>
      </c>
      <c r="C16217" s="23">
        <v>1</v>
      </c>
      <c r="D16217" s="23">
        <v>10</v>
      </c>
      <c r="E16217" s="23">
        <v>1</v>
      </c>
      <c r="F16217" s="23">
        <v>60</v>
      </c>
      <c r="G16217" s="23">
        <v>10</v>
      </c>
      <c r="H16217" s="25">
        <v>0</v>
      </c>
    </row>
    <row r="16218" spans="1:8">
      <c r="A16218" s="23">
        <v>16215</v>
      </c>
      <c r="B16218" s="23">
        <v>3000</v>
      </c>
      <c r="C16218" s="23">
        <v>1</v>
      </c>
      <c r="D16218" s="23">
        <v>10</v>
      </c>
      <c r="E16218" s="23">
        <v>1</v>
      </c>
      <c r="F16218" s="23">
        <v>60</v>
      </c>
      <c r="G16218" s="23">
        <v>40</v>
      </c>
      <c r="H16218" s="25">
        <v>0</v>
      </c>
    </row>
    <row r="16219" spans="1:8">
      <c r="A16219" s="23">
        <v>16216</v>
      </c>
      <c r="B16219" s="23">
        <v>3000</v>
      </c>
      <c r="C16219" s="23">
        <v>1</v>
      </c>
      <c r="D16219" s="23">
        <v>10</v>
      </c>
      <c r="E16219" s="23">
        <v>1</v>
      </c>
      <c r="F16219" s="23">
        <v>60</v>
      </c>
      <c r="G16219" s="23">
        <v>70</v>
      </c>
      <c r="H16219" s="25">
        <v>0</v>
      </c>
    </row>
    <row r="16220" spans="1:8">
      <c r="A16220" s="23">
        <v>16217</v>
      </c>
      <c r="B16220" s="23">
        <v>3000</v>
      </c>
      <c r="C16220" s="23">
        <v>1</v>
      </c>
      <c r="D16220" s="23">
        <v>10</v>
      </c>
      <c r="E16220" s="23">
        <v>1</v>
      </c>
      <c r="F16220" s="23">
        <v>60</v>
      </c>
      <c r="G16220" s="23">
        <v>100</v>
      </c>
      <c r="H16220" s="25">
        <v>0</v>
      </c>
    </row>
    <row r="16221" spans="1:8">
      <c r="A16221" s="23">
        <v>16218</v>
      </c>
      <c r="B16221" s="23">
        <v>3000</v>
      </c>
      <c r="C16221" s="23">
        <v>1</v>
      </c>
      <c r="D16221" s="23">
        <v>10</v>
      </c>
      <c r="E16221" s="23">
        <v>5</v>
      </c>
      <c r="F16221" s="23">
        <v>0</v>
      </c>
      <c r="G16221" s="23">
        <v>0</v>
      </c>
      <c r="H16221" s="25">
        <v>8.8781824109999992</v>
      </c>
    </row>
    <row r="16222" spans="1:8">
      <c r="A16222" s="23">
        <v>16219</v>
      </c>
      <c r="B16222" s="23">
        <v>3000</v>
      </c>
      <c r="C16222" s="23">
        <v>1</v>
      </c>
      <c r="D16222" s="23">
        <v>10</v>
      </c>
      <c r="E16222" s="23">
        <v>5</v>
      </c>
      <c r="F16222" s="23">
        <v>0</v>
      </c>
      <c r="G16222" s="23">
        <v>5</v>
      </c>
      <c r="H16222" s="25">
        <v>8.5767641070000007</v>
      </c>
    </row>
    <row r="16223" spans="1:8">
      <c r="A16223" s="23">
        <v>16220</v>
      </c>
      <c r="B16223" s="23">
        <v>3000</v>
      </c>
      <c r="C16223" s="23">
        <v>1</v>
      </c>
      <c r="D16223" s="23">
        <v>10</v>
      </c>
      <c r="E16223" s="23">
        <v>5</v>
      </c>
      <c r="F16223" s="23">
        <v>0</v>
      </c>
      <c r="G16223" s="23">
        <v>10</v>
      </c>
      <c r="H16223" s="25">
        <v>8.5159187319999994</v>
      </c>
    </row>
    <row r="16224" spans="1:8">
      <c r="A16224" s="23">
        <v>16221</v>
      </c>
      <c r="B16224" s="23">
        <v>3000</v>
      </c>
      <c r="C16224" s="23">
        <v>1</v>
      </c>
      <c r="D16224" s="23">
        <v>10</v>
      </c>
      <c r="E16224" s="23">
        <v>5</v>
      </c>
      <c r="F16224" s="23">
        <v>0</v>
      </c>
      <c r="G16224" s="23">
        <v>40</v>
      </c>
      <c r="H16224" s="25">
        <v>8.3943157199999998</v>
      </c>
    </row>
    <row r="16225" spans="1:8">
      <c r="A16225" s="23">
        <v>16222</v>
      </c>
      <c r="B16225" s="23">
        <v>3000</v>
      </c>
      <c r="C16225" s="23">
        <v>1</v>
      </c>
      <c r="D16225" s="23">
        <v>10</v>
      </c>
      <c r="E16225" s="23">
        <v>5</v>
      </c>
      <c r="F16225" s="23">
        <v>0</v>
      </c>
      <c r="G16225" s="23">
        <v>70</v>
      </c>
      <c r="H16225" s="25">
        <v>8.3126688000000009</v>
      </c>
    </row>
    <row r="16226" spans="1:8">
      <c r="A16226" s="23">
        <v>16223</v>
      </c>
      <c r="B16226" s="23">
        <v>3000</v>
      </c>
      <c r="C16226" s="23">
        <v>1</v>
      </c>
      <c r="D16226" s="23">
        <v>10</v>
      </c>
      <c r="E16226" s="23">
        <v>5</v>
      </c>
      <c r="F16226" s="23">
        <v>0</v>
      </c>
      <c r="G16226" s="23">
        <v>100</v>
      </c>
      <c r="H16226" s="25">
        <v>8.23865509</v>
      </c>
    </row>
    <row r="16227" spans="1:8">
      <c r="A16227" s="23">
        <v>16224</v>
      </c>
      <c r="B16227" s="23">
        <v>3000</v>
      </c>
      <c r="C16227" s="23">
        <v>1</v>
      </c>
      <c r="D16227" s="23">
        <v>10</v>
      </c>
      <c r="E16227" s="23">
        <v>5</v>
      </c>
      <c r="F16227" s="23">
        <v>30</v>
      </c>
      <c r="G16227" s="23">
        <v>0</v>
      </c>
      <c r="H16227" s="25">
        <v>8.8331203459999994</v>
      </c>
    </row>
    <row r="16228" spans="1:8">
      <c r="A16228" s="23">
        <v>16225</v>
      </c>
      <c r="B16228" s="23">
        <v>3000</v>
      </c>
      <c r="C16228" s="23">
        <v>1</v>
      </c>
      <c r="D16228" s="23">
        <v>10</v>
      </c>
      <c r="E16228" s="23">
        <v>5</v>
      </c>
      <c r="F16228" s="23">
        <v>30</v>
      </c>
      <c r="G16228" s="23">
        <v>5</v>
      </c>
      <c r="H16228" s="25">
        <v>8.5032243730000001</v>
      </c>
    </row>
    <row r="16229" spans="1:8">
      <c r="A16229" s="23">
        <v>16226</v>
      </c>
      <c r="B16229" s="23">
        <v>3000</v>
      </c>
      <c r="C16229" s="23">
        <v>1</v>
      </c>
      <c r="D16229" s="23">
        <v>10</v>
      </c>
      <c r="E16229" s="23">
        <v>5</v>
      </c>
      <c r="F16229" s="23">
        <v>30</v>
      </c>
      <c r="G16229" s="23">
        <v>10</v>
      </c>
      <c r="H16229" s="25">
        <v>8.4341611860000008</v>
      </c>
    </row>
    <row r="16230" spans="1:8">
      <c r="A16230" s="23">
        <v>16227</v>
      </c>
      <c r="B16230" s="23">
        <v>3000</v>
      </c>
      <c r="C16230" s="23">
        <v>1</v>
      </c>
      <c r="D16230" s="23">
        <v>10</v>
      </c>
      <c r="E16230" s="23">
        <v>5</v>
      </c>
      <c r="F16230" s="23">
        <v>30</v>
      </c>
      <c r="G16230" s="23">
        <v>40</v>
      </c>
      <c r="H16230" s="25">
        <v>8.3050498959999999</v>
      </c>
    </row>
    <row r="16231" spans="1:8">
      <c r="A16231" s="23">
        <v>16228</v>
      </c>
      <c r="B16231" s="23">
        <v>3000</v>
      </c>
      <c r="C16231" s="23">
        <v>1</v>
      </c>
      <c r="D16231" s="23">
        <v>10</v>
      </c>
      <c r="E16231" s="23">
        <v>5</v>
      </c>
      <c r="F16231" s="23">
        <v>30</v>
      </c>
      <c r="G16231" s="23">
        <v>70</v>
      </c>
      <c r="H16231" s="25">
        <v>8.2184562680000006</v>
      </c>
    </row>
    <row r="16232" spans="1:8">
      <c r="A16232" s="23">
        <v>16229</v>
      </c>
      <c r="B16232" s="23">
        <v>3000</v>
      </c>
      <c r="C16232" s="23">
        <v>1</v>
      </c>
      <c r="D16232" s="23">
        <v>10</v>
      </c>
      <c r="E16232" s="23">
        <v>5</v>
      </c>
      <c r="F16232" s="23">
        <v>30</v>
      </c>
      <c r="G16232" s="23">
        <v>100</v>
      </c>
      <c r="H16232" s="25">
        <v>8.1406288149999995</v>
      </c>
    </row>
    <row r="16233" spans="1:8">
      <c r="A16233" s="23">
        <v>16230</v>
      </c>
      <c r="B16233" s="23">
        <v>3000</v>
      </c>
      <c r="C16233" s="23">
        <v>1</v>
      </c>
      <c r="D16233" s="23">
        <v>10</v>
      </c>
      <c r="E16233" s="23">
        <v>5</v>
      </c>
      <c r="F16233" s="23">
        <v>60</v>
      </c>
      <c r="G16233" s="23">
        <v>0</v>
      </c>
      <c r="H16233" s="25">
        <v>8.6205682750000001</v>
      </c>
    </row>
    <row r="16234" spans="1:8">
      <c r="A16234" s="23">
        <v>16231</v>
      </c>
      <c r="B16234" s="23">
        <v>3000</v>
      </c>
      <c r="C16234" s="23">
        <v>1</v>
      </c>
      <c r="D16234" s="23">
        <v>10</v>
      </c>
      <c r="E16234" s="23">
        <v>5</v>
      </c>
      <c r="F16234" s="23">
        <v>60</v>
      </c>
      <c r="G16234" s="23">
        <v>5</v>
      </c>
      <c r="H16234" s="25">
        <v>8.1637802120000007</v>
      </c>
    </row>
    <row r="16235" spans="1:8">
      <c r="A16235" s="23">
        <v>16232</v>
      </c>
      <c r="B16235" s="23">
        <v>3000</v>
      </c>
      <c r="C16235" s="23">
        <v>1</v>
      </c>
      <c r="D16235" s="23">
        <v>10</v>
      </c>
      <c r="E16235" s="23">
        <v>5</v>
      </c>
      <c r="F16235" s="23">
        <v>60</v>
      </c>
      <c r="G16235" s="23">
        <v>10</v>
      </c>
      <c r="H16235" s="25">
        <v>8.0822715760000001</v>
      </c>
    </row>
    <row r="16236" spans="1:8">
      <c r="A16236" s="23">
        <v>16233</v>
      </c>
      <c r="B16236" s="23">
        <v>3000</v>
      </c>
      <c r="C16236" s="23">
        <v>1</v>
      </c>
      <c r="D16236" s="23">
        <v>10</v>
      </c>
      <c r="E16236" s="23">
        <v>5</v>
      </c>
      <c r="F16236" s="23">
        <v>60</v>
      </c>
      <c r="G16236" s="23">
        <v>40</v>
      </c>
      <c r="H16236" s="25">
        <v>7.9031085970000001</v>
      </c>
    </row>
    <row r="16237" spans="1:8">
      <c r="A16237" s="23">
        <v>16234</v>
      </c>
      <c r="B16237" s="23">
        <v>3000</v>
      </c>
      <c r="C16237" s="23">
        <v>1</v>
      </c>
      <c r="D16237" s="23">
        <v>10</v>
      </c>
      <c r="E16237" s="23">
        <v>5</v>
      </c>
      <c r="F16237" s="23">
        <v>60</v>
      </c>
      <c r="G16237" s="23">
        <v>70</v>
      </c>
      <c r="H16237" s="25">
        <v>7.7766313550000001</v>
      </c>
    </row>
    <row r="16238" spans="1:8">
      <c r="A16238" s="23">
        <v>16235</v>
      </c>
      <c r="B16238" s="23">
        <v>3000</v>
      </c>
      <c r="C16238" s="23">
        <v>1</v>
      </c>
      <c r="D16238" s="23">
        <v>10</v>
      </c>
      <c r="E16238" s="23">
        <v>5</v>
      </c>
      <c r="F16238" s="23">
        <v>60</v>
      </c>
      <c r="G16238" s="23">
        <v>100</v>
      </c>
      <c r="H16238" s="25">
        <v>7.6648979190000004</v>
      </c>
    </row>
    <row r="16239" spans="1:8">
      <c r="A16239" s="23">
        <v>16236</v>
      </c>
      <c r="B16239" s="23">
        <v>3000</v>
      </c>
      <c r="C16239" s="23">
        <v>1</v>
      </c>
      <c r="D16239" s="23">
        <v>10</v>
      </c>
      <c r="E16239" s="23">
        <v>10</v>
      </c>
      <c r="F16239" s="23">
        <v>0</v>
      </c>
      <c r="G16239" s="23">
        <v>0</v>
      </c>
      <c r="H16239" s="25">
        <v>16.27732468</v>
      </c>
    </row>
    <row r="16240" spans="1:8">
      <c r="A16240" s="23">
        <v>16237</v>
      </c>
      <c r="B16240" s="23">
        <v>3000</v>
      </c>
      <c r="C16240" s="23">
        <v>1</v>
      </c>
      <c r="D16240" s="23">
        <v>10</v>
      </c>
      <c r="E16240" s="23">
        <v>10</v>
      </c>
      <c r="F16240" s="23">
        <v>0</v>
      </c>
      <c r="G16240" s="23">
        <v>5</v>
      </c>
      <c r="H16240" s="25">
        <v>15.749425889999999</v>
      </c>
    </row>
    <row r="16241" spans="1:8">
      <c r="A16241" s="23">
        <v>16238</v>
      </c>
      <c r="B16241" s="23">
        <v>3000</v>
      </c>
      <c r="C16241" s="23">
        <v>1</v>
      </c>
      <c r="D16241" s="23">
        <v>10</v>
      </c>
      <c r="E16241" s="23">
        <v>10</v>
      </c>
      <c r="F16241" s="23">
        <v>0</v>
      </c>
      <c r="G16241" s="23">
        <v>10</v>
      </c>
      <c r="H16241" s="25">
        <v>15.497089389999999</v>
      </c>
    </row>
    <row r="16242" spans="1:8">
      <c r="A16242" s="23">
        <v>16239</v>
      </c>
      <c r="B16242" s="23">
        <v>3000</v>
      </c>
      <c r="C16242" s="23">
        <v>1</v>
      </c>
      <c r="D16242" s="23">
        <v>10</v>
      </c>
      <c r="E16242" s="23">
        <v>10</v>
      </c>
      <c r="F16242" s="23">
        <v>0</v>
      </c>
      <c r="G16242" s="23">
        <v>40</v>
      </c>
      <c r="H16242" s="25">
        <v>14.934745789999999</v>
      </c>
    </row>
    <row r="16243" spans="1:8">
      <c r="A16243" s="23">
        <v>16240</v>
      </c>
      <c r="B16243" s="23">
        <v>3000</v>
      </c>
      <c r="C16243" s="23">
        <v>1</v>
      </c>
      <c r="D16243" s="23">
        <v>10</v>
      </c>
      <c r="E16243" s="23">
        <v>10</v>
      </c>
      <c r="F16243" s="23">
        <v>0</v>
      </c>
      <c r="G16243" s="23">
        <v>70</v>
      </c>
      <c r="H16243" s="25">
        <v>14.53591061</v>
      </c>
    </row>
    <row r="16244" spans="1:8">
      <c r="A16244" s="23">
        <v>16241</v>
      </c>
      <c r="B16244" s="23">
        <v>3000</v>
      </c>
      <c r="C16244" s="23">
        <v>1</v>
      </c>
      <c r="D16244" s="23">
        <v>10</v>
      </c>
      <c r="E16244" s="23">
        <v>10</v>
      </c>
      <c r="F16244" s="23">
        <v>0</v>
      </c>
      <c r="G16244" s="23">
        <v>100</v>
      </c>
      <c r="H16244" s="25">
        <v>14.18225002</v>
      </c>
    </row>
    <row r="16245" spans="1:8">
      <c r="A16245" s="23">
        <v>16242</v>
      </c>
      <c r="B16245" s="23">
        <v>3000</v>
      </c>
      <c r="C16245" s="23">
        <v>1</v>
      </c>
      <c r="D16245" s="23">
        <v>10</v>
      </c>
      <c r="E16245" s="23">
        <v>10</v>
      </c>
      <c r="F16245" s="23">
        <v>30</v>
      </c>
      <c r="G16245" s="23">
        <v>0</v>
      </c>
      <c r="H16245" s="25">
        <v>16.041801450000001</v>
      </c>
    </row>
    <row r="16246" spans="1:8">
      <c r="A16246" s="23">
        <v>16243</v>
      </c>
      <c r="B16246" s="23">
        <v>3000</v>
      </c>
      <c r="C16246" s="23">
        <v>1</v>
      </c>
      <c r="D16246" s="23">
        <v>10</v>
      </c>
      <c r="E16246" s="23">
        <v>10</v>
      </c>
      <c r="F16246" s="23">
        <v>30</v>
      </c>
      <c r="G16246" s="23">
        <v>5</v>
      </c>
      <c r="H16246" s="25">
        <v>15.45446587</v>
      </c>
    </row>
    <row r="16247" spans="1:8">
      <c r="A16247" s="23">
        <v>16244</v>
      </c>
      <c r="B16247" s="23">
        <v>3000</v>
      </c>
      <c r="C16247" s="23">
        <v>1</v>
      </c>
      <c r="D16247" s="23">
        <v>10</v>
      </c>
      <c r="E16247" s="23">
        <v>10</v>
      </c>
      <c r="F16247" s="23">
        <v>30</v>
      </c>
      <c r="G16247" s="23">
        <v>10</v>
      </c>
      <c r="H16247" s="25">
        <v>15.18879795</v>
      </c>
    </row>
    <row r="16248" spans="1:8">
      <c r="A16248" s="23">
        <v>16245</v>
      </c>
      <c r="B16248" s="23">
        <v>3000</v>
      </c>
      <c r="C16248" s="23">
        <v>1</v>
      </c>
      <c r="D16248" s="23">
        <v>10</v>
      </c>
      <c r="E16248" s="23">
        <v>10</v>
      </c>
      <c r="F16248" s="23">
        <v>30</v>
      </c>
      <c r="G16248" s="23">
        <v>40</v>
      </c>
      <c r="H16248" s="25">
        <v>14.578130720000001</v>
      </c>
    </row>
    <row r="16249" spans="1:8">
      <c r="A16249" s="23">
        <v>16246</v>
      </c>
      <c r="B16249" s="23">
        <v>3000</v>
      </c>
      <c r="C16249" s="23">
        <v>1</v>
      </c>
      <c r="D16249" s="23">
        <v>10</v>
      </c>
      <c r="E16249" s="23">
        <v>10</v>
      </c>
      <c r="F16249" s="23">
        <v>30</v>
      </c>
      <c r="G16249" s="23">
        <v>70</v>
      </c>
      <c r="H16249" s="25">
        <v>14.170212749999999</v>
      </c>
    </row>
    <row r="16250" spans="1:8">
      <c r="A16250" s="23">
        <v>16247</v>
      </c>
      <c r="B16250" s="23">
        <v>3000</v>
      </c>
      <c r="C16250" s="23">
        <v>1</v>
      </c>
      <c r="D16250" s="23">
        <v>10</v>
      </c>
      <c r="E16250" s="23">
        <v>10</v>
      </c>
      <c r="F16250" s="23">
        <v>30</v>
      </c>
      <c r="G16250" s="23">
        <v>100</v>
      </c>
      <c r="H16250" s="25">
        <v>13.787246700000001</v>
      </c>
    </row>
    <row r="16251" spans="1:8">
      <c r="A16251" s="23">
        <v>16248</v>
      </c>
      <c r="B16251" s="23">
        <v>3000</v>
      </c>
      <c r="C16251" s="23">
        <v>1</v>
      </c>
      <c r="D16251" s="23">
        <v>10</v>
      </c>
      <c r="E16251" s="23">
        <v>10</v>
      </c>
      <c r="F16251" s="23">
        <v>60</v>
      </c>
      <c r="G16251" s="23">
        <v>0</v>
      </c>
      <c r="H16251" s="25">
        <v>14.927104</v>
      </c>
    </row>
    <row r="16252" spans="1:8">
      <c r="A16252" s="23">
        <v>16249</v>
      </c>
      <c r="B16252" s="23">
        <v>3000</v>
      </c>
      <c r="C16252" s="23">
        <v>1</v>
      </c>
      <c r="D16252" s="23">
        <v>10</v>
      </c>
      <c r="E16252" s="23">
        <v>10</v>
      </c>
      <c r="F16252" s="23">
        <v>60</v>
      </c>
      <c r="G16252" s="23">
        <v>5</v>
      </c>
      <c r="H16252" s="25">
        <v>14.04763889</v>
      </c>
    </row>
    <row r="16253" spans="1:8">
      <c r="A16253" s="23">
        <v>16250</v>
      </c>
      <c r="B16253" s="23">
        <v>3000</v>
      </c>
      <c r="C16253" s="23">
        <v>1</v>
      </c>
      <c r="D16253" s="23">
        <v>10</v>
      </c>
      <c r="E16253" s="23">
        <v>10</v>
      </c>
      <c r="F16253" s="23">
        <v>60</v>
      </c>
      <c r="G16253" s="23">
        <v>10</v>
      </c>
      <c r="H16253" s="25">
        <v>13.715538029999999</v>
      </c>
    </row>
    <row r="16254" spans="1:8">
      <c r="A16254" s="23">
        <v>16251</v>
      </c>
      <c r="B16254" s="23">
        <v>3000</v>
      </c>
      <c r="C16254" s="23">
        <v>1</v>
      </c>
      <c r="D16254" s="23">
        <v>10</v>
      </c>
      <c r="E16254" s="23">
        <v>10</v>
      </c>
      <c r="F16254" s="23">
        <v>60</v>
      </c>
      <c r="G16254" s="23">
        <v>40</v>
      </c>
      <c r="H16254" s="25">
        <v>13.02818203</v>
      </c>
    </row>
    <row r="16255" spans="1:8">
      <c r="A16255" s="23">
        <v>16252</v>
      </c>
      <c r="B16255" s="23">
        <v>3000</v>
      </c>
      <c r="C16255" s="23">
        <v>1</v>
      </c>
      <c r="D16255" s="23">
        <v>10</v>
      </c>
      <c r="E16255" s="23">
        <v>10</v>
      </c>
      <c r="F16255" s="23">
        <v>60</v>
      </c>
      <c r="G16255" s="23">
        <v>70</v>
      </c>
      <c r="H16255" s="25">
        <v>12.560480119999999</v>
      </c>
    </row>
    <row r="16256" spans="1:8">
      <c r="A16256" s="23">
        <v>16253</v>
      </c>
      <c r="B16256" s="23">
        <v>3000</v>
      </c>
      <c r="C16256" s="23">
        <v>1</v>
      </c>
      <c r="D16256" s="23">
        <v>10</v>
      </c>
      <c r="E16256" s="23">
        <v>10</v>
      </c>
      <c r="F16256" s="23">
        <v>60</v>
      </c>
      <c r="G16256" s="23">
        <v>100</v>
      </c>
      <c r="H16256" s="25">
        <v>12.16008854</v>
      </c>
    </row>
    <row r="16257" spans="1:8">
      <c r="A16257" s="23">
        <v>16254</v>
      </c>
      <c r="B16257" s="23">
        <v>3000</v>
      </c>
      <c r="C16257" s="23">
        <v>1</v>
      </c>
      <c r="D16257" s="23">
        <v>10</v>
      </c>
      <c r="E16257" s="23">
        <v>20</v>
      </c>
      <c r="F16257" s="23">
        <v>0</v>
      </c>
      <c r="G16257" s="23">
        <v>0</v>
      </c>
      <c r="H16257" s="25">
        <v>25.85066986</v>
      </c>
    </row>
    <row r="16258" spans="1:8">
      <c r="A16258" s="23">
        <v>16255</v>
      </c>
      <c r="B16258" s="23">
        <v>3000</v>
      </c>
      <c r="C16258" s="23">
        <v>1</v>
      </c>
      <c r="D16258" s="23">
        <v>10</v>
      </c>
      <c r="E16258" s="23">
        <v>20</v>
      </c>
      <c r="F16258" s="23">
        <v>0</v>
      </c>
      <c r="G16258" s="23">
        <v>5</v>
      </c>
      <c r="H16258" s="25">
        <v>24.58971214</v>
      </c>
    </row>
    <row r="16259" spans="1:8">
      <c r="A16259" s="23">
        <v>16256</v>
      </c>
      <c r="B16259" s="23">
        <v>3000</v>
      </c>
      <c r="C16259" s="23">
        <v>1</v>
      </c>
      <c r="D16259" s="23">
        <v>10</v>
      </c>
      <c r="E16259" s="23">
        <v>20</v>
      </c>
      <c r="F16259" s="23">
        <v>0</v>
      </c>
      <c r="G16259" s="23">
        <v>10</v>
      </c>
      <c r="H16259" s="25">
        <v>23.917472839999999</v>
      </c>
    </row>
    <row r="16260" spans="1:8">
      <c r="A16260" s="23">
        <v>16257</v>
      </c>
      <c r="B16260" s="23">
        <v>3000</v>
      </c>
      <c r="C16260" s="23">
        <v>1</v>
      </c>
      <c r="D16260" s="23">
        <v>10</v>
      </c>
      <c r="E16260" s="23">
        <v>20</v>
      </c>
      <c r="F16260" s="23">
        <v>0</v>
      </c>
      <c r="G16260" s="23">
        <v>40</v>
      </c>
      <c r="H16260" s="25">
        <v>22.30063629</v>
      </c>
    </row>
    <row r="16261" spans="1:8">
      <c r="A16261" s="23">
        <v>16258</v>
      </c>
      <c r="B16261" s="23">
        <v>3000</v>
      </c>
      <c r="C16261" s="23">
        <v>1</v>
      </c>
      <c r="D16261" s="23">
        <v>10</v>
      </c>
      <c r="E16261" s="23">
        <v>20</v>
      </c>
      <c r="F16261" s="23">
        <v>0</v>
      </c>
      <c r="G16261" s="23">
        <v>70</v>
      </c>
      <c r="H16261" s="25">
        <v>21.23374939</v>
      </c>
    </row>
    <row r="16262" spans="1:8">
      <c r="A16262" s="23">
        <v>16259</v>
      </c>
      <c r="B16262" s="23">
        <v>3000</v>
      </c>
      <c r="C16262" s="23">
        <v>1</v>
      </c>
      <c r="D16262" s="23">
        <v>10</v>
      </c>
      <c r="E16262" s="23">
        <v>20</v>
      </c>
      <c r="F16262" s="23">
        <v>0</v>
      </c>
      <c r="G16262" s="23">
        <v>100</v>
      </c>
      <c r="H16262" s="25">
        <v>20.303621289999999</v>
      </c>
    </row>
    <row r="16263" spans="1:8">
      <c r="A16263" s="23">
        <v>16260</v>
      </c>
      <c r="B16263" s="23">
        <v>3000</v>
      </c>
      <c r="C16263" s="23">
        <v>1</v>
      </c>
      <c r="D16263" s="23">
        <v>10</v>
      </c>
      <c r="E16263" s="23">
        <v>20</v>
      </c>
      <c r="F16263" s="23">
        <v>30</v>
      </c>
      <c r="G16263" s="23">
        <v>0</v>
      </c>
      <c r="H16263" s="25">
        <v>25.035474780000001</v>
      </c>
    </row>
    <row r="16264" spans="1:8">
      <c r="A16264" s="23">
        <v>16261</v>
      </c>
      <c r="B16264" s="23">
        <v>3000</v>
      </c>
      <c r="C16264" s="23">
        <v>1</v>
      </c>
      <c r="D16264" s="23">
        <v>10</v>
      </c>
      <c r="E16264" s="23">
        <v>20</v>
      </c>
      <c r="F16264" s="23">
        <v>30</v>
      </c>
      <c r="G16264" s="23">
        <v>5</v>
      </c>
      <c r="H16264" s="25">
        <v>23.7210331</v>
      </c>
    </row>
    <row r="16265" spans="1:8">
      <c r="A16265" s="23">
        <v>16262</v>
      </c>
      <c r="B16265" s="23">
        <v>3000</v>
      </c>
      <c r="C16265" s="23">
        <v>1</v>
      </c>
      <c r="D16265" s="23">
        <v>10</v>
      </c>
      <c r="E16265" s="23">
        <v>20</v>
      </c>
      <c r="F16265" s="23">
        <v>30</v>
      </c>
      <c r="G16265" s="23">
        <v>10</v>
      </c>
      <c r="H16265" s="25">
        <v>23.030744550000001</v>
      </c>
    </row>
    <row r="16266" spans="1:8">
      <c r="A16266" s="23">
        <v>16263</v>
      </c>
      <c r="B16266" s="23">
        <v>3000</v>
      </c>
      <c r="C16266" s="23">
        <v>1</v>
      </c>
      <c r="D16266" s="23">
        <v>10</v>
      </c>
      <c r="E16266" s="23">
        <v>20</v>
      </c>
      <c r="F16266" s="23">
        <v>30</v>
      </c>
      <c r="G16266" s="23">
        <v>40</v>
      </c>
      <c r="H16266" s="25">
        <v>21.398330690000002</v>
      </c>
    </row>
    <row r="16267" spans="1:8">
      <c r="A16267" s="23">
        <v>16264</v>
      </c>
      <c r="B16267" s="23">
        <v>3000</v>
      </c>
      <c r="C16267" s="23">
        <v>1</v>
      </c>
      <c r="D16267" s="23">
        <v>10</v>
      </c>
      <c r="E16267" s="23">
        <v>20</v>
      </c>
      <c r="F16267" s="23">
        <v>30</v>
      </c>
      <c r="G16267" s="23">
        <v>70</v>
      </c>
      <c r="H16267" s="25">
        <v>20.340530399999999</v>
      </c>
    </row>
    <row r="16268" spans="1:8">
      <c r="A16268" s="23">
        <v>16265</v>
      </c>
      <c r="B16268" s="23">
        <v>3000</v>
      </c>
      <c r="C16268" s="23">
        <v>1</v>
      </c>
      <c r="D16268" s="23">
        <v>10</v>
      </c>
      <c r="E16268" s="23">
        <v>20</v>
      </c>
      <c r="F16268" s="23">
        <v>30</v>
      </c>
      <c r="G16268" s="23">
        <v>100</v>
      </c>
      <c r="H16268" s="25">
        <v>19.40299606</v>
      </c>
    </row>
    <row r="16269" spans="1:8">
      <c r="A16269" s="23">
        <v>16266</v>
      </c>
      <c r="B16269" s="23">
        <v>3000</v>
      </c>
      <c r="C16269" s="23">
        <v>1</v>
      </c>
      <c r="D16269" s="23">
        <v>10</v>
      </c>
      <c r="E16269" s="23">
        <v>20</v>
      </c>
      <c r="F16269" s="23">
        <v>60</v>
      </c>
      <c r="G16269" s="23">
        <v>0</v>
      </c>
      <c r="H16269" s="25">
        <v>21.809961319999999</v>
      </c>
    </row>
    <row r="16270" spans="1:8">
      <c r="A16270" s="23">
        <v>16267</v>
      </c>
      <c r="B16270" s="23">
        <v>3000</v>
      </c>
      <c r="C16270" s="23">
        <v>1</v>
      </c>
      <c r="D16270" s="23">
        <v>10</v>
      </c>
      <c r="E16270" s="23">
        <v>20</v>
      </c>
      <c r="F16270" s="23">
        <v>60</v>
      </c>
      <c r="G16270" s="23">
        <v>5</v>
      </c>
      <c r="H16270" s="25">
        <v>20.14369774</v>
      </c>
    </row>
    <row r="16271" spans="1:8">
      <c r="A16271" s="23">
        <v>16268</v>
      </c>
      <c r="B16271" s="23">
        <v>3000</v>
      </c>
      <c r="C16271" s="23">
        <v>1</v>
      </c>
      <c r="D16271" s="23">
        <v>10</v>
      </c>
      <c r="E16271" s="23">
        <v>20</v>
      </c>
      <c r="F16271" s="23">
        <v>60</v>
      </c>
      <c r="G16271" s="23">
        <v>10</v>
      </c>
      <c r="H16271" s="25">
        <v>19.45669556</v>
      </c>
    </row>
    <row r="16272" spans="1:8">
      <c r="A16272" s="23">
        <v>16269</v>
      </c>
      <c r="B16272" s="23">
        <v>3000</v>
      </c>
      <c r="C16272" s="23">
        <v>1</v>
      </c>
      <c r="D16272" s="23">
        <v>10</v>
      </c>
      <c r="E16272" s="23">
        <v>20</v>
      </c>
      <c r="F16272" s="23">
        <v>60</v>
      </c>
      <c r="G16272" s="23">
        <v>40</v>
      </c>
      <c r="H16272" s="25">
        <v>17.89513779</v>
      </c>
    </row>
    <row r="16273" spans="1:8">
      <c r="A16273" s="23">
        <v>16270</v>
      </c>
      <c r="B16273" s="23">
        <v>3000</v>
      </c>
      <c r="C16273" s="23">
        <v>1</v>
      </c>
      <c r="D16273" s="23">
        <v>10</v>
      </c>
      <c r="E16273" s="23">
        <v>20</v>
      </c>
      <c r="F16273" s="23">
        <v>60</v>
      </c>
      <c r="G16273" s="23">
        <v>70</v>
      </c>
      <c r="H16273" s="25">
        <v>16.899345400000001</v>
      </c>
    </row>
    <row r="16274" spans="1:8">
      <c r="A16274" s="23">
        <v>16271</v>
      </c>
      <c r="B16274" s="23">
        <v>3000</v>
      </c>
      <c r="C16274" s="23">
        <v>1</v>
      </c>
      <c r="D16274" s="23">
        <v>10</v>
      </c>
      <c r="E16274" s="23">
        <v>20</v>
      </c>
      <c r="F16274" s="23">
        <v>60</v>
      </c>
      <c r="G16274" s="23">
        <v>100</v>
      </c>
      <c r="H16274" s="25">
        <v>16.058801649999999</v>
      </c>
    </row>
    <row r="16275" spans="1:8">
      <c r="A16275" s="23">
        <v>16272</v>
      </c>
      <c r="B16275" s="23">
        <v>3000</v>
      </c>
      <c r="C16275" s="23">
        <v>1</v>
      </c>
      <c r="D16275" s="23">
        <v>10</v>
      </c>
      <c r="E16275" s="23">
        <v>50</v>
      </c>
      <c r="F16275" s="23">
        <v>0</v>
      </c>
      <c r="G16275" s="23">
        <v>0</v>
      </c>
      <c r="H16275" s="25">
        <v>36.374553679999998</v>
      </c>
    </row>
    <row r="16276" spans="1:8">
      <c r="A16276" s="23">
        <v>16273</v>
      </c>
      <c r="B16276" s="23">
        <v>3000</v>
      </c>
      <c r="C16276" s="23">
        <v>1</v>
      </c>
      <c r="D16276" s="23">
        <v>10</v>
      </c>
      <c r="E16276" s="23">
        <v>50</v>
      </c>
      <c r="F16276" s="23">
        <v>0</v>
      </c>
      <c r="G16276" s="23">
        <v>5</v>
      </c>
      <c r="H16276" s="25">
        <v>33.951759340000002</v>
      </c>
    </row>
    <row r="16277" spans="1:8">
      <c r="A16277" s="23">
        <v>16274</v>
      </c>
      <c r="B16277" s="23">
        <v>3000</v>
      </c>
      <c r="C16277" s="23">
        <v>1</v>
      </c>
      <c r="D16277" s="23">
        <v>10</v>
      </c>
      <c r="E16277" s="23">
        <v>50</v>
      </c>
      <c r="F16277" s="23">
        <v>0</v>
      </c>
      <c r="G16277" s="23">
        <v>10</v>
      </c>
      <c r="H16277" s="25">
        <v>32.630863189999999</v>
      </c>
    </row>
    <row r="16278" spans="1:8">
      <c r="A16278" s="23">
        <v>16275</v>
      </c>
      <c r="B16278" s="23">
        <v>3000</v>
      </c>
      <c r="C16278" s="23">
        <v>1</v>
      </c>
      <c r="D16278" s="23">
        <v>10</v>
      </c>
      <c r="E16278" s="23">
        <v>50</v>
      </c>
      <c r="F16278" s="23">
        <v>0</v>
      </c>
      <c r="G16278" s="23">
        <v>40</v>
      </c>
      <c r="H16278" s="25">
        <v>29.455207829999999</v>
      </c>
    </row>
    <row r="16279" spans="1:8">
      <c r="A16279" s="23">
        <v>16276</v>
      </c>
      <c r="B16279" s="23">
        <v>3000</v>
      </c>
      <c r="C16279" s="23">
        <v>1</v>
      </c>
      <c r="D16279" s="23">
        <v>10</v>
      </c>
      <c r="E16279" s="23">
        <v>50</v>
      </c>
      <c r="F16279" s="23">
        <v>0</v>
      </c>
      <c r="G16279" s="23">
        <v>70</v>
      </c>
      <c r="H16279" s="25">
        <v>27.44678116</v>
      </c>
    </row>
    <row r="16280" spans="1:8">
      <c r="A16280" s="23">
        <v>16277</v>
      </c>
      <c r="B16280" s="23">
        <v>3000</v>
      </c>
      <c r="C16280" s="23">
        <v>1</v>
      </c>
      <c r="D16280" s="23">
        <v>10</v>
      </c>
      <c r="E16280" s="23">
        <v>50</v>
      </c>
      <c r="F16280" s="23">
        <v>0</v>
      </c>
      <c r="G16280" s="23">
        <v>100</v>
      </c>
      <c r="H16280" s="25">
        <v>25.770027160000001</v>
      </c>
    </row>
    <row r="16281" spans="1:8">
      <c r="A16281" s="23">
        <v>16278</v>
      </c>
      <c r="B16281" s="23">
        <v>3000</v>
      </c>
      <c r="C16281" s="23">
        <v>1</v>
      </c>
      <c r="D16281" s="23">
        <v>10</v>
      </c>
      <c r="E16281" s="23">
        <v>50</v>
      </c>
      <c r="F16281" s="23">
        <v>30</v>
      </c>
      <c r="G16281" s="23">
        <v>0</v>
      </c>
      <c r="H16281" s="25">
        <v>34.571727750000001</v>
      </c>
    </row>
    <row r="16282" spans="1:8">
      <c r="A16282" s="23">
        <v>16279</v>
      </c>
      <c r="B16282" s="23">
        <v>3000</v>
      </c>
      <c r="C16282" s="23">
        <v>1</v>
      </c>
      <c r="D16282" s="23">
        <v>10</v>
      </c>
      <c r="E16282" s="23">
        <v>50</v>
      </c>
      <c r="F16282" s="23">
        <v>30</v>
      </c>
      <c r="G16282" s="23">
        <v>5</v>
      </c>
      <c r="H16282" s="25">
        <v>32.126716610000003</v>
      </c>
    </row>
    <row r="16283" spans="1:8">
      <c r="A16283" s="23">
        <v>16280</v>
      </c>
      <c r="B16283" s="23">
        <v>3000</v>
      </c>
      <c r="C16283" s="23">
        <v>1</v>
      </c>
      <c r="D16283" s="23">
        <v>10</v>
      </c>
      <c r="E16283" s="23">
        <v>50</v>
      </c>
      <c r="F16283" s="23">
        <v>30</v>
      </c>
      <c r="G16283" s="23">
        <v>10</v>
      </c>
      <c r="H16283" s="25">
        <v>30.87872887</v>
      </c>
    </row>
    <row r="16284" spans="1:8">
      <c r="A16284" s="23">
        <v>16281</v>
      </c>
      <c r="B16284" s="23">
        <v>3000</v>
      </c>
      <c r="C16284" s="23">
        <v>1</v>
      </c>
      <c r="D16284" s="23">
        <v>10</v>
      </c>
      <c r="E16284" s="23">
        <v>50</v>
      </c>
      <c r="F16284" s="23">
        <v>30</v>
      </c>
      <c r="G16284" s="23">
        <v>40</v>
      </c>
      <c r="H16284" s="25">
        <v>27.796066280000002</v>
      </c>
    </row>
    <row r="16285" spans="1:8">
      <c r="A16285" s="23">
        <v>16282</v>
      </c>
      <c r="B16285" s="23">
        <v>3000</v>
      </c>
      <c r="C16285" s="23">
        <v>1</v>
      </c>
      <c r="D16285" s="23">
        <v>10</v>
      </c>
      <c r="E16285" s="23">
        <v>50</v>
      </c>
      <c r="F16285" s="23">
        <v>30</v>
      </c>
      <c r="G16285" s="23">
        <v>70</v>
      </c>
      <c r="H16285" s="25">
        <v>25.884315489999999</v>
      </c>
    </row>
    <row r="16286" spans="1:8">
      <c r="A16286" s="23">
        <v>16283</v>
      </c>
      <c r="B16286" s="23">
        <v>3000</v>
      </c>
      <c r="C16286" s="23">
        <v>1</v>
      </c>
      <c r="D16286" s="23">
        <v>10</v>
      </c>
      <c r="E16286" s="23">
        <v>50</v>
      </c>
      <c r="F16286" s="23">
        <v>30</v>
      </c>
      <c r="G16286" s="23">
        <v>100</v>
      </c>
      <c r="H16286" s="25">
        <v>24.261634829999998</v>
      </c>
    </row>
    <row r="16287" spans="1:8">
      <c r="A16287" s="23">
        <v>16284</v>
      </c>
      <c r="B16287" s="23">
        <v>3000</v>
      </c>
      <c r="C16287" s="23">
        <v>1</v>
      </c>
      <c r="D16287" s="23">
        <v>10</v>
      </c>
      <c r="E16287" s="23">
        <v>50</v>
      </c>
      <c r="F16287" s="23">
        <v>60</v>
      </c>
      <c r="G16287" s="23">
        <v>0</v>
      </c>
      <c r="H16287" s="25">
        <v>28.199909210000001</v>
      </c>
    </row>
    <row r="16288" spans="1:8">
      <c r="A16288" s="23">
        <v>16285</v>
      </c>
      <c r="B16288" s="23">
        <v>3000</v>
      </c>
      <c r="C16288" s="23">
        <v>1</v>
      </c>
      <c r="D16288" s="23">
        <v>10</v>
      </c>
      <c r="E16288" s="23">
        <v>50</v>
      </c>
      <c r="F16288" s="23">
        <v>60</v>
      </c>
      <c r="G16288" s="23">
        <v>5</v>
      </c>
      <c r="H16288" s="25">
        <v>25.59998131</v>
      </c>
    </row>
    <row r="16289" spans="1:8">
      <c r="A16289" s="23">
        <v>16286</v>
      </c>
      <c r="B16289" s="23">
        <v>3000</v>
      </c>
      <c r="C16289" s="23">
        <v>1</v>
      </c>
      <c r="D16289" s="23">
        <v>10</v>
      </c>
      <c r="E16289" s="23">
        <v>50</v>
      </c>
      <c r="F16289" s="23">
        <v>60</v>
      </c>
      <c r="G16289" s="23">
        <v>10</v>
      </c>
      <c r="H16289" s="25">
        <v>24.52812767</v>
      </c>
    </row>
    <row r="16290" spans="1:8">
      <c r="A16290" s="23">
        <v>16287</v>
      </c>
      <c r="B16290" s="23">
        <v>3000</v>
      </c>
      <c r="C16290" s="23">
        <v>1</v>
      </c>
      <c r="D16290" s="23">
        <v>10</v>
      </c>
      <c r="E16290" s="23">
        <v>50</v>
      </c>
      <c r="F16290" s="23">
        <v>60</v>
      </c>
      <c r="G16290" s="23">
        <v>40</v>
      </c>
      <c r="H16290" s="25">
        <v>21.96924782</v>
      </c>
    </row>
    <row r="16291" spans="1:8">
      <c r="A16291" s="23">
        <v>16288</v>
      </c>
      <c r="B16291" s="23">
        <v>3000</v>
      </c>
      <c r="C16291" s="23">
        <v>1</v>
      </c>
      <c r="D16291" s="23">
        <v>10</v>
      </c>
      <c r="E16291" s="23">
        <v>50</v>
      </c>
      <c r="F16291" s="23">
        <v>60</v>
      </c>
      <c r="G16291" s="23">
        <v>70</v>
      </c>
      <c r="H16291" s="25">
        <v>20.42709923</v>
      </c>
    </row>
    <row r="16292" spans="1:8">
      <c r="A16292" s="23">
        <v>16289</v>
      </c>
      <c r="B16292" s="23">
        <v>3000</v>
      </c>
      <c r="C16292" s="23">
        <v>1</v>
      </c>
      <c r="D16292" s="23">
        <v>10</v>
      </c>
      <c r="E16292" s="23">
        <v>50</v>
      </c>
      <c r="F16292" s="23">
        <v>60</v>
      </c>
      <c r="G16292" s="23">
        <v>100</v>
      </c>
      <c r="H16292" s="25">
        <v>19.098289489999999</v>
      </c>
    </row>
    <row r="16293" spans="1:8">
      <c r="A16293" s="23">
        <v>16290</v>
      </c>
      <c r="B16293" s="23">
        <v>3000</v>
      </c>
      <c r="C16293" s="23">
        <v>1</v>
      </c>
      <c r="D16293" s="23">
        <v>50</v>
      </c>
      <c r="E16293" s="23">
        <v>1</v>
      </c>
      <c r="F16293" s="23">
        <v>0</v>
      </c>
      <c r="G16293" s="23">
        <v>0</v>
      </c>
      <c r="H16293" s="25">
        <v>7.0660729409999998</v>
      </c>
    </row>
    <row r="16294" spans="1:8">
      <c r="A16294" s="23">
        <v>16291</v>
      </c>
      <c r="B16294" s="23">
        <v>3000</v>
      </c>
      <c r="C16294" s="23">
        <v>1</v>
      </c>
      <c r="D16294" s="23">
        <v>50</v>
      </c>
      <c r="E16294" s="23">
        <v>1</v>
      </c>
      <c r="F16294" s="23">
        <v>0</v>
      </c>
      <c r="G16294" s="23">
        <v>5</v>
      </c>
      <c r="H16294" s="25">
        <v>6.8028879169999996</v>
      </c>
    </row>
    <row r="16295" spans="1:8">
      <c r="A16295" s="23">
        <v>16292</v>
      </c>
      <c r="B16295" s="23">
        <v>3000</v>
      </c>
      <c r="C16295" s="23">
        <v>1</v>
      </c>
      <c r="D16295" s="23">
        <v>50</v>
      </c>
      <c r="E16295" s="23">
        <v>1</v>
      </c>
      <c r="F16295" s="23">
        <v>0</v>
      </c>
      <c r="G16295" s="23">
        <v>10</v>
      </c>
      <c r="H16295" s="25">
        <v>6.7793617250000002</v>
      </c>
    </row>
    <row r="16296" spans="1:8">
      <c r="A16296" s="23">
        <v>16293</v>
      </c>
      <c r="B16296" s="23">
        <v>3000</v>
      </c>
      <c r="C16296" s="23">
        <v>1</v>
      </c>
      <c r="D16296" s="23">
        <v>50</v>
      </c>
      <c r="E16296" s="23">
        <v>1</v>
      </c>
      <c r="F16296" s="23">
        <v>0</v>
      </c>
      <c r="G16296" s="23">
        <v>40</v>
      </c>
      <c r="H16296" s="25">
        <v>6.7352104190000004</v>
      </c>
    </row>
    <row r="16297" spans="1:8">
      <c r="A16297" s="23">
        <v>16294</v>
      </c>
      <c r="B16297" s="23">
        <v>3000</v>
      </c>
      <c r="C16297" s="23">
        <v>1</v>
      </c>
      <c r="D16297" s="23">
        <v>50</v>
      </c>
      <c r="E16297" s="23">
        <v>1</v>
      </c>
      <c r="F16297" s="23">
        <v>0</v>
      </c>
      <c r="G16297" s="23">
        <v>70</v>
      </c>
      <c r="H16297" s="25">
        <v>6.7044076920000002</v>
      </c>
    </row>
    <row r="16298" spans="1:8">
      <c r="A16298" s="23">
        <v>16295</v>
      </c>
      <c r="B16298" s="23">
        <v>3000</v>
      </c>
      <c r="C16298" s="23">
        <v>1</v>
      </c>
      <c r="D16298" s="23">
        <v>50</v>
      </c>
      <c r="E16298" s="23">
        <v>1</v>
      </c>
      <c r="F16298" s="23">
        <v>0</v>
      </c>
      <c r="G16298" s="23">
        <v>100</v>
      </c>
      <c r="H16298" s="25">
        <v>6.6752524380000002</v>
      </c>
    </row>
    <row r="16299" spans="1:8">
      <c r="A16299" s="23">
        <v>16296</v>
      </c>
      <c r="B16299" s="23">
        <v>3000</v>
      </c>
      <c r="C16299" s="23">
        <v>1</v>
      </c>
      <c r="D16299" s="23">
        <v>50</v>
      </c>
      <c r="E16299" s="23">
        <v>1</v>
      </c>
      <c r="F16299" s="23">
        <v>30</v>
      </c>
      <c r="G16299" s="23">
        <v>0</v>
      </c>
      <c r="H16299" s="25">
        <v>7.0548877719999998</v>
      </c>
    </row>
    <row r="16300" spans="1:8">
      <c r="A16300" s="23">
        <v>16297</v>
      </c>
      <c r="B16300" s="23">
        <v>3000</v>
      </c>
      <c r="C16300" s="23">
        <v>1</v>
      </c>
      <c r="D16300" s="23">
        <v>50</v>
      </c>
      <c r="E16300" s="23">
        <v>1</v>
      </c>
      <c r="F16300" s="23">
        <v>30</v>
      </c>
      <c r="G16300" s="23">
        <v>5</v>
      </c>
      <c r="H16300" s="25">
        <v>6.7745237349999998</v>
      </c>
    </row>
    <row r="16301" spans="1:8">
      <c r="A16301" s="23">
        <v>16298</v>
      </c>
      <c r="B16301" s="23">
        <v>3000</v>
      </c>
      <c r="C16301" s="23">
        <v>1</v>
      </c>
      <c r="D16301" s="23">
        <v>50</v>
      </c>
      <c r="E16301" s="23">
        <v>1</v>
      </c>
      <c r="F16301" s="23">
        <v>30</v>
      </c>
      <c r="G16301" s="23">
        <v>10</v>
      </c>
      <c r="H16301" s="25">
        <v>6.7488088609999997</v>
      </c>
    </row>
    <row r="16302" spans="1:8">
      <c r="A16302" s="23">
        <v>16299</v>
      </c>
      <c r="B16302" s="23">
        <v>3000</v>
      </c>
      <c r="C16302" s="23">
        <v>1</v>
      </c>
      <c r="D16302" s="23">
        <v>50</v>
      </c>
      <c r="E16302" s="23">
        <v>1</v>
      </c>
      <c r="F16302" s="23">
        <v>30</v>
      </c>
      <c r="G16302" s="23">
        <v>40</v>
      </c>
      <c r="H16302" s="25">
        <v>6.6997051240000003</v>
      </c>
    </row>
    <row r="16303" spans="1:8">
      <c r="A16303" s="23">
        <v>16300</v>
      </c>
      <c r="B16303" s="23">
        <v>3000</v>
      </c>
      <c r="C16303" s="23">
        <v>1</v>
      </c>
      <c r="D16303" s="23">
        <v>50</v>
      </c>
      <c r="E16303" s="23">
        <v>1</v>
      </c>
      <c r="F16303" s="23">
        <v>30</v>
      </c>
      <c r="G16303" s="23">
        <v>70</v>
      </c>
      <c r="H16303" s="25">
        <v>6.6650710110000002</v>
      </c>
    </row>
    <row r="16304" spans="1:8">
      <c r="A16304" s="23">
        <v>16301</v>
      </c>
      <c r="B16304" s="23">
        <v>3000</v>
      </c>
      <c r="C16304" s="23">
        <v>1</v>
      </c>
      <c r="D16304" s="23">
        <v>50</v>
      </c>
      <c r="E16304" s="23">
        <v>1</v>
      </c>
      <c r="F16304" s="23">
        <v>30</v>
      </c>
      <c r="G16304" s="23">
        <v>100</v>
      </c>
      <c r="H16304" s="25">
        <v>6.6242723459999997</v>
      </c>
    </row>
    <row r="16305" spans="1:8">
      <c r="A16305" s="23">
        <v>16302</v>
      </c>
      <c r="B16305" s="23">
        <v>3000</v>
      </c>
      <c r="C16305" s="23">
        <v>1</v>
      </c>
      <c r="D16305" s="23">
        <v>50</v>
      </c>
      <c r="E16305" s="23">
        <v>1</v>
      </c>
      <c r="F16305" s="23">
        <v>60</v>
      </c>
      <c r="G16305" s="23">
        <v>0</v>
      </c>
      <c r="H16305" s="25">
        <v>6.9425854679999999</v>
      </c>
    </row>
    <row r="16306" spans="1:8">
      <c r="A16306" s="23">
        <v>16303</v>
      </c>
      <c r="B16306" s="23">
        <v>3000</v>
      </c>
      <c r="C16306" s="23">
        <v>1</v>
      </c>
      <c r="D16306" s="23">
        <v>50</v>
      </c>
      <c r="E16306" s="23">
        <v>1</v>
      </c>
      <c r="F16306" s="23">
        <v>60</v>
      </c>
      <c r="G16306" s="23">
        <v>5</v>
      </c>
      <c r="H16306" s="25">
        <v>6.6313538550000004</v>
      </c>
    </row>
    <row r="16307" spans="1:8">
      <c r="A16307" s="23">
        <v>16304</v>
      </c>
      <c r="B16307" s="23">
        <v>3000</v>
      </c>
      <c r="C16307" s="23">
        <v>1</v>
      </c>
      <c r="D16307" s="23">
        <v>50</v>
      </c>
      <c r="E16307" s="23">
        <v>1</v>
      </c>
      <c r="F16307" s="23">
        <v>60</v>
      </c>
      <c r="G16307" s="23">
        <v>10</v>
      </c>
      <c r="H16307" s="25">
        <v>6.5827960970000001</v>
      </c>
    </row>
    <row r="16308" spans="1:8">
      <c r="A16308" s="23">
        <v>16305</v>
      </c>
      <c r="B16308" s="23">
        <v>3000</v>
      </c>
      <c r="C16308" s="23">
        <v>1</v>
      </c>
      <c r="D16308" s="23">
        <v>50</v>
      </c>
      <c r="E16308" s="23">
        <v>1</v>
      </c>
      <c r="F16308" s="23">
        <v>60</v>
      </c>
      <c r="G16308" s="23">
        <v>40</v>
      </c>
      <c r="H16308" s="25">
        <v>6.4890985490000004</v>
      </c>
    </row>
    <row r="16309" spans="1:8">
      <c r="A16309" s="23">
        <v>16306</v>
      </c>
      <c r="B16309" s="23">
        <v>3000</v>
      </c>
      <c r="C16309" s="23">
        <v>1</v>
      </c>
      <c r="D16309" s="23">
        <v>50</v>
      </c>
      <c r="E16309" s="23">
        <v>1</v>
      </c>
      <c r="F16309" s="23">
        <v>60</v>
      </c>
      <c r="G16309" s="23">
        <v>70</v>
      </c>
      <c r="H16309" s="25">
        <v>6.4231872560000003</v>
      </c>
    </row>
    <row r="16310" spans="1:8">
      <c r="A16310" s="23">
        <v>16307</v>
      </c>
      <c r="B16310" s="23">
        <v>3000</v>
      </c>
      <c r="C16310" s="23">
        <v>1</v>
      </c>
      <c r="D16310" s="23">
        <v>50</v>
      </c>
      <c r="E16310" s="23">
        <v>1</v>
      </c>
      <c r="F16310" s="23">
        <v>60</v>
      </c>
      <c r="G16310" s="23">
        <v>100</v>
      </c>
      <c r="H16310" s="25">
        <v>6.3639812469999999</v>
      </c>
    </row>
    <row r="16311" spans="1:8">
      <c r="A16311" s="23">
        <v>16308</v>
      </c>
      <c r="B16311" s="23">
        <v>3000</v>
      </c>
      <c r="C16311" s="23">
        <v>1</v>
      </c>
      <c r="D16311" s="23">
        <v>50</v>
      </c>
      <c r="E16311" s="23">
        <v>5</v>
      </c>
      <c r="F16311" s="23">
        <v>0</v>
      </c>
      <c r="G16311" s="23">
        <v>0</v>
      </c>
      <c r="H16311" s="25">
        <v>26.269367219999999</v>
      </c>
    </row>
    <row r="16312" spans="1:8">
      <c r="A16312" s="23">
        <v>16309</v>
      </c>
      <c r="B16312" s="23">
        <v>3000</v>
      </c>
      <c r="C16312" s="23">
        <v>1</v>
      </c>
      <c r="D16312" s="23">
        <v>50</v>
      </c>
      <c r="E16312" s="23">
        <v>5</v>
      </c>
      <c r="F16312" s="23">
        <v>0</v>
      </c>
      <c r="G16312" s="23">
        <v>5</v>
      </c>
      <c r="H16312" s="25">
        <v>25.06262589</v>
      </c>
    </row>
    <row r="16313" spans="1:8">
      <c r="A16313" s="23">
        <v>16310</v>
      </c>
      <c r="B16313" s="23">
        <v>3000</v>
      </c>
      <c r="C16313" s="23">
        <v>1</v>
      </c>
      <c r="D16313" s="23">
        <v>50</v>
      </c>
      <c r="E16313" s="23">
        <v>5</v>
      </c>
      <c r="F16313" s="23">
        <v>0</v>
      </c>
      <c r="G16313" s="23">
        <v>10</v>
      </c>
      <c r="H16313" s="25">
        <v>24.40067101</v>
      </c>
    </row>
    <row r="16314" spans="1:8">
      <c r="A16314" s="23">
        <v>16311</v>
      </c>
      <c r="B16314" s="23">
        <v>3000</v>
      </c>
      <c r="C16314" s="23">
        <v>1</v>
      </c>
      <c r="D16314" s="23">
        <v>50</v>
      </c>
      <c r="E16314" s="23">
        <v>5</v>
      </c>
      <c r="F16314" s="23">
        <v>0</v>
      </c>
      <c r="G16314" s="23">
        <v>40</v>
      </c>
      <c r="H16314" s="25">
        <v>22.800914760000001</v>
      </c>
    </row>
    <row r="16315" spans="1:8">
      <c r="A16315" s="23">
        <v>16312</v>
      </c>
      <c r="B16315" s="23">
        <v>3000</v>
      </c>
      <c r="C16315" s="23">
        <v>1</v>
      </c>
      <c r="D16315" s="23">
        <v>50</v>
      </c>
      <c r="E16315" s="23">
        <v>5</v>
      </c>
      <c r="F16315" s="23">
        <v>0</v>
      </c>
      <c r="G16315" s="23">
        <v>70</v>
      </c>
      <c r="H16315" s="25">
        <v>21.745838169999999</v>
      </c>
    </row>
    <row r="16316" spans="1:8">
      <c r="A16316" s="23">
        <v>16313</v>
      </c>
      <c r="B16316" s="23">
        <v>3000</v>
      </c>
      <c r="C16316" s="23">
        <v>1</v>
      </c>
      <c r="D16316" s="23">
        <v>50</v>
      </c>
      <c r="E16316" s="23">
        <v>5</v>
      </c>
      <c r="F16316" s="23">
        <v>0</v>
      </c>
      <c r="G16316" s="23">
        <v>100</v>
      </c>
      <c r="H16316" s="25">
        <v>20.794212340000001</v>
      </c>
    </row>
    <row r="16317" spans="1:8">
      <c r="A16317" s="23">
        <v>16314</v>
      </c>
      <c r="B16317" s="23">
        <v>3000</v>
      </c>
      <c r="C16317" s="23">
        <v>1</v>
      </c>
      <c r="D16317" s="23">
        <v>50</v>
      </c>
      <c r="E16317" s="23">
        <v>5</v>
      </c>
      <c r="F16317" s="23">
        <v>30</v>
      </c>
      <c r="G16317" s="23">
        <v>0</v>
      </c>
      <c r="H16317" s="25">
        <v>25.497604370000001</v>
      </c>
    </row>
    <row r="16318" spans="1:8">
      <c r="A16318" s="23">
        <v>16315</v>
      </c>
      <c r="B16318" s="23">
        <v>3000</v>
      </c>
      <c r="C16318" s="23">
        <v>1</v>
      </c>
      <c r="D16318" s="23">
        <v>50</v>
      </c>
      <c r="E16318" s="23">
        <v>5</v>
      </c>
      <c r="F16318" s="23">
        <v>30</v>
      </c>
      <c r="G16318" s="23">
        <v>5</v>
      </c>
      <c r="H16318" s="25">
        <v>24.207841869999999</v>
      </c>
    </row>
    <row r="16319" spans="1:8">
      <c r="A16319" s="23">
        <v>16316</v>
      </c>
      <c r="B16319" s="23">
        <v>3000</v>
      </c>
      <c r="C16319" s="23">
        <v>1</v>
      </c>
      <c r="D16319" s="23">
        <v>50</v>
      </c>
      <c r="E16319" s="23">
        <v>5</v>
      </c>
      <c r="F16319" s="23">
        <v>30</v>
      </c>
      <c r="G16319" s="23">
        <v>10</v>
      </c>
      <c r="H16319" s="25">
        <v>23.54463196</v>
      </c>
    </row>
    <row r="16320" spans="1:8">
      <c r="A16320" s="23">
        <v>16317</v>
      </c>
      <c r="B16320" s="23">
        <v>3000</v>
      </c>
      <c r="C16320" s="23">
        <v>1</v>
      </c>
      <c r="D16320" s="23">
        <v>50</v>
      </c>
      <c r="E16320" s="23">
        <v>5</v>
      </c>
      <c r="F16320" s="23">
        <v>30</v>
      </c>
      <c r="G16320" s="23">
        <v>40</v>
      </c>
      <c r="H16320" s="25">
        <v>21.910646440000001</v>
      </c>
    </row>
    <row r="16321" spans="1:8">
      <c r="A16321" s="23">
        <v>16318</v>
      </c>
      <c r="B16321" s="23">
        <v>3000</v>
      </c>
      <c r="C16321" s="23">
        <v>1</v>
      </c>
      <c r="D16321" s="23">
        <v>50</v>
      </c>
      <c r="E16321" s="23">
        <v>5</v>
      </c>
      <c r="F16321" s="23">
        <v>30</v>
      </c>
      <c r="G16321" s="23">
        <v>70</v>
      </c>
      <c r="H16321" s="25">
        <v>20.83564758</v>
      </c>
    </row>
    <row r="16322" spans="1:8">
      <c r="A16322" s="23">
        <v>16319</v>
      </c>
      <c r="B16322" s="23">
        <v>3000</v>
      </c>
      <c r="C16322" s="23">
        <v>1</v>
      </c>
      <c r="D16322" s="23">
        <v>50</v>
      </c>
      <c r="E16322" s="23">
        <v>5</v>
      </c>
      <c r="F16322" s="23">
        <v>30</v>
      </c>
      <c r="G16322" s="23">
        <v>100</v>
      </c>
      <c r="H16322" s="25">
        <v>19.89416885</v>
      </c>
    </row>
    <row r="16323" spans="1:8">
      <c r="A16323" s="23">
        <v>16320</v>
      </c>
      <c r="B16323" s="23">
        <v>3000</v>
      </c>
      <c r="C16323" s="23">
        <v>1</v>
      </c>
      <c r="D16323" s="23">
        <v>50</v>
      </c>
      <c r="E16323" s="23">
        <v>5</v>
      </c>
      <c r="F16323" s="23">
        <v>60</v>
      </c>
      <c r="G16323" s="23">
        <v>0</v>
      </c>
      <c r="H16323" s="25">
        <v>22.296649930000001</v>
      </c>
    </row>
    <row r="16324" spans="1:8">
      <c r="A16324" s="23">
        <v>16321</v>
      </c>
      <c r="B16324" s="23">
        <v>3000</v>
      </c>
      <c r="C16324" s="23">
        <v>1</v>
      </c>
      <c r="D16324" s="23">
        <v>50</v>
      </c>
      <c r="E16324" s="23">
        <v>5</v>
      </c>
      <c r="F16324" s="23">
        <v>60</v>
      </c>
      <c r="G16324" s="23">
        <v>5</v>
      </c>
      <c r="H16324" s="25">
        <v>20.638134000000001</v>
      </c>
    </row>
    <row r="16325" spans="1:8">
      <c r="A16325" s="23">
        <v>16322</v>
      </c>
      <c r="B16325" s="23">
        <v>3000</v>
      </c>
      <c r="C16325" s="23">
        <v>1</v>
      </c>
      <c r="D16325" s="23">
        <v>50</v>
      </c>
      <c r="E16325" s="23">
        <v>5</v>
      </c>
      <c r="F16325" s="23">
        <v>60</v>
      </c>
      <c r="G16325" s="23">
        <v>10</v>
      </c>
      <c r="H16325" s="25">
        <v>19.960668559999998</v>
      </c>
    </row>
    <row r="16326" spans="1:8">
      <c r="A16326" s="23">
        <v>16323</v>
      </c>
      <c r="B16326" s="23">
        <v>3000</v>
      </c>
      <c r="C16326" s="23">
        <v>1</v>
      </c>
      <c r="D16326" s="23">
        <v>50</v>
      </c>
      <c r="E16326" s="23">
        <v>5</v>
      </c>
      <c r="F16326" s="23">
        <v>60</v>
      </c>
      <c r="G16326" s="23">
        <v>40</v>
      </c>
      <c r="H16326" s="25">
        <v>18.362203600000001</v>
      </c>
    </row>
    <row r="16327" spans="1:8">
      <c r="A16327" s="23">
        <v>16324</v>
      </c>
      <c r="B16327" s="23">
        <v>3000</v>
      </c>
      <c r="C16327" s="23">
        <v>1</v>
      </c>
      <c r="D16327" s="23">
        <v>50</v>
      </c>
      <c r="E16327" s="23">
        <v>5</v>
      </c>
      <c r="F16327" s="23">
        <v>60</v>
      </c>
      <c r="G16327" s="23">
        <v>70</v>
      </c>
      <c r="H16327" s="25">
        <v>17.347911839999998</v>
      </c>
    </row>
    <row r="16328" spans="1:8">
      <c r="A16328" s="23">
        <v>16325</v>
      </c>
      <c r="B16328" s="23">
        <v>3000</v>
      </c>
      <c r="C16328" s="23">
        <v>1</v>
      </c>
      <c r="D16328" s="23">
        <v>50</v>
      </c>
      <c r="E16328" s="23">
        <v>5</v>
      </c>
      <c r="F16328" s="23">
        <v>60</v>
      </c>
      <c r="G16328" s="23">
        <v>100</v>
      </c>
      <c r="H16328" s="25">
        <v>16.468511580000001</v>
      </c>
    </row>
    <row r="16329" spans="1:8">
      <c r="A16329" s="23">
        <v>16326</v>
      </c>
      <c r="B16329" s="23">
        <v>3000</v>
      </c>
      <c r="C16329" s="23">
        <v>1</v>
      </c>
      <c r="D16329" s="23">
        <v>50</v>
      </c>
      <c r="E16329" s="23">
        <v>10</v>
      </c>
      <c r="F16329" s="23">
        <v>0</v>
      </c>
      <c r="G16329" s="23">
        <v>0</v>
      </c>
      <c r="H16329" s="25">
        <v>35.129844669999997</v>
      </c>
    </row>
    <row r="16330" spans="1:8">
      <c r="A16330" s="23">
        <v>16327</v>
      </c>
      <c r="B16330" s="23">
        <v>3000</v>
      </c>
      <c r="C16330" s="23">
        <v>1</v>
      </c>
      <c r="D16330" s="23">
        <v>50</v>
      </c>
      <c r="E16330" s="23">
        <v>10</v>
      </c>
      <c r="F16330" s="23">
        <v>0</v>
      </c>
      <c r="G16330" s="23">
        <v>5</v>
      </c>
      <c r="H16330" s="25">
        <v>32.913391109999999</v>
      </c>
    </row>
    <row r="16331" spans="1:8">
      <c r="A16331" s="23">
        <v>16328</v>
      </c>
      <c r="B16331" s="23">
        <v>3000</v>
      </c>
      <c r="C16331" s="23">
        <v>1</v>
      </c>
      <c r="D16331" s="23">
        <v>50</v>
      </c>
      <c r="E16331" s="23">
        <v>10</v>
      </c>
      <c r="F16331" s="23">
        <v>0</v>
      </c>
      <c r="G16331" s="23">
        <v>10</v>
      </c>
      <c r="H16331" s="25">
        <v>31.716175079999999</v>
      </c>
    </row>
    <row r="16332" spans="1:8">
      <c r="A16332" s="23">
        <v>16329</v>
      </c>
      <c r="B16332" s="23">
        <v>3000</v>
      </c>
      <c r="C16332" s="23">
        <v>1</v>
      </c>
      <c r="D16332" s="23">
        <v>50</v>
      </c>
      <c r="E16332" s="23">
        <v>10</v>
      </c>
      <c r="F16332" s="23">
        <v>0</v>
      </c>
      <c r="G16332" s="23">
        <v>40</v>
      </c>
      <c r="H16332" s="25">
        <v>28.768844600000001</v>
      </c>
    </row>
    <row r="16333" spans="1:8">
      <c r="A16333" s="23">
        <v>16330</v>
      </c>
      <c r="B16333" s="23">
        <v>3000</v>
      </c>
      <c r="C16333" s="23">
        <v>1</v>
      </c>
      <c r="D16333" s="23">
        <v>50</v>
      </c>
      <c r="E16333" s="23">
        <v>10</v>
      </c>
      <c r="F16333" s="23">
        <v>0</v>
      </c>
      <c r="G16333" s="23">
        <v>70</v>
      </c>
      <c r="H16333" s="25">
        <v>26.91174698</v>
      </c>
    </row>
    <row r="16334" spans="1:8">
      <c r="A16334" s="23">
        <v>16331</v>
      </c>
      <c r="B16334" s="23">
        <v>3000</v>
      </c>
      <c r="C16334" s="23">
        <v>1</v>
      </c>
      <c r="D16334" s="23">
        <v>50</v>
      </c>
      <c r="E16334" s="23">
        <v>10</v>
      </c>
      <c r="F16334" s="23">
        <v>0</v>
      </c>
      <c r="G16334" s="23">
        <v>100</v>
      </c>
      <c r="H16334" s="25">
        <v>25.311298369999999</v>
      </c>
    </row>
    <row r="16335" spans="1:8">
      <c r="A16335" s="23">
        <v>16332</v>
      </c>
      <c r="B16335" s="23">
        <v>3000</v>
      </c>
      <c r="C16335" s="23">
        <v>1</v>
      </c>
      <c r="D16335" s="23">
        <v>50</v>
      </c>
      <c r="E16335" s="23">
        <v>10</v>
      </c>
      <c r="F16335" s="23">
        <v>30</v>
      </c>
      <c r="G16335" s="23">
        <v>0</v>
      </c>
      <c r="H16335" s="25">
        <v>33.492908479999997</v>
      </c>
    </row>
    <row r="16336" spans="1:8">
      <c r="A16336" s="23">
        <v>16333</v>
      </c>
      <c r="B16336" s="23">
        <v>3000</v>
      </c>
      <c r="C16336" s="23">
        <v>1</v>
      </c>
      <c r="D16336" s="23">
        <v>50</v>
      </c>
      <c r="E16336" s="23">
        <v>10</v>
      </c>
      <c r="F16336" s="23">
        <v>30</v>
      </c>
      <c r="G16336" s="23">
        <v>5</v>
      </c>
      <c r="H16336" s="25">
        <v>31.267473219999999</v>
      </c>
    </row>
    <row r="16337" spans="1:8">
      <c r="A16337" s="23">
        <v>16334</v>
      </c>
      <c r="B16337" s="23">
        <v>3000</v>
      </c>
      <c r="C16337" s="23">
        <v>1</v>
      </c>
      <c r="D16337" s="23">
        <v>50</v>
      </c>
      <c r="E16337" s="23">
        <v>10</v>
      </c>
      <c r="F16337" s="23">
        <v>30</v>
      </c>
      <c r="G16337" s="23">
        <v>10</v>
      </c>
      <c r="H16337" s="25">
        <v>30.087135320000002</v>
      </c>
    </row>
    <row r="16338" spans="1:8">
      <c r="A16338" s="23">
        <v>16335</v>
      </c>
      <c r="B16338" s="23">
        <v>3000</v>
      </c>
      <c r="C16338" s="23">
        <v>1</v>
      </c>
      <c r="D16338" s="23">
        <v>50</v>
      </c>
      <c r="E16338" s="23">
        <v>10</v>
      </c>
      <c r="F16338" s="23">
        <v>30</v>
      </c>
      <c r="G16338" s="23">
        <v>40</v>
      </c>
      <c r="H16338" s="25">
        <v>27.239320759999998</v>
      </c>
    </row>
    <row r="16339" spans="1:8">
      <c r="A16339" s="23">
        <v>16336</v>
      </c>
      <c r="B16339" s="23">
        <v>3000</v>
      </c>
      <c r="C16339" s="23">
        <v>1</v>
      </c>
      <c r="D16339" s="23">
        <v>50</v>
      </c>
      <c r="E16339" s="23">
        <v>10</v>
      </c>
      <c r="F16339" s="23">
        <v>30</v>
      </c>
      <c r="G16339" s="23">
        <v>70</v>
      </c>
      <c r="H16339" s="25">
        <v>25.418048859999999</v>
      </c>
    </row>
    <row r="16340" spans="1:8">
      <c r="A16340" s="23">
        <v>16337</v>
      </c>
      <c r="B16340" s="23">
        <v>3000</v>
      </c>
      <c r="C16340" s="23">
        <v>1</v>
      </c>
      <c r="D16340" s="23">
        <v>50</v>
      </c>
      <c r="E16340" s="23">
        <v>10</v>
      </c>
      <c r="F16340" s="23">
        <v>30</v>
      </c>
      <c r="G16340" s="23">
        <v>100</v>
      </c>
      <c r="H16340" s="25">
        <v>23.89808846</v>
      </c>
    </row>
    <row r="16341" spans="1:8">
      <c r="A16341" s="23">
        <v>16338</v>
      </c>
      <c r="B16341" s="23">
        <v>3000</v>
      </c>
      <c r="C16341" s="23">
        <v>1</v>
      </c>
      <c r="D16341" s="23">
        <v>50</v>
      </c>
      <c r="E16341" s="23">
        <v>10</v>
      </c>
      <c r="F16341" s="23">
        <v>60</v>
      </c>
      <c r="G16341" s="23">
        <v>0</v>
      </c>
      <c r="H16341" s="25">
        <v>27.639526369999999</v>
      </c>
    </row>
    <row r="16342" spans="1:8">
      <c r="A16342" s="23">
        <v>16339</v>
      </c>
      <c r="B16342" s="23">
        <v>3000</v>
      </c>
      <c r="C16342" s="23">
        <v>1</v>
      </c>
      <c r="D16342" s="23">
        <v>50</v>
      </c>
      <c r="E16342" s="23">
        <v>10</v>
      </c>
      <c r="F16342" s="23">
        <v>60</v>
      </c>
      <c r="G16342" s="23">
        <v>5</v>
      </c>
      <c r="H16342" s="25">
        <v>25.142402650000001</v>
      </c>
    </row>
    <row r="16343" spans="1:8">
      <c r="A16343" s="23">
        <v>16340</v>
      </c>
      <c r="B16343" s="23">
        <v>3000</v>
      </c>
      <c r="C16343" s="23">
        <v>1</v>
      </c>
      <c r="D16343" s="23">
        <v>50</v>
      </c>
      <c r="E16343" s="23">
        <v>10</v>
      </c>
      <c r="F16343" s="23">
        <v>60</v>
      </c>
      <c r="G16343" s="23">
        <v>10</v>
      </c>
      <c r="H16343" s="25">
        <v>24.13547325</v>
      </c>
    </row>
    <row r="16344" spans="1:8">
      <c r="A16344" s="23">
        <v>16341</v>
      </c>
      <c r="B16344" s="23">
        <v>3000</v>
      </c>
      <c r="C16344" s="23">
        <v>1</v>
      </c>
      <c r="D16344" s="23">
        <v>50</v>
      </c>
      <c r="E16344" s="23">
        <v>10</v>
      </c>
      <c r="F16344" s="23">
        <v>60</v>
      </c>
      <c r="G16344" s="23">
        <v>40</v>
      </c>
      <c r="H16344" s="25">
        <v>21.689723969999999</v>
      </c>
    </row>
    <row r="16345" spans="1:8">
      <c r="A16345" s="23">
        <v>16342</v>
      </c>
      <c r="B16345" s="23">
        <v>3000</v>
      </c>
      <c r="C16345" s="23">
        <v>1</v>
      </c>
      <c r="D16345" s="23">
        <v>50</v>
      </c>
      <c r="E16345" s="23">
        <v>10</v>
      </c>
      <c r="F16345" s="23">
        <v>60</v>
      </c>
      <c r="G16345" s="23">
        <v>70</v>
      </c>
      <c r="H16345" s="25">
        <v>20.194404599999999</v>
      </c>
    </row>
    <row r="16346" spans="1:8">
      <c r="A16346" s="23">
        <v>16343</v>
      </c>
      <c r="B16346" s="23">
        <v>3000</v>
      </c>
      <c r="C16346" s="23">
        <v>1</v>
      </c>
      <c r="D16346" s="23">
        <v>50</v>
      </c>
      <c r="E16346" s="23">
        <v>10</v>
      </c>
      <c r="F16346" s="23">
        <v>60</v>
      </c>
      <c r="G16346" s="23">
        <v>100</v>
      </c>
      <c r="H16346" s="25">
        <v>18.927433010000001</v>
      </c>
    </row>
    <row r="16347" spans="1:8">
      <c r="A16347" s="23">
        <v>16344</v>
      </c>
      <c r="B16347" s="23">
        <v>3000</v>
      </c>
      <c r="C16347" s="23">
        <v>1</v>
      </c>
      <c r="D16347" s="23">
        <v>50</v>
      </c>
      <c r="E16347" s="23">
        <v>20</v>
      </c>
      <c r="F16347" s="23">
        <v>0</v>
      </c>
      <c r="G16347" s="23">
        <v>0</v>
      </c>
      <c r="H16347" s="25">
        <v>40.545547489999997</v>
      </c>
    </row>
    <row r="16348" spans="1:8">
      <c r="A16348" s="23">
        <v>16345</v>
      </c>
      <c r="B16348" s="23">
        <v>3000</v>
      </c>
      <c r="C16348" s="23">
        <v>1</v>
      </c>
      <c r="D16348" s="23">
        <v>50</v>
      </c>
      <c r="E16348" s="23">
        <v>20</v>
      </c>
      <c r="F16348" s="23">
        <v>0</v>
      </c>
      <c r="G16348" s="23">
        <v>5</v>
      </c>
      <c r="H16348" s="25">
        <v>37.606399539999998</v>
      </c>
    </row>
    <row r="16349" spans="1:8">
      <c r="A16349" s="23">
        <v>16346</v>
      </c>
      <c r="B16349" s="23">
        <v>3000</v>
      </c>
      <c r="C16349" s="23">
        <v>1</v>
      </c>
      <c r="D16349" s="23">
        <v>50</v>
      </c>
      <c r="E16349" s="23">
        <v>20</v>
      </c>
      <c r="F16349" s="23">
        <v>0</v>
      </c>
      <c r="G16349" s="23">
        <v>10</v>
      </c>
      <c r="H16349" s="25">
        <v>36.007690429999997</v>
      </c>
    </row>
    <row r="16350" spans="1:8">
      <c r="A16350" s="23">
        <v>16347</v>
      </c>
      <c r="B16350" s="23">
        <v>3000</v>
      </c>
      <c r="C16350" s="23">
        <v>1</v>
      </c>
      <c r="D16350" s="23">
        <v>50</v>
      </c>
      <c r="E16350" s="23">
        <v>20</v>
      </c>
      <c r="F16350" s="23">
        <v>0</v>
      </c>
      <c r="G16350" s="23">
        <v>40</v>
      </c>
      <c r="H16350" s="25">
        <v>32.183692929999999</v>
      </c>
    </row>
    <row r="16351" spans="1:8">
      <c r="A16351" s="23">
        <v>16348</v>
      </c>
      <c r="B16351" s="23">
        <v>3000</v>
      </c>
      <c r="C16351" s="23">
        <v>1</v>
      </c>
      <c r="D16351" s="23">
        <v>50</v>
      </c>
      <c r="E16351" s="23">
        <v>20</v>
      </c>
      <c r="F16351" s="23">
        <v>0</v>
      </c>
      <c r="G16351" s="23">
        <v>70</v>
      </c>
      <c r="H16351" s="25">
        <v>29.763938899999999</v>
      </c>
    </row>
    <row r="16352" spans="1:8">
      <c r="A16352" s="23">
        <v>16349</v>
      </c>
      <c r="B16352" s="23">
        <v>3000</v>
      </c>
      <c r="C16352" s="23">
        <v>1</v>
      </c>
      <c r="D16352" s="23">
        <v>50</v>
      </c>
      <c r="E16352" s="23">
        <v>20</v>
      </c>
      <c r="F16352" s="23">
        <v>0</v>
      </c>
      <c r="G16352" s="23">
        <v>100</v>
      </c>
      <c r="H16352" s="25">
        <v>27.737731929999999</v>
      </c>
    </row>
    <row r="16353" spans="1:8">
      <c r="A16353" s="23">
        <v>16350</v>
      </c>
      <c r="B16353" s="23">
        <v>3000</v>
      </c>
      <c r="C16353" s="23">
        <v>1</v>
      </c>
      <c r="D16353" s="23">
        <v>50</v>
      </c>
      <c r="E16353" s="23">
        <v>20</v>
      </c>
      <c r="F16353" s="23">
        <v>30</v>
      </c>
      <c r="G16353" s="23">
        <v>0</v>
      </c>
      <c r="H16353" s="25">
        <v>38.288608549999999</v>
      </c>
    </row>
    <row r="16354" spans="1:8">
      <c r="A16354" s="23">
        <v>16351</v>
      </c>
      <c r="B16354" s="23">
        <v>3000</v>
      </c>
      <c r="C16354" s="23">
        <v>1</v>
      </c>
      <c r="D16354" s="23">
        <v>50</v>
      </c>
      <c r="E16354" s="23">
        <v>20</v>
      </c>
      <c r="F16354" s="23">
        <v>30</v>
      </c>
      <c r="G16354" s="23">
        <v>5</v>
      </c>
      <c r="H16354" s="25">
        <v>35.342967989999998</v>
      </c>
    </row>
    <row r="16355" spans="1:8">
      <c r="A16355" s="23">
        <v>16352</v>
      </c>
      <c r="B16355" s="23">
        <v>3000</v>
      </c>
      <c r="C16355" s="23">
        <v>1</v>
      </c>
      <c r="D16355" s="23">
        <v>50</v>
      </c>
      <c r="E16355" s="23">
        <v>20</v>
      </c>
      <c r="F16355" s="23">
        <v>30</v>
      </c>
      <c r="G16355" s="23">
        <v>10</v>
      </c>
      <c r="H16355" s="25">
        <v>33.856319429999999</v>
      </c>
    </row>
    <row r="16356" spans="1:8">
      <c r="A16356" s="23">
        <v>16353</v>
      </c>
      <c r="B16356" s="23">
        <v>3000</v>
      </c>
      <c r="C16356" s="23">
        <v>1</v>
      </c>
      <c r="D16356" s="23">
        <v>50</v>
      </c>
      <c r="E16356" s="23">
        <v>20</v>
      </c>
      <c r="F16356" s="23">
        <v>30</v>
      </c>
      <c r="G16356" s="23">
        <v>40</v>
      </c>
      <c r="H16356" s="25">
        <v>30.205528260000001</v>
      </c>
    </row>
    <row r="16357" spans="1:8">
      <c r="A16357" s="23">
        <v>16354</v>
      </c>
      <c r="B16357" s="23">
        <v>3000</v>
      </c>
      <c r="C16357" s="23">
        <v>1</v>
      </c>
      <c r="D16357" s="23">
        <v>50</v>
      </c>
      <c r="E16357" s="23">
        <v>20</v>
      </c>
      <c r="F16357" s="23">
        <v>30</v>
      </c>
      <c r="G16357" s="23">
        <v>70</v>
      </c>
      <c r="H16357" s="25">
        <v>27.894222259999999</v>
      </c>
    </row>
    <row r="16358" spans="1:8">
      <c r="A16358" s="23">
        <v>16355</v>
      </c>
      <c r="B16358" s="23">
        <v>3000</v>
      </c>
      <c r="C16358" s="23">
        <v>1</v>
      </c>
      <c r="D16358" s="23">
        <v>50</v>
      </c>
      <c r="E16358" s="23">
        <v>20</v>
      </c>
      <c r="F16358" s="23">
        <v>30</v>
      </c>
      <c r="G16358" s="23">
        <v>100</v>
      </c>
      <c r="H16358" s="25">
        <v>26.001153949999999</v>
      </c>
    </row>
    <row r="16359" spans="1:8">
      <c r="A16359" s="23">
        <v>16356</v>
      </c>
      <c r="B16359" s="23">
        <v>3000</v>
      </c>
      <c r="C16359" s="23">
        <v>1</v>
      </c>
      <c r="D16359" s="23">
        <v>50</v>
      </c>
      <c r="E16359" s="23">
        <v>20</v>
      </c>
      <c r="F16359" s="23">
        <v>60</v>
      </c>
      <c r="G16359" s="23">
        <v>0</v>
      </c>
      <c r="H16359" s="25">
        <v>30.587459559999999</v>
      </c>
    </row>
    <row r="16360" spans="1:8">
      <c r="A16360" s="23">
        <v>16357</v>
      </c>
      <c r="B16360" s="23">
        <v>3000</v>
      </c>
      <c r="C16360" s="23">
        <v>1</v>
      </c>
      <c r="D16360" s="23">
        <v>50</v>
      </c>
      <c r="E16360" s="23">
        <v>20</v>
      </c>
      <c r="F16360" s="23">
        <v>60</v>
      </c>
      <c r="G16360" s="23">
        <v>5</v>
      </c>
      <c r="H16360" s="25">
        <v>27.560531619999999</v>
      </c>
    </row>
    <row r="16361" spans="1:8">
      <c r="A16361" s="23">
        <v>16358</v>
      </c>
      <c r="B16361" s="23">
        <v>3000</v>
      </c>
      <c r="C16361" s="23">
        <v>1</v>
      </c>
      <c r="D16361" s="23">
        <v>50</v>
      </c>
      <c r="E16361" s="23">
        <v>20</v>
      </c>
      <c r="F16361" s="23">
        <v>60</v>
      </c>
      <c r="G16361" s="23">
        <v>10</v>
      </c>
      <c r="H16361" s="25">
        <v>26.353681559999998</v>
      </c>
    </row>
    <row r="16362" spans="1:8">
      <c r="A16362" s="23">
        <v>16359</v>
      </c>
      <c r="B16362" s="23">
        <v>3000</v>
      </c>
      <c r="C16362" s="23">
        <v>1</v>
      </c>
      <c r="D16362" s="23">
        <v>50</v>
      </c>
      <c r="E16362" s="23">
        <v>20</v>
      </c>
      <c r="F16362" s="23">
        <v>60</v>
      </c>
      <c r="G16362" s="23">
        <v>40</v>
      </c>
      <c r="H16362" s="25">
        <v>23.477458949999999</v>
      </c>
    </row>
    <row r="16363" spans="1:8">
      <c r="A16363" s="23">
        <v>16360</v>
      </c>
      <c r="B16363" s="23">
        <v>3000</v>
      </c>
      <c r="C16363" s="23">
        <v>1</v>
      </c>
      <c r="D16363" s="23">
        <v>50</v>
      </c>
      <c r="E16363" s="23">
        <v>20</v>
      </c>
      <c r="F16363" s="23">
        <v>60</v>
      </c>
      <c r="G16363" s="23">
        <v>70</v>
      </c>
      <c r="H16363" s="25">
        <v>21.629322049999999</v>
      </c>
    </row>
    <row r="16364" spans="1:8">
      <c r="A16364" s="23">
        <v>16361</v>
      </c>
      <c r="B16364" s="23">
        <v>3000</v>
      </c>
      <c r="C16364" s="23">
        <v>1</v>
      </c>
      <c r="D16364" s="23">
        <v>50</v>
      </c>
      <c r="E16364" s="23">
        <v>20</v>
      </c>
      <c r="F16364" s="23">
        <v>60</v>
      </c>
      <c r="G16364" s="23">
        <v>100</v>
      </c>
      <c r="H16364" s="25">
        <v>20.117141719999999</v>
      </c>
    </row>
    <row r="16365" spans="1:8">
      <c r="A16365" s="23">
        <v>16362</v>
      </c>
      <c r="B16365" s="23">
        <v>3000</v>
      </c>
      <c r="C16365" s="23">
        <v>1</v>
      </c>
      <c r="D16365" s="23">
        <v>50</v>
      </c>
      <c r="E16365" s="23">
        <v>50</v>
      </c>
      <c r="F16365" s="23">
        <v>0</v>
      </c>
      <c r="G16365" s="23">
        <v>0</v>
      </c>
      <c r="H16365" s="25">
        <v>43.90323257</v>
      </c>
    </row>
    <row r="16366" spans="1:8">
      <c r="A16366" s="23">
        <v>16363</v>
      </c>
      <c r="B16366" s="23">
        <v>3000</v>
      </c>
      <c r="C16366" s="23">
        <v>1</v>
      </c>
      <c r="D16366" s="23">
        <v>50</v>
      </c>
      <c r="E16366" s="23">
        <v>50</v>
      </c>
      <c r="F16366" s="23">
        <v>0</v>
      </c>
      <c r="G16366" s="23">
        <v>5</v>
      </c>
      <c r="H16366" s="25">
        <v>40.514015200000003</v>
      </c>
    </row>
    <row r="16367" spans="1:8">
      <c r="A16367" s="23">
        <v>16364</v>
      </c>
      <c r="B16367" s="23">
        <v>3000</v>
      </c>
      <c r="C16367" s="23">
        <v>1</v>
      </c>
      <c r="D16367" s="23">
        <v>50</v>
      </c>
      <c r="E16367" s="23">
        <v>50</v>
      </c>
      <c r="F16367" s="23">
        <v>0</v>
      </c>
      <c r="G16367" s="23">
        <v>10</v>
      </c>
      <c r="H16367" s="25">
        <v>38.68880463</v>
      </c>
    </row>
    <row r="16368" spans="1:8">
      <c r="A16368" s="23">
        <v>16365</v>
      </c>
      <c r="B16368" s="23">
        <v>3000</v>
      </c>
      <c r="C16368" s="23">
        <v>1</v>
      </c>
      <c r="D16368" s="23">
        <v>50</v>
      </c>
      <c r="E16368" s="23">
        <v>50</v>
      </c>
      <c r="F16368" s="23">
        <v>0</v>
      </c>
      <c r="G16368" s="23">
        <v>40</v>
      </c>
      <c r="H16368" s="25">
        <v>34.238365170000002</v>
      </c>
    </row>
    <row r="16369" spans="1:8">
      <c r="A16369" s="23">
        <v>16366</v>
      </c>
      <c r="B16369" s="23">
        <v>3000</v>
      </c>
      <c r="C16369" s="23">
        <v>1</v>
      </c>
      <c r="D16369" s="23">
        <v>50</v>
      </c>
      <c r="E16369" s="23">
        <v>50</v>
      </c>
      <c r="F16369" s="23">
        <v>0</v>
      </c>
      <c r="G16369" s="23">
        <v>70</v>
      </c>
      <c r="H16369" s="25">
        <v>31.531034470000002</v>
      </c>
    </row>
    <row r="16370" spans="1:8">
      <c r="A16370" s="23">
        <v>16367</v>
      </c>
      <c r="B16370" s="23">
        <v>3000</v>
      </c>
      <c r="C16370" s="23">
        <v>1</v>
      </c>
      <c r="D16370" s="23">
        <v>50</v>
      </c>
      <c r="E16370" s="23">
        <v>50</v>
      </c>
      <c r="F16370" s="23">
        <v>0</v>
      </c>
      <c r="G16370" s="23">
        <v>100</v>
      </c>
      <c r="H16370" s="25">
        <v>29.224628450000001</v>
      </c>
    </row>
    <row r="16371" spans="1:8">
      <c r="A16371" s="23">
        <v>16368</v>
      </c>
      <c r="B16371" s="23">
        <v>3000</v>
      </c>
      <c r="C16371" s="23">
        <v>1</v>
      </c>
      <c r="D16371" s="23">
        <v>50</v>
      </c>
      <c r="E16371" s="23">
        <v>50</v>
      </c>
      <c r="F16371" s="23">
        <v>30</v>
      </c>
      <c r="G16371" s="23">
        <v>0</v>
      </c>
      <c r="H16371" s="25">
        <v>41.232307429999999</v>
      </c>
    </row>
    <row r="16372" spans="1:8">
      <c r="A16372" s="23">
        <v>16369</v>
      </c>
      <c r="B16372" s="23">
        <v>3000</v>
      </c>
      <c r="C16372" s="23">
        <v>1</v>
      </c>
      <c r="D16372" s="23">
        <v>50</v>
      </c>
      <c r="E16372" s="23">
        <v>50</v>
      </c>
      <c r="F16372" s="23">
        <v>30</v>
      </c>
      <c r="G16372" s="23">
        <v>5</v>
      </c>
      <c r="H16372" s="25">
        <v>37.872375490000003</v>
      </c>
    </row>
    <row r="16373" spans="1:8">
      <c r="A16373" s="23">
        <v>16370</v>
      </c>
      <c r="B16373" s="23">
        <v>3000</v>
      </c>
      <c r="C16373" s="23">
        <v>1</v>
      </c>
      <c r="D16373" s="23">
        <v>50</v>
      </c>
      <c r="E16373" s="23">
        <v>50</v>
      </c>
      <c r="F16373" s="23">
        <v>30</v>
      </c>
      <c r="G16373" s="23">
        <v>10</v>
      </c>
      <c r="H16373" s="25">
        <v>36.162979129999997</v>
      </c>
    </row>
    <row r="16374" spans="1:8">
      <c r="A16374" s="23">
        <v>16371</v>
      </c>
      <c r="B16374" s="23">
        <v>3000</v>
      </c>
      <c r="C16374" s="23">
        <v>1</v>
      </c>
      <c r="D16374" s="23">
        <v>50</v>
      </c>
      <c r="E16374" s="23">
        <v>50</v>
      </c>
      <c r="F16374" s="23">
        <v>30</v>
      </c>
      <c r="G16374" s="23">
        <v>40</v>
      </c>
      <c r="H16374" s="25">
        <v>32.03023529</v>
      </c>
    </row>
    <row r="16375" spans="1:8">
      <c r="A16375" s="23">
        <v>16372</v>
      </c>
      <c r="B16375" s="23">
        <v>3000</v>
      </c>
      <c r="C16375" s="23">
        <v>1</v>
      </c>
      <c r="D16375" s="23">
        <v>50</v>
      </c>
      <c r="E16375" s="23">
        <v>50</v>
      </c>
      <c r="F16375" s="23">
        <v>30</v>
      </c>
      <c r="G16375" s="23">
        <v>70</v>
      </c>
      <c r="H16375" s="25">
        <v>29.414161679999999</v>
      </c>
    </row>
    <row r="16376" spans="1:8">
      <c r="A16376" s="23">
        <v>16373</v>
      </c>
      <c r="B16376" s="23">
        <v>3000</v>
      </c>
      <c r="C16376" s="23">
        <v>1</v>
      </c>
      <c r="D16376" s="23">
        <v>50</v>
      </c>
      <c r="E16376" s="23">
        <v>50</v>
      </c>
      <c r="F16376" s="23">
        <v>30</v>
      </c>
      <c r="G16376" s="23">
        <v>100</v>
      </c>
      <c r="H16376" s="25">
        <v>27.276172639999999</v>
      </c>
    </row>
    <row r="16377" spans="1:8">
      <c r="A16377" s="23">
        <v>16374</v>
      </c>
      <c r="B16377" s="23">
        <v>3000</v>
      </c>
      <c r="C16377" s="23">
        <v>1</v>
      </c>
      <c r="D16377" s="23">
        <v>50</v>
      </c>
      <c r="E16377" s="23">
        <v>50</v>
      </c>
      <c r="F16377" s="23">
        <v>60</v>
      </c>
      <c r="G16377" s="23">
        <v>0</v>
      </c>
      <c r="H16377" s="25">
        <v>32.373428349999998</v>
      </c>
    </row>
    <row r="16378" spans="1:8">
      <c r="A16378" s="23">
        <v>16375</v>
      </c>
      <c r="B16378" s="23">
        <v>3000</v>
      </c>
      <c r="C16378" s="23">
        <v>1</v>
      </c>
      <c r="D16378" s="23">
        <v>50</v>
      </c>
      <c r="E16378" s="23">
        <v>50</v>
      </c>
      <c r="F16378" s="23">
        <v>60</v>
      </c>
      <c r="G16378" s="23">
        <v>5</v>
      </c>
      <c r="H16378" s="25">
        <v>29.04335403</v>
      </c>
    </row>
    <row r="16379" spans="1:8">
      <c r="A16379" s="23">
        <v>16376</v>
      </c>
      <c r="B16379" s="23">
        <v>3000</v>
      </c>
      <c r="C16379" s="23">
        <v>1</v>
      </c>
      <c r="D16379" s="23">
        <v>50</v>
      </c>
      <c r="E16379" s="23">
        <v>50</v>
      </c>
      <c r="F16379" s="23">
        <v>60</v>
      </c>
      <c r="G16379" s="23">
        <v>10</v>
      </c>
      <c r="H16379" s="25">
        <v>27.706686019999999</v>
      </c>
    </row>
    <row r="16380" spans="1:8">
      <c r="A16380" s="23">
        <v>16377</v>
      </c>
      <c r="B16380" s="23">
        <v>3000</v>
      </c>
      <c r="C16380" s="23">
        <v>1</v>
      </c>
      <c r="D16380" s="23">
        <v>50</v>
      </c>
      <c r="E16380" s="23">
        <v>50</v>
      </c>
      <c r="F16380" s="23">
        <v>60</v>
      </c>
      <c r="G16380" s="23">
        <v>40</v>
      </c>
      <c r="H16380" s="25">
        <v>24.517730709999999</v>
      </c>
    </row>
    <row r="16381" spans="1:8">
      <c r="A16381" s="23">
        <v>16378</v>
      </c>
      <c r="B16381" s="23">
        <v>3000</v>
      </c>
      <c r="C16381" s="23">
        <v>1</v>
      </c>
      <c r="D16381" s="23">
        <v>50</v>
      </c>
      <c r="E16381" s="23">
        <v>50</v>
      </c>
      <c r="F16381" s="23">
        <v>60</v>
      </c>
      <c r="G16381" s="23">
        <v>70</v>
      </c>
      <c r="H16381" s="25">
        <v>22.53366089</v>
      </c>
    </row>
    <row r="16382" spans="1:8">
      <c r="A16382" s="23">
        <v>16379</v>
      </c>
      <c r="B16382" s="23">
        <v>3000</v>
      </c>
      <c r="C16382" s="23">
        <v>1</v>
      </c>
      <c r="D16382" s="23">
        <v>50</v>
      </c>
      <c r="E16382" s="23">
        <v>50</v>
      </c>
      <c r="F16382" s="23">
        <v>60</v>
      </c>
      <c r="G16382" s="23">
        <v>100</v>
      </c>
      <c r="H16382" s="25">
        <v>20.873983379999999</v>
      </c>
    </row>
    <row r="16383" spans="1:8">
      <c r="A16383" s="23">
        <v>16380</v>
      </c>
      <c r="B16383" s="23">
        <v>3000</v>
      </c>
      <c r="C16383" s="23">
        <v>1</v>
      </c>
      <c r="D16383" s="23">
        <v>100</v>
      </c>
      <c r="E16383" s="23">
        <v>1</v>
      </c>
      <c r="F16383" s="23">
        <v>0</v>
      </c>
      <c r="G16383" s="23">
        <v>0</v>
      </c>
      <c r="H16383" s="25">
        <v>11.75567055</v>
      </c>
    </row>
    <row r="16384" spans="1:8">
      <c r="A16384" s="23">
        <v>16381</v>
      </c>
      <c r="B16384" s="23">
        <v>3000</v>
      </c>
      <c r="C16384" s="23">
        <v>1</v>
      </c>
      <c r="D16384" s="23">
        <v>100</v>
      </c>
      <c r="E16384" s="23">
        <v>1</v>
      </c>
      <c r="F16384" s="23">
        <v>0</v>
      </c>
      <c r="G16384" s="23">
        <v>5</v>
      </c>
      <c r="H16384" s="25">
        <v>11.49548721</v>
      </c>
    </row>
    <row r="16385" spans="1:8">
      <c r="A16385" s="23">
        <v>16382</v>
      </c>
      <c r="B16385" s="23">
        <v>3000</v>
      </c>
      <c r="C16385" s="23">
        <v>1</v>
      </c>
      <c r="D16385" s="23">
        <v>100</v>
      </c>
      <c r="E16385" s="23">
        <v>1</v>
      </c>
      <c r="F16385" s="23">
        <v>0</v>
      </c>
      <c r="G16385" s="23">
        <v>10</v>
      </c>
      <c r="H16385" s="25">
        <v>11.406990049999999</v>
      </c>
    </row>
    <row r="16386" spans="1:8">
      <c r="A16386" s="23">
        <v>16383</v>
      </c>
      <c r="B16386" s="23">
        <v>3000</v>
      </c>
      <c r="C16386" s="23">
        <v>1</v>
      </c>
      <c r="D16386" s="23">
        <v>100</v>
      </c>
      <c r="E16386" s="23">
        <v>1</v>
      </c>
      <c r="F16386" s="23">
        <v>0</v>
      </c>
      <c r="G16386" s="23">
        <v>40</v>
      </c>
      <c r="H16386" s="25">
        <v>11.17872715</v>
      </c>
    </row>
    <row r="16387" spans="1:8">
      <c r="A16387" s="23">
        <v>16384</v>
      </c>
      <c r="B16387" s="23">
        <v>3000</v>
      </c>
      <c r="C16387" s="23">
        <v>1</v>
      </c>
      <c r="D16387" s="23">
        <v>100</v>
      </c>
      <c r="E16387" s="23">
        <v>1</v>
      </c>
      <c r="F16387" s="23">
        <v>0</v>
      </c>
      <c r="G16387" s="23">
        <v>70</v>
      </c>
      <c r="H16387" s="25">
        <v>11.02453423</v>
      </c>
    </row>
    <row r="16388" spans="1:8">
      <c r="A16388" s="23">
        <v>16385</v>
      </c>
      <c r="B16388" s="23">
        <v>3000</v>
      </c>
      <c r="C16388" s="23">
        <v>1</v>
      </c>
      <c r="D16388" s="23">
        <v>100</v>
      </c>
      <c r="E16388" s="23">
        <v>1</v>
      </c>
      <c r="F16388" s="23">
        <v>0</v>
      </c>
      <c r="G16388" s="23">
        <v>100</v>
      </c>
      <c r="H16388" s="25">
        <v>10.886475559999999</v>
      </c>
    </row>
    <row r="16389" spans="1:8">
      <c r="A16389" s="23">
        <v>16386</v>
      </c>
      <c r="B16389" s="23">
        <v>3000</v>
      </c>
      <c r="C16389" s="23">
        <v>1</v>
      </c>
      <c r="D16389" s="23">
        <v>100</v>
      </c>
      <c r="E16389" s="23">
        <v>1</v>
      </c>
      <c r="F16389" s="23">
        <v>30</v>
      </c>
      <c r="G16389" s="23">
        <v>0</v>
      </c>
      <c r="H16389" s="25">
        <v>11.67715645</v>
      </c>
    </row>
    <row r="16390" spans="1:8">
      <c r="A16390" s="23">
        <v>16387</v>
      </c>
      <c r="B16390" s="23">
        <v>3000</v>
      </c>
      <c r="C16390" s="23">
        <v>1</v>
      </c>
      <c r="D16390" s="23">
        <v>100</v>
      </c>
      <c r="E16390" s="23">
        <v>1</v>
      </c>
      <c r="F16390" s="23">
        <v>30</v>
      </c>
      <c r="G16390" s="23">
        <v>5</v>
      </c>
      <c r="H16390" s="25">
        <v>11.39106655</v>
      </c>
    </row>
    <row r="16391" spans="1:8">
      <c r="A16391" s="23">
        <v>16388</v>
      </c>
      <c r="B16391" s="23">
        <v>3000</v>
      </c>
      <c r="C16391" s="23">
        <v>1</v>
      </c>
      <c r="D16391" s="23">
        <v>100</v>
      </c>
      <c r="E16391" s="23">
        <v>1</v>
      </c>
      <c r="F16391" s="23">
        <v>30</v>
      </c>
      <c r="G16391" s="23">
        <v>10</v>
      </c>
      <c r="H16391" s="25">
        <v>11.2692833</v>
      </c>
    </row>
    <row r="16392" spans="1:8">
      <c r="A16392" s="23">
        <v>16389</v>
      </c>
      <c r="B16392" s="23">
        <v>3000</v>
      </c>
      <c r="C16392" s="23">
        <v>1</v>
      </c>
      <c r="D16392" s="23">
        <v>100</v>
      </c>
      <c r="E16392" s="23">
        <v>1</v>
      </c>
      <c r="F16392" s="23">
        <v>30</v>
      </c>
      <c r="G16392" s="23">
        <v>40</v>
      </c>
      <c r="H16392" s="25">
        <v>11.0296135</v>
      </c>
    </row>
    <row r="16393" spans="1:8">
      <c r="A16393" s="23">
        <v>16390</v>
      </c>
      <c r="B16393" s="23">
        <v>3000</v>
      </c>
      <c r="C16393" s="23">
        <v>1</v>
      </c>
      <c r="D16393" s="23">
        <v>100</v>
      </c>
      <c r="E16393" s="23">
        <v>1</v>
      </c>
      <c r="F16393" s="23">
        <v>30</v>
      </c>
      <c r="G16393" s="23">
        <v>70</v>
      </c>
      <c r="H16393" s="25">
        <v>10.868597980000001</v>
      </c>
    </row>
    <row r="16394" spans="1:8">
      <c r="A16394" s="23">
        <v>16391</v>
      </c>
      <c r="B16394" s="23">
        <v>3000</v>
      </c>
      <c r="C16394" s="23">
        <v>1</v>
      </c>
      <c r="D16394" s="23">
        <v>100</v>
      </c>
      <c r="E16394" s="23">
        <v>1</v>
      </c>
      <c r="F16394" s="23">
        <v>30</v>
      </c>
      <c r="G16394" s="23">
        <v>100</v>
      </c>
      <c r="H16394" s="25">
        <v>10.723506929999999</v>
      </c>
    </row>
    <row r="16395" spans="1:8">
      <c r="A16395" s="23">
        <v>16392</v>
      </c>
      <c r="B16395" s="23">
        <v>3000</v>
      </c>
      <c r="C16395" s="23">
        <v>1</v>
      </c>
      <c r="D16395" s="23">
        <v>100</v>
      </c>
      <c r="E16395" s="23">
        <v>1</v>
      </c>
      <c r="F16395" s="23">
        <v>60</v>
      </c>
      <c r="G16395" s="23">
        <v>0</v>
      </c>
      <c r="H16395" s="25">
        <v>11.295351030000001</v>
      </c>
    </row>
    <row r="16396" spans="1:8">
      <c r="A16396" s="23">
        <v>16393</v>
      </c>
      <c r="B16396" s="23">
        <v>3000</v>
      </c>
      <c r="C16396" s="23">
        <v>1</v>
      </c>
      <c r="D16396" s="23">
        <v>100</v>
      </c>
      <c r="E16396" s="23">
        <v>1</v>
      </c>
      <c r="F16396" s="23">
        <v>60</v>
      </c>
      <c r="G16396" s="23">
        <v>5</v>
      </c>
      <c r="H16396" s="25">
        <v>10.799469950000001</v>
      </c>
    </row>
    <row r="16397" spans="1:8">
      <c r="A16397" s="23">
        <v>16394</v>
      </c>
      <c r="B16397" s="23">
        <v>3000</v>
      </c>
      <c r="C16397" s="23">
        <v>1</v>
      </c>
      <c r="D16397" s="23">
        <v>100</v>
      </c>
      <c r="E16397" s="23">
        <v>1</v>
      </c>
      <c r="F16397" s="23">
        <v>60</v>
      </c>
      <c r="G16397" s="23">
        <v>10</v>
      </c>
      <c r="H16397" s="25">
        <v>10.648469929999999</v>
      </c>
    </row>
    <row r="16398" spans="1:8">
      <c r="A16398" s="23">
        <v>16395</v>
      </c>
      <c r="B16398" s="23">
        <v>3000</v>
      </c>
      <c r="C16398" s="23">
        <v>1</v>
      </c>
      <c r="D16398" s="23">
        <v>100</v>
      </c>
      <c r="E16398" s="23">
        <v>1</v>
      </c>
      <c r="F16398" s="23">
        <v>60</v>
      </c>
      <c r="G16398" s="23">
        <v>40</v>
      </c>
      <c r="H16398" s="25">
        <v>10.333563809999999</v>
      </c>
    </row>
    <row r="16399" spans="1:8">
      <c r="A16399" s="23">
        <v>16396</v>
      </c>
      <c r="B16399" s="23">
        <v>3000</v>
      </c>
      <c r="C16399" s="23">
        <v>1</v>
      </c>
      <c r="D16399" s="23">
        <v>100</v>
      </c>
      <c r="E16399" s="23">
        <v>1</v>
      </c>
      <c r="F16399" s="23">
        <v>60</v>
      </c>
      <c r="G16399" s="23">
        <v>70</v>
      </c>
      <c r="H16399" s="25">
        <v>10.12449837</v>
      </c>
    </row>
    <row r="16400" spans="1:8">
      <c r="A16400" s="23">
        <v>16397</v>
      </c>
      <c r="B16400" s="23">
        <v>3000</v>
      </c>
      <c r="C16400" s="23">
        <v>1</v>
      </c>
      <c r="D16400" s="23">
        <v>100</v>
      </c>
      <c r="E16400" s="23">
        <v>1</v>
      </c>
      <c r="F16400" s="23">
        <v>60</v>
      </c>
      <c r="G16400" s="23">
        <v>100</v>
      </c>
      <c r="H16400" s="25">
        <v>9.9250926970000002</v>
      </c>
    </row>
    <row r="16401" spans="1:8">
      <c r="A16401" s="23">
        <v>16398</v>
      </c>
      <c r="B16401" s="23">
        <v>3000</v>
      </c>
      <c r="C16401" s="23">
        <v>1</v>
      </c>
      <c r="D16401" s="23">
        <v>100</v>
      </c>
      <c r="E16401" s="23">
        <v>5</v>
      </c>
      <c r="F16401" s="23">
        <v>0</v>
      </c>
      <c r="G16401" s="23">
        <v>0</v>
      </c>
      <c r="H16401" s="25">
        <v>33.974437709999997</v>
      </c>
    </row>
    <row r="16402" spans="1:8">
      <c r="A16402" s="23">
        <v>16399</v>
      </c>
      <c r="B16402" s="23">
        <v>3000</v>
      </c>
      <c r="C16402" s="23">
        <v>1</v>
      </c>
      <c r="D16402" s="23">
        <v>100</v>
      </c>
      <c r="E16402" s="23">
        <v>5</v>
      </c>
      <c r="F16402" s="23">
        <v>0</v>
      </c>
      <c r="G16402" s="23">
        <v>5</v>
      </c>
      <c r="H16402" s="25">
        <v>31.948574069999999</v>
      </c>
    </row>
    <row r="16403" spans="1:8">
      <c r="A16403" s="23">
        <v>16400</v>
      </c>
      <c r="B16403" s="23">
        <v>3000</v>
      </c>
      <c r="C16403" s="23">
        <v>1</v>
      </c>
      <c r="D16403" s="23">
        <v>100</v>
      </c>
      <c r="E16403" s="23">
        <v>5</v>
      </c>
      <c r="F16403" s="23">
        <v>0</v>
      </c>
      <c r="G16403" s="23">
        <v>10</v>
      </c>
      <c r="H16403" s="25">
        <v>30.843322749999999</v>
      </c>
    </row>
    <row r="16404" spans="1:8">
      <c r="A16404" s="23">
        <v>16401</v>
      </c>
      <c r="B16404" s="23">
        <v>3000</v>
      </c>
      <c r="C16404" s="23">
        <v>1</v>
      </c>
      <c r="D16404" s="23">
        <v>100</v>
      </c>
      <c r="E16404" s="23">
        <v>5</v>
      </c>
      <c r="F16404" s="23">
        <v>0</v>
      </c>
      <c r="G16404" s="23">
        <v>40</v>
      </c>
      <c r="H16404" s="25">
        <v>28.119850159999999</v>
      </c>
    </row>
    <row r="16405" spans="1:8">
      <c r="A16405" s="23">
        <v>16402</v>
      </c>
      <c r="B16405" s="23">
        <v>3000</v>
      </c>
      <c r="C16405" s="23">
        <v>1</v>
      </c>
      <c r="D16405" s="23">
        <v>100</v>
      </c>
      <c r="E16405" s="23">
        <v>5</v>
      </c>
      <c r="F16405" s="23">
        <v>0</v>
      </c>
      <c r="G16405" s="23">
        <v>70</v>
      </c>
      <c r="H16405" s="25">
        <v>26.3860569</v>
      </c>
    </row>
    <row r="16406" spans="1:8">
      <c r="A16406" s="23">
        <v>16403</v>
      </c>
      <c r="B16406" s="23">
        <v>3000</v>
      </c>
      <c r="C16406" s="23">
        <v>1</v>
      </c>
      <c r="D16406" s="23">
        <v>100</v>
      </c>
      <c r="E16406" s="23">
        <v>5</v>
      </c>
      <c r="F16406" s="23">
        <v>0</v>
      </c>
      <c r="G16406" s="23">
        <v>100</v>
      </c>
      <c r="H16406" s="25">
        <v>24.87876129</v>
      </c>
    </row>
    <row r="16407" spans="1:8">
      <c r="A16407" s="23">
        <v>16404</v>
      </c>
      <c r="B16407" s="23">
        <v>3000</v>
      </c>
      <c r="C16407" s="23">
        <v>1</v>
      </c>
      <c r="D16407" s="23">
        <v>100</v>
      </c>
      <c r="E16407" s="23">
        <v>5</v>
      </c>
      <c r="F16407" s="23">
        <v>30</v>
      </c>
      <c r="G16407" s="23">
        <v>0</v>
      </c>
      <c r="H16407" s="25">
        <v>32.499904630000003</v>
      </c>
    </row>
    <row r="16408" spans="1:8">
      <c r="A16408" s="23">
        <v>16405</v>
      </c>
      <c r="B16408" s="23">
        <v>3000</v>
      </c>
      <c r="C16408" s="23">
        <v>1</v>
      </c>
      <c r="D16408" s="23">
        <v>100</v>
      </c>
      <c r="E16408" s="23">
        <v>5</v>
      </c>
      <c r="F16408" s="23">
        <v>30</v>
      </c>
      <c r="G16408" s="23">
        <v>5</v>
      </c>
      <c r="H16408" s="25">
        <v>30.442075729999999</v>
      </c>
    </row>
    <row r="16409" spans="1:8">
      <c r="A16409" s="23">
        <v>16406</v>
      </c>
      <c r="B16409" s="23">
        <v>3000</v>
      </c>
      <c r="C16409" s="23">
        <v>1</v>
      </c>
      <c r="D16409" s="23">
        <v>100</v>
      </c>
      <c r="E16409" s="23">
        <v>5</v>
      </c>
      <c r="F16409" s="23">
        <v>30</v>
      </c>
      <c r="G16409" s="23">
        <v>10</v>
      </c>
      <c r="H16409" s="25">
        <v>29.34915543</v>
      </c>
    </row>
    <row r="16410" spans="1:8">
      <c r="A16410" s="23">
        <v>16407</v>
      </c>
      <c r="B16410" s="23">
        <v>3000</v>
      </c>
      <c r="C16410" s="23">
        <v>1</v>
      </c>
      <c r="D16410" s="23">
        <v>100</v>
      </c>
      <c r="E16410" s="23">
        <v>5</v>
      </c>
      <c r="F16410" s="23">
        <v>30</v>
      </c>
      <c r="G16410" s="23">
        <v>40</v>
      </c>
      <c r="H16410" s="25">
        <v>26.690113069999999</v>
      </c>
    </row>
    <row r="16411" spans="1:8">
      <c r="A16411" s="23">
        <v>16408</v>
      </c>
      <c r="B16411" s="23">
        <v>3000</v>
      </c>
      <c r="C16411" s="23">
        <v>1</v>
      </c>
      <c r="D16411" s="23">
        <v>100</v>
      </c>
      <c r="E16411" s="23">
        <v>5</v>
      </c>
      <c r="F16411" s="23">
        <v>30</v>
      </c>
      <c r="G16411" s="23">
        <v>70</v>
      </c>
      <c r="H16411" s="25">
        <v>24.976541520000001</v>
      </c>
    </row>
    <row r="16412" spans="1:8">
      <c r="A16412" s="23">
        <v>16409</v>
      </c>
      <c r="B16412" s="23">
        <v>3000</v>
      </c>
      <c r="C16412" s="23">
        <v>1</v>
      </c>
      <c r="D16412" s="23">
        <v>100</v>
      </c>
      <c r="E16412" s="23">
        <v>5</v>
      </c>
      <c r="F16412" s="23">
        <v>30</v>
      </c>
      <c r="G16412" s="23">
        <v>100</v>
      </c>
      <c r="H16412" s="25">
        <v>23.538379670000001</v>
      </c>
    </row>
    <row r="16413" spans="1:8">
      <c r="A16413" s="23">
        <v>16410</v>
      </c>
      <c r="B16413" s="23">
        <v>3000</v>
      </c>
      <c r="C16413" s="23">
        <v>1</v>
      </c>
      <c r="D16413" s="23">
        <v>100</v>
      </c>
      <c r="E16413" s="23">
        <v>5</v>
      </c>
      <c r="F16413" s="23">
        <v>60</v>
      </c>
      <c r="G16413" s="23">
        <v>0</v>
      </c>
      <c r="H16413" s="25">
        <v>27.084692</v>
      </c>
    </row>
    <row r="16414" spans="1:8">
      <c r="A16414" s="23">
        <v>16411</v>
      </c>
      <c r="B16414" s="23">
        <v>3000</v>
      </c>
      <c r="C16414" s="23">
        <v>1</v>
      </c>
      <c r="D16414" s="23">
        <v>100</v>
      </c>
      <c r="E16414" s="23">
        <v>5</v>
      </c>
      <c r="F16414" s="23">
        <v>60</v>
      </c>
      <c r="G16414" s="23">
        <v>5</v>
      </c>
      <c r="H16414" s="25">
        <v>24.714008329999999</v>
      </c>
    </row>
    <row r="16415" spans="1:8">
      <c r="A16415" s="23">
        <v>16412</v>
      </c>
      <c r="B16415" s="23">
        <v>3000</v>
      </c>
      <c r="C16415" s="23">
        <v>1</v>
      </c>
      <c r="D16415" s="23">
        <v>100</v>
      </c>
      <c r="E16415" s="23">
        <v>5</v>
      </c>
      <c r="F16415" s="23">
        <v>60</v>
      </c>
      <c r="G16415" s="23">
        <v>10</v>
      </c>
      <c r="H16415" s="25">
        <v>23.75458145</v>
      </c>
    </row>
    <row r="16416" spans="1:8">
      <c r="A16416" s="23">
        <v>16413</v>
      </c>
      <c r="B16416" s="23">
        <v>3000</v>
      </c>
      <c r="C16416" s="23">
        <v>1</v>
      </c>
      <c r="D16416" s="23">
        <v>100</v>
      </c>
      <c r="E16416" s="23">
        <v>5</v>
      </c>
      <c r="F16416" s="23">
        <v>60</v>
      </c>
      <c r="G16416" s="23">
        <v>40</v>
      </c>
      <c r="H16416" s="25">
        <v>21.413742070000001</v>
      </c>
    </row>
    <row r="16417" spans="1:8">
      <c r="A16417" s="23">
        <v>16414</v>
      </c>
      <c r="B16417" s="23">
        <v>3000</v>
      </c>
      <c r="C16417" s="23">
        <v>1</v>
      </c>
      <c r="D16417" s="23">
        <v>100</v>
      </c>
      <c r="E16417" s="23">
        <v>5</v>
      </c>
      <c r="F16417" s="23">
        <v>60</v>
      </c>
      <c r="G16417" s="23">
        <v>70</v>
      </c>
      <c r="H16417" s="25">
        <v>19.977373119999999</v>
      </c>
    </row>
    <row r="16418" spans="1:8">
      <c r="A16418" s="23">
        <v>16415</v>
      </c>
      <c r="B16418" s="23">
        <v>3000</v>
      </c>
      <c r="C16418" s="23">
        <v>1</v>
      </c>
      <c r="D16418" s="23">
        <v>100</v>
      </c>
      <c r="E16418" s="23">
        <v>5</v>
      </c>
      <c r="F16418" s="23">
        <v>60</v>
      </c>
      <c r="G16418" s="23">
        <v>100</v>
      </c>
      <c r="H16418" s="25">
        <v>18.740551</v>
      </c>
    </row>
    <row r="16419" spans="1:8">
      <c r="A16419" s="23">
        <v>16416</v>
      </c>
      <c r="B16419" s="23">
        <v>3000</v>
      </c>
      <c r="C16419" s="23">
        <v>1</v>
      </c>
      <c r="D16419" s="23">
        <v>100</v>
      </c>
      <c r="E16419" s="23">
        <v>10</v>
      </c>
      <c r="F16419" s="23">
        <v>0</v>
      </c>
      <c r="G16419" s="23">
        <v>0</v>
      </c>
      <c r="H16419" s="25">
        <v>40.135055540000003</v>
      </c>
    </row>
    <row r="16420" spans="1:8">
      <c r="A16420" s="23">
        <v>16417</v>
      </c>
      <c r="B16420" s="23">
        <v>3000</v>
      </c>
      <c r="C16420" s="23">
        <v>1</v>
      </c>
      <c r="D16420" s="23">
        <v>100</v>
      </c>
      <c r="E16420" s="23">
        <v>10</v>
      </c>
      <c r="F16420" s="23">
        <v>0</v>
      </c>
      <c r="G16420" s="23">
        <v>5</v>
      </c>
      <c r="H16420" s="25">
        <v>37.256637570000002</v>
      </c>
    </row>
    <row r="16421" spans="1:8">
      <c r="A16421" s="23">
        <v>16418</v>
      </c>
      <c r="B16421" s="23">
        <v>3000</v>
      </c>
      <c r="C16421" s="23">
        <v>1</v>
      </c>
      <c r="D16421" s="23">
        <v>100</v>
      </c>
      <c r="E16421" s="23">
        <v>10</v>
      </c>
      <c r="F16421" s="23">
        <v>0</v>
      </c>
      <c r="G16421" s="23">
        <v>10</v>
      </c>
      <c r="H16421" s="25">
        <v>35.713516239999997</v>
      </c>
    </row>
    <row r="16422" spans="1:8">
      <c r="A16422" s="23">
        <v>16419</v>
      </c>
      <c r="B16422" s="23">
        <v>3000</v>
      </c>
      <c r="C16422" s="23">
        <v>1</v>
      </c>
      <c r="D16422" s="23">
        <v>100</v>
      </c>
      <c r="E16422" s="23">
        <v>10</v>
      </c>
      <c r="F16422" s="23">
        <v>0</v>
      </c>
      <c r="G16422" s="23">
        <v>40</v>
      </c>
      <c r="H16422" s="25">
        <v>31.954782489999999</v>
      </c>
    </row>
    <row r="16423" spans="1:8">
      <c r="A16423" s="23">
        <v>16420</v>
      </c>
      <c r="B16423" s="23">
        <v>3000</v>
      </c>
      <c r="C16423" s="23">
        <v>1</v>
      </c>
      <c r="D16423" s="23">
        <v>100</v>
      </c>
      <c r="E16423" s="23">
        <v>10</v>
      </c>
      <c r="F16423" s="23">
        <v>0</v>
      </c>
      <c r="G16423" s="23">
        <v>70</v>
      </c>
      <c r="H16423" s="25">
        <v>29.589889530000001</v>
      </c>
    </row>
    <row r="16424" spans="1:8">
      <c r="A16424" s="23">
        <v>16421</v>
      </c>
      <c r="B16424" s="23">
        <v>3000</v>
      </c>
      <c r="C16424" s="23">
        <v>1</v>
      </c>
      <c r="D16424" s="23">
        <v>100</v>
      </c>
      <c r="E16424" s="23">
        <v>10</v>
      </c>
      <c r="F16424" s="23">
        <v>0</v>
      </c>
      <c r="G16424" s="23">
        <v>100</v>
      </c>
      <c r="H16424" s="25">
        <v>27.64209747</v>
      </c>
    </row>
    <row r="16425" spans="1:8">
      <c r="A16425" s="23">
        <v>16422</v>
      </c>
      <c r="B16425" s="23">
        <v>3000</v>
      </c>
      <c r="C16425" s="23">
        <v>1</v>
      </c>
      <c r="D16425" s="23">
        <v>100</v>
      </c>
      <c r="E16425" s="23">
        <v>10</v>
      </c>
      <c r="F16425" s="23">
        <v>30</v>
      </c>
      <c r="G16425" s="23">
        <v>0</v>
      </c>
      <c r="H16425" s="25">
        <v>37.920608520000002</v>
      </c>
    </row>
    <row r="16426" spans="1:8">
      <c r="A16426" s="23">
        <v>16423</v>
      </c>
      <c r="B16426" s="23">
        <v>3000</v>
      </c>
      <c r="C16426" s="23">
        <v>1</v>
      </c>
      <c r="D16426" s="23">
        <v>100</v>
      </c>
      <c r="E16426" s="23">
        <v>10</v>
      </c>
      <c r="F16426" s="23">
        <v>30</v>
      </c>
      <c r="G16426" s="23">
        <v>5</v>
      </c>
      <c r="H16426" s="25">
        <v>35.077003480000002</v>
      </c>
    </row>
    <row r="16427" spans="1:8">
      <c r="A16427" s="23">
        <v>16424</v>
      </c>
      <c r="B16427" s="23">
        <v>3000</v>
      </c>
      <c r="C16427" s="23">
        <v>1</v>
      </c>
      <c r="D16427" s="23">
        <v>100</v>
      </c>
      <c r="E16427" s="23">
        <v>10</v>
      </c>
      <c r="F16427" s="23">
        <v>30</v>
      </c>
      <c r="G16427" s="23">
        <v>10</v>
      </c>
      <c r="H16427" s="25">
        <v>33.640754700000002</v>
      </c>
    </row>
    <row r="16428" spans="1:8">
      <c r="A16428" s="23">
        <v>16425</v>
      </c>
      <c r="B16428" s="23">
        <v>3000</v>
      </c>
      <c r="C16428" s="23">
        <v>1</v>
      </c>
      <c r="D16428" s="23">
        <v>100</v>
      </c>
      <c r="E16428" s="23">
        <v>10</v>
      </c>
      <c r="F16428" s="23">
        <v>30</v>
      </c>
      <c r="G16428" s="23">
        <v>40</v>
      </c>
      <c r="H16428" s="25">
        <v>30.012783049999999</v>
      </c>
    </row>
    <row r="16429" spans="1:8">
      <c r="A16429" s="23">
        <v>16426</v>
      </c>
      <c r="B16429" s="23">
        <v>3000</v>
      </c>
      <c r="C16429" s="23">
        <v>1</v>
      </c>
      <c r="D16429" s="23">
        <v>100</v>
      </c>
      <c r="E16429" s="23">
        <v>10</v>
      </c>
      <c r="F16429" s="23">
        <v>30</v>
      </c>
      <c r="G16429" s="23">
        <v>70</v>
      </c>
      <c r="H16429" s="25">
        <v>27.789472580000002</v>
      </c>
    </row>
    <row r="16430" spans="1:8">
      <c r="A16430" s="23">
        <v>16427</v>
      </c>
      <c r="B16430" s="23">
        <v>3000</v>
      </c>
      <c r="C16430" s="23">
        <v>1</v>
      </c>
      <c r="D16430" s="23">
        <v>100</v>
      </c>
      <c r="E16430" s="23">
        <v>10</v>
      </c>
      <c r="F16430" s="23">
        <v>30</v>
      </c>
      <c r="G16430" s="23">
        <v>100</v>
      </c>
      <c r="H16430" s="25">
        <v>25.91620636</v>
      </c>
    </row>
    <row r="16431" spans="1:8">
      <c r="A16431" s="23">
        <v>16428</v>
      </c>
      <c r="B16431" s="23">
        <v>3000</v>
      </c>
      <c r="C16431" s="23">
        <v>1</v>
      </c>
      <c r="D16431" s="23">
        <v>100</v>
      </c>
      <c r="E16431" s="23">
        <v>10</v>
      </c>
      <c r="F16431" s="23">
        <v>60</v>
      </c>
      <c r="G16431" s="23">
        <v>0</v>
      </c>
      <c r="H16431" s="25">
        <v>30.38921547</v>
      </c>
    </row>
    <row r="16432" spans="1:8">
      <c r="A16432" s="23">
        <v>16429</v>
      </c>
      <c r="B16432" s="23">
        <v>3000</v>
      </c>
      <c r="C16432" s="23">
        <v>1</v>
      </c>
      <c r="D16432" s="23">
        <v>100</v>
      </c>
      <c r="E16432" s="23">
        <v>10</v>
      </c>
      <c r="F16432" s="23">
        <v>60</v>
      </c>
      <c r="G16432" s="23">
        <v>5</v>
      </c>
      <c r="H16432" s="25">
        <v>27.470062259999999</v>
      </c>
    </row>
    <row r="16433" spans="1:8">
      <c r="A16433" s="23">
        <v>16430</v>
      </c>
      <c r="B16433" s="23">
        <v>3000</v>
      </c>
      <c r="C16433" s="23">
        <v>1</v>
      </c>
      <c r="D16433" s="23">
        <v>100</v>
      </c>
      <c r="E16433" s="23">
        <v>10</v>
      </c>
      <c r="F16433" s="23">
        <v>60</v>
      </c>
      <c r="G16433" s="23">
        <v>10</v>
      </c>
      <c r="H16433" s="25">
        <v>26.271770480000001</v>
      </c>
    </row>
    <row r="16434" spans="1:8">
      <c r="A16434" s="23">
        <v>16431</v>
      </c>
      <c r="B16434" s="23">
        <v>3000</v>
      </c>
      <c r="C16434" s="23">
        <v>1</v>
      </c>
      <c r="D16434" s="23">
        <v>100</v>
      </c>
      <c r="E16434" s="23">
        <v>10</v>
      </c>
      <c r="F16434" s="23">
        <v>60</v>
      </c>
      <c r="G16434" s="23">
        <v>40</v>
      </c>
      <c r="H16434" s="25">
        <v>23.344335560000001</v>
      </c>
    </row>
    <row r="16435" spans="1:8">
      <c r="A16435" s="23">
        <v>16432</v>
      </c>
      <c r="B16435" s="23">
        <v>3000</v>
      </c>
      <c r="C16435" s="23">
        <v>1</v>
      </c>
      <c r="D16435" s="23">
        <v>100</v>
      </c>
      <c r="E16435" s="23">
        <v>10</v>
      </c>
      <c r="F16435" s="23">
        <v>60</v>
      </c>
      <c r="G16435" s="23">
        <v>70</v>
      </c>
      <c r="H16435" s="25">
        <v>21.588993070000001</v>
      </c>
    </row>
    <row r="16436" spans="1:8">
      <c r="A16436" s="23">
        <v>16433</v>
      </c>
      <c r="B16436" s="23">
        <v>3000</v>
      </c>
      <c r="C16436" s="23">
        <v>1</v>
      </c>
      <c r="D16436" s="23">
        <v>100</v>
      </c>
      <c r="E16436" s="23">
        <v>10</v>
      </c>
      <c r="F16436" s="23">
        <v>60</v>
      </c>
      <c r="G16436" s="23">
        <v>100</v>
      </c>
      <c r="H16436" s="25">
        <v>20.156854630000002</v>
      </c>
    </row>
    <row r="16437" spans="1:8">
      <c r="A16437" s="23">
        <v>16434</v>
      </c>
      <c r="B16437" s="23">
        <v>3000</v>
      </c>
      <c r="C16437" s="23">
        <v>1</v>
      </c>
      <c r="D16437" s="23">
        <v>100</v>
      </c>
      <c r="E16437" s="23">
        <v>20</v>
      </c>
      <c r="F16437" s="23">
        <v>0</v>
      </c>
      <c r="G16437" s="23">
        <v>0</v>
      </c>
      <c r="H16437" s="25">
        <v>43.217452999999999</v>
      </c>
    </row>
    <row r="16438" spans="1:8">
      <c r="A16438" s="23">
        <v>16435</v>
      </c>
      <c r="B16438" s="23">
        <v>3000</v>
      </c>
      <c r="C16438" s="23">
        <v>1</v>
      </c>
      <c r="D16438" s="23">
        <v>100</v>
      </c>
      <c r="E16438" s="23">
        <v>20</v>
      </c>
      <c r="F16438" s="23">
        <v>0</v>
      </c>
      <c r="G16438" s="23">
        <v>5</v>
      </c>
      <c r="H16438" s="25">
        <v>39.942142490000002</v>
      </c>
    </row>
    <row r="16439" spans="1:8">
      <c r="A16439" s="23">
        <v>16436</v>
      </c>
      <c r="B16439" s="23">
        <v>3000</v>
      </c>
      <c r="C16439" s="23">
        <v>1</v>
      </c>
      <c r="D16439" s="23">
        <v>100</v>
      </c>
      <c r="E16439" s="23">
        <v>20</v>
      </c>
      <c r="F16439" s="23">
        <v>0</v>
      </c>
      <c r="G16439" s="23">
        <v>10</v>
      </c>
      <c r="H16439" s="25">
        <v>38.152046200000001</v>
      </c>
    </row>
    <row r="16440" spans="1:8">
      <c r="A16440" s="23">
        <v>16437</v>
      </c>
      <c r="B16440" s="23">
        <v>3000</v>
      </c>
      <c r="C16440" s="23">
        <v>1</v>
      </c>
      <c r="D16440" s="23">
        <v>100</v>
      </c>
      <c r="E16440" s="23">
        <v>20</v>
      </c>
      <c r="F16440" s="23">
        <v>0</v>
      </c>
      <c r="G16440" s="23">
        <v>40</v>
      </c>
      <c r="H16440" s="25">
        <v>33.83506775</v>
      </c>
    </row>
    <row r="16441" spans="1:8">
      <c r="A16441" s="23">
        <v>16438</v>
      </c>
      <c r="B16441" s="23">
        <v>3000</v>
      </c>
      <c r="C16441" s="23">
        <v>1</v>
      </c>
      <c r="D16441" s="23">
        <v>100</v>
      </c>
      <c r="E16441" s="23">
        <v>20</v>
      </c>
      <c r="F16441" s="23">
        <v>0</v>
      </c>
      <c r="G16441" s="23">
        <v>70</v>
      </c>
      <c r="H16441" s="25">
        <v>31.187698359999999</v>
      </c>
    </row>
    <row r="16442" spans="1:8">
      <c r="A16442" s="23">
        <v>16439</v>
      </c>
      <c r="B16442" s="23">
        <v>3000</v>
      </c>
      <c r="C16442" s="23">
        <v>1</v>
      </c>
      <c r="D16442" s="23">
        <v>100</v>
      </c>
      <c r="E16442" s="23">
        <v>20</v>
      </c>
      <c r="F16442" s="23">
        <v>0</v>
      </c>
      <c r="G16442" s="23">
        <v>100</v>
      </c>
      <c r="H16442" s="25">
        <v>28.938762669999999</v>
      </c>
    </row>
    <row r="16443" spans="1:8">
      <c r="A16443" s="23">
        <v>16440</v>
      </c>
      <c r="B16443" s="23">
        <v>3000</v>
      </c>
      <c r="C16443" s="23">
        <v>1</v>
      </c>
      <c r="D16443" s="23">
        <v>100</v>
      </c>
      <c r="E16443" s="23">
        <v>20</v>
      </c>
      <c r="F16443" s="23">
        <v>30</v>
      </c>
      <c r="G16443" s="23">
        <v>0</v>
      </c>
      <c r="H16443" s="25">
        <v>40.645416259999998</v>
      </c>
    </row>
    <row r="16444" spans="1:8">
      <c r="A16444" s="23">
        <v>16441</v>
      </c>
      <c r="B16444" s="23">
        <v>3000</v>
      </c>
      <c r="C16444" s="23">
        <v>1</v>
      </c>
      <c r="D16444" s="23">
        <v>100</v>
      </c>
      <c r="E16444" s="23">
        <v>20</v>
      </c>
      <c r="F16444" s="23">
        <v>30</v>
      </c>
      <c r="G16444" s="23">
        <v>5</v>
      </c>
      <c r="H16444" s="25">
        <v>37.368087770000002</v>
      </c>
    </row>
    <row r="16445" spans="1:8">
      <c r="A16445" s="23">
        <v>16442</v>
      </c>
      <c r="B16445" s="23">
        <v>3000</v>
      </c>
      <c r="C16445" s="23">
        <v>1</v>
      </c>
      <c r="D16445" s="23">
        <v>100</v>
      </c>
      <c r="E16445" s="23">
        <v>20</v>
      </c>
      <c r="F16445" s="23">
        <v>30</v>
      </c>
      <c r="G16445" s="23">
        <v>10</v>
      </c>
      <c r="H16445" s="25">
        <v>35.706222529999998</v>
      </c>
    </row>
    <row r="16446" spans="1:8">
      <c r="A16446" s="23">
        <v>16443</v>
      </c>
      <c r="B16446" s="23">
        <v>3000</v>
      </c>
      <c r="C16446" s="23">
        <v>1</v>
      </c>
      <c r="D16446" s="23">
        <v>100</v>
      </c>
      <c r="E16446" s="23">
        <v>20</v>
      </c>
      <c r="F16446" s="23">
        <v>30</v>
      </c>
      <c r="G16446" s="23">
        <v>40</v>
      </c>
      <c r="H16446" s="25">
        <v>31.68819809</v>
      </c>
    </row>
    <row r="16447" spans="1:8">
      <c r="A16447" s="23">
        <v>16444</v>
      </c>
      <c r="B16447" s="23">
        <v>3000</v>
      </c>
      <c r="C16447" s="23">
        <v>1</v>
      </c>
      <c r="D16447" s="23">
        <v>100</v>
      </c>
      <c r="E16447" s="23">
        <v>20</v>
      </c>
      <c r="F16447" s="23">
        <v>30</v>
      </c>
      <c r="G16447" s="23">
        <v>70</v>
      </c>
      <c r="H16447" s="25">
        <v>29.12156105</v>
      </c>
    </row>
    <row r="16448" spans="1:8">
      <c r="A16448" s="23">
        <v>16445</v>
      </c>
      <c r="B16448" s="23">
        <v>3000</v>
      </c>
      <c r="C16448" s="23">
        <v>1</v>
      </c>
      <c r="D16448" s="23">
        <v>100</v>
      </c>
      <c r="E16448" s="23">
        <v>20</v>
      </c>
      <c r="F16448" s="23">
        <v>30</v>
      </c>
      <c r="G16448" s="23">
        <v>100</v>
      </c>
      <c r="H16448" s="25">
        <v>27.033491139999999</v>
      </c>
    </row>
    <row r="16449" spans="1:8">
      <c r="A16449" s="23">
        <v>16446</v>
      </c>
      <c r="B16449" s="23">
        <v>3000</v>
      </c>
      <c r="C16449" s="23">
        <v>1</v>
      </c>
      <c r="D16449" s="23">
        <v>100</v>
      </c>
      <c r="E16449" s="23">
        <v>20</v>
      </c>
      <c r="F16449" s="23">
        <v>60</v>
      </c>
      <c r="G16449" s="23">
        <v>0</v>
      </c>
      <c r="H16449" s="25">
        <v>32.034805300000002</v>
      </c>
    </row>
    <row r="16450" spans="1:8">
      <c r="A16450" s="23">
        <v>16447</v>
      </c>
      <c r="B16450" s="23">
        <v>3000</v>
      </c>
      <c r="C16450" s="23">
        <v>1</v>
      </c>
      <c r="D16450" s="23">
        <v>100</v>
      </c>
      <c r="E16450" s="23">
        <v>20</v>
      </c>
      <c r="F16450" s="23">
        <v>60</v>
      </c>
      <c r="G16450" s="23">
        <v>5</v>
      </c>
      <c r="H16450" s="25">
        <v>28.758359909999999</v>
      </c>
    </row>
    <row r="16451" spans="1:8">
      <c r="A16451" s="23">
        <v>16448</v>
      </c>
      <c r="B16451" s="23">
        <v>3000</v>
      </c>
      <c r="C16451" s="23">
        <v>1</v>
      </c>
      <c r="D16451" s="23">
        <v>100</v>
      </c>
      <c r="E16451" s="23">
        <v>20</v>
      </c>
      <c r="F16451" s="23">
        <v>60</v>
      </c>
      <c r="G16451" s="23">
        <v>10</v>
      </c>
      <c r="H16451" s="25">
        <v>27.448278429999998</v>
      </c>
    </row>
    <row r="16452" spans="1:8">
      <c r="A16452" s="23">
        <v>16449</v>
      </c>
      <c r="B16452" s="23">
        <v>3000</v>
      </c>
      <c r="C16452" s="23">
        <v>1</v>
      </c>
      <c r="D16452" s="23">
        <v>100</v>
      </c>
      <c r="E16452" s="23">
        <v>20</v>
      </c>
      <c r="F16452" s="23">
        <v>60</v>
      </c>
      <c r="G16452" s="23">
        <v>40</v>
      </c>
      <c r="H16452" s="25">
        <v>24.325084690000001</v>
      </c>
    </row>
    <row r="16453" spans="1:8">
      <c r="A16453" s="23">
        <v>16450</v>
      </c>
      <c r="B16453" s="23">
        <v>3000</v>
      </c>
      <c r="C16453" s="23">
        <v>1</v>
      </c>
      <c r="D16453" s="23">
        <v>100</v>
      </c>
      <c r="E16453" s="23">
        <v>20</v>
      </c>
      <c r="F16453" s="23">
        <v>60</v>
      </c>
      <c r="G16453" s="23">
        <v>70</v>
      </c>
      <c r="H16453" s="25">
        <v>22.364179610000001</v>
      </c>
    </row>
    <row r="16454" spans="1:8">
      <c r="A16454" s="23">
        <v>16451</v>
      </c>
      <c r="B16454" s="23">
        <v>3000</v>
      </c>
      <c r="C16454" s="23">
        <v>1</v>
      </c>
      <c r="D16454" s="23">
        <v>100</v>
      </c>
      <c r="E16454" s="23">
        <v>20</v>
      </c>
      <c r="F16454" s="23">
        <v>60</v>
      </c>
      <c r="G16454" s="23">
        <v>100</v>
      </c>
      <c r="H16454" s="25">
        <v>20.733448030000002</v>
      </c>
    </row>
    <row r="16455" spans="1:8">
      <c r="A16455" s="23">
        <v>16452</v>
      </c>
      <c r="B16455" s="23">
        <v>3000</v>
      </c>
      <c r="C16455" s="23">
        <v>1</v>
      </c>
      <c r="D16455" s="23">
        <v>100</v>
      </c>
      <c r="E16455" s="23">
        <v>50</v>
      </c>
      <c r="F16455" s="23">
        <v>0</v>
      </c>
      <c r="G16455" s="23">
        <v>0</v>
      </c>
      <c r="H16455" s="25">
        <v>44.990676880000002</v>
      </c>
    </row>
    <row r="16456" spans="1:8">
      <c r="A16456" s="23">
        <v>16453</v>
      </c>
      <c r="B16456" s="23">
        <v>3000</v>
      </c>
      <c r="C16456" s="23">
        <v>1</v>
      </c>
      <c r="D16456" s="23">
        <v>100</v>
      </c>
      <c r="E16456" s="23">
        <v>50</v>
      </c>
      <c r="F16456" s="23">
        <v>0</v>
      </c>
      <c r="G16456" s="23">
        <v>5</v>
      </c>
      <c r="H16456" s="25">
        <v>41.435508730000002</v>
      </c>
    </row>
    <row r="16457" spans="1:8">
      <c r="A16457" s="23">
        <v>16454</v>
      </c>
      <c r="B16457" s="23">
        <v>3000</v>
      </c>
      <c r="C16457" s="23">
        <v>1</v>
      </c>
      <c r="D16457" s="23">
        <v>100</v>
      </c>
      <c r="E16457" s="23">
        <v>50</v>
      </c>
      <c r="F16457" s="23">
        <v>0</v>
      </c>
      <c r="G16457" s="23">
        <v>10</v>
      </c>
      <c r="H16457" s="25">
        <v>39.559959409999998</v>
      </c>
    </row>
    <row r="16458" spans="1:8">
      <c r="A16458" s="23">
        <v>16455</v>
      </c>
      <c r="B16458" s="23">
        <v>3000</v>
      </c>
      <c r="C16458" s="23">
        <v>1</v>
      </c>
      <c r="D16458" s="23">
        <v>100</v>
      </c>
      <c r="E16458" s="23">
        <v>50</v>
      </c>
      <c r="F16458" s="23">
        <v>0</v>
      </c>
      <c r="G16458" s="23">
        <v>40</v>
      </c>
      <c r="H16458" s="25">
        <v>34.90538025</v>
      </c>
    </row>
    <row r="16459" spans="1:8">
      <c r="A16459" s="23">
        <v>16456</v>
      </c>
      <c r="B16459" s="23">
        <v>3000</v>
      </c>
      <c r="C16459" s="23">
        <v>1</v>
      </c>
      <c r="D16459" s="23">
        <v>100</v>
      </c>
      <c r="E16459" s="23">
        <v>50</v>
      </c>
      <c r="F16459" s="23">
        <v>0</v>
      </c>
      <c r="G16459" s="23">
        <v>70</v>
      </c>
      <c r="H16459" s="25">
        <v>32.085777280000002</v>
      </c>
    </row>
    <row r="16460" spans="1:8">
      <c r="A16460" s="23">
        <v>16457</v>
      </c>
      <c r="B16460" s="23">
        <v>3000</v>
      </c>
      <c r="C16460" s="23">
        <v>1</v>
      </c>
      <c r="D16460" s="23">
        <v>100</v>
      </c>
      <c r="E16460" s="23">
        <v>50</v>
      </c>
      <c r="F16460" s="23">
        <v>0</v>
      </c>
      <c r="G16460" s="23">
        <v>100</v>
      </c>
      <c r="H16460" s="25">
        <v>29.707962040000002</v>
      </c>
    </row>
    <row r="16461" spans="1:8">
      <c r="A16461" s="23">
        <v>16458</v>
      </c>
      <c r="B16461" s="23">
        <v>3000</v>
      </c>
      <c r="C16461" s="23">
        <v>1</v>
      </c>
      <c r="D16461" s="23">
        <v>100</v>
      </c>
      <c r="E16461" s="23">
        <v>50</v>
      </c>
      <c r="F16461" s="23">
        <v>30</v>
      </c>
      <c r="G16461" s="23">
        <v>0</v>
      </c>
      <c r="H16461" s="25">
        <v>42.173892979999998</v>
      </c>
    </row>
    <row r="16462" spans="1:8">
      <c r="A16462" s="23">
        <v>16459</v>
      </c>
      <c r="B16462" s="23">
        <v>3000</v>
      </c>
      <c r="C16462" s="23">
        <v>1</v>
      </c>
      <c r="D16462" s="23">
        <v>100</v>
      </c>
      <c r="E16462" s="23">
        <v>50</v>
      </c>
      <c r="F16462" s="23">
        <v>30</v>
      </c>
      <c r="G16462" s="23">
        <v>5</v>
      </c>
      <c r="H16462" s="25">
        <v>38.69306564</v>
      </c>
    </row>
    <row r="16463" spans="1:8">
      <c r="A16463" s="23">
        <v>16460</v>
      </c>
      <c r="B16463" s="23">
        <v>3000</v>
      </c>
      <c r="C16463" s="23">
        <v>1</v>
      </c>
      <c r="D16463" s="23">
        <v>100</v>
      </c>
      <c r="E16463" s="23">
        <v>50</v>
      </c>
      <c r="F16463" s="23">
        <v>30</v>
      </c>
      <c r="G16463" s="23">
        <v>10</v>
      </c>
      <c r="H16463" s="25">
        <v>36.911628720000003</v>
      </c>
    </row>
    <row r="16464" spans="1:8">
      <c r="A16464" s="23">
        <v>16461</v>
      </c>
      <c r="B16464" s="23">
        <v>3000</v>
      </c>
      <c r="C16464" s="23">
        <v>1</v>
      </c>
      <c r="D16464" s="23">
        <v>100</v>
      </c>
      <c r="E16464" s="23">
        <v>50</v>
      </c>
      <c r="F16464" s="23">
        <v>30</v>
      </c>
      <c r="G16464" s="23">
        <v>40</v>
      </c>
      <c r="H16464" s="25">
        <v>32.602680210000003</v>
      </c>
    </row>
    <row r="16465" spans="1:8">
      <c r="A16465" s="23">
        <v>16462</v>
      </c>
      <c r="B16465" s="23">
        <v>3000</v>
      </c>
      <c r="C16465" s="23">
        <v>1</v>
      </c>
      <c r="D16465" s="23">
        <v>100</v>
      </c>
      <c r="E16465" s="23">
        <v>50</v>
      </c>
      <c r="F16465" s="23">
        <v>30</v>
      </c>
      <c r="G16465" s="23">
        <v>70</v>
      </c>
      <c r="H16465" s="25">
        <v>29.90864754</v>
      </c>
    </row>
    <row r="16466" spans="1:8">
      <c r="A16466" s="23">
        <v>16463</v>
      </c>
      <c r="B16466" s="23">
        <v>3000</v>
      </c>
      <c r="C16466" s="23">
        <v>1</v>
      </c>
      <c r="D16466" s="23">
        <v>100</v>
      </c>
      <c r="E16466" s="23">
        <v>50</v>
      </c>
      <c r="F16466" s="23">
        <v>30</v>
      </c>
      <c r="G16466" s="23">
        <v>100</v>
      </c>
      <c r="H16466" s="25">
        <v>27.690071110000002</v>
      </c>
    </row>
    <row r="16467" spans="1:8">
      <c r="A16467" s="23">
        <v>16464</v>
      </c>
      <c r="B16467" s="23">
        <v>3000</v>
      </c>
      <c r="C16467" s="23">
        <v>1</v>
      </c>
      <c r="D16467" s="23">
        <v>100</v>
      </c>
      <c r="E16467" s="23">
        <v>50</v>
      </c>
      <c r="F16467" s="23">
        <v>60</v>
      </c>
      <c r="G16467" s="23">
        <v>0</v>
      </c>
      <c r="H16467" s="25">
        <v>32.938346860000003</v>
      </c>
    </row>
    <row r="16468" spans="1:8">
      <c r="A16468" s="23">
        <v>16465</v>
      </c>
      <c r="B16468" s="23">
        <v>3000</v>
      </c>
      <c r="C16468" s="23">
        <v>1</v>
      </c>
      <c r="D16468" s="23">
        <v>100</v>
      </c>
      <c r="E16468" s="23">
        <v>50</v>
      </c>
      <c r="F16468" s="23">
        <v>60</v>
      </c>
      <c r="G16468" s="23">
        <v>5</v>
      </c>
      <c r="H16468" s="25">
        <v>29.525737759999998</v>
      </c>
    </row>
    <row r="16469" spans="1:8">
      <c r="A16469" s="23">
        <v>16466</v>
      </c>
      <c r="B16469" s="23">
        <v>3000</v>
      </c>
      <c r="C16469" s="23">
        <v>1</v>
      </c>
      <c r="D16469" s="23">
        <v>100</v>
      </c>
      <c r="E16469" s="23">
        <v>50</v>
      </c>
      <c r="F16469" s="23">
        <v>60</v>
      </c>
      <c r="G16469" s="23">
        <v>10</v>
      </c>
      <c r="H16469" s="25">
        <v>28.146812440000001</v>
      </c>
    </row>
    <row r="16470" spans="1:8">
      <c r="A16470" s="23">
        <v>16467</v>
      </c>
      <c r="B16470" s="23">
        <v>3000</v>
      </c>
      <c r="C16470" s="23">
        <v>1</v>
      </c>
      <c r="D16470" s="23">
        <v>100</v>
      </c>
      <c r="E16470" s="23">
        <v>50</v>
      </c>
      <c r="F16470" s="23">
        <v>60</v>
      </c>
      <c r="G16470" s="23">
        <v>40</v>
      </c>
      <c r="H16470" s="25">
        <v>24.851705549999998</v>
      </c>
    </row>
    <row r="16471" spans="1:8">
      <c r="A16471" s="23">
        <v>16468</v>
      </c>
      <c r="B16471" s="23">
        <v>3000</v>
      </c>
      <c r="C16471" s="23">
        <v>1</v>
      </c>
      <c r="D16471" s="23">
        <v>100</v>
      </c>
      <c r="E16471" s="23">
        <v>50</v>
      </c>
      <c r="F16471" s="23">
        <v>60</v>
      </c>
      <c r="G16471" s="23">
        <v>70</v>
      </c>
      <c r="H16471" s="25">
        <v>22.83017731</v>
      </c>
    </row>
    <row r="16472" spans="1:8">
      <c r="A16472" s="23">
        <v>16469</v>
      </c>
      <c r="B16472" s="23">
        <v>3000</v>
      </c>
      <c r="C16472" s="23">
        <v>1</v>
      </c>
      <c r="D16472" s="23">
        <v>100</v>
      </c>
      <c r="E16472" s="23">
        <v>50</v>
      </c>
      <c r="F16472" s="23">
        <v>60</v>
      </c>
      <c r="G16472" s="23">
        <v>100</v>
      </c>
      <c r="H16472" s="25">
        <v>21.121372220000001</v>
      </c>
    </row>
    <row r="16473" spans="1:8">
      <c r="A16473" s="23">
        <v>16470</v>
      </c>
      <c r="B16473" s="23">
        <v>3000</v>
      </c>
      <c r="C16473" s="23">
        <v>1</v>
      </c>
      <c r="D16473" s="23">
        <v>500</v>
      </c>
      <c r="E16473" s="23">
        <v>1</v>
      </c>
      <c r="F16473" s="23">
        <v>0</v>
      </c>
      <c r="G16473" s="23">
        <v>0</v>
      </c>
      <c r="H16473" s="25">
        <v>28.791189190000001</v>
      </c>
    </row>
    <row r="16474" spans="1:8">
      <c r="A16474" s="23">
        <v>16471</v>
      </c>
      <c r="B16474" s="23">
        <v>3000</v>
      </c>
      <c r="C16474" s="23">
        <v>1</v>
      </c>
      <c r="D16474" s="23">
        <v>500</v>
      </c>
      <c r="E16474" s="23">
        <v>1</v>
      </c>
      <c r="F16474" s="23">
        <v>0</v>
      </c>
      <c r="G16474" s="23">
        <v>5</v>
      </c>
      <c r="H16474" s="25">
        <v>27.491210939999998</v>
      </c>
    </row>
    <row r="16475" spans="1:8">
      <c r="A16475" s="23">
        <v>16472</v>
      </c>
      <c r="B16475" s="23">
        <v>3000</v>
      </c>
      <c r="C16475" s="23">
        <v>1</v>
      </c>
      <c r="D16475" s="23">
        <v>500</v>
      </c>
      <c r="E16475" s="23">
        <v>1</v>
      </c>
      <c r="F16475" s="23">
        <v>0</v>
      </c>
      <c r="G16475" s="23">
        <v>10</v>
      </c>
      <c r="H16475" s="25">
        <v>26.752235410000001</v>
      </c>
    </row>
    <row r="16476" spans="1:8">
      <c r="A16476" s="23">
        <v>16473</v>
      </c>
      <c r="B16476" s="23">
        <v>3000</v>
      </c>
      <c r="C16476" s="23">
        <v>1</v>
      </c>
      <c r="D16476" s="23">
        <v>500</v>
      </c>
      <c r="E16476" s="23">
        <v>1</v>
      </c>
      <c r="F16476" s="23">
        <v>0</v>
      </c>
      <c r="G16476" s="23">
        <v>40</v>
      </c>
      <c r="H16476" s="25">
        <v>24.935611730000002</v>
      </c>
    </row>
    <row r="16477" spans="1:8">
      <c r="A16477" s="23">
        <v>16474</v>
      </c>
      <c r="B16477" s="23">
        <v>3000</v>
      </c>
      <c r="C16477" s="23">
        <v>1</v>
      </c>
      <c r="D16477" s="23">
        <v>500</v>
      </c>
      <c r="E16477" s="23">
        <v>1</v>
      </c>
      <c r="F16477" s="23">
        <v>0</v>
      </c>
      <c r="G16477" s="23">
        <v>70</v>
      </c>
      <c r="H16477" s="25">
        <v>23.72538376</v>
      </c>
    </row>
    <row r="16478" spans="1:8">
      <c r="A16478" s="23">
        <v>16475</v>
      </c>
      <c r="B16478" s="23">
        <v>3000</v>
      </c>
      <c r="C16478" s="23">
        <v>1</v>
      </c>
      <c r="D16478" s="23">
        <v>500</v>
      </c>
      <c r="E16478" s="23">
        <v>1</v>
      </c>
      <c r="F16478" s="23">
        <v>0</v>
      </c>
      <c r="G16478" s="23">
        <v>100</v>
      </c>
      <c r="H16478" s="25">
        <v>22.630855560000001</v>
      </c>
    </row>
    <row r="16479" spans="1:8">
      <c r="A16479" s="23">
        <v>16476</v>
      </c>
      <c r="B16479" s="23">
        <v>3000</v>
      </c>
      <c r="C16479" s="23">
        <v>1</v>
      </c>
      <c r="D16479" s="23">
        <v>500</v>
      </c>
      <c r="E16479" s="23">
        <v>1</v>
      </c>
      <c r="F16479" s="23">
        <v>30</v>
      </c>
      <c r="G16479" s="23">
        <v>0</v>
      </c>
      <c r="H16479" s="25">
        <v>27.91539002</v>
      </c>
    </row>
    <row r="16480" spans="1:8">
      <c r="A16480" s="23">
        <v>16477</v>
      </c>
      <c r="B16480" s="23">
        <v>3000</v>
      </c>
      <c r="C16480" s="23">
        <v>1</v>
      </c>
      <c r="D16480" s="23">
        <v>500</v>
      </c>
      <c r="E16480" s="23">
        <v>1</v>
      </c>
      <c r="F16480" s="23">
        <v>30</v>
      </c>
      <c r="G16480" s="23">
        <v>5</v>
      </c>
      <c r="H16480" s="25">
        <v>26.515474319999999</v>
      </c>
    </row>
    <row r="16481" spans="1:8">
      <c r="A16481" s="23">
        <v>16478</v>
      </c>
      <c r="B16481" s="23">
        <v>3000</v>
      </c>
      <c r="C16481" s="23">
        <v>1</v>
      </c>
      <c r="D16481" s="23">
        <v>500</v>
      </c>
      <c r="E16481" s="23">
        <v>1</v>
      </c>
      <c r="F16481" s="23">
        <v>30</v>
      </c>
      <c r="G16481" s="23">
        <v>10</v>
      </c>
      <c r="H16481" s="25">
        <v>25.781084060000001</v>
      </c>
    </row>
    <row r="16482" spans="1:8">
      <c r="A16482" s="23">
        <v>16479</v>
      </c>
      <c r="B16482" s="23">
        <v>3000</v>
      </c>
      <c r="C16482" s="23">
        <v>1</v>
      </c>
      <c r="D16482" s="23">
        <v>500</v>
      </c>
      <c r="E16482" s="23">
        <v>1</v>
      </c>
      <c r="F16482" s="23">
        <v>30</v>
      </c>
      <c r="G16482" s="23">
        <v>40</v>
      </c>
      <c r="H16482" s="25">
        <v>23.92426682</v>
      </c>
    </row>
    <row r="16483" spans="1:8">
      <c r="A16483" s="23">
        <v>16480</v>
      </c>
      <c r="B16483" s="23">
        <v>3000</v>
      </c>
      <c r="C16483" s="23">
        <v>1</v>
      </c>
      <c r="D16483" s="23">
        <v>500</v>
      </c>
      <c r="E16483" s="23">
        <v>1</v>
      </c>
      <c r="F16483" s="23">
        <v>30</v>
      </c>
      <c r="G16483" s="23">
        <v>70</v>
      </c>
      <c r="H16483" s="25">
        <v>22.69107056</v>
      </c>
    </row>
    <row r="16484" spans="1:8">
      <c r="A16484" s="23">
        <v>16481</v>
      </c>
      <c r="B16484" s="23">
        <v>3000</v>
      </c>
      <c r="C16484" s="23">
        <v>1</v>
      </c>
      <c r="D16484" s="23">
        <v>500</v>
      </c>
      <c r="E16484" s="23">
        <v>1</v>
      </c>
      <c r="F16484" s="23">
        <v>30</v>
      </c>
      <c r="G16484" s="23">
        <v>100</v>
      </c>
      <c r="H16484" s="25">
        <v>21.610242840000002</v>
      </c>
    </row>
    <row r="16485" spans="1:8">
      <c r="A16485" s="23">
        <v>16482</v>
      </c>
      <c r="B16485" s="23">
        <v>3000</v>
      </c>
      <c r="C16485" s="23">
        <v>1</v>
      </c>
      <c r="D16485" s="23">
        <v>500</v>
      </c>
      <c r="E16485" s="23">
        <v>1</v>
      </c>
      <c r="F16485" s="23">
        <v>60</v>
      </c>
      <c r="G16485" s="23">
        <v>0</v>
      </c>
      <c r="H16485" s="25">
        <v>24.28756332</v>
      </c>
    </row>
    <row r="16486" spans="1:8">
      <c r="A16486" s="23">
        <v>16483</v>
      </c>
      <c r="B16486" s="23">
        <v>3000</v>
      </c>
      <c r="C16486" s="23">
        <v>1</v>
      </c>
      <c r="D16486" s="23">
        <v>500</v>
      </c>
      <c r="E16486" s="23">
        <v>1</v>
      </c>
      <c r="F16486" s="23">
        <v>60</v>
      </c>
      <c r="G16486" s="23">
        <v>5</v>
      </c>
      <c r="H16486" s="25">
        <v>22.482215879999998</v>
      </c>
    </row>
    <row r="16487" spans="1:8">
      <c r="A16487" s="23">
        <v>16484</v>
      </c>
      <c r="B16487" s="23">
        <v>3000</v>
      </c>
      <c r="C16487" s="23">
        <v>1</v>
      </c>
      <c r="D16487" s="23">
        <v>500</v>
      </c>
      <c r="E16487" s="23">
        <v>1</v>
      </c>
      <c r="F16487" s="23">
        <v>60</v>
      </c>
      <c r="G16487" s="23">
        <v>10</v>
      </c>
      <c r="H16487" s="25">
        <v>21.732192990000001</v>
      </c>
    </row>
    <row r="16488" spans="1:8">
      <c r="A16488" s="23">
        <v>16485</v>
      </c>
      <c r="B16488" s="23">
        <v>3000</v>
      </c>
      <c r="C16488" s="23">
        <v>1</v>
      </c>
      <c r="D16488" s="23">
        <v>500</v>
      </c>
      <c r="E16488" s="23">
        <v>1</v>
      </c>
      <c r="F16488" s="23">
        <v>60</v>
      </c>
      <c r="G16488" s="23">
        <v>40</v>
      </c>
      <c r="H16488" s="25">
        <v>19.908164979999999</v>
      </c>
    </row>
    <row r="16489" spans="1:8">
      <c r="A16489" s="23">
        <v>16486</v>
      </c>
      <c r="B16489" s="23">
        <v>3000</v>
      </c>
      <c r="C16489" s="23">
        <v>1</v>
      </c>
      <c r="D16489" s="23">
        <v>500</v>
      </c>
      <c r="E16489" s="23">
        <v>1</v>
      </c>
      <c r="F16489" s="23">
        <v>60</v>
      </c>
      <c r="G16489" s="23">
        <v>70</v>
      </c>
      <c r="H16489" s="25">
        <v>18.742712019999999</v>
      </c>
    </row>
    <row r="16490" spans="1:8">
      <c r="A16490" s="23">
        <v>16487</v>
      </c>
      <c r="B16490" s="23">
        <v>3000</v>
      </c>
      <c r="C16490" s="23">
        <v>1</v>
      </c>
      <c r="D16490" s="23">
        <v>500</v>
      </c>
      <c r="E16490" s="23">
        <v>1</v>
      </c>
      <c r="F16490" s="23">
        <v>60</v>
      </c>
      <c r="G16490" s="23">
        <v>100</v>
      </c>
      <c r="H16490" s="25">
        <v>17.733882900000001</v>
      </c>
    </row>
    <row r="16491" spans="1:8">
      <c r="A16491" s="23">
        <v>16488</v>
      </c>
      <c r="B16491" s="23">
        <v>3000</v>
      </c>
      <c r="C16491" s="23">
        <v>1</v>
      </c>
      <c r="D16491" s="23">
        <v>500</v>
      </c>
      <c r="E16491" s="23">
        <v>5</v>
      </c>
      <c r="F16491" s="23">
        <v>0</v>
      </c>
      <c r="G16491" s="23">
        <v>0</v>
      </c>
      <c r="H16491" s="25">
        <v>43.313484189999997</v>
      </c>
    </row>
    <row r="16492" spans="1:8">
      <c r="A16492" s="23">
        <v>16489</v>
      </c>
      <c r="B16492" s="23">
        <v>3000</v>
      </c>
      <c r="C16492" s="23">
        <v>1</v>
      </c>
      <c r="D16492" s="23">
        <v>500</v>
      </c>
      <c r="E16492" s="23">
        <v>5</v>
      </c>
      <c r="F16492" s="23">
        <v>0</v>
      </c>
      <c r="G16492" s="23">
        <v>5</v>
      </c>
      <c r="H16492" s="25">
        <v>40.051727300000003</v>
      </c>
    </row>
    <row r="16493" spans="1:8">
      <c r="A16493" s="23">
        <v>16490</v>
      </c>
      <c r="B16493" s="23">
        <v>3000</v>
      </c>
      <c r="C16493" s="23">
        <v>1</v>
      </c>
      <c r="D16493" s="23">
        <v>500</v>
      </c>
      <c r="E16493" s="23">
        <v>5</v>
      </c>
      <c r="F16493" s="23">
        <v>0</v>
      </c>
      <c r="G16493" s="23">
        <v>10</v>
      </c>
      <c r="H16493" s="25">
        <v>38.268363950000001</v>
      </c>
    </row>
    <row r="16494" spans="1:8">
      <c r="A16494" s="23">
        <v>16491</v>
      </c>
      <c r="B16494" s="23">
        <v>3000</v>
      </c>
      <c r="C16494" s="23">
        <v>1</v>
      </c>
      <c r="D16494" s="23">
        <v>500</v>
      </c>
      <c r="E16494" s="23">
        <v>5</v>
      </c>
      <c r="F16494" s="23">
        <v>0</v>
      </c>
      <c r="G16494" s="23">
        <v>40</v>
      </c>
      <c r="H16494" s="25">
        <v>33.948783880000001</v>
      </c>
    </row>
    <row r="16495" spans="1:8">
      <c r="A16495" s="23">
        <v>16492</v>
      </c>
      <c r="B16495" s="23">
        <v>3000</v>
      </c>
      <c r="C16495" s="23">
        <v>1</v>
      </c>
      <c r="D16495" s="23">
        <v>500</v>
      </c>
      <c r="E16495" s="23">
        <v>5</v>
      </c>
      <c r="F16495" s="23">
        <v>0</v>
      </c>
      <c r="G16495" s="23">
        <v>70</v>
      </c>
      <c r="H16495" s="25">
        <v>31.301233289999999</v>
      </c>
    </row>
    <row r="16496" spans="1:8">
      <c r="A16496" s="23">
        <v>16493</v>
      </c>
      <c r="B16496" s="23">
        <v>3000</v>
      </c>
      <c r="C16496" s="23">
        <v>1</v>
      </c>
      <c r="D16496" s="23">
        <v>500</v>
      </c>
      <c r="E16496" s="23">
        <v>5</v>
      </c>
      <c r="F16496" s="23">
        <v>0</v>
      </c>
      <c r="G16496" s="23">
        <v>100</v>
      </c>
      <c r="H16496" s="25">
        <v>29.042377470000002</v>
      </c>
    </row>
    <row r="16497" spans="1:8">
      <c r="A16497" s="23">
        <v>16494</v>
      </c>
      <c r="B16497" s="23">
        <v>3000</v>
      </c>
      <c r="C16497" s="23">
        <v>1</v>
      </c>
      <c r="D16497" s="23">
        <v>500</v>
      </c>
      <c r="E16497" s="23">
        <v>5</v>
      </c>
      <c r="F16497" s="23">
        <v>30</v>
      </c>
      <c r="G16497" s="23">
        <v>0</v>
      </c>
      <c r="H16497" s="25">
        <v>40.750862120000001</v>
      </c>
    </row>
    <row r="16498" spans="1:8">
      <c r="A16498" s="23">
        <v>16495</v>
      </c>
      <c r="B16498" s="23">
        <v>3000</v>
      </c>
      <c r="C16498" s="23">
        <v>1</v>
      </c>
      <c r="D16498" s="23">
        <v>500</v>
      </c>
      <c r="E16498" s="23">
        <v>5</v>
      </c>
      <c r="F16498" s="23">
        <v>30</v>
      </c>
      <c r="G16498" s="23">
        <v>5</v>
      </c>
      <c r="H16498" s="25">
        <v>37.4826622</v>
      </c>
    </row>
    <row r="16499" spans="1:8">
      <c r="A16499" s="23">
        <v>16496</v>
      </c>
      <c r="B16499" s="23">
        <v>3000</v>
      </c>
      <c r="C16499" s="23">
        <v>1</v>
      </c>
      <c r="D16499" s="23">
        <v>500</v>
      </c>
      <c r="E16499" s="23">
        <v>5</v>
      </c>
      <c r="F16499" s="23">
        <v>30</v>
      </c>
      <c r="G16499" s="23">
        <v>10</v>
      </c>
      <c r="H16499" s="25">
        <v>35.820976260000002</v>
      </c>
    </row>
    <row r="16500" spans="1:8">
      <c r="A16500" s="23">
        <v>16497</v>
      </c>
      <c r="B16500" s="23">
        <v>3000</v>
      </c>
      <c r="C16500" s="23">
        <v>1</v>
      </c>
      <c r="D16500" s="23">
        <v>500</v>
      </c>
      <c r="E16500" s="23">
        <v>5</v>
      </c>
      <c r="F16500" s="23">
        <v>30</v>
      </c>
      <c r="G16500" s="23">
        <v>40</v>
      </c>
      <c r="H16500" s="25">
        <v>31.798730849999998</v>
      </c>
    </row>
    <row r="16501" spans="1:8">
      <c r="A16501" s="23">
        <v>16498</v>
      </c>
      <c r="B16501" s="23">
        <v>3000</v>
      </c>
      <c r="C16501" s="23">
        <v>1</v>
      </c>
      <c r="D16501" s="23">
        <v>500</v>
      </c>
      <c r="E16501" s="23">
        <v>5</v>
      </c>
      <c r="F16501" s="23">
        <v>30</v>
      </c>
      <c r="G16501" s="23">
        <v>70</v>
      </c>
      <c r="H16501" s="25">
        <v>29.22678947</v>
      </c>
    </row>
    <row r="16502" spans="1:8">
      <c r="A16502" s="23">
        <v>16499</v>
      </c>
      <c r="B16502" s="23">
        <v>3000</v>
      </c>
      <c r="C16502" s="23">
        <v>1</v>
      </c>
      <c r="D16502" s="23">
        <v>500</v>
      </c>
      <c r="E16502" s="23">
        <v>5</v>
      </c>
      <c r="F16502" s="23">
        <v>30</v>
      </c>
      <c r="G16502" s="23">
        <v>100</v>
      </c>
      <c r="H16502" s="25">
        <v>27.129201890000001</v>
      </c>
    </row>
    <row r="16503" spans="1:8">
      <c r="A16503" s="23">
        <v>16500</v>
      </c>
      <c r="B16503" s="23">
        <v>3000</v>
      </c>
      <c r="C16503" s="23">
        <v>1</v>
      </c>
      <c r="D16503" s="23">
        <v>500</v>
      </c>
      <c r="E16503" s="23">
        <v>5</v>
      </c>
      <c r="F16503" s="23">
        <v>60</v>
      </c>
      <c r="G16503" s="23">
        <v>0</v>
      </c>
      <c r="H16503" s="25">
        <v>32.141883849999999</v>
      </c>
    </row>
    <row r="16504" spans="1:8">
      <c r="A16504" s="23">
        <v>16501</v>
      </c>
      <c r="B16504" s="23">
        <v>3000</v>
      </c>
      <c r="C16504" s="23">
        <v>1</v>
      </c>
      <c r="D16504" s="23">
        <v>500</v>
      </c>
      <c r="E16504" s="23">
        <v>5</v>
      </c>
      <c r="F16504" s="23">
        <v>60</v>
      </c>
      <c r="G16504" s="23">
        <v>5</v>
      </c>
      <c r="H16504" s="25">
        <v>28.862445829999999</v>
      </c>
    </row>
    <row r="16505" spans="1:8">
      <c r="A16505" s="23">
        <v>16502</v>
      </c>
      <c r="B16505" s="23">
        <v>3000</v>
      </c>
      <c r="C16505" s="23">
        <v>1</v>
      </c>
      <c r="D16505" s="23">
        <v>500</v>
      </c>
      <c r="E16505" s="23">
        <v>5</v>
      </c>
      <c r="F16505" s="23">
        <v>60</v>
      </c>
      <c r="G16505" s="23">
        <v>10</v>
      </c>
      <c r="H16505" s="25">
        <v>27.548246379999998</v>
      </c>
    </row>
    <row r="16506" spans="1:8">
      <c r="A16506" s="23">
        <v>16503</v>
      </c>
      <c r="B16506" s="23">
        <v>3000</v>
      </c>
      <c r="C16506" s="23">
        <v>1</v>
      </c>
      <c r="D16506" s="23">
        <v>500</v>
      </c>
      <c r="E16506" s="23">
        <v>5</v>
      </c>
      <c r="F16506" s="23">
        <v>60</v>
      </c>
      <c r="G16506" s="23">
        <v>40</v>
      </c>
      <c r="H16506" s="25">
        <v>24.41185188</v>
      </c>
    </row>
    <row r="16507" spans="1:8">
      <c r="A16507" s="23">
        <v>16504</v>
      </c>
      <c r="B16507" s="23">
        <v>3000</v>
      </c>
      <c r="C16507" s="23">
        <v>1</v>
      </c>
      <c r="D16507" s="23">
        <v>500</v>
      </c>
      <c r="E16507" s="23">
        <v>5</v>
      </c>
      <c r="F16507" s="23">
        <v>60</v>
      </c>
      <c r="G16507" s="23">
        <v>70</v>
      </c>
      <c r="H16507" s="25">
        <v>22.446111680000001</v>
      </c>
    </row>
    <row r="16508" spans="1:8">
      <c r="A16508" s="23">
        <v>16505</v>
      </c>
      <c r="B16508" s="23">
        <v>3000</v>
      </c>
      <c r="C16508" s="23">
        <v>1</v>
      </c>
      <c r="D16508" s="23">
        <v>500</v>
      </c>
      <c r="E16508" s="23">
        <v>5</v>
      </c>
      <c r="F16508" s="23">
        <v>60</v>
      </c>
      <c r="G16508" s="23">
        <v>100</v>
      </c>
      <c r="H16508" s="25">
        <v>20.804958339999999</v>
      </c>
    </row>
    <row r="16509" spans="1:8">
      <c r="A16509" s="23">
        <v>16506</v>
      </c>
      <c r="B16509" s="23">
        <v>3000</v>
      </c>
      <c r="C16509" s="23">
        <v>1</v>
      </c>
      <c r="D16509" s="23">
        <v>500</v>
      </c>
      <c r="E16509" s="23">
        <v>10</v>
      </c>
      <c r="F16509" s="23">
        <v>0</v>
      </c>
      <c r="G16509" s="23">
        <v>0</v>
      </c>
      <c r="H16509" s="25">
        <v>44.85416412</v>
      </c>
    </row>
    <row r="16510" spans="1:8">
      <c r="A16510" s="23">
        <v>16507</v>
      </c>
      <c r="B16510" s="23">
        <v>3000</v>
      </c>
      <c r="C16510" s="23">
        <v>1</v>
      </c>
      <c r="D16510" s="23">
        <v>500</v>
      </c>
      <c r="E16510" s="23">
        <v>10</v>
      </c>
      <c r="F16510" s="23">
        <v>0</v>
      </c>
      <c r="G16510" s="23">
        <v>5</v>
      </c>
      <c r="H16510" s="25">
        <v>41.328601839999997</v>
      </c>
    </row>
    <row r="16511" spans="1:8">
      <c r="A16511" s="23">
        <v>16508</v>
      </c>
      <c r="B16511" s="23">
        <v>3000</v>
      </c>
      <c r="C16511" s="23">
        <v>1</v>
      </c>
      <c r="D16511" s="23">
        <v>500</v>
      </c>
      <c r="E16511" s="23">
        <v>10</v>
      </c>
      <c r="F16511" s="23">
        <v>0</v>
      </c>
      <c r="G16511" s="23">
        <v>10</v>
      </c>
      <c r="H16511" s="25">
        <v>39.464065550000001</v>
      </c>
    </row>
    <row r="16512" spans="1:8">
      <c r="A16512" s="23">
        <v>16509</v>
      </c>
      <c r="B16512" s="23">
        <v>3000</v>
      </c>
      <c r="C16512" s="23">
        <v>1</v>
      </c>
      <c r="D16512" s="23">
        <v>500</v>
      </c>
      <c r="E16512" s="23">
        <v>10</v>
      </c>
      <c r="F16512" s="23">
        <v>0</v>
      </c>
      <c r="G16512" s="23">
        <v>40</v>
      </c>
      <c r="H16512" s="25">
        <v>34.839378359999998</v>
      </c>
    </row>
    <row r="16513" spans="1:8">
      <c r="A16513" s="23">
        <v>16510</v>
      </c>
      <c r="B16513" s="23">
        <v>3000</v>
      </c>
      <c r="C16513" s="23">
        <v>1</v>
      </c>
      <c r="D16513" s="23">
        <v>500</v>
      </c>
      <c r="E16513" s="23">
        <v>10</v>
      </c>
      <c r="F16513" s="23">
        <v>0</v>
      </c>
      <c r="G16513" s="23">
        <v>70</v>
      </c>
      <c r="H16513" s="25">
        <v>32.036270139999999</v>
      </c>
    </row>
    <row r="16514" spans="1:8">
      <c r="A16514" s="23">
        <v>16511</v>
      </c>
      <c r="B16514" s="23">
        <v>3000</v>
      </c>
      <c r="C16514" s="23">
        <v>1</v>
      </c>
      <c r="D16514" s="23">
        <v>500</v>
      </c>
      <c r="E16514" s="23">
        <v>10</v>
      </c>
      <c r="F16514" s="23">
        <v>0</v>
      </c>
      <c r="G16514" s="23">
        <v>100</v>
      </c>
      <c r="H16514" s="25">
        <v>29.667015079999999</v>
      </c>
    </row>
    <row r="16515" spans="1:8">
      <c r="A16515" s="23">
        <v>16512</v>
      </c>
      <c r="B16515" s="23">
        <v>3000</v>
      </c>
      <c r="C16515" s="23">
        <v>1</v>
      </c>
      <c r="D16515" s="23">
        <v>500</v>
      </c>
      <c r="E16515" s="23">
        <v>10</v>
      </c>
      <c r="F16515" s="23">
        <v>30</v>
      </c>
      <c r="G16515" s="23">
        <v>0</v>
      </c>
      <c r="H16515" s="25">
        <v>42.062694550000003</v>
      </c>
    </row>
    <row r="16516" spans="1:8">
      <c r="A16516" s="23">
        <v>16513</v>
      </c>
      <c r="B16516" s="23">
        <v>3000</v>
      </c>
      <c r="C16516" s="23">
        <v>1</v>
      </c>
      <c r="D16516" s="23">
        <v>500</v>
      </c>
      <c r="E16516" s="23">
        <v>10</v>
      </c>
      <c r="F16516" s="23">
        <v>30</v>
      </c>
      <c r="G16516" s="23">
        <v>5</v>
      </c>
      <c r="H16516" s="25">
        <v>38.604080199999999</v>
      </c>
    </row>
    <row r="16517" spans="1:8">
      <c r="A16517" s="23">
        <v>16514</v>
      </c>
      <c r="B16517" s="23">
        <v>3000</v>
      </c>
      <c r="C16517" s="23">
        <v>1</v>
      </c>
      <c r="D16517" s="23">
        <v>500</v>
      </c>
      <c r="E16517" s="23">
        <v>10</v>
      </c>
      <c r="F16517" s="23">
        <v>30</v>
      </c>
      <c r="G16517" s="23">
        <v>10</v>
      </c>
      <c r="H16517" s="25">
        <v>36.833602910000003</v>
      </c>
    </row>
    <row r="16518" spans="1:8">
      <c r="A16518" s="23">
        <v>16515</v>
      </c>
      <c r="B16518" s="23">
        <v>3000</v>
      </c>
      <c r="C16518" s="23">
        <v>1</v>
      </c>
      <c r="D16518" s="23">
        <v>500</v>
      </c>
      <c r="E16518" s="23">
        <v>10</v>
      </c>
      <c r="F16518" s="23">
        <v>30</v>
      </c>
      <c r="G16518" s="23">
        <v>40</v>
      </c>
      <c r="H16518" s="25">
        <v>32.549987790000003</v>
      </c>
    </row>
    <row r="16519" spans="1:8">
      <c r="A16519" s="23">
        <v>16516</v>
      </c>
      <c r="B16519" s="23">
        <v>3000</v>
      </c>
      <c r="C16519" s="23">
        <v>1</v>
      </c>
      <c r="D16519" s="23">
        <v>500</v>
      </c>
      <c r="E16519" s="23">
        <v>10</v>
      </c>
      <c r="F16519" s="23">
        <v>30</v>
      </c>
      <c r="G16519" s="23">
        <v>70</v>
      </c>
      <c r="H16519" s="25">
        <v>29.866516109999999</v>
      </c>
    </row>
    <row r="16520" spans="1:8">
      <c r="A16520" s="23">
        <v>16517</v>
      </c>
      <c r="B16520" s="23">
        <v>3000</v>
      </c>
      <c r="C16520" s="23">
        <v>1</v>
      </c>
      <c r="D16520" s="23">
        <v>500</v>
      </c>
      <c r="E16520" s="23">
        <v>10</v>
      </c>
      <c r="F16520" s="23">
        <v>30</v>
      </c>
      <c r="G16520" s="23">
        <v>100</v>
      </c>
      <c r="H16520" s="25">
        <v>27.6571064</v>
      </c>
    </row>
    <row r="16521" spans="1:8">
      <c r="A16521" s="23">
        <v>16518</v>
      </c>
      <c r="B16521" s="23">
        <v>3000</v>
      </c>
      <c r="C16521" s="23">
        <v>1</v>
      </c>
      <c r="D16521" s="23">
        <v>500</v>
      </c>
      <c r="E16521" s="23">
        <v>10</v>
      </c>
      <c r="F16521" s="23">
        <v>60</v>
      </c>
      <c r="G16521" s="23">
        <v>0</v>
      </c>
      <c r="H16521" s="25">
        <v>32.885772709999998</v>
      </c>
    </row>
    <row r="16522" spans="1:8">
      <c r="A16522" s="23">
        <v>16519</v>
      </c>
      <c r="B16522" s="23">
        <v>3000</v>
      </c>
      <c r="C16522" s="23">
        <v>1</v>
      </c>
      <c r="D16522" s="23">
        <v>500</v>
      </c>
      <c r="E16522" s="23">
        <v>10</v>
      </c>
      <c r="F16522" s="23">
        <v>60</v>
      </c>
      <c r="G16522" s="23">
        <v>5</v>
      </c>
      <c r="H16522" s="25">
        <v>29.485067369999999</v>
      </c>
    </row>
    <row r="16523" spans="1:8">
      <c r="A16523" s="23">
        <v>16520</v>
      </c>
      <c r="B16523" s="23">
        <v>3000</v>
      </c>
      <c r="C16523" s="23">
        <v>1</v>
      </c>
      <c r="D16523" s="23">
        <v>500</v>
      </c>
      <c r="E16523" s="23">
        <v>10</v>
      </c>
      <c r="F16523" s="23">
        <v>60</v>
      </c>
      <c r="G16523" s="23">
        <v>10</v>
      </c>
      <c r="H16523" s="25">
        <v>28.11120987</v>
      </c>
    </row>
    <row r="16524" spans="1:8">
      <c r="A16524" s="23">
        <v>16521</v>
      </c>
      <c r="B16524" s="23">
        <v>3000</v>
      </c>
      <c r="C16524" s="23">
        <v>1</v>
      </c>
      <c r="D16524" s="23">
        <v>500</v>
      </c>
      <c r="E16524" s="23">
        <v>10</v>
      </c>
      <c r="F16524" s="23">
        <v>60</v>
      </c>
      <c r="G16524" s="23">
        <v>40</v>
      </c>
      <c r="H16524" s="25">
        <v>24.827960969999999</v>
      </c>
    </row>
    <row r="16525" spans="1:8">
      <c r="A16525" s="23">
        <v>16522</v>
      </c>
      <c r="B16525" s="23">
        <v>3000</v>
      </c>
      <c r="C16525" s="23">
        <v>1</v>
      </c>
      <c r="D16525" s="23">
        <v>500</v>
      </c>
      <c r="E16525" s="23">
        <v>10</v>
      </c>
      <c r="F16525" s="23">
        <v>60</v>
      </c>
      <c r="G16525" s="23">
        <v>70</v>
      </c>
      <c r="H16525" s="25">
        <v>22.810739519999998</v>
      </c>
    </row>
    <row r="16526" spans="1:8">
      <c r="A16526" s="23">
        <v>16523</v>
      </c>
      <c r="B16526" s="23">
        <v>3000</v>
      </c>
      <c r="C16526" s="23">
        <v>1</v>
      </c>
      <c r="D16526" s="23">
        <v>500</v>
      </c>
      <c r="E16526" s="23">
        <v>10</v>
      </c>
      <c r="F16526" s="23">
        <v>60</v>
      </c>
      <c r="G16526" s="23">
        <v>100</v>
      </c>
      <c r="H16526" s="25">
        <v>21.10608101</v>
      </c>
    </row>
    <row r="16527" spans="1:8">
      <c r="A16527" s="23">
        <v>16524</v>
      </c>
      <c r="B16527" s="23">
        <v>3000</v>
      </c>
      <c r="C16527" s="23">
        <v>1</v>
      </c>
      <c r="D16527" s="23">
        <v>500</v>
      </c>
      <c r="E16527" s="23">
        <v>20</v>
      </c>
      <c r="F16527" s="23">
        <v>0</v>
      </c>
      <c r="G16527" s="23">
        <v>0</v>
      </c>
      <c r="H16527" s="25">
        <v>45.52092743</v>
      </c>
    </row>
    <row r="16528" spans="1:8">
      <c r="A16528" s="23">
        <v>16525</v>
      </c>
      <c r="B16528" s="23">
        <v>3000</v>
      </c>
      <c r="C16528" s="23">
        <v>1</v>
      </c>
      <c r="D16528" s="23">
        <v>500</v>
      </c>
      <c r="E16528" s="23">
        <v>20</v>
      </c>
      <c r="F16528" s="23">
        <v>0</v>
      </c>
      <c r="G16528" s="23">
        <v>5</v>
      </c>
      <c r="H16528" s="25">
        <v>41.885791779999998</v>
      </c>
    </row>
    <row r="16529" spans="1:8">
      <c r="A16529" s="23">
        <v>16526</v>
      </c>
      <c r="B16529" s="23">
        <v>3000</v>
      </c>
      <c r="C16529" s="23">
        <v>1</v>
      </c>
      <c r="D16529" s="23">
        <v>500</v>
      </c>
      <c r="E16529" s="23">
        <v>20</v>
      </c>
      <c r="F16529" s="23">
        <v>0</v>
      </c>
      <c r="G16529" s="23">
        <v>10</v>
      </c>
      <c r="H16529" s="25">
        <v>39.970340729999997</v>
      </c>
    </row>
    <row r="16530" spans="1:8">
      <c r="A16530" s="23">
        <v>16527</v>
      </c>
      <c r="B16530" s="23">
        <v>3000</v>
      </c>
      <c r="C16530" s="23">
        <v>1</v>
      </c>
      <c r="D16530" s="23">
        <v>500</v>
      </c>
      <c r="E16530" s="23">
        <v>20</v>
      </c>
      <c r="F16530" s="23">
        <v>0</v>
      </c>
      <c r="G16530" s="23">
        <v>40</v>
      </c>
      <c r="H16530" s="25">
        <v>35.232467649999997</v>
      </c>
    </row>
    <row r="16531" spans="1:8">
      <c r="A16531" s="23">
        <v>16528</v>
      </c>
      <c r="B16531" s="23">
        <v>3000</v>
      </c>
      <c r="C16531" s="23">
        <v>1</v>
      </c>
      <c r="D16531" s="23">
        <v>500</v>
      </c>
      <c r="E16531" s="23">
        <v>20</v>
      </c>
      <c r="F16531" s="23">
        <v>0</v>
      </c>
      <c r="G16531" s="23">
        <v>70</v>
      </c>
      <c r="H16531" s="25">
        <v>32.354850769999999</v>
      </c>
    </row>
    <row r="16532" spans="1:8">
      <c r="A16532" s="23">
        <v>16529</v>
      </c>
      <c r="B16532" s="23">
        <v>3000</v>
      </c>
      <c r="C16532" s="23">
        <v>1</v>
      </c>
      <c r="D16532" s="23">
        <v>500</v>
      </c>
      <c r="E16532" s="23">
        <v>20</v>
      </c>
      <c r="F16532" s="23">
        <v>0</v>
      </c>
      <c r="G16532" s="23">
        <v>100</v>
      </c>
      <c r="H16532" s="25">
        <v>29.945564269999998</v>
      </c>
    </row>
    <row r="16533" spans="1:8">
      <c r="A16533" s="23">
        <v>16530</v>
      </c>
      <c r="B16533" s="23">
        <v>3000</v>
      </c>
      <c r="C16533" s="23">
        <v>1</v>
      </c>
      <c r="D16533" s="23">
        <v>500</v>
      </c>
      <c r="E16533" s="23">
        <v>20</v>
      </c>
      <c r="F16533" s="23">
        <v>30</v>
      </c>
      <c r="G16533" s="23">
        <v>0</v>
      </c>
      <c r="H16533" s="25">
        <v>42.633522030000002</v>
      </c>
    </row>
    <row r="16534" spans="1:8">
      <c r="A16534" s="23">
        <v>16531</v>
      </c>
      <c r="B16534" s="23">
        <v>3000</v>
      </c>
      <c r="C16534" s="23">
        <v>1</v>
      </c>
      <c r="D16534" s="23">
        <v>500</v>
      </c>
      <c r="E16534" s="23">
        <v>20</v>
      </c>
      <c r="F16534" s="23">
        <v>30</v>
      </c>
      <c r="G16534" s="23">
        <v>5</v>
      </c>
      <c r="H16534" s="25">
        <v>39.094818119999999</v>
      </c>
    </row>
    <row r="16535" spans="1:8">
      <c r="A16535" s="23">
        <v>16532</v>
      </c>
      <c r="B16535" s="23">
        <v>3000</v>
      </c>
      <c r="C16535" s="23">
        <v>1</v>
      </c>
      <c r="D16535" s="23">
        <v>500</v>
      </c>
      <c r="E16535" s="23">
        <v>20</v>
      </c>
      <c r="F16535" s="23">
        <v>30</v>
      </c>
      <c r="G16535" s="23">
        <v>10</v>
      </c>
      <c r="H16535" s="25">
        <v>37.278400419999997</v>
      </c>
    </row>
    <row r="16536" spans="1:8">
      <c r="A16536" s="23">
        <v>16533</v>
      </c>
      <c r="B16536" s="23">
        <v>3000</v>
      </c>
      <c r="C16536" s="23">
        <v>1</v>
      </c>
      <c r="D16536" s="23">
        <v>500</v>
      </c>
      <c r="E16536" s="23">
        <v>20</v>
      </c>
      <c r="F16536" s="23">
        <v>30</v>
      </c>
      <c r="G16536" s="23">
        <v>40</v>
      </c>
      <c r="H16536" s="25">
        <v>32.883735659999999</v>
      </c>
    </row>
    <row r="16537" spans="1:8">
      <c r="A16537" s="23">
        <v>16534</v>
      </c>
      <c r="B16537" s="23">
        <v>3000</v>
      </c>
      <c r="C16537" s="23">
        <v>1</v>
      </c>
      <c r="D16537" s="23">
        <v>500</v>
      </c>
      <c r="E16537" s="23">
        <v>20</v>
      </c>
      <c r="F16537" s="23">
        <v>30</v>
      </c>
      <c r="G16537" s="23">
        <v>70</v>
      </c>
      <c r="H16537" s="25">
        <v>30.151769640000001</v>
      </c>
    </row>
    <row r="16538" spans="1:8">
      <c r="A16538" s="23">
        <v>16535</v>
      </c>
      <c r="B16538" s="23">
        <v>3000</v>
      </c>
      <c r="C16538" s="23">
        <v>1</v>
      </c>
      <c r="D16538" s="23">
        <v>500</v>
      </c>
      <c r="E16538" s="23">
        <v>20</v>
      </c>
      <c r="F16538" s="23">
        <v>30</v>
      </c>
      <c r="G16538" s="23">
        <v>100</v>
      </c>
      <c r="H16538" s="25">
        <v>27.893646239999999</v>
      </c>
    </row>
    <row r="16539" spans="1:8">
      <c r="A16539" s="23">
        <v>16536</v>
      </c>
      <c r="B16539" s="23">
        <v>3000</v>
      </c>
      <c r="C16539" s="23">
        <v>1</v>
      </c>
      <c r="D16539" s="23">
        <v>500</v>
      </c>
      <c r="E16539" s="23">
        <v>20</v>
      </c>
      <c r="F16539" s="23">
        <v>60</v>
      </c>
      <c r="G16539" s="23">
        <v>0</v>
      </c>
      <c r="H16539" s="25">
        <v>33.215370180000001</v>
      </c>
    </row>
    <row r="16540" spans="1:8">
      <c r="A16540" s="23">
        <v>16537</v>
      </c>
      <c r="B16540" s="23">
        <v>3000</v>
      </c>
      <c r="C16540" s="23">
        <v>1</v>
      </c>
      <c r="D16540" s="23">
        <v>500</v>
      </c>
      <c r="E16540" s="23">
        <v>20</v>
      </c>
      <c r="F16540" s="23">
        <v>60</v>
      </c>
      <c r="G16540" s="23">
        <v>5</v>
      </c>
      <c r="H16540" s="25">
        <v>29.76294708</v>
      </c>
    </row>
    <row r="16541" spans="1:8">
      <c r="A16541" s="23">
        <v>16538</v>
      </c>
      <c r="B16541" s="23">
        <v>3000</v>
      </c>
      <c r="C16541" s="23">
        <v>1</v>
      </c>
      <c r="D16541" s="23">
        <v>500</v>
      </c>
      <c r="E16541" s="23">
        <v>20</v>
      </c>
      <c r="F16541" s="23">
        <v>60</v>
      </c>
      <c r="G16541" s="23">
        <v>10</v>
      </c>
      <c r="H16541" s="25">
        <v>28.363384249999999</v>
      </c>
    </row>
    <row r="16542" spans="1:8">
      <c r="A16542" s="23">
        <v>16539</v>
      </c>
      <c r="B16542" s="23">
        <v>3000</v>
      </c>
      <c r="C16542" s="23">
        <v>1</v>
      </c>
      <c r="D16542" s="23">
        <v>500</v>
      </c>
      <c r="E16542" s="23">
        <v>20</v>
      </c>
      <c r="F16542" s="23">
        <v>60</v>
      </c>
      <c r="G16542" s="23">
        <v>40</v>
      </c>
      <c r="H16542" s="25">
        <v>25.016296390000001</v>
      </c>
    </row>
    <row r="16543" spans="1:8">
      <c r="A16543" s="23">
        <v>16540</v>
      </c>
      <c r="B16543" s="23">
        <v>3000</v>
      </c>
      <c r="C16543" s="23">
        <v>1</v>
      </c>
      <c r="D16543" s="23">
        <v>500</v>
      </c>
      <c r="E16543" s="23">
        <v>20</v>
      </c>
      <c r="F16543" s="23">
        <v>60</v>
      </c>
      <c r="G16543" s="23">
        <v>70</v>
      </c>
      <c r="H16543" s="25">
        <v>22.976560589999998</v>
      </c>
    </row>
    <row r="16544" spans="1:8">
      <c r="A16544" s="23">
        <v>16541</v>
      </c>
      <c r="B16544" s="23">
        <v>3000</v>
      </c>
      <c r="C16544" s="23">
        <v>1</v>
      </c>
      <c r="D16544" s="23">
        <v>500</v>
      </c>
      <c r="E16544" s="23">
        <v>20</v>
      </c>
      <c r="F16544" s="23">
        <v>60</v>
      </c>
      <c r="G16544" s="23">
        <v>100</v>
      </c>
      <c r="H16544" s="25">
        <v>21.243495939999999</v>
      </c>
    </row>
    <row r="16545" spans="1:8">
      <c r="A16545" s="23">
        <v>16542</v>
      </c>
      <c r="B16545" s="23">
        <v>3000</v>
      </c>
      <c r="C16545" s="23">
        <v>1</v>
      </c>
      <c r="D16545" s="23">
        <v>500</v>
      </c>
      <c r="E16545" s="23">
        <v>50</v>
      </c>
      <c r="F16545" s="23">
        <v>0</v>
      </c>
      <c r="G16545" s="23">
        <v>0</v>
      </c>
      <c r="H16545" s="25">
        <v>45.882099150000002</v>
      </c>
    </row>
    <row r="16546" spans="1:8">
      <c r="A16546" s="23">
        <v>16543</v>
      </c>
      <c r="B16546" s="23">
        <v>3000</v>
      </c>
      <c r="C16546" s="23">
        <v>1</v>
      </c>
      <c r="D16546" s="23">
        <v>500</v>
      </c>
      <c r="E16546" s="23">
        <v>50</v>
      </c>
      <c r="F16546" s="23">
        <v>0</v>
      </c>
      <c r="G16546" s="23">
        <v>5</v>
      </c>
      <c r="H16546" s="25">
        <v>42.189643859999997</v>
      </c>
    </row>
    <row r="16547" spans="1:8">
      <c r="A16547" s="23">
        <v>16544</v>
      </c>
      <c r="B16547" s="23">
        <v>3000</v>
      </c>
      <c r="C16547" s="23">
        <v>1</v>
      </c>
      <c r="D16547" s="23">
        <v>500</v>
      </c>
      <c r="E16547" s="23">
        <v>50</v>
      </c>
      <c r="F16547" s="23">
        <v>0</v>
      </c>
      <c r="G16547" s="23">
        <v>10</v>
      </c>
      <c r="H16547" s="25">
        <v>40.245735170000003</v>
      </c>
    </row>
    <row r="16548" spans="1:8">
      <c r="A16548" s="23">
        <v>16545</v>
      </c>
      <c r="B16548" s="23">
        <v>3000</v>
      </c>
      <c r="C16548" s="23">
        <v>1</v>
      </c>
      <c r="D16548" s="23">
        <v>500</v>
      </c>
      <c r="E16548" s="23">
        <v>50</v>
      </c>
      <c r="F16548" s="23">
        <v>0</v>
      </c>
      <c r="G16548" s="23">
        <v>40</v>
      </c>
      <c r="H16548" s="25">
        <v>35.449394230000003</v>
      </c>
    </row>
    <row r="16549" spans="1:8">
      <c r="A16549" s="23">
        <v>16546</v>
      </c>
      <c r="B16549" s="23">
        <v>3000</v>
      </c>
      <c r="C16549" s="23">
        <v>1</v>
      </c>
      <c r="D16549" s="23">
        <v>500</v>
      </c>
      <c r="E16549" s="23">
        <v>50</v>
      </c>
      <c r="F16549" s="23">
        <v>0</v>
      </c>
      <c r="G16549" s="23">
        <v>70</v>
      </c>
      <c r="H16549" s="25">
        <v>32.531749730000001</v>
      </c>
    </row>
    <row r="16550" spans="1:8">
      <c r="A16550" s="23">
        <v>16547</v>
      </c>
      <c r="B16550" s="23">
        <v>3000</v>
      </c>
      <c r="C16550" s="23">
        <v>1</v>
      </c>
      <c r="D16550" s="23">
        <v>500</v>
      </c>
      <c r="E16550" s="23">
        <v>50</v>
      </c>
      <c r="F16550" s="23">
        <v>0</v>
      </c>
      <c r="G16550" s="23">
        <v>100</v>
      </c>
      <c r="H16550" s="25">
        <v>30.100870130000001</v>
      </c>
    </row>
    <row r="16551" spans="1:8">
      <c r="A16551" s="23">
        <v>16548</v>
      </c>
      <c r="B16551" s="23">
        <v>3000</v>
      </c>
      <c r="C16551" s="23">
        <v>1</v>
      </c>
      <c r="D16551" s="23">
        <v>500</v>
      </c>
      <c r="E16551" s="23">
        <v>50</v>
      </c>
      <c r="F16551" s="23">
        <v>30</v>
      </c>
      <c r="G16551" s="23">
        <v>0</v>
      </c>
      <c r="H16551" s="25">
        <v>42.944229129999997</v>
      </c>
    </row>
    <row r="16552" spans="1:8">
      <c r="A16552" s="23">
        <v>16549</v>
      </c>
      <c r="B16552" s="23">
        <v>3000</v>
      </c>
      <c r="C16552" s="23">
        <v>1</v>
      </c>
      <c r="D16552" s="23">
        <v>500</v>
      </c>
      <c r="E16552" s="23">
        <v>50</v>
      </c>
      <c r="F16552" s="23">
        <v>30</v>
      </c>
      <c r="G16552" s="23">
        <v>5</v>
      </c>
      <c r="H16552" s="25">
        <v>39.363803859999997</v>
      </c>
    </row>
    <row r="16553" spans="1:8">
      <c r="A16553" s="23">
        <v>16550</v>
      </c>
      <c r="B16553" s="23">
        <v>3000</v>
      </c>
      <c r="C16553" s="23">
        <v>1</v>
      </c>
      <c r="D16553" s="23">
        <v>500</v>
      </c>
      <c r="E16553" s="23">
        <v>50</v>
      </c>
      <c r="F16553" s="23">
        <v>30</v>
      </c>
      <c r="G16553" s="23">
        <v>10</v>
      </c>
      <c r="H16553" s="25">
        <v>37.522941590000002</v>
      </c>
    </row>
    <row r="16554" spans="1:8">
      <c r="A16554" s="23">
        <v>16551</v>
      </c>
      <c r="B16554" s="23">
        <v>3000</v>
      </c>
      <c r="C16554" s="23">
        <v>1</v>
      </c>
      <c r="D16554" s="23">
        <v>500</v>
      </c>
      <c r="E16554" s="23">
        <v>50</v>
      </c>
      <c r="F16554" s="23">
        <v>30</v>
      </c>
      <c r="G16554" s="23">
        <v>40</v>
      </c>
      <c r="H16554" s="25">
        <v>33.068847660000003</v>
      </c>
    </row>
    <row r="16555" spans="1:8">
      <c r="A16555" s="23">
        <v>16552</v>
      </c>
      <c r="B16555" s="23">
        <v>3000</v>
      </c>
      <c r="C16555" s="23">
        <v>1</v>
      </c>
      <c r="D16555" s="23">
        <v>500</v>
      </c>
      <c r="E16555" s="23">
        <v>50</v>
      </c>
      <c r="F16555" s="23">
        <v>30</v>
      </c>
      <c r="G16555" s="23">
        <v>70</v>
      </c>
      <c r="H16555" s="25">
        <v>30.310779570000001</v>
      </c>
    </row>
    <row r="16556" spans="1:8">
      <c r="A16556" s="23">
        <v>16553</v>
      </c>
      <c r="B16556" s="23">
        <v>3000</v>
      </c>
      <c r="C16556" s="23">
        <v>1</v>
      </c>
      <c r="D16556" s="23">
        <v>500</v>
      </c>
      <c r="E16556" s="23">
        <v>50</v>
      </c>
      <c r="F16556" s="23">
        <v>30</v>
      </c>
      <c r="G16556" s="23">
        <v>100</v>
      </c>
      <c r="H16556" s="25">
        <v>28.02602577</v>
      </c>
    </row>
    <row r="16557" spans="1:8">
      <c r="A16557" s="23">
        <v>16554</v>
      </c>
      <c r="B16557" s="23">
        <v>3000</v>
      </c>
      <c r="C16557" s="23">
        <v>1</v>
      </c>
      <c r="D16557" s="23">
        <v>500</v>
      </c>
      <c r="E16557" s="23">
        <v>50</v>
      </c>
      <c r="F16557" s="23">
        <v>60</v>
      </c>
      <c r="G16557" s="23">
        <v>0</v>
      </c>
      <c r="H16557" s="25">
        <v>33.397911069999999</v>
      </c>
    </row>
    <row r="16558" spans="1:8">
      <c r="A16558" s="23">
        <v>16555</v>
      </c>
      <c r="B16558" s="23">
        <v>3000</v>
      </c>
      <c r="C16558" s="23">
        <v>1</v>
      </c>
      <c r="D16558" s="23">
        <v>500</v>
      </c>
      <c r="E16558" s="23">
        <v>50</v>
      </c>
      <c r="F16558" s="23">
        <v>60</v>
      </c>
      <c r="G16558" s="23">
        <v>5</v>
      </c>
      <c r="H16558" s="25">
        <v>29.91795158</v>
      </c>
    </row>
    <row r="16559" spans="1:8">
      <c r="A16559" s="23">
        <v>16556</v>
      </c>
      <c r="B16559" s="23">
        <v>3000</v>
      </c>
      <c r="C16559" s="23">
        <v>1</v>
      </c>
      <c r="D16559" s="23">
        <v>500</v>
      </c>
      <c r="E16559" s="23">
        <v>50</v>
      </c>
      <c r="F16559" s="23">
        <v>60</v>
      </c>
      <c r="G16559" s="23">
        <v>10</v>
      </c>
      <c r="H16559" s="25">
        <v>28.504434589999999</v>
      </c>
    </row>
    <row r="16560" spans="1:8">
      <c r="A16560" s="23">
        <v>16557</v>
      </c>
      <c r="B16560" s="23">
        <v>3000</v>
      </c>
      <c r="C16560" s="23">
        <v>1</v>
      </c>
      <c r="D16560" s="23">
        <v>500</v>
      </c>
      <c r="E16560" s="23">
        <v>50</v>
      </c>
      <c r="F16560" s="23">
        <v>60</v>
      </c>
      <c r="G16560" s="23">
        <v>40</v>
      </c>
      <c r="H16560" s="25">
        <v>25.122465129999998</v>
      </c>
    </row>
    <row r="16561" spans="1:8">
      <c r="A16561" s="23">
        <v>16558</v>
      </c>
      <c r="B16561" s="23">
        <v>3000</v>
      </c>
      <c r="C16561" s="23">
        <v>1</v>
      </c>
      <c r="D16561" s="23">
        <v>500</v>
      </c>
      <c r="E16561" s="23">
        <v>50</v>
      </c>
      <c r="F16561" s="23">
        <v>60</v>
      </c>
      <c r="G16561" s="23">
        <v>70</v>
      </c>
      <c r="H16561" s="25">
        <v>23.07048035</v>
      </c>
    </row>
    <row r="16562" spans="1:8">
      <c r="A16562" s="23">
        <v>16559</v>
      </c>
      <c r="B16562" s="23">
        <v>3000</v>
      </c>
      <c r="C16562" s="23">
        <v>1</v>
      </c>
      <c r="D16562" s="23">
        <v>500</v>
      </c>
      <c r="E16562" s="23">
        <v>50</v>
      </c>
      <c r="F16562" s="23">
        <v>60</v>
      </c>
      <c r="G16562" s="23">
        <v>100</v>
      </c>
      <c r="H16562" s="25">
        <v>21.321523670000001</v>
      </c>
    </row>
    <row r="16563" spans="1:8">
      <c r="A16563" s="23">
        <v>16560</v>
      </c>
      <c r="B16563" s="23">
        <v>3000</v>
      </c>
      <c r="C16563" s="23">
        <v>1</v>
      </c>
      <c r="D16563" s="23">
        <v>1000</v>
      </c>
      <c r="E16563" s="23">
        <v>1</v>
      </c>
      <c r="F16563" s="23">
        <v>0</v>
      </c>
      <c r="G16563" s="23">
        <v>0</v>
      </c>
      <c r="H16563" s="25">
        <v>35.755363459999998</v>
      </c>
    </row>
    <row r="16564" spans="1:8">
      <c r="A16564" s="23">
        <v>16561</v>
      </c>
      <c r="B16564" s="23">
        <v>3000</v>
      </c>
      <c r="C16564" s="23">
        <v>1</v>
      </c>
      <c r="D16564" s="23">
        <v>1000</v>
      </c>
      <c r="E16564" s="23">
        <v>1</v>
      </c>
      <c r="F16564" s="23">
        <v>0</v>
      </c>
      <c r="G16564" s="23">
        <v>5</v>
      </c>
      <c r="H16564" s="25">
        <v>33.657623289999997</v>
      </c>
    </row>
    <row r="16565" spans="1:8">
      <c r="A16565" s="23">
        <v>16562</v>
      </c>
      <c r="B16565" s="23">
        <v>3000</v>
      </c>
      <c r="C16565" s="23">
        <v>1</v>
      </c>
      <c r="D16565" s="23">
        <v>1000</v>
      </c>
      <c r="E16565" s="23">
        <v>1</v>
      </c>
      <c r="F16565" s="23">
        <v>0</v>
      </c>
      <c r="G16565" s="23">
        <v>10</v>
      </c>
      <c r="H16565" s="25">
        <v>32.475288390000003</v>
      </c>
    </row>
    <row r="16566" spans="1:8">
      <c r="A16566" s="23">
        <v>16563</v>
      </c>
      <c r="B16566" s="23">
        <v>3000</v>
      </c>
      <c r="C16566" s="23">
        <v>1</v>
      </c>
      <c r="D16566" s="23">
        <v>1000</v>
      </c>
      <c r="E16566" s="23">
        <v>1</v>
      </c>
      <c r="F16566" s="23">
        <v>0</v>
      </c>
      <c r="G16566" s="23">
        <v>40</v>
      </c>
      <c r="H16566" s="25">
        <v>29.572280880000001</v>
      </c>
    </row>
    <row r="16567" spans="1:8">
      <c r="A16567" s="23">
        <v>16564</v>
      </c>
      <c r="B16567" s="23">
        <v>3000</v>
      </c>
      <c r="C16567" s="23">
        <v>1</v>
      </c>
      <c r="D16567" s="23">
        <v>1000</v>
      </c>
      <c r="E16567" s="23">
        <v>1</v>
      </c>
      <c r="F16567" s="23">
        <v>0</v>
      </c>
      <c r="G16567" s="23">
        <v>70</v>
      </c>
      <c r="H16567" s="25">
        <v>27.70407105</v>
      </c>
    </row>
    <row r="16568" spans="1:8">
      <c r="A16568" s="23">
        <v>16565</v>
      </c>
      <c r="B16568" s="23">
        <v>3000</v>
      </c>
      <c r="C16568" s="23">
        <v>1</v>
      </c>
      <c r="D16568" s="23">
        <v>1000</v>
      </c>
      <c r="E16568" s="23">
        <v>1</v>
      </c>
      <c r="F16568" s="23">
        <v>0</v>
      </c>
      <c r="G16568" s="23">
        <v>100</v>
      </c>
      <c r="H16568" s="25">
        <v>26.0768013</v>
      </c>
    </row>
    <row r="16569" spans="1:8">
      <c r="A16569" s="23">
        <v>16566</v>
      </c>
      <c r="B16569" s="23">
        <v>3000</v>
      </c>
      <c r="C16569" s="23">
        <v>1</v>
      </c>
      <c r="D16569" s="23">
        <v>1000</v>
      </c>
      <c r="E16569" s="23">
        <v>1</v>
      </c>
      <c r="F16569" s="23">
        <v>30</v>
      </c>
      <c r="G16569" s="23">
        <v>0</v>
      </c>
      <c r="H16569" s="25">
        <v>34.21064758</v>
      </c>
    </row>
    <row r="16570" spans="1:8">
      <c r="A16570" s="23">
        <v>16567</v>
      </c>
      <c r="B16570" s="23">
        <v>3000</v>
      </c>
      <c r="C16570" s="23">
        <v>1</v>
      </c>
      <c r="D16570" s="23">
        <v>1000</v>
      </c>
      <c r="E16570" s="23">
        <v>1</v>
      </c>
      <c r="F16570" s="23">
        <v>30</v>
      </c>
      <c r="G16570" s="23">
        <v>5</v>
      </c>
      <c r="H16570" s="25">
        <v>32.024127960000001</v>
      </c>
    </row>
    <row r="16571" spans="1:8">
      <c r="A16571" s="23">
        <v>16568</v>
      </c>
      <c r="B16571" s="23">
        <v>3000</v>
      </c>
      <c r="C16571" s="23">
        <v>1</v>
      </c>
      <c r="D16571" s="23">
        <v>1000</v>
      </c>
      <c r="E16571" s="23">
        <v>1</v>
      </c>
      <c r="F16571" s="23">
        <v>30</v>
      </c>
      <c r="G16571" s="23">
        <v>10</v>
      </c>
      <c r="H16571" s="25">
        <v>30.8946209</v>
      </c>
    </row>
    <row r="16572" spans="1:8">
      <c r="A16572" s="23">
        <v>16569</v>
      </c>
      <c r="B16572" s="23">
        <v>3000</v>
      </c>
      <c r="C16572" s="23">
        <v>1</v>
      </c>
      <c r="D16572" s="23">
        <v>1000</v>
      </c>
      <c r="E16572" s="23">
        <v>1</v>
      </c>
      <c r="F16572" s="23">
        <v>30</v>
      </c>
      <c r="G16572" s="23">
        <v>40</v>
      </c>
      <c r="H16572" s="25">
        <v>28.030870440000001</v>
      </c>
    </row>
    <row r="16573" spans="1:8">
      <c r="A16573" s="23">
        <v>16570</v>
      </c>
      <c r="B16573" s="23">
        <v>3000</v>
      </c>
      <c r="C16573" s="23">
        <v>1</v>
      </c>
      <c r="D16573" s="23">
        <v>1000</v>
      </c>
      <c r="E16573" s="23">
        <v>1</v>
      </c>
      <c r="F16573" s="23">
        <v>30</v>
      </c>
      <c r="G16573" s="23">
        <v>70</v>
      </c>
      <c r="H16573" s="25">
        <v>26.191505429999999</v>
      </c>
    </row>
    <row r="16574" spans="1:8">
      <c r="A16574" s="23">
        <v>16571</v>
      </c>
      <c r="B16574" s="23">
        <v>3000</v>
      </c>
      <c r="C16574" s="23">
        <v>1</v>
      </c>
      <c r="D16574" s="23">
        <v>1000</v>
      </c>
      <c r="E16574" s="23">
        <v>1</v>
      </c>
      <c r="F16574" s="23">
        <v>30</v>
      </c>
      <c r="G16574" s="23">
        <v>100</v>
      </c>
      <c r="H16574" s="25">
        <v>24.62618256</v>
      </c>
    </row>
    <row r="16575" spans="1:8">
      <c r="A16575" s="23">
        <v>16572</v>
      </c>
      <c r="B16575" s="23">
        <v>3000</v>
      </c>
      <c r="C16575" s="23">
        <v>1</v>
      </c>
      <c r="D16575" s="23">
        <v>1000</v>
      </c>
      <c r="E16575" s="23">
        <v>1</v>
      </c>
      <c r="F16575" s="23">
        <v>60</v>
      </c>
      <c r="G16575" s="23">
        <v>0</v>
      </c>
      <c r="H16575" s="25">
        <v>28.400094989999999</v>
      </c>
    </row>
    <row r="16576" spans="1:8">
      <c r="A16576" s="23">
        <v>16573</v>
      </c>
      <c r="B16576" s="23">
        <v>3000</v>
      </c>
      <c r="C16576" s="23">
        <v>1</v>
      </c>
      <c r="D16576" s="23">
        <v>1000</v>
      </c>
      <c r="E16576" s="23">
        <v>1</v>
      </c>
      <c r="F16576" s="23">
        <v>60</v>
      </c>
      <c r="G16576" s="23">
        <v>5</v>
      </c>
      <c r="H16576" s="25">
        <v>25.91256332</v>
      </c>
    </row>
    <row r="16577" spans="1:8">
      <c r="A16577" s="23">
        <v>16574</v>
      </c>
      <c r="B16577" s="23">
        <v>3000</v>
      </c>
      <c r="C16577" s="23">
        <v>1</v>
      </c>
      <c r="D16577" s="23">
        <v>1000</v>
      </c>
      <c r="E16577" s="23">
        <v>1</v>
      </c>
      <c r="F16577" s="23">
        <v>60</v>
      </c>
      <c r="G16577" s="23">
        <v>10</v>
      </c>
      <c r="H16577" s="25">
        <v>24.88915253</v>
      </c>
    </row>
    <row r="16578" spans="1:8">
      <c r="A16578" s="23">
        <v>16575</v>
      </c>
      <c r="B16578" s="23">
        <v>3000</v>
      </c>
      <c r="C16578" s="23">
        <v>1</v>
      </c>
      <c r="D16578" s="23">
        <v>1000</v>
      </c>
      <c r="E16578" s="23">
        <v>1</v>
      </c>
      <c r="F16578" s="23">
        <v>60</v>
      </c>
      <c r="G16578" s="23">
        <v>40</v>
      </c>
      <c r="H16578" s="25">
        <v>22.38517761</v>
      </c>
    </row>
    <row r="16579" spans="1:8">
      <c r="A16579" s="23">
        <v>16576</v>
      </c>
      <c r="B16579" s="23">
        <v>3000</v>
      </c>
      <c r="C16579" s="23">
        <v>1</v>
      </c>
      <c r="D16579" s="23">
        <v>1000</v>
      </c>
      <c r="E16579" s="23">
        <v>1</v>
      </c>
      <c r="F16579" s="23">
        <v>60</v>
      </c>
      <c r="G16579" s="23">
        <v>70</v>
      </c>
      <c r="H16579" s="25">
        <v>20.835948940000002</v>
      </c>
    </row>
    <row r="16580" spans="1:8">
      <c r="A16580" s="23">
        <v>16577</v>
      </c>
      <c r="B16580" s="23">
        <v>3000</v>
      </c>
      <c r="C16580" s="23">
        <v>1</v>
      </c>
      <c r="D16580" s="23">
        <v>1000</v>
      </c>
      <c r="E16580" s="23">
        <v>1</v>
      </c>
      <c r="F16580" s="23">
        <v>60</v>
      </c>
      <c r="G16580" s="23">
        <v>100</v>
      </c>
      <c r="H16580" s="25">
        <v>19.508090970000001</v>
      </c>
    </row>
    <row r="16581" spans="1:8">
      <c r="A16581" s="23">
        <v>16578</v>
      </c>
      <c r="B16581" s="23">
        <v>3000</v>
      </c>
      <c r="C16581" s="23">
        <v>1</v>
      </c>
      <c r="D16581" s="23">
        <v>1000</v>
      </c>
      <c r="E16581" s="23">
        <v>5</v>
      </c>
      <c r="F16581" s="23">
        <v>0</v>
      </c>
      <c r="G16581" s="23">
        <v>0</v>
      </c>
      <c r="H16581" s="25">
        <v>44.715866089999999</v>
      </c>
    </row>
    <row r="16582" spans="1:8">
      <c r="A16582" s="23">
        <v>16579</v>
      </c>
      <c r="B16582" s="23">
        <v>3000</v>
      </c>
      <c r="C16582" s="23">
        <v>1</v>
      </c>
      <c r="D16582" s="23">
        <v>1000</v>
      </c>
      <c r="E16582" s="23">
        <v>5</v>
      </c>
      <c r="F16582" s="23">
        <v>0</v>
      </c>
      <c r="G16582" s="23">
        <v>5</v>
      </c>
      <c r="H16582" s="25">
        <v>41.22024536</v>
      </c>
    </row>
    <row r="16583" spans="1:8">
      <c r="A16583" s="23">
        <v>16580</v>
      </c>
      <c r="B16583" s="23">
        <v>3000</v>
      </c>
      <c r="C16583" s="23">
        <v>1</v>
      </c>
      <c r="D16583" s="23">
        <v>1000</v>
      </c>
      <c r="E16583" s="23">
        <v>5</v>
      </c>
      <c r="F16583" s="23">
        <v>0</v>
      </c>
      <c r="G16583" s="23">
        <v>10</v>
      </c>
      <c r="H16583" s="25">
        <v>39.366394040000003</v>
      </c>
    </row>
    <row r="16584" spans="1:8">
      <c r="A16584" s="23">
        <v>16581</v>
      </c>
      <c r="B16584" s="23">
        <v>3000</v>
      </c>
      <c r="C16584" s="23">
        <v>1</v>
      </c>
      <c r="D16584" s="23">
        <v>1000</v>
      </c>
      <c r="E16584" s="23">
        <v>5</v>
      </c>
      <c r="F16584" s="23">
        <v>0</v>
      </c>
      <c r="G16584" s="23">
        <v>40</v>
      </c>
      <c r="H16584" s="25">
        <v>34.77230454</v>
      </c>
    </row>
    <row r="16585" spans="1:8">
      <c r="A16585" s="23">
        <v>16582</v>
      </c>
      <c r="B16585" s="23">
        <v>3000</v>
      </c>
      <c r="C16585" s="23">
        <v>1</v>
      </c>
      <c r="D16585" s="23">
        <v>1000</v>
      </c>
      <c r="E16585" s="23">
        <v>5</v>
      </c>
      <c r="F16585" s="23">
        <v>0</v>
      </c>
      <c r="G16585" s="23">
        <v>70</v>
      </c>
      <c r="H16585" s="25">
        <v>31.985933299999999</v>
      </c>
    </row>
    <row r="16586" spans="1:8">
      <c r="A16586" s="23">
        <v>16583</v>
      </c>
      <c r="B16586" s="23">
        <v>3000</v>
      </c>
      <c r="C16586" s="23">
        <v>1</v>
      </c>
      <c r="D16586" s="23">
        <v>1000</v>
      </c>
      <c r="E16586" s="23">
        <v>5</v>
      </c>
      <c r="F16586" s="23">
        <v>0</v>
      </c>
      <c r="G16586" s="23">
        <v>100</v>
      </c>
      <c r="H16586" s="25">
        <v>29.625310899999999</v>
      </c>
    </row>
    <row r="16587" spans="1:8">
      <c r="A16587" s="23">
        <v>16584</v>
      </c>
      <c r="B16587" s="23">
        <v>3000</v>
      </c>
      <c r="C16587" s="23">
        <v>1</v>
      </c>
      <c r="D16587" s="23">
        <v>1000</v>
      </c>
      <c r="E16587" s="23">
        <v>5</v>
      </c>
      <c r="F16587" s="23">
        <v>30</v>
      </c>
      <c r="G16587" s="23">
        <v>0</v>
      </c>
      <c r="H16587" s="25">
        <v>41.949974060000002</v>
      </c>
    </row>
    <row r="16588" spans="1:8">
      <c r="A16588" s="23">
        <v>16585</v>
      </c>
      <c r="B16588" s="23">
        <v>3000</v>
      </c>
      <c r="C16588" s="23">
        <v>1</v>
      </c>
      <c r="D16588" s="23">
        <v>1000</v>
      </c>
      <c r="E16588" s="23">
        <v>5</v>
      </c>
      <c r="F16588" s="23">
        <v>30</v>
      </c>
      <c r="G16588" s="23">
        <v>5</v>
      </c>
      <c r="H16588" s="25">
        <v>38.51369476</v>
      </c>
    </row>
    <row r="16589" spans="1:8">
      <c r="A16589" s="23">
        <v>16586</v>
      </c>
      <c r="B16589" s="23">
        <v>3000</v>
      </c>
      <c r="C16589" s="23">
        <v>1</v>
      </c>
      <c r="D16589" s="23">
        <v>1000</v>
      </c>
      <c r="E16589" s="23">
        <v>5</v>
      </c>
      <c r="F16589" s="23">
        <v>30</v>
      </c>
      <c r="G16589" s="23">
        <v>10</v>
      </c>
      <c r="H16589" s="25">
        <v>36.754329679999998</v>
      </c>
    </row>
    <row r="16590" spans="1:8">
      <c r="A16590" s="23">
        <v>16587</v>
      </c>
      <c r="B16590" s="23">
        <v>3000</v>
      </c>
      <c r="C16590" s="23">
        <v>1</v>
      </c>
      <c r="D16590" s="23">
        <v>1000</v>
      </c>
      <c r="E16590" s="23">
        <v>5</v>
      </c>
      <c r="F16590" s="23">
        <v>30</v>
      </c>
      <c r="G16590" s="23">
        <v>40</v>
      </c>
      <c r="H16590" s="25">
        <v>32.496417999999998</v>
      </c>
    </row>
    <row r="16591" spans="1:8">
      <c r="A16591" s="23">
        <v>16588</v>
      </c>
      <c r="B16591" s="23">
        <v>3000</v>
      </c>
      <c r="C16591" s="23">
        <v>1</v>
      </c>
      <c r="D16591" s="23">
        <v>1000</v>
      </c>
      <c r="E16591" s="23">
        <v>5</v>
      </c>
      <c r="F16591" s="23">
        <v>30</v>
      </c>
      <c r="G16591" s="23">
        <v>70</v>
      </c>
      <c r="H16591" s="25">
        <v>29.823614119999998</v>
      </c>
    </row>
    <row r="16592" spans="1:8">
      <c r="A16592" s="23">
        <v>16589</v>
      </c>
      <c r="B16592" s="23">
        <v>3000</v>
      </c>
      <c r="C16592" s="23">
        <v>1</v>
      </c>
      <c r="D16592" s="23">
        <v>1000</v>
      </c>
      <c r="E16592" s="23">
        <v>5</v>
      </c>
      <c r="F16592" s="23">
        <v>30</v>
      </c>
      <c r="G16592" s="23">
        <v>100</v>
      </c>
      <c r="H16592" s="25">
        <v>27.62352753</v>
      </c>
    </row>
    <row r="16593" spans="1:8">
      <c r="A16593" s="23">
        <v>16590</v>
      </c>
      <c r="B16593" s="23">
        <v>3000</v>
      </c>
      <c r="C16593" s="23">
        <v>1</v>
      </c>
      <c r="D16593" s="23">
        <v>1000</v>
      </c>
      <c r="E16593" s="23">
        <v>5</v>
      </c>
      <c r="F16593" s="23">
        <v>60</v>
      </c>
      <c r="G16593" s="23">
        <v>0</v>
      </c>
      <c r="H16593" s="25">
        <v>32.832313540000001</v>
      </c>
    </row>
    <row r="16594" spans="1:8">
      <c r="A16594" s="23">
        <v>16591</v>
      </c>
      <c r="B16594" s="23">
        <v>3000</v>
      </c>
      <c r="C16594" s="23">
        <v>1</v>
      </c>
      <c r="D16594" s="23">
        <v>1000</v>
      </c>
      <c r="E16594" s="23">
        <v>5</v>
      </c>
      <c r="F16594" s="23">
        <v>60</v>
      </c>
      <c r="G16594" s="23">
        <v>5</v>
      </c>
      <c r="H16594" s="25">
        <v>29.44364929</v>
      </c>
    </row>
    <row r="16595" spans="1:8">
      <c r="A16595" s="23">
        <v>16592</v>
      </c>
      <c r="B16595" s="23">
        <v>3000</v>
      </c>
      <c r="C16595" s="23">
        <v>1</v>
      </c>
      <c r="D16595" s="23">
        <v>1000</v>
      </c>
      <c r="E16595" s="23">
        <v>5</v>
      </c>
      <c r="F16595" s="23">
        <v>60</v>
      </c>
      <c r="G16595" s="23">
        <v>10</v>
      </c>
      <c r="H16595" s="25">
        <v>28.074951169999999</v>
      </c>
    </row>
    <row r="16596" spans="1:8">
      <c r="A16596" s="23">
        <v>16593</v>
      </c>
      <c r="B16596" s="23">
        <v>3000</v>
      </c>
      <c r="C16596" s="23">
        <v>1</v>
      </c>
      <c r="D16596" s="23">
        <v>1000</v>
      </c>
      <c r="E16596" s="23">
        <v>5</v>
      </c>
      <c r="F16596" s="23">
        <v>60</v>
      </c>
      <c r="G16596" s="23">
        <v>40</v>
      </c>
      <c r="H16596" s="25">
        <v>24.803768160000001</v>
      </c>
    </row>
    <row r="16597" spans="1:8">
      <c r="A16597" s="23">
        <v>16594</v>
      </c>
      <c r="B16597" s="23">
        <v>3000</v>
      </c>
      <c r="C16597" s="23">
        <v>1</v>
      </c>
      <c r="D16597" s="23">
        <v>1000</v>
      </c>
      <c r="E16597" s="23">
        <v>5</v>
      </c>
      <c r="F16597" s="23">
        <v>60</v>
      </c>
      <c r="G16597" s="23">
        <v>70</v>
      </c>
      <c r="H16597" s="25">
        <v>22.790908810000001</v>
      </c>
    </row>
    <row r="16598" spans="1:8">
      <c r="A16598" s="23">
        <v>16595</v>
      </c>
      <c r="B16598" s="23">
        <v>3000</v>
      </c>
      <c r="C16598" s="23">
        <v>1</v>
      </c>
      <c r="D16598" s="23">
        <v>1000</v>
      </c>
      <c r="E16598" s="23">
        <v>5</v>
      </c>
      <c r="F16598" s="23">
        <v>60</v>
      </c>
      <c r="G16598" s="23">
        <v>100</v>
      </c>
      <c r="H16598" s="25">
        <v>21.090478900000001</v>
      </c>
    </row>
    <row r="16599" spans="1:8">
      <c r="A16599" s="23">
        <v>16596</v>
      </c>
      <c r="B16599" s="23">
        <v>3000</v>
      </c>
      <c r="C16599" s="23">
        <v>1</v>
      </c>
      <c r="D16599" s="23">
        <v>1000</v>
      </c>
      <c r="E16599" s="23">
        <v>10</v>
      </c>
      <c r="F16599" s="23">
        <v>0</v>
      </c>
      <c r="G16599" s="23">
        <v>0</v>
      </c>
      <c r="H16599" s="25">
        <v>45.484970089999997</v>
      </c>
    </row>
    <row r="16600" spans="1:8">
      <c r="A16600" s="23">
        <v>16597</v>
      </c>
      <c r="B16600" s="23">
        <v>3000</v>
      </c>
      <c r="C16600" s="23">
        <v>1</v>
      </c>
      <c r="D16600" s="23">
        <v>1000</v>
      </c>
      <c r="E16600" s="23">
        <v>10</v>
      </c>
      <c r="F16600" s="23">
        <v>0</v>
      </c>
      <c r="G16600" s="23">
        <v>5</v>
      </c>
      <c r="H16600" s="25">
        <v>41.85764313</v>
      </c>
    </row>
    <row r="16601" spans="1:8">
      <c r="A16601" s="23">
        <v>16598</v>
      </c>
      <c r="B16601" s="23">
        <v>3000</v>
      </c>
      <c r="C16601" s="23">
        <v>1</v>
      </c>
      <c r="D16601" s="23">
        <v>1000</v>
      </c>
      <c r="E16601" s="23">
        <v>10</v>
      </c>
      <c r="F16601" s="23">
        <v>0</v>
      </c>
      <c r="G16601" s="23">
        <v>10</v>
      </c>
      <c r="H16601" s="25">
        <v>39.94599152</v>
      </c>
    </row>
    <row r="16602" spans="1:8">
      <c r="A16602" s="23">
        <v>16599</v>
      </c>
      <c r="B16602" s="23">
        <v>3000</v>
      </c>
      <c r="C16602" s="23">
        <v>1</v>
      </c>
      <c r="D16602" s="23">
        <v>1000</v>
      </c>
      <c r="E16602" s="23">
        <v>10</v>
      </c>
      <c r="F16602" s="23">
        <v>0</v>
      </c>
      <c r="G16602" s="23">
        <v>40</v>
      </c>
      <c r="H16602" s="25">
        <v>35.21517944</v>
      </c>
    </row>
    <row r="16603" spans="1:8">
      <c r="A16603" s="23">
        <v>16600</v>
      </c>
      <c r="B16603" s="23">
        <v>3000</v>
      </c>
      <c r="C16603" s="23">
        <v>1</v>
      </c>
      <c r="D16603" s="23">
        <v>1000</v>
      </c>
      <c r="E16603" s="23">
        <v>10</v>
      </c>
      <c r="F16603" s="23">
        <v>0</v>
      </c>
      <c r="G16603" s="23">
        <v>70</v>
      </c>
      <c r="H16603" s="25">
        <v>32.341896060000003</v>
      </c>
    </row>
    <row r="16604" spans="1:8">
      <c r="A16604" s="23">
        <v>16601</v>
      </c>
      <c r="B16604" s="23">
        <v>3000</v>
      </c>
      <c r="C16604" s="23">
        <v>1</v>
      </c>
      <c r="D16604" s="23">
        <v>1000</v>
      </c>
      <c r="E16604" s="23">
        <v>10</v>
      </c>
      <c r="F16604" s="23">
        <v>0</v>
      </c>
      <c r="G16604" s="23">
        <v>100</v>
      </c>
      <c r="H16604" s="25">
        <v>29.934896470000002</v>
      </c>
    </row>
    <row r="16605" spans="1:8">
      <c r="A16605" s="23">
        <v>16602</v>
      </c>
      <c r="B16605" s="23">
        <v>3000</v>
      </c>
      <c r="C16605" s="23">
        <v>1</v>
      </c>
      <c r="D16605" s="23">
        <v>1000</v>
      </c>
      <c r="E16605" s="23">
        <v>10</v>
      </c>
      <c r="F16605" s="23">
        <v>30</v>
      </c>
      <c r="G16605" s="23">
        <v>0</v>
      </c>
      <c r="H16605" s="25">
        <v>42.604259489999997</v>
      </c>
    </row>
    <row r="16606" spans="1:8">
      <c r="A16606" s="23">
        <v>16603</v>
      </c>
      <c r="B16606" s="23">
        <v>3000</v>
      </c>
      <c r="C16606" s="23">
        <v>1</v>
      </c>
      <c r="D16606" s="23">
        <v>1000</v>
      </c>
      <c r="E16606" s="23">
        <v>10</v>
      </c>
      <c r="F16606" s="23">
        <v>30</v>
      </c>
      <c r="G16606" s="23">
        <v>5</v>
      </c>
      <c r="H16606" s="25">
        <v>39.07149124</v>
      </c>
    </row>
    <row r="16607" spans="1:8">
      <c r="A16607" s="23">
        <v>16604</v>
      </c>
      <c r="B16607" s="23">
        <v>3000</v>
      </c>
      <c r="C16607" s="23">
        <v>1</v>
      </c>
      <c r="D16607" s="23">
        <v>1000</v>
      </c>
      <c r="E16607" s="23">
        <v>10</v>
      </c>
      <c r="F16607" s="23">
        <v>30</v>
      </c>
      <c r="G16607" s="23">
        <v>10</v>
      </c>
      <c r="H16607" s="25">
        <v>37.257949830000001</v>
      </c>
    </row>
    <row r="16608" spans="1:8">
      <c r="A16608" s="23">
        <v>16605</v>
      </c>
      <c r="B16608" s="23">
        <v>3000</v>
      </c>
      <c r="C16608" s="23">
        <v>1</v>
      </c>
      <c r="D16608" s="23">
        <v>1000</v>
      </c>
      <c r="E16608" s="23">
        <v>10</v>
      </c>
      <c r="F16608" s="23">
        <v>30</v>
      </c>
      <c r="G16608" s="23">
        <v>40</v>
      </c>
      <c r="H16608" s="25">
        <v>32.869945530000003</v>
      </c>
    </row>
    <row r="16609" spans="1:8">
      <c r="A16609" s="23">
        <v>16606</v>
      </c>
      <c r="B16609" s="23">
        <v>3000</v>
      </c>
      <c r="C16609" s="23">
        <v>1</v>
      </c>
      <c r="D16609" s="23">
        <v>1000</v>
      </c>
      <c r="E16609" s="23">
        <v>10</v>
      </c>
      <c r="F16609" s="23">
        <v>30</v>
      </c>
      <c r="G16609" s="23">
        <v>70</v>
      </c>
      <c r="H16609" s="25">
        <v>30.140790939999999</v>
      </c>
    </row>
    <row r="16610" spans="1:8">
      <c r="A16610" s="23">
        <v>16607</v>
      </c>
      <c r="B16610" s="23">
        <v>3000</v>
      </c>
      <c r="C16610" s="23">
        <v>1</v>
      </c>
      <c r="D16610" s="23">
        <v>1000</v>
      </c>
      <c r="E16610" s="23">
        <v>10</v>
      </c>
      <c r="F16610" s="23">
        <v>30</v>
      </c>
      <c r="G16610" s="23">
        <v>100</v>
      </c>
      <c r="H16610" s="25">
        <v>27.885063169999999</v>
      </c>
    </row>
    <row r="16611" spans="1:8">
      <c r="A16611" s="23">
        <v>16608</v>
      </c>
      <c r="B16611" s="23">
        <v>3000</v>
      </c>
      <c r="C16611" s="23">
        <v>1</v>
      </c>
      <c r="D16611" s="23">
        <v>1000</v>
      </c>
      <c r="E16611" s="23">
        <v>10</v>
      </c>
      <c r="F16611" s="23">
        <v>60</v>
      </c>
      <c r="G16611" s="23">
        <v>0</v>
      </c>
      <c r="H16611" s="25">
        <v>33.201622010000001</v>
      </c>
    </row>
    <row r="16612" spans="1:8">
      <c r="A16612" s="23">
        <v>16609</v>
      </c>
      <c r="B16612" s="23">
        <v>3000</v>
      </c>
      <c r="C16612" s="23">
        <v>1</v>
      </c>
      <c r="D16612" s="23">
        <v>1000</v>
      </c>
      <c r="E16612" s="23">
        <v>10</v>
      </c>
      <c r="F16612" s="23">
        <v>60</v>
      </c>
      <c r="G16612" s="23">
        <v>5</v>
      </c>
      <c r="H16612" s="25">
        <v>29.752349850000002</v>
      </c>
    </row>
    <row r="16613" spans="1:8">
      <c r="A16613" s="23">
        <v>16610</v>
      </c>
      <c r="B16613" s="23">
        <v>3000</v>
      </c>
      <c r="C16613" s="23">
        <v>1</v>
      </c>
      <c r="D16613" s="23">
        <v>1000</v>
      </c>
      <c r="E16613" s="23">
        <v>10</v>
      </c>
      <c r="F16613" s="23">
        <v>60</v>
      </c>
      <c r="G16613" s="23">
        <v>10</v>
      </c>
      <c r="H16613" s="25">
        <v>28.354106900000001</v>
      </c>
    </row>
    <row r="16614" spans="1:8">
      <c r="A16614" s="23">
        <v>16611</v>
      </c>
      <c r="B16614" s="23">
        <v>3000</v>
      </c>
      <c r="C16614" s="23">
        <v>1</v>
      </c>
      <c r="D16614" s="23">
        <v>1000</v>
      </c>
      <c r="E16614" s="23">
        <v>10</v>
      </c>
      <c r="F16614" s="23">
        <v>60</v>
      </c>
      <c r="G16614" s="23">
        <v>40</v>
      </c>
      <c r="H16614" s="25">
        <v>25.01011467</v>
      </c>
    </row>
    <row r="16615" spans="1:8">
      <c r="A16615" s="23">
        <v>16612</v>
      </c>
      <c r="B16615" s="23">
        <v>3000</v>
      </c>
      <c r="C16615" s="23">
        <v>1</v>
      </c>
      <c r="D16615" s="23">
        <v>1000</v>
      </c>
      <c r="E16615" s="23">
        <v>10</v>
      </c>
      <c r="F16615" s="23">
        <v>60</v>
      </c>
      <c r="G16615" s="23">
        <v>70</v>
      </c>
      <c r="H16615" s="25">
        <v>22.971517559999999</v>
      </c>
    </row>
    <row r="16616" spans="1:8">
      <c r="A16616" s="23">
        <v>16613</v>
      </c>
      <c r="B16616" s="23">
        <v>3000</v>
      </c>
      <c r="C16616" s="23">
        <v>1</v>
      </c>
      <c r="D16616" s="23">
        <v>1000</v>
      </c>
      <c r="E16616" s="23">
        <v>10</v>
      </c>
      <c r="F16616" s="23">
        <v>60</v>
      </c>
      <c r="G16616" s="23">
        <v>100</v>
      </c>
      <c r="H16616" s="25">
        <v>21.239534379999998</v>
      </c>
    </row>
    <row r="16617" spans="1:8">
      <c r="A16617" s="23">
        <v>16614</v>
      </c>
      <c r="B16617" s="23">
        <v>3000</v>
      </c>
      <c r="C16617" s="23">
        <v>1</v>
      </c>
      <c r="D16617" s="23">
        <v>1000</v>
      </c>
      <c r="E16617" s="23">
        <v>20</v>
      </c>
      <c r="F16617" s="23">
        <v>0</v>
      </c>
      <c r="G16617" s="23">
        <v>0</v>
      </c>
      <c r="H16617" s="25">
        <v>45.814872739999998</v>
      </c>
    </row>
    <row r="16618" spans="1:8">
      <c r="A16618" s="23">
        <v>16615</v>
      </c>
      <c r="B16618" s="23">
        <v>3000</v>
      </c>
      <c r="C16618" s="23">
        <v>1</v>
      </c>
      <c r="D16618" s="23">
        <v>1000</v>
      </c>
      <c r="E16618" s="23">
        <v>20</v>
      </c>
      <c r="F16618" s="23">
        <v>0</v>
      </c>
      <c r="G16618" s="23">
        <v>5</v>
      </c>
      <c r="H16618" s="25">
        <v>42.133499149999999</v>
      </c>
    </row>
    <row r="16619" spans="1:8">
      <c r="A16619" s="23">
        <v>16616</v>
      </c>
      <c r="B16619" s="23">
        <v>3000</v>
      </c>
      <c r="C16619" s="23">
        <v>1</v>
      </c>
      <c r="D16619" s="23">
        <v>1000</v>
      </c>
      <c r="E16619" s="23">
        <v>20</v>
      </c>
      <c r="F16619" s="23">
        <v>0</v>
      </c>
      <c r="G16619" s="23">
        <v>10</v>
      </c>
      <c r="H16619" s="25">
        <v>40.195075989999999</v>
      </c>
    </row>
    <row r="16620" spans="1:8">
      <c r="A16620" s="23">
        <v>16617</v>
      </c>
      <c r="B16620" s="23">
        <v>3000</v>
      </c>
      <c r="C16620" s="23">
        <v>1</v>
      </c>
      <c r="D16620" s="23">
        <v>1000</v>
      </c>
      <c r="E16620" s="23">
        <v>20</v>
      </c>
      <c r="F16620" s="23">
        <v>0</v>
      </c>
      <c r="G16620" s="23">
        <v>40</v>
      </c>
      <c r="H16620" s="25">
        <v>35.409873959999999</v>
      </c>
    </row>
    <row r="16621" spans="1:8">
      <c r="A16621" s="23">
        <v>16618</v>
      </c>
      <c r="B16621" s="23">
        <v>3000</v>
      </c>
      <c r="C16621" s="23">
        <v>1</v>
      </c>
      <c r="D16621" s="23">
        <v>1000</v>
      </c>
      <c r="E16621" s="23">
        <v>20</v>
      </c>
      <c r="F16621" s="23">
        <v>0</v>
      </c>
      <c r="G16621" s="23">
        <v>70</v>
      </c>
      <c r="H16621" s="25">
        <v>32.499752049999998</v>
      </c>
    </row>
    <row r="16622" spans="1:8">
      <c r="A16622" s="23">
        <v>16619</v>
      </c>
      <c r="B16622" s="23">
        <v>3000</v>
      </c>
      <c r="C16622" s="23">
        <v>1</v>
      </c>
      <c r="D16622" s="23">
        <v>1000</v>
      </c>
      <c r="E16622" s="23">
        <v>20</v>
      </c>
      <c r="F16622" s="23">
        <v>0</v>
      </c>
      <c r="G16622" s="23">
        <v>100</v>
      </c>
      <c r="H16622" s="25">
        <v>30.072921749999999</v>
      </c>
    </row>
    <row r="16623" spans="1:8">
      <c r="A16623" s="23">
        <v>16620</v>
      </c>
      <c r="B16623" s="23">
        <v>3000</v>
      </c>
      <c r="C16623" s="23">
        <v>1</v>
      </c>
      <c r="D16623" s="23">
        <v>1000</v>
      </c>
      <c r="E16623" s="23">
        <v>20</v>
      </c>
      <c r="F16623" s="23">
        <v>30</v>
      </c>
      <c r="G16623" s="23">
        <v>0</v>
      </c>
      <c r="H16623" s="25">
        <v>42.886730190000002</v>
      </c>
    </row>
    <row r="16624" spans="1:8">
      <c r="A16624" s="23">
        <v>16621</v>
      </c>
      <c r="B16624" s="23">
        <v>3000</v>
      </c>
      <c r="C16624" s="23">
        <v>1</v>
      </c>
      <c r="D16624" s="23">
        <v>1000</v>
      </c>
      <c r="E16624" s="23">
        <v>20</v>
      </c>
      <c r="F16624" s="23">
        <v>30</v>
      </c>
      <c r="G16624" s="23">
        <v>5</v>
      </c>
      <c r="H16624" s="25">
        <v>39.314426419999997</v>
      </c>
    </row>
    <row r="16625" spans="1:8">
      <c r="A16625" s="23">
        <v>16622</v>
      </c>
      <c r="B16625" s="23">
        <v>3000</v>
      </c>
      <c r="C16625" s="23">
        <v>1</v>
      </c>
      <c r="D16625" s="23">
        <v>1000</v>
      </c>
      <c r="E16625" s="23">
        <v>20</v>
      </c>
      <c r="F16625" s="23">
        <v>30</v>
      </c>
      <c r="G16625" s="23">
        <v>10</v>
      </c>
      <c r="H16625" s="25">
        <v>37.47820282</v>
      </c>
    </row>
    <row r="16626" spans="1:8">
      <c r="A16626" s="23">
        <v>16623</v>
      </c>
      <c r="B16626" s="23">
        <v>3000</v>
      </c>
      <c r="C16626" s="23">
        <v>1</v>
      </c>
      <c r="D16626" s="23">
        <v>1000</v>
      </c>
      <c r="E16626" s="23">
        <v>20</v>
      </c>
      <c r="F16626" s="23">
        <v>30</v>
      </c>
      <c r="G16626" s="23">
        <v>40</v>
      </c>
      <c r="H16626" s="25">
        <v>33.035312650000002</v>
      </c>
    </row>
    <row r="16627" spans="1:8">
      <c r="A16627" s="23">
        <v>16624</v>
      </c>
      <c r="B16627" s="23">
        <v>3000</v>
      </c>
      <c r="C16627" s="23">
        <v>1</v>
      </c>
      <c r="D16627" s="23">
        <v>1000</v>
      </c>
      <c r="E16627" s="23">
        <v>20</v>
      </c>
      <c r="F16627" s="23">
        <v>30</v>
      </c>
      <c r="G16627" s="23">
        <v>70</v>
      </c>
      <c r="H16627" s="25">
        <v>30.282150269999999</v>
      </c>
    </row>
    <row r="16628" spans="1:8">
      <c r="A16628" s="23">
        <v>16625</v>
      </c>
      <c r="B16628" s="23">
        <v>3000</v>
      </c>
      <c r="C16628" s="23">
        <v>1</v>
      </c>
      <c r="D16628" s="23">
        <v>1000</v>
      </c>
      <c r="E16628" s="23">
        <v>20</v>
      </c>
      <c r="F16628" s="23">
        <v>30</v>
      </c>
      <c r="G16628" s="23">
        <v>100</v>
      </c>
      <c r="H16628" s="25">
        <v>28.002305979999999</v>
      </c>
    </row>
    <row r="16629" spans="1:8">
      <c r="A16629" s="23">
        <v>16626</v>
      </c>
      <c r="B16629" s="23">
        <v>3000</v>
      </c>
      <c r="C16629" s="23">
        <v>1</v>
      </c>
      <c r="D16629" s="23">
        <v>1000</v>
      </c>
      <c r="E16629" s="23">
        <v>20</v>
      </c>
      <c r="F16629" s="23">
        <v>60</v>
      </c>
      <c r="G16629" s="23">
        <v>0</v>
      </c>
      <c r="H16629" s="25">
        <v>33.36482239</v>
      </c>
    </row>
    <row r="16630" spans="1:8">
      <c r="A16630" s="23">
        <v>16627</v>
      </c>
      <c r="B16630" s="23">
        <v>3000</v>
      </c>
      <c r="C16630" s="23">
        <v>1</v>
      </c>
      <c r="D16630" s="23">
        <v>1000</v>
      </c>
      <c r="E16630" s="23">
        <v>20</v>
      </c>
      <c r="F16630" s="23">
        <v>60</v>
      </c>
      <c r="G16630" s="23">
        <v>5</v>
      </c>
      <c r="H16630" s="25">
        <v>29.890064240000001</v>
      </c>
    </row>
    <row r="16631" spans="1:8">
      <c r="A16631" s="23">
        <v>16628</v>
      </c>
      <c r="B16631" s="23">
        <v>3000</v>
      </c>
      <c r="C16631" s="23">
        <v>1</v>
      </c>
      <c r="D16631" s="23">
        <v>1000</v>
      </c>
      <c r="E16631" s="23">
        <v>20</v>
      </c>
      <c r="F16631" s="23">
        <v>60</v>
      </c>
      <c r="G16631" s="23">
        <v>10</v>
      </c>
      <c r="H16631" s="25">
        <v>28.4791317</v>
      </c>
    </row>
    <row r="16632" spans="1:8">
      <c r="A16632" s="23">
        <v>16629</v>
      </c>
      <c r="B16632" s="23">
        <v>3000</v>
      </c>
      <c r="C16632" s="23">
        <v>1</v>
      </c>
      <c r="D16632" s="23">
        <v>1000</v>
      </c>
      <c r="E16632" s="23">
        <v>20</v>
      </c>
      <c r="F16632" s="23">
        <v>60</v>
      </c>
      <c r="G16632" s="23">
        <v>40</v>
      </c>
      <c r="H16632" s="25">
        <v>25.103580480000002</v>
      </c>
    </row>
    <row r="16633" spans="1:8">
      <c r="A16633" s="23">
        <v>16630</v>
      </c>
      <c r="B16633" s="23">
        <v>3000</v>
      </c>
      <c r="C16633" s="23">
        <v>1</v>
      </c>
      <c r="D16633" s="23">
        <v>1000</v>
      </c>
      <c r="E16633" s="23">
        <v>20</v>
      </c>
      <c r="F16633" s="23">
        <v>60</v>
      </c>
      <c r="G16633" s="23">
        <v>70</v>
      </c>
      <c r="H16633" s="25">
        <v>23.053857799999999</v>
      </c>
    </row>
    <row r="16634" spans="1:8">
      <c r="A16634" s="23">
        <v>16631</v>
      </c>
      <c r="B16634" s="23">
        <v>3000</v>
      </c>
      <c r="C16634" s="23">
        <v>1</v>
      </c>
      <c r="D16634" s="23">
        <v>1000</v>
      </c>
      <c r="E16634" s="23">
        <v>20</v>
      </c>
      <c r="F16634" s="23">
        <v>60</v>
      </c>
      <c r="G16634" s="23">
        <v>100</v>
      </c>
      <c r="H16634" s="25">
        <v>21.30776024</v>
      </c>
    </row>
    <row r="16635" spans="1:8">
      <c r="A16635" s="23">
        <v>16632</v>
      </c>
      <c r="B16635" s="23">
        <v>3000</v>
      </c>
      <c r="C16635" s="23">
        <v>1</v>
      </c>
      <c r="D16635" s="23">
        <v>1000</v>
      </c>
      <c r="E16635" s="23">
        <v>50</v>
      </c>
      <c r="F16635" s="23">
        <v>0</v>
      </c>
      <c r="G16635" s="23">
        <v>0</v>
      </c>
      <c r="H16635" s="25">
        <v>45.994159699999997</v>
      </c>
    </row>
    <row r="16636" spans="1:8">
      <c r="A16636" s="23">
        <v>16633</v>
      </c>
      <c r="B16636" s="23">
        <v>3000</v>
      </c>
      <c r="C16636" s="23">
        <v>1</v>
      </c>
      <c r="D16636" s="23">
        <v>1000</v>
      </c>
      <c r="E16636" s="23">
        <v>50</v>
      </c>
      <c r="F16636" s="23">
        <v>0</v>
      </c>
      <c r="G16636" s="23">
        <v>5</v>
      </c>
      <c r="H16636" s="25">
        <v>42.284408569999997</v>
      </c>
    </row>
    <row r="16637" spans="1:8">
      <c r="A16637" s="23">
        <v>16634</v>
      </c>
      <c r="B16637" s="23">
        <v>3000</v>
      </c>
      <c r="C16637" s="23">
        <v>1</v>
      </c>
      <c r="D16637" s="23">
        <v>1000</v>
      </c>
      <c r="E16637" s="23">
        <v>50</v>
      </c>
      <c r="F16637" s="23">
        <v>0</v>
      </c>
      <c r="G16637" s="23">
        <v>10</v>
      </c>
      <c r="H16637" s="25">
        <v>40.331893919999999</v>
      </c>
    </row>
    <row r="16638" spans="1:8">
      <c r="A16638" s="23">
        <v>16635</v>
      </c>
      <c r="B16638" s="23">
        <v>3000</v>
      </c>
      <c r="C16638" s="23">
        <v>1</v>
      </c>
      <c r="D16638" s="23">
        <v>1000</v>
      </c>
      <c r="E16638" s="23">
        <v>50</v>
      </c>
      <c r="F16638" s="23">
        <v>0</v>
      </c>
      <c r="G16638" s="23">
        <v>40</v>
      </c>
      <c r="H16638" s="25">
        <v>35.517707829999999</v>
      </c>
    </row>
    <row r="16639" spans="1:8">
      <c r="A16639" s="23">
        <v>16636</v>
      </c>
      <c r="B16639" s="23">
        <v>3000</v>
      </c>
      <c r="C16639" s="23">
        <v>1</v>
      </c>
      <c r="D16639" s="23">
        <v>1000</v>
      </c>
      <c r="E16639" s="23">
        <v>50</v>
      </c>
      <c r="F16639" s="23">
        <v>0</v>
      </c>
      <c r="G16639" s="23">
        <v>70</v>
      </c>
      <c r="H16639" s="25">
        <v>32.587707520000002</v>
      </c>
    </row>
    <row r="16640" spans="1:8">
      <c r="A16640" s="23">
        <v>16637</v>
      </c>
      <c r="B16640" s="23">
        <v>3000</v>
      </c>
      <c r="C16640" s="23">
        <v>1</v>
      </c>
      <c r="D16640" s="23">
        <v>1000</v>
      </c>
      <c r="E16640" s="23">
        <v>50</v>
      </c>
      <c r="F16640" s="23">
        <v>0</v>
      </c>
      <c r="G16640" s="23">
        <v>100</v>
      </c>
      <c r="H16640" s="25">
        <v>30.15016365</v>
      </c>
    </row>
    <row r="16641" spans="1:8">
      <c r="A16641" s="23">
        <v>16638</v>
      </c>
      <c r="B16641" s="23">
        <v>3000</v>
      </c>
      <c r="C16641" s="23">
        <v>1</v>
      </c>
      <c r="D16641" s="23">
        <v>1000</v>
      </c>
      <c r="E16641" s="23">
        <v>50</v>
      </c>
      <c r="F16641" s="23">
        <v>30</v>
      </c>
      <c r="G16641" s="23">
        <v>0</v>
      </c>
      <c r="H16641" s="25">
        <v>43.041000369999999</v>
      </c>
    </row>
    <row r="16642" spans="1:8">
      <c r="A16642" s="23">
        <v>16639</v>
      </c>
      <c r="B16642" s="23">
        <v>3000</v>
      </c>
      <c r="C16642" s="23">
        <v>1</v>
      </c>
      <c r="D16642" s="23">
        <v>1000</v>
      </c>
      <c r="E16642" s="23">
        <v>50</v>
      </c>
      <c r="F16642" s="23">
        <v>30</v>
      </c>
      <c r="G16642" s="23">
        <v>5</v>
      </c>
      <c r="H16642" s="25">
        <v>39.448081969999997</v>
      </c>
    </row>
    <row r="16643" spans="1:8">
      <c r="A16643" s="23">
        <v>16640</v>
      </c>
      <c r="B16643" s="23">
        <v>3000</v>
      </c>
      <c r="C16643" s="23">
        <v>1</v>
      </c>
      <c r="D16643" s="23">
        <v>1000</v>
      </c>
      <c r="E16643" s="23">
        <v>50</v>
      </c>
      <c r="F16643" s="23">
        <v>30</v>
      </c>
      <c r="G16643" s="23">
        <v>10</v>
      </c>
      <c r="H16643" s="25">
        <v>37.599727629999997</v>
      </c>
    </row>
    <row r="16644" spans="1:8">
      <c r="A16644" s="23">
        <v>16641</v>
      </c>
      <c r="B16644" s="23">
        <v>3000</v>
      </c>
      <c r="C16644" s="23">
        <v>1</v>
      </c>
      <c r="D16644" s="23">
        <v>1000</v>
      </c>
      <c r="E16644" s="23">
        <v>50</v>
      </c>
      <c r="F16644" s="23">
        <v>30</v>
      </c>
      <c r="G16644" s="23">
        <v>40</v>
      </c>
      <c r="H16644" s="25">
        <v>33.127353669999998</v>
      </c>
    </row>
    <row r="16645" spans="1:8">
      <c r="A16645" s="23">
        <v>16642</v>
      </c>
      <c r="B16645" s="23">
        <v>3000</v>
      </c>
      <c r="C16645" s="23">
        <v>1</v>
      </c>
      <c r="D16645" s="23">
        <v>1000</v>
      </c>
      <c r="E16645" s="23">
        <v>50</v>
      </c>
      <c r="F16645" s="23">
        <v>30</v>
      </c>
      <c r="G16645" s="23">
        <v>70</v>
      </c>
      <c r="H16645" s="25">
        <v>30.361240389999999</v>
      </c>
    </row>
    <row r="16646" spans="1:8">
      <c r="A16646" s="23">
        <v>16643</v>
      </c>
      <c r="B16646" s="23">
        <v>3000</v>
      </c>
      <c r="C16646" s="23">
        <v>1</v>
      </c>
      <c r="D16646" s="23">
        <v>1000</v>
      </c>
      <c r="E16646" s="23">
        <v>50</v>
      </c>
      <c r="F16646" s="23">
        <v>30</v>
      </c>
      <c r="G16646" s="23">
        <v>100</v>
      </c>
      <c r="H16646" s="25">
        <v>28.068153379999998</v>
      </c>
    </row>
    <row r="16647" spans="1:8">
      <c r="A16647" s="23">
        <v>16644</v>
      </c>
      <c r="B16647" s="23">
        <v>3000</v>
      </c>
      <c r="C16647" s="23">
        <v>1</v>
      </c>
      <c r="D16647" s="23">
        <v>1000</v>
      </c>
      <c r="E16647" s="23">
        <v>50</v>
      </c>
      <c r="F16647" s="23">
        <v>60</v>
      </c>
      <c r="G16647" s="23">
        <v>0</v>
      </c>
      <c r="H16647" s="25">
        <v>33.455558779999997</v>
      </c>
    </row>
    <row r="16648" spans="1:8">
      <c r="A16648" s="23">
        <v>16645</v>
      </c>
      <c r="B16648" s="23">
        <v>3000</v>
      </c>
      <c r="C16648" s="23">
        <v>1</v>
      </c>
      <c r="D16648" s="23">
        <v>1000</v>
      </c>
      <c r="E16648" s="23">
        <v>50</v>
      </c>
      <c r="F16648" s="23">
        <v>60</v>
      </c>
      <c r="G16648" s="23">
        <v>5</v>
      </c>
      <c r="H16648" s="25">
        <v>29.967166899999999</v>
      </c>
    </row>
    <row r="16649" spans="1:8">
      <c r="A16649" s="23">
        <v>16646</v>
      </c>
      <c r="B16649" s="23">
        <v>3000</v>
      </c>
      <c r="C16649" s="23">
        <v>1</v>
      </c>
      <c r="D16649" s="23">
        <v>1000</v>
      </c>
      <c r="E16649" s="23">
        <v>50</v>
      </c>
      <c r="F16649" s="23">
        <v>60</v>
      </c>
      <c r="G16649" s="23">
        <v>10</v>
      </c>
      <c r="H16649" s="25">
        <v>28.549301150000002</v>
      </c>
    </row>
    <row r="16650" spans="1:8">
      <c r="A16650" s="23">
        <v>16647</v>
      </c>
      <c r="B16650" s="23">
        <v>3000</v>
      </c>
      <c r="C16650" s="23">
        <v>1</v>
      </c>
      <c r="D16650" s="23">
        <v>1000</v>
      </c>
      <c r="E16650" s="23">
        <v>50</v>
      </c>
      <c r="F16650" s="23">
        <v>60</v>
      </c>
      <c r="G16650" s="23">
        <v>40</v>
      </c>
      <c r="H16650" s="25">
        <v>25.15641213</v>
      </c>
    </row>
    <row r="16651" spans="1:8">
      <c r="A16651" s="23">
        <v>16648</v>
      </c>
      <c r="B16651" s="23">
        <v>3000</v>
      </c>
      <c r="C16651" s="23">
        <v>1</v>
      </c>
      <c r="D16651" s="23">
        <v>1000</v>
      </c>
      <c r="E16651" s="23">
        <v>50</v>
      </c>
      <c r="F16651" s="23">
        <v>60</v>
      </c>
      <c r="G16651" s="23">
        <v>70</v>
      </c>
      <c r="H16651" s="25">
        <v>23.100616460000001</v>
      </c>
    </row>
    <row r="16652" spans="1:8">
      <c r="A16652" s="23">
        <v>16649</v>
      </c>
      <c r="B16652" s="23">
        <v>3000</v>
      </c>
      <c r="C16652" s="23">
        <v>1</v>
      </c>
      <c r="D16652" s="23">
        <v>1000</v>
      </c>
      <c r="E16652" s="23">
        <v>50</v>
      </c>
      <c r="F16652" s="23">
        <v>60</v>
      </c>
      <c r="G16652" s="23">
        <v>100</v>
      </c>
      <c r="H16652" s="25">
        <v>21.346607209999998</v>
      </c>
    </row>
    <row r="16653" spans="1:8">
      <c r="A16653" s="23">
        <v>16650</v>
      </c>
      <c r="B16653" s="23">
        <v>3000</v>
      </c>
      <c r="C16653" s="23">
        <v>1</v>
      </c>
      <c r="D16653" s="23">
        <v>3000</v>
      </c>
      <c r="E16653" s="23">
        <v>1</v>
      </c>
      <c r="F16653" s="23">
        <v>0</v>
      </c>
      <c r="G16653" s="23">
        <v>0</v>
      </c>
      <c r="H16653" s="25">
        <v>42.403106690000001</v>
      </c>
    </row>
    <row r="16654" spans="1:8">
      <c r="A16654" s="23">
        <v>16651</v>
      </c>
      <c r="B16654" s="23">
        <v>3000</v>
      </c>
      <c r="C16654" s="23">
        <v>1</v>
      </c>
      <c r="D16654" s="23">
        <v>3000</v>
      </c>
      <c r="E16654" s="23">
        <v>1</v>
      </c>
      <c r="F16654" s="23">
        <v>0</v>
      </c>
      <c r="G16654" s="23">
        <v>5</v>
      </c>
      <c r="H16654" s="25">
        <v>39.28778458</v>
      </c>
    </row>
    <row r="16655" spans="1:8">
      <c r="A16655" s="23">
        <v>16652</v>
      </c>
      <c r="B16655" s="23">
        <v>3000</v>
      </c>
      <c r="C16655" s="23">
        <v>1</v>
      </c>
      <c r="D16655" s="23">
        <v>3000</v>
      </c>
      <c r="E16655" s="23">
        <v>1</v>
      </c>
      <c r="F16655" s="23">
        <v>0</v>
      </c>
      <c r="G16655" s="23">
        <v>10</v>
      </c>
      <c r="H16655" s="25">
        <v>37.614830019999999</v>
      </c>
    </row>
    <row r="16656" spans="1:8">
      <c r="A16656" s="23">
        <v>16653</v>
      </c>
      <c r="B16656" s="23">
        <v>3000</v>
      </c>
      <c r="C16656" s="23">
        <v>1</v>
      </c>
      <c r="D16656" s="23">
        <v>3000</v>
      </c>
      <c r="E16656" s="23">
        <v>1</v>
      </c>
      <c r="F16656" s="23">
        <v>0</v>
      </c>
      <c r="G16656" s="23">
        <v>40</v>
      </c>
      <c r="H16656" s="25">
        <v>33.528228759999998</v>
      </c>
    </row>
    <row r="16657" spans="1:8">
      <c r="A16657" s="23">
        <v>16654</v>
      </c>
      <c r="B16657" s="23">
        <v>3000</v>
      </c>
      <c r="C16657" s="23">
        <v>1</v>
      </c>
      <c r="D16657" s="23">
        <v>3000</v>
      </c>
      <c r="E16657" s="23">
        <v>1</v>
      </c>
      <c r="F16657" s="23">
        <v>0</v>
      </c>
      <c r="G16657" s="23">
        <v>70</v>
      </c>
      <c r="H16657" s="25">
        <v>30.944885249999999</v>
      </c>
    </row>
    <row r="16658" spans="1:8">
      <c r="A16658" s="23">
        <v>16655</v>
      </c>
      <c r="B16658" s="23">
        <v>3000</v>
      </c>
      <c r="C16658" s="23">
        <v>1</v>
      </c>
      <c r="D16658" s="23">
        <v>3000</v>
      </c>
      <c r="E16658" s="23">
        <v>1</v>
      </c>
      <c r="F16658" s="23">
        <v>0</v>
      </c>
      <c r="G16658" s="23">
        <v>100</v>
      </c>
      <c r="H16658" s="25">
        <v>28.830923080000002</v>
      </c>
    </row>
    <row r="16659" spans="1:8">
      <c r="A16659" s="23">
        <v>16656</v>
      </c>
      <c r="B16659" s="23">
        <v>3000</v>
      </c>
      <c r="C16659" s="23">
        <v>1</v>
      </c>
      <c r="D16659" s="23">
        <v>3000</v>
      </c>
      <c r="E16659" s="23">
        <v>1</v>
      </c>
      <c r="F16659" s="23">
        <v>30</v>
      </c>
      <c r="G16659" s="23">
        <v>0</v>
      </c>
      <c r="H16659" s="25">
        <v>39.973587039999998</v>
      </c>
    </row>
    <row r="16660" spans="1:8">
      <c r="A16660" s="23">
        <v>16657</v>
      </c>
      <c r="B16660" s="23">
        <v>3000</v>
      </c>
      <c r="C16660" s="23">
        <v>1</v>
      </c>
      <c r="D16660" s="23">
        <v>3000</v>
      </c>
      <c r="E16660" s="23">
        <v>1</v>
      </c>
      <c r="F16660" s="23">
        <v>30</v>
      </c>
      <c r="G16660" s="23">
        <v>5</v>
      </c>
      <c r="H16660" s="25">
        <v>36.894817349999997</v>
      </c>
    </row>
    <row r="16661" spans="1:8">
      <c r="A16661" s="23">
        <v>16658</v>
      </c>
      <c r="B16661" s="23">
        <v>3000</v>
      </c>
      <c r="C16661" s="23">
        <v>1</v>
      </c>
      <c r="D16661" s="23">
        <v>3000</v>
      </c>
      <c r="E16661" s="23">
        <v>1</v>
      </c>
      <c r="F16661" s="23">
        <v>30</v>
      </c>
      <c r="G16661" s="23">
        <v>10</v>
      </c>
      <c r="H16661" s="25">
        <v>35.348800660000002</v>
      </c>
    </row>
    <row r="16662" spans="1:8">
      <c r="A16662" s="23">
        <v>16659</v>
      </c>
      <c r="B16662" s="23">
        <v>3000</v>
      </c>
      <c r="C16662" s="23">
        <v>1</v>
      </c>
      <c r="D16662" s="23">
        <v>3000</v>
      </c>
      <c r="E16662" s="23">
        <v>1</v>
      </c>
      <c r="F16662" s="23">
        <v>30</v>
      </c>
      <c r="G16662" s="23">
        <v>40</v>
      </c>
      <c r="H16662" s="25">
        <v>31.414604189999999</v>
      </c>
    </row>
    <row r="16663" spans="1:8">
      <c r="A16663" s="23">
        <v>16660</v>
      </c>
      <c r="B16663" s="23">
        <v>3000</v>
      </c>
      <c r="C16663" s="23">
        <v>1</v>
      </c>
      <c r="D16663" s="23">
        <v>3000</v>
      </c>
      <c r="E16663" s="23">
        <v>1</v>
      </c>
      <c r="F16663" s="23">
        <v>30</v>
      </c>
      <c r="G16663" s="23">
        <v>70</v>
      </c>
      <c r="H16663" s="25">
        <v>29.000015260000001</v>
      </c>
    </row>
    <row r="16664" spans="1:8">
      <c r="A16664" s="23">
        <v>16661</v>
      </c>
      <c r="B16664" s="23">
        <v>3000</v>
      </c>
      <c r="C16664" s="23">
        <v>1</v>
      </c>
      <c r="D16664" s="23">
        <v>3000</v>
      </c>
      <c r="E16664" s="23">
        <v>1</v>
      </c>
      <c r="F16664" s="23">
        <v>30</v>
      </c>
      <c r="G16664" s="23">
        <v>100</v>
      </c>
      <c r="H16664" s="25">
        <v>26.96923065</v>
      </c>
    </row>
    <row r="16665" spans="1:8">
      <c r="A16665" s="23">
        <v>16662</v>
      </c>
      <c r="B16665" s="23">
        <v>3000</v>
      </c>
      <c r="C16665" s="23">
        <v>1</v>
      </c>
      <c r="D16665" s="23">
        <v>3000</v>
      </c>
      <c r="E16665" s="23">
        <v>1</v>
      </c>
      <c r="F16665" s="23">
        <v>60</v>
      </c>
      <c r="G16665" s="23">
        <v>0</v>
      </c>
      <c r="H16665" s="25">
        <v>31.76741028</v>
      </c>
    </row>
    <row r="16666" spans="1:8">
      <c r="A16666" s="23">
        <v>16663</v>
      </c>
      <c r="B16666" s="23">
        <v>3000</v>
      </c>
      <c r="C16666" s="23">
        <v>1</v>
      </c>
      <c r="D16666" s="23">
        <v>3000</v>
      </c>
      <c r="E16666" s="23">
        <v>1</v>
      </c>
      <c r="F16666" s="23">
        <v>60</v>
      </c>
      <c r="G16666" s="23">
        <v>5</v>
      </c>
      <c r="H16666" s="25">
        <v>28.659814839999999</v>
      </c>
    </row>
    <row r="16667" spans="1:8">
      <c r="A16667" s="23">
        <v>16664</v>
      </c>
      <c r="B16667" s="23">
        <v>3000</v>
      </c>
      <c r="C16667" s="23">
        <v>1</v>
      </c>
      <c r="D16667" s="23">
        <v>3000</v>
      </c>
      <c r="E16667" s="23">
        <v>1</v>
      </c>
      <c r="F16667" s="23">
        <v>60</v>
      </c>
      <c r="G16667" s="23">
        <v>10</v>
      </c>
      <c r="H16667" s="25">
        <v>27.38274384</v>
      </c>
    </row>
    <row r="16668" spans="1:8">
      <c r="A16668" s="23">
        <v>16665</v>
      </c>
      <c r="B16668" s="23">
        <v>3000</v>
      </c>
      <c r="C16668" s="23">
        <v>1</v>
      </c>
      <c r="D16668" s="23">
        <v>3000</v>
      </c>
      <c r="E16668" s="23">
        <v>1</v>
      </c>
      <c r="F16668" s="23">
        <v>60</v>
      </c>
      <c r="G16668" s="23">
        <v>40</v>
      </c>
      <c r="H16668" s="25">
        <v>24.23793221</v>
      </c>
    </row>
    <row r="16669" spans="1:8">
      <c r="A16669" s="23">
        <v>16666</v>
      </c>
      <c r="B16669" s="23">
        <v>3000</v>
      </c>
      <c r="C16669" s="23">
        <v>1</v>
      </c>
      <c r="D16669" s="23">
        <v>3000</v>
      </c>
      <c r="E16669" s="23">
        <v>1</v>
      </c>
      <c r="F16669" s="23">
        <v>60</v>
      </c>
      <c r="G16669" s="23">
        <v>70</v>
      </c>
      <c r="H16669" s="25">
        <v>22.359487529999999</v>
      </c>
    </row>
    <row r="16670" spans="1:8">
      <c r="A16670" s="23">
        <v>16667</v>
      </c>
      <c r="B16670" s="23">
        <v>3000</v>
      </c>
      <c r="C16670" s="23">
        <v>1</v>
      </c>
      <c r="D16670" s="23">
        <v>3000</v>
      </c>
      <c r="E16670" s="23">
        <v>1</v>
      </c>
      <c r="F16670" s="23">
        <v>60</v>
      </c>
      <c r="G16670" s="23">
        <v>100</v>
      </c>
      <c r="H16670" s="25">
        <v>20.81321144</v>
      </c>
    </row>
    <row r="16671" spans="1:8">
      <c r="A16671" s="23">
        <v>16668</v>
      </c>
      <c r="B16671" s="23">
        <v>3000</v>
      </c>
      <c r="C16671" s="23">
        <v>1</v>
      </c>
      <c r="D16671" s="23">
        <v>3000</v>
      </c>
      <c r="E16671" s="23">
        <v>5</v>
      </c>
      <c r="F16671" s="23">
        <v>0</v>
      </c>
      <c r="G16671" s="23">
        <v>0</v>
      </c>
      <c r="H16671" s="25">
        <v>45.655925750000002</v>
      </c>
    </row>
    <row r="16672" spans="1:8">
      <c r="A16672" s="23">
        <v>16669</v>
      </c>
      <c r="B16672" s="23">
        <v>3000</v>
      </c>
      <c r="C16672" s="23">
        <v>1</v>
      </c>
      <c r="D16672" s="23">
        <v>3000</v>
      </c>
      <c r="E16672" s="23">
        <v>5</v>
      </c>
      <c r="F16672" s="23">
        <v>0</v>
      </c>
      <c r="G16672" s="23">
        <v>5</v>
      </c>
      <c r="H16672" s="25">
        <v>42.003211980000003</v>
      </c>
    </row>
    <row r="16673" spans="1:8">
      <c r="A16673" s="23">
        <v>16670</v>
      </c>
      <c r="B16673" s="23">
        <v>3000</v>
      </c>
      <c r="C16673" s="23">
        <v>1</v>
      </c>
      <c r="D16673" s="23">
        <v>3000</v>
      </c>
      <c r="E16673" s="23">
        <v>5</v>
      </c>
      <c r="F16673" s="23">
        <v>0</v>
      </c>
      <c r="G16673" s="23">
        <v>10</v>
      </c>
      <c r="H16673" s="25">
        <v>40.078884129999999</v>
      </c>
    </row>
    <row r="16674" spans="1:8">
      <c r="A16674" s="23">
        <v>16671</v>
      </c>
      <c r="B16674" s="23">
        <v>3000</v>
      </c>
      <c r="C16674" s="23">
        <v>1</v>
      </c>
      <c r="D16674" s="23">
        <v>3000</v>
      </c>
      <c r="E16674" s="23">
        <v>5</v>
      </c>
      <c r="F16674" s="23">
        <v>0</v>
      </c>
      <c r="G16674" s="23">
        <v>40</v>
      </c>
      <c r="H16674" s="25">
        <v>35.321453089999999</v>
      </c>
    </row>
    <row r="16675" spans="1:8">
      <c r="A16675" s="23">
        <v>16672</v>
      </c>
      <c r="B16675" s="23">
        <v>3000</v>
      </c>
      <c r="C16675" s="23">
        <v>1</v>
      </c>
      <c r="D16675" s="23">
        <v>3000</v>
      </c>
      <c r="E16675" s="23">
        <v>5</v>
      </c>
      <c r="F16675" s="23">
        <v>0</v>
      </c>
      <c r="G16675" s="23">
        <v>70</v>
      </c>
      <c r="H16675" s="25">
        <v>32.429489140000001</v>
      </c>
    </row>
    <row r="16676" spans="1:8">
      <c r="A16676" s="23">
        <v>16673</v>
      </c>
      <c r="B16676" s="23">
        <v>3000</v>
      </c>
      <c r="C16676" s="23">
        <v>1</v>
      </c>
      <c r="D16676" s="23">
        <v>3000</v>
      </c>
      <c r="E16676" s="23">
        <v>5</v>
      </c>
      <c r="F16676" s="23">
        <v>0</v>
      </c>
      <c r="G16676" s="23">
        <v>100</v>
      </c>
      <c r="H16676" s="25">
        <v>30.012409210000001</v>
      </c>
    </row>
    <row r="16677" spans="1:8">
      <c r="A16677" s="23">
        <v>16674</v>
      </c>
      <c r="B16677" s="23">
        <v>3000</v>
      </c>
      <c r="C16677" s="23">
        <v>1</v>
      </c>
      <c r="D16677" s="23">
        <v>3000</v>
      </c>
      <c r="E16677" s="23">
        <v>5</v>
      </c>
      <c r="F16677" s="23">
        <v>30</v>
      </c>
      <c r="G16677" s="23">
        <v>0</v>
      </c>
      <c r="H16677" s="25">
        <v>42.75272751</v>
      </c>
    </row>
    <row r="16678" spans="1:8">
      <c r="A16678" s="23">
        <v>16675</v>
      </c>
      <c r="B16678" s="23">
        <v>3000</v>
      </c>
      <c r="C16678" s="23">
        <v>1</v>
      </c>
      <c r="D16678" s="23">
        <v>3000</v>
      </c>
      <c r="E16678" s="23">
        <v>5</v>
      </c>
      <c r="F16678" s="23">
        <v>30</v>
      </c>
      <c r="G16678" s="23">
        <v>5</v>
      </c>
      <c r="H16678" s="25">
        <v>39.201721190000001</v>
      </c>
    </row>
    <row r="16679" spans="1:8">
      <c r="A16679" s="23">
        <v>16676</v>
      </c>
      <c r="B16679" s="23">
        <v>3000</v>
      </c>
      <c r="C16679" s="23">
        <v>1</v>
      </c>
      <c r="D16679" s="23">
        <v>3000</v>
      </c>
      <c r="E16679" s="23">
        <v>5</v>
      </c>
      <c r="F16679" s="23">
        <v>30</v>
      </c>
      <c r="G16679" s="23">
        <v>10</v>
      </c>
      <c r="H16679" s="25">
        <v>37.376968380000001</v>
      </c>
    </row>
    <row r="16680" spans="1:8">
      <c r="A16680" s="23">
        <v>16677</v>
      </c>
      <c r="B16680" s="23">
        <v>3000</v>
      </c>
      <c r="C16680" s="23">
        <v>1</v>
      </c>
      <c r="D16680" s="23">
        <v>3000</v>
      </c>
      <c r="E16680" s="23">
        <v>5</v>
      </c>
      <c r="F16680" s="23">
        <v>30</v>
      </c>
      <c r="G16680" s="23">
        <v>40</v>
      </c>
      <c r="H16680" s="25">
        <v>32.961406709999999</v>
      </c>
    </row>
    <row r="16681" spans="1:8">
      <c r="A16681" s="23">
        <v>16678</v>
      </c>
      <c r="B16681" s="23">
        <v>3000</v>
      </c>
      <c r="C16681" s="23">
        <v>1</v>
      </c>
      <c r="D16681" s="23">
        <v>3000</v>
      </c>
      <c r="E16681" s="23">
        <v>5</v>
      </c>
      <c r="F16681" s="23">
        <v>30</v>
      </c>
      <c r="G16681" s="23">
        <v>70</v>
      </c>
      <c r="H16681" s="25">
        <v>30.22010422</v>
      </c>
    </row>
    <row r="16682" spans="1:8">
      <c r="A16682" s="23">
        <v>16679</v>
      </c>
      <c r="B16682" s="23">
        <v>3000</v>
      </c>
      <c r="C16682" s="23">
        <v>1</v>
      </c>
      <c r="D16682" s="23">
        <v>3000</v>
      </c>
      <c r="E16682" s="23">
        <v>5</v>
      </c>
      <c r="F16682" s="23">
        <v>30</v>
      </c>
      <c r="G16682" s="23">
        <v>100</v>
      </c>
      <c r="H16682" s="25">
        <v>27.951568600000002</v>
      </c>
    </row>
    <row r="16683" spans="1:8">
      <c r="A16683" s="23">
        <v>16680</v>
      </c>
      <c r="B16683" s="23">
        <v>3000</v>
      </c>
      <c r="C16683" s="23">
        <v>1</v>
      </c>
      <c r="D16683" s="23">
        <v>3000</v>
      </c>
      <c r="E16683" s="23">
        <v>5</v>
      </c>
      <c r="F16683" s="23">
        <v>60</v>
      </c>
      <c r="G16683" s="23">
        <v>0</v>
      </c>
      <c r="H16683" s="25">
        <v>33.291709900000001</v>
      </c>
    </row>
    <row r="16684" spans="1:8">
      <c r="A16684" s="23">
        <v>16681</v>
      </c>
      <c r="B16684" s="23">
        <v>3000</v>
      </c>
      <c r="C16684" s="23">
        <v>1</v>
      </c>
      <c r="D16684" s="23">
        <v>3000</v>
      </c>
      <c r="E16684" s="23">
        <v>5</v>
      </c>
      <c r="F16684" s="23">
        <v>60</v>
      </c>
      <c r="G16684" s="23">
        <v>5</v>
      </c>
      <c r="H16684" s="25">
        <v>29.829750059999999</v>
      </c>
    </row>
    <row r="16685" spans="1:8">
      <c r="A16685" s="23">
        <v>16682</v>
      </c>
      <c r="B16685" s="23">
        <v>3000</v>
      </c>
      <c r="C16685" s="23">
        <v>1</v>
      </c>
      <c r="D16685" s="23">
        <v>3000</v>
      </c>
      <c r="E16685" s="23">
        <v>5</v>
      </c>
      <c r="F16685" s="23">
        <v>60</v>
      </c>
      <c r="G16685" s="23">
        <v>10</v>
      </c>
      <c r="H16685" s="25">
        <v>28.424850459999998</v>
      </c>
    </row>
    <row r="16686" spans="1:8">
      <c r="A16686" s="23">
        <v>16683</v>
      </c>
      <c r="B16686" s="23">
        <v>3000</v>
      </c>
      <c r="C16686" s="23">
        <v>1</v>
      </c>
      <c r="D16686" s="23">
        <v>3000</v>
      </c>
      <c r="E16686" s="23">
        <v>5</v>
      </c>
      <c r="F16686" s="23">
        <v>60</v>
      </c>
      <c r="G16686" s="23">
        <v>40</v>
      </c>
      <c r="H16686" s="25">
        <v>25.064037320000001</v>
      </c>
    </row>
    <row r="16687" spans="1:8">
      <c r="A16687" s="23">
        <v>16684</v>
      </c>
      <c r="B16687" s="23">
        <v>3000</v>
      </c>
      <c r="C16687" s="23">
        <v>1</v>
      </c>
      <c r="D16687" s="23">
        <v>3000</v>
      </c>
      <c r="E16687" s="23">
        <v>5</v>
      </c>
      <c r="F16687" s="23">
        <v>60</v>
      </c>
      <c r="G16687" s="23">
        <v>70</v>
      </c>
      <c r="H16687" s="25">
        <v>23.019582750000001</v>
      </c>
    </row>
    <row r="16688" spans="1:8">
      <c r="A16688" s="23">
        <v>16685</v>
      </c>
      <c r="B16688" s="23">
        <v>3000</v>
      </c>
      <c r="C16688" s="23">
        <v>1</v>
      </c>
      <c r="D16688" s="23">
        <v>3000</v>
      </c>
      <c r="E16688" s="23">
        <v>5</v>
      </c>
      <c r="F16688" s="23">
        <v>60</v>
      </c>
      <c r="G16688" s="23">
        <v>100</v>
      </c>
      <c r="H16688" s="25">
        <v>21.279655460000001</v>
      </c>
    </row>
    <row r="16689" spans="1:8">
      <c r="A16689" s="23">
        <v>16686</v>
      </c>
      <c r="B16689" s="23">
        <v>3000</v>
      </c>
      <c r="C16689" s="23">
        <v>1</v>
      </c>
      <c r="D16689" s="23">
        <v>3000</v>
      </c>
      <c r="E16689" s="23">
        <v>10</v>
      </c>
      <c r="F16689" s="23">
        <v>0</v>
      </c>
      <c r="G16689" s="23">
        <v>0</v>
      </c>
      <c r="H16689" s="25">
        <v>45.90277863</v>
      </c>
    </row>
    <row r="16690" spans="1:8">
      <c r="A16690" s="23">
        <v>16687</v>
      </c>
      <c r="B16690" s="23">
        <v>3000</v>
      </c>
      <c r="C16690" s="23">
        <v>1</v>
      </c>
      <c r="D16690" s="23">
        <v>3000</v>
      </c>
      <c r="E16690" s="23">
        <v>10</v>
      </c>
      <c r="F16690" s="23">
        <v>0</v>
      </c>
      <c r="G16690" s="23">
        <v>5</v>
      </c>
      <c r="H16690" s="25">
        <v>42.208183290000001</v>
      </c>
    </row>
    <row r="16691" spans="1:8">
      <c r="A16691" s="23">
        <v>16688</v>
      </c>
      <c r="B16691" s="23">
        <v>3000</v>
      </c>
      <c r="C16691" s="23">
        <v>1</v>
      </c>
      <c r="D16691" s="23">
        <v>3000</v>
      </c>
      <c r="E16691" s="23">
        <v>10</v>
      </c>
      <c r="F16691" s="23">
        <v>0</v>
      </c>
      <c r="G16691" s="23">
        <v>10</v>
      </c>
      <c r="H16691" s="25">
        <v>40.263164519999997</v>
      </c>
    </row>
    <row r="16692" spans="1:8">
      <c r="A16692" s="23">
        <v>16689</v>
      </c>
      <c r="B16692" s="23">
        <v>3000</v>
      </c>
      <c r="C16692" s="23">
        <v>1</v>
      </c>
      <c r="D16692" s="23">
        <v>3000</v>
      </c>
      <c r="E16692" s="23">
        <v>10</v>
      </c>
      <c r="F16692" s="23">
        <v>0</v>
      </c>
      <c r="G16692" s="23">
        <v>40</v>
      </c>
      <c r="H16692" s="25">
        <v>35.464183810000002</v>
      </c>
    </row>
    <row r="16693" spans="1:8">
      <c r="A16693" s="23">
        <v>16690</v>
      </c>
      <c r="B16693" s="23">
        <v>3000</v>
      </c>
      <c r="C16693" s="23">
        <v>1</v>
      </c>
      <c r="D16693" s="23">
        <v>3000</v>
      </c>
      <c r="E16693" s="23">
        <v>10</v>
      </c>
      <c r="F16693" s="23">
        <v>0</v>
      </c>
      <c r="G16693" s="23">
        <v>70</v>
      </c>
      <c r="H16693" s="25">
        <v>32.544422150000003</v>
      </c>
    </row>
    <row r="16694" spans="1:8">
      <c r="A16694" s="23">
        <v>16691</v>
      </c>
      <c r="B16694" s="23">
        <v>3000</v>
      </c>
      <c r="C16694" s="23">
        <v>1</v>
      </c>
      <c r="D16694" s="23">
        <v>3000</v>
      </c>
      <c r="E16694" s="23">
        <v>10</v>
      </c>
      <c r="F16694" s="23">
        <v>0</v>
      </c>
      <c r="G16694" s="23">
        <v>100</v>
      </c>
      <c r="H16694" s="25">
        <v>30.112390520000002</v>
      </c>
    </row>
    <row r="16695" spans="1:8">
      <c r="A16695" s="23">
        <v>16692</v>
      </c>
      <c r="B16695" s="23">
        <v>3000</v>
      </c>
      <c r="C16695" s="23">
        <v>1</v>
      </c>
      <c r="D16695" s="23">
        <v>3000</v>
      </c>
      <c r="E16695" s="23">
        <v>10</v>
      </c>
      <c r="F16695" s="23">
        <v>30</v>
      </c>
      <c r="G16695" s="23">
        <v>0</v>
      </c>
      <c r="H16695" s="25">
        <v>42.962921139999999</v>
      </c>
    </row>
    <row r="16696" spans="1:8">
      <c r="A16696" s="23">
        <v>16693</v>
      </c>
      <c r="B16696" s="23">
        <v>3000</v>
      </c>
      <c r="C16696" s="23">
        <v>1</v>
      </c>
      <c r="D16696" s="23">
        <v>3000</v>
      </c>
      <c r="E16696" s="23">
        <v>10</v>
      </c>
      <c r="F16696" s="23">
        <v>30</v>
      </c>
      <c r="G16696" s="23">
        <v>5</v>
      </c>
      <c r="H16696" s="25">
        <v>39.38111877</v>
      </c>
    </row>
    <row r="16697" spans="1:8">
      <c r="A16697" s="23">
        <v>16694</v>
      </c>
      <c r="B16697" s="23">
        <v>3000</v>
      </c>
      <c r="C16697" s="23">
        <v>1</v>
      </c>
      <c r="D16697" s="23">
        <v>3000</v>
      </c>
      <c r="E16697" s="23">
        <v>10</v>
      </c>
      <c r="F16697" s="23">
        <v>30</v>
      </c>
      <c r="G16697" s="23">
        <v>10</v>
      </c>
      <c r="H16697" s="25">
        <v>37.539085389999997</v>
      </c>
    </row>
    <row r="16698" spans="1:8">
      <c r="A16698" s="23">
        <v>16695</v>
      </c>
      <c r="B16698" s="23">
        <v>3000</v>
      </c>
      <c r="C16698" s="23">
        <v>1</v>
      </c>
      <c r="D16698" s="23">
        <v>3000</v>
      </c>
      <c r="E16698" s="23">
        <v>10</v>
      </c>
      <c r="F16698" s="23">
        <v>30</v>
      </c>
      <c r="G16698" s="23">
        <v>40</v>
      </c>
      <c r="H16698" s="25">
        <v>33.081981659999997</v>
      </c>
    </row>
    <row r="16699" spans="1:8">
      <c r="A16699" s="23">
        <v>16696</v>
      </c>
      <c r="B16699" s="23">
        <v>3000</v>
      </c>
      <c r="C16699" s="23">
        <v>1</v>
      </c>
      <c r="D16699" s="23">
        <v>3000</v>
      </c>
      <c r="E16699" s="23">
        <v>10</v>
      </c>
      <c r="F16699" s="23">
        <v>30</v>
      </c>
      <c r="G16699" s="23">
        <v>70</v>
      </c>
      <c r="H16699" s="25">
        <v>30.32254601</v>
      </c>
    </row>
    <row r="16700" spans="1:8">
      <c r="A16700" s="23">
        <v>16697</v>
      </c>
      <c r="B16700" s="23">
        <v>3000</v>
      </c>
      <c r="C16700" s="23">
        <v>1</v>
      </c>
      <c r="D16700" s="23">
        <v>3000</v>
      </c>
      <c r="E16700" s="23">
        <v>10</v>
      </c>
      <c r="F16700" s="23">
        <v>30</v>
      </c>
      <c r="G16700" s="23">
        <v>100</v>
      </c>
      <c r="H16700" s="25">
        <v>28.03611755</v>
      </c>
    </row>
    <row r="16701" spans="1:8">
      <c r="A16701" s="23">
        <v>16698</v>
      </c>
      <c r="B16701" s="23">
        <v>3000</v>
      </c>
      <c r="C16701" s="23">
        <v>1</v>
      </c>
      <c r="D16701" s="23">
        <v>3000</v>
      </c>
      <c r="E16701" s="23">
        <v>10</v>
      </c>
      <c r="F16701" s="23">
        <v>60</v>
      </c>
      <c r="G16701" s="23">
        <v>0</v>
      </c>
      <c r="H16701" s="25">
        <v>33.41078186</v>
      </c>
    </row>
    <row r="16702" spans="1:8">
      <c r="A16702" s="23">
        <v>16699</v>
      </c>
      <c r="B16702" s="23">
        <v>3000</v>
      </c>
      <c r="C16702" s="23">
        <v>1</v>
      </c>
      <c r="D16702" s="23">
        <v>3000</v>
      </c>
      <c r="E16702" s="23">
        <v>10</v>
      </c>
      <c r="F16702" s="23">
        <v>60</v>
      </c>
      <c r="G16702" s="23">
        <v>5</v>
      </c>
      <c r="H16702" s="25">
        <v>29.929477689999999</v>
      </c>
    </row>
    <row r="16703" spans="1:8">
      <c r="A16703" s="23">
        <v>16700</v>
      </c>
      <c r="B16703" s="23">
        <v>3000</v>
      </c>
      <c r="C16703" s="23">
        <v>1</v>
      </c>
      <c r="D16703" s="23">
        <v>3000</v>
      </c>
      <c r="E16703" s="23">
        <v>10</v>
      </c>
      <c r="F16703" s="23">
        <v>60</v>
      </c>
      <c r="G16703" s="23">
        <v>10</v>
      </c>
      <c r="H16703" s="25">
        <v>28.51512146</v>
      </c>
    </row>
    <row r="16704" spans="1:8">
      <c r="A16704" s="23">
        <v>16701</v>
      </c>
      <c r="B16704" s="23">
        <v>3000</v>
      </c>
      <c r="C16704" s="23">
        <v>1</v>
      </c>
      <c r="D16704" s="23">
        <v>3000</v>
      </c>
      <c r="E16704" s="23">
        <v>10</v>
      </c>
      <c r="F16704" s="23">
        <v>60</v>
      </c>
      <c r="G16704" s="23">
        <v>40</v>
      </c>
      <c r="H16704" s="25">
        <v>25.130939479999999</v>
      </c>
    </row>
    <row r="16705" spans="1:8">
      <c r="A16705" s="23">
        <v>16702</v>
      </c>
      <c r="B16705" s="23">
        <v>3000</v>
      </c>
      <c r="C16705" s="23">
        <v>1</v>
      </c>
      <c r="D16705" s="23">
        <v>3000</v>
      </c>
      <c r="E16705" s="23">
        <v>10</v>
      </c>
      <c r="F16705" s="23">
        <v>60</v>
      </c>
      <c r="G16705" s="23">
        <v>70</v>
      </c>
      <c r="H16705" s="25">
        <v>23.07821083</v>
      </c>
    </row>
    <row r="16706" spans="1:8">
      <c r="A16706" s="23">
        <v>16703</v>
      </c>
      <c r="B16706" s="23">
        <v>3000</v>
      </c>
      <c r="C16706" s="23">
        <v>1</v>
      </c>
      <c r="D16706" s="23">
        <v>3000</v>
      </c>
      <c r="E16706" s="23">
        <v>10</v>
      </c>
      <c r="F16706" s="23">
        <v>60</v>
      </c>
      <c r="G16706" s="23">
        <v>100</v>
      </c>
      <c r="H16706" s="25">
        <v>21.32807159</v>
      </c>
    </row>
    <row r="16707" spans="1:8">
      <c r="A16707" s="23">
        <v>16704</v>
      </c>
      <c r="B16707" s="23">
        <v>3000</v>
      </c>
      <c r="C16707" s="23">
        <v>1</v>
      </c>
      <c r="D16707" s="23">
        <v>3000</v>
      </c>
      <c r="E16707" s="23">
        <v>20</v>
      </c>
      <c r="F16707" s="23">
        <v>0</v>
      </c>
      <c r="G16707" s="23">
        <v>0</v>
      </c>
      <c r="H16707" s="25">
        <v>46.009796139999999</v>
      </c>
    </row>
    <row r="16708" spans="1:8">
      <c r="A16708" s="23">
        <v>16705</v>
      </c>
      <c r="B16708" s="23">
        <v>3000</v>
      </c>
      <c r="C16708" s="23">
        <v>1</v>
      </c>
      <c r="D16708" s="23">
        <v>3000</v>
      </c>
      <c r="E16708" s="23">
        <v>20</v>
      </c>
      <c r="F16708" s="23">
        <v>0</v>
      </c>
      <c r="G16708" s="23">
        <v>5</v>
      </c>
      <c r="H16708" s="25">
        <v>42.297821050000003</v>
      </c>
    </row>
    <row r="16709" spans="1:8">
      <c r="A16709" s="23">
        <v>16706</v>
      </c>
      <c r="B16709" s="23">
        <v>3000</v>
      </c>
      <c r="C16709" s="23">
        <v>1</v>
      </c>
      <c r="D16709" s="23">
        <v>3000</v>
      </c>
      <c r="E16709" s="23">
        <v>20</v>
      </c>
      <c r="F16709" s="23">
        <v>0</v>
      </c>
      <c r="G16709" s="23">
        <v>10</v>
      </c>
      <c r="H16709" s="25">
        <v>40.344200129999997</v>
      </c>
    </row>
    <row r="16710" spans="1:8">
      <c r="A16710" s="23">
        <v>16707</v>
      </c>
      <c r="B16710" s="23">
        <v>3000</v>
      </c>
      <c r="C16710" s="23">
        <v>1</v>
      </c>
      <c r="D16710" s="23">
        <v>3000</v>
      </c>
      <c r="E16710" s="23">
        <v>20</v>
      </c>
      <c r="F16710" s="23">
        <v>0</v>
      </c>
      <c r="G16710" s="23">
        <v>40</v>
      </c>
      <c r="H16710" s="25">
        <v>35.527641299999999</v>
      </c>
    </row>
    <row r="16711" spans="1:8">
      <c r="A16711" s="23">
        <v>16708</v>
      </c>
      <c r="B16711" s="23">
        <v>3000</v>
      </c>
      <c r="C16711" s="23">
        <v>1</v>
      </c>
      <c r="D16711" s="23">
        <v>3000</v>
      </c>
      <c r="E16711" s="23">
        <v>20</v>
      </c>
      <c r="F16711" s="23">
        <v>0</v>
      </c>
      <c r="G16711" s="23">
        <v>70</v>
      </c>
      <c r="H16711" s="25">
        <v>32.595951079999999</v>
      </c>
    </row>
    <row r="16712" spans="1:8">
      <c r="A16712" s="23">
        <v>16709</v>
      </c>
      <c r="B16712" s="23">
        <v>3000</v>
      </c>
      <c r="C16712" s="23">
        <v>1</v>
      </c>
      <c r="D16712" s="23">
        <v>3000</v>
      </c>
      <c r="E16712" s="23">
        <v>20</v>
      </c>
      <c r="F16712" s="23">
        <v>0</v>
      </c>
      <c r="G16712" s="23">
        <v>100</v>
      </c>
      <c r="H16712" s="25">
        <v>30.157487870000001</v>
      </c>
    </row>
    <row r="16713" spans="1:8">
      <c r="A16713" s="23">
        <v>16710</v>
      </c>
      <c r="B16713" s="23">
        <v>3000</v>
      </c>
      <c r="C16713" s="23">
        <v>1</v>
      </c>
      <c r="D16713" s="23">
        <v>3000</v>
      </c>
      <c r="E16713" s="23">
        <v>20</v>
      </c>
      <c r="F16713" s="23">
        <v>30</v>
      </c>
      <c r="G16713" s="23">
        <v>0</v>
      </c>
      <c r="H16713" s="25">
        <v>43.054660800000001</v>
      </c>
    </row>
    <row r="16714" spans="1:8">
      <c r="A16714" s="23">
        <v>16711</v>
      </c>
      <c r="B16714" s="23">
        <v>3000</v>
      </c>
      <c r="C16714" s="23">
        <v>1</v>
      </c>
      <c r="D16714" s="23">
        <v>3000</v>
      </c>
      <c r="E16714" s="23">
        <v>20</v>
      </c>
      <c r="F16714" s="23">
        <v>30</v>
      </c>
      <c r="G16714" s="23">
        <v>5</v>
      </c>
      <c r="H16714" s="25">
        <v>39.460163119999997</v>
      </c>
    </row>
    <row r="16715" spans="1:8">
      <c r="A16715" s="23">
        <v>16712</v>
      </c>
      <c r="B16715" s="23">
        <v>3000</v>
      </c>
      <c r="C16715" s="23">
        <v>1</v>
      </c>
      <c r="D16715" s="23">
        <v>3000</v>
      </c>
      <c r="E16715" s="23">
        <v>20</v>
      </c>
      <c r="F16715" s="23">
        <v>30</v>
      </c>
      <c r="G16715" s="23">
        <v>10</v>
      </c>
      <c r="H16715" s="25">
        <v>37.610805509999999</v>
      </c>
    </row>
    <row r="16716" spans="1:8">
      <c r="A16716" s="23">
        <v>16713</v>
      </c>
      <c r="B16716" s="23">
        <v>3000</v>
      </c>
      <c r="C16716" s="23">
        <v>1</v>
      </c>
      <c r="D16716" s="23">
        <v>3000</v>
      </c>
      <c r="E16716" s="23">
        <v>20</v>
      </c>
      <c r="F16716" s="23">
        <v>30</v>
      </c>
      <c r="G16716" s="23">
        <v>40</v>
      </c>
      <c r="H16716" s="25">
        <v>33.135952000000003</v>
      </c>
    </row>
    <row r="16717" spans="1:8">
      <c r="A16717" s="23">
        <v>16714</v>
      </c>
      <c r="B16717" s="23">
        <v>3000</v>
      </c>
      <c r="C16717" s="23">
        <v>1</v>
      </c>
      <c r="D16717" s="23">
        <v>3000</v>
      </c>
      <c r="E16717" s="23">
        <v>20</v>
      </c>
      <c r="F16717" s="23">
        <v>30</v>
      </c>
      <c r="G16717" s="23">
        <v>70</v>
      </c>
      <c r="H16717" s="25">
        <v>30.36873245</v>
      </c>
    </row>
    <row r="16718" spans="1:8">
      <c r="A16718" s="23">
        <v>16715</v>
      </c>
      <c r="B16718" s="23">
        <v>3000</v>
      </c>
      <c r="C16718" s="23">
        <v>1</v>
      </c>
      <c r="D16718" s="23">
        <v>3000</v>
      </c>
      <c r="E16718" s="23">
        <v>20</v>
      </c>
      <c r="F16718" s="23">
        <v>30</v>
      </c>
      <c r="G16718" s="23">
        <v>100</v>
      </c>
      <c r="H16718" s="25">
        <v>28.074457169999999</v>
      </c>
    </row>
    <row r="16719" spans="1:8">
      <c r="A16719" s="23">
        <v>16716</v>
      </c>
      <c r="B16719" s="23">
        <v>3000</v>
      </c>
      <c r="C16719" s="23">
        <v>1</v>
      </c>
      <c r="D16719" s="23">
        <v>3000</v>
      </c>
      <c r="E16719" s="23">
        <v>20</v>
      </c>
      <c r="F16719" s="23">
        <v>60</v>
      </c>
      <c r="G16719" s="23">
        <v>0</v>
      </c>
      <c r="H16719" s="25">
        <v>33.464012150000002</v>
      </c>
    </row>
    <row r="16720" spans="1:8">
      <c r="A16720" s="23">
        <v>16717</v>
      </c>
      <c r="B16720" s="23">
        <v>3000</v>
      </c>
      <c r="C16720" s="23">
        <v>1</v>
      </c>
      <c r="D16720" s="23">
        <v>3000</v>
      </c>
      <c r="E16720" s="23">
        <v>20</v>
      </c>
      <c r="F16720" s="23">
        <v>60</v>
      </c>
      <c r="G16720" s="23">
        <v>5</v>
      </c>
      <c r="H16720" s="25">
        <v>29.974483490000001</v>
      </c>
    </row>
    <row r="16721" spans="1:8">
      <c r="A16721" s="23">
        <v>16718</v>
      </c>
      <c r="B16721" s="23">
        <v>3000</v>
      </c>
      <c r="C16721" s="23">
        <v>1</v>
      </c>
      <c r="D16721" s="23">
        <v>3000</v>
      </c>
      <c r="E16721" s="23">
        <v>20</v>
      </c>
      <c r="F16721" s="23">
        <v>60</v>
      </c>
      <c r="G16721" s="23">
        <v>10</v>
      </c>
      <c r="H16721" s="25">
        <v>28.556003570000001</v>
      </c>
    </row>
    <row r="16722" spans="1:8">
      <c r="A16722" s="23">
        <v>16719</v>
      </c>
      <c r="B16722" s="23">
        <v>3000</v>
      </c>
      <c r="C16722" s="23">
        <v>1</v>
      </c>
      <c r="D16722" s="23">
        <v>3000</v>
      </c>
      <c r="E16722" s="23">
        <v>20</v>
      </c>
      <c r="F16722" s="23">
        <v>60</v>
      </c>
      <c r="G16722" s="23">
        <v>40</v>
      </c>
      <c r="H16722" s="25">
        <v>25.161554339999999</v>
      </c>
    </row>
    <row r="16723" spans="1:8">
      <c r="A16723" s="23">
        <v>16720</v>
      </c>
      <c r="B16723" s="23">
        <v>3000</v>
      </c>
      <c r="C16723" s="23">
        <v>1</v>
      </c>
      <c r="D16723" s="23">
        <v>3000</v>
      </c>
      <c r="E16723" s="23">
        <v>20</v>
      </c>
      <c r="F16723" s="23">
        <v>60</v>
      </c>
      <c r="G16723" s="23">
        <v>70</v>
      </c>
      <c r="H16723" s="25">
        <v>23.105216980000002</v>
      </c>
    </row>
    <row r="16724" spans="1:8">
      <c r="A16724" s="23">
        <v>16721</v>
      </c>
      <c r="B16724" s="23">
        <v>3000</v>
      </c>
      <c r="C16724" s="23">
        <v>1</v>
      </c>
      <c r="D16724" s="23">
        <v>3000</v>
      </c>
      <c r="E16724" s="23">
        <v>20</v>
      </c>
      <c r="F16724" s="23">
        <v>60</v>
      </c>
      <c r="G16724" s="23">
        <v>100</v>
      </c>
      <c r="H16724" s="25">
        <v>21.35045624</v>
      </c>
    </row>
    <row r="16725" spans="1:8">
      <c r="A16725" s="23">
        <v>16722</v>
      </c>
      <c r="B16725" s="23">
        <v>3000</v>
      </c>
      <c r="C16725" s="23">
        <v>1</v>
      </c>
      <c r="D16725" s="23">
        <v>3000</v>
      </c>
      <c r="E16725" s="23">
        <v>50</v>
      </c>
      <c r="F16725" s="23">
        <v>0</v>
      </c>
      <c r="G16725" s="23">
        <v>0</v>
      </c>
      <c r="H16725" s="25">
        <v>46.068630220000003</v>
      </c>
    </row>
    <row r="16726" spans="1:8">
      <c r="A16726" s="23">
        <v>16723</v>
      </c>
      <c r="B16726" s="23">
        <v>3000</v>
      </c>
      <c r="C16726" s="23">
        <v>1</v>
      </c>
      <c r="D16726" s="23">
        <v>3000</v>
      </c>
      <c r="E16726" s="23">
        <v>50</v>
      </c>
      <c r="F16726" s="23">
        <v>0</v>
      </c>
      <c r="G16726" s="23">
        <v>5</v>
      </c>
      <c r="H16726" s="25">
        <v>42.347396850000003</v>
      </c>
    </row>
    <row r="16727" spans="1:8">
      <c r="A16727" s="23">
        <v>16724</v>
      </c>
      <c r="B16727" s="23">
        <v>3000</v>
      </c>
      <c r="C16727" s="23">
        <v>1</v>
      </c>
      <c r="D16727" s="23">
        <v>3000</v>
      </c>
      <c r="E16727" s="23">
        <v>50</v>
      </c>
      <c r="F16727" s="23">
        <v>0</v>
      </c>
      <c r="G16727" s="23">
        <v>10</v>
      </c>
      <c r="H16727" s="25">
        <v>40.389179230000003</v>
      </c>
    </row>
    <row r="16728" spans="1:8">
      <c r="A16728" s="23">
        <v>16725</v>
      </c>
      <c r="B16728" s="23">
        <v>3000</v>
      </c>
      <c r="C16728" s="23">
        <v>1</v>
      </c>
      <c r="D16728" s="23">
        <v>3000</v>
      </c>
      <c r="E16728" s="23">
        <v>50</v>
      </c>
      <c r="F16728" s="23">
        <v>0</v>
      </c>
      <c r="G16728" s="23">
        <v>40</v>
      </c>
      <c r="H16728" s="25">
        <v>35.563133239999999</v>
      </c>
    </row>
    <row r="16729" spans="1:8">
      <c r="A16729" s="23">
        <v>16726</v>
      </c>
      <c r="B16729" s="23">
        <v>3000</v>
      </c>
      <c r="C16729" s="23">
        <v>1</v>
      </c>
      <c r="D16729" s="23">
        <v>3000</v>
      </c>
      <c r="E16729" s="23">
        <v>50</v>
      </c>
      <c r="F16729" s="23">
        <v>0</v>
      </c>
      <c r="G16729" s="23">
        <v>70</v>
      </c>
      <c r="H16729" s="25">
        <v>32.624935149999999</v>
      </c>
    </row>
    <row r="16730" spans="1:8">
      <c r="A16730" s="23">
        <v>16727</v>
      </c>
      <c r="B16730" s="23">
        <v>3000</v>
      </c>
      <c r="C16730" s="23">
        <v>1</v>
      </c>
      <c r="D16730" s="23">
        <v>3000</v>
      </c>
      <c r="E16730" s="23">
        <v>50</v>
      </c>
      <c r="F16730" s="23">
        <v>0</v>
      </c>
      <c r="G16730" s="23">
        <v>100</v>
      </c>
      <c r="H16730" s="25">
        <v>30.182956699999998</v>
      </c>
    </row>
    <row r="16731" spans="1:8">
      <c r="A16731" s="23">
        <v>16728</v>
      </c>
      <c r="B16731" s="23">
        <v>3000</v>
      </c>
      <c r="C16731" s="23">
        <v>1</v>
      </c>
      <c r="D16731" s="23">
        <v>3000</v>
      </c>
      <c r="E16731" s="23">
        <v>50</v>
      </c>
      <c r="F16731" s="23">
        <v>30</v>
      </c>
      <c r="G16731" s="23">
        <v>0</v>
      </c>
      <c r="H16731" s="25">
        <v>43.10532379</v>
      </c>
    </row>
    <row r="16732" spans="1:8">
      <c r="A16732" s="23">
        <v>16729</v>
      </c>
      <c r="B16732" s="23">
        <v>3000</v>
      </c>
      <c r="C16732" s="23">
        <v>1</v>
      </c>
      <c r="D16732" s="23">
        <v>3000</v>
      </c>
      <c r="E16732" s="23">
        <v>50</v>
      </c>
      <c r="F16732" s="23">
        <v>30</v>
      </c>
      <c r="G16732" s="23">
        <v>5</v>
      </c>
      <c r="H16732" s="25">
        <v>39.504119869999997</v>
      </c>
    </row>
    <row r="16733" spans="1:8">
      <c r="A16733" s="23">
        <v>16730</v>
      </c>
      <c r="B16733" s="23">
        <v>3000</v>
      </c>
      <c r="C16733" s="23">
        <v>1</v>
      </c>
      <c r="D16733" s="23">
        <v>3000</v>
      </c>
      <c r="E16733" s="23">
        <v>50</v>
      </c>
      <c r="F16733" s="23">
        <v>30</v>
      </c>
      <c r="G16733" s="23">
        <v>10</v>
      </c>
      <c r="H16733" s="25">
        <v>37.650787350000002</v>
      </c>
    </row>
    <row r="16734" spans="1:8">
      <c r="A16734" s="23">
        <v>16731</v>
      </c>
      <c r="B16734" s="23">
        <v>3000</v>
      </c>
      <c r="C16734" s="23">
        <v>1</v>
      </c>
      <c r="D16734" s="23">
        <v>3000</v>
      </c>
      <c r="E16734" s="23">
        <v>50</v>
      </c>
      <c r="F16734" s="23">
        <v>30</v>
      </c>
      <c r="G16734" s="23">
        <v>40</v>
      </c>
      <c r="H16734" s="25">
        <v>33.16627502</v>
      </c>
    </row>
    <row r="16735" spans="1:8">
      <c r="A16735" s="23">
        <v>16732</v>
      </c>
      <c r="B16735" s="23">
        <v>3000</v>
      </c>
      <c r="C16735" s="23">
        <v>1</v>
      </c>
      <c r="D16735" s="23">
        <v>3000</v>
      </c>
      <c r="E16735" s="23">
        <v>50</v>
      </c>
      <c r="F16735" s="23">
        <v>30</v>
      </c>
      <c r="G16735" s="23">
        <v>70</v>
      </c>
      <c r="H16735" s="25">
        <v>30.39481163</v>
      </c>
    </row>
    <row r="16736" spans="1:8">
      <c r="A16736" s="23">
        <v>16733</v>
      </c>
      <c r="B16736" s="23">
        <v>3000</v>
      </c>
      <c r="C16736" s="23">
        <v>1</v>
      </c>
      <c r="D16736" s="23">
        <v>3000</v>
      </c>
      <c r="E16736" s="23">
        <v>50</v>
      </c>
      <c r="F16736" s="23">
        <v>30</v>
      </c>
      <c r="G16736" s="23">
        <v>100</v>
      </c>
      <c r="H16736" s="25">
        <v>28.096179960000001</v>
      </c>
    </row>
    <row r="16737" spans="1:8">
      <c r="A16737" s="23">
        <v>16734</v>
      </c>
      <c r="B16737" s="23">
        <v>3000</v>
      </c>
      <c r="C16737" s="23">
        <v>1</v>
      </c>
      <c r="D16737" s="23">
        <v>3000</v>
      </c>
      <c r="E16737" s="23">
        <v>50</v>
      </c>
      <c r="F16737" s="23">
        <v>60</v>
      </c>
      <c r="G16737" s="23">
        <v>0</v>
      </c>
      <c r="H16737" s="25">
        <v>33.493896479999997</v>
      </c>
    </row>
    <row r="16738" spans="1:8">
      <c r="A16738" s="23">
        <v>16735</v>
      </c>
      <c r="B16738" s="23">
        <v>3000</v>
      </c>
      <c r="C16738" s="23">
        <v>1</v>
      </c>
      <c r="D16738" s="23">
        <v>3000</v>
      </c>
      <c r="E16738" s="23">
        <v>50</v>
      </c>
      <c r="F16738" s="23">
        <v>60</v>
      </c>
      <c r="G16738" s="23">
        <v>5</v>
      </c>
      <c r="H16738" s="25">
        <v>29.99990845</v>
      </c>
    </row>
    <row r="16739" spans="1:8">
      <c r="A16739" s="23">
        <v>16736</v>
      </c>
      <c r="B16739" s="23">
        <v>3000</v>
      </c>
      <c r="C16739" s="23">
        <v>1</v>
      </c>
      <c r="D16739" s="23">
        <v>3000</v>
      </c>
      <c r="E16739" s="23">
        <v>50</v>
      </c>
      <c r="F16739" s="23">
        <v>60</v>
      </c>
      <c r="G16739" s="23">
        <v>10</v>
      </c>
      <c r="H16739" s="25">
        <v>28.579151150000001</v>
      </c>
    </row>
    <row r="16740" spans="1:8">
      <c r="A16740" s="23">
        <v>16737</v>
      </c>
      <c r="B16740" s="23">
        <v>3000</v>
      </c>
      <c r="C16740" s="23">
        <v>1</v>
      </c>
      <c r="D16740" s="23">
        <v>3000</v>
      </c>
      <c r="E16740" s="23">
        <v>50</v>
      </c>
      <c r="F16740" s="23">
        <v>60</v>
      </c>
      <c r="G16740" s="23">
        <v>40</v>
      </c>
      <c r="H16740" s="25">
        <v>25.179004670000001</v>
      </c>
    </row>
    <row r="16741" spans="1:8">
      <c r="A16741" s="23">
        <v>16738</v>
      </c>
      <c r="B16741" s="23">
        <v>3000</v>
      </c>
      <c r="C16741" s="23">
        <v>1</v>
      </c>
      <c r="D16741" s="23">
        <v>3000</v>
      </c>
      <c r="E16741" s="23">
        <v>50</v>
      </c>
      <c r="F16741" s="23">
        <v>60</v>
      </c>
      <c r="G16741" s="23">
        <v>70</v>
      </c>
      <c r="H16741" s="25">
        <v>23.120674130000001</v>
      </c>
    </row>
    <row r="16742" spans="1:8">
      <c r="A16742" s="23">
        <v>16739</v>
      </c>
      <c r="B16742" s="23">
        <v>3000</v>
      </c>
      <c r="C16742" s="23">
        <v>1</v>
      </c>
      <c r="D16742" s="23">
        <v>3000</v>
      </c>
      <c r="E16742" s="23">
        <v>50</v>
      </c>
      <c r="F16742" s="23">
        <v>60</v>
      </c>
      <c r="G16742" s="23">
        <v>100</v>
      </c>
      <c r="H16742" s="25">
        <v>21.363302229999999</v>
      </c>
    </row>
    <row r="16743" spans="1:8">
      <c r="A16743" s="23">
        <v>16740</v>
      </c>
      <c r="B16743" s="23">
        <v>3000</v>
      </c>
      <c r="C16743" s="23">
        <v>0.9</v>
      </c>
      <c r="D16743" s="23">
        <v>10</v>
      </c>
      <c r="E16743" s="23">
        <v>1</v>
      </c>
      <c r="F16743" s="23">
        <v>0</v>
      </c>
      <c r="G16743" s="23">
        <v>0</v>
      </c>
      <c r="H16743" s="25">
        <v>1.551771998</v>
      </c>
    </row>
    <row r="16744" spans="1:8">
      <c r="A16744" s="23">
        <v>16741</v>
      </c>
      <c r="B16744" s="23">
        <v>3000</v>
      </c>
      <c r="C16744" s="23">
        <v>0.9</v>
      </c>
      <c r="D16744" s="23">
        <v>10</v>
      </c>
      <c r="E16744" s="23">
        <v>1</v>
      </c>
      <c r="F16744" s="23">
        <v>0</v>
      </c>
      <c r="G16744" s="23">
        <v>5</v>
      </c>
      <c r="H16744" s="25">
        <v>0</v>
      </c>
    </row>
    <row r="16745" spans="1:8">
      <c r="A16745" s="23">
        <v>16742</v>
      </c>
      <c r="B16745" s="23">
        <v>3000</v>
      </c>
      <c r="C16745" s="23">
        <v>0.9</v>
      </c>
      <c r="D16745" s="23">
        <v>10</v>
      </c>
      <c r="E16745" s="23">
        <v>1</v>
      </c>
      <c r="F16745" s="23">
        <v>0</v>
      </c>
      <c r="G16745" s="23">
        <v>10</v>
      </c>
      <c r="H16745" s="25">
        <v>0</v>
      </c>
    </row>
    <row r="16746" spans="1:8">
      <c r="A16746" s="23">
        <v>16743</v>
      </c>
      <c r="B16746" s="23">
        <v>3000</v>
      </c>
      <c r="C16746" s="23">
        <v>0.9</v>
      </c>
      <c r="D16746" s="23">
        <v>10</v>
      </c>
      <c r="E16746" s="23">
        <v>1</v>
      </c>
      <c r="F16746" s="23">
        <v>0</v>
      </c>
      <c r="G16746" s="23">
        <v>40</v>
      </c>
      <c r="H16746" s="25">
        <v>0</v>
      </c>
    </row>
    <row r="16747" spans="1:8">
      <c r="A16747" s="23">
        <v>16744</v>
      </c>
      <c r="B16747" s="23">
        <v>3000</v>
      </c>
      <c r="C16747" s="23">
        <v>0.9</v>
      </c>
      <c r="D16747" s="23">
        <v>10</v>
      </c>
      <c r="E16747" s="23">
        <v>1</v>
      </c>
      <c r="F16747" s="23">
        <v>0</v>
      </c>
      <c r="G16747" s="23">
        <v>70</v>
      </c>
      <c r="H16747" s="25">
        <v>0</v>
      </c>
    </row>
    <row r="16748" spans="1:8">
      <c r="A16748" s="23">
        <v>16745</v>
      </c>
      <c r="B16748" s="23">
        <v>3000</v>
      </c>
      <c r="C16748" s="23">
        <v>0.9</v>
      </c>
      <c r="D16748" s="23">
        <v>10</v>
      </c>
      <c r="E16748" s="23">
        <v>1</v>
      </c>
      <c r="F16748" s="23">
        <v>0</v>
      </c>
      <c r="G16748" s="23">
        <v>100</v>
      </c>
      <c r="H16748" s="25">
        <v>0</v>
      </c>
    </row>
    <row r="16749" spans="1:8">
      <c r="A16749" s="23">
        <v>16746</v>
      </c>
      <c r="B16749" s="23">
        <v>3000</v>
      </c>
      <c r="C16749" s="23">
        <v>0.9</v>
      </c>
      <c r="D16749" s="23">
        <v>10</v>
      </c>
      <c r="E16749" s="23">
        <v>1</v>
      </c>
      <c r="F16749" s="23">
        <v>30</v>
      </c>
      <c r="G16749" s="23">
        <v>0</v>
      </c>
      <c r="H16749" s="25">
        <v>1.5515728</v>
      </c>
    </row>
    <row r="16750" spans="1:8">
      <c r="A16750" s="23">
        <v>16747</v>
      </c>
      <c r="B16750" s="23">
        <v>3000</v>
      </c>
      <c r="C16750" s="23">
        <v>0.9</v>
      </c>
      <c r="D16750" s="23">
        <v>10</v>
      </c>
      <c r="E16750" s="23">
        <v>1</v>
      </c>
      <c r="F16750" s="23">
        <v>30</v>
      </c>
      <c r="G16750" s="23">
        <v>5</v>
      </c>
      <c r="H16750" s="25">
        <v>0</v>
      </c>
    </row>
    <row r="16751" spans="1:8">
      <c r="A16751" s="23">
        <v>16748</v>
      </c>
      <c r="B16751" s="23">
        <v>3000</v>
      </c>
      <c r="C16751" s="23">
        <v>0.9</v>
      </c>
      <c r="D16751" s="23">
        <v>10</v>
      </c>
      <c r="E16751" s="23">
        <v>1</v>
      </c>
      <c r="F16751" s="23">
        <v>30</v>
      </c>
      <c r="G16751" s="23">
        <v>10</v>
      </c>
      <c r="H16751" s="25">
        <v>0</v>
      </c>
    </row>
    <row r="16752" spans="1:8">
      <c r="A16752" s="23">
        <v>16749</v>
      </c>
      <c r="B16752" s="23">
        <v>3000</v>
      </c>
      <c r="C16752" s="23">
        <v>0.9</v>
      </c>
      <c r="D16752" s="23">
        <v>10</v>
      </c>
      <c r="E16752" s="23">
        <v>1</v>
      </c>
      <c r="F16752" s="23">
        <v>30</v>
      </c>
      <c r="G16752" s="23">
        <v>40</v>
      </c>
      <c r="H16752" s="25">
        <v>0</v>
      </c>
    </row>
    <row r="16753" spans="1:8">
      <c r="A16753" s="23">
        <v>16750</v>
      </c>
      <c r="B16753" s="23">
        <v>3000</v>
      </c>
      <c r="C16753" s="23">
        <v>0.9</v>
      </c>
      <c r="D16753" s="23">
        <v>10</v>
      </c>
      <c r="E16753" s="23">
        <v>1</v>
      </c>
      <c r="F16753" s="23">
        <v>30</v>
      </c>
      <c r="G16753" s="23">
        <v>70</v>
      </c>
      <c r="H16753" s="25">
        <v>0</v>
      </c>
    </row>
    <row r="16754" spans="1:8">
      <c r="A16754" s="23">
        <v>16751</v>
      </c>
      <c r="B16754" s="23">
        <v>3000</v>
      </c>
      <c r="C16754" s="23">
        <v>0.9</v>
      </c>
      <c r="D16754" s="23">
        <v>10</v>
      </c>
      <c r="E16754" s="23">
        <v>1</v>
      </c>
      <c r="F16754" s="23">
        <v>30</v>
      </c>
      <c r="G16754" s="23">
        <v>100</v>
      </c>
      <c r="H16754" s="25">
        <v>0</v>
      </c>
    </row>
    <row r="16755" spans="1:8">
      <c r="A16755" s="23">
        <v>16752</v>
      </c>
      <c r="B16755" s="23">
        <v>3000</v>
      </c>
      <c r="C16755" s="23">
        <v>0.9</v>
      </c>
      <c r="D16755" s="23">
        <v>10</v>
      </c>
      <c r="E16755" s="23">
        <v>1</v>
      </c>
      <c r="F16755" s="23">
        <v>60</v>
      </c>
      <c r="G16755" s="23">
        <v>0</v>
      </c>
      <c r="H16755" s="25">
        <v>1.550541639</v>
      </c>
    </row>
    <row r="16756" spans="1:8">
      <c r="A16756" s="23">
        <v>16753</v>
      </c>
      <c r="B16756" s="23">
        <v>3000</v>
      </c>
      <c r="C16756" s="23">
        <v>0.9</v>
      </c>
      <c r="D16756" s="23">
        <v>10</v>
      </c>
      <c r="E16756" s="23">
        <v>1</v>
      </c>
      <c r="F16756" s="23">
        <v>60</v>
      </c>
      <c r="G16756" s="23">
        <v>5</v>
      </c>
      <c r="H16756" s="25">
        <v>0</v>
      </c>
    </row>
    <row r="16757" spans="1:8">
      <c r="A16757" s="23">
        <v>16754</v>
      </c>
      <c r="B16757" s="23">
        <v>3000</v>
      </c>
      <c r="C16757" s="23">
        <v>0.9</v>
      </c>
      <c r="D16757" s="23">
        <v>10</v>
      </c>
      <c r="E16757" s="23">
        <v>1</v>
      </c>
      <c r="F16757" s="23">
        <v>60</v>
      </c>
      <c r="G16757" s="23">
        <v>10</v>
      </c>
      <c r="H16757" s="25">
        <v>0</v>
      </c>
    </row>
    <row r="16758" spans="1:8">
      <c r="A16758" s="23">
        <v>16755</v>
      </c>
      <c r="B16758" s="23">
        <v>3000</v>
      </c>
      <c r="C16758" s="23">
        <v>0.9</v>
      </c>
      <c r="D16758" s="23">
        <v>10</v>
      </c>
      <c r="E16758" s="23">
        <v>1</v>
      </c>
      <c r="F16758" s="23">
        <v>60</v>
      </c>
      <c r="G16758" s="23">
        <v>40</v>
      </c>
      <c r="H16758" s="25">
        <v>0</v>
      </c>
    </row>
    <row r="16759" spans="1:8">
      <c r="A16759" s="23">
        <v>16756</v>
      </c>
      <c r="B16759" s="23">
        <v>3000</v>
      </c>
      <c r="C16759" s="23">
        <v>0.9</v>
      </c>
      <c r="D16759" s="23">
        <v>10</v>
      </c>
      <c r="E16759" s="23">
        <v>1</v>
      </c>
      <c r="F16759" s="23">
        <v>60</v>
      </c>
      <c r="G16759" s="23">
        <v>70</v>
      </c>
      <c r="H16759" s="25">
        <v>0</v>
      </c>
    </row>
    <row r="16760" spans="1:8">
      <c r="A16760" s="23">
        <v>16757</v>
      </c>
      <c r="B16760" s="23">
        <v>3000</v>
      </c>
      <c r="C16760" s="23">
        <v>0.9</v>
      </c>
      <c r="D16760" s="23">
        <v>10</v>
      </c>
      <c r="E16760" s="23">
        <v>1</v>
      </c>
      <c r="F16760" s="23">
        <v>60</v>
      </c>
      <c r="G16760" s="23">
        <v>100</v>
      </c>
      <c r="H16760" s="25">
        <v>0</v>
      </c>
    </row>
    <row r="16761" spans="1:8">
      <c r="A16761" s="23">
        <v>16758</v>
      </c>
      <c r="B16761" s="23">
        <v>3000</v>
      </c>
      <c r="C16761" s="23">
        <v>0.9</v>
      </c>
      <c r="D16761" s="23">
        <v>10</v>
      </c>
      <c r="E16761" s="23">
        <v>5</v>
      </c>
      <c r="F16761" s="23">
        <v>0</v>
      </c>
      <c r="G16761" s="23">
        <v>0</v>
      </c>
      <c r="H16761" s="25">
        <v>7.5333023069999996</v>
      </c>
    </row>
    <row r="16762" spans="1:8">
      <c r="A16762" s="23">
        <v>16759</v>
      </c>
      <c r="B16762" s="23">
        <v>3000</v>
      </c>
      <c r="C16762" s="23">
        <v>0.9</v>
      </c>
      <c r="D16762" s="23">
        <v>10</v>
      </c>
      <c r="E16762" s="23">
        <v>5</v>
      </c>
      <c r="F16762" s="23">
        <v>0</v>
      </c>
      <c r="G16762" s="23">
        <v>5</v>
      </c>
      <c r="H16762" s="25">
        <v>7.1545133590000001</v>
      </c>
    </row>
    <row r="16763" spans="1:8">
      <c r="A16763" s="23">
        <v>16760</v>
      </c>
      <c r="B16763" s="23">
        <v>3000</v>
      </c>
      <c r="C16763" s="23">
        <v>0.9</v>
      </c>
      <c r="D16763" s="23">
        <v>10</v>
      </c>
      <c r="E16763" s="23">
        <v>5</v>
      </c>
      <c r="F16763" s="23">
        <v>0</v>
      </c>
      <c r="G16763" s="23">
        <v>10</v>
      </c>
      <c r="H16763" s="25">
        <v>7.1106624600000004</v>
      </c>
    </row>
    <row r="16764" spans="1:8">
      <c r="A16764" s="23">
        <v>16761</v>
      </c>
      <c r="B16764" s="23">
        <v>3000</v>
      </c>
      <c r="C16764" s="23">
        <v>0.9</v>
      </c>
      <c r="D16764" s="23">
        <v>10</v>
      </c>
      <c r="E16764" s="23">
        <v>5</v>
      </c>
      <c r="F16764" s="23">
        <v>0</v>
      </c>
      <c r="G16764" s="23">
        <v>40</v>
      </c>
      <c r="H16764" s="25">
        <v>7.0301036830000001</v>
      </c>
    </row>
    <row r="16765" spans="1:8">
      <c r="A16765" s="23">
        <v>16762</v>
      </c>
      <c r="B16765" s="23">
        <v>3000</v>
      </c>
      <c r="C16765" s="23">
        <v>0.9</v>
      </c>
      <c r="D16765" s="23">
        <v>10</v>
      </c>
      <c r="E16765" s="23">
        <v>5</v>
      </c>
      <c r="F16765" s="23">
        <v>0</v>
      </c>
      <c r="G16765" s="23">
        <v>70</v>
      </c>
      <c r="H16765" s="25">
        <v>6.9753894809999997</v>
      </c>
    </row>
    <row r="16766" spans="1:8">
      <c r="A16766" s="23">
        <v>16763</v>
      </c>
      <c r="B16766" s="23">
        <v>3000</v>
      </c>
      <c r="C16766" s="23">
        <v>0.9</v>
      </c>
      <c r="D16766" s="23">
        <v>10</v>
      </c>
      <c r="E16766" s="23">
        <v>5</v>
      </c>
      <c r="F16766" s="23">
        <v>0</v>
      </c>
      <c r="G16766" s="23">
        <v>100</v>
      </c>
      <c r="H16766" s="25">
        <v>6.924425125</v>
      </c>
    </row>
    <row r="16767" spans="1:8">
      <c r="A16767" s="23">
        <v>16764</v>
      </c>
      <c r="B16767" s="23">
        <v>3000</v>
      </c>
      <c r="C16767" s="23">
        <v>0.9</v>
      </c>
      <c r="D16767" s="23">
        <v>10</v>
      </c>
      <c r="E16767" s="23">
        <v>5</v>
      </c>
      <c r="F16767" s="23">
        <v>30</v>
      </c>
      <c r="G16767" s="23">
        <v>0</v>
      </c>
      <c r="H16767" s="25">
        <v>7.4997272490000002</v>
      </c>
    </row>
    <row r="16768" spans="1:8">
      <c r="A16768" s="23">
        <v>16765</v>
      </c>
      <c r="B16768" s="23">
        <v>3000</v>
      </c>
      <c r="C16768" s="23">
        <v>0.9</v>
      </c>
      <c r="D16768" s="23">
        <v>10</v>
      </c>
      <c r="E16768" s="23">
        <v>5</v>
      </c>
      <c r="F16768" s="23">
        <v>30</v>
      </c>
      <c r="G16768" s="23">
        <v>5</v>
      </c>
      <c r="H16768" s="25">
        <v>7.1016345019999996</v>
      </c>
    </row>
    <row r="16769" spans="1:8">
      <c r="A16769" s="23">
        <v>16766</v>
      </c>
      <c r="B16769" s="23">
        <v>3000</v>
      </c>
      <c r="C16769" s="23">
        <v>0.9</v>
      </c>
      <c r="D16769" s="23">
        <v>10</v>
      </c>
      <c r="E16769" s="23">
        <v>5</v>
      </c>
      <c r="F16769" s="23">
        <v>30</v>
      </c>
      <c r="G16769" s="23">
        <v>10</v>
      </c>
      <c r="H16769" s="25">
        <v>7.0547304149999999</v>
      </c>
    </row>
    <row r="16770" spans="1:8">
      <c r="A16770" s="23">
        <v>16767</v>
      </c>
      <c r="B16770" s="23">
        <v>3000</v>
      </c>
      <c r="C16770" s="23">
        <v>0.9</v>
      </c>
      <c r="D16770" s="23">
        <v>10</v>
      </c>
      <c r="E16770" s="23">
        <v>5</v>
      </c>
      <c r="F16770" s="23">
        <v>30</v>
      </c>
      <c r="G16770" s="23">
        <v>40</v>
      </c>
      <c r="H16770" s="25">
        <v>6.9675145150000004</v>
      </c>
    </row>
    <row r="16771" spans="1:8">
      <c r="A16771" s="23">
        <v>16768</v>
      </c>
      <c r="B16771" s="23">
        <v>3000</v>
      </c>
      <c r="C16771" s="23">
        <v>0.9</v>
      </c>
      <c r="D16771" s="23">
        <v>10</v>
      </c>
      <c r="E16771" s="23">
        <v>5</v>
      </c>
      <c r="F16771" s="23">
        <v>30</v>
      </c>
      <c r="G16771" s="23">
        <v>70</v>
      </c>
      <c r="H16771" s="25">
        <v>6.9073224069999997</v>
      </c>
    </row>
    <row r="16772" spans="1:8">
      <c r="A16772" s="23">
        <v>16769</v>
      </c>
      <c r="B16772" s="23">
        <v>3000</v>
      </c>
      <c r="C16772" s="23">
        <v>0.9</v>
      </c>
      <c r="D16772" s="23">
        <v>10</v>
      </c>
      <c r="E16772" s="23">
        <v>5</v>
      </c>
      <c r="F16772" s="23">
        <v>30</v>
      </c>
      <c r="G16772" s="23">
        <v>100</v>
      </c>
      <c r="H16772" s="25">
        <v>6.8469843859999999</v>
      </c>
    </row>
    <row r="16773" spans="1:8">
      <c r="A16773" s="23">
        <v>16770</v>
      </c>
      <c r="B16773" s="23">
        <v>3000</v>
      </c>
      <c r="C16773" s="23">
        <v>0.9</v>
      </c>
      <c r="D16773" s="23">
        <v>10</v>
      </c>
      <c r="E16773" s="23">
        <v>5</v>
      </c>
      <c r="F16773" s="23">
        <v>60</v>
      </c>
      <c r="G16773" s="23">
        <v>0</v>
      </c>
      <c r="H16773" s="25">
        <v>7.3388056759999998</v>
      </c>
    </row>
    <row r="16774" spans="1:8">
      <c r="A16774" s="23">
        <v>16771</v>
      </c>
      <c r="B16774" s="23">
        <v>3000</v>
      </c>
      <c r="C16774" s="23">
        <v>0.9</v>
      </c>
      <c r="D16774" s="23">
        <v>10</v>
      </c>
      <c r="E16774" s="23">
        <v>5</v>
      </c>
      <c r="F16774" s="23">
        <v>60</v>
      </c>
      <c r="G16774" s="23">
        <v>5</v>
      </c>
      <c r="H16774" s="25">
        <v>6.8600425720000002</v>
      </c>
    </row>
    <row r="16775" spans="1:8">
      <c r="A16775" s="23">
        <v>16772</v>
      </c>
      <c r="B16775" s="23">
        <v>3000</v>
      </c>
      <c r="C16775" s="23">
        <v>0.9</v>
      </c>
      <c r="D16775" s="23">
        <v>10</v>
      </c>
      <c r="E16775" s="23">
        <v>5</v>
      </c>
      <c r="F16775" s="23">
        <v>60</v>
      </c>
      <c r="G16775" s="23">
        <v>10</v>
      </c>
      <c r="H16775" s="25">
        <v>6.7857761380000001</v>
      </c>
    </row>
    <row r="16776" spans="1:8">
      <c r="A16776" s="23">
        <v>16773</v>
      </c>
      <c r="B16776" s="23">
        <v>3000</v>
      </c>
      <c r="C16776" s="23">
        <v>0.9</v>
      </c>
      <c r="D16776" s="23">
        <v>10</v>
      </c>
      <c r="E16776" s="23">
        <v>5</v>
      </c>
      <c r="F16776" s="23">
        <v>60</v>
      </c>
      <c r="G16776" s="23">
        <v>40</v>
      </c>
      <c r="H16776" s="25">
        <v>6.644012451</v>
      </c>
    </row>
    <row r="16777" spans="1:8">
      <c r="A16777" s="23">
        <v>16774</v>
      </c>
      <c r="B16777" s="23">
        <v>3000</v>
      </c>
      <c r="C16777" s="23">
        <v>0.9</v>
      </c>
      <c r="D16777" s="23">
        <v>10</v>
      </c>
      <c r="E16777" s="23">
        <v>5</v>
      </c>
      <c r="F16777" s="23">
        <v>60</v>
      </c>
      <c r="G16777" s="23">
        <v>70</v>
      </c>
      <c r="H16777" s="25">
        <v>6.5461020469999998</v>
      </c>
    </row>
    <row r="16778" spans="1:8">
      <c r="A16778" s="23">
        <v>16775</v>
      </c>
      <c r="B16778" s="23">
        <v>3000</v>
      </c>
      <c r="C16778" s="23">
        <v>0.9</v>
      </c>
      <c r="D16778" s="23">
        <v>10</v>
      </c>
      <c r="E16778" s="23">
        <v>5</v>
      </c>
      <c r="F16778" s="23">
        <v>60</v>
      </c>
      <c r="G16778" s="23">
        <v>100</v>
      </c>
      <c r="H16778" s="25">
        <v>6.4591050149999996</v>
      </c>
    </row>
    <row r="16779" spans="1:8">
      <c r="A16779" s="23">
        <v>16776</v>
      </c>
      <c r="B16779" s="23">
        <v>3000</v>
      </c>
      <c r="C16779" s="23">
        <v>0.9</v>
      </c>
      <c r="D16779" s="23">
        <v>10</v>
      </c>
      <c r="E16779" s="23">
        <v>10</v>
      </c>
      <c r="F16779" s="23">
        <v>0</v>
      </c>
      <c r="G16779" s="23">
        <v>0</v>
      </c>
      <c r="H16779" s="25">
        <v>13.929561619999999</v>
      </c>
    </row>
    <row r="16780" spans="1:8">
      <c r="A16780" s="23">
        <v>16777</v>
      </c>
      <c r="B16780" s="23">
        <v>3000</v>
      </c>
      <c r="C16780" s="23">
        <v>0.9</v>
      </c>
      <c r="D16780" s="23">
        <v>10</v>
      </c>
      <c r="E16780" s="23">
        <v>10</v>
      </c>
      <c r="F16780" s="23">
        <v>0</v>
      </c>
      <c r="G16780" s="23">
        <v>5</v>
      </c>
      <c r="H16780" s="25">
        <v>13.42898274</v>
      </c>
    </row>
    <row r="16781" spans="1:8">
      <c r="A16781" s="23">
        <v>16778</v>
      </c>
      <c r="B16781" s="23">
        <v>3000</v>
      </c>
      <c r="C16781" s="23">
        <v>0.9</v>
      </c>
      <c r="D16781" s="23">
        <v>10</v>
      </c>
      <c r="E16781" s="23">
        <v>10</v>
      </c>
      <c r="F16781" s="23">
        <v>0</v>
      </c>
      <c r="G16781" s="23">
        <v>10</v>
      </c>
      <c r="H16781" s="25">
        <v>13.213779450000001</v>
      </c>
    </row>
    <row r="16782" spans="1:8">
      <c r="A16782" s="23">
        <v>16779</v>
      </c>
      <c r="B16782" s="23">
        <v>3000</v>
      </c>
      <c r="C16782" s="23">
        <v>0.9</v>
      </c>
      <c r="D16782" s="23">
        <v>10</v>
      </c>
      <c r="E16782" s="23">
        <v>10</v>
      </c>
      <c r="F16782" s="23">
        <v>0</v>
      </c>
      <c r="G16782" s="23">
        <v>40</v>
      </c>
      <c r="H16782" s="25">
        <v>12.75570774</v>
      </c>
    </row>
    <row r="16783" spans="1:8">
      <c r="A16783" s="23">
        <v>16780</v>
      </c>
      <c r="B16783" s="23">
        <v>3000</v>
      </c>
      <c r="C16783" s="23">
        <v>0.9</v>
      </c>
      <c r="D16783" s="23">
        <v>10</v>
      </c>
      <c r="E16783" s="23">
        <v>10</v>
      </c>
      <c r="F16783" s="23">
        <v>0</v>
      </c>
      <c r="G16783" s="23">
        <v>70</v>
      </c>
      <c r="H16783" s="25">
        <v>12.432226180000001</v>
      </c>
    </row>
    <row r="16784" spans="1:8">
      <c r="A16784" s="23">
        <v>16781</v>
      </c>
      <c r="B16784" s="23">
        <v>3000</v>
      </c>
      <c r="C16784" s="23">
        <v>0.9</v>
      </c>
      <c r="D16784" s="23">
        <v>10</v>
      </c>
      <c r="E16784" s="23">
        <v>10</v>
      </c>
      <c r="F16784" s="23">
        <v>0</v>
      </c>
      <c r="G16784" s="23">
        <v>100</v>
      </c>
      <c r="H16784" s="25">
        <v>12.14905357</v>
      </c>
    </row>
    <row r="16785" spans="1:8">
      <c r="A16785" s="23">
        <v>16782</v>
      </c>
      <c r="B16785" s="23">
        <v>3000</v>
      </c>
      <c r="C16785" s="23">
        <v>0.9</v>
      </c>
      <c r="D16785" s="23">
        <v>10</v>
      </c>
      <c r="E16785" s="23">
        <v>10</v>
      </c>
      <c r="F16785" s="23">
        <v>30</v>
      </c>
      <c r="G16785" s="23">
        <v>0</v>
      </c>
      <c r="H16785" s="25">
        <v>13.74895954</v>
      </c>
    </row>
    <row r="16786" spans="1:8">
      <c r="A16786" s="23">
        <v>16783</v>
      </c>
      <c r="B16786" s="23">
        <v>3000</v>
      </c>
      <c r="C16786" s="23">
        <v>0.9</v>
      </c>
      <c r="D16786" s="23">
        <v>10</v>
      </c>
      <c r="E16786" s="23">
        <v>10</v>
      </c>
      <c r="F16786" s="23">
        <v>30</v>
      </c>
      <c r="G16786" s="23">
        <v>5</v>
      </c>
      <c r="H16786" s="25">
        <v>13.18086815</v>
      </c>
    </row>
    <row r="16787" spans="1:8">
      <c r="A16787" s="23">
        <v>16784</v>
      </c>
      <c r="B16787" s="23">
        <v>3000</v>
      </c>
      <c r="C16787" s="23">
        <v>0.9</v>
      </c>
      <c r="D16787" s="23">
        <v>10</v>
      </c>
      <c r="E16787" s="23">
        <v>10</v>
      </c>
      <c r="F16787" s="23">
        <v>30</v>
      </c>
      <c r="G16787" s="23">
        <v>10</v>
      </c>
      <c r="H16787" s="25">
        <v>12.95428658</v>
      </c>
    </row>
    <row r="16788" spans="1:8">
      <c r="A16788" s="23">
        <v>16785</v>
      </c>
      <c r="B16788" s="23">
        <v>3000</v>
      </c>
      <c r="C16788" s="23">
        <v>0.9</v>
      </c>
      <c r="D16788" s="23">
        <v>10</v>
      </c>
      <c r="E16788" s="23">
        <v>10</v>
      </c>
      <c r="F16788" s="23">
        <v>30</v>
      </c>
      <c r="G16788" s="23">
        <v>40</v>
      </c>
      <c r="H16788" s="25">
        <v>12.4551611</v>
      </c>
    </row>
    <row r="16789" spans="1:8">
      <c r="A16789" s="23">
        <v>16786</v>
      </c>
      <c r="B16789" s="23">
        <v>3000</v>
      </c>
      <c r="C16789" s="23">
        <v>0.9</v>
      </c>
      <c r="D16789" s="23">
        <v>10</v>
      </c>
      <c r="E16789" s="23">
        <v>10</v>
      </c>
      <c r="F16789" s="23">
        <v>30</v>
      </c>
      <c r="G16789" s="23">
        <v>70</v>
      </c>
      <c r="H16789" s="25">
        <v>12.12542725</v>
      </c>
    </row>
    <row r="16790" spans="1:8">
      <c r="A16790" s="23">
        <v>16787</v>
      </c>
      <c r="B16790" s="23">
        <v>3000</v>
      </c>
      <c r="C16790" s="23">
        <v>0.9</v>
      </c>
      <c r="D16790" s="23">
        <v>10</v>
      </c>
      <c r="E16790" s="23">
        <v>10</v>
      </c>
      <c r="F16790" s="23">
        <v>30</v>
      </c>
      <c r="G16790" s="23">
        <v>100</v>
      </c>
      <c r="H16790" s="25">
        <v>11.820535660000001</v>
      </c>
    </row>
    <row r="16791" spans="1:8">
      <c r="A16791" s="23">
        <v>16788</v>
      </c>
      <c r="B16791" s="23">
        <v>3000</v>
      </c>
      <c r="C16791" s="23">
        <v>0.9</v>
      </c>
      <c r="D16791" s="23">
        <v>10</v>
      </c>
      <c r="E16791" s="23">
        <v>10</v>
      </c>
      <c r="F16791" s="23">
        <v>60</v>
      </c>
      <c r="G16791" s="23">
        <v>0</v>
      </c>
      <c r="H16791" s="25">
        <v>12.85694599</v>
      </c>
    </row>
    <row r="16792" spans="1:8">
      <c r="A16792" s="23">
        <v>16789</v>
      </c>
      <c r="B16792" s="23">
        <v>3000</v>
      </c>
      <c r="C16792" s="23">
        <v>0.9</v>
      </c>
      <c r="D16792" s="23">
        <v>10</v>
      </c>
      <c r="E16792" s="23">
        <v>10</v>
      </c>
      <c r="F16792" s="23">
        <v>60</v>
      </c>
      <c r="G16792" s="23">
        <v>5</v>
      </c>
      <c r="H16792" s="25">
        <v>12.00517178</v>
      </c>
    </row>
    <row r="16793" spans="1:8">
      <c r="A16793" s="23">
        <v>16790</v>
      </c>
      <c r="B16793" s="23">
        <v>3000</v>
      </c>
      <c r="C16793" s="23">
        <v>0.9</v>
      </c>
      <c r="D16793" s="23">
        <v>10</v>
      </c>
      <c r="E16793" s="23">
        <v>10</v>
      </c>
      <c r="F16793" s="23">
        <v>60</v>
      </c>
      <c r="G16793" s="23">
        <v>10</v>
      </c>
      <c r="H16793" s="25">
        <v>11.71743584</v>
      </c>
    </row>
    <row r="16794" spans="1:8">
      <c r="A16794" s="23">
        <v>16791</v>
      </c>
      <c r="B16794" s="23">
        <v>3000</v>
      </c>
      <c r="C16794" s="23">
        <v>0.9</v>
      </c>
      <c r="D16794" s="23">
        <v>10</v>
      </c>
      <c r="E16794" s="23">
        <v>10</v>
      </c>
      <c r="F16794" s="23">
        <v>60</v>
      </c>
      <c r="G16794" s="23">
        <v>40</v>
      </c>
      <c r="H16794" s="25">
        <v>11.160094259999999</v>
      </c>
    </row>
    <row r="16795" spans="1:8">
      <c r="A16795" s="23">
        <v>16792</v>
      </c>
      <c r="B16795" s="23">
        <v>3000</v>
      </c>
      <c r="C16795" s="23">
        <v>0.9</v>
      </c>
      <c r="D16795" s="23">
        <v>10</v>
      </c>
      <c r="E16795" s="23">
        <v>10</v>
      </c>
      <c r="F16795" s="23">
        <v>60</v>
      </c>
      <c r="G16795" s="23">
        <v>70</v>
      </c>
      <c r="H16795" s="25">
        <v>10.78124523</v>
      </c>
    </row>
    <row r="16796" spans="1:8">
      <c r="A16796" s="23">
        <v>16793</v>
      </c>
      <c r="B16796" s="23">
        <v>3000</v>
      </c>
      <c r="C16796" s="23">
        <v>0.9</v>
      </c>
      <c r="D16796" s="23">
        <v>10</v>
      </c>
      <c r="E16796" s="23">
        <v>10</v>
      </c>
      <c r="F16796" s="23">
        <v>60</v>
      </c>
      <c r="G16796" s="23">
        <v>100</v>
      </c>
      <c r="H16796" s="25">
        <v>10.458124160000001</v>
      </c>
    </row>
    <row r="16797" spans="1:8">
      <c r="A16797" s="23">
        <v>16794</v>
      </c>
      <c r="B16797" s="23">
        <v>3000</v>
      </c>
      <c r="C16797" s="23">
        <v>0.9</v>
      </c>
      <c r="D16797" s="23">
        <v>10</v>
      </c>
      <c r="E16797" s="23">
        <v>20</v>
      </c>
      <c r="F16797" s="23">
        <v>0</v>
      </c>
      <c r="G16797" s="23">
        <v>0</v>
      </c>
      <c r="H16797" s="25">
        <v>22.4747448</v>
      </c>
    </row>
    <row r="16798" spans="1:8">
      <c r="A16798" s="23">
        <v>16795</v>
      </c>
      <c r="B16798" s="23">
        <v>3000</v>
      </c>
      <c r="C16798" s="23">
        <v>0.9</v>
      </c>
      <c r="D16798" s="23">
        <v>10</v>
      </c>
      <c r="E16798" s="23">
        <v>20</v>
      </c>
      <c r="F16798" s="23">
        <v>0</v>
      </c>
      <c r="G16798" s="23">
        <v>5</v>
      </c>
      <c r="H16798" s="25">
        <v>21.333946229999999</v>
      </c>
    </row>
    <row r="16799" spans="1:8">
      <c r="A16799" s="23">
        <v>16796</v>
      </c>
      <c r="B16799" s="23">
        <v>3000</v>
      </c>
      <c r="C16799" s="23">
        <v>0.9</v>
      </c>
      <c r="D16799" s="23">
        <v>10</v>
      </c>
      <c r="E16799" s="23">
        <v>20</v>
      </c>
      <c r="F16799" s="23">
        <v>0</v>
      </c>
      <c r="G16799" s="23">
        <v>10</v>
      </c>
      <c r="H16799" s="25">
        <v>20.75415993</v>
      </c>
    </row>
    <row r="16800" spans="1:8">
      <c r="A16800" s="23">
        <v>16797</v>
      </c>
      <c r="B16800" s="23">
        <v>3000</v>
      </c>
      <c r="C16800" s="23">
        <v>0.9</v>
      </c>
      <c r="D16800" s="23">
        <v>10</v>
      </c>
      <c r="E16800" s="23">
        <v>20</v>
      </c>
      <c r="F16800" s="23">
        <v>0</v>
      </c>
      <c r="G16800" s="23">
        <v>40</v>
      </c>
      <c r="H16800" s="25">
        <v>19.388841630000002</v>
      </c>
    </row>
    <row r="16801" spans="1:8">
      <c r="A16801" s="23">
        <v>16798</v>
      </c>
      <c r="B16801" s="23">
        <v>3000</v>
      </c>
      <c r="C16801" s="23">
        <v>0.9</v>
      </c>
      <c r="D16801" s="23">
        <v>10</v>
      </c>
      <c r="E16801" s="23">
        <v>20</v>
      </c>
      <c r="F16801" s="23">
        <v>0</v>
      </c>
      <c r="G16801" s="23">
        <v>70</v>
      </c>
      <c r="H16801" s="25">
        <v>18.500974660000001</v>
      </c>
    </row>
    <row r="16802" spans="1:8">
      <c r="A16802" s="23">
        <v>16799</v>
      </c>
      <c r="B16802" s="23">
        <v>3000</v>
      </c>
      <c r="C16802" s="23">
        <v>0.9</v>
      </c>
      <c r="D16802" s="23">
        <v>10</v>
      </c>
      <c r="E16802" s="23">
        <v>20</v>
      </c>
      <c r="F16802" s="23">
        <v>0</v>
      </c>
      <c r="G16802" s="23">
        <v>100</v>
      </c>
      <c r="H16802" s="25">
        <v>17.716215129999998</v>
      </c>
    </row>
    <row r="16803" spans="1:8">
      <c r="A16803" s="23">
        <v>16800</v>
      </c>
      <c r="B16803" s="23">
        <v>3000</v>
      </c>
      <c r="C16803" s="23">
        <v>0.9</v>
      </c>
      <c r="D16803" s="23">
        <v>10</v>
      </c>
      <c r="E16803" s="23">
        <v>20</v>
      </c>
      <c r="F16803" s="23">
        <v>30</v>
      </c>
      <c r="G16803" s="23">
        <v>0</v>
      </c>
      <c r="H16803" s="25">
        <v>21.795631409999999</v>
      </c>
    </row>
    <row r="16804" spans="1:8">
      <c r="A16804" s="23">
        <v>16801</v>
      </c>
      <c r="B16804" s="23">
        <v>3000</v>
      </c>
      <c r="C16804" s="23">
        <v>0.9</v>
      </c>
      <c r="D16804" s="23">
        <v>10</v>
      </c>
      <c r="E16804" s="23">
        <v>20</v>
      </c>
      <c r="F16804" s="23">
        <v>30</v>
      </c>
      <c r="G16804" s="23">
        <v>5</v>
      </c>
      <c r="H16804" s="25">
        <v>20.612997060000001</v>
      </c>
    </row>
    <row r="16805" spans="1:8">
      <c r="A16805" s="23">
        <v>16802</v>
      </c>
      <c r="B16805" s="23">
        <v>3000</v>
      </c>
      <c r="C16805" s="23">
        <v>0.9</v>
      </c>
      <c r="D16805" s="23">
        <v>10</v>
      </c>
      <c r="E16805" s="23">
        <v>20</v>
      </c>
      <c r="F16805" s="23">
        <v>30</v>
      </c>
      <c r="G16805" s="23">
        <v>10</v>
      </c>
      <c r="H16805" s="25">
        <v>20.000223160000001</v>
      </c>
    </row>
    <row r="16806" spans="1:8">
      <c r="A16806" s="23">
        <v>16803</v>
      </c>
      <c r="B16806" s="23">
        <v>3000</v>
      </c>
      <c r="C16806" s="23">
        <v>0.9</v>
      </c>
      <c r="D16806" s="23">
        <v>10</v>
      </c>
      <c r="E16806" s="23">
        <v>20</v>
      </c>
      <c r="F16806" s="23">
        <v>30</v>
      </c>
      <c r="G16806" s="23">
        <v>40</v>
      </c>
      <c r="H16806" s="25">
        <v>18.626321789999999</v>
      </c>
    </row>
    <row r="16807" spans="1:8">
      <c r="A16807" s="23">
        <v>16804</v>
      </c>
      <c r="B16807" s="23">
        <v>3000</v>
      </c>
      <c r="C16807" s="23">
        <v>0.9</v>
      </c>
      <c r="D16807" s="23">
        <v>10</v>
      </c>
      <c r="E16807" s="23">
        <v>20</v>
      </c>
      <c r="F16807" s="23">
        <v>30</v>
      </c>
      <c r="G16807" s="23">
        <v>70</v>
      </c>
      <c r="H16807" s="25">
        <v>17.729415889999999</v>
      </c>
    </row>
    <row r="16808" spans="1:8">
      <c r="A16808" s="23">
        <v>16805</v>
      </c>
      <c r="B16808" s="23">
        <v>3000</v>
      </c>
      <c r="C16808" s="23">
        <v>0.9</v>
      </c>
      <c r="D16808" s="23">
        <v>10</v>
      </c>
      <c r="E16808" s="23">
        <v>20</v>
      </c>
      <c r="F16808" s="23">
        <v>30</v>
      </c>
      <c r="G16808" s="23">
        <v>100</v>
      </c>
      <c r="H16808" s="25">
        <v>16.950008390000001</v>
      </c>
    </row>
    <row r="16809" spans="1:8">
      <c r="A16809" s="23">
        <v>16806</v>
      </c>
      <c r="B16809" s="23">
        <v>3000</v>
      </c>
      <c r="C16809" s="23">
        <v>0.9</v>
      </c>
      <c r="D16809" s="23">
        <v>10</v>
      </c>
      <c r="E16809" s="23">
        <v>20</v>
      </c>
      <c r="F16809" s="23">
        <v>60</v>
      </c>
      <c r="G16809" s="23">
        <v>0</v>
      </c>
      <c r="H16809" s="25">
        <v>19.085241320000002</v>
      </c>
    </row>
    <row r="16810" spans="1:8">
      <c r="A16810" s="23">
        <v>16807</v>
      </c>
      <c r="B16810" s="23">
        <v>3000</v>
      </c>
      <c r="C16810" s="23">
        <v>0.9</v>
      </c>
      <c r="D16810" s="23">
        <v>10</v>
      </c>
      <c r="E16810" s="23">
        <v>20</v>
      </c>
      <c r="F16810" s="23">
        <v>60</v>
      </c>
      <c r="G16810" s="23">
        <v>5</v>
      </c>
      <c r="H16810" s="25">
        <v>17.5349884</v>
      </c>
    </row>
    <row r="16811" spans="1:8">
      <c r="A16811" s="23">
        <v>16808</v>
      </c>
      <c r="B16811" s="23">
        <v>3000</v>
      </c>
      <c r="C16811" s="23">
        <v>0.9</v>
      </c>
      <c r="D16811" s="23">
        <v>10</v>
      </c>
      <c r="E16811" s="23">
        <v>20</v>
      </c>
      <c r="F16811" s="23">
        <v>60</v>
      </c>
      <c r="G16811" s="23">
        <v>10</v>
      </c>
      <c r="H16811" s="25">
        <v>16.92895699</v>
      </c>
    </row>
    <row r="16812" spans="1:8">
      <c r="A16812" s="23">
        <v>16809</v>
      </c>
      <c r="B16812" s="23">
        <v>3000</v>
      </c>
      <c r="C16812" s="23">
        <v>0.9</v>
      </c>
      <c r="D16812" s="23">
        <v>10</v>
      </c>
      <c r="E16812" s="23">
        <v>20</v>
      </c>
      <c r="F16812" s="23">
        <v>60</v>
      </c>
      <c r="G16812" s="23">
        <v>40</v>
      </c>
      <c r="H16812" s="25">
        <v>15.6015625</v>
      </c>
    </row>
    <row r="16813" spans="1:8">
      <c r="A16813" s="23">
        <v>16810</v>
      </c>
      <c r="B16813" s="23">
        <v>3000</v>
      </c>
      <c r="C16813" s="23">
        <v>0.9</v>
      </c>
      <c r="D16813" s="23">
        <v>10</v>
      </c>
      <c r="E16813" s="23">
        <v>20</v>
      </c>
      <c r="F16813" s="23">
        <v>60</v>
      </c>
      <c r="G16813" s="23">
        <v>70</v>
      </c>
      <c r="H16813" s="25">
        <v>14.75697517</v>
      </c>
    </row>
    <row r="16814" spans="1:8">
      <c r="A16814" s="23">
        <v>16811</v>
      </c>
      <c r="B16814" s="23">
        <v>3000</v>
      </c>
      <c r="C16814" s="23">
        <v>0.9</v>
      </c>
      <c r="D16814" s="23">
        <v>10</v>
      </c>
      <c r="E16814" s="23">
        <v>20</v>
      </c>
      <c r="F16814" s="23">
        <v>60</v>
      </c>
      <c r="G16814" s="23">
        <v>100</v>
      </c>
      <c r="H16814" s="25">
        <v>14.050738340000001</v>
      </c>
    </row>
    <row r="16815" spans="1:8">
      <c r="A16815" s="23">
        <v>16812</v>
      </c>
      <c r="B16815" s="23">
        <v>3000</v>
      </c>
      <c r="C16815" s="23">
        <v>0.9</v>
      </c>
      <c r="D16815" s="23">
        <v>10</v>
      </c>
      <c r="E16815" s="23">
        <v>50</v>
      </c>
      <c r="F16815" s="23">
        <v>0</v>
      </c>
      <c r="G16815" s="23">
        <v>0</v>
      </c>
      <c r="H16815" s="25">
        <v>32.213340760000001</v>
      </c>
    </row>
    <row r="16816" spans="1:8">
      <c r="A16816" s="23">
        <v>16813</v>
      </c>
      <c r="B16816" s="23">
        <v>3000</v>
      </c>
      <c r="C16816" s="23">
        <v>0.9</v>
      </c>
      <c r="D16816" s="23">
        <v>10</v>
      </c>
      <c r="E16816" s="23">
        <v>50</v>
      </c>
      <c r="F16816" s="23">
        <v>0</v>
      </c>
      <c r="G16816" s="23">
        <v>5</v>
      </c>
      <c r="H16816" s="25">
        <v>30.024538039999999</v>
      </c>
    </row>
    <row r="16817" spans="1:8">
      <c r="A16817" s="23">
        <v>16814</v>
      </c>
      <c r="B16817" s="23">
        <v>3000</v>
      </c>
      <c r="C16817" s="23">
        <v>0.9</v>
      </c>
      <c r="D16817" s="23">
        <v>10</v>
      </c>
      <c r="E16817" s="23">
        <v>50</v>
      </c>
      <c r="F16817" s="23">
        <v>0</v>
      </c>
      <c r="G16817" s="23">
        <v>10</v>
      </c>
      <c r="H16817" s="25">
        <v>28.829750059999999</v>
      </c>
    </row>
    <row r="16818" spans="1:8">
      <c r="A16818" s="23">
        <v>16815</v>
      </c>
      <c r="B16818" s="23">
        <v>3000</v>
      </c>
      <c r="C16818" s="23">
        <v>0.9</v>
      </c>
      <c r="D16818" s="23">
        <v>10</v>
      </c>
      <c r="E16818" s="23">
        <v>50</v>
      </c>
      <c r="F16818" s="23">
        <v>0</v>
      </c>
      <c r="G16818" s="23">
        <v>40</v>
      </c>
      <c r="H16818" s="25">
        <v>26.045152659999999</v>
      </c>
    </row>
    <row r="16819" spans="1:8">
      <c r="A16819" s="23">
        <v>16816</v>
      </c>
      <c r="B16819" s="23">
        <v>3000</v>
      </c>
      <c r="C16819" s="23">
        <v>0.9</v>
      </c>
      <c r="D16819" s="23">
        <v>10</v>
      </c>
      <c r="E16819" s="23">
        <v>50</v>
      </c>
      <c r="F16819" s="23">
        <v>0</v>
      </c>
      <c r="G16819" s="23">
        <v>70</v>
      </c>
      <c r="H16819" s="25">
        <v>24.300291059999999</v>
      </c>
    </row>
    <row r="16820" spans="1:8">
      <c r="A16820" s="23">
        <v>16817</v>
      </c>
      <c r="B16820" s="23">
        <v>3000</v>
      </c>
      <c r="C16820" s="23">
        <v>0.9</v>
      </c>
      <c r="D16820" s="23">
        <v>10</v>
      </c>
      <c r="E16820" s="23">
        <v>50</v>
      </c>
      <c r="F16820" s="23">
        <v>0</v>
      </c>
      <c r="G16820" s="23">
        <v>100</v>
      </c>
      <c r="H16820" s="25">
        <v>22.83595657</v>
      </c>
    </row>
    <row r="16821" spans="1:8">
      <c r="A16821" s="23">
        <v>16818</v>
      </c>
      <c r="B16821" s="23">
        <v>3000</v>
      </c>
      <c r="C16821" s="23">
        <v>0.9</v>
      </c>
      <c r="D16821" s="23">
        <v>10</v>
      </c>
      <c r="E16821" s="23">
        <v>50</v>
      </c>
      <c r="F16821" s="23">
        <v>30</v>
      </c>
      <c r="G16821" s="23">
        <v>0</v>
      </c>
      <c r="H16821" s="25">
        <v>30.650743479999999</v>
      </c>
    </row>
    <row r="16822" spans="1:8">
      <c r="A16822" s="23">
        <v>16819</v>
      </c>
      <c r="B16822" s="23">
        <v>3000</v>
      </c>
      <c r="C16822" s="23">
        <v>0.9</v>
      </c>
      <c r="D16822" s="23">
        <v>10</v>
      </c>
      <c r="E16822" s="23">
        <v>50</v>
      </c>
      <c r="F16822" s="23">
        <v>30</v>
      </c>
      <c r="G16822" s="23">
        <v>5</v>
      </c>
      <c r="H16822" s="25">
        <v>28.42520523</v>
      </c>
    </row>
    <row r="16823" spans="1:8">
      <c r="A16823" s="23">
        <v>16820</v>
      </c>
      <c r="B16823" s="23">
        <v>3000</v>
      </c>
      <c r="C16823" s="23">
        <v>0.9</v>
      </c>
      <c r="D16823" s="23">
        <v>10</v>
      </c>
      <c r="E16823" s="23">
        <v>50</v>
      </c>
      <c r="F16823" s="23">
        <v>30</v>
      </c>
      <c r="G16823" s="23">
        <v>10</v>
      </c>
      <c r="H16823" s="25">
        <v>27.28565979</v>
      </c>
    </row>
    <row r="16824" spans="1:8">
      <c r="A16824" s="23">
        <v>16821</v>
      </c>
      <c r="B16824" s="23">
        <v>3000</v>
      </c>
      <c r="C16824" s="23">
        <v>0.9</v>
      </c>
      <c r="D16824" s="23">
        <v>10</v>
      </c>
      <c r="E16824" s="23">
        <v>50</v>
      </c>
      <c r="F16824" s="23">
        <v>30</v>
      </c>
      <c r="G16824" s="23">
        <v>40</v>
      </c>
      <c r="H16824" s="25">
        <v>24.586248399999999</v>
      </c>
    </row>
    <row r="16825" spans="1:8">
      <c r="A16825" s="23">
        <v>16822</v>
      </c>
      <c r="B16825" s="23">
        <v>3000</v>
      </c>
      <c r="C16825" s="23">
        <v>0.9</v>
      </c>
      <c r="D16825" s="23">
        <v>10</v>
      </c>
      <c r="E16825" s="23">
        <v>50</v>
      </c>
      <c r="F16825" s="23">
        <v>30</v>
      </c>
      <c r="G16825" s="23">
        <v>70</v>
      </c>
      <c r="H16825" s="25">
        <v>22.915962220000001</v>
      </c>
    </row>
    <row r="16826" spans="1:8">
      <c r="A16826" s="23">
        <v>16823</v>
      </c>
      <c r="B16826" s="23">
        <v>3000</v>
      </c>
      <c r="C16826" s="23">
        <v>0.9</v>
      </c>
      <c r="D16826" s="23">
        <v>10</v>
      </c>
      <c r="E16826" s="23">
        <v>50</v>
      </c>
      <c r="F16826" s="23">
        <v>30</v>
      </c>
      <c r="G16826" s="23">
        <v>100</v>
      </c>
      <c r="H16826" s="25">
        <v>21.531396869999998</v>
      </c>
    </row>
    <row r="16827" spans="1:8">
      <c r="A16827" s="23">
        <v>16824</v>
      </c>
      <c r="B16827" s="23">
        <v>3000</v>
      </c>
      <c r="C16827" s="23">
        <v>0.9</v>
      </c>
      <c r="D16827" s="23">
        <v>10</v>
      </c>
      <c r="E16827" s="23">
        <v>50</v>
      </c>
      <c r="F16827" s="23">
        <v>60</v>
      </c>
      <c r="G16827" s="23">
        <v>0</v>
      </c>
      <c r="H16827" s="25">
        <v>25.070005420000001</v>
      </c>
    </row>
    <row r="16828" spans="1:8">
      <c r="A16828" s="23">
        <v>16825</v>
      </c>
      <c r="B16828" s="23">
        <v>3000</v>
      </c>
      <c r="C16828" s="23">
        <v>0.9</v>
      </c>
      <c r="D16828" s="23">
        <v>10</v>
      </c>
      <c r="E16828" s="23">
        <v>50</v>
      </c>
      <c r="F16828" s="23">
        <v>60</v>
      </c>
      <c r="G16828" s="23">
        <v>5</v>
      </c>
      <c r="H16828" s="25">
        <v>22.644229889999998</v>
      </c>
    </row>
    <row r="16829" spans="1:8">
      <c r="A16829" s="23">
        <v>16826</v>
      </c>
      <c r="B16829" s="23">
        <v>3000</v>
      </c>
      <c r="C16829" s="23">
        <v>0.9</v>
      </c>
      <c r="D16829" s="23">
        <v>10</v>
      </c>
      <c r="E16829" s="23">
        <v>50</v>
      </c>
      <c r="F16829" s="23">
        <v>60</v>
      </c>
      <c r="G16829" s="23">
        <v>10</v>
      </c>
      <c r="H16829" s="25">
        <v>21.684154509999999</v>
      </c>
    </row>
    <row r="16830" spans="1:8">
      <c r="A16830" s="23">
        <v>16827</v>
      </c>
      <c r="B16830" s="23">
        <v>3000</v>
      </c>
      <c r="C16830" s="23">
        <v>0.9</v>
      </c>
      <c r="D16830" s="23">
        <v>10</v>
      </c>
      <c r="E16830" s="23">
        <v>50</v>
      </c>
      <c r="F16830" s="23">
        <v>60</v>
      </c>
      <c r="G16830" s="23">
        <v>40</v>
      </c>
      <c r="H16830" s="25">
        <v>19.421209340000001</v>
      </c>
    </row>
    <row r="16831" spans="1:8">
      <c r="A16831" s="23">
        <v>16828</v>
      </c>
      <c r="B16831" s="23">
        <v>3000</v>
      </c>
      <c r="C16831" s="23">
        <v>0.9</v>
      </c>
      <c r="D16831" s="23">
        <v>10</v>
      </c>
      <c r="E16831" s="23">
        <v>50</v>
      </c>
      <c r="F16831" s="23">
        <v>60</v>
      </c>
      <c r="G16831" s="23">
        <v>70</v>
      </c>
      <c r="H16831" s="25">
        <v>18.069356920000001</v>
      </c>
    </row>
    <row r="16832" spans="1:8">
      <c r="A16832" s="23">
        <v>16829</v>
      </c>
      <c r="B16832" s="23">
        <v>3000</v>
      </c>
      <c r="C16832" s="23">
        <v>0.9</v>
      </c>
      <c r="D16832" s="23">
        <v>10</v>
      </c>
      <c r="E16832" s="23">
        <v>50</v>
      </c>
      <c r="F16832" s="23">
        <v>60</v>
      </c>
      <c r="G16832" s="23">
        <v>100</v>
      </c>
      <c r="H16832" s="25">
        <v>16.950393680000001</v>
      </c>
    </row>
    <row r="16833" spans="1:8">
      <c r="A16833" s="23">
        <v>16830</v>
      </c>
      <c r="B16833" s="23">
        <v>3000</v>
      </c>
      <c r="C16833" s="23">
        <v>0.9</v>
      </c>
      <c r="D16833" s="23">
        <v>50</v>
      </c>
      <c r="E16833" s="23">
        <v>1</v>
      </c>
      <c r="F16833" s="23">
        <v>0</v>
      </c>
      <c r="G16833" s="23">
        <v>0</v>
      </c>
      <c r="H16833" s="25">
        <v>6.1039938930000002</v>
      </c>
    </row>
    <row r="16834" spans="1:8">
      <c r="A16834" s="23">
        <v>16831</v>
      </c>
      <c r="B16834" s="23">
        <v>3000</v>
      </c>
      <c r="C16834" s="23">
        <v>0.9</v>
      </c>
      <c r="D16834" s="23">
        <v>50</v>
      </c>
      <c r="E16834" s="23">
        <v>1</v>
      </c>
      <c r="F16834" s="23">
        <v>0</v>
      </c>
      <c r="G16834" s="23">
        <v>5</v>
      </c>
      <c r="H16834" s="25">
        <v>5.8077344889999996</v>
      </c>
    </row>
    <row r="16835" spans="1:8">
      <c r="A16835" s="23">
        <v>16832</v>
      </c>
      <c r="B16835" s="23">
        <v>3000</v>
      </c>
      <c r="C16835" s="23">
        <v>0.9</v>
      </c>
      <c r="D16835" s="23">
        <v>50</v>
      </c>
      <c r="E16835" s="23">
        <v>1</v>
      </c>
      <c r="F16835" s="23">
        <v>0</v>
      </c>
      <c r="G16835" s="23">
        <v>10</v>
      </c>
      <c r="H16835" s="25">
        <v>5.7897233960000003</v>
      </c>
    </row>
    <row r="16836" spans="1:8">
      <c r="A16836" s="23">
        <v>16833</v>
      </c>
      <c r="B16836" s="23">
        <v>3000</v>
      </c>
      <c r="C16836" s="23">
        <v>0.9</v>
      </c>
      <c r="D16836" s="23">
        <v>50</v>
      </c>
      <c r="E16836" s="23">
        <v>1</v>
      </c>
      <c r="F16836" s="23">
        <v>0</v>
      </c>
      <c r="G16836" s="23">
        <v>40</v>
      </c>
      <c r="H16836" s="25">
        <v>5.7452898030000004</v>
      </c>
    </row>
    <row r="16837" spans="1:8">
      <c r="A16837" s="23">
        <v>16834</v>
      </c>
      <c r="B16837" s="23">
        <v>3000</v>
      </c>
      <c r="C16837" s="23">
        <v>0.9</v>
      </c>
      <c r="D16837" s="23">
        <v>50</v>
      </c>
      <c r="E16837" s="23">
        <v>1</v>
      </c>
      <c r="F16837" s="23">
        <v>0</v>
      </c>
      <c r="G16837" s="23">
        <v>70</v>
      </c>
      <c r="H16837" s="25">
        <v>5.7147030829999999</v>
      </c>
    </row>
    <row r="16838" spans="1:8">
      <c r="A16838" s="23">
        <v>16835</v>
      </c>
      <c r="B16838" s="23">
        <v>3000</v>
      </c>
      <c r="C16838" s="23">
        <v>0.9</v>
      </c>
      <c r="D16838" s="23">
        <v>50</v>
      </c>
      <c r="E16838" s="23">
        <v>1</v>
      </c>
      <c r="F16838" s="23">
        <v>0</v>
      </c>
      <c r="G16838" s="23">
        <v>100</v>
      </c>
      <c r="H16838" s="25">
        <v>5.685975075</v>
      </c>
    </row>
    <row r="16839" spans="1:8">
      <c r="A16839" s="23">
        <v>16836</v>
      </c>
      <c r="B16839" s="23">
        <v>3000</v>
      </c>
      <c r="C16839" s="23">
        <v>0.9</v>
      </c>
      <c r="D16839" s="23">
        <v>50</v>
      </c>
      <c r="E16839" s="23">
        <v>1</v>
      </c>
      <c r="F16839" s="23">
        <v>30</v>
      </c>
      <c r="G16839" s="23">
        <v>0</v>
      </c>
      <c r="H16839" s="25">
        <v>6.0858206749999999</v>
      </c>
    </row>
    <row r="16840" spans="1:8">
      <c r="A16840" s="23">
        <v>16837</v>
      </c>
      <c r="B16840" s="23">
        <v>3000</v>
      </c>
      <c r="C16840" s="23">
        <v>0.9</v>
      </c>
      <c r="D16840" s="23">
        <v>50</v>
      </c>
      <c r="E16840" s="23">
        <v>1</v>
      </c>
      <c r="F16840" s="23">
        <v>30</v>
      </c>
      <c r="G16840" s="23">
        <v>5</v>
      </c>
      <c r="H16840" s="25">
        <v>5.7844467159999997</v>
      </c>
    </row>
    <row r="16841" spans="1:8">
      <c r="A16841" s="23">
        <v>16838</v>
      </c>
      <c r="B16841" s="23">
        <v>3000</v>
      </c>
      <c r="C16841" s="23">
        <v>0.9</v>
      </c>
      <c r="D16841" s="23">
        <v>50</v>
      </c>
      <c r="E16841" s="23">
        <v>1</v>
      </c>
      <c r="F16841" s="23">
        <v>30</v>
      </c>
      <c r="G16841" s="23">
        <v>10</v>
      </c>
      <c r="H16841" s="25">
        <v>5.7576437</v>
      </c>
    </row>
    <row r="16842" spans="1:8">
      <c r="A16842" s="23">
        <v>16839</v>
      </c>
      <c r="B16842" s="23">
        <v>3000</v>
      </c>
      <c r="C16842" s="23">
        <v>0.9</v>
      </c>
      <c r="D16842" s="23">
        <v>50</v>
      </c>
      <c r="E16842" s="23">
        <v>1</v>
      </c>
      <c r="F16842" s="23">
        <v>30</v>
      </c>
      <c r="G16842" s="23">
        <v>40</v>
      </c>
      <c r="H16842" s="25">
        <v>5.7076268199999998</v>
      </c>
    </row>
    <row r="16843" spans="1:8">
      <c r="A16843" s="23">
        <v>16840</v>
      </c>
      <c r="B16843" s="23">
        <v>3000</v>
      </c>
      <c r="C16843" s="23">
        <v>0.9</v>
      </c>
      <c r="D16843" s="23">
        <v>50</v>
      </c>
      <c r="E16843" s="23">
        <v>1</v>
      </c>
      <c r="F16843" s="23">
        <v>30</v>
      </c>
      <c r="G16843" s="23">
        <v>70</v>
      </c>
      <c r="H16843" s="25">
        <v>5.6730904579999999</v>
      </c>
    </row>
    <row r="16844" spans="1:8">
      <c r="A16844" s="23">
        <v>16841</v>
      </c>
      <c r="B16844" s="23">
        <v>3000</v>
      </c>
      <c r="C16844" s="23">
        <v>0.9</v>
      </c>
      <c r="D16844" s="23">
        <v>50</v>
      </c>
      <c r="E16844" s="23">
        <v>1</v>
      </c>
      <c r="F16844" s="23">
        <v>30</v>
      </c>
      <c r="G16844" s="23">
        <v>100</v>
      </c>
      <c r="H16844" s="25">
        <v>5.640835762</v>
      </c>
    </row>
    <row r="16845" spans="1:8">
      <c r="A16845" s="23">
        <v>16842</v>
      </c>
      <c r="B16845" s="23">
        <v>3000</v>
      </c>
      <c r="C16845" s="23">
        <v>0.9</v>
      </c>
      <c r="D16845" s="23">
        <v>50</v>
      </c>
      <c r="E16845" s="23">
        <v>1</v>
      </c>
      <c r="F16845" s="23">
        <v>60</v>
      </c>
      <c r="G16845" s="23">
        <v>0</v>
      </c>
      <c r="H16845" s="25">
        <v>5.9963369369999997</v>
      </c>
    </row>
    <row r="16846" spans="1:8">
      <c r="A16846" s="23">
        <v>16843</v>
      </c>
      <c r="B16846" s="23">
        <v>3000</v>
      </c>
      <c r="C16846" s="23">
        <v>0.9</v>
      </c>
      <c r="D16846" s="23">
        <v>50</v>
      </c>
      <c r="E16846" s="23">
        <v>1</v>
      </c>
      <c r="F16846" s="23">
        <v>60</v>
      </c>
      <c r="G16846" s="23">
        <v>5</v>
      </c>
      <c r="H16846" s="25">
        <v>5.6388340000000001</v>
      </c>
    </row>
    <row r="16847" spans="1:8">
      <c r="A16847" s="23">
        <v>16844</v>
      </c>
      <c r="B16847" s="23">
        <v>3000</v>
      </c>
      <c r="C16847" s="23">
        <v>0.9</v>
      </c>
      <c r="D16847" s="23">
        <v>50</v>
      </c>
      <c r="E16847" s="23">
        <v>1</v>
      </c>
      <c r="F16847" s="23">
        <v>60</v>
      </c>
      <c r="G16847" s="23">
        <v>10</v>
      </c>
      <c r="H16847" s="25">
        <v>5.5983600620000002</v>
      </c>
    </row>
    <row r="16848" spans="1:8">
      <c r="A16848" s="23">
        <v>16845</v>
      </c>
      <c r="B16848" s="23">
        <v>3000</v>
      </c>
      <c r="C16848" s="23">
        <v>0.9</v>
      </c>
      <c r="D16848" s="23">
        <v>50</v>
      </c>
      <c r="E16848" s="23">
        <v>1</v>
      </c>
      <c r="F16848" s="23">
        <v>60</v>
      </c>
      <c r="G16848" s="23">
        <v>40</v>
      </c>
      <c r="H16848" s="25">
        <v>5.5204439159999996</v>
      </c>
    </row>
    <row r="16849" spans="1:8">
      <c r="A16849" s="23">
        <v>16846</v>
      </c>
      <c r="B16849" s="23">
        <v>3000</v>
      </c>
      <c r="C16849" s="23">
        <v>0.9</v>
      </c>
      <c r="D16849" s="23">
        <v>50</v>
      </c>
      <c r="E16849" s="23">
        <v>1</v>
      </c>
      <c r="F16849" s="23">
        <v>60</v>
      </c>
      <c r="G16849" s="23">
        <v>70</v>
      </c>
      <c r="H16849" s="25">
        <v>5.4668173790000001</v>
      </c>
    </row>
    <row r="16850" spans="1:8">
      <c r="A16850" s="23">
        <v>16847</v>
      </c>
      <c r="B16850" s="23">
        <v>3000</v>
      </c>
      <c r="C16850" s="23">
        <v>0.9</v>
      </c>
      <c r="D16850" s="23">
        <v>50</v>
      </c>
      <c r="E16850" s="23">
        <v>1</v>
      </c>
      <c r="F16850" s="23">
        <v>60</v>
      </c>
      <c r="G16850" s="23">
        <v>100</v>
      </c>
      <c r="H16850" s="25">
        <v>5.4134364130000003</v>
      </c>
    </row>
    <row r="16851" spans="1:8">
      <c r="A16851" s="23">
        <v>16848</v>
      </c>
      <c r="B16851" s="23">
        <v>3000</v>
      </c>
      <c r="C16851" s="23">
        <v>0.9</v>
      </c>
      <c r="D16851" s="23">
        <v>50</v>
      </c>
      <c r="E16851" s="23">
        <v>5</v>
      </c>
      <c r="F16851" s="23">
        <v>0</v>
      </c>
      <c r="G16851" s="23">
        <v>0</v>
      </c>
      <c r="H16851" s="25">
        <v>23.026103970000001</v>
      </c>
    </row>
    <row r="16852" spans="1:8">
      <c r="A16852" s="23">
        <v>16849</v>
      </c>
      <c r="B16852" s="23">
        <v>3000</v>
      </c>
      <c r="C16852" s="23">
        <v>0.9</v>
      </c>
      <c r="D16852" s="23">
        <v>50</v>
      </c>
      <c r="E16852" s="23">
        <v>5</v>
      </c>
      <c r="F16852" s="23">
        <v>0</v>
      </c>
      <c r="G16852" s="23">
        <v>5</v>
      </c>
      <c r="H16852" s="25">
        <v>21.926498410000001</v>
      </c>
    </row>
    <row r="16853" spans="1:8">
      <c r="A16853" s="23">
        <v>16850</v>
      </c>
      <c r="B16853" s="23">
        <v>3000</v>
      </c>
      <c r="C16853" s="23">
        <v>0.9</v>
      </c>
      <c r="D16853" s="23">
        <v>50</v>
      </c>
      <c r="E16853" s="23">
        <v>5</v>
      </c>
      <c r="F16853" s="23">
        <v>0</v>
      </c>
      <c r="G16853" s="23">
        <v>10</v>
      </c>
      <c r="H16853" s="25">
        <v>21.337200169999999</v>
      </c>
    </row>
    <row r="16854" spans="1:8">
      <c r="A16854" s="23">
        <v>16851</v>
      </c>
      <c r="B16854" s="23">
        <v>3000</v>
      </c>
      <c r="C16854" s="23">
        <v>0.9</v>
      </c>
      <c r="D16854" s="23">
        <v>50</v>
      </c>
      <c r="E16854" s="23">
        <v>5</v>
      </c>
      <c r="F16854" s="23">
        <v>0</v>
      </c>
      <c r="G16854" s="23">
        <v>40</v>
      </c>
      <c r="H16854" s="25">
        <v>19.969070439999999</v>
      </c>
    </row>
    <row r="16855" spans="1:8">
      <c r="A16855" s="23">
        <v>16852</v>
      </c>
      <c r="B16855" s="23">
        <v>3000</v>
      </c>
      <c r="C16855" s="23">
        <v>0.9</v>
      </c>
      <c r="D16855" s="23">
        <v>50</v>
      </c>
      <c r="E16855" s="23">
        <v>5</v>
      </c>
      <c r="F16855" s="23">
        <v>0</v>
      </c>
      <c r="G16855" s="23">
        <v>70</v>
      </c>
      <c r="H16855" s="25">
        <v>19.065956119999999</v>
      </c>
    </row>
    <row r="16856" spans="1:8">
      <c r="A16856" s="23">
        <v>16853</v>
      </c>
      <c r="B16856" s="23">
        <v>3000</v>
      </c>
      <c r="C16856" s="23">
        <v>0.9</v>
      </c>
      <c r="D16856" s="23">
        <v>50</v>
      </c>
      <c r="E16856" s="23">
        <v>5</v>
      </c>
      <c r="F16856" s="23">
        <v>0</v>
      </c>
      <c r="G16856" s="23">
        <v>100</v>
      </c>
      <c r="H16856" s="25">
        <v>18.26024628</v>
      </c>
    </row>
    <row r="16857" spans="1:8">
      <c r="A16857" s="23">
        <v>16854</v>
      </c>
      <c r="B16857" s="23">
        <v>3000</v>
      </c>
      <c r="C16857" s="23">
        <v>0.9</v>
      </c>
      <c r="D16857" s="23">
        <v>50</v>
      </c>
      <c r="E16857" s="23">
        <v>5</v>
      </c>
      <c r="F16857" s="23">
        <v>30</v>
      </c>
      <c r="G16857" s="23">
        <v>0</v>
      </c>
      <c r="H16857" s="25">
        <v>22.366819379999999</v>
      </c>
    </row>
    <row r="16858" spans="1:8">
      <c r="A16858" s="23">
        <v>16855</v>
      </c>
      <c r="B16858" s="23">
        <v>3000</v>
      </c>
      <c r="C16858" s="23">
        <v>0.9</v>
      </c>
      <c r="D16858" s="23">
        <v>50</v>
      </c>
      <c r="E16858" s="23">
        <v>5</v>
      </c>
      <c r="F16858" s="23">
        <v>30</v>
      </c>
      <c r="G16858" s="23">
        <v>5</v>
      </c>
      <c r="H16858" s="25">
        <v>21.190008160000001</v>
      </c>
    </row>
    <row r="16859" spans="1:8">
      <c r="A16859" s="23">
        <v>16856</v>
      </c>
      <c r="B16859" s="23">
        <v>3000</v>
      </c>
      <c r="C16859" s="23">
        <v>0.9</v>
      </c>
      <c r="D16859" s="23">
        <v>50</v>
      </c>
      <c r="E16859" s="23">
        <v>5</v>
      </c>
      <c r="F16859" s="23">
        <v>30</v>
      </c>
      <c r="G16859" s="23">
        <v>10</v>
      </c>
      <c r="H16859" s="25">
        <v>20.595363620000001</v>
      </c>
    </row>
    <row r="16860" spans="1:8">
      <c r="A16860" s="23">
        <v>16857</v>
      </c>
      <c r="B16860" s="23">
        <v>3000</v>
      </c>
      <c r="C16860" s="23">
        <v>0.9</v>
      </c>
      <c r="D16860" s="23">
        <v>50</v>
      </c>
      <c r="E16860" s="23">
        <v>5</v>
      </c>
      <c r="F16860" s="23">
        <v>30</v>
      </c>
      <c r="G16860" s="23">
        <v>40</v>
      </c>
      <c r="H16860" s="25">
        <v>19.193929669999999</v>
      </c>
    </row>
    <row r="16861" spans="1:8">
      <c r="A16861" s="23">
        <v>16858</v>
      </c>
      <c r="B16861" s="23">
        <v>3000</v>
      </c>
      <c r="C16861" s="23">
        <v>0.9</v>
      </c>
      <c r="D16861" s="23">
        <v>50</v>
      </c>
      <c r="E16861" s="23">
        <v>5</v>
      </c>
      <c r="F16861" s="23">
        <v>30</v>
      </c>
      <c r="G16861" s="23">
        <v>70</v>
      </c>
      <c r="H16861" s="25">
        <v>18.278602599999999</v>
      </c>
    </row>
    <row r="16862" spans="1:8">
      <c r="A16862" s="23">
        <v>16859</v>
      </c>
      <c r="B16862" s="23">
        <v>3000</v>
      </c>
      <c r="C16862" s="23">
        <v>0.9</v>
      </c>
      <c r="D16862" s="23">
        <v>50</v>
      </c>
      <c r="E16862" s="23">
        <v>5</v>
      </c>
      <c r="F16862" s="23">
        <v>30</v>
      </c>
      <c r="G16862" s="23">
        <v>100</v>
      </c>
      <c r="H16862" s="25">
        <v>17.473239899999999</v>
      </c>
    </row>
    <row r="16863" spans="1:8">
      <c r="A16863" s="23">
        <v>16860</v>
      </c>
      <c r="B16863" s="23">
        <v>3000</v>
      </c>
      <c r="C16863" s="23">
        <v>0.9</v>
      </c>
      <c r="D16863" s="23">
        <v>50</v>
      </c>
      <c r="E16863" s="23">
        <v>5</v>
      </c>
      <c r="F16863" s="23">
        <v>60</v>
      </c>
      <c r="G16863" s="23">
        <v>0</v>
      </c>
      <c r="H16863" s="25">
        <v>19.630462649999998</v>
      </c>
    </row>
    <row r="16864" spans="1:8">
      <c r="A16864" s="23">
        <v>16861</v>
      </c>
      <c r="B16864" s="23">
        <v>3000</v>
      </c>
      <c r="C16864" s="23">
        <v>0.9</v>
      </c>
      <c r="D16864" s="23">
        <v>50</v>
      </c>
      <c r="E16864" s="23">
        <v>5</v>
      </c>
      <c r="F16864" s="23">
        <v>60</v>
      </c>
      <c r="G16864" s="23">
        <v>5</v>
      </c>
      <c r="H16864" s="25">
        <v>18.082523349999999</v>
      </c>
    </row>
    <row r="16865" spans="1:8">
      <c r="A16865" s="23">
        <v>16862</v>
      </c>
      <c r="B16865" s="23">
        <v>3000</v>
      </c>
      <c r="C16865" s="23">
        <v>0.9</v>
      </c>
      <c r="D16865" s="23">
        <v>50</v>
      </c>
      <c r="E16865" s="23">
        <v>5</v>
      </c>
      <c r="F16865" s="23">
        <v>60</v>
      </c>
      <c r="G16865" s="23">
        <v>10</v>
      </c>
      <c r="H16865" s="25">
        <v>17.46817017</v>
      </c>
    </row>
    <row r="16866" spans="1:8">
      <c r="A16866" s="23">
        <v>16863</v>
      </c>
      <c r="B16866" s="23">
        <v>3000</v>
      </c>
      <c r="C16866" s="23">
        <v>0.9</v>
      </c>
      <c r="D16866" s="23">
        <v>50</v>
      </c>
      <c r="E16866" s="23">
        <v>5</v>
      </c>
      <c r="F16866" s="23">
        <v>60</v>
      </c>
      <c r="G16866" s="23">
        <v>40</v>
      </c>
      <c r="H16866" s="25">
        <v>16.092117309999999</v>
      </c>
    </row>
    <row r="16867" spans="1:8">
      <c r="A16867" s="23">
        <v>16864</v>
      </c>
      <c r="B16867" s="23">
        <v>3000</v>
      </c>
      <c r="C16867" s="23">
        <v>0.9</v>
      </c>
      <c r="D16867" s="23">
        <v>50</v>
      </c>
      <c r="E16867" s="23">
        <v>5</v>
      </c>
      <c r="F16867" s="23">
        <v>60</v>
      </c>
      <c r="G16867" s="23">
        <v>70</v>
      </c>
      <c r="H16867" s="25">
        <v>15.226860050000001</v>
      </c>
    </row>
    <row r="16868" spans="1:8">
      <c r="A16868" s="23">
        <v>16865</v>
      </c>
      <c r="B16868" s="23">
        <v>3000</v>
      </c>
      <c r="C16868" s="23">
        <v>0.9</v>
      </c>
      <c r="D16868" s="23">
        <v>50</v>
      </c>
      <c r="E16868" s="23">
        <v>5</v>
      </c>
      <c r="F16868" s="23">
        <v>60</v>
      </c>
      <c r="G16868" s="23">
        <v>100</v>
      </c>
      <c r="H16868" s="25">
        <v>14.478877069999999</v>
      </c>
    </row>
    <row r="16869" spans="1:8">
      <c r="A16869" s="23">
        <v>16866</v>
      </c>
      <c r="B16869" s="23">
        <v>3000</v>
      </c>
      <c r="C16869" s="23">
        <v>0.9</v>
      </c>
      <c r="D16869" s="23">
        <v>50</v>
      </c>
      <c r="E16869" s="23">
        <v>10</v>
      </c>
      <c r="F16869" s="23">
        <v>0</v>
      </c>
      <c r="G16869" s="23">
        <v>0</v>
      </c>
      <c r="H16869" s="25">
        <v>31.128166199999999</v>
      </c>
    </row>
    <row r="16870" spans="1:8">
      <c r="A16870" s="23">
        <v>16867</v>
      </c>
      <c r="B16870" s="23">
        <v>3000</v>
      </c>
      <c r="C16870" s="23">
        <v>0.9</v>
      </c>
      <c r="D16870" s="23">
        <v>50</v>
      </c>
      <c r="E16870" s="23">
        <v>10</v>
      </c>
      <c r="F16870" s="23">
        <v>0</v>
      </c>
      <c r="G16870" s="23">
        <v>5</v>
      </c>
      <c r="H16870" s="25">
        <v>29.107919689999999</v>
      </c>
    </row>
    <row r="16871" spans="1:8">
      <c r="A16871" s="23">
        <v>16868</v>
      </c>
      <c r="B16871" s="23">
        <v>3000</v>
      </c>
      <c r="C16871" s="23">
        <v>0.9</v>
      </c>
      <c r="D16871" s="23">
        <v>50</v>
      </c>
      <c r="E16871" s="23">
        <v>10</v>
      </c>
      <c r="F16871" s="23">
        <v>0</v>
      </c>
      <c r="G16871" s="23">
        <v>10</v>
      </c>
      <c r="H16871" s="25">
        <v>28.027479169999999</v>
      </c>
    </row>
    <row r="16872" spans="1:8">
      <c r="A16872" s="23">
        <v>16869</v>
      </c>
      <c r="B16872" s="23">
        <v>3000</v>
      </c>
      <c r="C16872" s="23">
        <v>0.9</v>
      </c>
      <c r="D16872" s="23">
        <v>50</v>
      </c>
      <c r="E16872" s="23">
        <v>10</v>
      </c>
      <c r="F16872" s="23">
        <v>0</v>
      </c>
      <c r="G16872" s="23">
        <v>40</v>
      </c>
      <c r="H16872" s="25">
        <v>25.44169235</v>
      </c>
    </row>
    <row r="16873" spans="1:8">
      <c r="A16873" s="23">
        <v>16870</v>
      </c>
      <c r="B16873" s="23">
        <v>3000</v>
      </c>
      <c r="C16873" s="23">
        <v>0.9</v>
      </c>
      <c r="D16873" s="23">
        <v>50</v>
      </c>
      <c r="E16873" s="23">
        <v>10</v>
      </c>
      <c r="F16873" s="23">
        <v>0</v>
      </c>
      <c r="G16873" s="23">
        <v>70</v>
      </c>
      <c r="H16873" s="25">
        <v>23.836357119999999</v>
      </c>
    </row>
    <row r="16874" spans="1:8">
      <c r="A16874" s="23">
        <v>16871</v>
      </c>
      <c r="B16874" s="23">
        <v>3000</v>
      </c>
      <c r="C16874" s="23">
        <v>0.9</v>
      </c>
      <c r="D16874" s="23">
        <v>50</v>
      </c>
      <c r="E16874" s="23">
        <v>10</v>
      </c>
      <c r="F16874" s="23">
        <v>0</v>
      </c>
      <c r="G16874" s="23">
        <v>100</v>
      </c>
      <c r="H16874" s="25">
        <v>22.442665099999999</v>
      </c>
    </row>
    <row r="16875" spans="1:8">
      <c r="A16875" s="23">
        <v>16872</v>
      </c>
      <c r="B16875" s="23">
        <v>3000</v>
      </c>
      <c r="C16875" s="23">
        <v>0.9</v>
      </c>
      <c r="D16875" s="23">
        <v>50</v>
      </c>
      <c r="E16875" s="23">
        <v>10</v>
      </c>
      <c r="F16875" s="23">
        <v>30</v>
      </c>
      <c r="G16875" s="23">
        <v>0</v>
      </c>
      <c r="H16875" s="25">
        <v>29.708913800000001</v>
      </c>
    </row>
    <row r="16876" spans="1:8">
      <c r="A16876" s="23">
        <v>16873</v>
      </c>
      <c r="B16876" s="23">
        <v>3000</v>
      </c>
      <c r="C16876" s="23">
        <v>0.9</v>
      </c>
      <c r="D16876" s="23">
        <v>50</v>
      </c>
      <c r="E16876" s="23">
        <v>10</v>
      </c>
      <c r="F16876" s="23">
        <v>30</v>
      </c>
      <c r="G16876" s="23">
        <v>5</v>
      </c>
      <c r="H16876" s="25">
        <v>27.670902250000001</v>
      </c>
    </row>
    <row r="16877" spans="1:8">
      <c r="A16877" s="23">
        <v>16874</v>
      </c>
      <c r="B16877" s="23">
        <v>3000</v>
      </c>
      <c r="C16877" s="23">
        <v>0.9</v>
      </c>
      <c r="D16877" s="23">
        <v>50</v>
      </c>
      <c r="E16877" s="23">
        <v>10</v>
      </c>
      <c r="F16877" s="23">
        <v>30</v>
      </c>
      <c r="G16877" s="23">
        <v>10</v>
      </c>
      <c r="H16877" s="25">
        <v>26.608461380000001</v>
      </c>
    </row>
    <row r="16878" spans="1:8">
      <c r="A16878" s="23">
        <v>16875</v>
      </c>
      <c r="B16878" s="23">
        <v>3000</v>
      </c>
      <c r="C16878" s="23">
        <v>0.9</v>
      </c>
      <c r="D16878" s="23">
        <v>50</v>
      </c>
      <c r="E16878" s="23">
        <v>10</v>
      </c>
      <c r="F16878" s="23">
        <v>30</v>
      </c>
      <c r="G16878" s="23">
        <v>40</v>
      </c>
      <c r="H16878" s="25">
        <v>24.097826000000001</v>
      </c>
    </row>
    <row r="16879" spans="1:8">
      <c r="A16879" s="23">
        <v>16876</v>
      </c>
      <c r="B16879" s="23">
        <v>3000</v>
      </c>
      <c r="C16879" s="23">
        <v>0.9</v>
      </c>
      <c r="D16879" s="23">
        <v>50</v>
      </c>
      <c r="E16879" s="23">
        <v>10</v>
      </c>
      <c r="F16879" s="23">
        <v>30</v>
      </c>
      <c r="G16879" s="23">
        <v>70</v>
      </c>
      <c r="H16879" s="25">
        <v>22.515613559999998</v>
      </c>
    </row>
    <row r="16880" spans="1:8">
      <c r="A16880" s="23">
        <v>16877</v>
      </c>
      <c r="B16880" s="23">
        <v>3000</v>
      </c>
      <c r="C16880" s="23">
        <v>0.9</v>
      </c>
      <c r="D16880" s="23">
        <v>50</v>
      </c>
      <c r="E16880" s="23">
        <v>10</v>
      </c>
      <c r="F16880" s="23">
        <v>30</v>
      </c>
      <c r="G16880" s="23">
        <v>100</v>
      </c>
      <c r="H16880" s="25">
        <v>21.190986630000001</v>
      </c>
    </row>
    <row r="16881" spans="1:8">
      <c r="A16881" s="23">
        <v>16878</v>
      </c>
      <c r="B16881" s="23">
        <v>3000</v>
      </c>
      <c r="C16881" s="23">
        <v>0.9</v>
      </c>
      <c r="D16881" s="23">
        <v>50</v>
      </c>
      <c r="E16881" s="23">
        <v>10</v>
      </c>
      <c r="F16881" s="23">
        <v>60</v>
      </c>
      <c r="G16881" s="23">
        <v>0</v>
      </c>
      <c r="H16881" s="25">
        <v>24.56372833</v>
      </c>
    </row>
    <row r="16882" spans="1:8">
      <c r="A16882" s="23">
        <v>16879</v>
      </c>
      <c r="B16882" s="23">
        <v>3000</v>
      </c>
      <c r="C16882" s="23">
        <v>0.9</v>
      </c>
      <c r="D16882" s="23">
        <v>50</v>
      </c>
      <c r="E16882" s="23">
        <v>10</v>
      </c>
      <c r="F16882" s="23">
        <v>60</v>
      </c>
      <c r="G16882" s="23">
        <v>5</v>
      </c>
      <c r="H16882" s="25">
        <v>22.25344467</v>
      </c>
    </row>
    <row r="16883" spans="1:8">
      <c r="A16883" s="23">
        <v>16880</v>
      </c>
      <c r="B16883" s="23">
        <v>3000</v>
      </c>
      <c r="C16883" s="23">
        <v>0.9</v>
      </c>
      <c r="D16883" s="23">
        <v>50</v>
      </c>
      <c r="E16883" s="23">
        <v>10</v>
      </c>
      <c r="F16883" s="23">
        <v>60</v>
      </c>
      <c r="G16883" s="23">
        <v>10</v>
      </c>
      <c r="H16883" s="25">
        <v>21.32689285</v>
      </c>
    </row>
    <row r="16884" spans="1:8">
      <c r="A16884" s="23">
        <v>16881</v>
      </c>
      <c r="B16884" s="23">
        <v>3000</v>
      </c>
      <c r="C16884" s="23">
        <v>0.9</v>
      </c>
      <c r="D16884" s="23">
        <v>50</v>
      </c>
      <c r="E16884" s="23">
        <v>10</v>
      </c>
      <c r="F16884" s="23">
        <v>60</v>
      </c>
      <c r="G16884" s="23">
        <v>40</v>
      </c>
      <c r="H16884" s="25">
        <v>19.179180150000001</v>
      </c>
    </row>
    <row r="16885" spans="1:8">
      <c r="A16885" s="23">
        <v>16882</v>
      </c>
      <c r="B16885" s="23">
        <v>3000</v>
      </c>
      <c r="C16885" s="23">
        <v>0.9</v>
      </c>
      <c r="D16885" s="23">
        <v>50</v>
      </c>
      <c r="E16885" s="23">
        <v>10</v>
      </c>
      <c r="F16885" s="23">
        <v>60</v>
      </c>
      <c r="G16885" s="23">
        <v>70</v>
      </c>
      <c r="H16885" s="25">
        <v>17.872959139999999</v>
      </c>
    </row>
    <row r="16886" spans="1:8">
      <c r="A16886" s="23">
        <v>16883</v>
      </c>
      <c r="B16886" s="23">
        <v>3000</v>
      </c>
      <c r="C16886" s="23">
        <v>0.9</v>
      </c>
      <c r="D16886" s="23">
        <v>50</v>
      </c>
      <c r="E16886" s="23">
        <v>10</v>
      </c>
      <c r="F16886" s="23">
        <v>60</v>
      </c>
      <c r="G16886" s="23">
        <v>100</v>
      </c>
      <c r="H16886" s="25">
        <v>16.790269850000001</v>
      </c>
    </row>
    <row r="16887" spans="1:8">
      <c r="A16887" s="23">
        <v>16884</v>
      </c>
      <c r="B16887" s="23">
        <v>3000</v>
      </c>
      <c r="C16887" s="23">
        <v>0.9</v>
      </c>
      <c r="D16887" s="23">
        <v>50</v>
      </c>
      <c r="E16887" s="23">
        <v>20</v>
      </c>
      <c r="F16887" s="23">
        <v>0</v>
      </c>
      <c r="G16887" s="23">
        <v>0</v>
      </c>
      <c r="H16887" s="25">
        <v>36.192932130000003</v>
      </c>
    </row>
    <row r="16888" spans="1:8">
      <c r="A16888" s="23">
        <v>16885</v>
      </c>
      <c r="B16888" s="23">
        <v>3000</v>
      </c>
      <c r="C16888" s="23">
        <v>0.9</v>
      </c>
      <c r="D16888" s="23">
        <v>50</v>
      </c>
      <c r="E16888" s="23">
        <v>20</v>
      </c>
      <c r="F16888" s="23">
        <v>0</v>
      </c>
      <c r="G16888" s="23">
        <v>5</v>
      </c>
      <c r="H16888" s="25">
        <v>33.520599369999999</v>
      </c>
    </row>
    <row r="16889" spans="1:8">
      <c r="A16889" s="23">
        <v>16886</v>
      </c>
      <c r="B16889" s="23">
        <v>3000</v>
      </c>
      <c r="C16889" s="23">
        <v>0.9</v>
      </c>
      <c r="D16889" s="23">
        <v>50</v>
      </c>
      <c r="E16889" s="23">
        <v>20</v>
      </c>
      <c r="F16889" s="23">
        <v>0</v>
      </c>
      <c r="G16889" s="23">
        <v>10</v>
      </c>
      <c r="H16889" s="25">
        <v>32.056480409999999</v>
      </c>
    </row>
    <row r="16890" spans="1:8">
      <c r="A16890" s="23">
        <v>16887</v>
      </c>
      <c r="B16890" s="23">
        <v>3000</v>
      </c>
      <c r="C16890" s="23">
        <v>0.9</v>
      </c>
      <c r="D16890" s="23">
        <v>50</v>
      </c>
      <c r="E16890" s="23">
        <v>20</v>
      </c>
      <c r="F16890" s="23">
        <v>0</v>
      </c>
      <c r="G16890" s="23">
        <v>40</v>
      </c>
      <c r="H16890" s="25">
        <v>28.63143539</v>
      </c>
    </row>
    <row r="16891" spans="1:8">
      <c r="A16891" s="23">
        <v>16888</v>
      </c>
      <c r="B16891" s="23">
        <v>3000</v>
      </c>
      <c r="C16891" s="23">
        <v>0.9</v>
      </c>
      <c r="D16891" s="23">
        <v>50</v>
      </c>
      <c r="E16891" s="23">
        <v>20</v>
      </c>
      <c r="F16891" s="23">
        <v>0</v>
      </c>
      <c r="G16891" s="23">
        <v>70</v>
      </c>
      <c r="H16891" s="25">
        <v>26.527641299999999</v>
      </c>
    </row>
    <row r="16892" spans="1:8">
      <c r="A16892" s="23">
        <v>16889</v>
      </c>
      <c r="B16892" s="23">
        <v>3000</v>
      </c>
      <c r="C16892" s="23">
        <v>0.9</v>
      </c>
      <c r="D16892" s="23">
        <v>50</v>
      </c>
      <c r="E16892" s="23">
        <v>20</v>
      </c>
      <c r="F16892" s="23">
        <v>0</v>
      </c>
      <c r="G16892" s="23">
        <v>100</v>
      </c>
      <c r="H16892" s="25">
        <v>24.743345260000002</v>
      </c>
    </row>
    <row r="16893" spans="1:8">
      <c r="A16893" s="23">
        <v>16890</v>
      </c>
      <c r="B16893" s="23">
        <v>3000</v>
      </c>
      <c r="C16893" s="23">
        <v>0.9</v>
      </c>
      <c r="D16893" s="23">
        <v>50</v>
      </c>
      <c r="E16893" s="23">
        <v>20</v>
      </c>
      <c r="F16893" s="23">
        <v>30</v>
      </c>
      <c r="G16893" s="23">
        <v>0</v>
      </c>
      <c r="H16893" s="25">
        <v>34.215652470000002</v>
      </c>
    </row>
    <row r="16894" spans="1:8">
      <c r="A16894" s="23">
        <v>16891</v>
      </c>
      <c r="B16894" s="23">
        <v>3000</v>
      </c>
      <c r="C16894" s="23">
        <v>0.9</v>
      </c>
      <c r="D16894" s="23">
        <v>50</v>
      </c>
      <c r="E16894" s="23">
        <v>20</v>
      </c>
      <c r="F16894" s="23">
        <v>30</v>
      </c>
      <c r="G16894" s="23">
        <v>5</v>
      </c>
      <c r="H16894" s="25">
        <v>31.50870514</v>
      </c>
    </row>
    <row r="16895" spans="1:8">
      <c r="A16895" s="23">
        <v>16892</v>
      </c>
      <c r="B16895" s="23">
        <v>3000</v>
      </c>
      <c r="C16895" s="23">
        <v>0.9</v>
      </c>
      <c r="D16895" s="23">
        <v>50</v>
      </c>
      <c r="E16895" s="23">
        <v>20</v>
      </c>
      <c r="F16895" s="23">
        <v>30</v>
      </c>
      <c r="G16895" s="23">
        <v>10</v>
      </c>
      <c r="H16895" s="25">
        <v>30.14059258</v>
      </c>
    </row>
    <row r="16896" spans="1:8">
      <c r="A16896" s="23">
        <v>16893</v>
      </c>
      <c r="B16896" s="23">
        <v>3000</v>
      </c>
      <c r="C16896" s="23">
        <v>0.9</v>
      </c>
      <c r="D16896" s="23">
        <v>50</v>
      </c>
      <c r="E16896" s="23">
        <v>20</v>
      </c>
      <c r="F16896" s="23">
        <v>30</v>
      </c>
      <c r="G16896" s="23">
        <v>40</v>
      </c>
      <c r="H16896" s="25">
        <v>26.89460373</v>
      </c>
    </row>
    <row r="16897" spans="1:8">
      <c r="A16897" s="23">
        <v>16894</v>
      </c>
      <c r="B16897" s="23">
        <v>3000</v>
      </c>
      <c r="C16897" s="23">
        <v>0.9</v>
      </c>
      <c r="D16897" s="23">
        <v>50</v>
      </c>
      <c r="E16897" s="23">
        <v>20</v>
      </c>
      <c r="F16897" s="23">
        <v>30</v>
      </c>
      <c r="G16897" s="23">
        <v>70</v>
      </c>
      <c r="H16897" s="25">
        <v>24.8573494</v>
      </c>
    </row>
    <row r="16898" spans="1:8">
      <c r="A16898" s="23">
        <v>16895</v>
      </c>
      <c r="B16898" s="23">
        <v>3000</v>
      </c>
      <c r="C16898" s="23">
        <v>0.9</v>
      </c>
      <c r="D16898" s="23">
        <v>50</v>
      </c>
      <c r="E16898" s="23">
        <v>20</v>
      </c>
      <c r="F16898" s="23">
        <v>30</v>
      </c>
      <c r="G16898" s="23">
        <v>100</v>
      </c>
      <c r="H16898" s="25">
        <v>23.187881470000001</v>
      </c>
    </row>
    <row r="16899" spans="1:8">
      <c r="A16899" s="23">
        <v>16896</v>
      </c>
      <c r="B16899" s="23">
        <v>3000</v>
      </c>
      <c r="C16899" s="23">
        <v>0.9</v>
      </c>
      <c r="D16899" s="23">
        <v>50</v>
      </c>
      <c r="E16899" s="23">
        <v>20</v>
      </c>
      <c r="F16899" s="23">
        <v>60</v>
      </c>
      <c r="G16899" s="23">
        <v>0</v>
      </c>
      <c r="H16899" s="25">
        <v>27.366224290000002</v>
      </c>
    </row>
    <row r="16900" spans="1:8">
      <c r="A16900" s="23">
        <v>16897</v>
      </c>
      <c r="B16900" s="23">
        <v>3000</v>
      </c>
      <c r="C16900" s="23">
        <v>0.9</v>
      </c>
      <c r="D16900" s="23">
        <v>50</v>
      </c>
      <c r="E16900" s="23">
        <v>20</v>
      </c>
      <c r="F16900" s="23">
        <v>60</v>
      </c>
      <c r="G16900" s="23">
        <v>5</v>
      </c>
      <c r="H16900" s="25">
        <v>24.542963029999999</v>
      </c>
    </row>
    <row r="16901" spans="1:8">
      <c r="A16901" s="23">
        <v>16898</v>
      </c>
      <c r="B16901" s="23">
        <v>3000</v>
      </c>
      <c r="C16901" s="23">
        <v>0.9</v>
      </c>
      <c r="D16901" s="23">
        <v>50</v>
      </c>
      <c r="E16901" s="23">
        <v>20</v>
      </c>
      <c r="F16901" s="23">
        <v>60</v>
      </c>
      <c r="G16901" s="23">
        <v>10</v>
      </c>
      <c r="H16901" s="25">
        <v>23.425252910000001</v>
      </c>
    </row>
    <row r="16902" spans="1:8">
      <c r="A16902" s="23">
        <v>16899</v>
      </c>
      <c r="B16902" s="23">
        <v>3000</v>
      </c>
      <c r="C16902" s="23">
        <v>0.9</v>
      </c>
      <c r="D16902" s="23">
        <v>50</v>
      </c>
      <c r="E16902" s="23">
        <v>20</v>
      </c>
      <c r="F16902" s="23">
        <v>60</v>
      </c>
      <c r="G16902" s="23">
        <v>40</v>
      </c>
      <c r="H16902" s="25">
        <v>20.859647750000001</v>
      </c>
    </row>
    <row r="16903" spans="1:8">
      <c r="A16903" s="23">
        <v>16900</v>
      </c>
      <c r="B16903" s="23">
        <v>3000</v>
      </c>
      <c r="C16903" s="23">
        <v>0.9</v>
      </c>
      <c r="D16903" s="23">
        <v>50</v>
      </c>
      <c r="E16903" s="23">
        <v>20</v>
      </c>
      <c r="F16903" s="23">
        <v>60</v>
      </c>
      <c r="G16903" s="23">
        <v>70</v>
      </c>
      <c r="H16903" s="25">
        <v>19.254600530000001</v>
      </c>
    </row>
    <row r="16904" spans="1:8">
      <c r="A16904" s="23">
        <v>16901</v>
      </c>
      <c r="B16904" s="23">
        <v>3000</v>
      </c>
      <c r="C16904" s="23">
        <v>0.9</v>
      </c>
      <c r="D16904" s="23">
        <v>50</v>
      </c>
      <c r="E16904" s="23">
        <v>20</v>
      </c>
      <c r="F16904" s="23">
        <v>60</v>
      </c>
      <c r="G16904" s="23">
        <v>100</v>
      </c>
      <c r="H16904" s="25">
        <v>17.929250719999999</v>
      </c>
    </row>
    <row r="16905" spans="1:8">
      <c r="A16905" s="23">
        <v>16902</v>
      </c>
      <c r="B16905" s="23">
        <v>3000</v>
      </c>
      <c r="C16905" s="23">
        <v>0.9</v>
      </c>
      <c r="D16905" s="23">
        <v>50</v>
      </c>
      <c r="E16905" s="23">
        <v>50</v>
      </c>
      <c r="F16905" s="23">
        <v>0</v>
      </c>
      <c r="G16905" s="23">
        <v>0</v>
      </c>
      <c r="H16905" s="25">
        <v>39.414825440000001</v>
      </c>
    </row>
    <row r="16906" spans="1:8">
      <c r="A16906" s="23">
        <v>16903</v>
      </c>
      <c r="B16906" s="23">
        <v>3000</v>
      </c>
      <c r="C16906" s="23">
        <v>0.9</v>
      </c>
      <c r="D16906" s="23">
        <v>50</v>
      </c>
      <c r="E16906" s="23">
        <v>50</v>
      </c>
      <c r="F16906" s="23">
        <v>0</v>
      </c>
      <c r="G16906" s="23">
        <v>5</v>
      </c>
      <c r="H16906" s="25">
        <v>36.248146060000003</v>
      </c>
    </row>
    <row r="16907" spans="1:8">
      <c r="A16907" s="23">
        <v>16904</v>
      </c>
      <c r="B16907" s="23">
        <v>3000</v>
      </c>
      <c r="C16907" s="23">
        <v>0.9</v>
      </c>
      <c r="D16907" s="23">
        <v>50</v>
      </c>
      <c r="E16907" s="23">
        <v>50</v>
      </c>
      <c r="F16907" s="23">
        <v>0</v>
      </c>
      <c r="G16907" s="23">
        <v>10</v>
      </c>
      <c r="H16907" s="25">
        <v>34.57313156</v>
      </c>
    </row>
    <row r="16908" spans="1:8">
      <c r="A16908" s="23">
        <v>16905</v>
      </c>
      <c r="B16908" s="23">
        <v>3000</v>
      </c>
      <c r="C16908" s="23">
        <v>0.9</v>
      </c>
      <c r="D16908" s="23">
        <v>50</v>
      </c>
      <c r="E16908" s="23">
        <v>50</v>
      </c>
      <c r="F16908" s="23">
        <v>0</v>
      </c>
      <c r="G16908" s="23">
        <v>40</v>
      </c>
      <c r="H16908" s="25">
        <v>30.60548592</v>
      </c>
    </row>
    <row r="16909" spans="1:8">
      <c r="A16909" s="23">
        <v>16906</v>
      </c>
      <c r="B16909" s="23">
        <v>3000</v>
      </c>
      <c r="C16909" s="23">
        <v>0.9</v>
      </c>
      <c r="D16909" s="23">
        <v>50</v>
      </c>
      <c r="E16909" s="23">
        <v>50</v>
      </c>
      <c r="F16909" s="23">
        <v>0</v>
      </c>
      <c r="G16909" s="23">
        <v>70</v>
      </c>
      <c r="H16909" s="25">
        <v>28.148830409999999</v>
      </c>
    </row>
    <row r="16910" spans="1:8">
      <c r="A16910" s="23">
        <v>16907</v>
      </c>
      <c r="B16910" s="23">
        <v>3000</v>
      </c>
      <c r="C16910" s="23">
        <v>0.9</v>
      </c>
      <c r="D16910" s="23">
        <v>50</v>
      </c>
      <c r="E16910" s="23">
        <v>50</v>
      </c>
      <c r="F16910" s="23">
        <v>0</v>
      </c>
      <c r="G16910" s="23">
        <v>100</v>
      </c>
      <c r="H16910" s="25">
        <v>26.15000534</v>
      </c>
    </row>
    <row r="16911" spans="1:8">
      <c r="A16911" s="23">
        <v>16908</v>
      </c>
      <c r="B16911" s="23">
        <v>3000</v>
      </c>
      <c r="C16911" s="23">
        <v>0.9</v>
      </c>
      <c r="D16911" s="23">
        <v>50</v>
      </c>
      <c r="E16911" s="23">
        <v>50</v>
      </c>
      <c r="F16911" s="23">
        <v>30</v>
      </c>
      <c r="G16911" s="23">
        <v>0</v>
      </c>
      <c r="H16911" s="25">
        <v>36.993125919999997</v>
      </c>
    </row>
    <row r="16912" spans="1:8">
      <c r="A16912" s="23">
        <v>16909</v>
      </c>
      <c r="B16912" s="23">
        <v>3000</v>
      </c>
      <c r="C16912" s="23">
        <v>0.9</v>
      </c>
      <c r="D16912" s="23">
        <v>50</v>
      </c>
      <c r="E16912" s="23">
        <v>50</v>
      </c>
      <c r="F16912" s="23">
        <v>30</v>
      </c>
      <c r="G16912" s="23">
        <v>5</v>
      </c>
      <c r="H16912" s="25">
        <v>33.906311039999999</v>
      </c>
    </row>
    <row r="16913" spans="1:8">
      <c r="A16913" s="23">
        <v>16910</v>
      </c>
      <c r="B16913" s="23">
        <v>3000</v>
      </c>
      <c r="C16913" s="23">
        <v>0.9</v>
      </c>
      <c r="D16913" s="23">
        <v>50</v>
      </c>
      <c r="E16913" s="23">
        <v>50</v>
      </c>
      <c r="F16913" s="23">
        <v>30</v>
      </c>
      <c r="G16913" s="23">
        <v>10</v>
      </c>
      <c r="H16913" s="25">
        <v>32.363895419999999</v>
      </c>
    </row>
    <row r="16914" spans="1:8">
      <c r="A16914" s="23">
        <v>16911</v>
      </c>
      <c r="B16914" s="23">
        <v>3000</v>
      </c>
      <c r="C16914" s="23">
        <v>0.9</v>
      </c>
      <c r="D16914" s="23">
        <v>50</v>
      </c>
      <c r="E16914" s="23">
        <v>50</v>
      </c>
      <c r="F16914" s="23">
        <v>30</v>
      </c>
      <c r="G16914" s="23">
        <v>40</v>
      </c>
      <c r="H16914" s="25">
        <v>28.57826614</v>
      </c>
    </row>
    <row r="16915" spans="1:8">
      <c r="A16915" s="23">
        <v>16912</v>
      </c>
      <c r="B16915" s="23">
        <v>3000</v>
      </c>
      <c r="C16915" s="23">
        <v>0.9</v>
      </c>
      <c r="D16915" s="23">
        <v>50</v>
      </c>
      <c r="E16915" s="23">
        <v>50</v>
      </c>
      <c r="F16915" s="23">
        <v>30</v>
      </c>
      <c r="G16915" s="23">
        <v>70</v>
      </c>
      <c r="H16915" s="25">
        <v>26.290409090000001</v>
      </c>
    </row>
    <row r="16916" spans="1:8">
      <c r="A16916" s="23">
        <v>16913</v>
      </c>
      <c r="B16916" s="23">
        <v>3000</v>
      </c>
      <c r="C16916" s="23">
        <v>0.9</v>
      </c>
      <c r="D16916" s="23">
        <v>50</v>
      </c>
      <c r="E16916" s="23">
        <v>50</v>
      </c>
      <c r="F16916" s="23">
        <v>30</v>
      </c>
      <c r="G16916" s="23">
        <v>100</v>
      </c>
      <c r="H16916" s="25">
        <v>24.44520378</v>
      </c>
    </row>
    <row r="16917" spans="1:8">
      <c r="A16917" s="23">
        <v>16914</v>
      </c>
      <c r="B16917" s="23">
        <v>3000</v>
      </c>
      <c r="C16917" s="23">
        <v>0.9</v>
      </c>
      <c r="D16917" s="23">
        <v>50</v>
      </c>
      <c r="E16917" s="23">
        <v>50</v>
      </c>
      <c r="F16917" s="23">
        <v>60</v>
      </c>
      <c r="G16917" s="23">
        <v>0</v>
      </c>
      <c r="H16917" s="25">
        <v>29.0279007</v>
      </c>
    </row>
    <row r="16918" spans="1:8">
      <c r="A16918" s="23">
        <v>16915</v>
      </c>
      <c r="B16918" s="23">
        <v>3000</v>
      </c>
      <c r="C16918" s="23">
        <v>0.9</v>
      </c>
      <c r="D16918" s="23">
        <v>50</v>
      </c>
      <c r="E16918" s="23">
        <v>50</v>
      </c>
      <c r="F16918" s="23">
        <v>60</v>
      </c>
      <c r="G16918" s="23">
        <v>5</v>
      </c>
      <c r="H16918" s="25">
        <v>25.95539475</v>
      </c>
    </row>
    <row r="16919" spans="1:8">
      <c r="A16919" s="23">
        <v>16916</v>
      </c>
      <c r="B16919" s="23">
        <v>3000</v>
      </c>
      <c r="C16919" s="23">
        <v>0.9</v>
      </c>
      <c r="D16919" s="23">
        <v>50</v>
      </c>
      <c r="E16919" s="23">
        <v>50</v>
      </c>
      <c r="F16919" s="23">
        <v>60</v>
      </c>
      <c r="G16919" s="23">
        <v>10</v>
      </c>
      <c r="H16919" s="25">
        <v>24.74695015</v>
      </c>
    </row>
    <row r="16920" spans="1:8">
      <c r="A16920" s="23">
        <v>16917</v>
      </c>
      <c r="B16920" s="23">
        <v>3000</v>
      </c>
      <c r="C16920" s="23">
        <v>0.9</v>
      </c>
      <c r="D16920" s="23">
        <v>50</v>
      </c>
      <c r="E16920" s="23">
        <v>50</v>
      </c>
      <c r="F16920" s="23">
        <v>60</v>
      </c>
      <c r="G16920" s="23">
        <v>40</v>
      </c>
      <c r="H16920" s="25">
        <v>21.821365360000001</v>
      </c>
    </row>
    <row r="16921" spans="1:8">
      <c r="A16921" s="23">
        <v>16918</v>
      </c>
      <c r="B16921" s="23">
        <v>3000</v>
      </c>
      <c r="C16921" s="23">
        <v>0.9</v>
      </c>
      <c r="D16921" s="23">
        <v>50</v>
      </c>
      <c r="E16921" s="23">
        <v>50</v>
      </c>
      <c r="F16921" s="23">
        <v>60</v>
      </c>
      <c r="G16921" s="23">
        <v>70</v>
      </c>
      <c r="H16921" s="25">
        <v>20.057811739999998</v>
      </c>
    </row>
    <row r="16922" spans="1:8">
      <c r="A16922" s="23">
        <v>16919</v>
      </c>
      <c r="B16922" s="23">
        <v>3000</v>
      </c>
      <c r="C16922" s="23">
        <v>0.9</v>
      </c>
      <c r="D16922" s="23">
        <v>50</v>
      </c>
      <c r="E16922" s="23">
        <v>50</v>
      </c>
      <c r="F16922" s="23">
        <v>60</v>
      </c>
      <c r="G16922" s="23">
        <v>100</v>
      </c>
      <c r="H16922" s="25">
        <v>18.637845989999999</v>
      </c>
    </row>
    <row r="16923" spans="1:8">
      <c r="A16923" s="23">
        <v>16920</v>
      </c>
      <c r="B16923" s="23">
        <v>3000</v>
      </c>
      <c r="C16923" s="23">
        <v>0.9</v>
      </c>
      <c r="D16923" s="23">
        <v>100</v>
      </c>
      <c r="E16923" s="23">
        <v>1</v>
      </c>
      <c r="F16923" s="23">
        <v>0</v>
      </c>
      <c r="G16923" s="23">
        <v>0</v>
      </c>
      <c r="H16923" s="25">
        <v>10.243800159999999</v>
      </c>
    </row>
    <row r="16924" spans="1:8">
      <c r="A16924" s="23">
        <v>16921</v>
      </c>
      <c r="B16924" s="23">
        <v>3000</v>
      </c>
      <c r="C16924" s="23">
        <v>0.9</v>
      </c>
      <c r="D16924" s="23">
        <v>100</v>
      </c>
      <c r="E16924" s="23">
        <v>1</v>
      </c>
      <c r="F16924" s="23">
        <v>0</v>
      </c>
      <c r="G16924" s="23">
        <v>5</v>
      </c>
      <c r="H16924" s="25">
        <v>9.9452428820000005</v>
      </c>
    </row>
    <row r="16925" spans="1:8">
      <c r="A16925" s="23">
        <v>16922</v>
      </c>
      <c r="B16925" s="23">
        <v>3000</v>
      </c>
      <c r="C16925" s="23">
        <v>0.9</v>
      </c>
      <c r="D16925" s="23">
        <v>100</v>
      </c>
      <c r="E16925" s="23">
        <v>1</v>
      </c>
      <c r="F16925" s="23">
        <v>0</v>
      </c>
      <c r="G16925" s="23">
        <v>10</v>
      </c>
      <c r="H16925" s="25">
        <v>9.8486938479999999</v>
      </c>
    </row>
    <row r="16926" spans="1:8">
      <c r="A16926" s="23">
        <v>16923</v>
      </c>
      <c r="B16926" s="23">
        <v>3000</v>
      </c>
      <c r="C16926" s="23">
        <v>0.9</v>
      </c>
      <c r="D16926" s="23">
        <v>100</v>
      </c>
      <c r="E16926" s="23">
        <v>1</v>
      </c>
      <c r="F16926" s="23">
        <v>0</v>
      </c>
      <c r="G16926" s="23">
        <v>40</v>
      </c>
      <c r="H16926" s="25">
        <v>9.6655187609999995</v>
      </c>
    </row>
    <row r="16927" spans="1:8">
      <c r="A16927" s="23">
        <v>16924</v>
      </c>
      <c r="B16927" s="23">
        <v>3000</v>
      </c>
      <c r="C16927" s="23">
        <v>0.9</v>
      </c>
      <c r="D16927" s="23">
        <v>100</v>
      </c>
      <c r="E16927" s="23">
        <v>1</v>
      </c>
      <c r="F16927" s="23">
        <v>0</v>
      </c>
      <c r="G16927" s="23">
        <v>70</v>
      </c>
      <c r="H16927" s="25">
        <v>9.5437488560000006</v>
      </c>
    </row>
    <row r="16928" spans="1:8">
      <c r="A16928" s="23">
        <v>16925</v>
      </c>
      <c r="B16928" s="23">
        <v>3000</v>
      </c>
      <c r="C16928" s="23">
        <v>0.9</v>
      </c>
      <c r="D16928" s="23">
        <v>100</v>
      </c>
      <c r="E16928" s="23">
        <v>1</v>
      </c>
      <c r="F16928" s="23">
        <v>0</v>
      </c>
      <c r="G16928" s="23">
        <v>100</v>
      </c>
      <c r="H16928" s="25">
        <v>9.4343147280000004</v>
      </c>
    </row>
    <row r="16929" spans="1:8">
      <c r="A16929" s="23">
        <v>16926</v>
      </c>
      <c r="B16929" s="23">
        <v>3000</v>
      </c>
      <c r="C16929" s="23">
        <v>0.9</v>
      </c>
      <c r="D16929" s="23">
        <v>100</v>
      </c>
      <c r="E16929" s="23">
        <v>1</v>
      </c>
      <c r="F16929" s="23">
        <v>30</v>
      </c>
      <c r="G16929" s="23">
        <v>0</v>
      </c>
      <c r="H16929" s="25">
        <v>10.17998886</v>
      </c>
    </row>
    <row r="16930" spans="1:8">
      <c r="A16930" s="23">
        <v>16927</v>
      </c>
      <c r="B16930" s="23">
        <v>3000</v>
      </c>
      <c r="C16930" s="23">
        <v>0.9</v>
      </c>
      <c r="D16930" s="23">
        <v>100</v>
      </c>
      <c r="E16930" s="23">
        <v>1</v>
      </c>
      <c r="F16930" s="23">
        <v>30</v>
      </c>
      <c r="G16930" s="23">
        <v>5</v>
      </c>
      <c r="H16930" s="25">
        <v>9.8315467830000003</v>
      </c>
    </row>
    <row r="16931" spans="1:8">
      <c r="A16931" s="23">
        <v>16928</v>
      </c>
      <c r="B16931" s="23">
        <v>3000</v>
      </c>
      <c r="C16931" s="23">
        <v>0.9</v>
      </c>
      <c r="D16931" s="23">
        <v>100</v>
      </c>
      <c r="E16931" s="23">
        <v>1</v>
      </c>
      <c r="F16931" s="23">
        <v>30</v>
      </c>
      <c r="G16931" s="23">
        <v>10</v>
      </c>
      <c r="H16931" s="25">
        <v>9.7305307390000007</v>
      </c>
    </row>
    <row r="16932" spans="1:8">
      <c r="A16932" s="23">
        <v>16929</v>
      </c>
      <c r="B16932" s="23">
        <v>3000</v>
      </c>
      <c r="C16932" s="23">
        <v>0.9</v>
      </c>
      <c r="D16932" s="23">
        <v>100</v>
      </c>
      <c r="E16932" s="23">
        <v>1</v>
      </c>
      <c r="F16932" s="23">
        <v>30</v>
      </c>
      <c r="G16932" s="23">
        <v>40</v>
      </c>
      <c r="H16932" s="25">
        <v>9.5394115450000001</v>
      </c>
    </row>
    <row r="16933" spans="1:8">
      <c r="A16933" s="23">
        <v>16930</v>
      </c>
      <c r="B16933" s="23">
        <v>3000</v>
      </c>
      <c r="C16933" s="23">
        <v>0.9</v>
      </c>
      <c r="D16933" s="23">
        <v>100</v>
      </c>
      <c r="E16933" s="23">
        <v>1</v>
      </c>
      <c r="F16933" s="23">
        <v>30</v>
      </c>
      <c r="G16933" s="23">
        <v>70</v>
      </c>
      <c r="H16933" s="25">
        <v>9.4116802219999993</v>
      </c>
    </row>
    <row r="16934" spans="1:8">
      <c r="A16934" s="23">
        <v>16931</v>
      </c>
      <c r="B16934" s="23">
        <v>3000</v>
      </c>
      <c r="C16934" s="23">
        <v>0.9</v>
      </c>
      <c r="D16934" s="23">
        <v>100</v>
      </c>
      <c r="E16934" s="23">
        <v>1</v>
      </c>
      <c r="F16934" s="23">
        <v>30</v>
      </c>
      <c r="G16934" s="23">
        <v>100</v>
      </c>
      <c r="H16934" s="25">
        <v>9.2798681260000002</v>
      </c>
    </row>
    <row r="16935" spans="1:8">
      <c r="A16935" s="23">
        <v>16932</v>
      </c>
      <c r="B16935" s="23">
        <v>3000</v>
      </c>
      <c r="C16935" s="23">
        <v>0.9</v>
      </c>
      <c r="D16935" s="23">
        <v>100</v>
      </c>
      <c r="E16935" s="23">
        <v>1</v>
      </c>
      <c r="F16935" s="23">
        <v>60</v>
      </c>
      <c r="G16935" s="23">
        <v>0</v>
      </c>
      <c r="H16935" s="25">
        <v>9.8570966720000008</v>
      </c>
    </row>
    <row r="16936" spans="1:8">
      <c r="A16936" s="23">
        <v>16933</v>
      </c>
      <c r="B16936" s="23">
        <v>3000</v>
      </c>
      <c r="C16936" s="23">
        <v>0.9</v>
      </c>
      <c r="D16936" s="23">
        <v>100</v>
      </c>
      <c r="E16936" s="23">
        <v>1</v>
      </c>
      <c r="F16936" s="23">
        <v>60</v>
      </c>
      <c r="G16936" s="23">
        <v>5</v>
      </c>
      <c r="H16936" s="25">
        <v>9.3313179020000003</v>
      </c>
    </row>
    <row r="16937" spans="1:8">
      <c r="A16937" s="23">
        <v>16934</v>
      </c>
      <c r="B16937" s="23">
        <v>3000</v>
      </c>
      <c r="C16937" s="23">
        <v>0.9</v>
      </c>
      <c r="D16937" s="23">
        <v>100</v>
      </c>
      <c r="E16937" s="23">
        <v>1</v>
      </c>
      <c r="F16937" s="23">
        <v>60</v>
      </c>
      <c r="G16937" s="23">
        <v>10</v>
      </c>
      <c r="H16937" s="25">
        <v>9.1966419219999995</v>
      </c>
    </row>
    <row r="16938" spans="1:8">
      <c r="A16938" s="23">
        <v>16935</v>
      </c>
      <c r="B16938" s="23">
        <v>3000</v>
      </c>
      <c r="C16938" s="23">
        <v>0.9</v>
      </c>
      <c r="D16938" s="23">
        <v>100</v>
      </c>
      <c r="E16938" s="23">
        <v>1</v>
      </c>
      <c r="F16938" s="23">
        <v>60</v>
      </c>
      <c r="G16938" s="23">
        <v>40</v>
      </c>
      <c r="H16938" s="25">
        <v>8.9435310359999995</v>
      </c>
    </row>
    <row r="16939" spans="1:8">
      <c r="A16939" s="23">
        <v>16936</v>
      </c>
      <c r="B16939" s="23">
        <v>3000</v>
      </c>
      <c r="C16939" s="23">
        <v>0.9</v>
      </c>
      <c r="D16939" s="23">
        <v>100</v>
      </c>
      <c r="E16939" s="23">
        <v>1</v>
      </c>
      <c r="F16939" s="23">
        <v>60</v>
      </c>
      <c r="G16939" s="23">
        <v>70</v>
      </c>
      <c r="H16939" s="25">
        <v>8.7679862980000003</v>
      </c>
    </row>
    <row r="16940" spans="1:8">
      <c r="A16940" s="23">
        <v>16937</v>
      </c>
      <c r="B16940" s="23">
        <v>3000</v>
      </c>
      <c r="C16940" s="23">
        <v>0.9</v>
      </c>
      <c r="D16940" s="23">
        <v>100</v>
      </c>
      <c r="E16940" s="23">
        <v>1</v>
      </c>
      <c r="F16940" s="23">
        <v>60</v>
      </c>
      <c r="G16940" s="23">
        <v>100</v>
      </c>
      <c r="H16940" s="25">
        <v>8.5983228680000003</v>
      </c>
    </row>
    <row r="16941" spans="1:8">
      <c r="A16941" s="23">
        <v>16938</v>
      </c>
      <c r="B16941" s="23">
        <v>3000</v>
      </c>
      <c r="C16941" s="23">
        <v>0.9</v>
      </c>
      <c r="D16941" s="23">
        <v>100</v>
      </c>
      <c r="E16941" s="23">
        <v>5</v>
      </c>
      <c r="F16941" s="23">
        <v>0</v>
      </c>
      <c r="G16941" s="23">
        <v>0</v>
      </c>
      <c r="H16941" s="25">
        <v>30.11888313</v>
      </c>
    </row>
    <row r="16942" spans="1:8">
      <c r="A16942" s="23">
        <v>16939</v>
      </c>
      <c r="B16942" s="23">
        <v>3000</v>
      </c>
      <c r="C16942" s="23">
        <v>0.9</v>
      </c>
      <c r="D16942" s="23">
        <v>100</v>
      </c>
      <c r="E16942" s="23">
        <v>5</v>
      </c>
      <c r="F16942" s="23">
        <v>0</v>
      </c>
      <c r="G16942" s="23">
        <v>5</v>
      </c>
      <c r="H16942" s="25">
        <v>28.267738340000001</v>
      </c>
    </row>
    <row r="16943" spans="1:8">
      <c r="A16943" s="23">
        <v>16940</v>
      </c>
      <c r="B16943" s="23">
        <v>3000</v>
      </c>
      <c r="C16943" s="23">
        <v>0.9</v>
      </c>
      <c r="D16943" s="23">
        <v>100</v>
      </c>
      <c r="E16943" s="23">
        <v>5</v>
      </c>
      <c r="F16943" s="23">
        <v>0</v>
      </c>
      <c r="G16943" s="23">
        <v>10</v>
      </c>
      <c r="H16943" s="25">
        <v>27.270469670000001</v>
      </c>
    </row>
    <row r="16944" spans="1:8">
      <c r="A16944" s="23">
        <v>16941</v>
      </c>
      <c r="B16944" s="23">
        <v>3000</v>
      </c>
      <c r="C16944" s="23">
        <v>0.9</v>
      </c>
      <c r="D16944" s="23">
        <v>100</v>
      </c>
      <c r="E16944" s="23">
        <v>5</v>
      </c>
      <c r="F16944" s="23">
        <v>0</v>
      </c>
      <c r="G16944" s="23">
        <v>40</v>
      </c>
      <c r="H16944" s="25">
        <v>24.877658839999999</v>
      </c>
    </row>
    <row r="16945" spans="1:8">
      <c r="A16945" s="23">
        <v>16942</v>
      </c>
      <c r="B16945" s="23">
        <v>3000</v>
      </c>
      <c r="C16945" s="23">
        <v>0.9</v>
      </c>
      <c r="D16945" s="23">
        <v>100</v>
      </c>
      <c r="E16945" s="23">
        <v>5</v>
      </c>
      <c r="F16945" s="23">
        <v>0</v>
      </c>
      <c r="G16945" s="23">
        <v>70</v>
      </c>
      <c r="H16945" s="25">
        <v>23.373739239999999</v>
      </c>
    </row>
    <row r="16946" spans="1:8">
      <c r="A16946" s="23">
        <v>16943</v>
      </c>
      <c r="B16946" s="23">
        <v>3000</v>
      </c>
      <c r="C16946" s="23">
        <v>0.9</v>
      </c>
      <c r="D16946" s="23">
        <v>100</v>
      </c>
      <c r="E16946" s="23">
        <v>5</v>
      </c>
      <c r="F16946" s="23">
        <v>0</v>
      </c>
      <c r="G16946" s="23">
        <v>100</v>
      </c>
      <c r="H16946" s="25">
        <v>22.061975480000001</v>
      </c>
    </row>
    <row r="16947" spans="1:8">
      <c r="A16947" s="23">
        <v>16944</v>
      </c>
      <c r="B16947" s="23">
        <v>3000</v>
      </c>
      <c r="C16947" s="23">
        <v>0.9</v>
      </c>
      <c r="D16947" s="23">
        <v>100</v>
      </c>
      <c r="E16947" s="23">
        <v>5</v>
      </c>
      <c r="F16947" s="23">
        <v>30</v>
      </c>
      <c r="G16947" s="23">
        <v>0</v>
      </c>
      <c r="H16947" s="25">
        <v>28.840860370000001</v>
      </c>
    </row>
    <row r="16948" spans="1:8">
      <c r="A16948" s="23">
        <v>16945</v>
      </c>
      <c r="B16948" s="23">
        <v>3000</v>
      </c>
      <c r="C16948" s="23">
        <v>0.9</v>
      </c>
      <c r="D16948" s="23">
        <v>100</v>
      </c>
      <c r="E16948" s="23">
        <v>5</v>
      </c>
      <c r="F16948" s="23">
        <v>30</v>
      </c>
      <c r="G16948" s="23">
        <v>5</v>
      </c>
      <c r="H16948" s="25">
        <v>26.949058529999999</v>
      </c>
    </row>
    <row r="16949" spans="1:8">
      <c r="A16949" s="23">
        <v>16946</v>
      </c>
      <c r="B16949" s="23">
        <v>3000</v>
      </c>
      <c r="C16949" s="23">
        <v>0.9</v>
      </c>
      <c r="D16949" s="23">
        <v>100</v>
      </c>
      <c r="E16949" s="23">
        <v>5</v>
      </c>
      <c r="F16949" s="23">
        <v>30</v>
      </c>
      <c r="G16949" s="23">
        <v>10</v>
      </c>
      <c r="H16949" s="25">
        <v>25.96361542</v>
      </c>
    </row>
    <row r="16950" spans="1:8">
      <c r="A16950" s="23">
        <v>16947</v>
      </c>
      <c r="B16950" s="23">
        <v>3000</v>
      </c>
      <c r="C16950" s="23">
        <v>0.9</v>
      </c>
      <c r="D16950" s="23">
        <v>100</v>
      </c>
      <c r="E16950" s="23">
        <v>5</v>
      </c>
      <c r="F16950" s="23">
        <v>30</v>
      </c>
      <c r="G16950" s="23">
        <v>40</v>
      </c>
      <c r="H16950" s="25">
        <v>23.620344159999998</v>
      </c>
    </row>
    <row r="16951" spans="1:8">
      <c r="A16951" s="23">
        <v>16948</v>
      </c>
      <c r="B16951" s="23">
        <v>3000</v>
      </c>
      <c r="C16951" s="23">
        <v>0.9</v>
      </c>
      <c r="D16951" s="23">
        <v>100</v>
      </c>
      <c r="E16951" s="23">
        <v>5</v>
      </c>
      <c r="F16951" s="23">
        <v>30</v>
      </c>
      <c r="G16951" s="23">
        <v>70</v>
      </c>
      <c r="H16951" s="25">
        <v>22.12825775</v>
      </c>
    </row>
    <row r="16952" spans="1:8">
      <c r="A16952" s="23">
        <v>16949</v>
      </c>
      <c r="B16952" s="23">
        <v>3000</v>
      </c>
      <c r="C16952" s="23">
        <v>0.9</v>
      </c>
      <c r="D16952" s="23">
        <v>100</v>
      </c>
      <c r="E16952" s="23">
        <v>5</v>
      </c>
      <c r="F16952" s="23">
        <v>30</v>
      </c>
      <c r="G16952" s="23">
        <v>100</v>
      </c>
      <c r="H16952" s="25">
        <v>20.875772479999998</v>
      </c>
    </row>
    <row r="16953" spans="1:8">
      <c r="A16953" s="23">
        <v>16950</v>
      </c>
      <c r="B16953" s="23">
        <v>3000</v>
      </c>
      <c r="C16953" s="23">
        <v>0.9</v>
      </c>
      <c r="D16953" s="23">
        <v>100</v>
      </c>
      <c r="E16953" s="23">
        <v>5</v>
      </c>
      <c r="F16953" s="23">
        <v>60</v>
      </c>
      <c r="G16953" s="23">
        <v>0</v>
      </c>
      <c r="H16953" s="25">
        <v>24.07754898</v>
      </c>
    </row>
    <row r="16954" spans="1:8">
      <c r="A16954" s="23">
        <v>16951</v>
      </c>
      <c r="B16954" s="23">
        <v>3000</v>
      </c>
      <c r="C16954" s="23">
        <v>0.9</v>
      </c>
      <c r="D16954" s="23">
        <v>100</v>
      </c>
      <c r="E16954" s="23">
        <v>5</v>
      </c>
      <c r="F16954" s="23">
        <v>60</v>
      </c>
      <c r="G16954" s="23">
        <v>5</v>
      </c>
      <c r="H16954" s="25">
        <v>21.877178189999999</v>
      </c>
    </row>
    <row r="16955" spans="1:8">
      <c r="A16955" s="23">
        <v>16952</v>
      </c>
      <c r="B16955" s="23">
        <v>3000</v>
      </c>
      <c r="C16955" s="23">
        <v>0.9</v>
      </c>
      <c r="D16955" s="23">
        <v>100</v>
      </c>
      <c r="E16955" s="23">
        <v>5</v>
      </c>
      <c r="F16955" s="23">
        <v>60</v>
      </c>
      <c r="G16955" s="23">
        <v>10</v>
      </c>
      <c r="H16955" s="25">
        <v>20.994985580000002</v>
      </c>
    </row>
    <row r="16956" spans="1:8">
      <c r="A16956" s="23">
        <v>16953</v>
      </c>
      <c r="B16956" s="23">
        <v>3000</v>
      </c>
      <c r="C16956" s="23">
        <v>0.9</v>
      </c>
      <c r="D16956" s="23">
        <v>100</v>
      </c>
      <c r="E16956" s="23">
        <v>5</v>
      </c>
      <c r="F16956" s="23">
        <v>60</v>
      </c>
      <c r="G16956" s="23">
        <v>40</v>
      </c>
      <c r="H16956" s="25">
        <v>18.936038969999998</v>
      </c>
    </row>
    <row r="16957" spans="1:8">
      <c r="A16957" s="23">
        <v>16954</v>
      </c>
      <c r="B16957" s="23">
        <v>3000</v>
      </c>
      <c r="C16957" s="23">
        <v>0.9</v>
      </c>
      <c r="D16957" s="23">
        <v>100</v>
      </c>
      <c r="E16957" s="23">
        <v>5</v>
      </c>
      <c r="F16957" s="23">
        <v>60</v>
      </c>
      <c r="G16957" s="23">
        <v>70</v>
      </c>
      <c r="H16957" s="25">
        <v>17.689287190000002</v>
      </c>
    </row>
    <row r="16958" spans="1:8">
      <c r="A16958" s="23">
        <v>16955</v>
      </c>
      <c r="B16958" s="23">
        <v>3000</v>
      </c>
      <c r="C16958" s="23">
        <v>0.9</v>
      </c>
      <c r="D16958" s="23">
        <v>100</v>
      </c>
      <c r="E16958" s="23">
        <v>5</v>
      </c>
      <c r="F16958" s="23">
        <v>60</v>
      </c>
      <c r="G16958" s="23">
        <v>100</v>
      </c>
      <c r="H16958" s="25">
        <v>16.61959839</v>
      </c>
    </row>
    <row r="16959" spans="1:8">
      <c r="A16959" s="23">
        <v>16956</v>
      </c>
      <c r="B16959" s="23">
        <v>3000</v>
      </c>
      <c r="C16959" s="23">
        <v>0.9</v>
      </c>
      <c r="D16959" s="23">
        <v>100</v>
      </c>
      <c r="E16959" s="23">
        <v>10</v>
      </c>
      <c r="F16959" s="23">
        <v>0</v>
      </c>
      <c r="G16959" s="23">
        <v>0</v>
      </c>
      <c r="H16959" s="25">
        <v>35.831302639999997</v>
      </c>
    </row>
    <row r="16960" spans="1:8">
      <c r="A16960" s="23">
        <v>16957</v>
      </c>
      <c r="B16960" s="23">
        <v>3000</v>
      </c>
      <c r="C16960" s="23">
        <v>0.9</v>
      </c>
      <c r="D16960" s="23">
        <v>100</v>
      </c>
      <c r="E16960" s="23">
        <v>10</v>
      </c>
      <c r="F16960" s="23">
        <v>0</v>
      </c>
      <c r="G16960" s="23">
        <v>5</v>
      </c>
      <c r="H16960" s="25">
        <v>33.199729920000003</v>
      </c>
    </row>
    <row r="16961" spans="1:8">
      <c r="A16961" s="23">
        <v>16958</v>
      </c>
      <c r="B16961" s="23">
        <v>3000</v>
      </c>
      <c r="C16961" s="23">
        <v>0.9</v>
      </c>
      <c r="D16961" s="23">
        <v>100</v>
      </c>
      <c r="E16961" s="23">
        <v>10</v>
      </c>
      <c r="F16961" s="23">
        <v>0</v>
      </c>
      <c r="G16961" s="23">
        <v>10</v>
      </c>
      <c r="H16961" s="25">
        <v>31.788806919999999</v>
      </c>
    </row>
    <row r="16962" spans="1:8">
      <c r="A16962" s="23">
        <v>16959</v>
      </c>
      <c r="B16962" s="23">
        <v>3000</v>
      </c>
      <c r="C16962" s="23">
        <v>0.9</v>
      </c>
      <c r="D16962" s="23">
        <v>100</v>
      </c>
      <c r="E16962" s="23">
        <v>10</v>
      </c>
      <c r="F16962" s="23">
        <v>0</v>
      </c>
      <c r="G16962" s="23">
        <v>40</v>
      </c>
      <c r="H16962" s="25">
        <v>28.443252560000001</v>
      </c>
    </row>
    <row r="16963" spans="1:8">
      <c r="A16963" s="23">
        <v>16960</v>
      </c>
      <c r="B16963" s="23">
        <v>3000</v>
      </c>
      <c r="C16963" s="23">
        <v>0.9</v>
      </c>
      <c r="D16963" s="23">
        <v>100</v>
      </c>
      <c r="E16963" s="23">
        <v>10</v>
      </c>
      <c r="F16963" s="23">
        <v>0</v>
      </c>
      <c r="G16963" s="23">
        <v>70</v>
      </c>
      <c r="H16963" s="25">
        <v>26.359985349999999</v>
      </c>
    </row>
    <row r="16964" spans="1:8">
      <c r="A16964" s="23">
        <v>16961</v>
      </c>
      <c r="B16964" s="23">
        <v>3000</v>
      </c>
      <c r="C16964" s="23">
        <v>0.9</v>
      </c>
      <c r="D16964" s="23">
        <v>100</v>
      </c>
      <c r="E16964" s="23">
        <v>10</v>
      </c>
      <c r="F16964" s="23">
        <v>0</v>
      </c>
      <c r="G16964" s="23">
        <v>100</v>
      </c>
      <c r="H16964" s="25">
        <v>24.641714100000002</v>
      </c>
    </row>
    <row r="16965" spans="1:8">
      <c r="A16965" s="23">
        <v>16962</v>
      </c>
      <c r="B16965" s="23">
        <v>3000</v>
      </c>
      <c r="C16965" s="23">
        <v>0.9</v>
      </c>
      <c r="D16965" s="23">
        <v>100</v>
      </c>
      <c r="E16965" s="23">
        <v>10</v>
      </c>
      <c r="F16965" s="23">
        <v>30</v>
      </c>
      <c r="G16965" s="23">
        <v>0</v>
      </c>
      <c r="H16965" s="25">
        <v>33.881259919999998</v>
      </c>
    </row>
    <row r="16966" spans="1:8">
      <c r="A16966" s="23">
        <v>16963</v>
      </c>
      <c r="B16966" s="23">
        <v>3000</v>
      </c>
      <c r="C16966" s="23">
        <v>0.9</v>
      </c>
      <c r="D16966" s="23">
        <v>100</v>
      </c>
      <c r="E16966" s="23">
        <v>10</v>
      </c>
      <c r="F16966" s="23">
        <v>30</v>
      </c>
      <c r="G16966" s="23">
        <v>5</v>
      </c>
      <c r="H16966" s="25">
        <v>31.265731809999998</v>
      </c>
    </row>
    <row r="16967" spans="1:8">
      <c r="A16967" s="23">
        <v>16964</v>
      </c>
      <c r="B16967" s="23">
        <v>3000</v>
      </c>
      <c r="C16967" s="23">
        <v>0.9</v>
      </c>
      <c r="D16967" s="23">
        <v>100</v>
      </c>
      <c r="E16967" s="23">
        <v>10</v>
      </c>
      <c r="F16967" s="23">
        <v>30</v>
      </c>
      <c r="G16967" s="23">
        <v>10</v>
      </c>
      <c r="H16967" s="25">
        <v>29.943519590000001</v>
      </c>
    </row>
    <row r="16968" spans="1:8">
      <c r="A16968" s="23">
        <v>16965</v>
      </c>
      <c r="B16968" s="23">
        <v>3000</v>
      </c>
      <c r="C16968" s="23">
        <v>0.9</v>
      </c>
      <c r="D16968" s="23">
        <v>100</v>
      </c>
      <c r="E16968" s="23">
        <v>10</v>
      </c>
      <c r="F16968" s="23">
        <v>30</v>
      </c>
      <c r="G16968" s="23">
        <v>40</v>
      </c>
      <c r="H16968" s="25">
        <v>26.71458054</v>
      </c>
    </row>
    <row r="16969" spans="1:8">
      <c r="A16969" s="23">
        <v>16966</v>
      </c>
      <c r="B16969" s="23">
        <v>3000</v>
      </c>
      <c r="C16969" s="23">
        <v>0.9</v>
      </c>
      <c r="D16969" s="23">
        <v>100</v>
      </c>
      <c r="E16969" s="23">
        <v>10</v>
      </c>
      <c r="F16969" s="23">
        <v>30</v>
      </c>
      <c r="G16969" s="23">
        <v>70</v>
      </c>
      <c r="H16969" s="25">
        <v>24.75082016</v>
      </c>
    </row>
    <row r="16970" spans="1:8">
      <c r="A16970" s="23">
        <v>16967</v>
      </c>
      <c r="B16970" s="23">
        <v>3000</v>
      </c>
      <c r="C16970" s="23">
        <v>0.9</v>
      </c>
      <c r="D16970" s="23">
        <v>100</v>
      </c>
      <c r="E16970" s="23">
        <v>10</v>
      </c>
      <c r="F16970" s="23">
        <v>30</v>
      </c>
      <c r="G16970" s="23">
        <v>100</v>
      </c>
      <c r="H16970" s="25">
        <v>23.122604370000001</v>
      </c>
    </row>
    <row r="16971" spans="1:8">
      <c r="A16971" s="23">
        <v>16968</v>
      </c>
      <c r="B16971" s="23">
        <v>3000</v>
      </c>
      <c r="C16971" s="23">
        <v>0.9</v>
      </c>
      <c r="D16971" s="23">
        <v>100</v>
      </c>
      <c r="E16971" s="23">
        <v>10</v>
      </c>
      <c r="F16971" s="23">
        <v>60</v>
      </c>
      <c r="G16971" s="23">
        <v>0</v>
      </c>
      <c r="H16971" s="25">
        <v>27.178041459999999</v>
      </c>
    </row>
    <row r="16972" spans="1:8">
      <c r="A16972" s="23">
        <v>16969</v>
      </c>
      <c r="B16972" s="23">
        <v>3000</v>
      </c>
      <c r="C16972" s="23">
        <v>0.9</v>
      </c>
      <c r="D16972" s="23">
        <v>100</v>
      </c>
      <c r="E16972" s="23">
        <v>10</v>
      </c>
      <c r="F16972" s="23">
        <v>60</v>
      </c>
      <c r="G16972" s="23">
        <v>5</v>
      </c>
      <c r="H16972" s="25">
        <v>24.453384400000001</v>
      </c>
    </row>
    <row r="16973" spans="1:8">
      <c r="A16973" s="23">
        <v>16970</v>
      </c>
      <c r="B16973" s="23">
        <v>3000</v>
      </c>
      <c r="C16973" s="23">
        <v>0.9</v>
      </c>
      <c r="D16973" s="23">
        <v>100</v>
      </c>
      <c r="E16973" s="23">
        <v>10</v>
      </c>
      <c r="F16973" s="23">
        <v>60</v>
      </c>
      <c r="G16973" s="23">
        <v>10</v>
      </c>
      <c r="H16973" s="25">
        <v>23.363796229999998</v>
      </c>
    </row>
    <row r="16974" spans="1:8">
      <c r="A16974" s="23">
        <v>16971</v>
      </c>
      <c r="B16974" s="23">
        <v>3000</v>
      </c>
      <c r="C16974" s="23">
        <v>0.9</v>
      </c>
      <c r="D16974" s="23">
        <v>100</v>
      </c>
      <c r="E16974" s="23">
        <v>10</v>
      </c>
      <c r="F16974" s="23">
        <v>60</v>
      </c>
      <c r="G16974" s="23">
        <v>40</v>
      </c>
      <c r="H16974" s="25">
        <v>20.74933815</v>
      </c>
    </row>
    <row r="16975" spans="1:8">
      <c r="A16975" s="23">
        <v>16972</v>
      </c>
      <c r="B16975" s="23">
        <v>3000</v>
      </c>
      <c r="C16975" s="23">
        <v>0.9</v>
      </c>
      <c r="D16975" s="23">
        <v>100</v>
      </c>
      <c r="E16975" s="23">
        <v>10</v>
      </c>
      <c r="F16975" s="23">
        <v>60</v>
      </c>
      <c r="G16975" s="23">
        <v>70</v>
      </c>
      <c r="H16975" s="25">
        <v>19.201597209999999</v>
      </c>
    </row>
    <row r="16976" spans="1:8">
      <c r="A16976" s="23">
        <v>16973</v>
      </c>
      <c r="B16976" s="23">
        <v>3000</v>
      </c>
      <c r="C16976" s="23">
        <v>0.9</v>
      </c>
      <c r="D16976" s="23">
        <v>100</v>
      </c>
      <c r="E16976" s="23">
        <v>10</v>
      </c>
      <c r="F16976" s="23">
        <v>60</v>
      </c>
      <c r="G16976" s="23">
        <v>100</v>
      </c>
      <c r="H16976" s="25">
        <v>17.9508419</v>
      </c>
    </row>
    <row r="16977" spans="1:8">
      <c r="A16977" s="23">
        <v>16974</v>
      </c>
      <c r="B16977" s="23">
        <v>3000</v>
      </c>
      <c r="C16977" s="23">
        <v>0.9</v>
      </c>
      <c r="D16977" s="23">
        <v>100</v>
      </c>
      <c r="E16977" s="23">
        <v>20</v>
      </c>
      <c r="F16977" s="23">
        <v>0</v>
      </c>
      <c r="G16977" s="23">
        <v>0</v>
      </c>
      <c r="H16977" s="25">
        <v>38.758987429999998</v>
      </c>
    </row>
    <row r="16978" spans="1:8">
      <c r="A16978" s="23">
        <v>16975</v>
      </c>
      <c r="B16978" s="23">
        <v>3000</v>
      </c>
      <c r="C16978" s="23">
        <v>0.9</v>
      </c>
      <c r="D16978" s="23">
        <v>100</v>
      </c>
      <c r="E16978" s="23">
        <v>20</v>
      </c>
      <c r="F16978" s="23">
        <v>0</v>
      </c>
      <c r="G16978" s="23">
        <v>5</v>
      </c>
      <c r="H16978" s="25">
        <v>35.697032929999999</v>
      </c>
    </row>
    <row r="16979" spans="1:8">
      <c r="A16979" s="23">
        <v>16976</v>
      </c>
      <c r="B16979" s="23">
        <v>3000</v>
      </c>
      <c r="C16979" s="23">
        <v>0.9</v>
      </c>
      <c r="D16979" s="23">
        <v>100</v>
      </c>
      <c r="E16979" s="23">
        <v>20</v>
      </c>
      <c r="F16979" s="23">
        <v>0</v>
      </c>
      <c r="G16979" s="23">
        <v>10</v>
      </c>
      <c r="H16979" s="25">
        <v>34.075916290000002</v>
      </c>
    </row>
    <row r="16980" spans="1:8">
      <c r="A16980" s="23">
        <v>16977</v>
      </c>
      <c r="B16980" s="23">
        <v>3000</v>
      </c>
      <c r="C16980" s="23">
        <v>0.9</v>
      </c>
      <c r="D16980" s="23">
        <v>100</v>
      </c>
      <c r="E16980" s="23">
        <v>20</v>
      </c>
      <c r="F16980" s="23">
        <v>0</v>
      </c>
      <c r="G16980" s="23">
        <v>40</v>
      </c>
      <c r="H16980" s="25">
        <v>30.215490339999999</v>
      </c>
    </row>
    <row r="16981" spans="1:8">
      <c r="A16981" s="23">
        <v>16978</v>
      </c>
      <c r="B16981" s="23">
        <v>3000</v>
      </c>
      <c r="C16981" s="23">
        <v>0.9</v>
      </c>
      <c r="D16981" s="23">
        <v>100</v>
      </c>
      <c r="E16981" s="23">
        <v>20</v>
      </c>
      <c r="F16981" s="23">
        <v>0</v>
      </c>
      <c r="G16981" s="23">
        <v>70</v>
      </c>
      <c r="H16981" s="25">
        <v>27.829536439999998</v>
      </c>
    </row>
    <row r="16982" spans="1:8">
      <c r="A16982" s="23">
        <v>16979</v>
      </c>
      <c r="B16982" s="23">
        <v>3000</v>
      </c>
      <c r="C16982" s="23">
        <v>0.9</v>
      </c>
      <c r="D16982" s="23">
        <v>100</v>
      </c>
      <c r="E16982" s="23">
        <v>20</v>
      </c>
      <c r="F16982" s="23">
        <v>0</v>
      </c>
      <c r="G16982" s="23">
        <v>100</v>
      </c>
      <c r="H16982" s="25">
        <v>25.8841362</v>
      </c>
    </row>
    <row r="16983" spans="1:8">
      <c r="A16983" s="23">
        <v>16980</v>
      </c>
      <c r="B16983" s="23">
        <v>3000</v>
      </c>
      <c r="C16983" s="23">
        <v>0.9</v>
      </c>
      <c r="D16983" s="23">
        <v>100</v>
      </c>
      <c r="E16983" s="23">
        <v>20</v>
      </c>
      <c r="F16983" s="23">
        <v>30</v>
      </c>
      <c r="G16983" s="23">
        <v>0</v>
      </c>
      <c r="H16983" s="25">
        <v>36.42881775</v>
      </c>
    </row>
    <row r="16984" spans="1:8">
      <c r="A16984" s="23">
        <v>16981</v>
      </c>
      <c r="B16984" s="23">
        <v>3000</v>
      </c>
      <c r="C16984" s="23">
        <v>0.9</v>
      </c>
      <c r="D16984" s="23">
        <v>100</v>
      </c>
      <c r="E16984" s="23">
        <v>20</v>
      </c>
      <c r="F16984" s="23">
        <v>30</v>
      </c>
      <c r="G16984" s="23">
        <v>5</v>
      </c>
      <c r="H16984" s="25">
        <v>33.438503269999998</v>
      </c>
    </row>
    <row r="16985" spans="1:8">
      <c r="A16985" s="23">
        <v>16982</v>
      </c>
      <c r="B16985" s="23">
        <v>3000</v>
      </c>
      <c r="C16985" s="23">
        <v>0.9</v>
      </c>
      <c r="D16985" s="23">
        <v>100</v>
      </c>
      <c r="E16985" s="23">
        <v>20</v>
      </c>
      <c r="F16985" s="23">
        <v>30</v>
      </c>
      <c r="G16985" s="23">
        <v>10</v>
      </c>
      <c r="H16985" s="25">
        <v>31.941394809999998</v>
      </c>
    </row>
    <row r="16986" spans="1:8">
      <c r="A16986" s="23">
        <v>16983</v>
      </c>
      <c r="B16986" s="23">
        <v>3000</v>
      </c>
      <c r="C16986" s="23">
        <v>0.9</v>
      </c>
      <c r="D16986" s="23">
        <v>100</v>
      </c>
      <c r="E16986" s="23">
        <v>20</v>
      </c>
      <c r="F16986" s="23">
        <v>30</v>
      </c>
      <c r="G16986" s="23">
        <v>40</v>
      </c>
      <c r="H16986" s="25">
        <v>28.244869229999999</v>
      </c>
    </row>
    <row r="16987" spans="1:8">
      <c r="A16987" s="23">
        <v>16984</v>
      </c>
      <c r="B16987" s="23">
        <v>3000</v>
      </c>
      <c r="C16987" s="23">
        <v>0.9</v>
      </c>
      <c r="D16987" s="23">
        <v>100</v>
      </c>
      <c r="E16987" s="23">
        <v>20</v>
      </c>
      <c r="F16987" s="23">
        <v>30</v>
      </c>
      <c r="G16987" s="23">
        <v>70</v>
      </c>
      <c r="H16987" s="25">
        <v>26.01857948</v>
      </c>
    </row>
    <row r="16988" spans="1:8">
      <c r="A16988" s="23">
        <v>16985</v>
      </c>
      <c r="B16988" s="23">
        <v>3000</v>
      </c>
      <c r="C16988" s="23">
        <v>0.9</v>
      </c>
      <c r="D16988" s="23">
        <v>100</v>
      </c>
      <c r="E16988" s="23">
        <v>20</v>
      </c>
      <c r="F16988" s="23">
        <v>30</v>
      </c>
      <c r="G16988" s="23">
        <v>100</v>
      </c>
      <c r="H16988" s="25">
        <v>24.219673159999999</v>
      </c>
    </row>
    <row r="16989" spans="1:8">
      <c r="A16989" s="23">
        <v>16986</v>
      </c>
      <c r="B16989" s="23">
        <v>3000</v>
      </c>
      <c r="C16989" s="23">
        <v>0.9</v>
      </c>
      <c r="D16989" s="23">
        <v>100</v>
      </c>
      <c r="E16989" s="23">
        <v>20</v>
      </c>
      <c r="F16989" s="23">
        <v>60</v>
      </c>
      <c r="G16989" s="23">
        <v>0</v>
      </c>
      <c r="H16989" s="25">
        <v>28.697067260000001</v>
      </c>
    </row>
    <row r="16990" spans="1:8">
      <c r="A16990" s="23">
        <v>16987</v>
      </c>
      <c r="B16990" s="23">
        <v>3000</v>
      </c>
      <c r="C16990" s="23">
        <v>0.9</v>
      </c>
      <c r="D16990" s="23">
        <v>100</v>
      </c>
      <c r="E16990" s="23">
        <v>20</v>
      </c>
      <c r="F16990" s="23">
        <v>60</v>
      </c>
      <c r="G16990" s="23">
        <v>5</v>
      </c>
      <c r="H16990" s="25">
        <v>25.690814970000002</v>
      </c>
    </row>
    <row r="16991" spans="1:8">
      <c r="A16991" s="23">
        <v>16988</v>
      </c>
      <c r="B16991" s="23">
        <v>3000</v>
      </c>
      <c r="C16991" s="23">
        <v>0.9</v>
      </c>
      <c r="D16991" s="23">
        <v>100</v>
      </c>
      <c r="E16991" s="23">
        <v>20</v>
      </c>
      <c r="F16991" s="23">
        <v>60</v>
      </c>
      <c r="G16991" s="23">
        <v>10</v>
      </c>
      <c r="H16991" s="25">
        <v>24.507686620000001</v>
      </c>
    </row>
    <row r="16992" spans="1:8">
      <c r="A16992" s="23">
        <v>16989</v>
      </c>
      <c r="B16992" s="23">
        <v>3000</v>
      </c>
      <c r="C16992" s="23">
        <v>0.9</v>
      </c>
      <c r="D16992" s="23">
        <v>100</v>
      </c>
      <c r="E16992" s="23">
        <v>20</v>
      </c>
      <c r="F16992" s="23">
        <v>60</v>
      </c>
      <c r="G16992" s="23">
        <v>40</v>
      </c>
      <c r="H16992" s="25">
        <v>21.628704070000001</v>
      </c>
    </row>
    <row r="16993" spans="1:8">
      <c r="A16993" s="23">
        <v>16990</v>
      </c>
      <c r="B16993" s="23">
        <v>3000</v>
      </c>
      <c r="C16993" s="23">
        <v>0.9</v>
      </c>
      <c r="D16993" s="23">
        <v>100</v>
      </c>
      <c r="E16993" s="23">
        <v>20</v>
      </c>
      <c r="F16993" s="23">
        <v>60</v>
      </c>
      <c r="G16993" s="23">
        <v>70</v>
      </c>
      <c r="H16993" s="25">
        <v>19.900196080000001</v>
      </c>
    </row>
    <row r="16994" spans="1:8">
      <c r="A16994" s="23">
        <v>16991</v>
      </c>
      <c r="B16994" s="23">
        <v>3000</v>
      </c>
      <c r="C16994" s="23">
        <v>0.9</v>
      </c>
      <c r="D16994" s="23">
        <v>100</v>
      </c>
      <c r="E16994" s="23">
        <v>20</v>
      </c>
      <c r="F16994" s="23">
        <v>60</v>
      </c>
      <c r="G16994" s="23">
        <v>100</v>
      </c>
      <c r="H16994" s="25">
        <v>18.506940839999999</v>
      </c>
    </row>
    <row r="16995" spans="1:8">
      <c r="A16995" s="23">
        <v>16992</v>
      </c>
      <c r="B16995" s="23">
        <v>3000</v>
      </c>
      <c r="C16995" s="23">
        <v>0.9</v>
      </c>
      <c r="D16995" s="23">
        <v>100</v>
      </c>
      <c r="E16995" s="23">
        <v>50</v>
      </c>
      <c r="F16995" s="23">
        <v>0</v>
      </c>
      <c r="G16995" s="23">
        <v>0</v>
      </c>
      <c r="H16995" s="25">
        <v>40.445137019999997</v>
      </c>
    </row>
    <row r="16996" spans="1:8">
      <c r="A16996" s="23">
        <v>16993</v>
      </c>
      <c r="B16996" s="23">
        <v>3000</v>
      </c>
      <c r="C16996" s="23">
        <v>0.9</v>
      </c>
      <c r="D16996" s="23">
        <v>100</v>
      </c>
      <c r="E16996" s="23">
        <v>50</v>
      </c>
      <c r="F16996" s="23">
        <v>0</v>
      </c>
      <c r="G16996" s="23">
        <v>5</v>
      </c>
      <c r="H16996" s="25">
        <v>37.14916229</v>
      </c>
    </row>
    <row r="16997" spans="1:8">
      <c r="A16997" s="23">
        <v>16994</v>
      </c>
      <c r="B16997" s="23">
        <v>3000</v>
      </c>
      <c r="C16997" s="23">
        <v>0.9</v>
      </c>
      <c r="D16997" s="23">
        <v>100</v>
      </c>
      <c r="E16997" s="23">
        <v>50</v>
      </c>
      <c r="F16997" s="23">
        <v>0</v>
      </c>
      <c r="G16997" s="23">
        <v>10</v>
      </c>
      <c r="H16997" s="25">
        <v>35.392524719999997</v>
      </c>
    </row>
    <row r="16998" spans="1:8">
      <c r="A16998" s="23">
        <v>16995</v>
      </c>
      <c r="B16998" s="23">
        <v>3000</v>
      </c>
      <c r="C16998" s="23">
        <v>0.9</v>
      </c>
      <c r="D16998" s="23">
        <v>100</v>
      </c>
      <c r="E16998" s="23">
        <v>50</v>
      </c>
      <c r="F16998" s="23">
        <v>0</v>
      </c>
      <c r="G16998" s="23">
        <v>40</v>
      </c>
      <c r="H16998" s="25">
        <v>31.26043701</v>
      </c>
    </row>
    <row r="16999" spans="1:8">
      <c r="A16999" s="23">
        <v>16996</v>
      </c>
      <c r="B16999" s="23">
        <v>3000</v>
      </c>
      <c r="C16999" s="23">
        <v>0.9</v>
      </c>
      <c r="D16999" s="23">
        <v>100</v>
      </c>
      <c r="E16999" s="23">
        <v>50</v>
      </c>
      <c r="F16999" s="23">
        <v>0</v>
      </c>
      <c r="G16999" s="23">
        <v>70</v>
      </c>
      <c r="H16999" s="25">
        <v>28.69020081</v>
      </c>
    </row>
    <row r="17000" spans="1:8">
      <c r="A17000" s="23">
        <v>16997</v>
      </c>
      <c r="B17000" s="23">
        <v>3000</v>
      </c>
      <c r="C17000" s="23">
        <v>0.9</v>
      </c>
      <c r="D17000" s="23">
        <v>100</v>
      </c>
      <c r="E17000" s="23">
        <v>50</v>
      </c>
      <c r="F17000" s="23">
        <v>0</v>
      </c>
      <c r="G17000" s="23">
        <v>100</v>
      </c>
      <c r="H17000" s="25">
        <v>26.605207440000001</v>
      </c>
    </row>
    <row r="17001" spans="1:8">
      <c r="A17001" s="23">
        <v>16998</v>
      </c>
      <c r="B17001" s="23">
        <v>3000</v>
      </c>
      <c r="C17001" s="23">
        <v>0.9</v>
      </c>
      <c r="D17001" s="23">
        <v>100</v>
      </c>
      <c r="E17001" s="23">
        <v>50</v>
      </c>
      <c r="F17001" s="23">
        <v>30</v>
      </c>
      <c r="G17001" s="23">
        <v>0</v>
      </c>
      <c r="H17001" s="25">
        <v>37.91186905</v>
      </c>
    </row>
    <row r="17002" spans="1:8">
      <c r="A17002" s="23">
        <v>16999</v>
      </c>
      <c r="B17002" s="23">
        <v>3000</v>
      </c>
      <c r="C17002" s="23">
        <v>0.9</v>
      </c>
      <c r="D17002" s="23">
        <v>100</v>
      </c>
      <c r="E17002" s="23">
        <v>50</v>
      </c>
      <c r="F17002" s="23">
        <v>30</v>
      </c>
      <c r="G17002" s="23">
        <v>5</v>
      </c>
      <c r="H17002" s="25">
        <v>34.6793251</v>
      </c>
    </row>
    <row r="17003" spans="1:8">
      <c r="A17003" s="23">
        <v>17000</v>
      </c>
      <c r="B17003" s="23">
        <v>3000</v>
      </c>
      <c r="C17003" s="23">
        <v>0.9</v>
      </c>
      <c r="D17003" s="23">
        <v>100</v>
      </c>
      <c r="E17003" s="23">
        <v>50</v>
      </c>
      <c r="F17003" s="23">
        <v>30</v>
      </c>
      <c r="G17003" s="23">
        <v>10</v>
      </c>
      <c r="H17003" s="25">
        <v>33.068313600000003</v>
      </c>
    </row>
    <row r="17004" spans="1:8">
      <c r="A17004" s="23">
        <v>17001</v>
      </c>
      <c r="B17004" s="23">
        <v>3000</v>
      </c>
      <c r="C17004" s="23">
        <v>0.9</v>
      </c>
      <c r="D17004" s="23">
        <v>100</v>
      </c>
      <c r="E17004" s="23">
        <v>50</v>
      </c>
      <c r="F17004" s="23">
        <v>30</v>
      </c>
      <c r="G17004" s="23">
        <v>40</v>
      </c>
      <c r="H17004" s="25">
        <v>29.142633440000001</v>
      </c>
    </row>
    <row r="17005" spans="1:8">
      <c r="A17005" s="23">
        <v>17002</v>
      </c>
      <c r="B17005" s="23">
        <v>3000</v>
      </c>
      <c r="C17005" s="23">
        <v>0.9</v>
      </c>
      <c r="D17005" s="23">
        <v>100</v>
      </c>
      <c r="E17005" s="23">
        <v>50</v>
      </c>
      <c r="F17005" s="23">
        <v>30</v>
      </c>
      <c r="G17005" s="23">
        <v>70</v>
      </c>
      <c r="H17005" s="25">
        <v>26.755586619999999</v>
      </c>
    </row>
    <row r="17006" spans="1:8">
      <c r="A17006" s="23">
        <v>17003</v>
      </c>
      <c r="B17006" s="23">
        <v>3000</v>
      </c>
      <c r="C17006" s="23">
        <v>0.9</v>
      </c>
      <c r="D17006" s="23">
        <v>100</v>
      </c>
      <c r="E17006" s="23">
        <v>50</v>
      </c>
      <c r="F17006" s="23">
        <v>30</v>
      </c>
      <c r="G17006" s="23">
        <v>100</v>
      </c>
      <c r="H17006" s="25">
        <v>24.83538055</v>
      </c>
    </row>
    <row r="17007" spans="1:8">
      <c r="A17007" s="23">
        <v>17004</v>
      </c>
      <c r="B17007" s="23">
        <v>3000</v>
      </c>
      <c r="C17007" s="23">
        <v>0.9</v>
      </c>
      <c r="D17007" s="23">
        <v>100</v>
      </c>
      <c r="E17007" s="23">
        <v>50</v>
      </c>
      <c r="F17007" s="23">
        <v>60</v>
      </c>
      <c r="G17007" s="23">
        <v>0</v>
      </c>
      <c r="H17007" s="25">
        <v>29.586000439999999</v>
      </c>
    </row>
    <row r="17008" spans="1:8">
      <c r="A17008" s="23">
        <v>17005</v>
      </c>
      <c r="B17008" s="23">
        <v>3000</v>
      </c>
      <c r="C17008" s="23">
        <v>0.9</v>
      </c>
      <c r="D17008" s="23">
        <v>100</v>
      </c>
      <c r="E17008" s="23">
        <v>50</v>
      </c>
      <c r="F17008" s="23">
        <v>60</v>
      </c>
      <c r="G17008" s="23">
        <v>5</v>
      </c>
      <c r="H17008" s="25">
        <v>26.409065250000001</v>
      </c>
    </row>
    <row r="17009" spans="1:8">
      <c r="A17009" s="23">
        <v>17006</v>
      </c>
      <c r="B17009" s="23">
        <v>3000</v>
      </c>
      <c r="C17009" s="23">
        <v>0.9</v>
      </c>
      <c r="D17009" s="23">
        <v>100</v>
      </c>
      <c r="E17009" s="23">
        <v>50</v>
      </c>
      <c r="F17009" s="23">
        <v>60</v>
      </c>
      <c r="G17009" s="23">
        <v>10</v>
      </c>
      <c r="H17009" s="25">
        <v>25.16041946</v>
      </c>
    </row>
    <row r="17010" spans="1:8">
      <c r="A17010" s="23">
        <v>17007</v>
      </c>
      <c r="B17010" s="23">
        <v>3000</v>
      </c>
      <c r="C17010" s="23">
        <v>0.9</v>
      </c>
      <c r="D17010" s="23">
        <v>100</v>
      </c>
      <c r="E17010" s="23">
        <v>50</v>
      </c>
      <c r="F17010" s="23">
        <v>60</v>
      </c>
      <c r="G17010" s="23">
        <v>40</v>
      </c>
      <c r="H17010" s="25">
        <v>22.158761980000001</v>
      </c>
    </row>
    <row r="17011" spans="1:8">
      <c r="A17011" s="23">
        <v>17008</v>
      </c>
      <c r="B17011" s="23">
        <v>3000</v>
      </c>
      <c r="C17011" s="23">
        <v>0.9</v>
      </c>
      <c r="D17011" s="23">
        <v>100</v>
      </c>
      <c r="E17011" s="23">
        <v>50</v>
      </c>
      <c r="F17011" s="23">
        <v>60</v>
      </c>
      <c r="G17011" s="23">
        <v>70</v>
      </c>
      <c r="H17011" s="25">
        <v>20.335857390000001</v>
      </c>
    </row>
    <row r="17012" spans="1:8">
      <c r="A17012" s="23">
        <v>17009</v>
      </c>
      <c r="B17012" s="23">
        <v>3000</v>
      </c>
      <c r="C17012" s="23">
        <v>0.9</v>
      </c>
      <c r="D17012" s="23">
        <v>100</v>
      </c>
      <c r="E17012" s="23">
        <v>50</v>
      </c>
      <c r="F17012" s="23">
        <v>60</v>
      </c>
      <c r="G17012" s="23">
        <v>100</v>
      </c>
      <c r="H17012" s="25">
        <v>18.870456699999998</v>
      </c>
    </row>
    <row r="17013" spans="1:8">
      <c r="A17013" s="23">
        <v>17010</v>
      </c>
      <c r="B17013" s="23">
        <v>3000</v>
      </c>
      <c r="C17013" s="23">
        <v>0.9</v>
      </c>
      <c r="D17013" s="23">
        <v>500</v>
      </c>
      <c r="E17013" s="23">
        <v>1</v>
      </c>
      <c r="F17013" s="23">
        <v>0</v>
      </c>
      <c r="G17013" s="23">
        <v>0</v>
      </c>
      <c r="H17013" s="25">
        <v>25.583242420000001</v>
      </c>
    </row>
    <row r="17014" spans="1:8">
      <c r="A17014" s="23">
        <v>17011</v>
      </c>
      <c r="B17014" s="23">
        <v>3000</v>
      </c>
      <c r="C17014" s="23">
        <v>0.9</v>
      </c>
      <c r="D17014" s="23">
        <v>500</v>
      </c>
      <c r="E17014" s="23">
        <v>1</v>
      </c>
      <c r="F17014" s="23">
        <v>0</v>
      </c>
      <c r="G17014" s="23">
        <v>5</v>
      </c>
      <c r="H17014" s="25">
        <v>24.37166977</v>
      </c>
    </row>
    <row r="17015" spans="1:8">
      <c r="A17015" s="23">
        <v>17012</v>
      </c>
      <c r="B17015" s="23">
        <v>3000</v>
      </c>
      <c r="C17015" s="23">
        <v>0.9</v>
      </c>
      <c r="D17015" s="23">
        <v>500</v>
      </c>
      <c r="E17015" s="23">
        <v>1</v>
      </c>
      <c r="F17015" s="23">
        <v>0</v>
      </c>
      <c r="G17015" s="23">
        <v>10</v>
      </c>
      <c r="H17015" s="25">
        <v>23.702552799999999</v>
      </c>
    </row>
    <row r="17016" spans="1:8">
      <c r="A17016" s="23">
        <v>17013</v>
      </c>
      <c r="B17016" s="23">
        <v>3000</v>
      </c>
      <c r="C17016" s="23">
        <v>0.9</v>
      </c>
      <c r="D17016" s="23">
        <v>500</v>
      </c>
      <c r="E17016" s="23">
        <v>1</v>
      </c>
      <c r="F17016" s="23">
        <v>0</v>
      </c>
      <c r="G17016" s="23">
        <v>40</v>
      </c>
      <c r="H17016" s="25">
        <v>22.100572589999999</v>
      </c>
    </row>
    <row r="17017" spans="1:8">
      <c r="A17017" s="23">
        <v>17014</v>
      </c>
      <c r="B17017" s="23">
        <v>3000</v>
      </c>
      <c r="C17017" s="23">
        <v>0.9</v>
      </c>
      <c r="D17017" s="23">
        <v>500</v>
      </c>
      <c r="E17017" s="23">
        <v>1</v>
      </c>
      <c r="F17017" s="23">
        <v>0</v>
      </c>
      <c r="G17017" s="23">
        <v>70</v>
      </c>
      <c r="H17017" s="25">
        <v>21.04271889</v>
      </c>
    </row>
    <row r="17018" spans="1:8">
      <c r="A17018" s="23">
        <v>17015</v>
      </c>
      <c r="B17018" s="23">
        <v>3000</v>
      </c>
      <c r="C17018" s="23">
        <v>0.9</v>
      </c>
      <c r="D17018" s="23">
        <v>500</v>
      </c>
      <c r="E17018" s="23">
        <v>1</v>
      </c>
      <c r="F17018" s="23">
        <v>0</v>
      </c>
      <c r="G17018" s="23">
        <v>100</v>
      </c>
      <c r="H17018" s="25">
        <v>20.08774185</v>
      </c>
    </row>
    <row r="17019" spans="1:8">
      <c r="A17019" s="23">
        <v>17016</v>
      </c>
      <c r="B17019" s="23">
        <v>3000</v>
      </c>
      <c r="C17019" s="23">
        <v>0.9</v>
      </c>
      <c r="D17019" s="23">
        <v>500</v>
      </c>
      <c r="E17019" s="23">
        <v>1</v>
      </c>
      <c r="F17019" s="23">
        <v>30</v>
      </c>
      <c r="G17019" s="23">
        <v>0</v>
      </c>
      <c r="H17019" s="25">
        <v>24.814796449999999</v>
      </c>
    </row>
    <row r="17020" spans="1:8">
      <c r="A17020" s="23">
        <v>17017</v>
      </c>
      <c r="B17020" s="23">
        <v>3000</v>
      </c>
      <c r="C17020" s="23">
        <v>0.9</v>
      </c>
      <c r="D17020" s="23">
        <v>500</v>
      </c>
      <c r="E17020" s="23">
        <v>1</v>
      </c>
      <c r="F17020" s="23">
        <v>30</v>
      </c>
      <c r="G17020" s="23">
        <v>5</v>
      </c>
      <c r="H17020" s="25">
        <v>23.51388931</v>
      </c>
    </row>
    <row r="17021" spans="1:8">
      <c r="A17021" s="23">
        <v>17018</v>
      </c>
      <c r="B17021" s="23">
        <v>3000</v>
      </c>
      <c r="C17021" s="23">
        <v>0.9</v>
      </c>
      <c r="D17021" s="23">
        <v>500</v>
      </c>
      <c r="E17021" s="23">
        <v>1</v>
      </c>
      <c r="F17021" s="23">
        <v>30</v>
      </c>
      <c r="G17021" s="23">
        <v>10</v>
      </c>
      <c r="H17021" s="25">
        <v>22.843879699999999</v>
      </c>
    </row>
    <row r="17022" spans="1:8">
      <c r="A17022" s="23">
        <v>17019</v>
      </c>
      <c r="B17022" s="23">
        <v>3000</v>
      </c>
      <c r="C17022" s="23">
        <v>0.9</v>
      </c>
      <c r="D17022" s="23">
        <v>500</v>
      </c>
      <c r="E17022" s="23">
        <v>1</v>
      </c>
      <c r="F17022" s="23">
        <v>30</v>
      </c>
      <c r="G17022" s="23">
        <v>40</v>
      </c>
      <c r="H17022" s="25">
        <v>21.203973770000001</v>
      </c>
    </row>
    <row r="17023" spans="1:8">
      <c r="A17023" s="23">
        <v>17020</v>
      </c>
      <c r="B17023" s="23">
        <v>3000</v>
      </c>
      <c r="C17023" s="23">
        <v>0.9</v>
      </c>
      <c r="D17023" s="23">
        <v>500</v>
      </c>
      <c r="E17023" s="23">
        <v>1</v>
      </c>
      <c r="F17023" s="23">
        <v>30</v>
      </c>
      <c r="G17023" s="23">
        <v>70</v>
      </c>
      <c r="H17023" s="25">
        <v>20.124309539999999</v>
      </c>
    </row>
    <row r="17024" spans="1:8">
      <c r="A17024" s="23">
        <v>17021</v>
      </c>
      <c r="B17024" s="23">
        <v>3000</v>
      </c>
      <c r="C17024" s="23">
        <v>0.9</v>
      </c>
      <c r="D17024" s="23">
        <v>500</v>
      </c>
      <c r="E17024" s="23">
        <v>1</v>
      </c>
      <c r="F17024" s="23">
        <v>30</v>
      </c>
      <c r="G17024" s="23">
        <v>100</v>
      </c>
      <c r="H17024" s="25">
        <v>19.181457519999999</v>
      </c>
    </row>
    <row r="17025" spans="1:8">
      <c r="A17025" s="23">
        <v>17022</v>
      </c>
      <c r="B17025" s="23">
        <v>3000</v>
      </c>
      <c r="C17025" s="23">
        <v>0.9</v>
      </c>
      <c r="D17025" s="23">
        <v>500</v>
      </c>
      <c r="E17025" s="23">
        <v>1</v>
      </c>
      <c r="F17025" s="23">
        <v>60</v>
      </c>
      <c r="G17025" s="23">
        <v>0</v>
      </c>
      <c r="H17025" s="25">
        <v>21.618412020000001</v>
      </c>
    </row>
    <row r="17026" spans="1:8">
      <c r="A17026" s="23">
        <v>17023</v>
      </c>
      <c r="B17026" s="23">
        <v>3000</v>
      </c>
      <c r="C17026" s="23">
        <v>0.9</v>
      </c>
      <c r="D17026" s="23">
        <v>500</v>
      </c>
      <c r="E17026" s="23">
        <v>1</v>
      </c>
      <c r="F17026" s="23">
        <v>60</v>
      </c>
      <c r="G17026" s="23">
        <v>5</v>
      </c>
      <c r="H17026" s="25">
        <v>19.918451309999998</v>
      </c>
    </row>
    <row r="17027" spans="1:8">
      <c r="A17027" s="23">
        <v>17024</v>
      </c>
      <c r="B17027" s="23">
        <v>3000</v>
      </c>
      <c r="C17027" s="23">
        <v>0.9</v>
      </c>
      <c r="D17027" s="23">
        <v>500</v>
      </c>
      <c r="E17027" s="23">
        <v>1</v>
      </c>
      <c r="F17027" s="23">
        <v>60</v>
      </c>
      <c r="G17027" s="23">
        <v>10</v>
      </c>
      <c r="H17027" s="25">
        <v>19.2289505</v>
      </c>
    </row>
    <row r="17028" spans="1:8">
      <c r="A17028" s="23">
        <v>17025</v>
      </c>
      <c r="B17028" s="23">
        <v>3000</v>
      </c>
      <c r="C17028" s="23">
        <v>0.9</v>
      </c>
      <c r="D17028" s="23">
        <v>500</v>
      </c>
      <c r="E17028" s="23">
        <v>1</v>
      </c>
      <c r="F17028" s="23">
        <v>60</v>
      </c>
      <c r="G17028" s="23">
        <v>40</v>
      </c>
      <c r="H17028" s="25">
        <v>17.61945725</v>
      </c>
    </row>
    <row r="17029" spans="1:8">
      <c r="A17029" s="23">
        <v>17026</v>
      </c>
      <c r="B17029" s="23">
        <v>3000</v>
      </c>
      <c r="C17029" s="23">
        <v>0.9</v>
      </c>
      <c r="D17029" s="23">
        <v>500</v>
      </c>
      <c r="E17029" s="23">
        <v>1</v>
      </c>
      <c r="F17029" s="23">
        <v>60</v>
      </c>
      <c r="G17029" s="23">
        <v>70</v>
      </c>
      <c r="H17029" s="25">
        <v>16.600708010000002</v>
      </c>
    </row>
    <row r="17030" spans="1:8">
      <c r="A17030" s="23">
        <v>17027</v>
      </c>
      <c r="B17030" s="23">
        <v>3000</v>
      </c>
      <c r="C17030" s="23">
        <v>0.9</v>
      </c>
      <c r="D17030" s="23">
        <v>500</v>
      </c>
      <c r="E17030" s="23">
        <v>1</v>
      </c>
      <c r="F17030" s="23">
        <v>60</v>
      </c>
      <c r="G17030" s="23">
        <v>100</v>
      </c>
      <c r="H17030" s="25">
        <v>15.728755</v>
      </c>
    </row>
    <row r="17031" spans="1:8">
      <c r="A17031" s="23">
        <v>17028</v>
      </c>
      <c r="B17031" s="23">
        <v>3000</v>
      </c>
      <c r="C17031" s="23">
        <v>0.9</v>
      </c>
      <c r="D17031" s="23">
        <v>500</v>
      </c>
      <c r="E17031" s="23">
        <v>5</v>
      </c>
      <c r="F17031" s="23">
        <v>0</v>
      </c>
      <c r="G17031" s="23">
        <v>0</v>
      </c>
      <c r="H17031" s="25">
        <v>38.881885529999998</v>
      </c>
    </row>
    <row r="17032" spans="1:8">
      <c r="A17032" s="23">
        <v>17029</v>
      </c>
      <c r="B17032" s="23">
        <v>3000</v>
      </c>
      <c r="C17032" s="23">
        <v>0.9</v>
      </c>
      <c r="D17032" s="23">
        <v>500</v>
      </c>
      <c r="E17032" s="23">
        <v>5</v>
      </c>
      <c r="F17032" s="23">
        <v>0</v>
      </c>
      <c r="G17032" s="23">
        <v>5</v>
      </c>
      <c r="H17032" s="25">
        <v>35.823944089999998</v>
      </c>
    </row>
    <row r="17033" spans="1:8">
      <c r="A17033" s="23">
        <v>17030</v>
      </c>
      <c r="B17033" s="23">
        <v>3000</v>
      </c>
      <c r="C17033" s="23">
        <v>0.9</v>
      </c>
      <c r="D17033" s="23">
        <v>500</v>
      </c>
      <c r="E17033" s="23">
        <v>5</v>
      </c>
      <c r="F17033" s="23">
        <v>0</v>
      </c>
      <c r="G17033" s="23">
        <v>10</v>
      </c>
      <c r="H17033" s="25">
        <v>34.203746799999998</v>
      </c>
    </row>
    <row r="17034" spans="1:8">
      <c r="A17034" s="23">
        <v>17031</v>
      </c>
      <c r="B17034" s="23">
        <v>3000</v>
      </c>
      <c r="C17034" s="23">
        <v>0.9</v>
      </c>
      <c r="D17034" s="23">
        <v>500</v>
      </c>
      <c r="E17034" s="23">
        <v>5</v>
      </c>
      <c r="F17034" s="23">
        <v>0</v>
      </c>
      <c r="G17034" s="23">
        <v>40</v>
      </c>
      <c r="H17034" s="25">
        <v>30.342016220000001</v>
      </c>
    </row>
    <row r="17035" spans="1:8">
      <c r="A17035" s="23">
        <v>17032</v>
      </c>
      <c r="B17035" s="23">
        <v>3000</v>
      </c>
      <c r="C17035" s="23">
        <v>0.9</v>
      </c>
      <c r="D17035" s="23">
        <v>500</v>
      </c>
      <c r="E17035" s="23">
        <v>5</v>
      </c>
      <c r="F17035" s="23">
        <v>0</v>
      </c>
      <c r="G17035" s="23">
        <v>70</v>
      </c>
      <c r="H17035" s="25">
        <v>27.945060730000002</v>
      </c>
    </row>
    <row r="17036" spans="1:8">
      <c r="A17036" s="23">
        <v>17033</v>
      </c>
      <c r="B17036" s="23">
        <v>3000</v>
      </c>
      <c r="C17036" s="23">
        <v>0.9</v>
      </c>
      <c r="D17036" s="23">
        <v>500</v>
      </c>
      <c r="E17036" s="23">
        <v>5</v>
      </c>
      <c r="F17036" s="23">
        <v>0</v>
      </c>
      <c r="G17036" s="23">
        <v>100</v>
      </c>
      <c r="H17036" s="25">
        <v>25.99012566</v>
      </c>
    </row>
    <row r="17037" spans="1:8">
      <c r="A17037" s="23">
        <v>17034</v>
      </c>
      <c r="B17037" s="23">
        <v>3000</v>
      </c>
      <c r="C17037" s="23">
        <v>0.9</v>
      </c>
      <c r="D17037" s="23">
        <v>500</v>
      </c>
      <c r="E17037" s="23">
        <v>5</v>
      </c>
      <c r="F17037" s="23">
        <v>30</v>
      </c>
      <c r="G17037" s="23">
        <v>0</v>
      </c>
      <c r="H17037" s="25">
        <v>36.55256653</v>
      </c>
    </row>
    <row r="17038" spans="1:8">
      <c r="A17038" s="23">
        <v>17035</v>
      </c>
      <c r="B17038" s="23">
        <v>3000</v>
      </c>
      <c r="C17038" s="23">
        <v>0.9</v>
      </c>
      <c r="D17038" s="23">
        <v>500</v>
      </c>
      <c r="E17038" s="23">
        <v>5</v>
      </c>
      <c r="F17038" s="23">
        <v>30</v>
      </c>
      <c r="G17038" s="23">
        <v>5</v>
      </c>
      <c r="H17038" s="25">
        <v>33.56419373</v>
      </c>
    </row>
    <row r="17039" spans="1:8">
      <c r="A17039" s="23">
        <v>17036</v>
      </c>
      <c r="B17039" s="23">
        <v>3000</v>
      </c>
      <c r="C17039" s="23">
        <v>0.9</v>
      </c>
      <c r="D17039" s="23">
        <v>500</v>
      </c>
      <c r="E17039" s="23">
        <v>5</v>
      </c>
      <c r="F17039" s="23">
        <v>30</v>
      </c>
      <c r="G17039" s="23">
        <v>10</v>
      </c>
      <c r="H17039" s="25">
        <v>32.067310329999998</v>
      </c>
    </row>
    <row r="17040" spans="1:8">
      <c r="A17040" s="23">
        <v>17037</v>
      </c>
      <c r="B17040" s="23">
        <v>3000</v>
      </c>
      <c r="C17040" s="23">
        <v>0.9</v>
      </c>
      <c r="D17040" s="23">
        <v>500</v>
      </c>
      <c r="E17040" s="23">
        <v>5</v>
      </c>
      <c r="F17040" s="23">
        <v>30</v>
      </c>
      <c r="G17040" s="23">
        <v>40</v>
      </c>
      <c r="H17040" s="25">
        <v>28.363128660000001</v>
      </c>
    </row>
    <row r="17041" spans="1:8">
      <c r="A17041" s="23">
        <v>17038</v>
      </c>
      <c r="B17041" s="23">
        <v>3000</v>
      </c>
      <c r="C17041" s="23">
        <v>0.9</v>
      </c>
      <c r="D17041" s="23">
        <v>500</v>
      </c>
      <c r="E17041" s="23">
        <v>5</v>
      </c>
      <c r="F17041" s="23">
        <v>30</v>
      </c>
      <c r="G17041" s="23">
        <v>70</v>
      </c>
      <c r="H17041" s="25">
        <v>26.12618256</v>
      </c>
    </row>
    <row r="17042" spans="1:8">
      <c r="A17042" s="23">
        <v>17039</v>
      </c>
      <c r="B17042" s="23">
        <v>3000</v>
      </c>
      <c r="C17042" s="23">
        <v>0.9</v>
      </c>
      <c r="D17042" s="23">
        <v>500</v>
      </c>
      <c r="E17042" s="23">
        <v>5</v>
      </c>
      <c r="F17042" s="23">
        <v>30</v>
      </c>
      <c r="G17042" s="23">
        <v>100</v>
      </c>
      <c r="H17042" s="25">
        <v>24.318027499999999</v>
      </c>
    </row>
    <row r="17043" spans="1:8">
      <c r="A17043" s="23">
        <v>17040</v>
      </c>
      <c r="B17043" s="23">
        <v>3000</v>
      </c>
      <c r="C17043" s="23">
        <v>0.9</v>
      </c>
      <c r="D17043" s="23">
        <v>500</v>
      </c>
      <c r="E17043" s="23">
        <v>5</v>
      </c>
      <c r="F17043" s="23">
        <v>60</v>
      </c>
      <c r="G17043" s="23">
        <v>0</v>
      </c>
      <c r="H17043" s="25">
        <v>28.812044140000001</v>
      </c>
    </row>
    <row r="17044" spans="1:8">
      <c r="A17044" s="23">
        <v>17041</v>
      </c>
      <c r="B17044" s="23">
        <v>3000</v>
      </c>
      <c r="C17044" s="23">
        <v>0.9</v>
      </c>
      <c r="D17044" s="23">
        <v>500</v>
      </c>
      <c r="E17044" s="23">
        <v>5</v>
      </c>
      <c r="F17044" s="23">
        <v>60</v>
      </c>
      <c r="G17044" s="23">
        <v>5</v>
      </c>
      <c r="H17044" s="25">
        <v>25.797340389999999</v>
      </c>
    </row>
    <row r="17045" spans="1:8">
      <c r="A17045" s="23">
        <v>17042</v>
      </c>
      <c r="B17045" s="23">
        <v>3000</v>
      </c>
      <c r="C17045" s="23">
        <v>0.9</v>
      </c>
      <c r="D17045" s="23">
        <v>500</v>
      </c>
      <c r="E17045" s="23">
        <v>5</v>
      </c>
      <c r="F17045" s="23">
        <v>60</v>
      </c>
      <c r="G17045" s="23">
        <v>10</v>
      </c>
      <c r="H17045" s="25">
        <v>24.610330579999999</v>
      </c>
    </row>
    <row r="17046" spans="1:8">
      <c r="A17046" s="23">
        <v>17043</v>
      </c>
      <c r="B17046" s="23">
        <v>3000</v>
      </c>
      <c r="C17046" s="23">
        <v>0.9</v>
      </c>
      <c r="D17046" s="23">
        <v>500</v>
      </c>
      <c r="E17046" s="23">
        <v>5</v>
      </c>
      <c r="F17046" s="23">
        <v>60</v>
      </c>
      <c r="G17046" s="23">
        <v>40</v>
      </c>
      <c r="H17046" s="25">
        <v>21.72089386</v>
      </c>
    </row>
    <row r="17047" spans="1:8">
      <c r="A17047" s="23">
        <v>17044</v>
      </c>
      <c r="B17047" s="23">
        <v>3000</v>
      </c>
      <c r="C17047" s="23">
        <v>0.9</v>
      </c>
      <c r="D17047" s="23">
        <v>500</v>
      </c>
      <c r="E17047" s="23">
        <v>5</v>
      </c>
      <c r="F17047" s="23">
        <v>60</v>
      </c>
      <c r="G17047" s="23">
        <v>70</v>
      </c>
      <c r="H17047" s="25">
        <v>19.980350489999999</v>
      </c>
    </row>
    <row r="17048" spans="1:8">
      <c r="A17048" s="23">
        <v>17045</v>
      </c>
      <c r="B17048" s="23">
        <v>3000</v>
      </c>
      <c r="C17048" s="23">
        <v>0.9</v>
      </c>
      <c r="D17048" s="23">
        <v>500</v>
      </c>
      <c r="E17048" s="23">
        <v>5</v>
      </c>
      <c r="F17048" s="23">
        <v>60</v>
      </c>
      <c r="G17048" s="23">
        <v>100</v>
      </c>
      <c r="H17048" s="25">
        <v>18.57730866</v>
      </c>
    </row>
    <row r="17049" spans="1:8">
      <c r="A17049" s="23">
        <v>17046</v>
      </c>
      <c r="B17049" s="23">
        <v>3000</v>
      </c>
      <c r="C17049" s="23">
        <v>0.9</v>
      </c>
      <c r="D17049" s="23">
        <v>500</v>
      </c>
      <c r="E17049" s="23">
        <v>10</v>
      </c>
      <c r="F17049" s="23">
        <v>0</v>
      </c>
      <c r="G17049" s="23">
        <v>0</v>
      </c>
      <c r="H17049" s="25">
        <v>40.324993130000003</v>
      </c>
    </row>
    <row r="17050" spans="1:8">
      <c r="A17050" s="23">
        <v>17047</v>
      </c>
      <c r="B17050" s="23">
        <v>3000</v>
      </c>
      <c r="C17050" s="23">
        <v>0.9</v>
      </c>
      <c r="D17050" s="23">
        <v>500</v>
      </c>
      <c r="E17050" s="23">
        <v>10</v>
      </c>
      <c r="F17050" s="23">
        <v>0</v>
      </c>
      <c r="G17050" s="23">
        <v>5</v>
      </c>
      <c r="H17050" s="25">
        <v>37.051303859999997</v>
      </c>
    </row>
    <row r="17051" spans="1:8">
      <c r="A17051" s="23">
        <v>17048</v>
      </c>
      <c r="B17051" s="23">
        <v>3000</v>
      </c>
      <c r="C17051" s="23">
        <v>0.9</v>
      </c>
      <c r="D17051" s="23">
        <v>500</v>
      </c>
      <c r="E17051" s="23">
        <v>10</v>
      </c>
      <c r="F17051" s="23">
        <v>0</v>
      </c>
      <c r="G17051" s="23">
        <v>10</v>
      </c>
      <c r="H17051" s="25">
        <v>35.307373050000002</v>
      </c>
    </row>
    <row r="17052" spans="1:8">
      <c r="A17052" s="23">
        <v>17049</v>
      </c>
      <c r="B17052" s="23">
        <v>3000</v>
      </c>
      <c r="C17052" s="23">
        <v>0.9</v>
      </c>
      <c r="D17052" s="23">
        <v>500</v>
      </c>
      <c r="E17052" s="23">
        <v>10</v>
      </c>
      <c r="F17052" s="23">
        <v>0</v>
      </c>
      <c r="G17052" s="23">
        <v>40</v>
      </c>
      <c r="H17052" s="25">
        <v>31.20056915</v>
      </c>
    </row>
    <row r="17053" spans="1:8">
      <c r="A17053" s="23">
        <v>17050</v>
      </c>
      <c r="B17053" s="23">
        <v>3000</v>
      </c>
      <c r="C17053" s="23">
        <v>0.9</v>
      </c>
      <c r="D17053" s="23">
        <v>500</v>
      </c>
      <c r="E17053" s="23">
        <v>10</v>
      </c>
      <c r="F17053" s="23">
        <v>0</v>
      </c>
      <c r="G17053" s="23">
        <v>70</v>
      </c>
      <c r="H17053" s="25">
        <v>28.64404678</v>
      </c>
    </row>
    <row r="17054" spans="1:8">
      <c r="A17054" s="23">
        <v>17051</v>
      </c>
      <c r="B17054" s="23">
        <v>3000</v>
      </c>
      <c r="C17054" s="23">
        <v>0.9</v>
      </c>
      <c r="D17054" s="23">
        <v>500</v>
      </c>
      <c r="E17054" s="23">
        <v>10</v>
      </c>
      <c r="F17054" s="23">
        <v>0</v>
      </c>
      <c r="G17054" s="23">
        <v>100</v>
      </c>
      <c r="H17054" s="25">
        <v>26.569076540000001</v>
      </c>
    </row>
    <row r="17055" spans="1:8">
      <c r="A17055" s="23">
        <v>17052</v>
      </c>
      <c r="B17055" s="23">
        <v>3000</v>
      </c>
      <c r="C17055" s="23">
        <v>0.9</v>
      </c>
      <c r="D17055" s="23">
        <v>500</v>
      </c>
      <c r="E17055" s="23">
        <v>10</v>
      </c>
      <c r="F17055" s="23">
        <v>30</v>
      </c>
      <c r="G17055" s="23">
        <v>0</v>
      </c>
      <c r="H17055" s="25">
        <v>37.810390470000002</v>
      </c>
    </row>
    <row r="17056" spans="1:8">
      <c r="A17056" s="23">
        <v>17053</v>
      </c>
      <c r="B17056" s="23">
        <v>3000</v>
      </c>
      <c r="C17056" s="23">
        <v>0.9</v>
      </c>
      <c r="D17056" s="23">
        <v>500</v>
      </c>
      <c r="E17056" s="23">
        <v>10</v>
      </c>
      <c r="F17056" s="23">
        <v>30</v>
      </c>
      <c r="G17056" s="23">
        <v>5</v>
      </c>
      <c r="H17056" s="25">
        <v>34.600589749999997</v>
      </c>
    </row>
    <row r="17057" spans="1:8">
      <c r="A17057" s="23">
        <v>17054</v>
      </c>
      <c r="B17057" s="23">
        <v>3000</v>
      </c>
      <c r="C17057" s="23">
        <v>0.9</v>
      </c>
      <c r="D17057" s="23">
        <v>500</v>
      </c>
      <c r="E17057" s="23">
        <v>10</v>
      </c>
      <c r="F17057" s="23">
        <v>30</v>
      </c>
      <c r="G17057" s="23">
        <v>10</v>
      </c>
      <c r="H17057" s="25">
        <v>33.000041959999997</v>
      </c>
    </row>
    <row r="17058" spans="1:8">
      <c r="A17058" s="23">
        <v>17055</v>
      </c>
      <c r="B17058" s="23">
        <v>3000</v>
      </c>
      <c r="C17058" s="23">
        <v>0.9</v>
      </c>
      <c r="D17058" s="23">
        <v>500</v>
      </c>
      <c r="E17058" s="23">
        <v>10</v>
      </c>
      <c r="F17058" s="23">
        <v>30</v>
      </c>
      <c r="G17058" s="23">
        <v>40</v>
      </c>
      <c r="H17058" s="25">
        <v>29.093856809999998</v>
      </c>
    </row>
    <row r="17059" spans="1:8">
      <c r="A17059" s="23">
        <v>17056</v>
      </c>
      <c r="B17059" s="23">
        <v>3000</v>
      </c>
      <c r="C17059" s="23">
        <v>0.9</v>
      </c>
      <c r="D17059" s="23">
        <v>500</v>
      </c>
      <c r="E17059" s="23">
        <v>10</v>
      </c>
      <c r="F17059" s="23">
        <v>30</v>
      </c>
      <c r="G17059" s="23">
        <v>70</v>
      </c>
      <c r="H17059" s="25">
        <v>26.718448639999998</v>
      </c>
    </row>
    <row r="17060" spans="1:8">
      <c r="A17060" s="23">
        <v>17057</v>
      </c>
      <c r="B17060" s="23">
        <v>3000</v>
      </c>
      <c r="C17060" s="23">
        <v>0.9</v>
      </c>
      <c r="D17060" s="23">
        <v>500</v>
      </c>
      <c r="E17060" s="23">
        <v>10</v>
      </c>
      <c r="F17060" s="23">
        <v>30</v>
      </c>
      <c r="G17060" s="23">
        <v>100</v>
      </c>
      <c r="H17060" s="25">
        <v>24.80666733</v>
      </c>
    </row>
    <row r="17061" spans="1:8">
      <c r="A17061" s="23">
        <v>17058</v>
      </c>
      <c r="B17061" s="23">
        <v>3000</v>
      </c>
      <c r="C17061" s="23">
        <v>0.9</v>
      </c>
      <c r="D17061" s="23">
        <v>500</v>
      </c>
      <c r="E17061" s="23">
        <v>10</v>
      </c>
      <c r="F17061" s="23">
        <v>60</v>
      </c>
      <c r="G17061" s="23">
        <v>0</v>
      </c>
      <c r="H17061" s="25">
        <v>29.537189479999999</v>
      </c>
    </row>
    <row r="17062" spans="1:8">
      <c r="A17062" s="23">
        <v>17059</v>
      </c>
      <c r="B17062" s="23">
        <v>3000</v>
      </c>
      <c r="C17062" s="23">
        <v>0.9</v>
      </c>
      <c r="D17062" s="23">
        <v>500</v>
      </c>
      <c r="E17062" s="23">
        <v>10</v>
      </c>
      <c r="F17062" s="23">
        <v>60</v>
      </c>
      <c r="G17062" s="23">
        <v>5</v>
      </c>
      <c r="H17062" s="25">
        <v>26.373321529999998</v>
      </c>
    </row>
    <row r="17063" spans="1:8">
      <c r="A17063" s="23">
        <v>17060</v>
      </c>
      <c r="B17063" s="23">
        <v>3000</v>
      </c>
      <c r="C17063" s="23">
        <v>0.9</v>
      </c>
      <c r="D17063" s="23">
        <v>500</v>
      </c>
      <c r="E17063" s="23">
        <v>10</v>
      </c>
      <c r="F17063" s="23">
        <v>60</v>
      </c>
      <c r="G17063" s="23">
        <v>10</v>
      </c>
      <c r="H17063" s="25">
        <v>25.129514690000001</v>
      </c>
    </row>
    <row r="17064" spans="1:8">
      <c r="A17064" s="23">
        <v>17061</v>
      </c>
      <c r="B17064" s="23">
        <v>3000</v>
      </c>
      <c r="C17064" s="23">
        <v>0.9</v>
      </c>
      <c r="D17064" s="23">
        <v>500</v>
      </c>
      <c r="E17064" s="23">
        <v>10</v>
      </c>
      <c r="F17064" s="23">
        <v>60</v>
      </c>
      <c r="G17064" s="23">
        <v>40</v>
      </c>
      <c r="H17064" s="25">
        <v>22.136325840000001</v>
      </c>
    </row>
    <row r="17065" spans="1:8">
      <c r="A17065" s="23">
        <v>17062</v>
      </c>
      <c r="B17065" s="23">
        <v>3000</v>
      </c>
      <c r="C17065" s="23">
        <v>0.9</v>
      </c>
      <c r="D17065" s="23">
        <v>500</v>
      </c>
      <c r="E17065" s="23">
        <v>10</v>
      </c>
      <c r="F17065" s="23">
        <v>60</v>
      </c>
      <c r="G17065" s="23">
        <v>70</v>
      </c>
      <c r="H17065" s="25">
        <v>20.318605420000001</v>
      </c>
    </row>
    <row r="17066" spans="1:8">
      <c r="A17066" s="23">
        <v>17063</v>
      </c>
      <c r="B17066" s="23">
        <v>3000</v>
      </c>
      <c r="C17066" s="23">
        <v>0.9</v>
      </c>
      <c r="D17066" s="23">
        <v>500</v>
      </c>
      <c r="E17066" s="23">
        <v>10</v>
      </c>
      <c r="F17066" s="23">
        <v>60</v>
      </c>
      <c r="G17066" s="23">
        <v>100</v>
      </c>
      <c r="H17066" s="25">
        <v>18.856994629999999</v>
      </c>
    </row>
    <row r="17067" spans="1:8">
      <c r="A17067" s="23">
        <v>17064</v>
      </c>
      <c r="B17067" s="23">
        <v>3000</v>
      </c>
      <c r="C17067" s="23">
        <v>0.9</v>
      </c>
      <c r="D17067" s="23">
        <v>500</v>
      </c>
      <c r="E17067" s="23">
        <v>20</v>
      </c>
      <c r="F17067" s="23">
        <v>0</v>
      </c>
      <c r="G17067" s="23">
        <v>0</v>
      </c>
      <c r="H17067" s="25">
        <v>40.947753910000003</v>
      </c>
    </row>
    <row r="17068" spans="1:8">
      <c r="A17068" s="23">
        <v>17065</v>
      </c>
      <c r="B17068" s="23">
        <v>3000</v>
      </c>
      <c r="C17068" s="23">
        <v>0.9</v>
      </c>
      <c r="D17068" s="23">
        <v>500</v>
      </c>
      <c r="E17068" s="23">
        <v>20</v>
      </c>
      <c r="F17068" s="23">
        <v>0</v>
      </c>
      <c r="G17068" s="23">
        <v>5</v>
      </c>
      <c r="H17068" s="25">
        <v>37.591468810000002</v>
      </c>
    </row>
    <row r="17069" spans="1:8">
      <c r="A17069" s="23">
        <v>17066</v>
      </c>
      <c r="B17069" s="23">
        <v>3000</v>
      </c>
      <c r="C17069" s="23">
        <v>0.9</v>
      </c>
      <c r="D17069" s="23">
        <v>500</v>
      </c>
      <c r="E17069" s="23">
        <v>20</v>
      </c>
      <c r="F17069" s="23">
        <v>0</v>
      </c>
      <c r="G17069" s="23">
        <v>10</v>
      </c>
      <c r="H17069" s="25">
        <v>35.795127870000002</v>
      </c>
    </row>
    <row r="17070" spans="1:8">
      <c r="A17070" s="23">
        <v>17067</v>
      </c>
      <c r="B17070" s="23">
        <v>3000</v>
      </c>
      <c r="C17070" s="23">
        <v>0.9</v>
      </c>
      <c r="D17070" s="23">
        <v>500</v>
      </c>
      <c r="E17070" s="23">
        <v>20</v>
      </c>
      <c r="F17070" s="23">
        <v>0</v>
      </c>
      <c r="G17070" s="23">
        <v>40</v>
      </c>
      <c r="H17070" s="25">
        <v>31.583126069999999</v>
      </c>
    </row>
    <row r="17071" spans="1:8">
      <c r="A17071" s="23">
        <v>17068</v>
      </c>
      <c r="B17071" s="23">
        <v>3000</v>
      </c>
      <c r="C17071" s="23">
        <v>0.9</v>
      </c>
      <c r="D17071" s="23">
        <v>500</v>
      </c>
      <c r="E17071" s="23">
        <v>20</v>
      </c>
      <c r="F17071" s="23">
        <v>0</v>
      </c>
      <c r="G17071" s="23">
        <v>70</v>
      </c>
      <c r="H17071" s="25">
        <v>28.95693588</v>
      </c>
    </row>
    <row r="17072" spans="1:8">
      <c r="A17072" s="23">
        <v>17069</v>
      </c>
      <c r="B17072" s="23">
        <v>3000</v>
      </c>
      <c r="C17072" s="23">
        <v>0.9</v>
      </c>
      <c r="D17072" s="23">
        <v>500</v>
      </c>
      <c r="E17072" s="23">
        <v>20</v>
      </c>
      <c r="F17072" s="23">
        <v>0</v>
      </c>
      <c r="G17072" s="23">
        <v>100</v>
      </c>
      <c r="H17072" s="25">
        <v>26.82957459</v>
      </c>
    </row>
    <row r="17073" spans="1:8">
      <c r="A17073" s="23">
        <v>17070</v>
      </c>
      <c r="B17073" s="23">
        <v>3000</v>
      </c>
      <c r="C17073" s="23">
        <v>0.9</v>
      </c>
      <c r="D17073" s="23">
        <v>500</v>
      </c>
      <c r="E17073" s="23">
        <v>20</v>
      </c>
      <c r="F17073" s="23">
        <v>30</v>
      </c>
      <c r="G17073" s="23">
        <v>0</v>
      </c>
      <c r="H17073" s="25">
        <v>38.362380979999998</v>
      </c>
    </row>
    <row r="17074" spans="1:8">
      <c r="A17074" s="23">
        <v>17071</v>
      </c>
      <c r="B17074" s="23">
        <v>3000</v>
      </c>
      <c r="C17074" s="23">
        <v>0.9</v>
      </c>
      <c r="D17074" s="23">
        <v>500</v>
      </c>
      <c r="E17074" s="23">
        <v>20</v>
      </c>
      <c r="F17074" s="23">
        <v>30</v>
      </c>
      <c r="G17074" s="23">
        <v>5</v>
      </c>
      <c r="H17074" s="25">
        <v>35.059043879999997</v>
      </c>
    </row>
    <row r="17075" spans="1:8">
      <c r="A17075" s="23">
        <v>17072</v>
      </c>
      <c r="B17075" s="23">
        <v>3000</v>
      </c>
      <c r="C17075" s="23">
        <v>0.9</v>
      </c>
      <c r="D17075" s="23">
        <v>500</v>
      </c>
      <c r="E17075" s="23">
        <v>20</v>
      </c>
      <c r="F17075" s="23">
        <v>30</v>
      </c>
      <c r="G17075" s="23">
        <v>10</v>
      </c>
      <c r="H17075" s="25">
        <v>33.414749149999999</v>
      </c>
    </row>
    <row r="17076" spans="1:8">
      <c r="A17076" s="23">
        <v>17073</v>
      </c>
      <c r="B17076" s="23">
        <v>3000</v>
      </c>
      <c r="C17076" s="23">
        <v>0.9</v>
      </c>
      <c r="D17076" s="23">
        <v>500</v>
      </c>
      <c r="E17076" s="23">
        <v>20</v>
      </c>
      <c r="F17076" s="23">
        <v>30</v>
      </c>
      <c r="G17076" s="23">
        <v>40</v>
      </c>
      <c r="H17076" s="25">
        <v>29.42074204</v>
      </c>
    </row>
    <row r="17077" spans="1:8">
      <c r="A17077" s="23">
        <v>17074</v>
      </c>
      <c r="B17077" s="23">
        <v>3000</v>
      </c>
      <c r="C17077" s="23">
        <v>0.9</v>
      </c>
      <c r="D17077" s="23">
        <v>500</v>
      </c>
      <c r="E17077" s="23">
        <v>20</v>
      </c>
      <c r="F17077" s="23">
        <v>30</v>
      </c>
      <c r="G17077" s="23">
        <v>70</v>
      </c>
      <c r="H17077" s="25">
        <v>26.984916689999999</v>
      </c>
    </row>
    <row r="17078" spans="1:8">
      <c r="A17078" s="23">
        <v>17075</v>
      </c>
      <c r="B17078" s="23">
        <v>3000</v>
      </c>
      <c r="C17078" s="23">
        <v>0.9</v>
      </c>
      <c r="D17078" s="23">
        <v>500</v>
      </c>
      <c r="E17078" s="23">
        <v>20</v>
      </c>
      <c r="F17078" s="23">
        <v>30</v>
      </c>
      <c r="G17078" s="23">
        <v>100</v>
      </c>
      <c r="H17078" s="25">
        <v>25.027870180000001</v>
      </c>
    </row>
    <row r="17079" spans="1:8">
      <c r="A17079" s="23">
        <v>17076</v>
      </c>
      <c r="B17079" s="23">
        <v>3000</v>
      </c>
      <c r="C17079" s="23">
        <v>0.9</v>
      </c>
      <c r="D17079" s="23">
        <v>500</v>
      </c>
      <c r="E17079" s="23">
        <v>20</v>
      </c>
      <c r="F17079" s="23">
        <v>60</v>
      </c>
      <c r="G17079" s="23">
        <v>0</v>
      </c>
      <c r="H17079" s="25">
        <v>29.860641480000002</v>
      </c>
    </row>
    <row r="17080" spans="1:8">
      <c r="A17080" s="23">
        <v>17077</v>
      </c>
      <c r="B17080" s="23">
        <v>3000</v>
      </c>
      <c r="C17080" s="23">
        <v>0.9</v>
      </c>
      <c r="D17080" s="23">
        <v>500</v>
      </c>
      <c r="E17080" s="23">
        <v>20</v>
      </c>
      <c r="F17080" s="23">
        <v>60</v>
      </c>
      <c r="G17080" s="23">
        <v>5</v>
      </c>
      <c r="H17080" s="25">
        <v>26.632770539999999</v>
      </c>
    </row>
    <row r="17081" spans="1:8">
      <c r="A17081" s="23">
        <v>17078</v>
      </c>
      <c r="B17081" s="23">
        <v>3000</v>
      </c>
      <c r="C17081" s="23">
        <v>0.9</v>
      </c>
      <c r="D17081" s="23">
        <v>500</v>
      </c>
      <c r="E17081" s="23">
        <v>20</v>
      </c>
      <c r="F17081" s="23">
        <v>60</v>
      </c>
      <c r="G17081" s="23">
        <v>10</v>
      </c>
      <c r="H17081" s="25">
        <v>25.36450958</v>
      </c>
    </row>
    <row r="17082" spans="1:8">
      <c r="A17082" s="23">
        <v>17079</v>
      </c>
      <c r="B17082" s="23">
        <v>3000</v>
      </c>
      <c r="C17082" s="23">
        <v>0.9</v>
      </c>
      <c r="D17082" s="23">
        <v>500</v>
      </c>
      <c r="E17082" s="23">
        <v>20</v>
      </c>
      <c r="F17082" s="23">
        <v>60</v>
      </c>
      <c r="G17082" s="23">
        <v>40</v>
      </c>
      <c r="H17082" s="25">
        <v>22.325634000000001</v>
      </c>
    </row>
    <row r="17083" spans="1:8">
      <c r="A17083" s="23">
        <v>17080</v>
      </c>
      <c r="B17083" s="23">
        <v>3000</v>
      </c>
      <c r="C17083" s="23">
        <v>0.9</v>
      </c>
      <c r="D17083" s="23">
        <v>500</v>
      </c>
      <c r="E17083" s="23">
        <v>20</v>
      </c>
      <c r="F17083" s="23">
        <v>60</v>
      </c>
      <c r="G17083" s="23">
        <v>70</v>
      </c>
      <c r="H17083" s="25">
        <v>20.473373410000001</v>
      </c>
    </row>
    <row r="17084" spans="1:8">
      <c r="A17084" s="23">
        <v>17081</v>
      </c>
      <c r="B17084" s="23">
        <v>3000</v>
      </c>
      <c r="C17084" s="23">
        <v>0.9</v>
      </c>
      <c r="D17084" s="23">
        <v>500</v>
      </c>
      <c r="E17084" s="23">
        <v>20</v>
      </c>
      <c r="F17084" s="23">
        <v>60</v>
      </c>
      <c r="G17084" s="23">
        <v>100</v>
      </c>
      <c r="H17084" s="25">
        <v>18.985513690000001</v>
      </c>
    </row>
    <row r="17085" spans="1:8">
      <c r="A17085" s="23">
        <v>17082</v>
      </c>
      <c r="B17085" s="23">
        <v>3000</v>
      </c>
      <c r="C17085" s="23">
        <v>0.9</v>
      </c>
      <c r="D17085" s="23">
        <v>500</v>
      </c>
      <c r="E17085" s="23">
        <v>50</v>
      </c>
      <c r="F17085" s="23">
        <v>0</v>
      </c>
      <c r="G17085" s="23">
        <v>0</v>
      </c>
      <c r="H17085" s="25">
        <v>41.287799839999998</v>
      </c>
    </row>
    <row r="17086" spans="1:8">
      <c r="A17086" s="23">
        <v>17083</v>
      </c>
      <c r="B17086" s="23">
        <v>3000</v>
      </c>
      <c r="C17086" s="23">
        <v>0.9</v>
      </c>
      <c r="D17086" s="23">
        <v>500</v>
      </c>
      <c r="E17086" s="23">
        <v>50</v>
      </c>
      <c r="F17086" s="23">
        <v>0</v>
      </c>
      <c r="G17086" s="23">
        <v>5</v>
      </c>
      <c r="H17086" s="25">
        <v>37.888137819999997</v>
      </c>
    </row>
    <row r="17087" spans="1:8">
      <c r="A17087" s="23">
        <v>17084</v>
      </c>
      <c r="B17087" s="23">
        <v>3000</v>
      </c>
      <c r="C17087" s="23">
        <v>0.9</v>
      </c>
      <c r="D17087" s="23">
        <v>500</v>
      </c>
      <c r="E17087" s="23">
        <v>50</v>
      </c>
      <c r="F17087" s="23">
        <v>0</v>
      </c>
      <c r="G17087" s="23">
        <v>10</v>
      </c>
      <c r="H17087" s="25">
        <v>36.063903809999999</v>
      </c>
    </row>
    <row r="17088" spans="1:8">
      <c r="A17088" s="23">
        <v>17085</v>
      </c>
      <c r="B17088" s="23">
        <v>3000</v>
      </c>
      <c r="C17088" s="23">
        <v>0.9</v>
      </c>
      <c r="D17088" s="23">
        <v>500</v>
      </c>
      <c r="E17088" s="23">
        <v>50</v>
      </c>
      <c r="F17088" s="23">
        <v>0</v>
      </c>
      <c r="G17088" s="23">
        <v>40</v>
      </c>
      <c r="H17088" s="25">
        <v>31.790519710000002</v>
      </c>
    </row>
    <row r="17089" spans="1:8">
      <c r="A17089" s="23">
        <v>17086</v>
      </c>
      <c r="B17089" s="23">
        <v>3000</v>
      </c>
      <c r="C17089" s="23">
        <v>0.9</v>
      </c>
      <c r="D17089" s="23">
        <v>500</v>
      </c>
      <c r="E17089" s="23">
        <v>50</v>
      </c>
      <c r="F17089" s="23">
        <v>0</v>
      </c>
      <c r="G17089" s="23">
        <v>70</v>
      </c>
      <c r="H17089" s="25">
        <v>29.131610869999999</v>
      </c>
    </row>
    <row r="17090" spans="1:8">
      <c r="A17090" s="23">
        <v>17087</v>
      </c>
      <c r="B17090" s="23">
        <v>3000</v>
      </c>
      <c r="C17090" s="23">
        <v>0.9</v>
      </c>
      <c r="D17090" s="23">
        <v>500</v>
      </c>
      <c r="E17090" s="23">
        <v>50</v>
      </c>
      <c r="F17090" s="23">
        <v>0</v>
      </c>
      <c r="G17090" s="23">
        <v>100</v>
      </c>
      <c r="H17090" s="25">
        <v>26.97561073</v>
      </c>
    </row>
    <row r="17091" spans="1:8">
      <c r="A17091" s="23">
        <v>17088</v>
      </c>
      <c r="B17091" s="23">
        <v>3000</v>
      </c>
      <c r="C17091" s="23">
        <v>0.9</v>
      </c>
      <c r="D17091" s="23">
        <v>500</v>
      </c>
      <c r="E17091" s="23">
        <v>50</v>
      </c>
      <c r="F17091" s="23">
        <v>30</v>
      </c>
      <c r="G17091" s="23">
        <v>0</v>
      </c>
      <c r="H17091" s="25">
        <v>38.664993289999998</v>
      </c>
    </row>
    <row r="17092" spans="1:8">
      <c r="A17092" s="23">
        <v>17089</v>
      </c>
      <c r="B17092" s="23">
        <v>3000</v>
      </c>
      <c r="C17092" s="23">
        <v>0.9</v>
      </c>
      <c r="D17092" s="23">
        <v>500</v>
      </c>
      <c r="E17092" s="23">
        <v>50</v>
      </c>
      <c r="F17092" s="23">
        <v>30</v>
      </c>
      <c r="G17092" s="23">
        <v>5</v>
      </c>
      <c r="H17092" s="25">
        <v>35.311939240000001</v>
      </c>
    </row>
    <row r="17093" spans="1:8">
      <c r="A17093" s="23">
        <v>17090</v>
      </c>
      <c r="B17093" s="23">
        <v>3000</v>
      </c>
      <c r="C17093" s="23">
        <v>0.9</v>
      </c>
      <c r="D17093" s="23">
        <v>500</v>
      </c>
      <c r="E17093" s="23">
        <v>50</v>
      </c>
      <c r="F17093" s="23">
        <v>30</v>
      </c>
      <c r="G17093" s="23">
        <v>10</v>
      </c>
      <c r="H17093" s="25">
        <v>33.644382479999997</v>
      </c>
    </row>
    <row r="17094" spans="1:8">
      <c r="A17094" s="23">
        <v>17091</v>
      </c>
      <c r="B17094" s="23">
        <v>3000</v>
      </c>
      <c r="C17094" s="23">
        <v>0.9</v>
      </c>
      <c r="D17094" s="23">
        <v>500</v>
      </c>
      <c r="E17094" s="23">
        <v>50</v>
      </c>
      <c r="F17094" s="23">
        <v>30</v>
      </c>
      <c r="G17094" s="23">
        <v>40</v>
      </c>
      <c r="H17094" s="25">
        <v>29.60311699</v>
      </c>
    </row>
    <row r="17095" spans="1:8">
      <c r="A17095" s="23">
        <v>17092</v>
      </c>
      <c r="B17095" s="23">
        <v>3000</v>
      </c>
      <c r="C17095" s="23">
        <v>0.9</v>
      </c>
      <c r="D17095" s="23">
        <v>500</v>
      </c>
      <c r="E17095" s="23">
        <v>50</v>
      </c>
      <c r="F17095" s="23">
        <v>30</v>
      </c>
      <c r="G17095" s="23">
        <v>70</v>
      </c>
      <c r="H17095" s="25">
        <v>27.134273530000002</v>
      </c>
    </row>
    <row r="17096" spans="1:8">
      <c r="A17096" s="23">
        <v>17093</v>
      </c>
      <c r="B17096" s="23">
        <v>3000</v>
      </c>
      <c r="C17096" s="23">
        <v>0.9</v>
      </c>
      <c r="D17096" s="23">
        <v>500</v>
      </c>
      <c r="E17096" s="23">
        <v>50</v>
      </c>
      <c r="F17096" s="23">
        <v>30</v>
      </c>
      <c r="G17096" s="23">
        <v>100</v>
      </c>
      <c r="H17096" s="25">
        <v>25.152441029999999</v>
      </c>
    </row>
    <row r="17097" spans="1:8">
      <c r="A17097" s="23">
        <v>17094</v>
      </c>
      <c r="B17097" s="23">
        <v>3000</v>
      </c>
      <c r="C17097" s="23">
        <v>0.9</v>
      </c>
      <c r="D17097" s="23">
        <v>500</v>
      </c>
      <c r="E17097" s="23">
        <v>50</v>
      </c>
      <c r="F17097" s="23">
        <v>60</v>
      </c>
      <c r="G17097" s="23">
        <v>0</v>
      </c>
      <c r="H17097" s="25">
        <v>30.040809629999998</v>
      </c>
    </row>
    <row r="17098" spans="1:8">
      <c r="A17098" s="23">
        <v>17095</v>
      </c>
      <c r="B17098" s="23">
        <v>3000</v>
      </c>
      <c r="C17098" s="23">
        <v>0.9</v>
      </c>
      <c r="D17098" s="23">
        <v>500</v>
      </c>
      <c r="E17098" s="23">
        <v>50</v>
      </c>
      <c r="F17098" s="23">
        <v>60</v>
      </c>
      <c r="G17098" s="23">
        <v>5</v>
      </c>
      <c r="H17098" s="25">
        <v>26.778320310000002</v>
      </c>
    </row>
    <row r="17099" spans="1:8">
      <c r="A17099" s="23">
        <v>17096</v>
      </c>
      <c r="B17099" s="23">
        <v>3000</v>
      </c>
      <c r="C17099" s="23">
        <v>0.9</v>
      </c>
      <c r="D17099" s="23">
        <v>500</v>
      </c>
      <c r="E17099" s="23">
        <v>50</v>
      </c>
      <c r="F17099" s="23">
        <v>60</v>
      </c>
      <c r="G17099" s="23">
        <v>10</v>
      </c>
      <c r="H17099" s="25">
        <v>25.496789929999998</v>
      </c>
    </row>
    <row r="17100" spans="1:8">
      <c r="A17100" s="23">
        <v>17097</v>
      </c>
      <c r="B17100" s="23">
        <v>3000</v>
      </c>
      <c r="C17100" s="23">
        <v>0.9</v>
      </c>
      <c r="D17100" s="23">
        <v>500</v>
      </c>
      <c r="E17100" s="23">
        <v>50</v>
      </c>
      <c r="F17100" s="23">
        <v>60</v>
      </c>
      <c r="G17100" s="23">
        <v>40</v>
      </c>
      <c r="H17100" s="25">
        <v>22.432907100000001</v>
      </c>
    </row>
    <row r="17101" spans="1:8">
      <c r="A17101" s="23">
        <v>17098</v>
      </c>
      <c r="B17101" s="23">
        <v>3000</v>
      </c>
      <c r="C17101" s="23">
        <v>0.9</v>
      </c>
      <c r="D17101" s="23">
        <v>500</v>
      </c>
      <c r="E17101" s="23">
        <v>50</v>
      </c>
      <c r="F17101" s="23">
        <v>60</v>
      </c>
      <c r="G17101" s="23">
        <v>70</v>
      </c>
      <c r="H17101" s="25">
        <v>20.561338429999999</v>
      </c>
    </row>
    <row r="17102" spans="1:8">
      <c r="A17102" s="23">
        <v>17099</v>
      </c>
      <c r="B17102" s="23">
        <v>3000</v>
      </c>
      <c r="C17102" s="23">
        <v>0.9</v>
      </c>
      <c r="D17102" s="23">
        <v>500</v>
      </c>
      <c r="E17102" s="23">
        <v>50</v>
      </c>
      <c r="F17102" s="23">
        <v>60</v>
      </c>
      <c r="G17102" s="23">
        <v>100</v>
      </c>
      <c r="H17102" s="25">
        <v>19.058776859999998</v>
      </c>
    </row>
    <row r="17103" spans="1:8">
      <c r="A17103" s="23">
        <v>17100</v>
      </c>
      <c r="B17103" s="23">
        <v>3000</v>
      </c>
      <c r="C17103" s="23">
        <v>0.9</v>
      </c>
      <c r="D17103" s="23">
        <v>1000</v>
      </c>
      <c r="E17103" s="23">
        <v>1</v>
      </c>
      <c r="F17103" s="23">
        <v>0</v>
      </c>
      <c r="G17103" s="23">
        <v>0</v>
      </c>
      <c r="H17103" s="25">
        <v>31.948551179999999</v>
      </c>
    </row>
    <row r="17104" spans="1:8">
      <c r="A17104" s="23">
        <v>17101</v>
      </c>
      <c r="B17104" s="23">
        <v>3000</v>
      </c>
      <c r="C17104" s="23">
        <v>0.9</v>
      </c>
      <c r="D17104" s="23">
        <v>1000</v>
      </c>
      <c r="E17104" s="23">
        <v>1</v>
      </c>
      <c r="F17104" s="23">
        <v>0</v>
      </c>
      <c r="G17104" s="23">
        <v>5</v>
      </c>
      <c r="H17104" s="25">
        <v>30.006467820000001</v>
      </c>
    </row>
    <row r="17105" spans="1:8">
      <c r="A17105" s="23">
        <v>17102</v>
      </c>
      <c r="B17105" s="23">
        <v>3000</v>
      </c>
      <c r="C17105" s="23">
        <v>0.9</v>
      </c>
      <c r="D17105" s="23">
        <v>1000</v>
      </c>
      <c r="E17105" s="23">
        <v>1</v>
      </c>
      <c r="F17105" s="23">
        <v>0</v>
      </c>
      <c r="G17105" s="23">
        <v>10</v>
      </c>
      <c r="H17105" s="25">
        <v>28.927558900000001</v>
      </c>
    </row>
    <row r="17106" spans="1:8">
      <c r="A17106" s="23">
        <v>17103</v>
      </c>
      <c r="B17106" s="23">
        <v>3000</v>
      </c>
      <c r="C17106" s="23">
        <v>0.9</v>
      </c>
      <c r="D17106" s="23">
        <v>1000</v>
      </c>
      <c r="E17106" s="23">
        <v>1</v>
      </c>
      <c r="F17106" s="23">
        <v>0</v>
      </c>
      <c r="G17106" s="23">
        <v>40</v>
      </c>
      <c r="H17106" s="25">
        <v>26.335052489999999</v>
      </c>
    </row>
    <row r="17107" spans="1:8">
      <c r="A17107" s="23">
        <v>17104</v>
      </c>
      <c r="B17107" s="23">
        <v>3000</v>
      </c>
      <c r="C17107" s="23">
        <v>0.9</v>
      </c>
      <c r="D17107" s="23">
        <v>1000</v>
      </c>
      <c r="E17107" s="23">
        <v>1</v>
      </c>
      <c r="F17107" s="23">
        <v>0</v>
      </c>
      <c r="G17107" s="23">
        <v>70</v>
      </c>
      <c r="H17107" s="25">
        <v>24.689762120000001</v>
      </c>
    </row>
    <row r="17108" spans="1:8">
      <c r="A17108" s="23">
        <v>17105</v>
      </c>
      <c r="B17108" s="23">
        <v>3000</v>
      </c>
      <c r="C17108" s="23">
        <v>0.9</v>
      </c>
      <c r="D17108" s="23">
        <v>1000</v>
      </c>
      <c r="E17108" s="23">
        <v>1</v>
      </c>
      <c r="F17108" s="23">
        <v>0</v>
      </c>
      <c r="G17108" s="23">
        <v>100</v>
      </c>
      <c r="H17108" s="25">
        <v>23.25891876</v>
      </c>
    </row>
    <row r="17109" spans="1:8">
      <c r="A17109" s="23">
        <v>17106</v>
      </c>
      <c r="B17109" s="23">
        <v>3000</v>
      </c>
      <c r="C17109" s="23">
        <v>0.9</v>
      </c>
      <c r="D17109" s="23">
        <v>1000</v>
      </c>
      <c r="E17109" s="23">
        <v>1</v>
      </c>
      <c r="F17109" s="23">
        <v>30</v>
      </c>
      <c r="G17109" s="23">
        <v>0</v>
      </c>
      <c r="H17109" s="25">
        <v>30.57689667</v>
      </c>
    </row>
    <row r="17110" spans="1:8">
      <c r="A17110" s="23">
        <v>17107</v>
      </c>
      <c r="B17110" s="23">
        <v>3000</v>
      </c>
      <c r="C17110" s="23">
        <v>0.9</v>
      </c>
      <c r="D17110" s="23">
        <v>1000</v>
      </c>
      <c r="E17110" s="23">
        <v>1</v>
      </c>
      <c r="F17110" s="23">
        <v>30</v>
      </c>
      <c r="G17110" s="23">
        <v>5</v>
      </c>
      <c r="H17110" s="25">
        <v>28.5594635</v>
      </c>
    </row>
    <row r="17111" spans="1:8">
      <c r="A17111" s="23">
        <v>17108</v>
      </c>
      <c r="B17111" s="23">
        <v>3000</v>
      </c>
      <c r="C17111" s="23">
        <v>0.9</v>
      </c>
      <c r="D17111" s="23">
        <v>1000</v>
      </c>
      <c r="E17111" s="23">
        <v>1</v>
      </c>
      <c r="F17111" s="23">
        <v>30</v>
      </c>
      <c r="G17111" s="23">
        <v>10</v>
      </c>
      <c r="H17111" s="25">
        <v>27.520486829999999</v>
      </c>
    </row>
    <row r="17112" spans="1:8">
      <c r="A17112" s="23">
        <v>17109</v>
      </c>
      <c r="B17112" s="23">
        <v>3000</v>
      </c>
      <c r="C17112" s="23">
        <v>0.9</v>
      </c>
      <c r="D17112" s="23">
        <v>1000</v>
      </c>
      <c r="E17112" s="23">
        <v>1</v>
      </c>
      <c r="F17112" s="23">
        <v>30</v>
      </c>
      <c r="G17112" s="23">
        <v>40</v>
      </c>
      <c r="H17112" s="25">
        <v>24.96169853</v>
      </c>
    </row>
    <row r="17113" spans="1:8">
      <c r="A17113" s="23">
        <v>17110</v>
      </c>
      <c r="B17113" s="23">
        <v>3000</v>
      </c>
      <c r="C17113" s="23">
        <v>0.9</v>
      </c>
      <c r="D17113" s="23">
        <v>1000</v>
      </c>
      <c r="E17113" s="23">
        <v>1</v>
      </c>
      <c r="F17113" s="23">
        <v>30</v>
      </c>
      <c r="G17113" s="23">
        <v>70</v>
      </c>
      <c r="H17113" s="25">
        <v>23.340860370000001</v>
      </c>
    </row>
    <row r="17114" spans="1:8">
      <c r="A17114" s="23">
        <v>17111</v>
      </c>
      <c r="B17114" s="23">
        <v>3000</v>
      </c>
      <c r="C17114" s="23">
        <v>0.9</v>
      </c>
      <c r="D17114" s="23">
        <v>1000</v>
      </c>
      <c r="E17114" s="23">
        <v>1</v>
      </c>
      <c r="F17114" s="23">
        <v>30</v>
      </c>
      <c r="G17114" s="23">
        <v>100</v>
      </c>
      <c r="H17114" s="25">
        <v>21.966070179999999</v>
      </c>
    </row>
    <row r="17115" spans="1:8">
      <c r="A17115" s="23">
        <v>17112</v>
      </c>
      <c r="B17115" s="23">
        <v>3000</v>
      </c>
      <c r="C17115" s="23">
        <v>0.9</v>
      </c>
      <c r="D17115" s="23">
        <v>1000</v>
      </c>
      <c r="E17115" s="23">
        <v>1</v>
      </c>
      <c r="F17115" s="23">
        <v>60</v>
      </c>
      <c r="G17115" s="23">
        <v>0</v>
      </c>
      <c r="H17115" s="25">
        <v>25.401819230000001</v>
      </c>
    </row>
    <row r="17116" spans="1:8">
      <c r="A17116" s="23">
        <v>17113</v>
      </c>
      <c r="B17116" s="23">
        <v>3000</v>
      </c>
      <c r="C17116" s="23">
        <v>0.9</v>
      </c>
      <c r="D17116" s="23">
        <v>1000</v>
      </c>
      <c r="E17116" s="23">
        <v>1</v>
      </c>
      <c r="F17116" s="23">
        <v>60</v>
      </c>
      <c r="G17116" s="23">
        <v>5</v>
      </c>
      <c r="H17116" s="25">
        <v>23.07718277</v>
      </c>
    </row>
    <row r="17117" spans="1:8">
      <c r="A17117" s="23">
        <v>17114</v>
      </c>
      <c r="B17117" s="23">
        <v>3000</v>
      </c>
      <c r="C17117" s="23">
        <v>0.9</v>
      </c>
      <c r="D17117" s="23">
        <v>1000</v>
      </c>
      <c r="E17117" s="23">
        <v>1</v>
      </c>
      <c r="F17117" s="23">
        <v>60</v>
      </c>
      <c r="G17117" s="23">
        <v>10</v>
      </c>
      <c r="H17117" s="25">
        <v>22.130554199999999</v>
      </c>
    </row>
    <row r="17118" spans="1:8">
      <c r="A17118" s="23">
        <v>17115</v>
      </c>
      <c r="B17118" s="23">
        <v>3000</v>
      </c>
      <c r="C17118" s="23">
        <v>0.9</v>
      </c>
      <c r="D17118" s="23">
        <v>1000</v>
      </c>
      <c r="E17118" s="23">
        <v>1</v>
      </c>
      <c r="F17118" s="23">
        <v>60</v>
      </c>
      <c r="G17118" s="23">
        <v>40</v>
      </c>
      <c r="H17118" s="25">
        <v>19.89877701</v>
      </c>
    </row>
    <row r="17119" spans="1:8">
      <c r="A17119" s="23">
        <v>17116</v>
      </c>
      <c r="B17119" s="23">
        <v>3000</v>
      </c>
      <c r="C17119" s="23">
        <v>0.9</v>
      </c>
      <c r="D17119" s="23">
        <v>1000</v>
      </c>
      <c r="E17119" s="23">
        <v>1</v>
      </c>
      <c r="F17119" s="23">
        <v>60</v>
      </c>
      <c r="G17119" s="23">
        <v>70</v>
      </c>
      <c r="H17119" s="25">
        <v>18.537876130000001</v>
      </c>
    </row>
    <row r="17120" spans="1:8">
      <c r="A17120" s="23">
        <v>17117</v>
      </c>
      <c r="B17120" s="23">
        <v>3000</v>
      </c>
      <c r="C17120" s="23">
        <v>0.9</v>
      </c>
      <c r="D17120" s="23">
        <v>1000</v>
      </c>
      <c r="E17120" s="23">
        <v>1</v>
      </c>
      <c r="F17120" s="23">
        <v>60</v>
      </c>
      <c r="G17120" s="23">
        <v>100</v>
      </c>
      <c r="H17120" s="25">
        <v>17.378467560000001</v>
      </c>
    </row>
    <row r="17121" spans="1:8">
      <c r="A17121" s="23">
        <v>17118</v>
      </c>
      <c r="B17121" s="23">
        <v>3000</v>
      </c>
      <c r="C17121" s="23">
        <v>0.9</v>
      </c>
      <c r="D17121" s="23">
        <v>1000</v>
      </c>
      <c r="E17121" s="23">
        <v>5</v>
      </c>
      <c r="F17121" s="23">
        <v>0</v>
      </c>
      <c r="G17121" s="23">
        <v>0</v>
      </c>
      <c r="H17121" s="25">
        <v>40.20341492</v>
      </c>
    </row>
    <row r="17122" spans="1:8">
      <c r="A17122" s="23">
        <v>17119</v>
      </c>
      <c r="B17122" s="23">
        <v>3000</v>
      </c>
      <c r="C17122" s="23">
        <v>0.9</v>
      </c>
      <c r="D17122" s="23">
        <v>1000</v>
      </c>
      <c r="E17122" s="23">
        <v>5</v>
      </c>
      <c r="F17122" s="23">
        <v>0</v>
      </c>
      <c r="G17122" s="23">
        <v>5</v>
      </c>
      <c r="H17122" s="25">
        <v>36.952026369999999</v>
      </c>
    </row>
    <row r="17123" spans="1:8">
      <c r="A17123" s="23">
        <v>17120</v>
      </c>
      <c r="B17123" s="23">
        <v>3000</v>
      </c>
      <c r="C17123" s="23">
        <v>0.9</v>
      </c>
      <c r="D17123" s="23">
        <v>1000</v>
      </c>
      <c r="E17123" s="23">
        <v>5</v>
      </c>
      <c r="F17123" s="23">
        <v>0</v>
      </c>
      <c r="G17123" s="23">
        <v>10</v>
      </c>
      <c r="H17123" s="25">
        <v>35.220954900000002</v>
      </c>
    </row>
    <row r="17124" spans="1:8">
      <c r="A17124" s="23">
        <v>17121</v>
      </c>
      <c r="B17124" s="23">
        <v>3000</v>
      </c>
      <c r="C17124" s="23">
        <v>0.9</v>
      </c>
      <c r="D17124" s="23">
        <v>1000</v>
      </c>
      <c r="E17124" s="23">
        <v>5</v>
      </c>
      <c r="F17124" s="23">
        <v>0</v>
      </c>
      <c r="G17124" s="23">
        <v>40</v>
      </c>
      <c r="H17124" s="25">
        <v>31.139671329999999</v>
      </c>
    </row>
    <row r="17125" spans="1:8">
      <c r="A17125" s="23">
        <v>17122</v>
      </c>
      <c r="B17125" s="23">
        <v>3000</v>
      </c>
      <c r="C17125" s="23">
        <v>0.9</v>
      </c>
      <c r="D17125" s="23">
        <v>1000</v>
      </c>
      <c r="E17125" s="23">
        <v>5</v>
      </c>
      <c r="F17125" s="23">
        <v>0</v>
      </c>
      <c r="G17125" s="23">
        <v>70</v>
      </c>
      <c r="H17125" s="25">
        <v>28.59707642</v>
      </c>
    </row>
    <row r="17126" spans="1:8">
      <c r="A17126" s="23">
        <v>17123</v>
      </c>
      <c r="B17126" s="23">
        <v>3000</v>
      </c>
      <c r="C17126" s="23">
        <v>0.9</v>
      </c>
      <c r="D17126" s="23">
        <v>1000</v>
      </c>
      <c r="E17126" s="23">
        <v>5</v>
      </c>
      <c r="F17126" s="23">
        <v>0</v>
      </c>
      <c r="G17126" s="23">
        <v>100</v>
      </c>
      <c r="H17126" s="25">
        <v>26.532295229999999</v>
      </c>
    </row>
    <row r="17127" spans="1:8">
      <c r="A17127" s="23">
        <v>17124</v>
      </c>
      <c r="B17127" s="23">
        <v>3000</v>
      </c>
      <c r="C17127" s="23">
        <v>0.9</v>
      </c>
      <c r="D17127" s="23">
        <v>1000</v>
      </c>
      <c r="E17127" s="23">
        <v>5</v>
      </c>
      <c r="F17127" s="23">
        <v>30</v>
      </c>
      <c r="G17127" s="23">
        <v>0</v>
      </c>
      <c r="H17127" s="25">
        <v>37.707435609999997</v>
      </c>
    </row>
    <row r="17128" spans="1:8">
      <c r="A17128" s="23">
        <v>17125</v>
      </c>
      <c r="B17128" s="23">
        <v>3000</v>
      </c>
      <c r="C17128" s="23">
        <v>0.9</v>
      </c>
      <c r="D17128" s="23">
        <v>1000</v>
      </c>
      <c r="E17128" s="23">
        <v>5</v>
      </c>
      <c r="F17128" s="23">
        <v>30</v>
      </c>
      <c r="G17128" s="23">
        <v>5</v>
      </c>
      <c r="H17128" s="25">
        <v>34.520671839999999</v>
      </c>
    </row>
    <row r="17129" spans="1:8">
      <c r="A17129" s="23">
        <v>17126</v>
      </c>
      <c r="B17129" s="23">
        <v>3000</v>
      </c>
      <c r="C17129" s="23">
        <v>0.9</v>
      </c>
      <c r="D17129" s="23">
        <v>1000</v>
      </c>
      <c r="E17129" s="23">
        <v>5</v>
      </c>
      <c r="F17129" s="23">
        <v>30</v>
      </c>
      <c r="G17129" s="23">
        <v>10</v>
      </c>
      <c r="H17129" s="25">
        <v>32.930740360000001</v>
      </c>
    </row>
    <row r="17130" spans="1:8">
      <c r="A17130" s="23">
        <v>17127</v>
      </c>
      <c r="B17130" s="23">
        <v>3000</v>
      </c>
      <c r="C17130" s="23">
        <v>0.9</v>
      </c>
      <c r="D17130" s="23">
        <v>1000</v>
      </c>
      <c r="E17130" s="23">
        <v>5</v>
      </c>
      <c r="F17130" s="23">
        <v>30</v>
      </c>
      <c r="G17130" s="23">
        <v>40</v>
      </c>
      <c r="H17130" s="25">
        <v>29.044227599999999</v>
      </c>
    </row>
    <row r="17131" spans="1:8">
      <c r="A17131" s="23">
        <v>17128</v>
      </c>
      <c r="B17131" s="23">
        <v>3000</v>
      </c>
      <c r="C17131" s="23">
        <v>0.9</v>
      </c>
      <c r="D17131" s="23">
        <v>1000</v>
      </c>
      <c r="E17131" s="23">
        <v>5</v>
      </c>
      <c r="F17131" s="23">
        <v>30</v>
      </c>
      <c r="G17131" s="23">
        <v>70</v>
      </c>
      <c r="H17131" s="25">
        <v>26.680644990000001</v>
      </c>
    </row>
    <row r="17132" spans="1:8">
      <c r="A17132" s="23">
        <v>17129</v>
      </c>
      <c r="B17132" s="23">
        <v>3000</v>
      </c>
      <c r="C17132" s="23">
        <v>0.9</v>
      </c>
      <c r="D17132" s="23">
        <v>1000</v>
      </c>
      <c r="E17132" s="23">
        <v>5</v>
      </c>
      <c r="F17132" s="23">
        <v>30</v>
      </c>
      <c r="G17132" s="23">
        <v>100</v>
      </c>
      <c r="H17132" s="25">
        <v>24.777425770000001</v>
      </c>
    </row>
    <row r="17133" spans="1:8">
      <c r="A17133" s="23">
        <v>17130</v>
      </c>
      <c r="B17133" s="23">
        <v>3000</v>
      </c>
      <c r="C17133" s="23">
        <v>0.9</v>
      </c>
      <c r="D17133" s="23">
        <v>1000</v>
      </c>
      <c r="E17133" s="23">
        <v>5</v>
      </c>
      <c r="F17133" s="23">
        <v>60</v>
      </c>
      <c r="G17133" s="23">
        <v>0</v>
      </c>
      <c r="H17133" s="25">
        <v>29.487506870000001</v>
      </c>
    </row>
    <row r="17134" spans="1:8">
      <c r="A17134" s="23">
        <v>17131</v>
      </c>
      <c r="B17134" s="23">
        <v>3000</v>
      </c>
      <c r="C17134" s="23">
        <v>0.9</v>
      </c>
      <c r="D17134" s="23">
        <v>1000</v>
      </c>
      <c r="E17134" s="23">
        <v>5</v>
      </c>
      <c r="F17134" s="23">
        <v>60</v>
      </c>
      <c r="G17134" s="23">
        <v>5</v>
      </c>
      <c r="H17134" s="25">
        <v>26.33693504</v>
      </c>
    </row>
    <row r="17135" spans="1:8">
      <c r="A17135" s="23">
        <v>17132</v>
      </c>
      <c r="B17135" s="23">
        <v>3000</v>
      </c>
      <c r="C17135" s="23">
        <v>0.9</v>
      </c>
      <c r="D17135" s="23">
        <v>1000</v>
      </c>
      <c r="E17135" s="23">
        <v>5</v>
      </c>
      <c r="F17135" s="23">
        <v>60</v>
      </c>
      <c r="G17135" s="23">
        <v>10</v>
      </c>
      <c r="H17135" s="25">
        <v>25.09805107</v>
      </c>
    </row>
    <row r="17136" spans="1:8">
      <c r="A17136" s="23">
        <v>17133</v>
      </c>
      <c r="B17136" s="23">
        <v>3000</v>
      </c>
      <c r="C17136" s="23">
        <v>0.9</v>
      </c>
      <c r="D17136" s="23">
        <v>1000</v>
      </c>
      <c r="E17136" s="23">
        <v>5</v>
      </c>
      <c r="F17136" s="23">
        <v>60</v>
      </c>
      <c r="G17136" s="23">
        <v>40</v>
      </c>
      <c r="H17136" s="25">
        <v>22.113445280000001</v>
      </c>
    </row>
    <row r="17137" spans="1:8">
      <c r="A17137" s="23">
        <v>17134</v>
      </c>
      <c r="B17137" s="23">
        <v>3000</v>
      </c>
      <c r="C17137" s="23">
        <v>0.9</v>
      </c>
      <c r="D17137" s="23">
        <v>1000</v>
      </c>
      <c r="E17137" s="23">
        <v>5</v>
      </c>
      <c r="F17137" s="23">
        <v>60</v>
      </c>
      <c r="G17137" s="23">
        <v>70</v>
      </c>
      <c r="H17137" s="25">
        <v>20.301002499999999</v>
      </c>
    </row>
    <row r="17138" spans="1:8">
      <c r="A17138" s="23">
        <v>17135</v>
      </c>
      <c r="B17138" s="23">
        <v>3000</v>
      </c>
      <c r="C17138" s="23">
        <v>0.9</v>
      </c>
      <c r="D17138" s="23">
        <v>1000</v>
      </c>
      <c r="E17138" s="23">
        <v>5</v>
      </c>
      <c r="F17138" s="23">
        <v>60</v>
      </c>
      <c r="G17138" s="23">
        <v>100</v>
      </c>
      <c r="H17138" s="25">
        <v>18.843263629999999</v>
      </c>
    </row>
    <row r="17139" spans="1:8">
      <c r="A17139" s="23">
        <v>17136</v>
      </c>
      <c r="B17139" s="23">
        <v>3000</v>
      </c>
      <c r="C17139" s="23">
        <v>0.9</v>
      </c>
      <c r="D17139" s="23">
        <v>1000</v>
      </c>
      <c r="E17139" s="23">
        <v>10</v>
      </c>
      <c r="F17139" s="23">
        <v>0</v>
      </c>
      <c r="G17139" s="23">
        <v>0</v>
      </c>
      <c r="H17139" s="25">
        <v>40.915977480000002</v>
      </c>
    </row>
    <row r="17140" spans="1:8">
      <c r="A17140" s="23">
        <v>17137</v>
      </c>
      <c r="B17140" s="23">
        <v>3000</v>
      </c>
      <c r="C17140" s="23">
        <v>0.9</v>
      </c>
      <c r="D17140" s="23">
        <v>1000</v>
      </c>
      <c r="E17140" s="23">
        <v>10</v>
      </c>
      <c r="F17140" s="23">
        <v>0</v>
      </c>
      <c r="G17140" s="23">
        <v>5</v>
      </c>
      <c r="H17140" s="25">
        <v>37.565711980000003</v>
      </c>
    </row>
    <row r="17141" spans="1:8">
      <c r="A17141" s="23">
        <v>17138</v>
      </c>
      <c r="B17141" s="23">
        <v>3000</v>
      </c>
      <c r="C17141" s="23">
        <v>0.9</v>
      </c>
      <c r="D17141" s="23">
        <v>1000</v>
      </c>
      <c r="E17141" s="23">
        <v>10</v>
      </c>
      <c r="F17141" s="23">
        <v>0</v>
      </c>
      <c r="G17141" s="23">
        <v>10</v>
      </c>
      <c r="H17141" s="25">
        <v>35.772720339999999</v>
      </c>
    </row>
    <row r="17142" spans="1:8">
      <c r="A17142" s="23">
        <v>17139</v>
      </c>
      <c r="B17142" s="23">
        <v>3000</v>
      </c>
      <c r="C17142" s="23">
        <v>0.9</v>
      </c>
      <c r="D17142" s="23">
        <v>1000</v>
      </c>
      <c r="E17142" s="23">
        <v>10</v>
      </c>
      <c r="F17142" s="23">
        <v>0</v>
      </c>
      <c r="G17142" s="23">
        <v>40</v>
      </c>
      <c r="H17142" s="25">
        <v>31.567459110000001</v>
      </c>
    </row>
    <row r="17143" spans="1:8">
      <c r="A17143" s="23">
        <v>17140</v>
      </c>
      <c r="B17143" s="23">
        <v>3000</v>
      </c>
      <c r="C17143" s="23">
        <v>0.9</v>
      </c>
      <c r="D17143" s="23">
        <v>1000</v>
      </c>
      <c r="E17143" s="23">
        <v>10</v>
      </c>
      <c r="F17143" s="23">
        <v>0</v>
      </c>
      <c r="G17143" s="23">
        <v>70</v>
      </c>
      <c r="H17143" s="25">
        <v>28.94486809</v>
      </c>
    </row>
    <row r="17144" spans="1:8">
      <c r="A17144" s="23">
        <v>17141</v>
      </c>
      <c r="B17144" s="23">
        <v>3000</v>
      </c>
      <c r="C17144" s="23">
        <v>0.9</v>
      </c>
      <c r="D17144" s="23">
        <v>1000</v>
      </c>
      <c r="E17144" s="23">
        <v>10</v>
      </c>
      <c r="F17144" s="23">
        <v>0</v>
      </c>
      <c r="G17144" s="23">
        <v>100</v>
      </c>
      <c r="H17144" s="25">
        <v>26.820137020000001</v>
      </c>
    </row>
    <row r="17145" spans="1:8">
      <c r="A17145" s="23">
        <v>17142</v>
      </c>
      <c r="B17145" s="23">
        <v>3000</v>
      </c>
      <c r="C17145" s="23">
        <v>0.9</v>
      </c>
      <c r="D17145" s="23">
        <v>1000</v>
      </c>
      <c r="E17145" s="23">
        <v>10</v>
      </c>
      <c r="F17145" s="23">
        <v>30</v>
      </c>
      <c r="G17145" s="23">
        <v>0</v>
      </c>
      <c r="H17145" s="25">
        <v>38.335689549999998</v>
      </c>
    </row>
    <row r="17146" spans="1:8">
      <c r="A17146" s="23">
        <v>17143</v>
      </c>
      <c r="B17146" s="23">
        <v>3000</v>
      </c>
      <c r="C17146" s="23">
        <v>0.9</v>
      </c>
      <c r="D17146" s="23">
        <v>1000</v>
      </c>
      <c r="E17146" s="23">
        <v>10</v>
      </c>
      <c r="F17146" s="23">
        <v>30</v>
      </c>
      <c r="G17146" s="23">
        <v>5</v>
      </c>
      <c r="H17146" s="25">
        <v>35.038341520000003</v>
      </c>
    </row>
    <row r="17147" spans="1:8">
      <c r="A17147" s="23">
        <v>17144</v>
      </c>
      <c r="B17147" s="23">
        <v>3000</v>
      </c>
      <c r="C17147" s="23">
        <v>0.9</v>
      </c>
      <c r="D17147" s="23">
        <v>1000</v>
      </c>
      <c r="E17147" s="23">
        <v>10</v>
      </c>
      <c r="F17147" s="23">
        <v>30</v>
      </c>
      <c r="G17147" s="23">
        <v>10</v>
      </c>
      <c r="H17147" s="25">
        <v>33.396801000000004</v>
      </c>
    </row>
    <row r="17148" spans="1:8">
      <c r="A17148" s="23">
        <v>17145</v>
      </c>
      <c r="B17148" s="23">
        <v>3000</v>
      </c>
      <c r="C17148" s="23">
        <v>0.9</v>
      </c>
      <c r="D17148" s="23">
        <v>1000</v>
      </c>
      <c r="E17148" s="23">
        <v>10</v>
      </c>
      <c r="F17148" s="23">
        <v>30</v>
      </c>
      <c r="G17148" s="23">
        <v>40</v>
      </c>
      <c r="H17148" s="25">
        <v>29.407989499999999</v>
      </c>
    </row>
    <row r="17149" spans="1:8">
      <c r="A17149" s="23">
        <v>17146</v>
      </c>
      <c r="B17149" s="23">
        <v>3000</v>
      </c>
      <c r="C17149" s="23">
        <v>0.9</v>
      </c>
      <c r="D17149" s="23">
        <v>1000</v>
      </c>
      <c r="E17149" s="23">
        <v>10</v>
      </c>
      <c r="F17149" s="23">
        <v>30</v>
      </c>
      <c r="G17149" s="23">
        <v>70</v>
      </c>
      <c r="H17149" s="25">
        <v>26.975214009999998</v>
      </c>
    </row>
    <row r="17150" spans="1:8">
      <c r="A17150" s="23">
        <v>17147</v>
      </c>
      <c r="B17150" s="23">
        <v>3000</v>
      </c>
      <c r="C17150" s="23">
        <v>0.9</v>
      </c>
      <c r="D17150" s="23">
        <v>1000</v>
      </c>
      <c r="E17150" s="23">
        <v>10</v>
      </c>
      <c r="F17150" s="23">
        <v>30</v>
      </c>
      <c r="G17150" s="23">
        <v>100</v>
      </c>
      <c r="H17150" s="25">
        <v>25.02037048</v>
      </c>
    </row>
    <row r="17151" spans="1:8">
      <c r="A17151" s="23">
        <v>17148</v>
      </c>
      <c r="B17151" s="23">
        <v>3000</v>
      </c>
      <c r="C17151" s="23">
        <v>0.9</v>
      </c>
      <c r="D17151" s="23">
        <v>1000</v>
      </c>
      <c r="E17151" s="23">
        <v>10</v>
      </c>
      <c r="F17151" s="23">
        <v>60</v>
      </c>
      <c r="G17151" s="23">
        <v>0</v>
      </c>
      <c r="H17151" s="25">
        <v>29.847890849999999</v>
      </c>
    </row>
    <row r="17152" spans="1:8">
      <c r="A17152" s="23">
        <v>17149</v>
      </c>
      <c r="B17152" s="23">
        <v>3000</v>
      </c>
      <c r="C17152" s="23">
        <v>0.9</v>
      </c>
      <c r="D17152" s="23">
        <v>1000</v>
      </c>
      <c r="E17152" s="23">
        <v>10</v>
      </c>
      <c r="F17152" s="23">
        <v>60</v>
      </c>
      <c r="G17152" s="23">
        <v>5</v>
      </c>
      <c r="H17152" s="25">
        <v>26.62343216</v>
      </c>
    </row>
    <row r="17153" spans="1:8">
      <c r="A17153" s="23">
        <v>17150</v>
      </c>
      <c r="B17153" s="23">
        <v>3000</v>
      </c>
      <c r="C17153" s="23">
        <v>0.9</v>
      </c>
      <c r="D17153" s="23">
        <v>1000</v>
      </c>
      <c r="E17153" s="23">
        <v>10</v>
      </c>
      <c r="F17153" s="23">
        <v>60</v>
      </c>
      <c r="G17153" s="23">
        <v>10</v>
      </c>
      <c r="H17153" s="25">
        <v>25.35643387</v>
      </c>
    </row>
    <row r="17154" spans="1:8">
      <c r="A17154" s="23">
        <v>17151</v>
      </c>
      <c r="B17154" s="23">
        <v>3000</v>
      </c>
      <c r="C17154" s="23">
        <v>0.9</v>
      </c>
      <c r="D17154" s="23">
        <v>1000</v>
      </c>
      <c r="E17154" s="23">
        <v>10</v>
      </c>
      <c r="F17154" s="23">
        <v>60</v>
      </c>
      <c r="G17154" s="23">
        <v>40</v>
      </c>
      <c r="H17154" s="25">
        <v>22.319801330000001</v>
      </c>
    </row>
    <row r="17155" spans="1:8">
      <c r="A17155" s="23">
        <v>17152</v>
      </c>
      <c r="B17155" s="23">
        <v>3000</v>
      </c>
      <c r="C17155" s="23">
        <v>0.9</v>
      </c>
      <c r="D17155" s="23">
        <v>1000</v>
      </c>
      <c r="E17155" s="23">
        <v>10</v>
      </c>
      <c r="F17155" s="23">
        <v>60</v>
      </c>
      <c r="G17155" s="23">
        <v>70</v>
      </c>
      <c r="H17155" s="25">
        <v>20.468893049999998</v>
      </c>
    </row>
    <row r="17156" spans="1:8">
      <c r="A17156" s="23">
        <v>17153</v>
      </c>
      <c r="B17156" s="23">
        <v>3000</v>
      </c>
      <c r="C17156" s="23">
        <v>0.9</v>
      </c>
      <c r="D17156" s="23">
        <v>1000</v>
      </c>
      <c r="E17156" s="23">
        <v>10</v>
      </c>
      <c r="F17156" s="23">
        <v>60</v>
      </c>
      <c r="G17156" s="23">
        <v>100</v>
      </c>
      <c r="H17156" s="25">
        <v>18.98201942</v>
      </c>
    </row>
    <row r="17157" spans="1:8">
      <c r="A17157" s="23">
        <v>17154</v>
      </c>
      <c r="B17157" s="23">
        <v>3000</v>
      </c>
      <c r="C17157" s="23">
        <v>0.9</v>
      </c>
      <c r="D17157" s="23">
        <v>1000</v>
      </c>
      <c r="E17157" s="23">
        <v>20</v>
      </c>
      <c r="F17157" s="23">
        <v>0</v>
      </c>
      <c r="G17157" s="23">
        <v>0</v>
      </c>
      <c r="H17157" s="25">
        <v>41.224872589999997</v>
      </c>
    </row>
    <row r="17158" spans="1:8">
      <c r="A17158" s="23">
        <v>17155</v>
      </c>
      <c r="B17158" s="23">
        <v>3000</v>
      </c>
      <c r="C17158" s="23">
        <v>0.9</v>
      </c>
      <c r="D17158" s="23">
        <v>1000</v>
      </c>
      <c r="E17158" s="23">
        <v>20</v>
      </c>
      <c r="F17158" s="23">
        <v>0</v>
      </c>
      <c r="G17158" s="23">
        <v>5</v>
      </c>
      <c r="H17158" s="25">
        <v>37.833637240000002</v>
      </c>
    </row>
    <row r="17159" spans="1:8">
      <c r="A17159" s="23">
        <v>17156</v>
      </c>
      <c r="B17159" s="23">
        <v>3000</v>
      </c>
      <c r="C17159" s="23">
        <v>0.9</v>
      </c>
      <c r="D17159" s="23">
        <v>1000</v>
      </c>
      <c r="E17159" s="23">
        <v>20</v>
      </c>
      <c r="F17159" s="23">
        <v>0</v>
      </c>
      <c r="G17159" s="23">
        <v>10</v>
      </c>
      <c r="H17159" s="25">
        <v>36.01470947</v>
      </c>
    </row>
    <row r="17160" spans="1:8">
      <c r="A17160" s="23">
        <v>17157</v>
      </c>
      <c r="B17160" s="23">
        <v>3000</v>
      </c>
      <c r="C17160" s="23">
        <v>0.9</v>
      </c>
      <c r="D17160" s="23">
        <v>1000</v>
      </c>
      <c r="E17160" s="23">
        <v>20</v>
      </c>
      <c r="F17160" s="23">
        <v>0</v>
      </c>
      <c r="G17160" s="23">
        <v>40</v>
      </c>
      <c r="H17160" s="25">
        <v>31.75365257</v>
      </c>
    </row>
    <row r="17161" spans="1:8">
      <c r="A17161" s="23">
        <v>17158</v>
      </c>
      <c r="B17161" s="23">
        <v>3000</v>
      </c>
      <c r="C17161" s="23">
        <v>0.9</v>
      </c>
      <c r="D17161" s="23">
        <v>1000</v>
      </c>
      <c r="E17161" s="23">
        <v>20</v>
      </c>
      <c r="F17161" s="23">
        <v>0</v>
      </c>
      <c r="G17161" s="23">
        <v>70</v>
      </c>
      <c r="H17161" s="25">
        <v>29.100147249999999</v>
      </c>
    </row>
    <row r="17162" spans="1:8">
      <c r="A17162" s="23">
        <v>17159</v>
      </c>
      <c r="B17162" s="23">
        <v>3000</v>
      </c>
      <c r="C17162" s="23">
        <v>0.9</v>
      </c>
      <c r="D17162" s="23">
        <v>1000</v>
      </c>
      <c r="E17162" s="23">
        <v>20</v>
      </c>
      <c r="F17162" s="23">
        <v>0</v>
      </c>
      <c r="G17162" s="23">
        <v>100</v>
      </c>
      <c r="H17162" s="25">
        <v>26.949439999999999</v>
      </c>
    </row>
    <row r="17163" spans="1:8">
      <c r="A17163" s="23">
        <v>17160</v>
      </c>
      <c r="B17163" s="23">
        <v>3000</v>
      </c>
      <c r="C17163" s="23">
        <v>0.9</v>
      </c>
      <c r="D17163" s="23">
        <v>1000</v>
      </c>
      <c r="E17163" s="23">
        <v>20</v>
      </c>
      <c r="F17163" s="23">
        <v>30</v>
      </c>
      <c r="G17163" s="23">
        <v>0</v>
      </c>
      <c r="H17163" s="25">
        <v>38.609329219999999</v>
      </c>
    </row>
    <row r="17164" spans="1:8">
      <c r="A17164" s="23">
        <v>17161</v>
      </c>
      <c r="B17164" s="23">
        <v>3000</v>
      </c>
      <c r="C17164" s="23">
        <v>0.9</v>
      </c>
      <c r="D17164" s="23">
        <v>1000</v>
      </c>
      <c r="E17164" s="23">
        <v>20</v>
      </c>
      <c r="F17164" s="23">
        <v>30</v>
      </c>
      <c r="G17164" s="23">
        <v>5</v>
      </c>
      <c r="H17164" s="25">
        <v>35.265731809999998</v>
      </c>
    </row>
    <row r="17165" spans="1:8">
      <c r="A17165" s="23">
        <v>17162</v>
      </c>
      <c r="B17165" s="23">
        <v>3000</v>
      </c>
      <c r="C17165" s="23">
        <v>0.9</v>
      </c>
      <c r="D17165" s="23">
        <v>1000</v>
      </c>
      <c r="E17165" s="23">
        <v>20</v>
      </c>
      <c r="F17165" s="23">
        <v>30</v>
      </c>
      <c r="G17165" s="23">
        <v>10</v>
      </c>
      <c r="H17165" s="25">
        <v>33.60259628</v>
      </c>
    </row>
    <row r="17166" spans="1:8">
      <c r="A17166" s="23">
        <v>17163</v>
      </c>
      <c r="B17166" s="23">
        <v>3000</v>
      </c>
      <c r="C17166" s="23">
        <v>0.9</v>
      </c>
      <c r="D17166" s="23">
        <v>1000</v>
      </c>
      <c r="E17166" s="23">
        <v>20</v>
      </c>
      <c r="F17166" s="23">
        <v>30</v>
      </c>
      <c r="G17166" s="23">
        <v>40</v>
      </c>
      <c r="H17166" s="25">
        <v>29.570232390000001</v>
      </c>
    </row>
    <row r="17167" spans="1:8">
      <c r="A17167" s="23">
        <v>17164</v>
      </c>
      <c r="B17167" s="23">
        <v>3000</v>
      </c>
      <c r="C17167" s="23">
        <v>0.9</v>
      </c>
      <c r="D17167" s="23">
        <v>1000</v>
      </c>
      <c r="E17167" s="23">
        <v>20</v>
      </c>
      <c r="F17167" s="23">
        <v>30</v>
      </c>
      <c r="G17167" s="23">
        <v>70</v>
      </c>
      <c r="H17167" s="25">
        <v>27.10749435</v>
      </c>
    </row>
    <row r="17168" spans="1:8">
      <c r="A17168" s="23">
        <v>17165</v>
      </c>
      <c r="B17168" s="23">
        <v>3000</v>
      </c>
      <c r="C17168" s="23">
        <v>0.9</v>
      </c>
      <c r="D17168" s="23">
        <v>1000</v>
      </c>
      <c r="E17168" s="23">
        <v>20</v>
      </c>
      <c r="F17168" s="23">
        <v>30</v>
      </c>
      <c r="G17168" s="23">
        <v>100</v>
      </c>
      <c r="H17168" s="25">
        <v>25.130226140000001</v>
      </c>
    </row>
    <row r="17169" spans="1:8">
      <c r="A17169" s="23">
        <v>17166</v>
      </c>
      <c r="B17169" s="23">
        <v>3000</v>
      </c>
      <c r="C17169" s="23">
        <v>0.9</v>
      </c>
      <c r="D17169" s="23">
        <v>1000</v>
      </c>
      <c r="E17169" s="23">
        <v>20</v>
      </c>
      <c r="F17169" s="23">
        <v>60</v>
      </c>
      <c r="G17169" s="23">
        <v>0</v>
      </c>
      <c r="H17169" s="25">
        <v>30.008300779999999</v>
      </c>
    </row>
    <row r="17170" spans="1:8">
      <c r="A17170" s="23">
        <v>17167</v>
      </c>
      <c r="B17170" s="23">
        <v>3000</v>
      </c>
      <c r="C17170" s="23">
        <v>0.9</v>
      </c>
      <c r="D17170" s="23">
        <v>1000</v>
      </c>
      <c r="E17170" s="23">
        <v>20</v>
      </c>
      <c r="F17170" s="23">
        <v>60</v>
      </c>
      <c r="G17170" s="23">
        <v>5</v>
      </c>
      <c r="H17170" s="25">
        <v>26.752250669999999</v>
      </c>
    </row>
    <row r="17171" spans="1:8">
      <c r="A17171" s="23">
        <v>17168</v>
      </c>
      <c r="B17171" s="23">
        <v>3000</v>
      </c>
      <c r="C17171" s="23">
        <v>0.9</v>
      </c>
      <c r="D17171" s="23">
        <v>1000</v>
      </c>
      <c r="E17171" s="23">
        <v>20</v>
      </c>
      <c r="F17171" s="23">
        <v>60</v>
      </c>
      <c r="G17171" s="23">
        <v>10</v>
      </c>
      <c r="H17171" s="25">
        <v>25.47317696</v>
      </c>
    </row>
    <row r="17172" spans="1:8">
      <c r="A17172" s="23">
        <v>17169</v>
      </c>
      <c r="B17172" s="23">
        <v>3000</v>
      </c>
      <c r="C17172" s="23">
        <v>0.9</v>
      </c>
      <c r="D17172" s="23">
        <v>1000</v>
      </c>
      <c r="E17172" s="23">
        <v>20</v>
      </c>
      <c r="F17172" s="23">
        <v>60</v>
      </c>
      <c r="G17172" s="23">
        <v>40</v>
      </c>
      <c r="H17172" s="25">
        <v>22.413902279999999</v>
      </c>
    </row>
    <row r="17173" spans="1:8">
      <c r="A17173" s="23">
        <v>17170</v>
      </c>
      <c r="B17173" s="23">
        <v>3000</v>
      </c>
      <c r="C17173" s="23">
        <v>0.9</v>
      </c>
      <c r="D17173" s="23">
        <v>1000</v>
      </c>
      <c r="E17173" s="23">
        <v>20</v>
      </c>
      <c r="F17173" s="23">
        <v>60</v>
      </c>
      <c r="G17173" s="23">
        <v>70</v>
      </c>
      <c r="H17173" s="25">
        <v>20.54581451</v>
      </c>
    </row>
    <row r="17174" spans="1:8">
      <c r="A17174" s="23">
        <v>17171</v>
      </c>
      <c r="B17174" s="23">
        <v>3000</v>
      </c>
      <c r="C17174" s="23">
        <v>0.9</v>
      </c>
      <c r="D17174" s="23">
        <v>1000</v>
      </c>
      <c r="E17174" s="23">
        <v>20</v>
      </c>
      <c r="F17174" s="23">
        <v>60</v>
      </c>
      <c r="G17174" s="23">
        <v>100</v>
      </c>
      <c r="H17174" s="25">
        <v>19.045894619999999</v>
      </c>
    </row>
    <row r="17175" spans="1:8">
      <c r="A17175" s="23">
        <v>17172</v>
      </c>
      <c r="B17175" s="23">
        <v>3000</v>
      </c>
      <c r="C17175" s="23">
        <v>0.9</v>
      </c>
      <c r="D17175" s="23">
        <v>1000</v>
      </c>
      <c r="E17175" s="23">
        <v>50</v>
      </c>
      <c r="F17175" s="23">
        <v>0</v>
      </c>
      <c r="G17175" s="23">
        <v>0</v>
      </c>
      <c r="H17175" s="25">
        <v>41.393848419999998</v>
      </c>
    </row>
    <row r="17176" spans="1:8">
      <c r="A17176" s="23">
        <v>17173</v>
      </c>
      <c r="B17176" s="23">
        <v>3000</v>
      </c>
      <c r="C17176" s="23">
        <v>0.9</v>
      </c>
      <c r="D17176" s="23">
        <v>1000</v>
      </c>
      <c r="E17176" s="23">
        <v>50</v>
      </c>
      <c r="F17176" s="23">
        <v>0</v>
      </c>
      <c r="G17176" s="23">
        <v>5</v>
      </c>
      <c r="H17176" s="25">
        <v>37.981136319999997</v>
      </c>
    </row>
    <row r="17177" spans="1:8">
      <c r="A17177" s="23">
        <v>17174</v>
      </c>
      <c r="B17177" s="23">
        <v>3000</v>
      </c>
      <c r="C17177" s="23">
        <v>0.9</v>
      </c>
      <c r="D17177" s="23">
        <v>1000</v>
      </c>
      <c r="E17177" s="23">
        <v>50</v>
      </c>
      <c r="F17177" s="23">
        <v>0</v>
      </c>
      <c r="G17177" s="23">
        <v>10</v>
      </c>
      <c r="H17177" s="25">
        <v>36.148368840000003</v>
      </c>
    </row>
    <row r="17178" spans="1:8">
      <c r="A17178" s="23">
        <v>17175</v>
      </c>
      <c r="B17178" s="23">
        <v>3000</v>
      </c>
      <c r="C17178" s="23">
        <v>0.9</v>
      </c>
      <c r="D17178" s="23">
        <v>1000</v>
      </c>
      <c r="E17178" s="23">
        <v>50</v>
      </c>
      <c r="F17178" s="23">
        <v>0</v>
      </c>
      <c r="G17178" s="23">
        <v>40</v>
      </c>
      <c r="H17178" s="25">
        <v>31.854944230000001</v>
      </c>
    </row>
    <row r="17179" spans="1:8">
      <c r="A17179" s="23">
        <v>17176</v>
      </c>
      <c r="B17179" s="23">
        <v>3000</v>
      </c>
      <c r="C17179" s="23">
        <v>0.9</v>
      </c>
      <c r="D17179" s="23">
        <v>1000</v>
      </c>
      <c r="E17179" s="23">
        <v>50</v>
      </c>
      <c r="F17179" s="23">
        <v>0</v>
      </c>
      <c r="G17179" s="23">
        <v>70</v>
      </c>
      <c r="H17179" s="25">
        <v>29.187072749999999</v>
      </c>
    </row>
    <row r="17180" spans="1:8">
      <c r="A17180" s="23">
        <v>17177</v>
      </c>
      <c r="B17180" s="23">
        <v>3000</v>
      </c>
      <c r="C17180" s="23">
        <v>0.9</v>
      </c>
      <c r="D17180" s="23">
        <v>1000</v>
      </c>
      <c r="E17180" s="23">
        <v>50</v>
      </c>
      <c r="F17180" s="23">
        <v>0</v>
      </c>
      <c r="G17180" s="23">
        <v>100</v>
      </c>
      <c r="H17180" s="25">
        <v>27.0221138</v>
      </c>
    </row>
    <row r="17181" spans="1:8">
      <c r="A17181" s="23">
        <v>17178</v>
      </c>
      <c r="B17181" s="23">
        <v>3000</v>
      </c>
      <c r="C17181" s="23">
        <v>0.9</v>
      </c>
      <c r="D17181" s="23">
        <v>1000</v>
      </c>
      <c r="E17181" s="23">
        <v>50</v>
      </c>
      <c r="F17181" s="23">
        <v>30</v>
      </c>
      <c r="G17181" s="23">
        <v>0</v>
      </c>
      <c r="H17181" s="25">
        <v>38.759738919999997</v>
      </c>
    </row>
    <row r="17182" spans="1:8">
      <c r="A17182" s="23">
        <v>17179</v>
      </c>
      <c r="B17182" s="23">
        <v>3000</v>
      </c>
      <c r="C17182" s="23">
        <v>0.9</v>
      </c>
      <c r="D17182" s="23">
        <v>1000</v>
      </c>
      <c r="E17182" s="23">
        <v>50</v>
      </c>
      <c r="F17182" s="23">
        <v>30</v>
      </c>
      <c r="G17182" s="23">
        <v>5</v>
      </c>
      <c r="H17182" s="25">
        <v>35.391487120000001</v>
      </c>
    </row>
    <row r="17183" spans="1:8">
      <c r="A17183" s="23">
        <v>17180</v>
      </c>
      <c r="B17183" s="23">
        <v>3000</v>
      </c>
      <c r="C17183" s="23">
        <v>0.9</v>
      </c>
      <c r="D17183" s="23">
        <v>1000</v>
      </c>
      <c r="E17183" s="23">
        <v>50</v>
      </c>
      <c r="F17183" s="23">
        <v>30</v>
      </c>
      <c r="G17183" s="23">
        <v>10</v>
      </c>
      <c r="H17183" s="25">
        <v>33.716815949999997</v>
      </c>
    </row>
    <row r="17184" spans="1:8">
      <c r="A17184" s="23">
        <v>17181</v>
      </c>
      <c r="B17184" s="23">
        <v>3000</v>
      </c>
      <c r="C17184" s="23">
        <v>0.9</v>
      </c>
      <c r="D17184" s="23">
        <v>1000</v>
      </c>
      <c r="E17184" s="23">
        <v>50</v>
      </c>
      <c r="F17184" s="23">
        <v>30</v>
      </c>
      <c r="G17184" s="23">
        <v>40</v>
      </c>
      <c r="H17184" s="25">
        <v>29.660985950000001</v>
      </c>
    </row>
    <row r="17185" spans="1:8">
      <c r="A17185" s="23">
        <v>17182</v>
      </c>
      <c r="B17185" s="23">
        <v>3000</v>
      </c>
      <c r="C17185" s="23">
        <v>0.9</v>
      </c>
      <c r="D17185" s="23">
        <v>1000</v>
      </c>
      <c r="E17185" s="23">
        <v>50</v>
      </c>
      <c r="F17185" s="23">
        <v>30</v>
      </c>
      <c r="G17185" s="23">
        <v>70</v>
      </c>
      <c r="H17185" s="25">
        <v>27.181823730000001</v>
      </c>
    </row>
    <row r="17186" spans="1:8">
      <c r="A17186" s="23">
        <v>17183</v>
      </c>
      <c r="B17186" s="23">
        <v>3000</v>
      </c>
      <c r="C17186" s="23">
        <v>0.9</v>
      </c>
      <c r="D17186" s="23">
        <v>1000</v>
      </c>
      <c r="E17186" s="23">
        <v>50</v>
      </c>
      <c r="F17186" s="23">
        <v>30</v>
      </c>
      <c r="G17186" s="23">
        <v>100</v>
      </c>
      <c r="H17186" s="25">
        <v>25.192228320000002</v>
      </c>
    </row>
    <row r="17187" spans="1:8">
      <c r="A17187" s="23">
        <v>17184</v>
      </c>
      <c r="B17187" s="23">
        <v>3000</v>
      </c>
      <c r="C17187" s="23">
        <v>0.9</v>
      </c>
      <c r="D17187" s="23">
        <v>1000</v>
      </c>
      <c r="E17187" s="23">
        <v>50</v>
      </c>
      <c r="F17187" s="23">
        <v>60</v>
      </c>
      <c r="G17187" s="23">
        <v>0</v>
      </c>
      <c r="H17187" s="25">
        <v>30.097930909999999</v>
      </c>
    </row>
    <row r="17188" spans="1:8">
      <c r="A17188" s="23">
        <v>17185</v>
      </c>
      <c r="B17188" s="23">
        <v>3000</v>
      </c>
      <c r="C17188" s="23">
        <v>0.9</v>
      </c>
      <c r="D17188" s="23">
        <v>1000</v>
      </c>
      <c r="E17188" s="23">
        <v>50</v>
      </c>
      <c r="F17188" s="23">
        <v>60</v>
      </c>
      <c r="G17188" s="23">
        <v>5</v>
      </c>
      <c r="H17188" s="25">
        <v>26.824687959999999</v>
      </c>
    </row>
    <row r="17189" spans="1:8">
      <c r="A17189" s="23">
        <v>17186</v>
      </c>
      <c r="B17189" s="23">
        <v>3000</v>
      </c>
      <c r="C17189" s="23">
        <v>0.9</v>
      </c>
      <c r="D17189" s="23">
        <v>1000</v>
      </c>
      <c r="E17189" s="23">
        <v>50</v>
      </c>
      <c r="F17189" s="23">
        <v>60</v>
      </c>
      <c r="G17189" s="23">
        <v>10</v>
      </c>
      <c r="H17189" s="25">
        <v>25.539022450000001</v>
      </c>
    </row>
    <row r="17190" spans="1:8">
      <c r="A17190" s="23">
        <v>17187</v>
      </c>
      <c r="B17190" s="23">
        <v>3000</v>
      </c>
      <c r="C17190" s="23">
        <v>0.9</v>
      </c>
      <c r="D17190" s="23">
        <v>1000</v>
      </c>
      <c r="E17190" s="23">
        <v>50</v>
      </c>
      <c r="F17190" s="23">
        <v>60</v>
      </c>
      <c r="G17190" s="23">
        <v>40</v>
      </c>
      <c r="H17190" s="25">
        <v>22.467329029999998</v>
      </c>
    </row>
    <row r="17191" spans="1:8">
      <c r="A17191" s="23">
        <v>17188</v>
      </c>
      <c r="B17191" s="23">
        <v>3000</v>
      </c>
      <c r="C17191" s="23">
        <v>0.9</v>
      </c>
      <c r="D17191" s="23">
        <v>1000</v>
      </c>
      <c r="E17191" s="23">
        <v>50</v>
      </c>
      <c r="F17191" s="23">
        <v>60</v>
      </c>
      <c r="G17191" s="23">
        <v>70</v>
      </c>
      <c r="H17191" s="25">
        <v>20.58962631</v>
      </c>
    </row>
    <row r="17192" spans="1:8">
      <c r="A17192" s="23">
        <v>17189</v>
      </c>
      <c r="B17192" s="23">
        <v>3000</v>
      </c>
      <c r="C17192" s="23">
        <v>0.9</v>
      </c>
      <c r="D17192" s="23">
        <v>1000</v>
      </c>
      <c r="E17192" s="23">
        <v>50</v>
      </c>
      <c r="F17192" s="23">
        <v>60</v>
      </c>
      <c r="G17192" s="23">
        <v>100</v>
      </c>
      <c r="H17192" s="25">
        <v>19.082386020000001</v>
      </c>
    </row>
    <row r="17193" spans="1:8">
      <c r="A17193" s="23">
        <v>17190</v>
      </c>
      <c r="B17193" s="23">
        <v>3000</v>
      </c>
      <c r="C17193" s="23">
        <v>0.9</v>
      </c>
      <c r="D17193" s="23">
        <v>3000</v>
      </c>
      <c r="E17193" s="23">
        <v>1</v>
      </c>
      <c r="F17193" s="23">
        <v>0</v>
      </c>
      <c r="G17193" s="23">
        <v>0</v>
      </c>
      <c r="H17193" s="25">
        <v>38.067825319999997</v>
      </c>
    </row>
    <row r="17194" spans="1:8">
      <c r="A17194" s="23">
        <v>17191</v>
      </c>
      <c r="B17194" s="23">
        <v>3000</v>
      </c>
      <c r="C17194" s="23">
        <v>0.9</v>
      </c>
      <c r="D17194" s="23">
        <v>3000</v>
      </c>
      <c r="E17194" s="23">
        <v>1</v>
      </c>
      <c r="F17194" s="23">
        <v>0</v>
      </c>
      <c r="G17194" s="23">
        <v>5</v>
      </c>
      <c r="H17194" s="25">
        <v>35.195426939999997</v>
      </c>
    </row>
    <row r="17195" spans="1:8">
      <c r="A17195" s="23">
        <v>17192</v>
      </c>
      <c r="B17195" s="23">
        <v>3000</v>
      </c>
      <c r="C17195" s="23">
        <v>0.9</v>
      </c>
      <c r="D17195" s="23">
        <v>3000</v>
      </c>
      <c r="E17195" s="23">
        <v>1</v>
      </c>
      <c r="F17195" s="23">
        <v>0</v>
      </c>
      <c r="G17195" s="23">
        <v>10</v>
      </c>
      <c r="H17195" s="25">
        <v>33.657821660000003</v>
      </c>
    </row>
    <row r="17196" spans="1:8">
      <c r="A17196" s="23">
        <v>17193</v>
      </c>
      <c r="B17196" s="23">
        <v>3000</v>
      </c>
      <c r="C17196" s="23">
        <v>0.9</v>
      </c>
      <c r="D17196" s="23">
        <v>3000</v>
      </c>
      <c r="E17196" s="23">
        <v>1</v>
      </c>
      <c r="F17196" s="23">
        <v>0</v>
      </c>
      <c r="G17196" s="23">
        <v>40</v>
      </c>
      <c r="H17196" s="25">
        <v>29.974964140000001</v>
      </c>
    </row>
    <row r="17197" spans="1:8">
      <c r="A17197" s="23">
        <v>17194</v>
      </c>
      <c r="B17197" s="23">
        <v>3000</v>
      </c>
      <c r="C17197" s="23">
        <v>0.9</v>
      </c>
      <c r="D17197" s="23">
        <v>3000</v>
      </c>
      <c r="E17197" s="23">
        <v>1</v>
      </c>
      <c r="F17197" s="23">
        <v>0</v>
      </c>
      <c r="G17197" s="23">
        <v>70</v>
      </c>
      <c r="H17197" s="25">
        <v>27.687030790000001</v>
      </c>
    </row>
    <row r="17198" spans="1:8">
      <c r="A17198" s="23">
        <v>17195</v>
      </c>
      <c r="B17198" s="23">
        <v>3000</v>
      </c>
      <c r="C17198" s="23">
        <v>0.9</v>
      </c>
      <c r="D17198" s="23">
        <v>3000</v>
      </c>
      <c r="E17198" s="23">
        <v>1</v>
      </c>
      <c r="F17198" s="23">
        <v>0</v>
      </c>
      <c r="G17198" s="23">
        <v>100</v>
      </c>
      <c r="H17198" s="25">
        <v>25.81459808</v>
      </c>
    </row>
    <row r="17199" spans="1:8">
      <c r="A17199" s="23">
        <v>17196</v>
      </c>
      <c r="B17199" s="23">
        <v>3000</v>
      </c>
      <c r="C17199" s="23">
        <v>0.9</v>
      </c>
      <c r="D17199" s="23">
        <v>3000</v>
      </c>
      <c r="E17199" s="23">
        <v>1</v>
      </c>
      <c r="F17199" s="23">
        <v>30</v>
      </c>
      <c r="G17199" s="23">
        <v>0</v>
      </c>
      <c r="H17199" s="25">
        <v>35.89622498</v>
      </c>
    </row>
    <row r="17200" spans="1:8">
      <c r="A17200" s="23">
        <v>17197</v>
      </c>
      <c r="B17200" s="23">
        <v>3000</v>
      </c>
      <c r="C17200" s="23">
        <v>0.9</v>
      </c>
      <c r="D17200" s="23">
        <v>3000</v>
      </c>
      <c r="E17200" s="23">
        <v>1</v>
      </c>
      <c r="F17200" s="23">
        <v>30</v>
      </c>
      <c r="G17200" s="23">
        <v>5</v>
      </c>
      <c r="H17200" s="25">
        <v>33.058670040000003</v>
      </c>
    </row>
    <row r="17201" spans="1:8">
      <c r="A17201" s="23">
        <v>17198</v>
      </c>
      <c r="B17201" s="23">
        <v>3000</v>
      </c>
      <c r="C17201" s="23">
        <v>0.9</v>
      </c>
      <c r="D17201" s="23">
        <v>3000</v>
      </c>
      <c r="E17201" s="23">
        <v>1</v>
      </c>
      <c r="F17201" s="23">
        <v>30</v>
      </c>
      <c r="G17201" s="23">
        <v>10</v>
      </c>
      <c r="H17201" s="25">
        <v>31.629592899999999</v>
      </c>
    </row>
    <row r="17202" spans="1:8">
      <c r="A17202" s="23">
        <v>17199</v>
      </c>
      <c r="B17202" s="23">
        <v>3000</v>
      </c>
      <c r="C17202" s="23">
        <v>0.9</v>
      </c>
      <c r="D17202" s="23">
        <v>3000</v>
      </c>
      <c r="E17202" s="23">
        <v>1</v>
      </c>
      <c r="F17202" s="23">
        <v>30</v>
      </c>
      <c r="G17202" s="23">
        <v>40</v>
      </c>
      <c r="H17202" s="25">
        <v>28.083559040000001</v>
      </c>
    </row>
    <row r="17203" spans="1:8">
      <c r="A17203" s="23">
        <v>17200</v>
      </c>
      <c r="B17203" s="23">
        <v>3000</v>
      </c>
      <c r="C17203" s="23">
        <v>0.9</v>
      </c>
      <c r="D17203" s="23">
        <v>3000</v>
      </c>
      <c r="E17203" s="23">
        <v>1</v>
      </c>
      <c r="F17203" s="23">
        <v>30</v>
      </c>
      <c r="G17203" s="23">
        <v>70</v>
      </c>
      <c r="H17203" s="25">
        <v>25.941894529999999</v>
      </c>
    </row>
    <row r="17204" spans="1:8">
      <c r="A17204" s="23">
        <v>17201</v>
      </c>
      <c r="B17204" s="23">
        <v>3000</v>
      </c>
      <c r="C17204" s="23">
        <v>0.9</v>
      </c>
      <c r="D17204" s="23">
        <v>3000</v>
      </c>
      <c r="E17204" s="23">
        <v>1</v>
      </c>
      <c r="F17204" s="23">
        <v>30</v>
      </c>
      <c r="G17204" s="23">
        <v>100</v>
      </c>
      <c r="H17204" s="25">
        <v>24.144113539999999</v>
      </c>
    </row>
    <row r="17205" spans="1:8">
      <c r="A17205" s="23">
        <v>17202</v>
      </c>
      <c r="B17205" s="23">
        <v>3000</v>
      </c>
      <c r="C17205" s="23">
        <v>0.9</v>
      </c>
      <c r="D17205" s="23">
        <v>3000</v>
      </c>
      <c r="E17205" s="23">
        <v>1</v>
      </c>
      <c r="F17205" s="23">
        <v>60</v>
      </c>
      <c r="G17205" s="23">
        <v>0</v>
      </c>
      <c r="H17205" s="25">
        <v>28.526163100000002</v>
      </c>
    </row>
    <row r="17206" spans="1:8">
      <c r="A17206" s="23">
        <v>17203</v>
      </c>
      <c r="B17206" s="23">
        <v>3000</v>
      </c>
      <c r="C17206" s="23">
        <v>0.9</v>
      </c>
      <c r="D17206" s="23">
        <v>3000</v>
      </c>
      <c r="E17206" s="23">
        <v>1</v>
      </c>
      <c r="F17206" s="23">
        <v>60</v>
      </c>
      <c r="G17206" s="23">
        <v>5</v>
      </c>
      <c r="H17206" s="25">
        <v>25.62703896</v>
      </c>
    </row>
    <row r="17207" spans="1:8">
      <c r="A17207" s="23">
        <v>17204</v>
      </c>
      <c r="B17207" s="23">
        <v>3000</v>
      </c>
      <c r="C17207" s="23">
        <v>0.9</v>
      </c>
      <c r="D17207" s="23">
        <v>3000</v>
      </c>
      <c r="E17207" s="23">
        <v>1</v>
      </c>
      <c r="F17207" s="23">
        <v>60</v>
      </c>
      <c r="G17207" s="23">
        <v>10</v>
      </c>
      <c r="H17207" s="25">
        <v>24.43760872</v>
      </c>
    </row>
    <row r="17208" spans="1:8">
      <c r="A17208" s="23">
        <v>17205</v>
      </c>
      <c r="B17208" s="23">
        <v>3000</v>
      </c>
      <c r="C17208" s="23">
        <v>0.9</v>
      </c>
      <c r="D17208" s="23">
        <v>3000</v>
      </c>
      <c r="E17208" s="23">
        <v>1</v>
      </c>
      <c r="F17208" s="23">
        <v>60</v>
      </c>
      <c r="G17208" s="23">
        <v>40</v>
      </c>
      <c r="H17208" s="25">
        <v>21.620784759999999</v>
      </c>
    </row>
    <row r="17209" spans="1:8">
      <c r="A17209" s="23">
        <v>17206</v>
      </c>
      <c r="B17209" s="23">
        <v>3000</v>
      </c>
      <c r="C17209" s="23">
        <v>0.9</v>
      </c>
      <c r="D17209" s="23">
        <v>3000</v>
      </c>
      <c r="E17209" s="23">
        <v>1</v>
      </c>
      <c r="F17209" s="23">
        <v>60</v>
      </c>
      <c r="G17209" s="23">
        <v>70</v>
      </c>
      <c r="H17209" s="25">
        <v>19.96011734</v>
      </c>
    </row>
    <row r="17210" spans="1:8">
      <c r="A17210" s="23">
        <v>17207</v>
      </c>
      <c r="B17210" s="23">
        <v>3000</v>
      </c>
      <c r="C17210" s="23">
        <v>0.9</v>
      </c>
      <c r="D17210" s="23">
        <v>3000</v>
      </c>
      <c r="E17210" s="23">
        <v>1</v>
      </c>
      <c r="F17210" s="23">
        <v>60</v>
      </c>
      <c r="G17210" s="23">
        <v>100</v>
      </c>
      <c r="H17210" s="25">
        <v>18.599037169999999</v>
      </c>
    </row>
    <row r="17211" spans="1:8">
      <c r="A17211" s="23">
        <v>17208</v>
      </c>
      <c r="B17211" s="23">
        <v>3000</v>
      </c>
      <c r="C17211" s="23">
        <v>0.9</v>
      </c>
      <c r="D17211" s="23">
        <v>3000</v>
      </c>
      <c r="E17211" s="23">
        <v>5</v>
      </c>
      <c r="F17211" s="23">
        <v>0</v>
      </c>
      <c r="G17211" s="23">
        <v>0</v>
      </c>
      <c r="H17211" s="25">
        <v>41.078529359999997</v>
      </c>
    </row>
    <row r="17212" spans="1:8">
      <c r="A17212" s="23">
        <v>17209</v>
      </c>
      <c r="B17212" s="23">
        <v>3000</v>
      </c>
      <c r="C17212" s="23">
        <v>0.9</v>
      </c>
      <c r="D17212" s="23">
        <v>3000</v>
      </c>
      <c r="E17212" s="23">
        <v>5</v>
      </c>
      <c r="F17212" s="23">
        <v>0</v>
      </c>
      <c r="G17212" s="23">
        <v>5</v>
      </c>
      <c r="H17212" s="25">
        <v>37.709209440000002</v>
      </c>
    </row>
    <row r="17213" spans="1:8">
      <c r="A17213" s="23">
        <v>17210</v>
      </c>
      <c r="B17213" s="23">
        <v>3000</v>
      </c>
      <c r="C17213" s="23">
        <v>0.9</v>
      </c>
      <c r="D17213" s="23">
        <v>3000</v>
      </c>
      <c r="E17213" s="23">
        <v>5</v>
      </c>
      <c r="F17213" s="23">
        <v>0</v>
      </c>
      <c r="G17213" s="23">
        <v>10</v>
      </c>
      <c r="H17213" s="25">
        <v>35.903480530000003</v>
      </c>
    </row>
    <row r="17214" spans="1:8">
      <c r="A17214" s="23">
        <v>17211</v>
      </c>
      <c r="B17214" s="23">
        <v>3000</v>
      </c>
      <c r="C17214" s="23">
        <v>0.9</v>
      </c>
      <c r="D17214" s="23">
        <v>3000</v>
      </c>
      <c r="E17214" s="23">
        <v>5</v>
      </c>
      <c r="F17214" s="23">
        <v>0</v>
      </c>
      <c r="G17214" s="23">
        <v>40</v>
      </c>
      <c r="H17214" s="25">
        <v>31.67264175</v>
      </c>
    </row>
    <row r="17215" spans="1:8">
      <c r="A17215" s="23">
        <v>17212</v>
      </c>
      <c r="B17215" s="23">
        <v>3000</v>
      </c>
      <c r="C17215" s="23">
        <v>0.9</v>
      </c>
      <c r="D17215" s="23">
        <v>3000</v>
      </c>
      <c r="E17215" s="23">
        <v>5</v>
      </c>
      <c r="F17215" s="23">
        <v>0</v>
      </c>
      <c r="G17215" s="23">
        <v>70</v>
      </c>
      <c r="H17215" s="25">
        <v>29.031963350000002</v>
      </c>
    </row>
    <row r="17216" spans="1:8">
      <c r="A17216" s="23">
        <v>17213</v>
      </c>
      <c r="B17216" s="23">
        <v>3000</v>
      </c>
      <c r="C17216" s="23">
        <v>0.9</v>
      </c>
      <c r="D17216" s="23">
        <v>3000</v>
      </c>
      <c r="E17216" s="23">
        <v>5</v>
      </c>
      <c r="F17216" s="23">
        <v>0</v>
      </c>
      <c r="G17216" s="23">
        <v>100</v>
      </c>
      <c r="H17216" s="25">
        <v>26.893505099999999</v>
      </c>
    </row>
    <row r="17217" spans="1:8">
      <c r="A17217" s="23">
        <v>17214</v>
      </c>
      <c r="B17217" s="23">
        <v>3000</v>
      </c>
      <c r="C17217" s="23">
        <v>0.9</v>
      </c>
      <c r="D17217" s="23">
        <v>3000</v>
      </c>
      <c r="E17217" s="23">
        <v>5</v>
      </c>
      <c r="F17217" s="23">
        <v>30</v>
      </c>
      <c r="G17217" s="23">
        <v>0</v>
      </c>
      <c r="H17217" s="25">
        <v>38.481739040000001</v>
      </c>
    </row>
    <row r="17218" spans="1:8">
      <c r="A17218" s="23">
        <v>17215</v>
      </c>
      <c r="B17218" s="23">
        <v>3000</v>
      </c>
      <c r="C17218" s="23">
        <v>0.9</v>
      </c>
      <c r="D17218" s="23">
        <v>3000</v>
      </c>
      <c r="E17218" s="23">
        <v>5</v>
      </c>
      <c r="F17218" s="23">
        <v>30</v>
      </c>
      <c r="G17218" s="23">
        <v>5</v>
      </c>
      <c r="H17218" s="25">
        <v>35.161712649999998</v>
      </c>
    </row>
    <row r="17219" spans="1:8">
      <c r="A17219" s="23">
        <v>17216</v>
      </c>
      <c r="B17219" s="23">
        <v>3000</v>
      </c>
      <c r="C17219" s="23">
        <v>0.9</v>
      </c>
      <c r="D17219" s="23">
        <v>3000</v>
      </c>
      <c r="E17219" s="23">
        <v>5</v>
      </c>
      <c r="F17219" s="23">
        <v>30</v>
      </c>
      <c r="G17219" s="23">
        <v>10</v>
      </c>
      <c r="H17219" s="25">
        <v>33.50950623</v>
      </c>
    </row>
    <row r="17220" spans="1:8">
      <c r="A17220" s="23">
        <v>17217</v>
      </c>
      <c r="B17220" s="23">
        <v>3000</v>
      </c>
      <c r="C17220" s="23">
        <v>0.9</v>
      </c>
      <c r="D17220" s="23">
        <v>3000</v>
      </c>
      <c r="E17220" s="23">
        <v>5</v>
      </c>
      <c r="F17220" s="23">
        <v>30</v>
      </c>
      <c r="G17220" s="23">
        <v>40</v>
      </c>
      <c r="H17220" s="25">
        <v>29.498775479999999</v>
      </c>
    </row>
    <row r="17221" spans="1:8">
      <c r="A17221" s="23">
        <v>17218</v>
      </c>
      <c r="B17221" s="23">
        <v>3000</v>
      </c>
      <c r="C17221" s="23">
        <v>0.9</v>
      </c>
      <c r="D17221" s="23">
        <v>3000</v>
      </c>
      <c r="E17221" s="23">
        <v>5</v>
      </c>
      <c r="F17221" s="23">
        <v>30</v>
      </c>
      <c r="G17221" s="23">
        <v>70</v>
      </c>
      <c r="H17221" s="25">
        <v>27.05020142</v>
      </c>
    </row>
    <row r="17222" spans="1:8">
      <c r="A17222" s="23">
        <v>17219</v>
      </c>
      <c r="B17222" s="23">
        <v>3000</v>
      </c>
      <c r="C17222" s="23">
        <v>0.9</v>
      </c>
      <c r="D17222" s="23">
        <v>3000</v>
      </c>
      <c r="E17222" s="23">
        <v>5</v>
      </c>
      <c r="F17222" s="23">
        <v>30</v>
      </c>
      <c r="G17222" s="23">
        <v>100</v>
      </c>
      <c r="H17222" s="25">
        <v>25.08341789</v>
      </c>
    </row>
    <row r="17223" spans="1:8">
      <c r="A17223" s="23">
        <v>17220</v>
      </c>
      <c r="B17223" s="23">
        <v>3000</v>
      </c>
      <c r="C17223" s="23">
        <v>0.9</v>
      </c>
      <c r="D17223" s="23">
        <v>3000</v>
      </c>
      <c r="E17223" s="23">
        <v>5</v>
      </c>
      <c r="F17223" s="23">
        <v>60</v>
      </c>
      <c r="G17223" s="23">
        <v>0</v>
      </c>
      <c r="H17223" s="25">
        <v>29.93747711</v>
      </c>
    </row>
    <row r="17224" spans="1:8">
      <c r="A17224" s="23">
        <v>17221</v>
      </c>
      <c r="B17224" s="23">
        <v>3000</v>
      </c>
      <c r="C17224" s="23">
        <v>0.9</v>
      </c>
      <c r="D17224" s="23">
        <v>3000</v>
      </c>
      <c r="E17224" s="23">
        <v>5</v>
      </c>
      <c r="F17224" s="23">
        <v>60</v>
      </c>
      <c r="G17224" s="23">
        <v>5</v>
      </c>
      <c r="H17224" s="25">
        <v>26.696605680000001</v>
      </c>
    </row>
    <row r="17225" spans="1:8">
      <c r="A17225" s="23">
        <v>17222</v>
      </c>
      <c r="B17225" s="23">
        <v>3000</v>
      </c>
      <c r="C17225" s="23">
        <v>0.9</v>
      </c>
      <c r="D17225" s="23">
        <v>3000</v>
      </c>
      <c r="E17225" s="23">
        <v>5</v>
      </c>
      <c r="F17225" s="23">
        <v>60</v>
      </c>
      <c r="G17225" s="23">
        <v>10</v>
      </c>
      <c r="H17225" s="25">
        <v>25.423274989999999</v>
      </c>
    </row>
    <row r="17226" spans="1:8">
      <c r="A17226" s="23">
        <v>17223</v>
      </c>
      <c r="B17226" s="23">
        <v>3000</v>
      </c>
      <c r="C17226" s="23">
        <v>0.9</v>
      </c>
      <c r="D17226" s="23">
        <v>3000</v>
      </c>
      <c r="E17226" s="23">
        <v>5</v>
      </c>
      <c r="F17226" s="23">
        <v>60</v>
      </c>
      <c r="G17226" s="23">
        <v>40</v>
      </c>
      <c r="H17226" s="25">
        <v>22.374618529999999</v>
      </c>
    </row>
    <row r="17227" spans="1:8">
      <c r="A17227" s="23">
        <v>17224</v>
      </c>
      <c r="B17227" s="23">
        <v>3000</v>
      </c>
      <c r="C17227" s="23">
        <v>0.9</v>
      </c>
      <c r="D17227" s="23">
        <v>3000</v>
      </c>
      <c r="E17227" s="23">
        <v>5</v>
      </c>
      <c r="F17227" s="23">
        <v>60</v>
      </c>
      <c r="G17227" s="23">
        <v>70</v>
      </c>
      <c r="H17227" s="25">
        <v>20.514095309999998</v>
      </c>
    </row>
    <row r="17228" spans="1:8">
      <c r="A17228" s="23">
        <v>17225</v>
      </c>
      <c r="B17228" s="23">
        <v>3000</v>
      </c>
      <c r="C17228" s="23">
        <v>0.9</v>
      </c>
      <c r="D17228" s="23">
        <v>3000</v>
      </c>
      <c r="E17228" s="23">
        <v>5</v>
      </c>
      <c r="F17228" s="23">
        <v>60</v>
      </c>
      <c r="G17228" s="23">
        <v>100</v>
      </c>
      <c r="H17228" s="25">
        <v>19.01987076</v>
      </c>
    </row>
    <row r="17229" spans="1:8">
      <c r="A17229" s="23">
        <v>17226</v>
      </c>
      <c r="B17229" s="23">
        <v>3000</v>
      </c>
      <c r="C17229" s="23">
        <v>0.9</v>
      </c>
      <c r="D17229" s="23">
        <v>3000</v>
      </c>
      <c r="E17229" s="23">
        <v>10</v>
      </c>
      <c r="F17229" s="23">
        <v>0</v>
      </c>
      <c r="G17229" s="23">
        <v>0</v>
      </c>
      <c r="H17229" s="25">
        <v>41.308364869999998</v>
      </c>
    </row>
    <row r="17230" spans="1:8">
      <c r="A17230" s="23">
        <v>17227</v>
      </c>
      <c r="B17230" s="23">
        <v>3000</v>
      </c>
      <c r="C17230" s="23">
        <v>0.9</v>
      </c>
      <c r="D17230" s="23">
        <v>3000</v>
      </c>
      <c r="E17230" s="23">
        <v>10</v>
      </c>
      <c r="F17230" s="23">
        <v>0</v>
      </c>
      <c r="G17230" s="23">
        <v>5</v>
      </c>
      <c r="H17230" s="25">
        <v>37.90719223</v>
      </c>
    </row>
    <row r="17231" spans="1:8">
      <c r="A17231" s="23">
        <v>17228</v>
      </c>
      <c r="B17231" s="23">
        <v>3000</v>
      </c>
      <c r="C17231" s="23">
        <v>0.9</v>
      </c>
      <c r="D17231" s="23">
        <v>3000</v>
      </c>
      <c r="E17231" s="23">
        <v>10</v>
      </c>
      <c r="F17231" s="23">
        <v>0</v>
      </c>
      <c r="G17231" s="23">
        <v>10</v>
      </c>
      <c r="H17231" s="25">
        <v>36.081665039999997</v>
      </c>
    </row>
    <row r="17232" spans="1:8">
      <c r="A17232" s="23">
        <v>17229</v>
      </c>
      <c r="B17232" s="23">
        <v>3000</v>
      </c>
      <c r="C17232" s="23">
        <v>0.9</v>
      </c>
      <c r="D17232" s="23">
        <v>3000</v>
      </c>
      <c r="E17232" s="23">
        <v>10</v>
      </c>
      <c r="F17232" s="23">
        <v>0</v>
      </c>
      <c r="G17232" s="23">
        <v>40</v>
      </c>
      <c r="H17232" s="25">
        <v>31.8050499</v>
      </c>
    </row>
    <row r="17233" spans="1:8">
      <c r="A17233" s="23">
        <v>17230</v>
      </c>
      <c r="B17233" s="23">
        <v>3000</v>
      </c>
      <c r="C17233" s="23">
        <v>0.9</v>
      </c>
      <c r="D17233" s="23">
        <v>3000</v>
      </c>
      <c r="E17233" s="23">
        <v>10</v>
      </c>
      <c r="F17233" s="23">
        <v>0</v>
      </c>
      <c r="G17233" s="23">
        <v>70</v>
      </c>
      <c r="H17233" s="25">
        <v>29.144529339999998</v>
      </c>
    </row>
    <row r="17234" spans="1:8">
      <c r="A17234" s="23">
        <v>17231</v>
      </c>
      <c r="B17234" s="23">
        <v>3000</v>
      </c>
      <c r="C17234" s="23">
        <v>0.9</v>
      </c>
      <c r="D17234" s="23">
        <v>3000</v>
      </c>
      <c r="E17234" s="23">
        <v>10</v>
      </c>
      <c r="F17234" s="23">
        <v>0</v>
      </c>
      <c r="G17234" s="23">
        <v>100</v>
      </c>
      <c r="H17234" s="25">
        <v>26.986763</v>
      </c>
    </row>
    <row r="17235" spans="1:8">
      <c r="A17235" s="23">
        <v>17232</v>
      </c>
      <c r="B17235" s="23">
        <v>3000</v>
      </c>
      <c r="C17235" s="23">
        <v>0.9</v>
      </c>
      <c r="D17235" s="23">
        <v>3000</v>
      </c>
      <c r="E17235" s="23">
        <v>10</v>
      </c>
      <c r="F17235" s="23">
        <v>30</v>
      </c>
      <c r="G17235" s="23">
        <v>0</v>
      </c>
      <c r="H17235" s="25">
        <v>38.684204100000002</v>
      </c>
    </row>
    <row r="17236" spans="1:8">
      <c r="A17236" s="23">
        <v>17233</v>
      </c>
      <c r="B17236" s="23">
        <v>3000</v>
      </c>
      <c r="C17236" s="23">
        <v>0.9</v>
      </c>
      <c r="D17236" s="23">
        <v>3000</v>
      </c>
      <c r="E17236" s="23">
        <v>10</v>
      </c>
      <c r="F17236" s="23">
        <v>30</v>
      </c>
      <c r="G17236" s="23">
        <v>5</v>
      </c>
      <c r="H17236" s="25">
        <v>35.328865049999997</v>
      </c>
    </row>
    <row r="17237" spans="1:8">
      <c r="A17237" s="23">
        <v>17234</v>
      </c>
      <c r="B17237" s="23">
        <v>3000</v>
      </c>
      <c r="C17237" s="23">
        <v>0.9</v>
      </c>
      <c r="D17237" s="23">
        <v>3000</v>
      </c>
      <c r="E17237" s="23">
        <v>10</v>
      </c>
      <c r="F17237" s="23">
        <v>30</v>
      </c>
      <c r="G17237" s="23">
        <v>10</v>
      </c>
      <c r="H17237" s="25">
        <v>33.660202030000001</v>
      </c>
    </row>
    <row r="17238" spans="1:8">
      <c r="A17238" s="23">
        <v>17235</v>
      </c>
      <c r="B17238" s="23">
        <v>3000</v>
      </c>
      <c r="C17238" s="23">
        <v>0.9</v>
      </c>
      <c r="D17238" s="23">
        <v>3000</v>
      </c>
      <c r="E17238" s="23">
        <v>10</v>
      </c>
      <c r="F17238" s="23">
        <v>30</v>
      </c>
      <c r="G17238" s="23">
        <v>40</v>
      </c>
      <c r="H17238" s="25">
        <v>29.616516109999999</v>
      </c>
    </row>
    <row r="17239" spans="1:8">
      <c r="A17239" s="23">
        <v>17236</v>
      </c>
      <c r="B17239" s="23">
        <v>3000</v>
      </c>
      <c r="C17239" s="23">
        <v>0.9</v>
      </c>
      <c r="D17239" s="23">
        <v>3000</v>
      </c>
      <c r="E17239" s="23">
        <v>10</v>
      </c>
      <c r="F17239" s="23">
        <v>30</v>
      </c>
      <c r="G17239" s="23">
        <v>70</v>
      </c>
      <c r="H17239" s="25">
        <v>27.145647050000001</v>
      </c>
    </row>
    <row r="17240" spans="1:8">
      <c r="A17240" s="23">
        <v>17237</v>
      </c>
      <c r="B17240" s="23">
        <v>3000</v>
      </c>
      <c r="C17240" s="23">
        <v>0.9</v>
      </c>
      <c r="D17240" s="23">
        <v>3000</v>
      </c>
      <c r="E17240" s="23">
        <v>10</v>
      </c>
      <c r="F17240" s="23">
        <v>30</v>
      </c>
      <c r="G17240" s="23">
        <v>100</v>
      </c>
      <c r="H17240" s="25">
        <v>25.162248609999999</v>
      </c>
    </row>
    <row r="17241" spans="1:8">
      <c r="A17241" s="23">
        <v>17238</v>
      </c>
      <c r="B17241" s="23">
        <v>3000</v>
      </c>
      <c r="C17241" s="23">
        <v>0.9</v>
      </c>
      <c r="D17241" s="23">
        <v>3000</v>
      </c>
      <c r="E17241" s="23">
        <v>10</v>
      </c>
      <c r="F17241" s="23">
        <v>60</v>
      </c>
      <c r="G17241" s="23">
        <v>0</v>
      </c>
      <c r="H17241" s="25">
        <v>30.053966519999999</v>
      </c>
    </row>
    <row r="17242" spans="1:8">
      <c r="A17242" s="23">
        <v>17239</v>
      </c>
      <c r="B17242" s="23">
        <v>3000</v>
      </c>
      <c r="C17242" s="23">
        <v>0.9</v>
      </c>
      <c r="D17242" s="23">
        <v>3000</v>
      </c>
      <c r="E17242" s="23">
        <v>10</v>
      </c>
      <c r="F17242" s="23">
        <v>60</v>
      </c>
      <c r="G17242" s="23">
        <v>5</v>
      </c>
      <c r="H17242" s="25">
        <v>26.789468769999999</v>
      </c>
    </row>
    <row r="17243" spans="1:8">
      <c r="A17243" s="23">
        <v>17240</v>
      </c>
      <c r="B17243" s="23">
        <v>3000</v>
      </c>
      <c r="C17243" s="23">
        <v>0.9</v>
      </c>
      <c r="D17243" s="23">
        <v>3000</v>
      </c>
      <c r="E17243" s="23">
        <v>10</v>
      </c>
      <c r="F17243" s="23">
        <v>60</v>
      </c>
      <c r="G17243" s="23">
        <v>10</v>
      </c>
      <c r="H17243" s="25">
        <v>25.507143020000001</v>
      </c>
    </row>
    <row r="17244" spans="1:8">
      <c r="A17244" s="23">
        <v>17241</v>
      </c>
      <c r="B17244" s="23">
        <v>3000</v>
      </c>
      <c r="C17244" s="23">
        <v>0.9</v>
      </c>
      <c r="D17244" s="23">
        <v>3000</v>
      </c>
      <c r="E17244" s="23">
        <v>10</v>
      </c>
      <c r="F17244" s="23">
        <v>60</v>
      </c>
      <c r="G17244" s="23">
        <v>40</v>
      </c>
      <c r="H17244" s="25">
        <v>22.441699979999999</v>
      </c>
    </row>
    <row r="17245" spans="1:8">
      <c r="A17245" s="23">
        <v>17242</v>
      </c>
      <c r="B17245" s="23">
        <v>3000</v>
      </c>
      <c r="C17245" s="23">
        <v>0.9</v>
      </c>
      <c r="D17245" s="23">
        <v>3000</v>
      </c>
      <c r="E17245" s="23">
        <v>10</v>
      </c>
      <c r="F17245" s="23">
        <v>60</v>
      </c>
      <c r="G17245" s="23">
        <v>70</v>
      </c>
      <c r="H17245" s="25">
        <v>20.56870842</v>
      </c>
    </row>
    <row r="17246" spans="1:8">
      <c r="A17246" s="23">
        <v>17243</v>
      </c>
      <c r="B17246" s="23">
        <v>3000</v>
      </c>
      <c r="C17246" s="23">
        <v>0.9</v>
      </c>
      <c r="D17246" s="23">
        <v>3000</v>
      </c>
      <c r="E17246" s="23">
        <v>10</v>
      </c>
      <c r="F17246" s="23">
        <v>60</v>
      </c>
      <c r="G17246" s="23">
        <v>100</v>
      </c>
      <c r="H17246" s="25">
        <v>19.065044400000001</v>
      </c>
    </row>
    <row r="17247" spans="1:8">
      <c r="A17247" s="23">
        <v>17244</v>
      </c>
      <c r="B17247" s="23">
        <v>3000</v>
      </c>
      <c r="C17247" s="23">
        <v>0.9</v>
      </c>
      <c r="D17247" s="23">
        <v>3000</v>
      </c>
      <c r="E17247" s="23">
        <v>20</v>
      </c>
      <c r="F17247" s="23">
        <v>0</v>
      </c>
      <c r="G17247" s="23">
        <v>0</v>
      </c>
      <c r="H17247" s="25">
        <v>41.40883255</v>
      </c>
    </row>
    <row r="17248" spans="1:8">
      <c r="A17248" s="23">
        <v>17245</v>
      </c>
      <c r="B17248" s="23">
        <v>3000</v>
      </c>
      <c r="C17248" s="23">
        <v>0.9</v>
      </c>
      <c r="D17248" s="23">
        <v>3000</v>
      </c>
      <c r="E17248" s="23">
        <v>20</v>
      </c>
      <c r="F17248" s="23">
        <v>0</v>
      </c>
      <c r="G17248" s="23">
        <v>5</v>
      </c>
      <c r="H17248" s="25">
        <v>37.994464870000002</v>
      </c>
    </row>
    <row r="17249" spans="1:8">
      <c r="A17249" s="23">
        <v>17246</v>
      </c>
      <c r="B17249" s="23">
        <v>3000</v>
      </c>
      <c r="C17249" s="23">
        <v>0.9</v>
      </c>
      <c r="D17249" s="23">
        <v>3000</v>
      </c>
      <c r="E17249" s="23">
        <v>20</v>
      </c>
      <c r="F17249" s="23">
        <v>0</v>
      </c>
      <c r="G17249" s="23">
        <v>10</v>
      </c>
      <c r="H17249" s="25">
        <v>36.160560609999997</v>
      </c>
    </row>
    <row r="17250" spans="1:8">
      <c r="A17250" s="23">
        <v>17247</v>
      </c>
      <c r="B17250" s="23">
        <v>3000</v>
      </c>
      <c r="C17250" s="23">
        <v>0.9</v>
      </c>
      <c r="D17250" s="23">
        <v>3000</v>
      </c>
      <c r="E17250" s="23">
        <v>20</v>
      </c>
      <c r="F17250" s="23">
        <v>0</v>
      </c>
      <c r="G17250" s="23">
        <v>40</v>
      </c>
      <c r="H17250" s="25">
        <v>31.864419940000001</v>
      </c>
    </row>
    <row r="17251" spans="1:8">
      <c r="A17251" s="23">
        <v>17248</v>
      </c>
      <c r="B17251" s="23">
        <v>3000</v>
      </c>
      <c r="C17251" s="23">
        <v>0.9</v>
      </c>
      <c r="D17251" s="23">
        <v>3000</v>
      </c>
      <c r="E17251" s="23">
        <v>20</v>
      </c>
      <c r="F17251" s="23">
        <v>0</v>
      </c>
      <c r="G17251" s="23">
        <v>70</v>
      </c>
      <c r="H17251" s="25">
        <v>29.195301059999998</v>
      </c>
    </row>
    <row r="17252" spans="1:8">
      <c r="A17252" s="23">
        <v>17249</v>
      </c>
      <c r="B17252" s="23">
        <v>3000</v>
      </c>
      <c r="C17252" s="23">
        <v>0.9</v>
      </c>
      <c r="D17252" s="23">
        <v>3000</v>
      </c>
      <c r="E17252" s="23">
        <v>20</v>
      </c>
      <c r="F17252" s="23">
        <v>0</v>
      </c>
      <c r="G17252" s="23">
        <v>100</v>
      </c>
      <c r="H17252" s="25">
        <v>27.029071810000001</v>
      </c>
    </row>
    <row r="17253" spans="1:8">
      <c r="A17253" s="23">
        <v>17250</v>
      </c>
      <c r="B17253" s="23">
        <v>3000</v>
      </c>
      <c r="C17253" s="23">
        <v>0.9</v>
      </c>
      <c r="D17253" s="23">
        <v>3000</v>
      </c>
      <c r="E17253" s="23">
        <v>20</v>
      </c>
      <c r="F17253" s="23">
        <v>30</v>
      </c>
      <c r="G17253" s="23">
        <v>0</v>
      </c>
      <c r="H17253" s="25">
        <v>38.773281099999998</v>
      </c>
    </row>
    <row r="17254" spans="1:8">
      <c r="A17254" s="23">
        <v>17251</v>
      </c>
      <c r="B17254" s="23">
        <v>3000</v>
      </c>
      <c r="C17254" s="23">
        <v>0.9</v>
      </c>
      <c r="D17254" s="23">
        <v>3000</v>
      </c>
      <c r="E17254" s="23">
        <v>20</v>
      </c>
      <c r="F17254" s="23">
        <v>30</v>
      </c>
      <c r="G17254" s="23">
        <v>5</v>
      </c>
      <c r="H17254" s="25">
        <v>35.403007510000002</v>
      </c>
    </row>
    <row r="17255" spans="1:8">
      <c r="A17255" s="23">
        <v>17252</v>
      </c>
      <c r="B17255" s="23">
        <v>3000</v>
      </c>
      <c r="C17255" s="23">
        <v>0.9</v>
      </c>
      <c r="D17255" s="23">
        <v>3000</v>
      </c>
      <c r="E17255" s="23">
        <v>20</v>
      </c>
      <c r="F17255" s="23">
        <v>30</v>
      </c>
      <c r="G17255" s="23">
        <v>10</v>
      </c>
      <c r="H17255" s="25">
        <v>33.727371220000002</v>
      </c>
    </row>
    <row r="17256" spans="1:8">
      <c r="A17256" s="23">
        <v>17253</v>
      </c>
      <c r="B17256" s="23">
        <v>3000</v>
      </c>
      <c r="C17256" s="23">
        <v>0.9</v>
      </c>
      <c r="D17256" s="23">
        <v>3000</v>
      </c>
      <c r="E17256" s="23">
        <v>20</v>
      </c>
      <c r="F17256" s="23">
        <v>30</v>
      </c>
      <c r="G17256" s="23">
        <v>40</v>
      </c>
      <c r="H17256" s="25">
        <v>29.66955948</v>
      </c>
    </row>
    <row r="17257" spans="1:8">
      <c r="A17257" s="23">
        <v>17254</v>
      </c>
      <c r="B17257" s="23">
        <v>3000</v>
      </c>
      <c r="C17257" s="23">
        <v>0.9</v>
      </c>
      <c r="D17257" s="23">
        <v>3000</v>
      </c>
      <c r="E17257" s="23">
        <v>20</v>
      </c>
      <c r="F17257" s="23">
        <v>30</v>
      </c>
      <c r="G17257" s="23">
        <v>70</v>
      </c>
      <c r="H17257" s="25">
        <v>27.188936229999999</v>
      </c>
    </row>
    <row r="17258" spans="1:8">
      <c r="A17258" s="23">
        <v>17255</v>
      </c>
      <c r="B17258" s="23">
        <v>3000</v>
      </c>
      <c r="C17258" s="23">
        <v>0.9</v>
      </c>
      <c r="D17258" s="23">
        <v>3000</v>
      </c>
      <c r="E17258" s="23">
        <v>20</v>
      </c>
      <c r="F17258" s="23">
        <v>30</v>
      </c>
      <c r="G17258" s="23">
        <v>100</v>
      </c>
      <c r="H17258" s="25">
        <v>25.19823074</v>
      </c>
    </row>
    <row r="17259" spans="1:8">
      <c r="A17259" s="23">
        <v>17256</v>
      </c>
      <c r="B17259" s="23">
        <v>3000</v>
      </c>
      <c r="C17259" s="23">
        <v>0.9</v>
      </c>
      <c r="D17259" s="23">
        <v>3000</v>
      </c>
      <c r="E17259" s="23">
        <v>20</v>
      </c>
      <c r="F17259" s="23">
        <v>60</v>
      </c>
      <c r="G17259" s="23">
        <v>0</v>
      </c>
      <c r="H17259" s="25">
        <v>30.10638046</v>
      </c>
    </row>
    <row r="17260" spans="1:8">
      <c r="A17260" s="23">
        <v>17257</v>
      </c>
      <c r="B17260" s="23">
        <v>3000</v>
      </c>
      <c r="C17260" s="23">
        <v>0.9</v>
      </c>
      <c r="D17260" s="23">
        <v>3000</v>
      </c>
      <c r="E17260" s="23">
        <v>20</v>
      </c>
      <c r="F17260" s="23">
        <v>60</v>
      </c>
      <c r="G17260" s="23">
        <v>5</v>
      </c>
      <c r="H17260" s="25">
        <v>26.831634520000001</v>
      </c>
    </row>
    <row r="17261" spans="1:8">
      <c r="A17261" s="23">
        <v>17258</v>
      </c>
      <c r="B17261" s="23">
        <v>3000</v>
      </c>
      <c r="C17261" s="23">
        <v>0.9</v>
      </c>
      <c r="D17261" s="23">
        <v>3000</v>
      </c>
      <c r="E17261" s="23">
        <v>20</v>
      </c>
      <c r="F17261" s="23">
        <v>60</v>
      </c>
      <c r="G17261" s="23">
        <v>10</v>
      </c>
      <c r="H17261" s="25">
        <v>25.545387269999999</v>
      </c>
    </row>
    <row r="17262" spans="1:8">
      <c r="A17262" s="23">
        <v>17259</v>
      </c>
      <c r="B17262" s="23">
        <v>3000</v>
      </c>
      <c r="C17262" s="23">
        <v>0.9</v>
      </c>
      <c r="D17262" s="23">
        <v>3000</v>
      </c>
      <c r="E17262" s="23">
        <v>20</v>
      </c>
      <c r="F17262" s="23">
        <v>60</v>
      </c>
      <c r="G17262" s="23">
        <v>40</v>
      </c>
      <c r="H17262" s="25">
        <v>22.472579960000001</v>
      </c>
    </row>
    <row r="17263" spans="1:8">
      <c r="A17263" s="23">
        <v>17260</v>
      </c>
      <c r="B17263" s="23">
        <v>3000</v>
      </c>
      <c r="C17263" s="23">
        <v>0.9</v>
      </c>
      <c r="D17263" s="23">
        <v>3000</v>
      </c>
      <c r="E17263" s="23">
        <v>20</v>
      </c>
      <c r="F17263" s="23">
        <v>60</v>
      </c>
      <c r="G17263" s="23">
        <v>70</v>
      </c>
      <c r="H17263" s="25">
        <v>20.593965529999998</v>
      </c>
    </row>
    <row r="17264" spans="1:8">
      <c r="A17264" s="23">
        <v>17261</v>
      </c>
      <c r="B17264" s="23">
        <v>3000</v>
      </c>
      <c r="C17264" s="23">
        <v>0.9</v>
      </c>
      <c r="D17264" s="23">
        <v>3000</v>
      </c>
      <c r="E17264" s="23">
        <v>20</v>
      </c>
      <c r="F17264" s="23">
        <v>60</v>
      </c>
      <c r="G17264" s="23">
        <v>100</v>
      </c>
      <c r="H17264" s="25">
        <v>19.08602905</v>
      </c>
    </row>
    <row r="17265" spans="1:8">
      <c r="A17265" s="23">
        <v>17262</v>
      </c>
      <c r="B17265" s="23">
        <v>3000</v>
      </c>
      <c r="C17265" s="23">
        <v>0.9</v>
      </c>
      <c r="D17265" s="23">
        <v>3000</v>
      </c>
      <c r="E17265" s="23">
        <v>50</v>
      </c>
      <c r="F17265" s="23">
        <v>0</v>
      </c>
      <c r="G17265" s="23">
        <v>0</v>
      </c>
      <c r="H17265" s="25">
        <v>41.464359279999996</v>
      </c>
    </row>
    <row r="17266" spans="1:8">
      <c r="A17266" s="23">
        <v>17263</v>
      </c>
      <c r="B17266" s="23">
        <v>3000</v>
      </c>
      <c r="C17266" s="23">
        <v>0.9</v>
      </c>
      <c r="D17266" s="23">
        <v>3000</v>
      </c>
      <c r="E17266" s="23">
        <v>50</v>
      </c>
      <c r="F17266" s="23">
        <v>0</v>
      </c>
      <c r="G17266" s="23">
        <v>5</v>
      </c>
      <c r="H17266" s="25">
        <v>38.04298782</v>
      </c>
    </row>
    <row r="17267" spans="1:8">
      <c r="A17267" s="23">
        <v>17264</v>
      </c>
      <c r="B17267" s="23">
        <v>3000</v>
      </c>
      <c r="C17267" s="23">
        <v>0.9</v>
      </c>
      <c r="D17267" s="23">
        <v>3000</v>
      </c>
      <c r="E17267" s="23">
        <v>50</v>
      </c>
      <c r="F17267" s="23">
        <v>0</v>
      </c>
      <c r="G17267" s="23">
        <v>10</v>
      </c>
      <c r="H17267" s="25">
        <v>36.204551700000003</v>
      </c>
    </row>
    <row r="17268" spans="1:8">
      <c r="A17268" s="23">
        <v>17265</v>
      </c>
      <c r="B17268" s="23">
        <v>3000</v>
      </c>
      <c r="C17268" s="23">
        <v>0.9</v>
      </c>
      <c r="D17268" s="23">
        <v>3000</v>
      </c>
      <c r="E17268" s="23">
        <v>50</v>
      </c>
      <c r="F17268" s="23">
        <v>0</v>
      </c>
      <c r="G17268" s="23">
        <v>40</v>
      </c>
      <c r="H17268" s="25">
        <v>31.89781189</v>
      </c>
    </row>
    <row r="17269" spans="1:8">
      <c r="A17269" s="23">
        <v>17266</v>
      </c>
      <c r="B17269" s="23">
        <v>3000</v>
      </c>
      <c r="C17269" s="23">
        <v>0.9</v>
      </c>
      <c r="D17269" s="23">
        <v>3000</v>
      </c>
      <c r="E17269" s="23">
        <v>50</v>
      </c>
      <c r="F17269" s="23">
        <v>0</v>
      </c>
      <c r="G17269" s="23">
        <v>70</v>
      </c>
      <c r="H17269" s="25">
        <v>29.223972320000001</v>
      </c>
    </row>
    <row r="17270" spans="1:8">
      <c r="A17270" s="23">
        <v>17267</v>
      </c>
      <c r="B17270" s="23">
        <v>3000</v>
      </c>
      <c r="C17270" s="23">
        <v>0.9</v>
      </c>
      <c r="D17270" s="23">
        <v>3000</v>
      </c>
      <c r="E17270" s="23">
        <v>50</v>
      </c>
      <c r="F17270" s="23">
        <v>0</v>
      </c>
      <c r="G17270" s="23">
        <v>100</v>
      </c>
      <c r="H17270" s="25">
        <v>27.053058620000002</v>
      </c>
    </row>
    <row r="17271" spans="1:8">
      <c r="A17271" s="23">
        <v>17268</v>
      </c>
      <c r="B17271" s="23">
        <v>3000</v>
      </c>
      <c r="C17271" s="23">
        <v>0.9</v>
      </c>
      <c r="D17271" s="23">
        <v>3000</v>
      </c>
      <c r="E17271" s="23">
        <v>50</v>
      </c>
      <c r="F17271" s="23">
        <v>30</v>
      </c>
      <c r="G17271" s="23">
        <v>0</v>
      </c>
      <c r="H17271" s="25">
        <v>38.822746279999997</v>
      </c>
    </row>
    <row r="17272" spans="1:8">
      <c r="A17272" s="23">
        <v>17269</v>
      </c>
      <c r="B17272" s="23">
        <v>3000</v>
      </c>
      <c r="C17272" s="23">
        <v>0.9</v>
      </c>
      <c r="D17272" s="23">
        <v>3000</v>
      </c>
      <c r="E17272" s="23">
        <v>50</v>
      </c>
      <c r="F17272" s="23">
        <v>30</v>
      </c>
      <c r="G17272" s="23">
        <v>5</v>
      </c>
      <c r="H17272" s="25">
        <v>35.444400790000003</v>
      </c>
    </row>
    <row r="17273" spans="1:8">
      <c r="A17273" s="23">
        <v>17270</v>
      </c>
      <c r="B17273" s="23">
        <v>3000</v>
      </c>
      <c r="C17273" s="23">
        <v>0.9</v>
      </c>
      <c r="D17273" s="23">
        <v>3000</v>
      </c>
      <c r="E17273" s="23">
        <v>50</v>
      </c>
      <c r="F17273" s="23">
        <v>30</v>
      </c>
      <c r="G17273" s="23">
        <v>10</v>
      </c>
      <c r="H17273" s="25">
        <v>33.764991760000001</v>
      </c>
    </row>
    <row r="17274" spans="1:8">
      <c r="A17274" s="23">
        <v>17271</v>
      </c>
      <c r="B17274" s="23">
        <v>3000</v>
      </c>
      <c r="C17274" s="23">
        <v>0.9</v>
      </c>
      <c r="D17274" s="23">
        <v>3000</v>
      </c>
      <c r="E17274" s="23">
        <v>50</v>
      </c>
      <c r="F17274" s="23">
        <v>30</v>
      </c>
      <c r="G17274" s="23">
        <v>40</v>
      </c>
      <c r="H17274" s="25">
        <v>29.69949532</v>
      </c>
    </row>
    <row r="17275" spans="1:8">
      <c r="A17275" s="23">
        <v>17272</v>
      </c>
      <c r="B17275" s="23">
        <v>3000</v>
      </c>
      <c r="C17275" s="23">
        <v>0.9</v>
      </c>
      <c r="D17275" s="23">
        <v>3000</v>
      </c>
      <c r="E17275" s="23">
        <v>50</v>
      </c>
      <c r="F17275" s="23">
        <v>30</v>
      </c>
      <c r="G17275" s="23">
        <v>70</v>
      </c>
      <c r="H17275" s="25">
        <v>27.21346664</v>
      </c>
    </row>
    <row r="17276" spans="1:8">
      <c r="A17276" s="23">
        <v>17273</v>
      </c>
      <c r="B17276" s="23">
        <v>3000</v>
      </c>
      <c r="C17276" s="23">
        <v>0.9</v>
      </c>
      <c r="D17276" s="23">
        <v>3000</v>
      </c>
      <c r="E17276" s="23">
        <v>50</v>
      </c>
      <c r="F17276" s="23">
        <v>30</v>
      </c>
      <c r="G17276" s="23">
        <v>100</v>
      </c>
      <c r="H17276" s="25">
        <v>25.218709950000001</v>
      </c>
    </row>
    <row r="17277" spans="1:8">
      <c r="A17277" s="23">
        <v>17274</v>
      </c>
      <c r="B17277" s="23">
        <v>3000</v>
      </c>
      <c r="C17277" s="23">
        <v>0.9</v>
      </c>
      <c r="D17277" s="23">
        <v>3000</v>
      </c>
      <c r="E17277" s="23">
        <v>50</v>
      </c>
      <c r="F17277" s="23">
        <v>60</v>
      </c>
      <c r="G17277" s="23">
        <v>0</v>
      </c>
      <c r="H17277" s="25">
        <v>30.13593483</v>
      </c>
    </row>
    <row r="17278" spans="1:8">
      <c r="A17278" s="23">
        <v>17275</v>
      </c>
      <c r="B17278" s="23">
        <v>3000</v>
      </c>
      <c r="C17278" s="23">
        <v>0.9</v>
      </c>
      <c r="D17278" s="23">
        <v>3000</v>
      </c>
      <c r="E17278" s="23">
        <v>50</v>
      </c>
      <c r="F17278" s="23">
        <v>60</v>
      </c>
      <c r="G17278" s="23">
        <v>5</v>
      </c>
      <c r="H17278" s="25">
        <v>26.85554123</v>
      </c>
    </row>
    <row r="17279" spans="1:8">
      <c r="A17279" s="23">
        <v>17276</v>
      </c>
      <c r="B17279" s="23">
        <v>3000</v>
      </c>
      <c r="C17279" s="23">
        <v>0.9</v>
      </c>
      <c r="D17279" s="23">
        <v>3000</v>
      </c>
      <c r="E17279" s="23">
        <v>50</v>
      </c>
      <c r="F17279" s="23">
        <v>60</v>
      </c>
      <c r="G17279" s="23">
        <v>10</v>
      </c>
      <c r="H17279" s="25">
        <v>25.56713104</v>
      </c>
    </row>
    <row r="17280" spans="1:8">
      <c r="A17280" s="23">
        <v>17277</v>
      </c>
      <c r="B17280" s="23">
        <v>3000</v>
      </c>
      <c r="C17280" s="23">
        <v>0.9</v>
      </c>
      <c r="D17280" s="23">
        <v>3000</v>
      </c>
      <c r="E17280" s="23">
        <v>50</v>
      </c>
      <c r="F17280" s="23">
        <v>60</v>
      </c>
      <c r="G17280" s="23">
        <v>40</v>
      </c>
      <c r="H17280" s="25">
        <v>22.49024391</v>
      </c>
    </row>
    <row r="17281" spans="1:8">
      <c r="A17281" s="23">
        <v>17278</v>
      </c>
      <c r="B17281" s="23">
        <v>3000</v>
      </c>
      <c r="C17281" s="23">
        <v>0.9</v>
      </c>
      <c r="D17281" s="23">
        <v>3000</v>
      </c>
      <c r="E17281" s="23">
        <v>50</v>
      </c>
      <c r="F17281" s="23">
        <v>60</v>
      </c>
      <c r="G17281" s="23">
        <v>70</v>
      </c>
      <c r="H17281" s="25">
        <v>20.608455660000001</v>
      </c>
    </row>
    <row r="17282" spans="1:8">
      <c r="A17282" s="23">
        <v>17279</v>
      </c>
      <c r="B17282" s="23">
        <v>3000</v>
      </c>
      <c r="C17282" s="23">
        <v>0.9</v>
      </c>
      <c r="D17282" s="23">
        <v>3000</v>
      </c>
      <c r="E17282" s="23">
        <v>50</v>
      </c>
      <c r="F17282" s="23">
        <v>60</v>
      </c>
      <c r="G17282" s="23">
        <v>100</v>
      </c>
      <c r="H17282" s="25">
        <v>19.098106380000001</v>
      </c>
    </row>
    <row r="17283" spans="1:8">
      <c r="A17283" s="23">
        <v>17280</v>
      </c>
      <c r="B17283" s="23">
        <v>3000</v>
      </c>
      <c r="C17283" s="23">
        <v>0.8</v>
      </c>
      <c r="D17283" s="23">
        <v>10</v>
      </c>
      <c r="E17283" s="23">
        <v>1</v>
      </c>
      <c r="F17283" s="23">
        <v>0</v>
      </c>
      <c r="G17283" s="23">
        <v>0</v>
      </c>
      <c r="H17283" s="25">
        <v>1.274250627</v>
      </c>
    </row>
    <row r="17284" spans="1:8">
      <c r="A17284" s="23">
        <v>17281</v>
      </c>
      <c r="B17284" s="23">
        <v>3000</v>
      </c>
      <c r="C17284" s="23">
        <v>0.8</v>
      </c>
      <c r="D17284" s="23">
        <v>10</v>
      </c>
      <c r="E17284" s="23">
        <v>1</v>
      </c>
      <c r="F17284" s="23">
        <v>0</v>
      </c>
      <c r="G17284" s="23">
        <v>5</v>
      </c>
      <c r="H17284" s="25">
        <v>0</v>
      </c>
    </row>
    <row r="17285" spans="1:8">
      <c r="A17285" s="23">
        <v>17282</v>
      </c>
      <c r="B17285" s="23">
        <v>3000</v>
      </c>
      <c r="C17285" s="23">
        <v>0.8</v>
      </c>
      <c r="D17285" s="23">
        <v>10</v>
      </c>
      <c r="E17285" s="23">
        <v>1</v>
      </c>
      <c r="F17285" s="23">
        <v>0</v>
      </c>
      <c r="G17285" s="23">
        <v>10</v>
      </c>
      <c r="H17285" s="25">
        <v>0</v>
      </c>
    </row>
    <row r="17286" spans="1:8">
      <c r="A17286" s="23">
        <v>17283</v>
      </c>
      <c r="B17286" s="23">
        <v>3000</v>
      </c>
      <c r="C17286" s="23">
        <v>0.8</v>
      </c>
      <c r="D17286" s="23">
        <v>10</v>
      </c>
      <c r="E17286" s="23">
        <v>1</v>
      </c>
      <c r="F17286" s="23">
        <v>0</v>
      </c>
      <c r="G17286" s="23">
        <v>40</v>
      </c>
      <c r="H17286" s="25">
        <v>0</v>
      </c>
    </row>
    <row r="17287" spans="1:8">
      <c r="A17287" s="23">
        <v>17284</v>
      </c>
      <c r="B17287" s="23">
        <v>3000</v>
      </c>
      <c r="C17287" s="23">
        <v>0.8</v>
      </c>
      <c r="D17287" s="23">
        <v>10</v>
      </c>
      <c r="E17287" s="23">
        <v>1</v>
      </c>
      <c r="F17287" s="23">
        <v>0</v>
      </c>
      <c r="G17287" s="23">
        <v>70</v>
      </c>
      <c r="H17287" s="25">
        <v>0</v>
      </c>
    </row>
    <row r="17288" spans="1:8">
      <c r="A17288" s="23">
        <v>17285</v>
      </c>
      <c r="B17288" s="23">
        <v>3000</v>
      </c>
      <c r="C17288" s="23">
        <v>0.8</v>
      </c>
      <c r="D17288" s="23">
        <v>10</v>
      </c>
      <c r="E17288" s="23">
        <v>1</v>
      </c>
      <c r="F17288" s="23">
        <v>0</v>
      </c>
      <c r="G17288" s="23">
        <v>100</v>
      </c>
      <c r="H17288" s="25">
        <v>0</v>
      </c>
    </row>
    <row r="17289" spans="1:8">
      <c r="A17289" s="23">
        <v>17286</v>
      </c>
      <c r="B17289" s="23">
        <v>3000</v>
      </c>
      <c r="C17289" s="23">
        <v>0.8</v>
      </c>
      <c r="D17289" s="23">
        <v>10</v>
      </c>
      <c r="E17289" s="23">
        <v>1</v>
      </c>
      <c r="F17289" s="23">
        <v>30</v>
      </c>
      <c r="G17289" s="23">
        <v>0</v>
      </c>
      <c r="H17289" s="25">
        <v>1.2739635709999999</v>
      </c>
    </row>
    <row r="17290" spans="1:8">
      <c r="A17290" s="23">
        <v>17287</v>
      </c>
      <c r="B17290" s="23">
        <v>3000</v>
      </c>
      <c r="C17290" s="23">
        <v>0.8</v>
      </c>
      <c r="D17290" s="23">
        <v>10</v>
      </c>
      <c r="E17290" s="23">
        <v>1</v>
      </c>
      <c r="F17290" s="23">
        <v>30</v>
      </c>
      <c r="G17290" s="23">
        <v>5</v>
      </c>
      <c r="H17290" s="25">
        <v>0</v>
      </c>
    </row>
    <row r="17291" spans="1:8">
      <c r="A17291" s="23">
        <v>17288</v>
      </c>
      <c r="B17291" s="23">
        <v>3000</v>
      </c>
      <c r="C17291" s="23">
        <v>0.8</v>
      </c>
      <c r="D17291" s="23">
        <v>10</v>
      </c>
      <c r="E17291" s="23">
        <v>1</v>
      </c>
      <c r="F17291" s="23">
        <v>30</v>
      </c>
      <c r="G17291" s="23">
        <v>10</v>
      </c>
      <c r="H17291" s="25">
        <v>0</v>
      </c>
    </row>
    <row r="17292" spans="1:8">
      <c r="A17292" s="23">
        <v>17289</v>
      </c>
      <c r="B17292" s="23">
        <v>3000</v>
      </c>
      <c r="C17292" s="23">
        <v>0.8</v>
      </c>
      <c r="D17292" s="23">
        <v>10</v>
      </c>
      <c r="E17292" s="23">
        <v>1</v>
      </c>
      <c r="F17292" s="23">
        <v>30</v>
      </c>
      <c r="G17292" s="23">
        <v>40</v>
      </c>
      <c r="H17292" s="25">
        <v>0</v>
      </c>
    </row>
    <row r="17293" spans="1:8">
      <c r="A17293" s="23">
        <v>17290</v>
      </c>
      <c r="B17293" s="23">
        <v>3000</v>
      </c>
      <c r="C17293" s="23">
        <v>0.8</v>
      </c>
      <c r="D17293" s="23">
        <v>10</v>
      </c>
      <c r="E17293" s="23">
        <v>1</v>
      </c>
      <c r="F17293" s="23">
        <v>30</v>
      </c>
      <c r="G17293" s="23">
        <v>70</v>
      </c>
      <c r="H17293" s="25">
        <v>0</v>
      </c>
    </row>
    <row r="17294" spans="1:8">
      <c r="A17294" s="23">
        <v>17291</v>
      </c>
      <c r="B17294" s="23">
        <v>3000</v>
      </c>
      <c r="C17294" s="23">
        <v>0.8</v>
      </c>
      <c r="D17294" s="23">
        <v>10</v>
      </c>
      <c r="E17294" s="23">
        <v>1</v>
      </c>
      <c r="F17294" s="23">
        <v>30</v>
      </c>
      <c r="G17294" s="23">
        <v>100</v>
      </c>
      <c r="H17294" s="25">
        <v>0</v>
      </c>
    </row>
    <row r="17295" spans="1:8">
      <c r="A17295" s="23">
        <v>17292</v>
      </c>
      <c r="B17295" s="23">
        <v>3000</v>
      </c>
      <c r="C17295" s="23">
        <v>0.8</v>
      </c>
      <c r="D17295" s="23">
        <v>10</v>
      </c>
      <c r="E17295" s="23">
        <v>1</v>
      </c>
      <c r="F17295" s="23">
        <v>60</v>
      </c>
      <c r="G17295" s="23">
        <v>0</v>
      </c>
      <c r="H17295" s="25">
        <v>1.2724888320000001</v>
      </c>
    </row>
    <row r="17296" spans="1:8">
      <c r="A17296" s="23">
        <v>17293</v>
      </c>
      <c r="B17296" s="23">
        <v>3000</v>
      </c>
      <c r="C17296" s="23">
        <v>0.8</v>
      </c>
      <c r="D17296" s="23">
        <v>10</v>
      </c>
      <c r="E17296" s="23">
        <v>1</v>
      </c>
      <c r="F17296" s="23">
        <v>60</v>
      </c>
      <c r="G17296" s="23">
        <v>5</v>
      </c>
      <c r="H17296" s="25">
        <v>0</v>
      </c>
    </row>
    <row r="17297" spans="1:8">
      <c r="A17297" s="23">
        <v>17294</v>
      </c>
      <c r="B17297" s="23">
        <v>3000</v>
      </c>
      <c r="C17297" s="23">
        <v>0.8</v>
      </c>
      <c r="D17297" s="23">
        <v>10</v>
      </c>
      <c r="E17297" s="23">
        <v>1</v>
      </c>
      <c r="F17297" s="23">
        <v>60</v>
      </c>
      <c r="G17297" s="23">
        <v>10</v>
      </c>
      <c r="H17297" s="25">
        <v>0</v>
      </c>
    </row>
    <row r="17298" spans="1:8">
      <c r="A17298" s="23">
        <v>17295</v>
      </c>
      <c r="B17298" s="23">
        <v>3000</v>
      </c>
      <c r="C17298" s="23">
        <v>0.8</v>
      </c>
      <c r="D17298" s="23">
        <v>10</v>
      </c>
      <c r="E17298" s="23">
        <v>1</v>
      </c>
      <c r="F17298" s="23">
        <v>60</v>
      </c>
      <c r="G17298" s="23">
        <v>40</v>
      </c>
      <c r="H17298" s="25">
        <v>0</v>
      </c>
    </row>
    <row r="17299" spans="1:8">
      <c r="A17299" s="23">
        <v>17296</v>
      </c>
      <c r="B17299" s="23">
        <v>3000</v>
      </c>
      <c r="C17299" s="23">
        <v>0.8</v>
      </c>
      <c r="D17299" s="23">
        <v>10</v>
      </c>
      <c r="E17299" s="23">
        <v>1</v>
      </c>
      <c r="F17299" s="23">
        <v>60</v>
      </c>
      <c r="G17299" s="23">
        <v>70</v>
      </c>
      <c r="H17299" s="25">
        <v>0</v>
      </c>
    </row>
    <row r="17300" spans="1:8">
      <c r="A17300" s="23">
        <v>17297</v>
      </c>
      <c r="B17300" s="23">
        <v>3000</v>
      </c>
      <c r="C17300" s="23">
        <v>0.8</v>
      </c>
      <c r="D17300" s="23">
        <v>10</v>
      </c>
      <c r="E17300" s="23">
        <v>1</v>
      </c>
      <c r="F17300" s="23">
        <v>60</v>
      </c>
      <c r="G17300" s="23">
        <v>100</v>
      </c>
      <c r="H17300" s="25">
        <v>0</v>
      </c>
    </row>
    <row r="17301" spans="1:8">
      <c r="A17301" s="23">
        <v>17298</v>
      </c>
      <c r="B17301" s="23">
        <v>3000</v>
      </c>
      <c r="C17301" s="23">
        <v>0.8</v>
      </c>
      <c r="D17301" s="23">
        <v>10</v>
      </c>
      <c r="E17301" s="23">
        <v>5</v>
      </c>
      <c r="F17301" s="23">
        <v>0</v>
      </c>
      <c r="G17301" s="23">
        <v>0</v>
      </c>
      <c r="H17301" s="25">
        <v>6.2083148960000001</v>
      </c>
    </row>
    <row r="17302" spans="1:8">
      <c r="A17302" s="23">
        <v>17299</v>
      </c>
      <c r="B17302" s="23">
        <v>3000</v>
      </c>
      <c r="C17302" s="23">
        <v>0.8</v>
      </c>
      <c r="D17302" s="23">
        <v>10</v>
      </c>
      <c r="E17302" s="23">
        <v>5</v>
      </c>
      <c r="F17302" s="23">
        <v>0</v>
      </c>
      <c r="G17302" s="23">
        <v>5</v>
      </c>
      <c r="H17302" s="25">
        <v>5.7688245770000002</v>
      </c>
    </row>
    <row r="17303" spans="1:8">
      <c r="A17303" s="23">
        <v>17300</v>
      </c>
      <c r="B17303" s="23">
        <v>3000</v>
      </c>
      <c r="C17303" s="23">
        <v>0.8</v>
      </c>
      <c r="D17303" s="23">
        <v>10</v>
      </c>
      <c r="E17303" s="23">
        <v>5</v>
      </c>
      <c r="F17303" s="23">
        <v>0</v>
      </c>
      <c r="G17303" s="23">
        <v>10</v>
      </c>
      <c r="H17303" s="25">
        <v>5.7397503849999998</v>
      </c>
    </row>
    <row r="17304" spans="1:8">
      <c r="A17304" s="23">
        <v>17301</v>
      </c>
      <c r="B17304" s="23">
        <v>3000</v>
      </c>
      <c r="C17304" s="23">
        <v>0.8</v>
      </c>
      <c r="D17304" s="23">
        <v>10</v>
      </c>
      <c r="E17304" s="23">
        <v>5</v>
      </c>
      <c r="F17304" s="23">
        <v>0</v>
      </c>
      <c r="G17304" s="23">
        <v>40</v>
      </c>
      <c r="H17304" s="25">
        <v>5.6791324620000001</v>
      </c>
    </row>
    <row r="17305" spans="1:8">
      <c r="A17305" s="23">
        <v>17302</v>
      </c>
      <c r="B17305" s="23">
        <v>3000</v>
      </c>
      <c r="C17305" s="23">
        <v>0.8</v>
      </c>
      <c r="D17305" s="23">
        <v>10</v>
      </c>
      <c r="E17305" s="23">
        <v>5</v>
      </c>
      <c r="F17305" s="23">
        <v>0</v>
      </c>
      <c r="G17305" s="23">
        <v>70</v>
      </c>
      <c r="H17305" s="25">
        <v>5.635208607</v>
      </c>
    </row>
    <row r="17306" spans="1:8">
      <c r="A17306" s="23">
        <v>17303</v>
      </c>
      <c r="B17306" s="23">
        <v>3000</v>
      </c>
      <c r="C17306" s="23">
        <v>0.8</v>
      </c>
      <c r="D17306" s="23">
        <v>10</v>
      </c>
      <c r="E17306" s="23">
        <v>5</v>
      </c>
      <c r="F17306" s="23">
        <v>0</v>
      </c>
      <c r="G17306" s="23">
        <v>100</v>
      </c>
      <c r="H17306" s="25">
        <v>5.594271183</v>
      </c>
    </row>
    <row r="17307" spans="1:8">
      <c r="A17307" s="23">
        <v>17304</v>
      </c>
      <c r="B17307" s="23">
        <v>3000</v>
      </c>
      <c r="C17307" s="23">
        <v>0.8</v>
      </c>
      <c r="D17307" s="23">
        <v>10</v>
      </c>
      <c r="E17307" s="23">
        <v>5</v>
      </c>
      <c r="F17307" s="23">
        <v>30</v>
      </c>
      <c r="G17307" s="23">
        <v>0</v>
      </c>
      <c r="H17307" s="25">
        <v>6.1850471499999999</v>
      </c>
    </row>
    <row r="17308" spans="1:8">
      <c r="A17308" s="23">
        <v>17305</v>
      </c>
      <c r="B17308" s="23">
        <v>3000</v>
      </c>
      <c r="C17308" s="23">
        <v>0.8</v>
      </c>
      <c r="D17308" s="23">
        <v>10</v>
      </c>
      <c r="E17308" s="23">
        <v>5</v>
      </c>
      <c r="F17308" s="23">
        <v>30</v>
      </c>
      <c r="G17308" s="23">
        <v>5</v>
      </c>
      <c r="H17308" s="25">
        <v>5.7332291599999996</v>
      </c>
    </row>
    <row r="17309" spans="1:8">
      <c r="A17309" s="23">
        <v>17306</v>
      </c>
      <c r="B17309" s="23">
        <v>3000</v>
      </c>
      <c r="C17309" s="23">
        <v>0.8</v>
      </c>
      <c r="D17309" s="23">
        <v>10</v>
      </c>
      <c r="E17309" s="23">
        <v>5</v>
      </c>
      <c r="F17309" s="23">
        <v>30</v>
      </c>
      <c r="G17309" s="23">
        <v>10</v>
      </c>
      <c r="H17309" s="25">
        <v>5.6967940329999998</v>
      </c>
    </row>
    <row r="17310" spans="1:8">
      <c r="A17310" s="23">
        <v>17307</v>
      </c>
      <c r="B17310" s="23">
        <v>3000</v>
      </c>
      <c r="C17310" s="23">
        <v>0.8</v>
      </c>
      <c r="D17310" s="23">
        <v>10</v>
      </c>
      <c r="E17310" s="23">
        <v>5</v>
      </c>
      <c r="F17310" s="23">
        <v>30</v>
      </c>
      <c r="G17310" s="23">
        <v>40</v>
      </c>
      <c r="H17310" s="25">
        <v>5.6245303150000003</v>
      </c>
    </row>
    <row r="17311" spans="1:8">
      <c r="A17311" s="23">
        <v>17308</v>
      </c>
      <c r="B17311" s="23">
        <v>3000</v>
      </c>
      <c r="C17311" s="23">
        <v>0.8</v>
      </c>
      <c r="D17311" s="23">
        <v>10</v>
      </c>
      <c r="E17311" s="23">
        <v>5</v>
      </c>
      <c r="F17311" s="23">
        <v>30</v>
      </c>
      <c r="G17311" s="23">
        <v>70</v>
      </c>
      <c r="H17311" s="25">
        <v>5.5751485819999997</v>
      </c>
    </row>
    <row r="17312" spans="1:8">
      <c r="A17312" s="23">
        <v>17309</v>
      </c>
      <c r="B17312" s="23">
        <v>3000</v>
      </c>
      <c r="C17312" s="23">
        <v>0.8</v>
      </c>
      <c r="D17312" s="23">
        <v>10</v>
      </c>
      <c r="E17312" s="23">
        <v>5</v>
      </c>
      <c r="F17312" s="23">
        <v>30</v>
      </c>
      <c r="G17312" s="23">
        <v>100</v>
      </c>
      <c r="H17312" s="25">
        <v>5.5294094090000003</v>
      </c>
    </row>
    <row r="17313" spans="1:8">
      <c r="A17313" s="23">
        <v>17310</v>
      </c>
      <c r="B17313" s="23">
        <v>3000</v>
      </c>
      <c r="C17313" s="23">
        <v>0.8</v>
      </c>
      <c r="D17313" s="23">
        <v>10</v>
      </c>
      <c r="E17313" s="23">
        <v>5</v>
      </c>
      <c r="F17313" s="23">
        <v>60</v>
      </c>
      <c r="G17313" s="23">
        <v>0</v>
      </c>
      <c r="H17313" s="25">
        <v>6.06987524</v>
      </c>
    </row>
    <row r="17314" spans="1:8">
      <c r="A17314" s="23">
        <v>17311</v>
      </c>
      <c r="B17314" s="23">
        <v>3000</v>
      </c>
      <c r="C17314" s="23">
        <v>0.8</v>
      </c>
      <c r="D17314" s="23">
        <v>10</v>
      </c>
      <c r="E17314" s="23">
        <v>5</v>
      </c>
      <c r="F17314" s="23">
        <v>60</v>
      </c>
      <c r="G17314" s="23">
        <v>5</v>
      </c>
      <c r="H17314" s="25">
        <v>5.5241041180000003</v>
      </c>
    </row>
    <row r="17315" spans="1:8">
      <c r="A17315" s="23">
        <v>17312</v>
      </c>
      <c r="B17315" s="23">
        <v>3000</v>
      </c>
      <c r="C17315" s="23">
        <v>0.8</v>
      </c>
      <c r="D17315" s="23">
        <v>10</v>
      </c>
      <c r="E17315" s="23">
        <v>5</v>
      </c>
      <c r="F17315" s="23">
        <v>60</v>
      </c>
      <c r="G17315" s="23">
        <v>10</v>
      </c>
      <c r="H17315" s="25">
        <v>5.466001511</v>
      </c>
    </row>
    <row r="17316" spans="1:8">
      <c r="A17316" s="23">
        <v>17313</v>
      </c>
      <c r="B17316" s="23">
        <v>3000</v>
      </c>
      <c r="C17316" s="23">
        <v>0.8</v>
      </c>
      <c r="D17316" s="23">
        <v>10</v>
      </c>
      <c r="E17316" s="23">
        <v>5</v>
      </c>
      <c r="F17316" s="23">
        <v>60</v>
      </c>
      <c r="G17316" s="23">
        <v>40</v>
      </c>
      <c r="H17316" s="25">
        <v>5.3551435469999999</v>
      </c>
    </row>
    <row r="17317" spans="1:8">
      <c r="A17317" s="23">
        <v>17314</v>
      </c>
      <c r="B17317" s="23">
        <v>3000</v>
      </c>
      <c r="C17317" s="23">
        <v>0.8</v>
      </c>
      <c r="D17317" s="23">
        <v>10</v>
      </c>
      <c r="E17317" s="23">
        <v>5</v>
      </c>
      <c r="F17317" s="23">
        <v>60</v>
      </c>
      <c r="G17317" s="23">
        <v>70</v>
      </c>
      <c r="H17317" s="25">
        <v>5.2693576809999998</v>
      </c>
    </row>
    <row r="17318" spans="1:8">
      <c r="A17318" s="23">
        <v>17315</v>
      </c>
      <c r="B17318" s="23">
        <v>3000</v>
      </c>
      <c r="C17318" s="23">
        <v>0.8</v>
      </c>
      <c r="D17318" s="23">
        <v>10</v>
      </c>
      <c r="E17318" s="23">
        <v>5</v>
      </c>
      <c r="F17318" s="23">
        <v>60</v>
      </c>
      <c r="G17318" s="23">
        <v>100</v>
      </c>
      <c r="H17318" s="25">
        <v>5.1956110000000004</v>
      </c>
    </row>
    <row r="17319" spans="1:8">
      <c r="A17319" s="23">
        <v>17316</v>
      </c>
      <c r="B17319" s="23">
        <v>3000</v>
      </c>
      <c r="C17319" s="23">
        <v>0.8</v>
      </c>
      <c r="D17319" s="23">
        <v>10</v>
      </c>
      <c r="E17319" s="23">
        <v>10</v>
      </c>
      <c r="F17319" s="23">
        <v>0</v>
      </c>
      <c r="G17319" s="23">
        <v>0</v>
      </c>
      <c r="H17319" s="25">
        <v>11.58927918</v>
      </c>
    </row>
    <row r="17320" spans="1:8">
      <c r="A17320" s="23">
        <v>17317</v>
      </c>
      <c r="B17320" s="23">
        <v>3000</v>
      </c>
      <c r="C17320" s="23">
        <v>0.8</v>
      </c>
      <c r="D17320" s="23">
        <v>10</v>
      </c>
      <c r="E17320" s="23">
        <v>10</v>
      </c>
      <c r="F17320" s="23">
        <v>0</v>
      </c>
      <c r="G17320" s="23">
        <v>5</v>
      </c>
      <c r="H17320" s="25">
        <v>11.06680489</v>
      </c>
    </row>
    <row r="17321" spans="1:8">
      <c r="A17321" s="23">
        <v>17318</v>
      </c>
      <c r="B17321" s="23">
        <v>3000</v>
      </c>
      <c r="C17321" s="23">
        <v>0.8</v>
      </c>
      <c r="D17321" s="23">
        <v>10</v>
      </c>
      <c r="E17321" s="23">
        <v>10</v>
      </c>
      <c r="F17321" s="23">
        <v>0</v>
      </c>
      <c r="G17321" s="23">
        <v>10</v>
      </c>
      <c r="H17321" s="25">
        <v>10.89103031</v>
      </c>
    </row>
    <row r="17322" spans="1:8">
      <c r="A17322" s="23">
        <v>17319</v>
      </c>
      <c r="B17322" s="23">
        <v>3000</v>
      </c>
      <c r="C17322" s="23">
        <v>0.8</v>
      </c>
      <c r="D17322" s="23">
        <v>10</v>
      </c>
      <c r="E17322" s="23">
        <v>10</v>
      </c>
      <c r="F17322" s="23">
        <v>0</v>
      </c>
      <c r="G17322" s="23">
        <v>40</v>
      </c>
      <c r="H17322" s="25">
        <v>10.531385419999999</v>
      </c>
    </row>
    <row r="17323" spans="1:8">
      <c r="A17323" s="23">
        <v>17320</v>
      </c>
      <c r="B17323" s="23">
        <v>3000</v>
      </c>
      <c r="C17323" s="23">
        <v>0.8</v>
      </c>
      <c r="D17323" s="23">
        <v>10</v>
      </c>
      <c r="E17323" s="23">
        <v>10</v>
      </c>
      <c r="F17323" s="23">
        <v>0</v>
      </c>
      <c r="G17323" s="23">
        <v>70</v>
      </c>
      <c r="H17323" s="25">
        <v>10.286731720000001</v>
      </c>
    </row>
    <row r="17324" spans="1:8">
      <c r="A17324" s="23">
        <v>17321</v>
      </c>
      <c r="B17324" s="23">
        <v>3000</v>
      </c>
      <c r="C17324" s="23">
        <v>0.8</v>
      </c>
      <c r="D17324" s="23">
        <v>10</v>
      </c>
      <c r="E17324" s="23">
        <v>10</v>
      </c>
      <c r="F17324" s="23">
        <v>0</v>
      </c>
      <c r="G17324" s="23">
        <v>100</v>
      </c>
      <c r="H17324" s="25">
        <v>10.074319839999999</v>
      </c>
    </row>
    <row r="17325" spans="1:8">
      <c r="A17325" s="23">
        <v>17322</v>
      </c>
      <c r="B17325" s="23">
        <v>3000</v>
      </c>
      <c r="C17325" s="23">
        <v>0.8</v>
      </c>
      <c r="D17325" s="23">
        <v>10</v>
      </c>
      <c r="E17325" s="23">
        <v>10</v>
      </c>
      <c r="F17325" s="23">
        <v>30</v>
      </c>
      <c r="G17325" s="23">
        <v>0</v>
      </c>
      <c r="H17325" s="25">
        <v>11.454181670000001</v>
      </c>
    </row>
    <row r="17326" spans="1:8">
      <c r="A17326" s="23">
        <v>17323</v>
      </c>
      <c r="B17326" s="23">
        <v>3000</v>
      </c>
      <c r="C17326" s="23">
        <v>0.8</v>
      </c>
      <c r="D17326" s="23">
        <v>10</v>
      </c>
      <c r="E17326" s="23">
        <v>10</v>
      </c>
      <c r="F17326" s="23">
        <v>30</v>
      </c>
      <c r="G17326" s="23">
        <v>5</v>
      </c>
      <c r="H17326" s="25">
        <v>10.86309052</v>
      </c>
    </row>
    <row r="17327" spans="1:8">
      <c r="A17327" s="23">
        <v>17324</v>
      </c>
      <c r="B17327" s="23">
        <v>3000</v>
      </c>
      <c r="C17327" s="23">
        <v>0.8</v>
      </c>
      <c r="D17327" s="23">
        <v>10</v>
      </c>
      <c r="E17327" s="23">
        <v>10</v>
      </c>
      <c r="F17327" s="23">
        <v>30</v>
      </c>
      <c r="G17327" s="23">
        <v>10</v>
      </c>
      <c r="H17327" s="25">
        <v>10.67472553</v>
      </c>
    </row>
    <row r="17328" spans="1:8">
      <c r="A17328" s="23">
        <v>17325</v>
      </c>
      <c r="B17328" s="23">
        <v>3000</v>
      </c>
      <c r="C17328" s="23">
        <v>0.8</v>
      </c>
      <c r="D17328" s="23">
        <v>10</v>
      </c>
      <c r="E17328" s="23">
        <v>10</v>
      </c>
      <c r="F17328" s="23">
        <v>30</v>
      </c>
      <c r="G17328" s="23">
        <v>40</v>
      </c>
      <c r="H17328" s="25">
        <v>10.28763771</v>
      </c>
    </row>
    <row r="17329" spans="1:8">
      <c r="A17329" s="23">
        <v>17326</v>
      </c>
      <c r="B17329" s="23">
        <v>3000</v>
      </c>
      <c r="C17329" s="23">
        <v>0.8</v>
      </c>
      <c r="D17329" s="23">
        <v>10</v>
      </c>
      <c r="E17329" s="23">
        <v>10</v>
      </c>
      <c r="F17329" s="23">
        <v>30</v>
      </c>
      <c r="G17329" s="23">
        <v>70</v>
      </c>
      <c r="H17329" s="25">
        <v>10.038945200000001</v>
      </c>
    </row>
    <row r="17330" spans="1:8">
      <c r="A17330" s="23">
        <v>17327</v>
      </c>
      <c r="B17330" s="23">
        <v>3000</v>
      </c>
      <c r="C17330" s="23">
        <v>0.8</v>
      </c>
      <c r="D17330" s="23">
        <v>10</v>
      </c>
      <c r="E17330" s="23">
        <v>10</v>
      </c>
      <c r="F17330" s="23">
        <v>30</v>
      </c>
      <c r="G17330" s="23">
        <v>100</v>
      </c>
      <c r="H17330" s="25">
        <v>9.8057441710000006</v>
      </c>
    </row>
    <row r="17331" spans="1:8">
      <c r="A17331" s="23">
        <v>17328</v>
      </c>
      <c r="B17331" s="23">
        <v>3000</v>
      </c>
      <c r="C17331" s="23">
        <v>0.8</v>
      </c>
      <c r="D17331" s="23">
        <v>10</v>
      </c>
      <c r="E17331" s="23">
        <v>10</v>
      </c>
      <c r="F17331" s="23">
        <v>60</v>
      </c>
      <c r="G17331" s="23">
        <v>0</v>
      </c>
      <c r="H17331" s="25">
        <v>10.77387047</v>
      </c>
    </row>
    <row r="17332" spans="1:8">
      <c r="A17332" s="23">
        <v>17329</v>
      </c>
      <c r="B17332" s="23">
        <v>3000</v>
      </c>
      <c r="C17332" s="23">
        <v>0.8</v>
      </c>
      <c r="D17332" s="23">
        <v>10</v>
      </c>
      <c r="E17332" s="23">
        <v>10</v>
      </c>
      <c r="F17332" s="23">
        <v>60</v>
      </c>
      <c r="G17332" s="23">
        <v>5</v>
      </c>
      <c r="H17332" s="25">
        <v>9.9088621139999997</v>
      </c>
    </row>
    <row r="17333" spans="1:8">
      <c r="A17333" s="23">
        <v>17330</v>
      </c>
      <c r="B17333" s="23">
        <v>3000</v>
      </c>
      <c r="C17333" s="23">
        <v>0.8</v>
      </c>
      <c r="D17333" s="23">
        <v>10</v>
      </c>
      <c r="E17333" s="23">
        <v>10</v>
      </c>
      <c r="F17333" s="23">
        <v>60</v>
      </c>
      <c r="G17333" s="23">
        <v>10</v>
      </c>
      <c r="H17333" s="25">
        <v>9.6772193909999995</v>
      </c>
    </row>
    <row r="17334" spans="1:8">
      <c r="A17334" s="23">
        <v>17331</v>
      </c>
      <c r="B17334" s="23">
        <v>3000</v>
      </c>
      <c r="C17334" s="23">
        <v>0.8</v>
      </c>
      <c r="D17334" s="23">
        <v>10</v>
      </c>
      <c r="E17334" s="23">
        <v>10</v>
      </c>
      <c r="F17334" s="23">
        <v>60</v>
      </c>
      <c r="G17334" s="23">
        <v>40</v>
      </c>
      <c r="H17334" s="25">
        <v>9.2524929050000004</v>
      </c>
    </row>
    <row r="17335" spans="1:8">
      <c r="A17335" s="23">
        <v>17332</v>
      </c>
      <c r="B17335" s="23">
        <v>3000</v>
      </c>
      <c r="C17335" s="23">
        <v>0.8</v>
      </c>
      <c r="D17335" s="23">
        <v>10</v>
      </c>
      <c r="E17335" s="23">
        <v>10</v>
      </c>
      <c r="F17335" s="23">
        <v>60</v>
      </c>
      <c r="G17335" s="23">
        <v>70</v>
      </c>
      <c r="H17335" s="25">
        <v>8.9616003039999992</v>
      </c>
    </row>
    <row r="17336" spans="1:8">
      <c r="A17336" s="23">
        <v>17333</v>
      </c>
      <c r="B17336" s="23">
        <v>3000</v>
      </c>
      <c r="C17336" s="23">
        <v>0.8</v>
      </c>
      <c r="D17336" s="23">
        <v>10</v>
      </c>
      <c r="E17336" s="23">
        <v>10</v>
      </c>
      <c r="F17336" s="23">
        <v>60</v>
      </c>
      <c r="G17336" s="23">
        <v>100</v>
      </c>
      <c r="H17336" s="25">
        <v>8.7119789119999993</v>
      </c>
    </row>
    <row r="17337" spans="1:8">
      <c r="A17337" s="23">
        <v>17334</v>
      </c>
      <c r="B17337" s="23">
        <v>3000</v>
      </c>
      <c r="C17337" s="23">
        <v>0.8</v>
      </c>
      <c r="D17337" s="23">
        <v>10</v>
      </c>
      <c r="E17337" s="23">
        <v>20</v>
      </c>
      <c r="F17337" s="23">
        <v>0</v>
      </c>
      <c r="G17337" s="23">
        <v>0</v>
      </c>
      <c r="H17337" s="25">
        <v>19.04704285</v>
      </c>
    </row>
    <row r="17338" spans="1:8">
      <c r="A17338" s="23">
        <v>17335</v>
      </c>
      <c r="B17338" s="23">
        <v>3000</v>
      </c>
      <c r="C17338" s="23">
        <v>0.8</v>
      </c>
      <c r="D17338" s="23">
        <v>10</v>
      </c>
      <c r="E17338" s="23">
        <v>20</v>
      </c>
      <c r="F17338" s="23">
        <v>0</v>
      </c>
      <c r="G17338" s="23">
        <v>5</v>
      </c>
      <c r="H17338" s="25">
        <v>18.033489230000001</v>
      </c>
    </row>
    <row r="17339" spans="1:8">
      <c r="A17339" s="23">
        <v>17336</v>
      </c>
      <c r="B17339" s="23">
        <v>3000</v>
      </c>
      <c r="C17339" s="23">
        <v>0.8</v>
      </c>
      <c r="D17339" s="23">
        <v>10</v>
      </c>
      <c r="E17339" s="23">
        <v>20</v>
      </c>
      <c r="F17339" s="23">
        <v>0</v>
      </c>
      <c r="G17339" s="23">
        <v>10</v>
      </c>
      <c r="H17339" s="25">
        <v>17.534955979999999</v>
      </c>
    </row>
    <row r="17340" spans="1:8">
      <c r="A17340" s="23">
        <v>17337</v>
      </c>
      <c r="B17340" s="23">
        <v>3000</v>
      </c>
      <c r="C17340" s="23">
        <v>0.8</v>
      </c>
      <c r="D17340" s="23">
        <v>10</v>
      </c>
      <c r="E17340" s="23">
        <v>20</v>
      </c>
      <c r="F17340" s="23">
        <v>0</v>
      </c>
      <c r="G17340" s="23">
        <v>40</v>
      </c>
      <c r="H17340" s="25">
        <v>16.426029209999999</v>
      </c>
    </row>
    <row r="17341" spans="1:8">
      <c r="A17341" s="23">
        <v>17338</v>
      </c>
      <c r="B17341" s="23">
        <v>3000</v>
      </c>
      <c r="C17341" s="23">
        <v>0.8</v>
      </c>
      <c r="D17341" s="23">
        <v>10</v>
      </c>
      <c r="E17341" s="23">
        <v>20</v>
      </c>
      <c r="F17341" s="23">
        <v>0</v>
      </c>
      <c r="G17341" s="23">
        <v>70</v>
      </c>
      <c r="H17341" s="25">
        <v>15.711735729999999</v>
      </c>
    </row>
    <row r="17342" spans="1:8">
      <c r="A17342" s="23">
        <v>17339</v>
      </c>
      <c r="B17342" s="23">
        <v>3000</v>
      </c>
      <c r="C17342" s="23">
        <v>0.8</v>
      </c>
      <c r="D17342" s="23">
        <v>10</v>
      </c>
      <c r="E17342" s="23">
        <v>20</v>
      </c>
      <c r="F17342" s="23">
        <v>0</v>
      </c>
      <c r="G17342" s="23">
        <v>100</v>
      </c>
      <c r="H17342" s="25">
        <v>15.071624760000001</v>
      </c>
    </row>
    <row r="17343" spans="1:8">
      <c r="A17343" s="23">
        <v>17340</v>
      </c>
      <c r="B17343" s="23">
        <v>3000</v>
      </c>
      <c r="C17343" s="23">
        <v>0.8</v>
      </c>
      <c r="D17343" s="23">
        <v>10</v>
      </c>
      <c r="E17343" s="23">
        <v>20</v>
      </c>
      <c r="F17343" s="23">
        <v>30</v>
      </c>
      <c r="G17343" s="23">
        <v>0</v>
      </c>
      <c r="H17343" s="25">
        <v>18.517774580000001</v>
      </c>
    </row>
    <row r="17344" spans="1:8">
      <c r="A17344" s="23">
        <v>17341</v>
      </c>
      <c r="B17344" s="23">
        <v>3000</v>
      </c>
      <c r="C17344" s="23">
        <v>0.8</v>
      </c>
      <c r="D17344" s="23">
        <v>10</v>
      </c>
      <c r="E17344" s="23">
        <v>20</v>
      </c>
      <c r="F17344" s="23">
        <v>30</v>
      </c>
      <c r="G17344" s="23">
        <v>5</v>
      </c>
      <c r="H17344" s="25">
        <v>17.438869480000001</v>
      </c>
    </row>
    <row r="17345" spans="1:8">
      <c r="A17345" s="23">
        <v>17342</v>
      </c>
      <c r="B17345" s="23">
        <v>3000</v>
      </c>
      <c r="C17345" s="23">
        <v>0.8</v>
      </c>
      <c r="D17345" s="23">
        <v>10</v>
      </c>
      <c r="E17345" s="23">
        <v>20</v>
      </c>
      <c r="F17345" s="23">
        <v>30</v>
      </c>
      <c r="G17345" s="23">
        <v>10</v>
      </c>
      <c r="H17345" s="25">
        <v>16.918312069999999</v>
      </c>
    </row>
    <row r="17346" spans="1:8">
      <c r="A17346" s="23">
        <v>17343</v>
      </c>
      <c r="B17346" s="23">
        <v>3000</v>
      </c>
      <c r="C17346" s="23">
        <v>0.8</v>
      </c>
      <c r="D17346" s="23">
        <v>10</v>
      </c>
      <c r="E17346" s="23">
        <v>20</v>
      </c>
      <c r="F17346" s="23">
        <v>30</v>
      </c>
      <c r="G17346" s="23">
        <v>40</v>
      </c>
      <c r="H17346" s="25">
        <v>15.796531679999999</v>
      </c>
    </row>
    <row r="17347" spans="1:8">
      <c r="A17347" s="23">
        <v>17344</v>
      </c>
      <c r="B17347" s="23">
        <v>3000</v>
      </c>
      <c r="C17347" s="23">
        <v>0.8</v>
      </c>
      <c r="D17347" s="23">
        <v>10</v>
      </c>
      <c r="E17347" s="23">
        <v>20</v>
      </c>
      <c r="F17347" s="23">
        <v>30</v>
      </c>
      <c r="G17347" s="23">
        <v>70</v>
      </c>
      <c r="H17347" s="25">
        <v>15.06022263</v>
      </c>
    </row>
    <row r="17348" spans="1:8">
      <c r="A17348" s="23">
        <v>17345</v>
      </c>
      <c r="B17348" s="23">
        <v>3000</v>
      </c>
      <c r="C17348" s="23">
        <v>0.8</v>
      </c>
      <c r="D17348" s="23">
        <v>10</v>
      </c>
      <c r="E17348" s="23">
        <v>20</v>
      </c>
      <c r="F17348" s="23">
        <v>30</v>
      </c>
      <c r="G17348" s="23">
        <v>100</v>
      </c>
      <c r="H17348" s="25">
        <v>14.43298721</v>
      </c>
    </row>
    <row r="17349" spans="1:8">
      <c r="A17349" s="23">
        <v>17346</v>
      </c>
      <c r="B17349" s="23">
        <v>3000</v>
      </c>
      <c r="C17349" s="23">
        <v>0.8</v>
      </c>
      <c r="D17349" s="23">
        <v>10</v>
      </c>
      <c r="E17349" s="23">
        <v>20</v>
      </c>
      <c r="F17349" s="23">
        <v>60</v>
      </c>
      <c r="G17349" s="23">
        <v>0</v>
      </c>
      <c r="H17349" s="25">
        <v>16.311101910000001</v>
      </c>
    </row>
    <row r="17350" spans="1:8">
      <c r="A17350" s="23">
        <v>17347</v>
      </c>
      <c r="B17350" s="23">
        <v>3000</v>
      </c>
      <c r="C17350" s="23">
        <v>0.8</v>
      </c>
      <c r="D17350" s="23">
        <v>10</v>
      </c>
      <c r="E17350" s="23">
        <v>20</v>
      </c>
      <c r="F17350" s="23">
        <v>60</v>
      </c>
      <c r="G17350" s="23">
        <v>5</v>
      </c>
      <c r="H17350" s="25">
        <v>14.865915299999999</v>
      </c>
    </row>
    <row r="17351" spans="1:8">
      <c r="A17351" s="23">
        <v>17348</v>
      </c>
      <c r="B17351" s="23">
        <v>3000</v>
      </c>
      <c r="C17351" s="23">
        <v>0.8</v>
      </c>
      <c r="D17351" s="23">
        <v>10</v>
      </c>
      <c r="E17351" s="23">
        <v>20</v>
      </c>
      <c r="F17351" s="23">
        <v>60</v>
      </c>
      <c r="G17351" s="23">
        <v>10</v>
      </c>
      <c r="H17351" s="25">
        <v>14.34178829</v>
      </c>
    </row>
    <row r="17352" spans="1:8">
      <c r="A17352" s="23">
        <v>17349</v>
      </c>
      <c r="B17352" s="23">
        <v>3000</v>
      </c>
      <c r="C17352" s="23">
        <v>0.8</v>
      </c>
      <c r="D17352" s="23">
        <v>10</v>
      </c>
      <c r="E17352" s="23">
        <v>20</v>
      </c>
      <c r="F17352" s="23">
        <v>60</v>
      </c>
      <c r="G17352" s="23">
        <v>40</v>
      </c>
      <c r="H17352" s="25">
        <v>13.24438381</v>
      </c>
    </row>
    <row r="17353" spans="1:8">
      <c r="A17353" s="23">
        <v>17350</v>
      </c>
      <c r="B17353" s="23">
        <v>3000</v>
      </c>
      <c r="C17353" s="23">
        <v>0.8</v>
      </c>
      <c r="D17353" s="23">
        <v>10</v>
      </c>
      <c r="E17353" s="23">
        <v>20</v>
      </c>
      <c r="F17353" s="23">
        <v>60</v>
      </c>
      <c r="G17353" s="23">
        <v>70</v>
      </c>
      <c r="H17353" s="25">
        <v>12.55979919</v>
      </c>
    </row>
    <row r="17354" spans="1:8">
      <c r="A17354" s="23">
        <v>17351</v>
      </c>
      <c r="B17354" s="23">
        <v>3000</v>
      </c>
      <c r="C17354" s="23">
        <v>0.8</v>
      </c>
      <c r="D17354" s="23">
        <v>10</v>
      </c>
      <c r="E17354" s="23">
        <v>20</v>
      </c>
      <c r="F17354" s="23">
        <v>60</v>
      </c>
      <c r="G17354" s="23">
        <v>100</v>
      </c>
      <c r="H17354" s="25">
        <v>11.98468971</v>
      </c>
    </row>
    <row r="17355" spans="1:8">
      <c r="A17355" s="23">
        <v>17352</v>
      </c>
      <c r="B17355" s="23">
        <v>3000</v>
      </c>
      <c r="C17355" s="23">
        <v>0.8</v>
      </c>
      <c r="D17355" s="23">
        <v>10</v>
      </c>
      <c r="E17355" s="23">
        <v>50</v>
      </c>
      <c r="F17355" s="23">
        <v>0</v>
      </c>
      <c r="G17355" s="23">
        <v>0</v>
      </c>
      <c r="H17355" s="25">
        <v>27.98062706</v>
      </c>
    </row>
    <row r="17356" spans="1:8">
      <c r="A17356" s="23">
        <v>17353</v>
      </c>
      <c r="B17356" s="23">
        <v>3000</v>
      </c>
      <c r="C17356" s="23">
        <v>0.8</v>
      </c>
      <c r="D17356" s="23">
        <v>10</v>
      </c>
      <c r="E17356" s="23">
        <v>50</v>
      </c>
      <c r="F17356" s="23">
        <v>0</v>
      </c>
      <c r="G17356" s="23">
        <v>5</v>
      </c>
      <c r="H17356" s="25">
        <v>25.98545837</v>
      </c>
    </row>
    <row r="17357" spans="1:8">
      <c r="A17357" s="23">
        <v>17354</v>
      </c>
      <c r="B17357" s="23">
        <v>3000</v>
      </c>
      <c r="C17357" s="23">
        <v>0.8</v>
      </c>
      <c r="D17357" s="23">
        <v>10</v>
      </c>
      <c r="E17357" s="23">
        <v>50</v>
      </c>
      <c r="F17357" s="23">
        <v>0</v>
      </c>
      <c r="G17357" s="23">
        <v>10</v>
      </c>
      <c r="H17357" s="25">
        <v>24.952560429999998</v>
      </c>
    </row>
    <row r="17358" spans="1:8">
      <c r="A17358" s="23">
        <v>17355</v>
      </c>
      <c r="B17358" s="23">
        <v>3000</v>
      </c>
      <c r="C17358" s="23">
        <v>0.8</v>
      </c>
      <c r="D17358" s="23">
        <v>10</v>
      </c>
      <c r="E17358" s="23">
        <v>50</v>
      </c>
      <c r="F17358" s="23">
        <v>0</v>
      </c>
      <c r="G17358" s="23">
        <v>40</v>
      </c>
      <c r="H17358" s="25">
        <v>22.551744459999998</v>
      </c>
    </row>
    <row r="17359" spans="1:8">
      <c r="A17359" s="23">
        <v>17356</v>
      </c>
      <c r="B17359" s="23">
        <v>3000</v>
      </c>
      <c r="C17359" s="23">
        <v>0.8</v>
      </c>
      <c r="D17359" s="23">
        <v>10</v>
      </c>
      <c r="E17359" s="23">
        <v>50</v>
      </c>
      <c r="F17359" s="23">
        <v>0</v>
      </c>
      <c r="G17359" s="23">
        <v>70</v>
      </c>
      <c r="H17359" s="25">
        <v>21.087066650000001</v>
      </c>
    </row>
    <row r="17360" spans="1:8">
      <c r="A17360" s="23">
        <v>17357</v>
      </c>
      <c r="B17360" s="23">
        <v>3000</v>
      </c>
      <c r="C17360" s="23">
        <v>0.8</v>
      </c>
      <c r="D17360" s="23">
        <v>10</v>
      </c>
      <c r="E17360" s="23">
        <v>50</v>
      </c>
      <c r="F17360" s="23">
        <v>0</v>
      </c>
      <c r="G17360" s="23">
        <v>100</v>
      </c>
      <c r="H17360" s="25">
        <v>19.836627960000001</v>
      </c>
    </row>
    <row r="17361" spans="1:8">
      <c r="A17361" s="23">
        <v>17358</v>
      </c>
      <c r="B17361" s="23">
        <v>3000</v>
      </c>
      <c r="C17361" s="23">
        <v>0.8</v>
      </c>
      <c r="D17361" s="23">
        <v>10</v>
      </c>
      <c r="E17361" s="23">
        <v>50</v>
      </c>
      <c r="F17361" s="23">
        <v>30</v>
      </c>
      <c r="G17361" s="23">
        <v>0</v>
      </c>
      <c r="H17361" s="25">
        <v>26.642219539999999</v>
      </c>
    </row>
    <row r="17362" spans="1:8">
      <c r="A17362" s="23">
        <v>17359</v>
      </c>
      <c r="B17362" s="23">
        <v>3000</v>
      </c>
      <c r="C17362" s="23">
        <v>0.8</v>
      </c>
      <c r="D17362" s="23">
        <v>10</v>
      </c>
      <c r="E17362" s="23">
        <v>50</v>
      </c>
      <c r="F17362" s="23">
        <v>30</v>
      </c>
      <c r="G17362" s="23">
        <v>5</v>
      </c>
      <c r="H17362" s="25">
        <v>24.642044070000001</v>
      </c>
    </row>
    <row r="17363" spans="1:8">
      <c r="A17363" s="23">
        <v>17360</v>
      </c>
      <c r="B17363" s="23">
        <v>3000</v>
      </c>
      <c r="C17363" s="23">
        <v>0.8</v>
      </c>
      <c r="D17363" s="23">
        <v>10</v>
      </c>
      <c r="E17363" s="23">
        <v>50</v>
      </c>
      <c r="F17363" s="23">
        <v>30</v>
      </c>
      <c r="G17363" s="23">
        <v>10</v>
      </c>
      <c r="H17363" s="25">
        <v>23.616268160000001</v>
      </c>
    </row>
    <row r="17364" spans="1:8">
      <c r="A17364" s="23">
        <v>17361</v>
      </c>
      <c r="B17364" s="23">
        <v>3000</v>
      </c>
      <c r="C17364" s="23">
        <v>0.8</v>
      </c>
      <c r="D17364" s="23">
        <v>10</v>
      </c>
      <c r="E17364" s="23">
        <v>50</v>
      </c>
      <c r="F17364" s="23">
        <v>30</v>
      </c>
      <c r="G17364" s="23">
        <v>40</v>
      </c>
      <c r="H17364" s="25">
        <v>21.312856669999999</v>
      </c>
    </row>
    <row r="17365" spans="1:8">
      <c r="A17365" s="23">
        <v>17362</v>
      </c>
      <c r="B17365" s="23">
        <v>3000</v>
      </c>
      <c r="C17365" s="23">
        <v>0.8</v>
      </c>
      <c r="D17365" s="23">
        <v>10</v>
      </c>
      <c r="E17365" s="23">
        <v>50</v>
      </c>
      <c r="F17365" s="23">
        <v>30</v>
      </c>
      <c r="G17365" s="23">
        <v>70</v>
      </c>
      <c r="H17365" s="25">
        <v>19.880973820000001</v>
      </c>
    </row>
    <row r="17366" spans="1:8">
      <c r="A17366" s="23">
        <v>17363</v>
      </c>
      <c r="B17366" s="23">
        <v>3000</v>
      </c>
      <c r="C17366" s="23">
        <v>0.8</v>
      </c>
      <c r="D17366" s="23">
        <v>10</v>
      </c>
      <c r="E17366" s="23">
        <v>50</v>
      </c>
      <c r="F17366" s="23">
        <v>30</v>
      </c>
      <c r="G17366" s="23">
        <v>100</v>
      </c>
      <c r="H17366" s="25">
        <v>18.697090150000001</v>
      </c>
    </row>
    <row r="17367" spans="1:8">
      <c r="A17367" s="23">
        <v>17364</v>
      </c>
      <c r="B17367" s="23">
        <v>3000</v>
      </c>
      <c r="C17367" s="23">
        <v>0.8</v>
      </c>
      <c r="D17367" s="23">
        <v>10</v>
      </c>
      <c r="E17367" s="23">
        <v>50</v>
      </c>
      <c r="F17367" s="23">
        <v>60</v>
      </c>
      <c r="G17367" s="23">
        <v>0</v>
      </c>
      <c r="H17367" s="25">
        <v>21.869995119999999</v>
      </c>
    </row>
    <row r="17368" spans="1:8">
      <c r="A17368" s="23">
        <v>17365</v>
      </c>
      <c r="B17368" s="23">
        <v>3000</v>
      </c>
      <c r="C17368" s="23">
        <v>0.8</v>
      </c>
      <c r="D17368" s="23">
        <v>10</v>
      </c>
      <c r="E17368" s="23">
        <v>50</v>
      </c>
      <c r="F17368" s="23">
        <v>60</v>
      </c>
      <c r="G17368" s="23">
        <v>5</v>
      </c>
      <c r="H17368" s="25">
        <v>19.61392403</v>
      </c>
    </row>
    <row r="17369" spans="1:8">
      <c r="A17369" s="23">
        <v>17366</v>
      </c>
      <c r="B17369" s="23">
        <v>3000</v>
      </c>
      <c r="C17369" s="23">
        <v>0.8</v>
      </c>
      <c r="D17369" s="23">
        <v>10</v>
      </c>
      <c r="E17369" s="23">
        <v>50</v>
      </c>
      <c r="F17369" s="23">
        <v>60</v>
      </c>
      <c r="G17369" s="23">
        <v>10</v>
      </c>
      <c r="H17369" s="25">
        <v>18.738998410000001</v>
      </c>
    </row>
    <row r="17370" spans="1:8">
      <c r="A17370" s="23">
        <v>17367</v>
      </c>
      <c r="B17370" s="23">
        <v>3000</v>
      </c>
      <c r="C17370" s="23">
        <v>0.8</v>
      </c>
      <c r="D17370" s="23">
        <v>10</v>
      </c>
      <c r="E17370" s="23">
        <v>50</v>
      </c>
      <c r="F17370" s="23">
        <v>60</v>
      </c>
      <c r="G17370" s="23">
        <v>40</v>
      </c>
      <c r="H17370" s="25">
        <v>16.809251790000001</v>
      </c>
    </row>
    <row r="17371" spans="1:8">
      <c r="A17371" s="23">
        <v>17368</v>
      </c>
      <c r="B17371" s="23">
        <v>3000</v>
      </c>
      <c r="C17371" s="23">
        <v>0.8</v>
      </c>
      <c r="D17371" s="23">
        <v>10</v>
      </c>
      <c r="E17371" s="23">
        <v>50</v>
      </c>
      <c r="F17371" s="23">
        <v>60</v>
      </c>
      <c r="G17371" s="23">
        <v>70</v>
      </c>
      <c r="H17371" s="25">
        <v>15.650195119999999</v>
      </c>
    </row>
    <row r="17372" spans="1:8">
      <c r="A17372" s="23">
        <v>17369</v>
      </c>
      <c r="B17372" s="23">
        <v>3000</v>
      </c>
      <c r="C17372" s="23">
        <v>0.8</v>
      </c>
      <c r="D17372" s="23">
        <v>10</v>
      </c>
      <c r="E17372" s="23">
        <v>50</v>
      </c>
      <c r="F17372" s="23">
        <v>60</v>
      </c>
      <c r="G17372" s="23">
        <v>100</v>
      </c>
      <c r="H17372" s="25">
        <v>14.714187620000001</v>
      </c>
    </row>
    <row r="17373" spans="1:8">
      <c r="A17373" s="23">
        <v>17370</v>
      </c>
      <c r="B17373" s="23">
        <v>3000</v>
      </c>
      <c r="C17373" s="23">
        <v>0.8</v>
      </c>
      <c r="D17373" s="23">
        <v>50</v>
      </c>
      <c r="E17373" s="23">
        <v>1</v>
      </c>
      <c r="F17373" s="23">
        <v>0</v>
      </c>
      <c r="G17373" s="23">
        <v>0</v>
      </c>
      <c r="H17373" s="25">
        <v>5.1246051789999996</v>
      </c>
    </row>
    <row r="17374" spans="1:8">
      <c r="A17374" s="23">
        <v>17371</v>
      </c>
      <c r="B17374" s="23">
        <v>3000</v>
      </c>
      <c r="C17374" s="23">
        <v>0.8</v>
      </c>
      <c r="D17374" s="23">
        <v>50</v>
      </c>
      <c r="E17374" s="23">
        <v>1</v>
      </c>
      <c r="F17374" s="23">
        <v>0</v>
      </c>
      <c r="G17374" s="23">
        <v>5</v>
      </c>
      <c r="H17374" s="25">
        <v>4.7406997679999998</v>
      </c>
    </row>
    <row r="17375" spans="1:8">
      <c r="A17375" s="23">
        <v>17372</v>
      </c>
      <c r="B17375" s="23">
        <v>3000</v>
      </c>
      <c r="C17375" s="23">
        <v>0.8</v>
      </c>
      <c r="D17375" s="23">
        <v>50</v>
      </c>
      <c r="E17375" s="23">
        <v>1</v>
      </c>
      <c r="F17375" s="23">
        <v>0</v>
      </c>
      <c r="G17375" s="23">
        <v>10</v>
      </c>
      <c r="H17375" s="25">
        <v>4.7221403119999996</v>
      </c>
    </row>
    <row r="17376" spans="1:8">
      <c r="A17376" s="23">
        <v>17373</v>
      </c>
      <c r="B17376" s="23">
        <v>3000</v>
      </c>
      <c r="C17376" s="23">
        <v>0.8</v>
      </c>
      <c r="D17376" s="23">
        <v>50</v>
      </c>
      <c r="E17376" s="23">
        <v>1</v>
      </c>
      <c r="F17376" s="23">
        <v>0</v>
      </c>
      <c r="G17376" s="23">
        <v>40</v>
      </c>
      <c r="H17376" s="25">
        <v>4.6908044819999999</v>
      </c>
    </row>
    <row r="17377" spans="1:8">
      <c r="A17377" s="23">
        <v>17374</v>
      </c>
      <c r="B17377" s="23">
        <v>3000</v>
      </c>
      <c r="C17377" s="23">
        <v>0.8</v>
      </c>
      <c r="D17377" s="23">
        <v>50</v>
      </c>
      <c r="E17377" s="23">
        <v>1</v>
      </c>
      <c r="F17377" s="23">
        <v>0</v>
      </c>
      <c r="G17377" s="23">
        <v>70</v>
      </c>
      <c r="H17377" s="25">
        <v>4.670512199</v>
      </c>
    </row>
    <row r="17378" spans="1:8">
      <c r="A17378" s="23">
        <v>17375</v>
      </c>
      <c r="B17378" s="23">
        <v>3000</v>
      </c>
      <c r="C17378" s="23">
        <v>0.8</v>
      </c>
      <c r="D17378" s="23">
        <v>50</v>
      </c>
      <c r="E17378" s="23">
        <v>1</v>
      </c>
      <c r="F17378" s="23">
        <v>0</v>
      </c>
      <c r="G17378" s="23">
        <v>100</v>
      </c>
      <c r="H17378" s="25">
        <v>4.6517033579999998</v>
      </c>
    </row>
    <row r="17379" spans="1:8">
      <c r="A17379" s="23">
        <v>17376</v>
      </c>
      <c r="B17379" s="23">
        <v>3000</v>
      </c>
      <c r="C17379" s="23">
        <v>0.8</v>
      </c>
      <c r="D17379" s="23">
        <v>50</v>
      </c>
      <c r="E17379" s="23">
        <v>1</v>
      </c>
      <c r="F17379" s="23">
        <v>30</v>
      </c>
      <c r="G17379" s="23">
        <v>0</v>
      </c>
      <c r="H17379" s="25">
        <v>5.1115288730000001</v>
      </c>
    </row>
    <row r="17380" spans="1:8">
      <c r="A17380" s="23">
        <v>17377</v>
      </c>
      <c r="B17380" s="23">
        <v>3000</v>
      </c>
      <c r="C17380" s="23">
        <v>0.8</v>
      </c>
      <c r="D17380" s="23">
        <v>50</v>
      </c>
      <c r="E17380" s="23">
        <v>1</v>
      </c>
      <c r="F17380" s="23">
        <v>30</v>
      </c>
      <c r="G17380" s="23">
        <v>5</v>
      </c>
      <c r="H17380" s="25">
        <v>4.7152991289999999</v>
      </c>
    </row>
    <row r="17381" spans="1:8">
      <c r="A17381" s="23">
        <v>17378</v>
      </c>
      <c r="B17381" s="23">
        <v>3000</v>
      </c>
      <c r="C17381" s="23">
        <v>0.8</v>
      </c>
      <c r="D17381" s="23">
        <v>50</v>
      </c>
      <c r="E17381" s="23">
        <v>1</v>
      </c>
      <c r="F17381" s="23">
        <v>30</v>
      </c>
      <c r="G17381" s="23">
        <v>10</v>
      </c>
      <c r="H17381" s="25">
        <v>4.6943311689999998</v>
      </c>
    </row>
    <row r="17382" spans="1:8">
      <c r="A17382" s="23">
        <v>17379</v>
      </c>
      <c r="B17382" s="23">
        <v>3000</v>
      </c>
      <c r="C17382" s="23">
        <v>0.8</v>
      </c>
      <c r="D17382" s="23">
        <v>50</v>
      </c>
      <c r="E17382" s="23">
        <v>1</v>
      </c>
      <c r="F17382" s="23">
        <v>30</v>
      </c>
      <c r="G17382" s="23">
        <v>40</v>
      </c>
      <c r="H17382" s="25">
        <v>4.6579465869999996</v>
      </c>
    </row>
    <row r="17383" spans="1:8">
      <c r="A17383" s="23">
        <v>17380</v>
      </c>
      <c r="B17383" s="23">
        <v>3000</v>
      </c>
      <c r="C17383" s="23">
        <v>0.8</v>
      </c>
      <c r="D17383" s="23">
        <v>50</v>
      </c>
      <c r="E17383" s="23">
        <v>1</v>
      </c>
      <c r="F17383" s="23">
        <v>30</v>
      </c>
      <c r="G17383" s="23">
        <v>70</v>
      </c>
      <c r="H17383" s="25">
        <v>4.6342129710000002</v>
      </c>
    </row>
    <row r="17384" spans="1:8">
      <c r="A17384" s="23">
        <v>17381</v>
      </c>
      <c r="B17384" s="23">
        <v>3000</v>
      </c>
      <c r="C17384" s="23">
        <v>0.8</v>
      </c>
      <c r="D17384" s="23">
        <v>50</v>
      </c>
      <c r="E17384" s="23">
        <v>1</v>
      </c>
      <c r="F17384" s="23">
        <v>30</v>
      </c>
      <c r="G17384" s="23">
        <v>100</v>
      </c>
      <c r="H17384" s="25">
        <v>4.6087479589999996</v>
      </c>
    </row>
    <row r="17385" spans="1:8">
      <c r="A17385" s="23">
        <v>17382</v>
      </c>
      <c r="B17385" s="23">
        <v>3000</v>
      </c>
      <c r="C17385" s="23">
        <v>0.8</v>
      </c>
      <c r="D17385" s="23">
        <v>50</v>
      </c>
      <c r="E17385" s="23">
        <v>1</v>
      </c>
      <c r="F17385" s="23">
        <v>60</v>
      </c>
      <c r="G17385" s="23">
        <v>0</v>
      </c>
      <c r="H17385" s="25">
        <v>5.0462388990000004</v>
      </c>
    </row>
    <row r="17386" spans="1:8">
      <c r="A17386" s="23">
        <v>17383</v>
      </c>
      <c r="B17386" s="23">
        <v>3000</v>
      </c>
      <c r="C17386" s="23">
        <v>0.8</v>
      </c>
      <c r="D17386" s="23">
        <v>50</v>
      </c>
      <c r="E17386" s="23">
        <v>1</v>
      </c>
      <c r="F17386" s="23">
        <v>60</v>
      </c>
      <c r="G17386" s="23">
        <v>5</v>
      </c>
      <c r="H17386" s="25">
        <v>4.5852336879999998</v>
      </c>
    </row>
    <row r="17387" spans="1:8">
      <c r="A17387" s="23">
        <v>17384</v>
      </c>
      <c r="B17387" s="23">
        <v>3000</v>
      </c>
      <c r="C17387" s="23">
        <v>0.8</v>
      </c>
      <c r="D17387" s="23">
        <v>50</v>
      </c>
      <c r="E17387" s="23">
        <v>1</v>
      </c>
      <c r="F17387" s="23">
        <v>60</v>
      </c>
      <c r="G17387" s="23">
        <v>10</v>
      </c>
      <c r="H17387" s="25">
        <v>4.5461235049999997</v>
      </c>
    </row>
    <row r="17388" spans="1:8">
      <c r="A17388" s="23">
        <v>17385</v>
      </c>
      <c r="B17388" s="23">
        <v>3000</v>
      </c>
      <c r="C17388" s="23">
        <v>0.8</v>
      </c>
      <c r="D17388" s="23">
        <v>50</v>
      </c>
      <c r="E17388" s="23">
        <v>1</v>
      </c>
      <c r="F17388" s="23">
        <v>60</v>
      </c>
      <c r="G17388" s="23">
        <v>40</v>
      </c>
      <c r="H17388" s="25">
        <v>4.4737873080000004</v>
      </c>
    </row>
    <row r="17389" spans="1:8">
      <c r="A17389" s="23">
        <v>17386</v>
      </c>
      <c r="B17389" s="23">
        <v>3000</v>
      </c>
      <c r="C17389" s="23">
        <v>0.8</v>
      </c>
      <c r="D17389" s="23">
        <v>50</v>
      </c>
      <c r="E17389" s="23">
        <v>1</v>
      </c>
      <c r="F17389" s="23">
        <v>60</v>
      </c>
      <c r="G17389" s="23">
        <v>70</v>
      </c>
      <c r="H17389" s="25">
        <v>4.4259285930000001</v>
      </c>
    </row>
    <row r="17390" spans="1:8">
      <c r="A17390" s="23">
        <v>17387</v>
      </c>
      <c r="B17390" s="23">
        <v>3000</v>
      </c>
      <c r="C17390" s="23">
        <v>0.8</v>
      </c>
      <c r="D17390" s="23">
        <v>50</v>
      </c>
      <c r="E17390" s="23">
        <v>1</v>
      </c>
      <c r="F17390" s="23">
        <v>60</v>
      </c>
      <c r="G17390" s="23">
        <v>100</v>
      </c>
      <c r="H17390" s="25">
        <v>4.3844032290000001</v>
      </c>
    </row>
    <row r="17391" spans="1:8">
      <c r="A17391" s="23">
        <v>17388</v>
      </c>
      <c r="B17391" s="23">
        <v>3000</v>
      </c>
      <c r="C17391" s="23">
        <v>0.8</v>
      </c>
      <c r="D17391" s="23">
        <v>50</v>
      </c>
      <c r="E17391" s="23">
        <v>5</v>
      </c>
      <c r="F17391" s="23">
        <v>0</v>
      </c>
      <c r="G17391" s="23">
        <v>0</v>
      </c>
      <c r="H17391" s="25">
        <v>19.729141240000001</v>
      </c>
    </row>
    <row r="17392" spans="1:8">
      <c r="A17392" s="23">
        <v>17389</v>
      </c>
      <c r="B17392" s="23">
        <v>3000</v>
      </c>
      <c r="C17392" s="23">
        <v>0.8</v>
      </c>
      <c r="D17392" s="23">
        <v>50</v>
      </c>
      <c r="E17392" s="23">
        <v>5</v>
      </c>
      <c r="F17392" s="23">
        <v>0</v>
      </c>
      <c r="G17392" s="23">
        <v>5</v>
      </c>
      <c r="H17392" s="25">
        <v>18.730379110000001</v>
      </c>
    </row>
    <row r="17393" spans="1:8">
      <c r="A17393" s="23">
        <v>17390</v>
      </c>
      <c r="B17393" s="23">
        <v>3000</v>
      </c>
      <c r="C17393" s="23">
        <v>0.8</v>
      </c>
      <c r="D17393" s="23">
        <v>50</v>
      </c>
      <c r="E17393" s="23">
        <v>5</v>
      </c>
      <c r="F17393" s="23">
        <v>0</v>
      </c>
      <c r="G17393" s="23">
        <v>10</v>
      </c>
      <c r="H17393" s="25">
        <v>18.214450840000001</v>
      </c>
    </row>
    <row r="17394" spans="1:8">
      <c r="A17394" s="23">
        <v>17391</v>
      </c>
      <c r="B17394" s="23">
        <v>3000</v>
      </c>
      <c r="C17394" s="23">
        <v>0.8</v>
      </c>
      <c r="D17394" s="23">
        <v>50</v>
      </c>
      <c r="E17394" s="23">
        <v>5</v>
      </c>
      <c r="F17394" s="23">
        <v>0</v>
      </c>
      <c r="G17394" s="23">
        <v>40</v>
      </c>
      <c r="H17394" s="25">
        <v>17.075794219999999</v>
      </c>
    </row>
    <row r="17395" spans="1:8">
      <c r="A17395" s="23">
        <v>17392</v>
      </c>
      <c r="B17395" s="23">
        <v>3000</v>
      </c>
      <c r="C17395" s="23">
        <v>0.8</v>
      </c>
      <c r="D17395" s="23">
        <v>50</v>
      </c>
      <c r="E17395" s="23">
        <v>5</v>
      </c>
      <c r="F17395" s="23">
        <v>0</v>
      </c>
      <c r="G17395" s="23">
        <v>70</v>
      </c>
      <c r="H17395" s="25">
        <v>16.323177340000001</v>
      </c>
    </row>
    <row r="17396" spans="1:8">
      <c r="A17396" s="23">
        <v>17393</v>
      </c>
      <c r="B17396" s="23">
        <v>3000</v>
      </c>
      <c r="C17396" s="23">
        <v>0.8</v>
      </c>
      <c r="D17396" s="23">
        <v>50</v>
      </c>
      <c r="E17396" s="23">
        <v>5</v>
      </c>
      <c r="F17396" s="23">
        <v>0</v>
      </c>
      <c r="G17396" s="23">
        <v>100</v>
      </c>
      <c r="H17396" s="25">
        <v>15.66295624</v>
      </c>
    </row>
    <row r="17397" spans="1:8">
      <c r="A17397" s="23">
        <v>17394</v>
      </c>
      <c r="B17397" s="23">
        <v>3000</v>
      </c>
      <c r="C17397" s="23">
        <v>0.8</v>
      </c>
      <c r="D17397" s="23">
        <v>50</v>
      </c>
      <c r="E17397" s="23">
        <v>5</v>
      </c>
      <c r="F17397" s="23">
        <v>30</v>
      </c>
      <c r="G17397" s="23">
        <v>0</v>
      </c>
      <c r="H17397" s="25">
        <v>19.183708190000001</v>
      </c>
    </row>
    <row r="17398" spans="1:8">
      <c r="A17398" s="23">
        <v>17395</v>
      </c>
      <c r="B17398" s="23">
        <v>3000</v>
      </c>
      <c r="C17398" s="23">
        <v>0.8</v>
      </c>
      <c r="D17398" s="23">
        <v>50</v>
      </c>
      <c r="E17398" s="23">
        <v>5</v>
      </c>
      <c r="F17398" s="23">
        <v>30</v>
      </c>
      <c r="G17398" s="23">
        <v>5</v>
      </c>
      <c r="H17398" s="25">
        <v>18.10968781</v>
      </c>
    </row>
    <row r="17399" spans="1:8">
      <c r="A17399" s="23">
        <v>17396</v>
      </c>
      <c r="B17399" s="23">
        <v>3000</v>
      </c>
      <c r="C17399" s="23">
        <v>0.8</v>
      </c>
      <c r="D17399" s="23">
        <v>50</v>
      </c>
      <c r="E17399" s="23">
        <v>5</v>
      </c>
      <c r="F17399" s="23">
        <v>30</v>
      </c>
      <c r="G17399" s="23">
        <v>10</v>
      </c>
      <c r="H17399" s="25">
        <v>17.58510399</v>
      </c>
    </row>
    <row r="17400" spans="1:8">
      <c r="A17400" s="23">
        <v>17397</v>
      </c>
      <c r="B17400" s="23">
        <v>3000</v>
      </c>
      <c r="C17400" s="23">
        <v>0.8</v>
      </c>
      <c r="D17400" s="23">
        <v>50</v>
      </c>
      <c r="E17400" s="23">
        <v>5</v>
      </c>
      <c r="F17400" s="23">
        <v>30</v>
      </c>
      <c r="G17400" s="23">
        <v>40</v>
      </c>
      <c r="H17400" s="25">
        <v>16.41550827</v>
      </c>
    </row>
    <row r="17401" spans="1:8">
      <c r="A17401" s="23">
        <v>17398</v>
      </c>
      <c r="B17401" s="23">
        <v>3000</v>
      </c>
      <c r="C17401" s="23">
        <v>0.8</v>
      </c>
      <c r="D17401" s="23">
        <v>50</v>
      </c>
      <c r="E17401" s="23">
        <v>5</v>
      </c>
      <c r="F17401" s="23">
        <v>30</v>
      </c>
      <c r="G17401" s="23">
        <v>70</v>
      </c>
      <c r="H17401" s="25">
        <v>15.65710449</v>
      </c>
    </row>
    <row r="17402" spans="1:8">
      <c r="A17402" s="23">
        <v>17399</v>
      </c>
      <c r="B17402" s="23">
        <v>3000</v>
      </c>
      <c r="C17402" s="23">
        <v>0.8</v>
      </c>
      <c r="D17402" s="23">
        <v>50</v>
      </c>
      <c r="E17402" s="23">
        <v>5</v>
      </c>
      <c r="F17402" s="23">
        <v>30</v>
      </c>
      <c r="G17402" s="23">
        <v>100</v>
      </c>
      <c r="H17402" s="25">
        <v>14.989181520000001</v>
      </c>
    </row>
    <row r="17403" spans="1:8">
      <c r="A17403" s="23">
        <v>17400</v>
      </c>
      <c r="B17403" s="23">
        <v>3000</v>
      </c>
      <c r="C17403" s="23">
        <v>0.8</v>
      </c>
      <c r="D17403" s="23">
        <v>50</v>
      </c>
      <c r="E17403" s="23">
        <v>5</v>
      </c>
      <c r="F17403" s="23">
        <v>60</v>
      </c>
      <c r="G17403" s="23">
        <v>0</v>
      </c>
      <c r="H17403" s="25">
        <v>16.916913990000001</v>
      </c>
    </row>
    <row r="17404" spans="1:8">
      <c r="A17404" s="23">
        <v>17401</v>
      </c>
      <c r="B17404" s="23">
        <v>3000</v>
      </c>
      <c r="C17404" s="23">
        <v>0.8</v>
      </c>
      <c r="D17404" s="23">
        <v>50</v>
      </c>
      <c r="E17404" s="23">
        <v>5</v>
      </c>
      <c r="F17404" s="23">
        <v>60</v>
      </c>
      <c r="G17404" s="23">
        <v>5</v>
      </c>
      <c r="H17404" s="25">
        <v>15.45998764</v>
      </c>
    </row>
    <row r="17405" spans="1:8">
      <c r="A17405" s="23">
        <v>17402</v>
      </c>
      <c r="B17405" s="23">
        <v>3000</v>
      </c>
      <c r="C17405" s="23">
        <v>0.8</v>
      </c>
      <c r="D17405" s="23">
        <v>50</v>
      </c>
      <c r="E17405" s="23">
        <v>5</v>
      </c>
      <c r="F17405" s="23">
        <v>60</v>
      </c>
      <c r="G17405" s="23">
        <v>10</v>
      </c>
      <c r="H17405" s="25">
        <v>14.912319180000001</v>
      </c>
    </row>
    <row r="17406" spans="1:8">
      <c r="A17406" s="23">
        <v>17403</v>
      </c>
      <c r="B17406" s="23">
        <v>3000</v>
      </c>
      <c r="C17406" s="23">
        <v>0.8</v>
      </c>
      <c r="D17406" s="23">
        <v>50</v>
      </c>
      <c r="E17406" s="23">
        <v>5</v>
      </c>
      <c r="F17406" s="23">
        <v>60</v>
      </c>
      <c r="G17406" s="23">
        <v>40</v>
      </c>
      <c r="H17406" s="25">
        <v>13.76242828</v>
      </c>
    </row>
    <row r="17407" spans="1:8">
      <c r="A17407" s="23">
        <v>17404</v>
      </c>
      <c r="B17407" s="23">
        <v>3000</v>
      </c>
      <c r="C17407" s="23">
        <v>0.8</v>
      </c>
      <c r="D17407" s="23">
        <v>50</v>
      </c>
      <c r="E17407" s="23">
        <v>5</v>
      </c>
      <c r="F17407" s="23">
        <v>60</v>
      </c>
      <c r="G17407" s="23">
        <v>70</v>
      </c>
      <c r="H17407" s="25">
        <v>13.0460701</v>
      </c>
    </row>
    <row r="17408" spans="1:8">
      <c r="A17408" s="23">
        <v>17405</v>
      </c>
      <c r="B17408" s="23">
        <v>3000</v>
      </c>
      <c r="C17408" s="23">
        <v>0.8</v>
      </c>
      <c r="D17408" s="23">
        <v>50</v>
      </c>
      <c r="E17408" s="23">
        <v>5</v>
      </c>
      <c r="F17408" s="23">
        <v>60</v>
      </c>
      <c r="G17408" s="23">
        <v>100</v>
      </c>
      <c r="H17408" s="25">
        <v>12.42947197</v>
      </c>
    </row>
    <row r="17409" spans="1:8">
      <c r="A17409" s="23">
        <v>17406</v>
      </c>
      <c r="B17409" s="23">
        <v>3000</v>
      </c>
      <c r="C17409" s="23">
        <v>0.8</v>
      </c>
      <c r="D17409" s="23">
        <v>50</v>
      </c>
      <c r="E17409" s="23">
        <v>10</v>
      </c>
      <c r="F17409" s="23">
        <v>0</v>
      </c>
      <c r="G17409" s="23">
        <v>0</v>
      </c>
      <c r="H17409" s="25">
        <v>27.04607391</v>
      </c>
    </row>
    <row r="17410" spans="1:8">
      <c r="A17410" s="23">
        <v>17407</v>
      </c>
      <c r="B17410" s="23">
        <v>3000</v>
      </c>
      <c r="C17410" s="23">
        <v>0.8</v>
      </c>
      <c r="D17410" s="23">
        <v>50</v>
      </c>
      <c r="E17410" s="23">
        <v>10</v>
      </c>
      <c r="F17410" s="23">
        <v>0</v>
      </c>
      <c r="G17410" s="23">
        <v>5</v>
      </c>
      <c r="H17410" s="25">
        <v>25.218530659999999</v>
      </c>
    </row>
    <row r="17411" spans="1:8">
      <c r="A17411" s="23">
        <v>17408</v>
      </c>
      <c r="B17411" s="23">
        <v>3000</v>
      </c>
      <c r="C17411" s="23">
        <v>0.8</v>
      </c>
      <c r="D17411" s="23">
        <v>50</v>
      </c>
      <c r="E17411" s="23">
        <v>10</v>
      </c>
      <c r="F17411" s="23">
        <v>0</v>
      </c>
      <c r="G17411" s="23">
        <v>10</v>
      </c>
      <c r="H17411" s="25">
        <v>24.258937840000002</v>
      </c>
    </row>
    <row r="17412" spans="1:8">
      <c r="A17412" s="23">
        <v>17409</v>
      </c>
      <c r="B17412" s="23">
        <v>3000</v>
      </c>
      <c r="C17412" s="23">
        <v>0.8</v>
      </c>
      <c r="D17412" s="23">
        <v>50</v>
      </c>
      <c r="E17412" s="23">
        <v>10</v>
      </c>
      <c r="F17412" s="23">
        <v>0</v>
      </c>
      <c r="G17412" s="23">
        <v>40</v>
      </c>
      <c r="H17412" s="25">
        <v>22.0480175</v>
      </c>
    </row>
    <row r="17413" spans="1:8">
      <c r="A17413" s="23">
        <v>17410</v>
      </c>
      <c r="B17413" s="23">
        <v>3000</v>
      </c>
      <c r="C17413" s="23">
        <v>0.8</v>
      </c>
      <c r="D17413" s="23">
        <v>50</v>
      </c>
      <c r="E17413" s="23">
        <v>10</v>
      </c>
      <c r="F17413" s="23">
        <v>0</v>
      </c>
      <c r="G17413" s="23">
        <v>70</v>
      </c>
      <c r="H17413" s="25">
        <v>20.679695129999999</v>
      </c>
    </row>
    <row r="17414" spans="1:8">
      <c r="A17414" s="23">
        <v>17411</v>
      </c>
      <c r="B17414" s="23">
        <v>3000</v>
      </c>
      <c r="C17414" s="23">
        <v>0.8</v>
      </c>
      <c r="D17414" s="23">
        <v>50</v>
      </c>
      <c r="E17414" s="23">
        <v>10</v>
      </c>
      <c r="F17414" s="23">
        <v>0</v>
      </c>
      <c r="G17414" s="23">
        <v>100</v>
      </c>
      <c r="H17414" s="25">
        <v>19.505159379999998</v>
      </c>
    </row>
    <row r="17415" spans="1:8">
      <c r="A17415" s="23">
        <v>17412</v>
      </c>
      <c r="B17415" s="23">
        <v>3000</v>
      </c>
      <c r="C17415" s="23">
        <v>0.8</v>
      </c>
      <c r="D17415" s="23">
        <v>50</v>
      </c>
      <c r="E17415" s="23">
        <v>10</v>
      </c>
      <c r="F17415" s="23">
        <v>30</v>
      </c>
      <c r="G17415" s="23">
        <v>0</v>
      </c>
      <c r="H17415" s="25">
        <v>25.85125923</v>
      </c>
    </row>
    <row r="17416" spans="1:8">
      <c r="A17416" s="23">
        <v>17413</v>
      </c>
      <c r="B17416" s="23">
        <v>3000</v>
      </c>
      <c r="C17416" s="23">
        <v>0.8</v>
      </c>
      <c r="D17416" s="23">
        <v>50</v>
      </c>
      <c r="E17416" s="23">
        <v>10</v>
      </c>
      <c r="F17416" s="23">
        <v>30</v>
      </c>
      <c r="G17416" s="23">
        <v>5</v>
      </c>
      <c r="H17416" s="25">
        <v>23.985555649999998</v>
      </c>
    </row>
    <row r="17417" spans="1:8">
      <c r="A17417" s="23">
        <v>17414</v>
      </c>
      <c r="B17417" s="23">
        <v>3000</v>
      </c>
      <c r="C17417" s="23">
        <v>0.8</v>
      </c>
      <c r="D17417" s="23">
        <v>50</v>
      </c>
      <c r="E17417" s="23">
        <v>10</v>
      </c>
      <c r="F17417" s="23">
        <v>30</v>
      </c>
      <c r="G17417" s="23">
        <v>10</v>
      </c>
      <c r="H17417" s="25">
        <v>23.048027040000001</v>
      </c>
    </row>
    <row r="17418" spans="1:8">
      <c r="A17418" s="23">
        <v>17415</v>
      </c>
      <c r="B17418" s="23">
        <v>3000</v>
      </c>
      <c r="C17418" s="23">
        <v>0.8</v>
      </c>
      <c r="D17418" s="23">
        <v>50</v>
      </c>
      <c r="E17418" s="23">
        <v>10</v>
      </c>
      <c r="F17418" s="23">
        <v>30</v>
      </c>
      <c r="G17418" s="23">
        <v>40</v>
      </c>
      <c r="H17418" s="25">
        <v>20.883167270000001</v>
      </c>
    </row>
    <row r="17419" spans="1:8">
      <c r="A17419" s="23">
        <v>17416</v>
      </c>
      <c r="B17419" s="23">
        <v>3000</v>
      </c>
      <c r="C17419" s="23">
        <v>0.8</v>
      </c>
      <c r="D17419" s="23">
        <v>50</v>
      </c>
      <c r="E17419" s="23">
        <v>10</v>
      </c>
      <c r="F17419" s="23">
        <v>30</v>
      </c>
      <c r="G17419" s="23">
        <v>70</v>
      </c>
      <c r="H17419" s="25">
        <v>19.54436493</v>
      </c>
    </row>
    <row r="17420" spans="1:8">
      <c r="A17420" s="23">
        <v>17417</v>
      </c>
      <c r="B17420" s="23">
        <v>3000</v>
      </c>
      <c r="C17420" s="23">
        <v>0.8</v>
      </c>
      <c r="D17420" s="23">
        <v>50</v>
      </c>
      <c r="E17420" s="23">
        <v>10</v>
      </c>
      <c r="F17420" s="23">
        <v>30</v>
      </c>
      <c r="G17420" s="23">
        <v>100</v>
      </c>
      <c r="H17420" s="25">
        <v>18.413043980000001</v>
      </c>
    </row>
    <row r="17421" spans="1:8">
      <c r="A17421" s="23">
        <v>17418</v>
      </c>
      <c r="B17421" s="23">
        <v>3000</v>
      </c>
      <c r="C17421" s="23">
        <v>0.8</v>
      </c>
      <c r="D17421" s="23">
        <v>50</v>
      </c>
      <c r="E17421" s="23">
        <v>10</v>
      </c>
      <c r="F17421" s="23">
        <v>60</v>
      </c>
      <c r="G17421" s="23">
        <v>0</v>
      </c>
      <c r="H17421" s="25">
        <v>21.427980420000001</v>
      </c>
    </row>
    <row r="17422" spans="1:8">
      <c r="A17422" s="23">
        <v>17419</v>
      </c>
      <c r="B17422" s="23">
        <v>3000</v>
      </c>
      <c r="C17422" s="23">
        <v>0.8</v>
      </c>
      <c r="D17422" s="23">
        <v>50</v>
      </c>
      <c r="E17422" s="23">
        <v>10</v>
      </c>
      <c r="F17422" s="23">
        <v>60</v>
      </c>
      <c r="G17422" s="23">
        <v>5</v>
      </c>
      <c r="H17422" s="25">
        <v>19.285131450000002</v>
      </c>
    </row>
    <row r="17423" spans="1:8">
      <c r="A17423" s="23">
        <v>17420</v>
      </c>
      <c r="B17423" s="23">
        <v>3000</v>
      </c>
      <c r="C17423" s="23">
        <v>0.8</v>
      </c>
      <c r="D17423" s="23">
        <v>50</v>
      </c>
      <c r="E17423" s="23">
        <v>10</v>
      </c>
      <c r="F17423" s="23">
        <v>60</v>
      </c>
      <c r="G17423" s="23">
        <v>10</v>
      </c>
      <c r="H17423" s="25">
        <v>18.44287872</v>
      </c>
    </row>
    <row r="17424" spans="1:8">
      <c r="A17424" s="23">
        <v>17421</v>
      </c>
      <c r="B17424" s="23">
        <v>3000</v>
      </c>
      <c r="C17424" s="23">
        <v>0.8</v>
      </c>
      <c r="D17424" s="23">
        <v>50</v>
      </c>
      <c r="E17424" s="23">
        <v>10</v>
      </c>
      <c r="F17424" s="23">
        <v>60</v>
      </c>
      <c r="G17424" s="23">
        <v>40</v>
      </c>
      <c r="H17424" s="25">
        <v>16.602304459999999</v>
      </c>
    </row>
    <row r="17425" spans="1:8">
      <c r="A17425" s="23">
        <v>17422</v>
      </c>
      <c r="B17425" s="23">
        <v>3000</v>
      </c>
      <c r="C17425" s="23">
        <v>0.8</v>
      </c>
      <c r="D17425" s="23">
        <v>50</v>
      </c>
      <c r="E17425" s="23">
        <v>10</v>
      </c>
      <c r="F17425" s="23">
        <v>60</v>
      </c>
      <c r="G17425" s="23">
        <v>70</v>
      </c>
      <c r="H17425" s="25">
        <v>15.48571205</v>
      </c>
    </row>
    <row r="17426" spans="1:8">
      <c r="A17426" s="23">
        <v>17423</v>
      </c>
      <c r="B17426" s="23">
        <v>3000</v>
      </c>
      <c r="C17426" s="23">
        <v>0.8</v>
      </c>
      <c r="D17426" s="23">
        <v>50</v>
      </c>
      <c r="E17426" s="23">
        <v>10</v>
      </c>
      <c r="F17426" s="23">
        <v>60</v>
      </c>
      <c r="G17426" s="23">
        <v>100</v>
      </c>
      <c r="H17426" s="25">
        <v>14.58151054</v>
      </c>
    </row>
    <row r="17427" spans="1:8">
      <c r="A17427" s="23">
        <v>17424</v>
      </c>
      <c r="B17427" s="23">
        <v>3000</v>
      </c>
      <c r="C17427" s="23">
        <v>0.8</v>
      </c>
      <c r="D17427" s="23">
        <v>50</v>
      </c>
      <c r="E17427" s="23">
        <v>20</v>
      </c>
      <c r="F17427" s="23">
        <v>0</v>
      </c>
      <c r="G17427" s="23">
        <v>0</v>
      </c>
      <c r="H17427" s="25">
        <v>31.75889587</v>
      </c>
    </row>
    <row r="17428" spans="1:8">
      <c r="A17428" s="23">
        <v>17425</v>
      </c>
      <c r="B17428" s="23">
        <v>3000</v>
      </c>
      <c r="C17428" s="23">
        <v>0.8</v>
      </c>
      <c r="D17428" s="23">
        <v>50</v>
      </c>
      <c r="E17428" s="23">
        <v>20</v>
      </c>
      <c r="F17428" s="23">
        <v>0</v>
      </c>
      <c r="G17428" s="23">
        <v>5</v>
      </c>
      <c r="H17428" s="25">
        <v>29.326335910000001</v>
      </c>
    </row>
    <row r="17429" spans="1:8">
      <c r="A17429" s="23">
        <v>17426</v>
      </c>
      <c r="B17429" s="23">
        <v>3000</v>
      </c>
      <c r="C17429" s="23">
        <v>0.8</v>
      </c>
      <c r="D17429" s="23">
        <v>50</v>
      </c>
      <c r="E17429" s="23">
        <v>20</v>
      </c>
      <c r="F17429" s="23">
        <v>0</v>
      </c>
      <c r="G17429" s="23">
        <v>10</v>
      </c>
      <c r="H17429" s="25">
        <v>28.017860410000001</v>
      </c>
    </row>
    <row r="17430" spans="1:8">
      <c r="A17430" s="23">
        <v>17427</v>
      </c>
      <c r="B17430" s="23">
        <v>3000</v>
      </c>
      <c r="C17430" s="23">
        <v>0.8</v>
      </c>
      <c r="D17430" s="23">
        <v>50</v>
      </c>
      <c r="E17430" s="23">
        <v>20</v>
      </c>
      <c r="F17430" s="23">
        <v>0</v>
      </c>
      <c r="G17430" s="23">
        <v>40</v>
      </c>
      <c r="H17430" s="25">
        <v>25.00961685</v>
      </c>
    </row>
    <row r="17431" spans="1:8">
      <c r="A17431" s="23">
        <v>17428</v>
      </c>
      <c r="B17431" s="23">
        <v>3000</v>
      </c>
      <c r="C17431" s="23">
        <v>0.8</v>
      </c>
      <c r="D17431" s="23">
        <v>50</v>
      </c>
      <c r="E17431" s="23">
        <v>20</v>
      </c>
      <c r="F17431" s="23">
        <v>0</v>
      </c>
      <c r="G17431" s="23">
        <v>70</v>
      </c>
      <c r="H17431" s="25">
        <v>23.21525192</v>
      </c>
    </row>
    <row r="17432" spans="1:8">
      <c r="A17432" s="23">
        <v>17429</v>
      </c>
      <c r="B17432" s="23">
        <v>3000</v>
      </c>
      <c r="C17432" s="23">
        <v>0.8</v>
      </c>
      <c r="D17432" s="23">
        <v>50</v>
      </c>
      <c r="E17432" s="23">
        <v>20</v>
      </c>
      <c r="F17432" s="23">
        <v>0</v>
      </c>
      <c r="G17432" s="23">
        <v>100</v>
      </c>
      <c r="H17432" s="25">
        <v>21.67018127</v>
      </c>
    </row>
    <row r="17433" spans="1:8">
      <c r="A17433" s="23">
        <v>17430</v>
      </c>
      <c r="B17433" s="23">
        <v>3000</v>
      </c>
      <c r="C17433" s="23">
        <v>0.8</v>
      </c>
      <c r="D17433" s="23">
        <v>50</v>
      </c>
      <c r="E17433" s="23">
        <v>20</v>
      </c>
      <c r="F17433" s="23">
        <v>30</v>
      </c>
      <c r="G17433" s="23">
        <v>0</v>
      </c>
      <c r="H17433" s="25">
        <v>30.031551360000002</v>
      </c>
    </row>
    <row r="17434" spans="1:8">
      <c r="A17434" s="23">
        <v>17431</v>
      </c>
      <c r="B17434" s="23">
        <v>3000</v>
      </c>
      <c r="C17434" s="23">
        <v>0.8</v>
      </c>
      <c r="D17434" s="23">
        <v>50</v>
      </c>
      <c r="E17434" s="23">
        <v>20</v>
      </c>
      <c r="F17434" s="23">
        <v>30</v>
      </c>
      <c r="G17434" s="23">
        <v>5</v>
      </c>
      <c r="H17434" s="25">
        <v>27.585350040000002</v>
      </c>
    </row>
    <row r="17435" spans="1:8">
      <c r="A17435" s="23">
        <v>17432</v>
      </c>
      <c r="B17435" s="23">
        <v>3000</v>
      </c>
      <c r="C17435" s="23">
        <v>0.8</v>
      </c>
      <c r="D17435" s="23">
        <v>50</v>
      </c>
      <c r="E17435" s="23">
        <v>20</v>
      </c>
      <c r="F17435" s="23">
        <v>30</v>
      </c>
      <c r="G17435" s="23">
        <v>10</v>
      </c>
      <c r="H17435" s="25">
        <v>26.337612149999998</v>
      </c>
    </row>
    <row r="17436" spans="1:8">
      <c r="A17436" s="23">
        <v>17433</v>
      </c>
      <c r="B17436" s="23">
        <v>3000</v>
      </c>
      <c r="C17436" s="23">
        <v>0.8</v>
      </c>
      <c r="D17436" s="23">
        <v>50</v>
      </c>
      <c r="E17436" s="23">
        <v>20</v>
      </c>
      <c r="F17436" s="23">
        <v>30</v>
      </c>
      <c r="G17436" s="23">
        <v>40</v>
      </c>
      <c r="H17436" s="25">
        <v>23.50044823</v>
      </c>
    </row>
    <row r="17437" spans="1:8">
      <c r="A17437" s="23">
        <v>17434</v>
      </c>
      <c r="B17437" s="23">
        <v>3000</v>
      </c>
      <c r="C17437" s="23">
        <v>0.8</v>
      </c>
      <c r="D17437" s="23">
        <v>50</v>
      </c>
      <c r="E17437" s="23">
        <v>20</v>
      </c>
      <c r="F17437" s="23">
        <v>30</v>
      </c>
      <c r="G17437" s="23">
        <v>70</v>
      </c>
      <c r="H17437" s="25">
        <v>21.744001390000001</v>
      </c>
    </row>
    <row r="17438" spans="1:8">
      <c r="A17438" s="23">
        <v>17435</v>
      </c>
      <c r="B17438" s="23">
        <v>3000</v>
      </c>
      <c r="C17438" s="23">
        <v>0.8</v>
      </c>
      <c r="D17438" s="23">
        <v>50</v>
      </c>
      <c r="E17438" s="23">
        <v>20</v>
      </c>
      <c r="F17438" s="23">
        <v>30</v>
      </c>
      <c r="G17438" s="23">
        <v>100</v>
      </c>
      <c r="H17438" s="25">
        <v>20.29907227</v>
      </c>
    </row>
    <row r="17439" spans="1:8">
      <c r="A17439" s="23">
        <v>17436</v>
      </c>
      <c r="B17439" s="23">
        <v>3000</v>
      </c>
      <c r="C17439" s="23">
        <v>0.8</v>
      </c>
      <c r="D17439" s="23">
        <v>50</v>
      </c>
      <c r="E17439" s="23">
        <v>20</v>
      </c>
      <c r="F17439" s="23">
        <v>60</v>
      </c>
      <c r="G17439" s="23">
        <v>0</v>
      </c>
      <c r="H17439" s="25">
        <v>24.046306609999998</v>
      </c>
    </row>
    <row r="17440" spans="1:8">
      <c r="A17440" s="23">
        <v>17437</v>
      </c>
      <c r="B17440" s="23">
        <v>3000</v>
      </c>
      <c r="C17440" s="23">
        <v>0.8</v>
      </c>
      <c r="D17440" s="23">
        <v>50</v>
      </c>
      <c r="E17440" s="23">
        <v>20</v>
      </c>
      <c r="F17440" s="23">
        <v>60</v>
      </c>
      <c r="G17440" s="23">
        <v>5</v>
      </c>
      <c r="H17440" s="25">
        <v>21.444408419999998</v>
      </c>
    </row>
    <row r="17441" spans="1:8">
      <c r="A17441" s="23">
        <v>17438</v>
      </c>
      <c r="B17441" s="23">
        <v>3000</v>
      </c>
      <c r="C17441" s="23">
        <v>0.8</v>
      </c>
      <c r="D17441" s="23">
        <v>50</v>
      </c>
      <c r="E17441" s="23">
        <v>20</v>
      </c>
      <c r="F17441" s="23">
        <v>60</v>
      </c>
      <c r="G17441" s="23">
        <v>10</v>
      </c>
      <c r="H17441" s="25">
        <v>20.416229250000001</v>
      </c>
    </row>
    <row r="17442" spans="1:8">
      <c r="A17442" s="23">
        <v>17439</v>
      </c>
      <c r="B17442" s="23">
        <v>3000</v>
      </c>
      <c r="C17442" s="23">
        <v>0.8</v>
      </c>
      <c r="D17442" s="23">
        <v>50</v>
      </c>
      <c r="E17442" s="23">
        <v>20</v>
      </c>
      <c r="F17442" s="23">
        <v>60</v>
      </c>
      <c r="G17442" s="23">
        <v>40</v>
      </c>
      <c r="H17442" s="25">
        <v>18.166791920000001</v>
      </c>
    </row>
    <row r="17443" spans="1:8">
      <c r="A17443" s="23">
        <v>17440</v>
      </c>
      <c r="B17443" s="23">
        <v>3000</v>
      </c>
      <c r="C17443" s="23">
        <v>0.8</v>
      </c>
      <c r="D17443" s="23">
        <v>50</v>
      </c>
      <c r="E17443" s="23">
        <v>20</v>
      </c>
      <c r="F17443" s="23">
        <v>60</v>
      </c>
      <c r="G17443" s="23">
        <v>70</v>
      </c>
      <c r="H17443" s="25">
        <v>16.808107379999999</v>
      </c>
    </row>
    <row r="17444" spans="1:8">
      <c r="A17444" s="23">
        <v>17441</v>
      </c>
      <c r="B17444" s="23">
        <v>3000</v>
      </c>
      <c r="C17444" s="23">
        <v>0.8</v>
      </c>
      <c r="D17444" s="23">
        <v>50</v>
      </c>
      <c r="E17444" s="23">
        <v>20</v>
      </c>
      <c r="F17444" s="23">
        <v>60</v>
      </c>
      <c r="G17444" s="23">
        <v>100</v>
      </c>
      <c r="H17444" s="25">
        <v>15.67034531</v>
      </c>
    </row>
    <row r="17445" spans="1:8">
      <c r="A17445" s="23">
        <v>17442</v>
      </c>
      <c r="B17445" s="23">
        <v>3000</v>
      </c>
      <c r="C17445" s="23">
        <v>0.8</v>
      </c>
      <c r="D17445" s="23">
        <v>50</v>
      </c>
      <c r="E17445" s="23">
        <v>50</v>
      </c>
      <c r="F17445" s="23">
        <v>0</v>
      </c>
      <c r="G17445" s="23">
        <v>0</v>
      </c>
      <c r="H17445" s="25">
        <v>34.784072879999997</v>
      </c>
    </row>
    <row r="17446" spans="1:8">
      <c r="A17446" s="23">
        <v>17443</v>
      </c>
      <c r="B17446" s="23">
        <v>3000</v>
      </c>
      <c r="C17446" s="23">
        <v>0.8</v>
      </c>
      <c r="D17446" s="23">
        <v>50</v>
      </c>
      <c r="E17446" s="23">
        <v>50</v>
      </c>
      <c r="F17446" s="23">
        <v>0</v>
      </c>
      <c r="G17446" s="23">
        <v>5</v>
      </c>
      <c r="H17446" s="25">
        <v>31.942186360000001</v>
      </c>
    </row>
    <row r="17447" spans="1:8">
      <c r="A17447" s="23">
        <v>17444</v>
      </c>
      <c r="B17447" s="23">
        <v>3000</v>
      </c>
      <c r="C17447" s="23">
        <v>0.8</v>
      </c>
      <c r="D17447" s="23">
        <v>50</v>
      </c>
      <c r="E17447" s="23">
        <v>50</v>
      </c>
      <c r="F17447" s="23">
        <v>0</v>
      </c>
      <c r="G17447" s="23">
        <v>10</v>
      </c>
      <c r="H17447" s="25">
        <v>30.399509429999998</v>
      </c>
    </row>
    <row r="17448" spans="1:8">
      <c r="A17448" s="23">
        <v>17445</v>
      </c>
      <c r="B17448" s="23">
        <v>3000</v>
      </c>
      <c r="C17448" s="23">
        <v>0.8</v>
      </c>
      <c r="D17448" s="23">
        <v>50</v>
      </c>
      <c r="E17448" s="23">
        <v>50</v>
      </c>
      <c r="F17448" s="23">
        <v>0</v>
      </c>
      <c r="G17448" s="23">
        <v>40</v>
      </c>
      <c r="H17448" s="25">
        <v>26.8568058</v>
      </c>
    </row>
    <row r="17449" spans="1:8">
      <c r="A17449" s="23">
        <v>17446</v>
      </c>
      <c r="B17449" s="23">
        <v>3000</v>
      </c>
      <c r="C17449" s="23">
        <v>0.8</v>
      </c>
      <c r="D17449" s="23">
        <v>50</v>
      </c>
      <c r="E17449" s="23">
        <v>50</v>
      </c>
      <c r="F17449" s="23">
        <v>0</v>
      </c>
      <c r="G17449" s="23">
        <v>70</v>
      </c>
      <c r="H17449" s="25">
        <v>24.764583590000001</v>
      </c>
    </row>
    <row r="17450" spans="1:8">
      <c r="A17450" s="23">
        <v>17447</v>
      </c>
      <c r="B17450" s="23">
        <v>3000</v>
      </c>
      <c r="C17450" s="23">
        <v>0.8</v>
      </c>
      <c r="D17450" s="23">
        <v>50</v>
      </c>
      <c r="E17450" s="23">
        <v>50</v>
      </c>
      <c r="F17450" s="23">
        <v>0</v>
      </c>
      <c r="G17450" s="23">
        <v>100</v>
      </c>
      <c r="H17450" s="25">
        <v>23.02272224</v>
      </c>
    </row>
    <row r="17451" spans="1:8">
      <c r="A17451" s="23">
        <v>17448</v>
      </c>
      <c r="B17451" s="23">
        <v>3000</v>
      </c>
      <c r="C17451" s="23">
        <v>0.8</v>
      </c>
      <c r="D17451" s="23">
        <v>50</v>
      </c>
      <c r="E17451" s="23">
        <v>50</v>
      </c>
      <c r="F17451" s="23">
        <v>30</v>
      </c>
      <c r="G17451" s="23">
        <v>0</v>
      </c>
      <c r="H17451" s="25">
        <v>32.693485260000003</v>
      </c>
    </row>
    <row r="17452" spans="1:8">
      <c r="A17452" s="23">
        <v>17449</v>
      </c>
      <c r="B17452" s="23">
        <v>3000</v>
      </c>
      <c r="C17452" s="23">
        <v>0.8</v>
      </c>
      <c r="D17452" s="23">
        <v>50</v>
      </c>
      <c r="E17452" s="23">
        <v>50</v>
      </c>
      <c r="F17452" s="23">
        <v>30</v>
      </c>
      <c r="G17452" s="23">
        <v>5</v>
      </c>
      <c r="H17452" s="25">
        <v>29.850635530000002</v>
      </c>
    </row>
    <row r="17453" spans="1:8">
      <c r="A17453" s="23">
        <v>17450</v>
      </c>
      <c r="B17453" s="23">
        <v>3000</v>
      </c>
      <c r="C17453" s="23">
        <v>0.8</v>
      </c>
      <c r="D17453" s="23">
        <v>50</v>
      </c>
      <c r="E17453" s="23">
        <v>50</v>
      </c>
      <c r="F17453" s="23">
        <v>30</v>
      </c>
      <c r="G17453" s="23">
        <v>10</v>
      </c>
      <c r="H17453" s="25">
        <v>28.408113480000001</v>
      </c>
    </row>
    <row r="17454" spans="1:8">
      <c r="A17454" s="23">
        <v>17451</v>
      </c>
      <c r="B17454" s="23">
        <v>3000</v>
      </c>
      <c r="C17454" s="23">
        <v>0.8</v>
      </c>
      <c r="D17454" s="23">
        <v>50</v>
      </c>
      <c r="E17454" s="23">
        <v>50</v>
      </c>
      <c r="F17454" s="23">
        <v>30</v>
      </c>
      <c r="G17454" s="23">
        <v>40</v>
      </c>
      <c r="H17454" s="25">
        <v>25.106754299999999</v>
      </c>
    </row>
    <row r="17455" spans="1:8">
      <c r="A17455" s="23">
        <v>17452</v>
      </c>
      <c r="B17455" s="23">
        <v>3000</v>
      </c>
      <c r="C17455" s="23">
        <v>0.8</v>
      </c>
      <c r="D17455" s="23">
        <v>50</v>
      </c>
      <c r="E17455" s="23">
        <v>50</v>
      </c>
      <c r="F17455" s="23">
        <v>30</v>
      </c>
      <c r="G17455" s="23">
        <v>70</v>
      </c>
      <c r="H17455" s="25">
        <v>23.121330260000001</v>
      </c>
    </row>
    <row r="17456" spans="1:8">
      <c r="A17456" s="23">
        <v>17453</v>
      </c>
      <c r="B17456" s="23">
        <v>3000</v>
      </c>
      <c r="C17456" s="23">
        <v>0.8</v>
      </c>
      <c r="D17456" s="23">
        <v>50</v>
      </c>
      <c r="E17456" s="23">
        <v>50</v>
      </c>
      <c r="F17456" s="23">
        <v>30</v>
      </c>
      <c r="G17456" s="23">
        <v>100</v>
      </c>
      <c r="H17456" s="25">
        <v>21.448480610000001</v>
      </c>
    </row>
    <row r="17457" spans="1:8">
      <c r="A17457" s="23">
        <v>17454</v>
      </c>
      <c r="B17457" s="23">
        <v>3000</v>
      </c>
      <c r="C17457" s="23">
        <v>0.8</v>
      </c>
      <c r="D17457" s="23">
        <v>50</v>
      </c>
      <c r="E17457" s="23">
        <v>50</v>
      </c>
      <c r="F17457" s="23">
        <v>60</v>
      </c>
      <c r="G17457" s="23">
        <v>0</v>
      </c>
      <c r="H17457" s="25">
        <v>25.647325519999999</v>
      </c>
    </row>
    <row r="17458" spans="1:8">
      <c r="A17458" s="23">
        <v>17455</v>
      </c>
      <c r="B17458" s="23">
        <v>3000</v>
      </c>
      <c r="C17458" s="23">
        <v>0.8</v>
      </c>
      <c r="D17458" s="23">
        <v>50</v>
      </c>
      <c r="E17458" s="23">
        <v>50</v>
      </c>
      <c r="F17458" s="23">
        <v>60</v>
      </c>
      <c r="G17458" s="23">
        <v>5</v>
      </c>
      <c r="H17458" s="25">
        <v>22.792564389999999</v>
      </c>
    </row>
    <row r="17459" spans="1:8">
      <c r="A17459" s="23">
        <v>17456</v>
      </c>
      <c r="B17459" s="23">
        <v>3000</v>
      </c>
      <c r="C17459" s="23">
        <v>0.8</v>
      </c>
      <c r="D17459" s="23">
        <v>50</v>
      </c>
      <c r="E17459" s="23">
        <v>50</v>
      </c>
      <c r="F17459" s="23">
        <v>60</v>
      </c>
      <c r="G17459" s="23">
        <v>10</v>
      </c>
      <c r="H17459" s="25">
        <v>21.630350109999998</v>
      </c>
    </row>
    <row r="17460" spans="1:8">
      <c r="A17460" s="23">
        <v>17457</v>
      </c>
      <c r="B17460" s="23">
        <v>3000</v>
      </c>
      <c r="C17460" s="23">
        <v>0.8</v>
      </c>
      <c r="D17460" s="23">
        <v>50</v>
      </c>
      <c r="E17460" s="23">
        <v>50</v>
      </c>
      <c r="F17460" s="23">
        <v>60</v>
      </c>
      <c r="G17460" s="23">
        <v>40</v>
      </c>
      <c r="H17460" s="25">
        <v>19.067920690000001</v>
      </c>
    </row>
    <row r="17461" spans="1:8">
      <c r="A17461" s="23">
        <v>17458</v>
      </c>
      <c r="B17461" s="23">
        <v>3000</v>
      </c>
      <c r="C17461" s="23">
        <v>0.8</v>
      </c>
      <c r="D17461" s="23">
        <v>50</v>
      </c>
      <c r="E17461" s="23">
        <v>50</v>
      </c>
      <c r="F17461" s="23">
        <v>60</v>
      </c>
      <c r="G17461" s="23">
        <v>70</v>
      </c>
      <c r="H17461" s="25">
        <v>17.580963140000001</v>
      </c>
    </row>
    <row r="17462" spans="1:8">
      <c r="A17462" s="23">
        <v>17459</v>
      </c>
      <c r="B17462" s="23">
        <v>3000</v>
      </c>
      <c r="C17462" s="23">
        <v>0.8</v>
      </c>
      <c r="D17462" s="23">
        <v>50</v>
      </c>
      <c r="E17462" s="23">
        <v>50</v>
      </c>
      <c r="F17462" s="23">
        <v>60</v>
      </c>
      <c r="G17462" s="23">
        <v>100</v>
      </c>
      <c r="H17462" s="25">
        <v>16.40071678</v>
      </c>
    </row>
    <row r="17463" spans="1:8">
      <c r="A17463" s="23">
        <v>17460</v>
      </c>
      <c r="B17463" s="23">
        <v>3000</v>
      </c>
      <c r="C17463" s="23">
        <v>0.8</v>
      </c>
      <c r="D17463" s="23">
        <v>100</v>
      </c>
      <c r="E17463" s="23">
        <v>1</v>
      </c>
      <c r="F17463" s="23">
        <v>0</v>
      </c>
      <c r="G17463" s="23">
        <v>0</v>
      </c>
      <c r="H17463" s="25">
        <v>8.7147083280000004</v>
      </c>
    </row>
    <row r="17464" spans="1:8">
      <c r="A17464" s="23">
        <v>17461</v>
      </c>
      <c r="B17464" s="23">
        <v>3000</v>
      </c>
      <c r="C17464" s="23">
        <v>0.8</v>
      </c>
      <c r="D17464" s="23">
        <v>100</v>
      </c>
      <c r="E17464" s="23">
        <v>1</v>
      </c>
      <c r="F17464" s="23">
        <v>0</v>
      </c>
      <c r="G17464" s="23">
        <v>5</v>
      </c>
      <c r="H17464" s="25">
        <v>8.3051500320000002</v>
      </c>
    </row>
    <row r="17465" spans="1:8">
      <c r="A17465" s="23">
        <v>17462</v>
      </c>
      <c r="B17465" s="23">
        <v>3000</v>
      </c>
      <c r="C17465" s="23">
        <v>0.8</v>
      </c>
      <c r="D17465" s="23">
        <v>100</v>
      </c>
      <c r="E17465" s="23">
        <v>1</v>
      </c>
      <c r="F17465" s="23">
        <v>0</v>
      </c>
      <c r="G17465" s="23">
        <v>10</v>
      </c>
      <c r="H17465" s="25">
        <v>8.2347831730000003</v>
      </c>
    </row>
    <row r="17466" spans="1:8">
      <c r="A17466" s="23">
        <v>17463</v>
      </c>
      <c r="B17466" s="23">
        <v>3000</v>
      </c>
      <c r="C17466" s="23">
        <v>0.8</v>
      </c>
      <c r="D17466" s="23">
        <v>100</v>
      </c>
      <c r="E17466" s="23">
        <v>1</v>
      </c>
      <c r="F17466" s="23">
        <v>0</v>
      </c>
      <c r="G17466" s="23">
        <v>40</v>
      </c>
      <c r="H17466" s="25">
        <v>8.1043367390000007</v>
      </c>
    </row>
    <row r="17467" spans="1:8">
      <c r="A17467" s="23">
        <v>17464</v>
      </c>
      <c r="B17467" s="23">
        <v>3000</v>
      </c>
      <c r="C17467" s="23">
        <v>0.8</v>
      </c>
      <c r="D17467" s="23">
        <v>100</v>
      </c>
      <c r="E17467" s="23">
        <v>1</v>
      </c>
      <c r="F17467" s="23">
        <v>0</v>
      </c>
      <c r="G17467" s="23">
        <v>70</v>
      </c>
      <c r="H17467" s="25">
        <v>8.0104579929999993</v>
      </c>
    </row>
    <row r="17468" spans="1:8">
      <c r="A17468" s="23">
        <v>17465</v>
      </c>
      <c r="B17468" s="23">
        <v>3000</v>
      </c>
      <c r="C17468" s="23">
        <v>0.8</v>
      </c>
      <c r="D17468" s="23">
        <v>100</v>
      </c>
      <c r="E17468" s="23">
        <v>1</v>
      </c>
      <c r="F17468" s="23">
        <v>0</v>
      </c>
      <c r="G17468" s="23">
        <v>100</v>
      </c>
      <c r="H17468" s="25">
        <v>7.9176015849999999</v>
      </c>
    </row>
    <row r="17469" spans="1:8">
      <c r="A17469" s="23">
        <v>17466</v>
      </c>
      <c r="B17469" s="23">
        <v>3000</v>
      </c>
      <c r="C17469" s="23">
        <v>0.8</v>
      </c>
      <c r="D17469" s="23">
        <v>100</v>
      </c>
      <c r="E17469" s="23">
        <v>1</v>
      </c>
      <c r="F17469" s="23">
        <v>30</v>
      </c>
      <c r="G17469" s="23">
        <v>0</v>
      </c>
      <c r="H17469" s="25">
        <v>8.6653957370000008</v>
      </c>
    </row>
    <row r="17470" spans="1:8">
      <c r="A17470" s="23">
        <v>17467</v>
      </c>
      <c r="B17470" s="23">
        <v>3000</v>
      </c>
      <c r="C17470" s="23">
        <v>0.8</v>
      </c>
      <c r="D17470" s="23">
        <v>100</v>
      </c>
      <c r="E17470" s="23">
        <v>1</v>
      </c>
      <c r="F17470" s="23">
        <v>30</v>
      </c>
      <c r="G17470" s="23">
        <v>5</v>
      </c>
      <c r="H17470" s="25">
        <v>8.2208538059999992</v>
      </c>
    </row>
    <row r="17471" spans="1:8">
      <c r="A17471" s="23">
        <v>17468</v>
      </c>
      <c r="B17471" s="23">
        <v>3000</v>
      </c>
      <c r="C17471" s="23">
        <v>0.8</v>
      </c>
      <c r="D17471" s="23">
        <v>100</v>
      </c>
      <c r="E17471" s="23">
        <v>1</v>
      </c>
      <c r="F17471" s="23">
        <v>30</v>
      </c>
      <c r="G17471" s="23">
        <v>10</v>
      </c>
      <c r="H17471" s="25">
        <v>8.1461400990000001</v>
      </c>
    </row>
    <row r="17472" spans="1:8">
      <c r="A17472" s="23">
        <v>17469</v>
      </c>
      <c r="B17472" s="23">
        <v>3000</v>
      </c>
      <c r="C17472" s="23">
        <v>0.8</v>
      </c>
      <c r="D17472" s="23">
        <v>100</v>
      </c>
      <c r="E17472" s="23">
        <v>1</v>
      </c>
      <c r="F17472" s="23">
        <v>30</v>
      </c>
      <c r="G17472" s="23">
        <v>40</v>
      </c>
      <c r="H17472" s="25">
        <v>7.999475479</v>
      </c>
    </row>
    <row r="17473" spans="1:8">
      <c r="A17473" s="23">
        <v>17470</v>
      </c>
      <c r="B17473" s="23">
        <v>3000</v>
      </c>
      <c r="C17473" s="23">
        <v>0.8</v>
      </c>
      <c r="D17473" s="23">
        <v>100</v>
      </c>
      <c r="E17473" s="23">
        <v>1</v>
      </c>
      <c r="F17473" s="23">
        <v>30</v>
      </c>
      <c r="G17473" s="23">
        <v>70</v>
      </c>
      <c r="H17473" s="25">
        <v>7.8909697530000003</v>
      </c>
    </row>
    <row r="17474" spans="1:8">
      <c r="A17474" s="23">
        <v>17471</v>
      </c>
      <c r="B17474" s="23">
        <v>3000</v>
      </c>
      <c r="C17474" s="23">
        <v>0.8</v>
      </c>
      <c r="D17474" s="23">
        <v>100</v>
      </c>
      <c r="E17474" s="23">
        <v>1</v>
      </c>
      <c r="F17474" s="23">
        <v>30</v>
      </c>
      <c r="G17474" s="23">
        <v>100</v>
      </c>
      <c r="H17474" s="25">
        <v>7.7941980360000001</v>
      </c>
    </row>
    <row r="17475" spans="1:8">
      <c r="A17475" s="23">
        <v>17472</v>
      </c>
      <c r="B17475" s="23">
        <v>3000</v>
      </c>
      <c r="C17475" s="23">
        <v>0.8</v>
      </c>
      <c r="D17475" s="23">
        <v>100</v>
      </c>
      <c r="E17475" s="23">
        <v>1</v>
      </c>
      <c r="F17475" s="23">
        <v>60</v>
      </c>
      <c r="G17475" s="23">
        <v>0</v>
      </c>
      <c r="H17475" s="25">
        <v>8.3989782329999993</v>
      </c>
    </row>
    <row r="17476" spans="1:8">
      <c r="A17476" s="23">
        <v>17473</v>
      </c>
      <c r="B17476" s="23">
        <v>3000</v>
      </c>
      <c r="C17476" s="23">
        <v>0.8</v>
      </c>
      <c r="D17476" s="23">
        <v>100</v>
      </c>
      <c r="E17476" s="23">
        <v>1</v>
      </c>
      <c r="F17476" s="23">
        <v>60</v>
      </c>
      <c r="G17476" s="23">
        <v>5</v>
      </c>
      <c r="H17476" s="25">
        <v>7.8207807540000003</v>
      </c>
    </row>
    <row r="17477" spans="1:8">
      <c r="A17477" s="23">
        <v>17474</v>
      </c>
      <c r="B17477" s="23">
        <v>3000</v>
      </c>
      <c r="C17477" s="23">
        <v>0.8</v>
      </c>
      <c r="D17477" s="23">
        <v>100</v>
      </c>
      <c r="E17477" s="23">
        <v>1</v>
      </c>
      <c r="F17477" s="23">
        <v>60</v>
      </c>
      <c r="G17477" s="23">
        <v>10</v>
      </c>
      <c r="H17477" s="25">
        <v>7.7182440760000004</v>
      </c>
    </row>
    <row r="17478" spans="1:8">
      <c r="A17478" s="23">
        <v>17475</v>
      </c>
      <c r="B17478" s="23">
        <v>3000</v>
      </c>
      <c r="C17478" s="23">
        <v>0.8</v>
      </c>
      <c r="D17478" s="23">
        <v>100</v>
      </c>
      <c r="E17478" s="23">
        <v>1</v>
      </c>
      <c r="F17478" s="23">
        <v>60</v>
      </c>
      <c r="G17478" s="23">
        <v>40</v>
      </c>
      <c r="H17478" s="25">
        <v>7.5175738330000001</v>
      </c>
    </row>
    <row r="17479" spans="1:8">
      <c r="A17479" s="23">
        <v>17476</v>
      </c>
      <c r="B17479" s="23">
        <v>3000</v>
      </c>
      <c r="C17479" s="23">
        <v>0.8</v>
      </c>
      <c r="D17479" s="23">
        <v>100</v>
      </c>
      <c r="E17479" s="23">
        <v>1</v>
      </c>
      <c r="F17479" s="23">
        <v>60</v>
      </c>
      <c r="G17479" s="23">
        <v>70</v>
      </c>
      <c r="H17479" s="25">
        <v>7.3651876449999998</v>
      </c>
    </row>
    <row r="17480" spans="1:8">
      <c r="A17480" s="23">
        <v>17477</v>
      </c>
      <c r="B17480" s="23">
        <v>3000</v>
      </c>
      <c r="C17480" s="23">
        <v>0.8</v>
      </c>
      <c r="D17480" s="23">
        <v>100</v>
      </c>
      <c r="E17480" s="23">
        <v>1</v>
      </c>
      <c r="F17480" s="23">
        <v>60</v>
      </c>
      <c r="G17480" s="23">
        <v>100</v>
      </c>
      <c r="H17480" s="25">
        <v>7.2324380870000002</v>
      </c>
    </row>
    <row r="17481" spans="1:8">
      <c r="A17481" s="23">
        <v>17478</v>
      </c>
      <c r="B17481" s="23">
        <v>3000</v>
      </c>
      <c r="C17481" s="23">
        <v>0.8</v>
      </c>
      <c r="D17481" s="23">
        <v>100</v>
      </c>
      <c r="E17481" s="23">
        <v>5</v>
      </c>
      <c r="F17481" s="23">
        <v>0</v>
      </c>
      <c r="G17481" s="23">
        <v>0</v>
      </c>
      <c r="H17481" s="25">
        <v>26.188137050000002</v>
      </c>
    </row>
    <row r="17482" spans="1:8">
      <c r="A17482" s="23">
        <v>17479</v>
      </c>
      <c r="B17482" s="23">
        <v>3000</v>
      </c>
      <c r="C17482" s="23">
        <v>0.8</v>
      </c>
      <c r="D17482" s="23">
        <v>100</v>
      </c>
      <c r="E17482" s="23">
        <v>5</v>
      </c>
      <c r="F17482" s="23">
        <v>0</v>
      </c>
      <c r="G17482" s="23">
        <v>5</v>
      </c>
      <c r="H17482" s="25">
        <v>24.504701610000001</v>
      </c>
    </row>
    <row r="17483" spans="1:8">
      <c r="A17483" s="23">
        <v>17480</v>
      </c>
      <c r="B17483" s="23">
        <v>3000</v>
      </c>
      <c r="C17483" s="23">
        <v>0.8</v>
      </c>
      <c r="D17483" s="23">
        <v>100</v>
      </c>
      <c r="E17483" s="23">
        <v>5</v>
      </c>
      <c r="F17483" s="23">
        <v>0</v>
      </c>
      <c r="G17483" s="23">
        <v>10</v>
      </c>
      <c r="H17483" s="25">
        <v>23.618291859999999</v>
      </c>
    </row>
    <row r="17484" spans="1:8">
      <c r="A17484" s="23">
        <v>17481</v>
      </c>
      <c r="B17484" s="23">
        <v>3000</v>
      </c>
      <c r="C17484" s="23">
        <v>0.8</v>
      </c>
      <c r="D17484" s="23">
        <v>100</v>
      </c>
      <c r="E17484" s="23">
        <v>5</v>
      </c>
      <c r="F17484" s="23">
        <v>0</v>
      </c>
      <c r="G17484" s="23">
        <v>40</v>
      </c>
      <c r="H17484" s="25">
        <v>21.568746569999998</v>
      </c>
    </row>
    <row r="17485" spans="1:8">
      <c r="A17485" s="23">
        <v>17482</v>
      </c>
      <c r="B17485" s="23">
        <v>3000</v>
      </c>
      <c r="C17485" s="23">
        <v>0.8</v>
      </c>
      <c r="D17485" s="23">
        <v>100</v>
      </c>
      <c r="E17485" s="23">
        <v>5</v>
      </c>
      <c r="F17485" s="23">
        <v>0</v>
      </c>
      <c r="G17485" s="23">
        <v>70</v>
      </c>
      <c r="H17485" s="25">
        <v>20.290596010000002</v>
      </c>
    </row>
    <row r="17486" spans="1:8">
      <c r="A17486" s="23">
        <v>17483</v>
      </c>
      <c r="B17486" s="23">
        <v>3000</v>
      </c>
      <c r="C17486" s="23">
        <v>0.8</v>
      </c>
      <c r="D17486" s="23">
        <v>100</v>
      </c>
      <c r="E17486" s="23">
        <v>5</v>
      </c>
      <c r="F17486" s="23">
        <v>0</v>
      </c>
      <c r="G17486" s="23">
        <v>100</v>
      </c>
      <c r="H17486" s="25">
        <v>19.17673302</v>
      </c>
    </row>
    <row r="17487" spans="1:8">
      <c r="A17487" s="23">
        <v>17484</v>
      </c>
      <c r="B17487" s="23">
        <v>3000</v>
      </c>
      <c r="C17487" s="23">
        <v>0.8</v>
      </c>
      <c r="D17487" s="23">
        <v>100</v>
      </c>
      <c r="E17487" s="23">
        <v>5</v>
      </c>
      <c r="F17487" s="23">
        <v>30</v>
      </c>
      <c r="G17487" s="23">
        <v>0</v>
      </c>
      <c r="H17487" s="25">
        <v>25.108560560000001</v>
      </c>
    </row>
    <row r="17488" spans="1:8">
      <c r="A17488" s="23">
        <v>17485</v>
      </c>
      <c r="B17488" s="23">
        <v>3000</v>
      </c>
      <c r="C17488" s="23">
        <v>0.8</v>
      </c>
      <c r="D17488" s="23">
        <v>100</v>
      </c>
      <c r="E17488" s="23">
        <v>5</v>
      </c>
      <c r="F17488" s="23">
        <v>30</v>
      </c>
      <c r="G17488" s="23">
        <v>5</v>
      </c>
      <c r="H17488" s="25">
        <v>23.372495650000001</v>
      </c>
    </row>
    <row r="17489" spans="1:8">
      <c r="A17489" s="23">
        <v>17486</v>
      </c>
      <c r="B17489" s="23">
        <v>3000</v>
      </c>
      <c r="C17489" s="23">
        <v>0.8</v>
      </c>
      <c r="D17489" s="23">
        <v>100</v>
      </c>
      <c r="E17489" s="23">
        <v>5</v>
      </c>
      <c r="F17489" s="23">
        <v>30</v>
      </c>
      <c r="G17489" s="23">
        <v>10</v>
      </c>
      <c r="H17489" s="25">
        <v>22.497367860000001</v>
      </c>
    </row>
    <row r="17490" spans="1:8">
      <c r="A17490" s="23">
        <v>17487</v>
      </c>
      <c r="B17490" s="23">
        <v>3000</v>
      </c>
      <c r="C17490" s="23">
        <v>0.8</v>
      </c>
      <c r="D17490" s="23">
        <v>100</v>
      </c>
      <c r="E17490" s="23">
        <v>5</v>
      </c>
      <c r="F17490" s="23">
        <v>30</v>
      </c>
      <c r="G17490" s="23">
        <v>40</v>
      </c>
      <c r="H17490" s="25">
        <v>20.47848892</v>
      </c>
    </row>
    <row r="17491" spans="1:8">
      <c r="A17491" s="23">
        <v>17488</v>
      </c>
      <c r="B17491" s="23">
        <v>3000</v>
      </c>
      <c r="C17491" s="23">
        <v>0.8</v>
      </c>
      <c r="D17491" s="23">
        <v>100</v>
      </c>
      <c r="E17491" s="23">
        <v>5</v>
      </c>
      <c r="F17491" s="23">
        <v>30</v>
      </c>
      <c r="G17491" s="23">
        <v>70</v>
      </c>
      <c r="H17491" s="25">
        <v>19.21067429</v>
      </c>
    </row>
    <row r="17492" spans="1:8">
      <c r="A17492" s="23">
        <v>17489</v>
      </c>
      <c r="B17492" s="23">
        <v>3000</v>
      </c>
      <c r="C17492" s="23">
        <v>0.8</v>
      </c>
      <c r="D17492" s="23">
        <v>100</v>
      </c>
      <c r="E17492" s="23">
        <v>5</v>
      </c>
      <c r="F17492" s="23">
        <v>30</v>
      </c>
      <c r="G17492" s="23">
        <v>100</v>
      </c>
      <c r="H17492" s="25">
        <v>18.142036439999998</v>
      </c>
    </row>
    <row r="17493" spans="1:8">
      <c r="A17493" s="23">
        <v>17490</v>
      </c>
      <c r="B17493" s="23">
        <v>3000</v>
      </c>
      <c r="C17493" s="23">
        <v>0.8</v>
      </c>
      <c r="D17493" s="23">
        <v>100</v>
      </c>
      <c r="E17493" s="23">
        <v>5</v>
      </c>
      <c r="F17493" s="23">
        <v>60</v>
      </c>
      <c r="G17493" s="23">
        <v>0</v>
      </c>
      <c r="H17493" s="25">
        <v>21.010169980000001</v>
      </c>
    </row>
    <row r="17494" spans="1:8">
      <c r="A17494" s="23">
        <v>17491</v>
      </c>
      <c r="B17494" s="23">
        <v>3000</v>
      </c>
      <c r="C17494" s="23">
        <v>0.8</v>
      </c>
      <c r="D17494" s="23">
        <v>100</v>
      </c>
      <c r="E17494" s="23">
        <v>5</v>
      </c>
      <c r="F17494" s="23">
        <v>60</v>
      </c>
      <c r="G17494" s="23">
        <v>5</v>
      </c>
      <c r="H17494" s="25">
        <v>18.96156311</v>
      </c>
    </row>
    <row r="17495" spans="1:8">
      <c r="A17495" s="23">
        <v>17492</v>
      </c>
      <c r="B17495" s="23">
        <v>3000</v>
      </c>
      <c r="C17495" s="23">
        <v>0.8</v>
      </c>
      <c r="D17495" s="23">
        <v>100</v>
      </c>
      <c r="E17495" s="23">
        <v>5</v>
      </c>
      <c r="F17495" s="23">
        <v>60</v>
      </c>
      <c r="G17495" s="23">
        <v>10</v>
      </c>
      <c r="H17495" s="25">
        <v>18.160621639999999</v>
      </c>
    </row>
    <row r="17496" spans="1:8">
      <c r="A17496" s="23">
        <v>17493</v>
      </c>
      <c r="B17496" s="23">
        <v>3000</v>
      </c>
      <c r="C17496" s="23">
        <v>0.8</v>
      </c>
      <c r="D17496" s="23">
        <v>100</v>
      </c>
      <c r="E17496" s="23">
        <v>5</v>
      </c>
      <c r="F17496" s="23">
        <v>60</v>
      </c>
      <c r="G17496" s="23">
        <v>40</v>
      </c>
      <c r="H17496" s="25">
        <v>16.39267349</v>
      </c>
    </row>
    <row r="17497" spans="1:8">
      <c r="A17497" s="23">
        <v>17494</v>
      </c>
      <c r="B17497" s="23">
        <v>3000</v>
      </c>
      <c r="C17497" s="23">
        <v>0.8</v>
      </c>
      <c r="D17497" s="23">
        <v>100</v>
      </c>
      <c r="E17497" s="23">
        <v>5</v>
      </c>
      <c r="F17497" s="23">
        <v>60</v>
      </c>
      <c r="G17497" s="23">
        <v>70</v>
      </c>
      <c r="H17497" s="25">
        <v>15.32817745</v>
      </c>
    </row>
    <row r="17498" spans="1:8">
      <c r="A17498" s="23">
        <v>17495</v>
      </c>
      <c r="B17498" s="23">
        <v>3000</v>
      </c>
      <c r="C17498" s="23">
        <v>0.8</v>
      </c>
      <c r="D17498" s="23">
        <v>100</v>
      </c>
      <c r="E17498" s="23">
        <v>5</v>
      </c>
      <c r="F17498" s="23">
        <v>60</v>
      </c>
      <c r="G17498" s="23">
        <v>100</v>
      </c>
      <c r="H17498" s="25">
        <v>14.431387900000001</v>
      </c>
    </row>
    <row r="17499" spans="1:8">
      <c r="A17499" s="23">
        <v>17496</v>
      </c>
      <c r="B17499" s="23">
        <v>3000</v>
      </c>
      <c r="C17499" s="23">
        <v>0.8</v>
      </c>
      <c r="D17499" s="23">
        <v>100</v>
      </c>
      <c r="E17499" s="23">
        <v>10</v>
      </c>
      <c r="F17499" s="23">
        <v>0</v>
      </c>
      <c r="G17499" s="23">
        <v>0</v>
      </c>
      <c r="H17499" s="25">
        <v>31.43943024</v>
      </c>
    </row>
    <row r="17500" spans="1:8">
      <c r="A17500" s="23">
        <v>17497</v>
      </c>
      <c r="B17500" s="23">
        <v>3000</v>
      </c>
      <c r="C17500" s="23">
        <v>0.8</v>
      </c>
      <c r="D17500" s="23">
        <v>100</v>
      </c>
      <c r="E17500" s="23">
        <v>10</v>
      </c>
      <c r="F17500" s="23">
        <v>0</v>
      </c>
      <c r="G17500" s="23">
        <v>5</v>
      </c>
      <c r="H17500" s="25">
        <v>29.048749919999999</v>
      </c>
    </row>
    <row r="17501" spans="1:8">
      <c r="A17501" s="23">
        <v>17498</v>
      </c>
      <c r="B17501" s="23">
        <v>3000</v>
      </c>
      <c r="C17501" s="23">
        <v>0.8</v>
      </c>
      <c r="D17501" s="23">
        <v>100</v>
      </c>
      <c r="E17501" s="23">
        <v>10</v>
      </c>
      <c r="F17501" s="23">
        <v>0</v>
      </c>
      <c r="G17501" s="23">
        <v>10</v>
      </c>
      <c r="H17501" s="25">
        <v>27.776605610000001</v>
      </c>
    </row>
    <row r="17502" spans="1:8">
      <c r="A17502" s="23">
        <v>17499</v>
      </c>
      <c r="B17502" s="23">
        <v>3000</v>
      </c>
      <c r="C17502" s="23">
        <v>0.8</v>
      </c>
      <c r="D17502" s="23">
        <v>100</v>
      </c>
      <c r="E17502" s="23">
        <v>10</v>
      </c>
      <c r="F17502" s="23">
        <v>0</v>
      </c>
      <c r="G17502" s="23">
        <v>40</v>
      </c>
      <c r="H17502" s="25">
        <v>24.85950089</v>
      </c>
    </row>
    <row r="17503" spans="1:8">
      <c r="A17503" s="23">
        <v>17500</v>
      </c>
      <c r="B17503" s="23">
        <v>3000</v>
      </c>
      <c r="C17503" s="23">
        <v>0.8</v>
      </c>
      <c r="D17503" s="23">
        <v>100</v>
      </c>
      <c r="E17503" s="23">
        <v>10</v>
      </c>
      <c r="F17503" s="23">
        <v>0</v>
      </c>
      <c r="G17503" s="23">
        <v>70</v>
      </c>
      <c r="H17503" s="25">
        <v>23.058082580000001</v>
      </c>
    </row>
    <row r="17504" spans="1:8">
      <c r="A17504" s="23">
        <v>17501</v>
      </c>
      <c r="B17504" s="23">
        <v>3000</v>
      </c>
      <c r="C17504" s="23">
        <v>0.8</v>
      </c>
      <c r="D17504" s="23">
        <v>100</v>
      </c>
      <c r="E17504" s="23">
        <v>10</v>
      </c>
      <c r="F17504" s="23">
        <v>0</v>
      </c>
      <c r="G17504" s="23">
        <v>100</v>
      </c>
      <c r="H17504" s="25">
        <v>21.57337952</v>
      </c>
    </row>
    <row r="17505" spans="1:8">
      <c r="A17505" s="23">
        <v>17502</v>
      </c>
      <c r="B17505" s="23">
        <v>3000</v>
      </c>
      <c r="C17505" s="23">
        <v>0.8</v>
      </c>
      <c r="D17505" s="23">
        <v>100</v>
      </c>
      <c r="E17505" s="23">
        <v>10</v>
      </c>
      <c r="F17505" s="23">
        <v>30</v>
      </c>
      <c r="G17505" s="23">
        <v>0</v>
      </c>
      <c r="H17505" s="25">
        <v>29.76138306</v>
      </c>
    </row>
    <row r="17506" spans="1:8">
      <c r="A17506" s="23">
        <v>17503</v>
      </c>
      <c r="B17506" s="23">
        <v>3000</v>
      </c>
      <c r="C17506" s="23">
        <v>0.8</v>
      </c>
      <c r="D17506" s="23">
        <v>100</v>
      </c>
      <c r="E17506" s="23">
        <v>10</v>
      </c>
      <c r="F17506" s="23">
        <v>30</v>
      </c>
      <c r="G17506" s="23">
        <v>5</v>
      </c>
      <c r="H17506" s="25">
        <v>27.3630867</v>
      </c>
    </row>
    <row r="17507" spans="1:8">
      <c r="A17507" s="23">
        <v>17504</v>
      </c>
      <c r="B17507" s="23">
        <v>3000</v>
      </c>
      <c r="C17507" s="23">
        <v>0.8</v>
      </c>
      <c r="D17507" s="23">
        <v>100</v>
      </c>
      <c r="E17507" s="23">
        <v>10</v>
      </c>
      <c r="F17507" s="23">
        <v>30</v>
      </c>
      <c r="G17507" s="23">
        <v>10</v>
      </c>
      <c r="H17507" s="25">
        <v>26.159309390000001</v>
      </c>
    </row>
    <row r="17508" spans="1:8">
      <c r="A17508" s="23">
        <v>17505</v>
      </c>
      <c r="B17508" s="23">
        <v>3000</v>
      </c>
      <c r="C17508" s="23">
        <v>0.8</v>
      </c>
      <c r="D17508" s="23">
        <v>100</v>
      </c>
      <c r="E17508" s="23">
        <v>10</v>
      </c>
      <c r="F17508" s="23">
        <v>30</v>
      </c>
      <c r="G17508" s="23">
        <v>40</v>
      </c>
      <c r="H17508" s="25">
        <v>23.342298509999999</v>
      </c>
    </row>
    <row r="17509" spans="1:8">
      <c r="A17509" s="23">
        <v>17506</v>
      </c>
      <c r="B17509" s="23">
        <v>3000</v>
      </c>
      <c r="C17509" s="23">
        <v>0.8</v>
      </c>
      <c r="D17509" s="23">
        <v>100</v>
      </c>
      <c r="E17509" s="23">
        <v>10</v>
      </c>
      <c r="F17509" s="23">
        <v>30</v>
      </c>
      <c r="G17509" s="23">
        <v>70</v>
      </c>
      <c r="H17509" s="25">
        <v>21.64330292</v>
      </c>
    </row>
    <row r="17510" spans="1:8">
      <c r="A17510" s="23">
        <v>17507</v>
      </c>
      <c r="B17510" s="23">
        <v>3000</v>
      </c>
      <c r="C17510" s="23">
        <v>0.8</v>
      </c>
      <c r="D17510" s="23">
        <v>100</v>
      </c>
      <c r="E17510" s="23">
        <v>10</v>
      </c>
      <c r="F17510" s="23">
        <v>30</v>
      </c>
      <c r="G17510" s="23">
        <v>100</v>
      </c>
      <c r="H17510" s="25">
        <v>20.25544739</v>
      </c>
    </row>
    <row r="17511" spans="1:8">
      <c r="A17511" s="23">
        <v>17508</v>
      </c>
      <c r="B17511" s="23">
        <v>3000</v>
      </c>
      <c r="C17511" s="23">
        <v>0.8</v>
      </c>
      <c r="D17511" s="23">
        <v>100</v>
      </c>
      <c r="E17511" s="23">
        <v>10</v>
      </c>
      <c r="F17511" s="23">
        <v>60</v>
      </c>
      <c r="G17511" s="23">
        <v>0</v>
      </c>
      <c r="H17511" s="25">
        <v>23.900506969999999</v>
      </c>
    </row>
    <row r="17512" spans="1:8">
      <c r="A17512" s="23">
        <v>17509</v>
      </c>
      <c r="B17512" s="23">
        <v>3000</v>
      </c>
      <c r="C17512" s="23">
        <v>0.8</v>
      </c>
      <c r="D17512" s="23">
        <v>100</v>
      </c>
      <c r="E17512" s="23">
        <v>10</v>
      </c>
      <c r="F17512" s="23">
        <v>60</v>
      </c>
      <c r="G17512" s="23">
        <v>5</v>
      </c>
      <c r="H17512" s="25">
        <v>21.353988650000002</v>
      </c>
    </row>
    <row r="17513" spans="1:8">
      <c r="A17513" s="23">
        <v>17510</v>
      </c>
      <c r="B17513" s="23">
        <v>3000</v>
      </c>
      <c r="C17513" s="23">
        <v>0.8</v>
      </c>
      <c r="D17513" s="23">
        <v>100</v>
      </c>
      <c r="E17513" s="23">
        <v>10</v>
      </c>
      <c r="F17513" s="23">
        <v>60</v>
      </c>
      <c r="G17513" s="23">
        <v>10</v>
      </c>
      <c r="H17513" s="25">
        <v>20.365137099999998</v>
      </c>
    </row>
    <row r="17514" spans="1:8">
      <c r="A17514" s="23">
        <v>17511</v>
      </c>
      <c r="B17514" s="23">
        <v>3000</v>
      </c>
      <c r="C17514" s="23">
        <v>0.8</v>
      </c>
      <c r="D17514" s="23">
        <v>100</v>
      </c>
      <c r="E17514" s="23">
        <v>10</v>
      </c>
      <c r="F17514" s="23">
        <v>60</v>
      </c>
      <c r="G17514" s="23">
        <v>40</v>
      </c>
      <c r="H17514" s="25">
        <v>18.082736969999999</v>
      </c>
    </row>
    <row r="17515" spans="1:8">
      <c r="A17515" s="23">
        <v>17512</v>
      </c>
      <c r="B17515" s="23">
        <v>3000</v>
      </c>
      <c r="C17515" s="23">
        <v>0.8</v>
      </c>
      <c r="D17515" s="23">
        <v>100</v>
      </c>
      <c r="E17515" s="23">
        <v>10</v>
      </c>
      <c r="F17515" s="23">
        <v>60</v>
      </c>
      <c r="G17515" s="23">
        <v>70</v>
      </c>
      <c r="H17515" s="25">
        <v>16.745330809999999</v>
      </c>
    </row>
    <row r="17516" spans="1:8">
      <c r="A17516" s="23">
        <v>17513</v>
      </c>
      <c r="B17516" s="23">
        <v>3000</v>
      </c>
      <c r="C17516" s="23">
        <v>0.8</v>
      </c>
      <c r="D17516" s="23">
        <v>100</v>
      </c>
      <c r="E17516" s="23">
        <v>10</v>
      </c>
      <c r="F17516" s="23">
        <v>60</v>
      </c>
      <c r="G17516" s="23">
        <v>100</v>
      </c>
      <c r="H17516" s="25">
        <v>15.67271423</v>
      </c>
    </row>
    <row r="17517" spans="1:8">
      <c r="A17517" s="23">
        <v>17514</v>
      </c>
      <c r="B17517" s="23">
        <v>3000</v>
      </c>
      <c r="C17517" s="23">
        <v>0.8</v>
      </c>
      <c r="D17517" s="23">
        <v>100</v>
      </c>
      <c r="E17517" s="23">
        <v>20</v>
      </c>
      <c r="F17517" s="23">
        <v>0</v>
      </c>
      <c r="G17517" s="23">
        <v>0</v>
      </c>
      <c r="H17517" s="25">
        <v>34.177429199999999</v>
      </c>
    </row>
    <row r="17518" spans="1:8">
      <c r="A17518" s="23">
        <v>17515</v>
      </c>
      <c r="B17518" s="23">
        <v>3000</v>
      </c>
      <c r="C17518" s="23">
        <v>0.8</v>
      </c>
      <c r="D17518" s="23">
        <v>100</v>
      </c>
      <c r="E17518" s="23">
        <v>20</v>
      </c>
      <c r="F17518" s="23">
        <v>0</v>
      </c>
      <c r="G17518" s="23">
        <v>5</v>
      </c>
      <c r="H17518" s="25">
        <v>31.424488069999999</v>
      </c>
    </row>
    <row r="17519" spans="1:8">
      <c r="A17519" s="23">
        <v>17516</v>
      </c>
      <c r="B17519" s="23">
        <v>3000</v>
      </c>
      <c r="C17519" s="23">
        <v>0.8</v>
      </c>
      <c r="D17519" s="23">
        <v>100</v>
      </c>
      <c r="E17519" s="23">
        <v>20</v>
      </c>
      <c r="F17519" s="23">
        <v>0</v>
      </c>
      <c r="G17519" s="23">
        <v>10</v>
      </c>
      <c r="H17519" s="25">
        <v>29.921497349999999</v>
      </c>
    </row>
    <row r="17520" spans="1:8">
      <c r="A17520" s="23">
        <v>17517</v>
      </c>
      <c r="B17520" s="23">
        <v>3000</v>
      </c>
      <c r="C17520" s="23">
        <v>0.8</v>
      </c>
      <c r="D17520" s="23">
        <v>100</v>
      </c>
      <c r="E17520" s="23">
        <v>20</v>
      </c>
      <c r="F17520" s="23">
        <v>0</v>
      </c>
      <c r="G17520" s="23">
        <v>40</v>
      </c>
      <c r="H17520" s="25">
        <v>26.497245790000001</v>
      </c>
    </row>
    <row r="17521" spans="1:8">
      <c r="A17521" s="23">
        <v>17518</v>
      </c>
      <c r="B17521" s="23">
        <v>3000</v>
      </c>
      <c r="C17521" s="23">
        <v>0.8</v>
      </c>
      <c r="D17521" s="23">
        <v>100</v>
      </c>
      <c r="E17521" s="23">
        <v>20</v>
      </c>
      <c r="F17521" s="23">
        <v>0</v>
      </c>
      <c r="G17521" s="23">
        <v>70</v>
      </c>
      <c r="H17521" s="25">
        <v>24.470418930000001</v>
      </c>
    </row>
    <row r="17522" spans="1:8">
      <c r="A17522" s="23">
        <v>17519</v>
      </c>
      <c r="B17522" s="23">
        <v>3000</v>
      </c>
      <c r="C17522" s="23">
        <v>0.8</v>
      </c>
      <c r="D17522" s="23">
        <v>100</v>
      </c>
      <c r="E17522" s="23">
        <v>20</v>
      </c>
      <c r="F17522" s="23">
        <v>0</v>
      </c>
      <c r="G17522" s="23">
        <v>100</v>
      </c>
      <c r="H17522" s="25">
        <v>22.759735110000001</v>
      </c>
    </row>
    <row r="17523" spans="1:8">
      <c r="A17523" s="23">
        <v>17520</v>
      </c>
      <c r="B17523" s="23">
        <v>3000</v>
      </c>
      <c r="C17523" s="23">
        <v>0.8</v>
      </c>
      <c r="D17523" s="23">
        <v>100</v>
      </c>
      <c r="E17523" s="23">
        <v>20</v>
      </c>
      <c r="F17523" s="23">
        <v>30</v>
      </c>
      <c r="G17523" s="23">
        <v>0</v>
      </c>
      <c r="H17523" s="25">
        <v>32.172477720000003</v>
      </c>
    </row>
    <row r="17524" spans="1:8">
      <c r="A17524" s="23">
        <v>17521</v>
      </c>
      <c r="B17524" s="23">
        <v>3000</v>
      </c>
      <c r="C17524" s="23">
        <v>0.8</v>
      </c>
      <c r="D17524" s="23">
        <v>100</v>
      </c>
      <c r="E17524" s="23">
        <v>20</v>
      </c>
      <c r="F17524" s="23">
        <v>30</v>
      </c>
      <c r="G17524" s="23">
        <v>5</v>
      </c>
      <c r="H17524" s="25">
        <v>29.39753151</v>
      </c>
    </row>
    <row r="17525" spans="1:8">
      <c r="A17525" s="23">
        <v>17522</v>
      </c>
      <c r="B17525" s="23">
        <v>3000</v>
      </c>
      <c r="C17525" s="23">
        <v>0.8</v>
      </c>
      <c r="D17525" s="23">
        <v>100</v>
      </c>
      <c r="E17525" s="23">
        <v>20</v>
      </c>
      <c r="F17525" s="23">
        <v>30</v>
      </c>
      <c r="G17525" s="23">
        <v>10</v>
      </c>
      <c r="H17525" s="25">
        <v>27.998901369999999</v>
      </c>
    </row>
    <row r="17526" spans="1:8">
      <c r="A17526" s="23">
        <v>17523</v>
      </c>
      <c r="B17526" s="23">
        <v>3000</v>
      </c>
      <c r="C17526" s="23">
        <v>0.8</v>
      </c>
      <c r="D17526" s="23">
        <v>100</v>
      </c>
      <c r="E17526" s="23">
        <v>20</v>
      </c>
      <c r="F17526" s="23">
        <v>30</v>
      </c>
      <c r="G17526" s="23">
        <v>40</v>
      </c>
      <c r="H17526" s="25">
        <v>24.799922939999998</v>
      </c>
    </row>
    <row r="17527" spans="1:8">
      <c r="A17527" s="23">
        <v>17524</v>
      </c>
      <c r="B17527" s="23">
        <v>3000</v>
      </c>
      <c r="C17527" s="23">
        <v>0.8</v>
      </c>
      <c r="D17527" s="23">
        <v>100</v>
      </c>
      <c r="E17527" s="23">
        <v>20</v>
      </c>
      <c r="F17527" s="23">
        <v>30</v>
      </c>
      <c r="G17527" s="23">
        <v>70</v>
      </c>
      <c r="H17527" s="25">
        <v>22.85323906</v>
      </c>
    </row>
    <row r="17528" spans="1:8">
      <c r="A17528" s="23">
        <v>17525</v>
      </c>
      <c r="B17528" s="23">
        <v>3000</v>
      </c>
      <c r="C17528" s="23">
        <v>0.8</v>
      </c>
      <c r="D17528" s="23">
        <v>100</v>
      </c>
      <c r="E17528" s="23">
        <v>20</v>
      </c>
      <c r="F17528" s="23">
        <v>30</v>
      </c>
      <c r="G17528" s="23">
        <v>100</v>
      </c>
      <c r="H17528" s="25">
        <v>21.22379303</v>
      </c>
    </row>
    <row r="17529" spans="1:8">
      <c r="A17529" s="23">
        <v>17526</v>
      </c>
      <c r="B17529" s="23">
        <v>3000</v>
      </c>
      <c r="C17529" s="23">
        <v>0.8</v>
      </c>
      <c r="D17529" s="23">
        <v>100</v>
      </c>
      <c r="E17529" s="23">
        <v>20</v>
      </c>
      <c r="F17529" s="23">
        <v>60</v>
      </c>
      <c r="G17529" s="23">
        <v>0</v>
      </c>
      <c r="H17529" s="25">
        <v>25.340362549999998</v>
      </c>
    </row>
    <row r="17530" spans="1:8">
      <c r="A17530" s="23">
        <v>17527</v>
      </c>
      <c r="B17530" s="23">
        <v>3000</v>
      </c>
      <c r="C17530" s="23">
        <v>0.8</v>
      </c>
      <c r="D17530" s="23">
        <v>100</v>
      </c>
      <c r="E17530" s="23">
        <v>20</v>
      </c>
      <c r="F17530" s="23">
        <v>60</v>
      </c>
      <c r="G17530" s="23">
        <v>5</v>
      </c>
      <c r="H17530" s="25">
        <v>22.52944565</v>
      </c>
    </row>
    <row r="17531" spans="1:8">
      <c r="A17531" s="23">
        <v>17528</v>
      </c>
      <c r="B17531" s="23">
        <v>3000</v>
      </c>
      <c r="C17531" s="23">
        <v>0.8</v>
      </c>
      <c r="D17531" s="23">
        <v>100</v>
      </c>
      <c r="E17531" s="23">
        <v>20</v>
      </c>
      <c r="F17531" s="23">
        <v>60</v>
      </c>
      <c r="G17531" s="23">
        <v>10</v>
      </c>
      <c r="H17531" s="25">
        <v>21.392875669999999</v>
      </c>
    </row>
    <row r="17532" spans="1:8">
      <c r="A17532" s="23">
        <v>17529</v>
      </c>
      <c r="B17532" s="23">
        <v>3000</v>
      </c>
      <c r="C17532" s="23">
        <v>0.8</v>
      </c>
      <c r="D17532" s="23">
        <v>100</v>
      </c>
      <c r="E17532" s="23">
        <v>20</v>
      </c>
      <c r="F17532" s="23">
        <v>60</v>
      </c>
      <c r="G17532" s="23">
        <v>40</v>
      </c>
      <c r="H17532" s="25">
        <v>18.890319819999998</v>
      </c>
    </row>
    <row r="17533" spans="1:8">
      <c r="A17533" s="23">
        <v>17530</v>
      </c>
      <c r="B17533" s="23">
        <v>3000</v>
      </c>
      <c r="C17533" s="23">
        <v>0.8</v>
      </c>
      <c r="D17533" s="23">
        <v>100</v>
      </c>
      <c r="E17533" s="23">
        <v>20</v>
      </c>
      <c r="F17533" s="23">
        <v>60</v>
      </c>
      <c r="G17533" s="23">
        <v>70</v>
      </c>
      <c r="H17533" s="25">
        <v>17.435550689999999</v>
      </c>
    </row>
    <row r="17534" spans="1:8">
      <c r="A17534" s="23">
        <v>17531</v>
      </c>
      <c r="B17534" s="23">
        <v>3000</v>
      </c>
      <c r="C17534" s="23">
        <v>0.8</v>
      </c>
      <c r="D17534" s="23">
        <v>100</v>
      </c>
      <c r="E17534" s="23">
        <v>20</v>
      </c>
      <c r="F17534" s="23">
        <v>60</v>
      </c>
      <c r="G17534" s="23">
        <v>100</v>
      </c>
      <c r="H17534" s="25">
        <v>16.27969933</v>
      </c>
    </row>
    <row r="17535" spans="1:8">
      <c r="A17535" s="23">
        <v>17532</v>
      </c>
      <c r="B17535" s="23">
        <v>3000</v>
      </c>
      <c r="C17535" s="23">
        <v>0.8</v>
      </c>
      <c r="D17535" s="23">
        <v>100</v>
      </c>
      <c r="E17535" s="23">
        <v>50</v>
      </c>
      <c r="F17535" s="23">
        <v>0</v>
      </c>
      <c r="G17535" s="23">
        <v>0</v>
      </c>
      <c r="H17535" s="25">
        <v>35.780857089999998</v>
      </c>
    </row>
    <row r="17536" spans="1:8">
      <c r="A17536" s="23">
        <v>17533</v>
      </c>
      <c r="B17536" s="23">
        <v>3000</v>
      </c>
      <c r="C17536" s="23">
        <v>0.8</v>
      </c>
      <c r="D17536" s="23">
        <v>100</v>
      </c>
      <c r="E17536" s="23">
        <v>50</v>
      </c>
      <c r="F17536" s="23">
        <v>0</v>
      </c>
      <c r="G17536" s="23">
        <v>5</v>
      </c>
      <c r="H17536" s="25">
        <v>32.787910459999999</v>
      </c>
    </row>
    <row r="17537" spans="1:8">
      <c r="A17537" s="23">
        <v>17534</v>
      </c>
      <c r="B17537" s="23">
        <v>3000</v>
      </c>
      <c r="C17537" s="23">
        <v>0.8</v>
      </c>
      <c r="D17537" s="23">
        <v>100</v>
      </c>
      <c r="E17537" s="23">
        <v>50</v>
      </c>
      <c r="F17537" s="23">
        <v>0</v>
      </c>
      <c r="G17537" s="23">
        <v>10</v>
      </c>
      <c r="H17537" s="25">
        <v>31.20244598</v>
      </c>
    </row>
    <row r="17538" spans="1:8">
      <c r="A17538" s="23">
        <v>17535</v>
      </c>
      <c r="B17538" s="23">
        <v>3000</v>
      </c>
      <c r="C17538" s="23">
        <v>0.8</v>
      </c>
      <c r="D17538" s="23">
        <v>100</v>
      </c>
      <c r="E17538" s="23">
        <v>50</v>
      </c>
      <c r="F17538" s="23">
        <v>0</v>
      </c>
      <c r="G17538" s="23">
        <v>40</v>
      </c>
      <c r="H17538" s="25">
        <v>27.47003174</v>
      </c>
    </row>
    <row r="17539" spans="1:8">
      <c r="A17539" s="23">
        <v>17536</v>
      </c>
      <c r="B17539" s="23">
        <v>3000</v>
      </c>
      <c r="C17539" s="23">
        <v>0.8</v>
      </c>
      <c r="D17539" s="23">
        <v>100</v>
      </c>
      <c r="E17539" s="23">
        <v>50</v>
      </c>
      <c r="F17539" s="23">
        <v>0</v>
      </c>
      <c r="G17539" s="23">
        <v>70</v>
      </c>
      <c r="H17539" s="25">
        <v>25.27229118</v>
      </c>
    </row>
    <row r="17540" spans="1:8">
      <c r="A17540" s="23">
        <v>17537</v>
      </c>
      <c r="B17540" s="23">
        <v>3000</v>
      </c>
      <c r="C17540" s="23">
        <v>0.8</v>
      </c>
      <c r="D17540" s="23">
        <v>100</v>
      </c>
      <c r="E17540" s="23">
        <v>50</v>
      </c>
      <c r="F17540" s="23">
        <v>0</v>
      </c>
      <c r="G17540" s="23">
        <v>100</v>
      </c>
      <c r="H17540" s="25">
        <v>23.480552670000002</v>
      </c>
    </row>
    <row r="17541" spans="1:8">
      <c r="A17541" s="23">
        <v>17538</v>
      </c>
      <c r="B17541" s="23">
        <v>3000</v>
      </c>
      <c r="C17541" s="23">
        <v>0.8</v>
      </c>
      <c r="D17541" s="23">
        <v>100</v>
      </c>
      <c r="E17541" s="23">
        <v>50</v>
      </c>
      <c r="F17541" s="23">
        <v>30</v>
      </c>
      <c r="G17541" s="23">
        <v>0</v>
      </c>
      <c r="H17541" s="25">
        <v>33.558944699999998</v>
      </c>
    </row>
    <row r="17542" spans="1:8">
      <c r="A17542" s="23">
        <v>17539</v>
      </c>
      <c r="B17542" s="23">
        <v>3000</v>
      </c>
      <c r="C17542" s="23">
        <v>0.8</v>
      </c>
      <c r="D17542" s="23">
        <v>100</v>
      </c>
      <c r="E17542" s="23">
        <v>50</v>
      </c>
      <c r="F17542" s="23">
        <v>30</v>
      </c>
      <c r="G17542" s="23">
        <v>5</v>
      </c>
      <c r="H17542" s="25">
        <v>30.612827299999999</v>
      </c>
    </row>
    <row r="17543" spans="1:8">
      <c r="A17543" s="23">
        <v>17540</v>
      </c>
      <c r="B17543" s="23">
        <v>3000</v>
      </c>
      <c r="C17543" s="23">
        <v>0.8</v>
      </c>
      <c r="D17543" s="23">
        <v>100</v>
      </c>
      <c r="E17543" s="23">
        <v>50</v>
      </c>
      <c r="F17543" s="23">
        <v>30</v>
      </c>
      <c r="G17543" s="23">
        <v>10</v>
      </c>
      <c r="H17543" s="25">
        <v>29.100856780000001</v>
      </c>
    </row>
    <row r="17544" spans="1:8">
      <c r="A17544" s="23">
        <v>17541</v>
      </c>
      <c r="B17544" s="23">
        <v>3000</v>
      </c>
      <c r="C17544" s="23">
        <v>0.8</v>
      </c>
      <c r="D17544" s="23">
        <v>100</v>
      </c>
      <c r="E17544" s="23">
        <v>50</v>
      </c>
      <c r="F17544" s="23">
        <v>30</v>
      </c>
      <c r="G17544" s="23">
        <v>40</v>
      </c>
      <c r="H17544" s="25">
        <v>25.63533211</v>
      </c>
    </row>
    <row r="17545" spans="1:8">
      <c r="A17545" s="23">
        <v>17542</v>
      </c>
      <c r="B17545" s="23">
        <v>3000</v>
      </c>
      <c r="C17545" s="23">
        <v>0.8</v>
      </c>
      <c r="D17545" s="23">
        <v>100</v>
      </c>
      <c r="E17545" s="23">
        <v>50</v>
      </c>
      <c r="F17545" s="23">
        <v>30</v>
      </c>
      <c r="G17545" s="23">
        <v>70</v>
      </c>
      <c r="H17545" s="25">
        <v>23.588064190000001</v>
      </c>
    </row>
    <row r="17546" spans="1:8">
      <c r="A17546" s="23">
        <v>17543</v>
      </c>
      <c r="B17546" s="23">
        <v>3000</v>
      </c>
      <c r="C17546" s="23">
        <v>0.8</v>
      </c>
      <c r="D17546" s="23">
        <v>100</v>
      </c>
      <c r="E17546" s="23">
        <v>50</v>
      </c>
      <c r="F17546" s="23">
        <v>30</v>
      </c>
      <c r="G17546" s="23">
        <v>100</v>
      </c>
      <c r="H17546" s="25">
        <v>21.84183312</v>
      </c>
    </row>
    <row r="17547" spans="1:8">
      <c r="A17547" s="23">
        <v>17544</v>
      </c>
      <c r="B17547" s="23">
        <v>3000</v>
      </c>
      <c r="C17547" s="23">
        <v>0.8</v>
      </c>
      <c r="D17547" s="23">
        <v>100</v>
      </c>
      <c r="E17547" s="23">
        <v>50</v>
      </c>
      <c r="F17547" s="23">
        <v>60</v>
      </c>
      <c r="G17547" s="23">
        <v>0</v>
      </c>
      <c r="H17547" s="25">
        <v>26.173366550000001</v>
      </c>
    </row>
    <row r="17548" spans="1:8">
      <c r="A17548" s="23">
        <v>17545</v>
      </c>
      <c r="B17548" s="23">
        <v>3000</v>
      </c>
      <c r="C17548" s="23">
        <v>0.8</v>
      </c>
      <c r="D17548" s="23">
        <v>100</v>
      </c>
      <c r="E17548" s="23">
        <v>50</v>
      </c>
      <c r="F17548" s="23">
        <v>60</v>
      </c>
      <c r="G17548" s="23">
        <v>5</v>
      </c>
      <c r="H17548" s="25">
        <v>23.2513237</v>
      </c>
    </row>
    <row r="17549" spans="1:8">
      <c r="A17549" s="23">
        <v>17546</v>
      </c>
      <c r="B17549" s="23">
        <v>3000</v>
      </c>
      <c r="C17549" s="23">
        <v>0.8</v>
      </c>
      <c r="D17549" s="23">
        <v>100</v>
      </c>
      <c r="E17549" s="23">
        <v>50</v>
      </c>
      <c r="F17549" s="23">
        <v>60</v>
      </c>
      <c r="G17549" s="23">
        <v>10</v>
      </c>
      <c r="H17549" s="25">
        <v>22.046283720000002</v>
      </c>
    </row>
    <row r="17550" spans="1:8">
      <c r="A17550" s="23">
        <v>17547</v>
      </c>
      <c r="B17550" s="23">
        <v>3000</v>
      </c>
      <c r="C17550" s="23">
        <v>0.8</v>
      </c>
      <c r="D17550" s="23">
        <v>100</v>
      </c>
      <c r="E17550" s="23">
        <v>50</v>
      </c>
      <c r="F17550" s="23">
        <v>60</v>
      </c>
      <c r="G17550" s="23">
        <v>40</v>
      </c>
      <c r="H17550" s="25">
        <v>19.382640840000001</v>
      </c>
    </row>
    <row r="17551" spans="1:8">
      <c r="A17551" s="23">
        <v>17548</v>
      </c>
      <c r="B17551" s="23">
        <v>3000</v>
      </c>
      <c r="C17551" s="23">
        <v>0.8</v>
      </c>
      <c r="D17551" s="23">
        <v>100</v>
      </c>
      <c r="E17551" s="23">
        <v>50</v>
      </c>
      <c r="F17551" s="23">
        <v>60</v>
      </c>
      <c r="G17551" s="23">
        <v>70</v>
      </c>
      <c r="H17551" s="25">
        <v>17.840959550000001</v>
      </c>
    </row>
    <row r="17552" spans="1:8">
      <c r="A17552" s="23">
        <v>17549</v>
      </c>
      <c r="B17552" s="23">
        <v>3000</v>
      </c>
      <c r="C17552" s="23">
        <v>0.8</v>
      </c>
      <c r="D17552" s="23">
        <v>100</v>
      </c>
      <c r="E17552" s="23">
        <v>50</v>
      </c>
      <c r="F17552" s="23">
        <v>60</v>
      </c>
      <c r="G17552" s="23">
        <v>100</v>
      </c>
      <c r="H17552" s="25">
        <v>16.618965150000001</v>
      </c>
    </row>
    <row r="17553" spans="1:8">
      <c r="A17553" s="23">
        <v>17550</v>
      </c>
      <c r="B17553" s="23">
        <v>3000</v>
      </c>
      <c r="C17553" s="23">
        <v>0.8</v>
      </c>
      <c r="D17553" s="23">
        <v>500</v>
      </c>
      <c r="E17553" s="23">
        <v>1</v>
      </c>
      <c r="F17553" s="23">
        <v>0</v>
      </c>
      <c r="G17553" s="23">
        <v>0</v>
      </c>
      <c r="H17553" s="25">
        <v>22.308895110000002</v>
      </c>
    </row>
    <row r="17554" spans="1:8">
      <c r="A17554" s="23">
        <v>17551</v>
      </c>
      <c r="B17554" s="23">
        <v>3000</v>
      </c>
      <c r="C17554" s="23">
        <v>0.8</v>
      </c>
      <c r="D17554" s="23">
        <v>500</v>
      </c>
      <c r="E17554" s="23">
        <v>1</v>
      </c>
      <c r="F17554" s="23">
        <v>0</v>
      </c>
      <c r="G17554" s="23">
        <v>5</v>
      </c>
      <c r="H17554" s="25">
        <v>21.182258610000002</v>
      </c>
    </row>
    <row r="17555" spans="1:8">
      <c r="A17555" s="23">
        <v>17552</v>
      </c>
      <c r="B17555" s="23">
        <v>3000</v>
      </c>
      <c r="C17555" s="23">
        <v>0.8</v>
      </c>
      <c r="D17555" s="23">
        <v>500</v>
      </c>
      <c r="E17555" s="23">
        <v>1</v>
      </c>
      <c r="F17555" s="23">
        <v>0</v>
      </c>
      <c r="G17555" s="23">
        <v>10</v>
      </c>
      <c r="H17555" s="25">
        <v>20.583301540000001</v>
      </c>
    </row>
    <row r="17556" spans="1:8">
      <c r="A17556" s="23">
        <v>17553</v>
      </c>
      <c r="B17556" s="23">
        <v>3000</v>
      </c>
      <c r="C17556" s="23">
        <v>0.8</v>
      </c>
      <c r="D17556" s="23">
        <v>500</v>
      </c>
      <c r="E17556" s="23">
        <v>1</v>
      </c>
      <c r="F17556" s="23">
        <v>0</v>
      </c>
      <c r="G17556" s="23">
        <v>40</v>
      </c>
      <c r="H17556" s="25">
        <v>19.200176240000001</v>
      </c>
    </row>
    <row r="17557" spans="1:8">
      <c r="A17557" s="23">
        <v>17554</v>
      </c>
      <c r="B17557" s="23">
        <v>3000</v>
      </c>
      <c r="C17557" s="23">
        <v>0.8</v>
      </c>
      <c r="D17557" s="23">
        <v>500</v>
      </c>
      <c r="E17557" s="23">
        <v>1</v>
      </c>
      <c r="F17557" s="23">
        <v>0</v>
      </c>
      <c r="G17557" s="23">
        <v>70</v>
      </c>
      <c r="H17557" s="25">
        <v>18.295440670000001</v>
      </c>
    </row>
    <row r="17558" spans="1:8">
      <c r="A17558" s="23">
        <v>17555</v>
      </c>
      <c r="B17558" s="23">
        <v>3000</v>
      </c>
      <c r="C17558" s="23">
        <v>0.8</v>
      </c>
      <c r="D17558" s="23">
        <v>500</v>
      </c>
      <c r="E17558" s="23">
        <v>1</v>
      </c>
      <c r="F17558" s="23">
        <v>0</v>
      </c>
      <c r="G17558" s="23">
        <v>100</v>
      </c>
      <c r="H17558" s="25">
        <v>17.478813169999999</v>
      </c>
    </row>
    <row r="17559" spans="1:8">
      <c r="A17559" s="23">
        <v>17556</v>
      </c>
      <c r="B17559" s="23">
        <v>3000</v>
      </c>
      <c r="C17559" s="23">
        <v>0.8</v>
      </c>
      <c r="D17559" s="23">
        <v>500</v>
      </c>
      <c r="E17559" s="23">
        <v>1</v>
      </c>
      <c r="F17559" s="23">
        <v>30</v>
      </c>
      <c r="G17559" s="23">
        <v>0</v>
      </c>
      <c r="H17559" s="25">
        <v>21.65020943</v>
      </c>
    </row>
    <row r="17560" spans="1:8">
      <c r="A17560" s="23">
        <v>17557</v>
      </c>
      <c r="B17560" s="23">
        <v>3000</v>
      </c>
      <c r="C17560" s="23">
        <v>0.8</v>
      </c>
      <c r="D17560" s="23">
        <v>500</v>
      </c>
      <c r="E17560" s="23">
        <v>1</v>
      </c>
      <c r="F17560" s="23">
        <v>30</v>
      </c>
      <c r="G17560" s="23">
        <v>5</v>
      </c>
      <c r="H17560" s="25">
        <v>20.440437320000001</v>
      </c>
    </row>
    <row r="17561" spans="1:8">
      <c r="A17561" s="23">
        <v>17558</v>
      </c>
      <c r="B17561" s="23">
        <v>3000</v>
      </c>
      <c r="C17561" s="23">
        <v>0.8</v>
      </c>
      <c r="D17561" s="23">
        <v>500</v>
      </c>
      <c r="E17561" s="23">
        <v>1</v>
      </c>
      <c r="F17561" s="23">
        <v>30</v>
      </c>
      <c r="G17561" s="23">
        <v>10</v>
      </c>
      <c r="H17561" s="25">
        <v>19.836856839999999</v>
      </c>
    </row>
    <row r="17562" spans="1:8">
      <c r="A17562" s="23">
        <v>17559</v>
      </c>
      <c r="B17562" s="23">
        <v>3000</v>
      </c>
      <c r="C17562" s="23">
        <v>0.8</v>
      </c>
      <c r="D17562" s="23">
        <v>500</v>
      </c>
      <c r="E17562" s="23">
        <v>1</v>
      </c>
      <c r="F17562" s="23">
        <v>30</v>
      </c>
      <c r="G17562" s="23">
        <v>40</v>
      </c>
      <c r="H17562" s="25">
        <v>18.419158939999999</v>
      </c>
    </row>
    <row r="17563" spans="1:8">
      <c r="A17563" s="23">
        <v>17560</v>
      </c>
      <c r="B17563" s="23">
        <v>3000</v>
      </c>
      <c r="C17563" s="23">
        <v>0.8</v>
      </c>
      <c r="D17563" s="23">
        <v>500</v>
      </c>
      <c r="E17563" s="23">
        <v>1</v>
      </c>
      <c r="F17563" s="23">
        <v>30</v>
      </c>
      <c r="G17563" s="23">
        <v>70</v>
      </c>
      <c r="H17563" s="25">
        <v>17.490566250000001</v>
      </c>
    </row>
    <row r="17564" spans="1:8">
      <c r="A17564" s="23">
        <v>17561</v>
      </c>
      <c r="B17564" s="23">
        <v>3000</v>
      </c>
      <c r="C17564" s="23">
        <v>0.8</v>
      </c>
      <c r="D17564" s="23">
        <v>500</v>
      </c>
      <c r="E17564" s="23">
        <v>1</v>
      </c>
      <c r="F17564" s="23">
        <v>30</v>
      </c>
      <c r="G17564" s="23">
        <v>100</v>
      </c>
      <c r="H17564" s="25">
        <v>16.687671659999999</v>
      </c>
    </row>
    <row r="17565" spans="1:8">
      <c r="A17565" s="23">
        <v>17562</v>
      </c>
      <c r="B17565" s="23">
        <v>3000</v>
      </c>
      <c r="C17565" s="23">
        <v>0.8</v>
      </c>
      <c r="D17565" s="23">
        <v>500</v>
      </c>
      <c r="E17565" s="23">
        <v>1</v>
      </c>
      <c r="F17565" s="23">
        <v>60</v>
      </c>
      <c r="G17565" s="23">
        <v>0</v>
      </c>
      <c r="H17565" s="25">
        <v>18.893817899999998</v>
      </c>
    </row>
    <row r="17566" spans="1:8">
      <c r="A17566" s="23">
        <v>17563</v>
      </c>
      <c r="B17566" s="23">
        <v>3000</v>
      </c>
      <c r="C17566" s="23">
        <v>0.8</v>
      </c>
      <c r="D17566" s="23">
        <v>500</v>
      </c>
      <c r="E17566" s="23">
        <v>1</v>
      </c>
      <c r="F17566" s="23">
        <v>60</v>
      </c>
      <c r="G17566" s="23">
        <v>5</v>
      </c>
      <c r="H17566" s="25">
        <v>17.283699039999998</v>
      </c>
    </row>
    <row r="17567" spans="1:8">
      <c r="A17567" s="23">
        <v>17564</v>
      </c>
      <c r="B17567" s="23">
        <v>3000</v>
      </c>
      <c r="C17567" s="23">
        <v>0.8</v>
      </c>
      <c r="D17567" s="23">
        <v>500</v>
      </c>
      <c r="E17567" s="23">
        <v>1</v>
      </c>
      <c r="F17567" s="23">
        <v>60</v>
      </c>
      <c r="G17567" s="23">
        <v>10</v>
      </c>
      <c r="H17567" s="25">
        <v>16.657989499999999</v>
      </c>
    </row>
    <row r="17568" spans="1:8">
      <c r="A17568" s="23">
        <v>17565</v>
      </c>
      <c r="B17568" s="23">
        <v>3000</v>
      </c>
      <c r="C17568" s="23">
        <v>0.8</v>
      </c>
      <c r="D17568" s="23">
        <v>500</v>
      </c>
      <c r="E17568" s="23">
        <v>1</v>
      </c>
      <c r="F17568" s="23">
        <v>60</v>
      </c>
      <c r="G17568" s="23">
        <v>40</v>
      </c>
      <c r="H17568" s="25">
        <v>15.26978302</v>
      </c>
    </row>
    <row r="17569" spans="1:8">
      <c r="A17569" s="23">
        <v>17566</v>
      </c>
      <c r="B17569" s="23">
        <v>3000</v>
      </c>
      <c r="C17569" s="23">
        <v>0.8</v>
      </c>
      <c r="D17569" s="23">
        <v>500</v>
      </c>
      <c r="E17569" s="23">
        <v>1</v>
      </c>
      <c r="F17569" s="23">
        <v>60</v>
      </c>
      <c r="G17569" s="23">
        <v>70</v>
      </c>
      <c r="H17569" s="25">
        <v>14.396505360000001</v>
      </c>
    </row>
    <row r="17570" spans="1:8">
      <c r="A17570" s="23">
        <v>17567</v>
      </c>
      <c r="B17570" s="23">
        <v>3000</v>
      </c>
      <c r="C17570" s="23">
        <v>0.8</v>
      </c>
      <c r="D17570" s="23">
        <v>500</v>
      </c>
      <c r="E17570" s="23">
        <v>1</v>
      </c>
      <c r="F17570" s="23">
        <v>60</v>
      </c>
      <c r="G17570" s="23">
        <v>100</v>
      </c>
      <c r="H17570" s="25">
        <v>13.66201687</v>
      </c>
    </row>
    <row r="17571" spans="1:8">
      <c r="A17571" s="23">
        <v>17568</v>
      </c>
      <c r="B17571" s="23">
        <v>3000</v>
      </c>
      <c r="C17571" s="23">
        <v>0.8</v>
      </c>
      <c r="D17571" s="23">
        <v>500</v>
      </c>
      <c r="E17571" s="23">
        <v>5</v>
      </c>
      <c r="F17571" s="23">
        <v>0</v>
      </c>
      <c r="G17571" s="23">
        <v>0</v>
      </c>
      <c r="H17571" s="25">
        <v>34.319236760000003</v>
      </c>
    </row>
    <row r="17572" spans="1:8">
      <c r="A17572" s="23">
        <v>17569</v>
      </c>
      <c r="B17572" s="23">
        <v>3000</v>
      </c>
      <c r="C17572" s="23">
        <v>0.8</v>
      </c>
      <c r="D17572" s="23">
        <v>500</v>
      </c>
      <c r="E17572" s="23">
        <v>5</v>
      </c>
      <c r="F17572" s="23">
        <v>0</v>
      </c>
      <c r="G17572" s="23">
        <v>5</v>
      </c>
      <c r="H17572" s="25">
        <v>31.577068329999999</v>
      </c>
    </row>
    <row r="17573" spans="1:8">
      <c r="A17573" s="23">
        <v>17570</v>
      </c>
      <c r="B17573" s="23">
        <v>3000</v>
      </c>
      <c r="C17573" s="23">
        <v>0.8</v>
      </c>
      <c r="D17573" s="23">
        <v>500</v>
      </c>
      <c r="E17573" s="23">
        <v>5</v>
      </c>
      <c r="F17573" s="23">
        <v>0</v>
      </c>
      <c r="G17573" s="23">
        <v>10</v>
      </c>
      <c r="H17573" s="25">
        <v>30.06892204</v>
      </c>
    </row>
    <row r="17574" spans="1:8">
      <c r="A17574" s="23">
        <v>17571</v>
      </c>
      <c r="B17574" s="23">
        <v>3000</v>
      </c>
      <c r="C17574" s="23">
        <v>0.8</v>
      </c>
      <c r="D17574" s="23">
        <v>500</v>
      </c>
      <c r="E17574" s="23">
        <v>5</v>
      </c>
      <c r="F17574" s="23">
        <v>0</v>
      </c>
      <c r="G17574" s="23">
        <v>40</v>
      </c>
      <c r="H17574" s="25">
        <v>26.62924576</v>
      </c>
    </row>
    <row r="17575" spans="1:8">
      <c r="A17575" s="23">
        <v>17572</v>
      </c>
      <c r="B17575" s="23">
        <v>3000</v>
      </c>
      <c r="C17575" s="23">
        <v>0.8</v>
      </c>
      <c r="D17575" s="23">
        <v>500</v>
      </c>
      <c r="E17575" s="23">
        <v>5</v>
      </c>
      <c r="F17575" s="23">
        <v>0</v>
      </c>
      <c r="G17575" s="23">
        <v>70</v>
      </c>
      <c r="H17575" s="25">
        <v>24.5915699</v>
      </c>
    </row>
    <row r="17576" spans="1:8">
      <c r="A17576" s="23">
        <v>17573</v>
      </c>
      <c r="B17576" s="23">
        <v>3000</v>
      </c>
      <c r="C17576" s="23">
        <v>0.8</v>
      </c>
      <c r="D17576" s="23">
        <v>500</v>
      </c>
      <c r="E17576" s="23">
        <v>5</v>
      </c>
      <c r="F17576" s="23">
        <v>0</v>
      </c>
      <c r="G17576" s="23">
        <v>100</v>
      </c>
      <c r="H17576" s="25">
        <v>22.876705170000001</v>
      </c>
    </row>
    <row r="17577" spans="1:8">
      <c r="A17577" s="23">
        <v>17574</v>
      </c>
      <c r="B17577" s="23">
        <v>3000</v>
      </c>
      <c r="C17577" s="23">
        <v>0.8</v>
      </c>
      <c r="D17577" s="23">
        <v>500</v>
      </c>
      <c r="E17577" s="23">
        <v>5</v>
      </c>
      <c r="F17577" s="23">
        <v>30</v>
      </c>
      <c r="G17577" s="23">
        <v>0</v>
      </c>
      <c r="H17577" s="25">
        <v>32.314395910000002</v>
      </c>
    </row>
    <row r="17578" spans="1:8">
      <c r="A17578" s="23">
        <v>17575</v>
      </c>
      <c r="B17578" s="23">
        <v>3000</v>
      </c>
      <c r="C17578" s="23">
        <v>0.8</v>
      </c>
      <c r="D17578" s="23">
        <v>500</v>
      </c>
      <c r="E17578" s="23">
        <v>5</v>
      </c>
      <c r="F17578" s="23">
        <v>30</v>
      </c>
      <c r="G17578" s="23">
        <v>5</v>
      </c>
      <c r="H17578" s="25">
        <v>29.540889740000001</v>
      </c>
    </row>
    <row r="17579" spans="1:8">
      <c r="A17579" s="23">
        <v>17576</v>
      </c>
      <c r="B17579" s="23">
        <v>3000</v>
      </c>
      <c r="C17579" s="23">
        <v>0.8</v>
      </c>
      <c r="D17579" s="23">
        <v>500</v>
      </c>
      <c r="E17579" s="23">
        <v>5</v>
      </c>
      <c r="F17579" s="23">
        <v>30</v>
      </c>
      <c r="G17579" s="23">
        <v>10</v>
      </c>
      <c r="H17579" s="25">
        <v>28.13770294</v>
      </c>
    </row>
    <row r="17580" spans="1:8">
      <c r="A17580" s="23">
        <v>17577</v>
      </c>
      <c r="B17580" s="23">
        <v>3000</v>
      </c>
      <c r="C17580" s="23">
        <v>0.8</v>
      </c>
      <c r="D17580" s="23">
        <v>500</v>
      </c>
      <c r="E17580" s="23">
        <v>5</v>
      </c>
      <c r="F17580" s="23">
        <v>30</v>
      </c>
      <c r="G17580" s="23">
        <v>40</v>
      </c>
      <c r="H17580" s="25">
        <v>24.923847200000001</v>
      </c>
    </row>
    <row r="17581" spans="1:8">
      <c r="A17581" s="23">
        <v>17578</v>
      </c>
      <c r="B17581" s="23">
        <v>3000</v>
      </c>
      <c r="C17581" s="23">
        <v>0.8</v>
      </c>
      <c r="D17581" s="23">
        <v>500</v>
      </c>
      <c r="E17581" s="23">
        <v>5</v>
      </c>
      <c r="F17581" s="23">
        <v>30</v>
      </c>
      <c r="G17581" s="23">
        <v>70</v>
      </c>
      <c r="H17581" s="25">
        <v>22.972110749999999</v>
      </c>
    </row>
    <row r="17582" spans="1:8">
      <c r="A17582" s="23">
        <v>17579</v>
      </c>
      <c r="B17582" s="23">
        <v>3000</v>
      </c>
      <c r="C17582" s="23">
        <v>0.8</v>
      </c>
      <c r="D17582" s="23">
        <v>500</v>
      </c>
      <c r="E17582" s="23">
        <v>5</v>
      </c>
      <c r="F17582" s="23">
        <v>30</v>
      </c>
      <c r="G17582" s="23">
        <v>100</v>
      </c>
      <c r="H17582" s="25">
        <v>21.329088209999998</v>
      </c>
    </row>
    <row r="17583" spans="1:8">
      <c r="A17583" s="23">
        <v>17580</v>
      </c>
      <c r="B17583" s="23">
        <v>3000</v>
      </c>
      <c r="C17583" s="23">
        <v>0.8</v>
      </c>
      <c r="D17583" s="23">
        <v>500</v>
      </c>
      <c r="E17583" s="23">
        <v>5</v>
      </c>
      <c r="F17583" s="23">
        <v>60</v>
      </c>
      <c r="G17583" s="23">
        <v>0</v>
      </c>
      <c r="H17583" s="25">
        <v>25.460641859999999</v>
      </c>
    </row>
    <row r="17584" spans="1:8">
      <c r="A17584" s="23">
        <v>17581</v>
      </c>
      <c r="B17584" s="23">
        <v>3000</v>
      </c>
      <c r="C17584" s="23">
        <v>0.8</v>
      </c>
      <c r="D17584" s="23">
        <v>500</v>
      </c>
      <c r="E17584" s="23">
        <v>5</v>
      </c>
      <c r="F17584" s="23">
        <v>60</v>
      </c>
      <c r="G17584" s="23">
        <v>5</v>
      </c>
      <c r="H17584" s="25">
        <v>22.647325519999999</v>
      </c>
    </row>
    <row r="17585" spans="1:8">
      <c r="A17585" s="23">
        <v>17582</v>
      </c>
      <c r="B17585" s="23">
        <v>3000</v>
      </c>
      <c r="C17585" s="23">
        <v>0.8</v>
      </c>
      <c r="D17585" s="23">
        <v>500</v>
      </c>
      <c r="E17585" s="23">
        <v>5</v>
      </c>
      <c r="F17585" s="23">
        <v>60</v>
      </c>
      <c r="G17585" s="23">
        <v>10</v>
      </c>
      <c r="H17585" s="25">
        <v>21.503452299999999</v>
      </c>
    </row>
    <row r="17586" spans="1:8">
      <c r="A17586" s="23">
        <v>17583</v>
      </c>
      <c r="B17586" s="23">
        <v>3000</v>
      </c>
      <c r="C17586" s="23">
        <v>0.8</v>
      </c>
      <c r="D17586" s="23">
        <v>500</v>
      </c>
      <c r="E17586" s="23">
        <v>5</v>
      </c>
      <c r="F17586" s="23">
        <v>60</v>
      </c>
      <c r="G17586" s="23">
        <v>40</v>
      </c>
      <c r="H17586" s="25">
        <v>18.981513979999999</v>
      </c>
    </row>
    <row r="17587" spans="1:8">
      <c r="A17587" s="23">
        <v>17584</v>
      </c>
      <c r="B17587" s="23">
        <v>3000</v>
      </c>
      <c r="C17587" s="23">
        <v>0.8</v>
      </c>
      <c r="D17587" s="23">
        <v>500</v>
      </c>
      <c r="E17587" s="23">
        <v>5</v>
      </c>
      <c r="F17587" s="23">
        <v>60</v>
      </c>
      <c r="G17587" s="23">
        <v>70</v>
      </c>
      <c r="H17587" s="25">
        <v>17.515363690000001</v>
      </c>
    </row>
    <row r="17588" spans="1:8">
      <c r="A17588" s="23">
        <v>17585</v>
      </c>
      <c r="B17588" s="23">
        <v>3000</v>
      </c>
      <c r="C17588" s="23">
        <v>0.8</v>
      </c>
      <c r="D17588" s="23">
        <v>500</v>
      </c>
      <c r="E17588" s="23">
        <v>5</v>
      </c>
      <c r="F17588" s="23">
        <v>60</v>
      </c>
      <c r="G17588" s="23">
        <v>100</v>
      </c>
      <c r="H17588" s="25">
        <v>16.350196839999999</v>
      </c>
    </row>
    <row r="17589" spans="1:8">
      <c r="A17589" s="23">
        <v>17586</v>
      </c>
      <c r="B17589" s="23">
        <v>3000</v>
      </c>
      <c r="C17589" s="23">
        <v>0.8</v>
      </c>
      <c r="D17589" s="23">
        <v>500</v>
      </c>
      <c r="E17589" s="23">
        <v>10</v>
      </c>
      <c r="F17589" s="23">
        <v>0</v>
      </c>
      <c r="G17589" s="23">
        <v>0</v>
      </c>
      <c r="H17589" s="25">
        <v>35.672328950000001</v>
      </c>
    </row>
    <row r="17590" spans="1:8">
      <c r="A17590" s="23">
        <v>17587</v>
      </c>
      <c r="B17590" s="23">
        <v>3000</v>
      </c>
      <c r="C17590" s="23">
        <v>0.8</v>
      </c>
      <c r="D17590" s="23">
        <v>500</v>
      </c>
      <c r="E17590" s="23">
        <v>10</v>
      </c>
      <c r="F17590" s="23">
        <v>0</v>
      </c>
      <c r="G17590" s="23">
        <v>5</v>
      </c>
      <c r="H17590" s="25">
        <v>32.703674319999998</v>
      </c>
    </row>
    <row r="17591" spans="1:8">
      <c r="A17591" s="23">
        <v>17588</v>
      </c>
      <c r="B17591" s="23">
        <v>3000</v>
      </c>
      <c r="C17591" s="23">
        <v>0.8</v>
      </c>
      <c r="D17591" s="23">
        <v>500</v>
      </c>
      <c r="E17591" s="23">
        <v>10</v>
      </c>
      <c r="F17591" s="23">
        <v>0</v>
      </c>
      <c r="G17591" s="23">
        <v>10</v>
      </c>
      <c r="H17591" s="25">
        <v>31.126382830000001</v>
      </c>
    </row>
    <row r="17592" spans="1:8">
      <c r="A17592" s="23">
        <v>17589</v>
      </c>
      <c r="B17592" s="23">
        <v>3000</v>
      </c>
      <c r="C17592" s="23">
        <v>0.8</v>
      </c>
      <c r="D17592" s="23">
        <v>500</v>
      </c>
      <c r="E17592" s="23">
        <v>10</v>
      </c>
      <c r="F17592" s="23">
        <v>0</v>
      </c>
      <c r="G17592" s="23">
        <v>40</v>
      </c>
      <c r="H17592" s="25">
        <v>27.417892460000001</v>
      </c>
    </row>
    <row r="17593" spans="1:8">
      <c r="A17593" s="23">
        <v>17590</v>
      </c>
      <c r="B17593" s="23">
        <v>3000</v>
      </c>
      <c r="C17593" s="23">
        <v>0.8</v>
      </c>
      <c r="D17593" s="23">
        <v>500</v>
      </c>
      <c r="E17593" s="23">
        <v>10</v>
      </c>
      <c r="F17593" s="23">
        <v>0</v>
      </c>
      <c r="G17593" s="23">
        <v>70</v>
      </c>
      <c r="H17593" s="25">
        <v>25.232727050000001</v>
      </c>
    </row>
    <row r="17594" spans="1:8">
      <c r="A17594" s="23">
        <v>17591</v>
      </c>
      <c r="B17594" s="23">
        <v>3000</v>
      </c>
      <c r="C17594" s="23">
        <v>0.8</v>
      </c>
      <c r="D17594" s="23">
        <v>500</v>
      </c>
      <c r="E17594" s="23">
        <v>10</v>
      </c>
      <c r="F17594" s="23">
        <v>0</v>
      </c>
      <c r="G17594" s="23">
        <v>100</v>
      </c>
      <c r="H17594" s="25">
        <v>23.447654719999999</v>
      </c>
    </row>
    <row r="17595" spans="1:8">
      <c r="A17595" s="23">
        <v>17592</v>
      </c>
      <c r="B17595" s="23">
        <v>3000</v>
      </c>
      <c r="C17595" s="23">
        <v>0.8</v>
      </c>
      <c r="D17595" s="23">
        <v>500</v>
      </c>
      <c r="E17595" s="23">
        <v>10</v>
      </c>
      <c r="F17595" s="23">
        <v>30</v>
      </c>
      <c r="G17595" s="23">
        <v>0</v>
      </c>
      <c r="H17595" s="25">
        <v>33.470581060000001</v>
      </c>
    </row>
    <row r="17596" spans="1:8">
      <c r="A17596" s="23">
        <v>17593</v>
      </c>
      <c r="B17596" s="23">
        <v>3000</v>
      </c>
      <c r="C17596" s="23">
        <v>0.8</v>
      </c>
      <c r="D17596" s="23">
        <v>500</v>
      </c>
      <c r="E17596" s="23">
        <v>10</v>
      </c>
      <c r="F17596" s="23">
        <v>30</v>
      </c>
      <c r="G17596" s="23">
        <v>5</v>
      </c>
      <c r="H17596" s="25">
        <v>30.541688919999999</v>
      </c>
    </row>
    <row r="17597" spans="1:8">
      <c r="A17597" s="23">
        <v>17594</v>
      </c>
      <c r="B17597" s="23">
        <v>3000</v>
      </c>
      <c r="C17597" s="23">
        <v>0.8</v>
      </c>
      <c r="D17597" s="23">
        <v>500</v>
      </c>
      <c r="E17597" s="23">
        <v>10</v>
      </c>
      <c r="F17597" s="23">
        <v>30</v>
      </c>
      <c r="G17597" s="23">
        <v>10</v>
      </c>
      <c r="H17597" s="25">
        <v>29.038805010000001</v>
      </c>
    </row>
    <row r="17598" spans="1:8">
      <c r="A17598" s="23">
        <v>17595</v>
      </c>
      <c r="B17598" s="23">
        <v>3000</v>
      </c>
      <c r="C17598" s="23">
        <v>0.8</v>
      </c>
      <c r="D17598" s="23">
        <v>500</v>
      </c>
      <c r="E17598" s="23">
        <v>10</v>
      </c>
      <c r="F17598" s="23">
        <v>30</v>
      </c>
      <c r="G17598" s="23">
        <v>40</v>
      </c>
      <c r="H17598" s="25">
        <v>25.593471529999999</v>
      </c>
    </row>
    <row r="17599" spans="1:8">
      <c r="A17599" s="23">
        <v>17596</v>
      </c>
      <c r="B17599" s="23">
        <v>3000</v>
      </c>
      <c r="C17599" s="23">
        <v>0.8</v>
      </c>
      <c r="D17599" s="23">
        <v>500</v>
      </c>
      <c r="E17599" s="23">
        <v>10</v>
      </c>
      <c r="F17599" s="23">
        <v>30</v>
      </c>
      <c r="G17599" s="23">
        <v>70</v>
      </c>
      <c r="H17599" s="25">
        <v>23.55442047</v>
      </c>
    </row>
    <row r="17600" spans="1:8">
      <c r="A17600" s="23">
        <v>17597</v>
      </c>
      <c r="B17600" s="23">
        <v>3000</v>
      </c>
      <c r="C17600" s="23">
        <v>0.8</v>
      </c>
      <c r="D17600" s="23">
        <v>500</v>
      </c>
      <c r="E17600" s="23">
        <v>10</v>
      </c>
      <c r="F17600" s="23">
        <v>30</v>
      </c>
      <c r="G17600" s="23">
        <v>100</v>
      </c>
      <c r="H17600" s="25">
        <v>21.81499672</v>
      </c>
    </row>
    <row r="17601" spans="1:8">
      <c r="A17601" s="23">
        <v>17598</v>
      </c>
      <c r="B17601" s="23">
        <v>3000</v>
      </c>
      <c r="C17601" s="23">
        <v>0.8</v>
      </c>
      <c r="D17601" s="23">
        <v>500</v>
      </c>
      <c r="E17601" s="23">
        <v>10</v>
      </c>
      <c r="F17601" s="23">
        <v>60</v>
      </c>
      <c r="G17601" s="23">
        <v>0</v>
      </c>
      <c r="H17601" s="25">
        <v>26.130804059999999</v>
      </c>
    </row>
    <row r="17602" spans="1:8">
      <c r="A17602" s="23">
        <v>17599</v>
      </c>
      <c r="B17602" s="23">
        <v>3000</v>
      </c>
      <c r="C17602" s="23">
        <v>0.8</v>
      </c>
      <c r="D17602" s="23">
        <v>500</v>
      </c>
      <c r="E17602" s="23">
        <v>10</v>
      </c>
      <c r="F17602" s="23">
        <v>60</v>
      </c>
      <c r="G17602" s="23">
        <v>5</v>
      </c>
      <c r="H17602" s="25">
        <v>23.218564990000001</v>
      </c>
    </row>
    <row r="17603" spans="1:8">
      <c r="A17603" s="23">
        <v>17600</v>
      </c>
      <c r="B17603" s="23">
        <v>3000</v>
      </c>
      <c r="C17603" s="23">
        <v>0.8</v>
      </c>
      <c r="D17603" s="23">
        <v>500</v>
      </c>
      <c r="E17603" s="23">
        <v>10</v>
      </c>
      <c r="F17603" s="23">
        <v>60</v>
      </c>
      <c r="G17603" s="23">
        <v>10</v>
      </c>
      <c r="H17603" s="25">
        <v>22.01768684</v>
      </c>
    </row>
    <row r="17604" spans="1:8">
      <c r="A17604" s="23">
        <v>17601</v>
      </c>
      <c r="B17604" s="23">
        <v>3000</v>
      </c>
      <c r="C17604" s="23">
        <v>0.8</v>
      </c>
      <c r="D17604" s="23">
        <v>500</v>
      </c>
      <c r="E17604" s="23">
        <v>10</v>
      </c>
      <c r="F17604" s="23">
        <v>60</v>
      </c>
      <c r="G17604" s="23">
        <v>40</v>
      </c>
      <c r="H17604" s="25">
        <v>19.363237380000001</v>
      </c>
    </row>
    <row r="17605" spans="1:8">
      <c r="A17605" s="23">
        <v>17602</v>
      </c>
      <c r="B17605" s="23">
        <v>3000</v>
      </c>
      <c r="C17605" s="23">
        <v>0.8</v>
      </c>
      <c r="D17605" s="23">
        <v>500</v>
      </c>
      <c r="E17605" s="23">
        <v>10</v>
      </c>
      <c r="F17605" s="23">
        <v>60</v>
      </c>
      <c r="G17605" s="23">
        <v>70</v>
      </c>
      <c r="H17605" s="25">
        <v>17.82625389</v>
      </c>
    </row>
    <row r="17606" spans="1:8">
      <c r="A17606" s="23">
        <v>17603</v>
      </c>
      <c r="B17606" s="23">
        <v>3000</v>
      </c>
      <c r="C17606" s="23">
        <v>0.8</v>
      </c>
      <c r="D17606" s="23">
        <v>500</v>
      </c>
      <c r="E17606" s="23">
        <v>10</v>
      </c>
      <c r="F17606" s="23">
        <v>60</v>
      </c>
      <c r="G17606" s="23">
        <v>100</v>
      </c>
      <c r="H17606" s="25">
        <v>16.607652659999999</v>
      </c>
    </row>
    <row r="17607" spans="1:8">
      <c r="A17607" s="23">
        <v>17604</v>
      </c>
      <c r="B17607" s="23">
        <v>3000</v>
      </c>
      <c r="C17607" s="23">
        <v>0.8</v>
      </c>
      <c r="D17607" s="23">
        <v>500</v>
      </c>
      <c r="E17607" s="23">
        <v>20</v>
      </c>
      <c r="F17607" s="23">
        <v>0</v>
      </c>
      <c r="G17607" s="23">
        <v>0</v>
      </c>
      <c r="H17607" s="25">
        <v>36.271602629999997</v>
      </c>
    </row>
    <row r="17608" spans="1:8">
      <c r="A17608" s="23">
        <v>17605</v>
      </c>
      <c r="B17608" s="23">
        <v>3000</v>
      </c>
      <c r="C17608" s="23">
        <v>0.8</v>
      </c>
      <c r="D17608" s="23">
        <v>500</v>
      </c>
      <c r="E17608" s="23">
        <v>20</v>
      </c>
      <c r="F17608" s="23">
        <v>0</v>
      </c>
      <c r="G17608" s="23">
        <v>5</v>
      </c>
      <c r="H17608" s="25">
        <v>33.20524597</v>
      </c>
    </row>
    <row r="17609" spans="1:8">
      <c r="A17609" s="23">
        <v>17606</v>
      </c>
      <c r="B17609" s="23">
        <v>3000</v>
      </c>
      <c r="C17609" s="23">
        <v>0.8</v>
      </c>
      <c r="D17609" s="23">
        <v>500</v>
      </c>
      <c r="E17609" s="23">
        <v>20</v>
      </c>
      <c r="F17609" s="23">
        <v>0</v>
      </c>
      <c r="G17609" s="23">
        <v>10</v>
      </c>
      <c r="H17609" s="25">
        <v>31.599374770000001</v>
      </c>
    </row>
    <row r="17610" spans="1:8">
      <c r="A17610" s="23">
        <v>17607</v>
      </c>
      <c r="B17610" s="23">
        <v>3000</v>
      </c>
      <c r="C17610" s="23">
        <v>0.8</v>
      </c>
      <c r="D17610" s="23">
        <v>500</v>
      </c>
      <c r="E17610" s="23">
        <v>20</v>
      </c>
      <c r="F17610" s="23">
        <v>0</v>
      </c>
      <c r="G17610" s="23">
        <v>40</v>
      </c>
      <c r="H17610" s="25">
        <v>27.773231509999999</v>
      </c>
    </row>
    <row r="17611" spans="1:8">
      <c r="A17611" s="23">
        <v>17608</v>
      </c>
      <c r="B17611" s="23">
        <v>3000</v>
      </c>
      <c r="C17611" s="23">
        <v>0.8</v>
      </c>
      <c r="D17611" s="23">
        <v>500</v>
      </c>
      <c r="E17611" s="23">
        <v>20</v>
      </c>
      <c r="F17611" s="23">
        <v>0</v>
      </c>
      <c r="G17611" s="23">
        <v>70</v>
      </c>
      <c r="H17611" s="25">
        <v>25.523448940000002</v>
      </c>
    </row>
    <row r="17612" spans="1:8">
      <c r="A17612" s="23">
        <v>17609</v>
      </c>
      <c r="B17612" s="23">
        <v>3000</v>
      </c>
      <c r="C17612" s="23">
        <v>0.8</v>
      </c>
      <c r="D17612" s="23">
        <v>500</v>
      </c>
      <c r="E17612" s="23">
        <v>20</v>
      </c>
      <c r="F17612" s="23">
        <v>0</v>
      </c>
      <c r="G17612" s="23">
        <v>100</v>
      </c>
      <c r="H17612" s="25">
        <v>23.707435610000001</v>
      </c>
    </row>
    <row r="17613" spans="1:8">
      <c r="A17613" s="23">
        <v>17610</v>
      </c>
      <c r="B17613" s="23">
        <v>3000</v>
      </c>
      <c r="C17613" s="23">
        <v>0.8</v>
      </c>
      <c r="D17613" s="23">
        <v>500</v>
      </c>
      <c r="E17613" s="23">
        <v>20</v>
      </c>
      <c r="F17613" s="23">
        <v>30</v>
      </c>
      <c r="G17613" s="23">
        <v>0</v>
      </c>
      <c r="H17613" s="25">
        <v>33.985355380000001</v>
      </c>
    </row>
    <row r="17614" spans="1:8">
      <c r="A17614" s="23">
        <v>17611</v>
      </c>
      <c r="B17614" s="23">
        <v>3000</v>
      </c>
      <c r="C17614" s="23">
        <v>0.8</v>
      </c>
      <c r="D17614" s="23">
        <v>500</v>
      </c>
      <c r="E17614" s="23">
        <v>20</v>
      </c>
      <c r="F17614" s="23">
        <v>30</v>
      </c>
      <c r="G17614" s="23">
        <v>5</v>
      </c>
      <c r="H17614" s="25">
        <v>30.989406590000002</v>
      </c>
    </row>
    <row r="17615" spans="1:8">
      <c r="A17615" s="23">
        <v>17612</v>
      </c>
      <c r="B17615" s="23">
        <v>3000</v>
      </c>
      <c r="C17615" s="23">
        <v>0.8</v>
      </c>
      <c r="D17615" s="23">
        <v>500</v>
      </c>
      <c r="E17615" s="23">
        <v>20</v>
      </c>
      <c r="F17615" s="23">
        <v>30</v>
      </c>
      <c r="G17615" s="23">
        <v>10</v>
      </c>
      <c r="H17615" s="25">
        <v>29.443281169999999</v>
      </c>
    </row>
    <row r="17616" spans="1:8">
      <c r="A17616" s="23">
        <v>17613</v>
      </c>
      <c r="B17616" s="23">
        <v>3000</v>
      </c>
      <c r="C17616" s="23">
        <v>0.8</v>
      </c>
      <c r="D17616" s="23">
        <v>500</v>
      </c>
      <c r="E17616" s="23">
        <v>20</v>
      </c>
      <c r="F17616" s="23">
        <v>30</v>
      </c>
      <c r="G17616" s="23">
        <v>40</v>
      </c>
      <c r="H17616" s="25">
        <v>25.89685059</v>
      </c>
    </row>
    <row r="17617" spans="1:8">
      <c r="A17617" s="23">
        <v>17614</v>
      </c>
      <c r="B17617" s="23">
        <v>3000</v>
      </c>
      <c r="C17617" s="23">
        <v>0.8</v>
      </c>
      <c r="D17617" s="23">
        <v>500</v>
      </c>
      <c r="E17617" s="23">
        <v>20</v>
      </c>
      <c r="F17617" s="23">
        <v>30</v>
      </c>
      <c r="G17617" s="23">
        <v>70</v>
      </c>
      <c r="H17617" s="25">
        <v>23.81759834</v>
      </c>
    </row>
    <row r="17618" spans="1:8">
      <c r="A17618" s="23">
        <v>17615</v>
      </c>
      <c r="B17618" s="23">
        <v>3000</v>
      </c>
      <c r="C17618" s="23">
        <v>0.8</v>
      </c>
      <c r="D17618" s="23">
        <v>500</v>
      </c>
      <c r="E17618" s="23">
        <v>20</v>
      </c>
      <c r="F17618" s="23">
        <v>30</v>
      </c>
      <c r="G17618" s="23">
        <v>100</v>
      </c>
      <c r="H17618" s="25">
        <v>22.036712649999998</v>
      </c>
    </row>
    <row r="17619" spans="1:8">
      <c r="A17619" s="23">
        <v>17616</v>
      </c>
      <c r="B17619" s="23">
        <v>3000</v>
      </c>
      <c r="C17619" s="23">
        <v>0.8</v>
      </c>
      <c r="D17619" s="23">
        <v>500</v>
      </c>
      <c r="E17619" s="23">
        <v>20</v>
      </c>
      <c r="F17619" s="23">
        <v>60</v>
      </c>
      <c r="G17619" s="23">
        <v>0</v>
      </c>
      <c r="H17619" s="25">
        <v>26.433141710000001</v>
      </c>
    </row>
    <row r="17620" spans="1:8">
      <c r="A17620" s="23">
        <v>17617</v>
      </c>
      <c r="B17620" s="23">
        <v>3000</v>
      </c>
      <c r="C17620" s="23">
        <v>0.8</v>
      </c>
      <c r="D17620" s="23">
        <v>500</v>
      </c>
      <c r="E17620" s="23">
        <v>20</v>
      </c>
      <c r="F17620" s="23">
        <v>60</v>
      </c>
      <c r="G17620" s="23">
        <v>5</v>
      </c>
      <c r="H17620" s="25">
        <v>23.47881508</v>
      </c>
    </row>
    <row r="17621" spans="1:8">
      <c r="A17621" s="23">
        <v>17618</v>
      </c>
      <c r="B17621" s="23">
        <v>3000</v>
      </c>
      <c r="C17621" s="23">
        <v>0.8</v>
      </c>
      <c r="D17621" s="23">
        <v>500</v>
      </c>
      <c r="E17621" s="23">
        <v>20</v>
      </c>
      <c r="F17621" s="23">
        <v>60</v>
      </c>
      <c r="G17621" s="23">
        <v>10</v>
      </c>
      <c r="H17621" s="25">
        <v>22.252574920000001</v>
      </c>
    </row>
    <row r="17622" spans="1:8">
      <c r="A17622" s="23">
        <v>17619</v>
      </c>
      <c r="B17622" s="23">
        <v>3000</v>
      </c>
      <c r="C17622" s="23">
        <v>0.8</v>
      </c>
      <c r="D17622" s="23">
        <v>500</v>
      </c>
      <c r="E17622" s="23">
        <v>20</v>
      </c>
      <c r="F17622" s="23">
        <v>60</v>
      </c>
      <c r="G17622" s="23">
        <v>40</v>
      </c>
      <c r="H17622" s="25">
        <v>19.538715360000001</v>
      </c>
    </row>
    <row r="17623" spans="1:8">
      <c r="A17623" s="23">
        <v>17620</v>
      </c>
      <c r="B17623" s="23">
        <v>3000</v>
      </c>
      <c r="C17623" s="23">
        <v>0.8</v>
      </c>
      <c r="D17623" s="23">
        <v>500</v>
      </c>
      <c r="E17623" s="23">
        <v>20</v>
      </c>
      <c r="F17623" s="23">
        <v>60</v>
      </c>
      <c r="G17623" s="23">
        <v>70</v>
      </c>
      <c r="H17623" s="25">
        <v>17.969934460000001</v>
      </c>
    </row>
    <row r="17624" spans="1:8">
      <c r="A17624" s="23">
        <v>17621</v>
      </c>
      <c r="B17624" s="23">
        <v>3000</v>
      </c>
      <c r="C17624" s="23">
        <v>0.8</v>
      </c>
      <c r="D17624" s="23">
        <v>500</v>
      </c>
      <c r="E17624" s="23">
        <v>20</v>
      </c>
      <c r="F17624" s="23">
        <v>60</v>
      </c>
      <c r="G17624" s="23">
        <v>100</v>
      </c>
      <c r="H17624" s="25">
        <v>16.727275850000002</v>
      </c>
    </row>
    <row r="17625" spans="1:8">
      <c r="A17625" s="23">
        <v>17622</v>
      </c>
      <c r="B17625" s="23">
        <v>3000</v>
      </c>
      <c r="C17625" s="23">
        <v>0.8</v>
      </c>
      <c r="D17625" s="23">
        <v>500</v>
      </c>
      <c r="E17625" s="23">
        <v>50</v>
      </c>
      <c r="F17625" s="23">
        <v>0</v>
      </c>
      <c r="G17625" s="23">
        <v>0</v>
      </c>
      <c r="H17625" s="25">
        <v>36.601398469999999</v>
      </c>
    </row>
    <row r="17626" spans="1:8">
      <c r="A17626" s="23">
        <v>17623</v>
      </c>
      <c r="B17626" s="23">
        <v>3000</v>
      </c>
      <c r="C17626" s="23">
        <v>0.8</v>
      </c>
      <c r="D17626" s="23">
        <v>500</v>
      </c>
      <c r="E17626" s="23">
        <v>50</v>
      </c>
      <c r="F17626" s="23">
        <v>0</v>
      </c>
      <c r="G17626" s="23">
        <v>5</v>
      </c>
      <c r="H17626" s="25">
        <v>33.48319626</v>
      </c>
    </row>
    <row r="17627" spans="1:8">
      <c r="A17627" s="23">
        <v>17624</v>
      </c>
      <c r="B17627" s="23">
        <v>3000</v>
      </c>
      <c r="C17627" s="23">
        <v>0.8</v>
      </c>
      <c r="D17627" s="23">
        <v>500</v>
      </c>
      <c r="E17627" s="23">
        <v>50</v>
      </c>
      <c r="F17627" s="23">
        <v>0</v>
      </c>
      <c r="G17627" s="23">
        <v>10</v>
      </c>
      <c r="H17627" s="25">
        <v>31.854038240000001</v>
      </c>
    </row>
    <row r="17628" spans="1:8">
      <c r="A17628" s="23">
        <v>17625</v>
      </c>
      <c r="B17628" s="23">
        <v>3000</v>
      </c>
      <c r="C17628" s="23">
        <v>0.8</v>
      </c>
      <c r="D17628" s="23">
        <v>500</v>
      </c>
      <c r="E17628" s="23">
        <v>50</v>
      </c>
      <c r="F17628" s="23">
        <v>0</v>
      </c>
      <c r="G17628" s="23">
        <v>40</v>
      </c>
      <c r="H17628" s="25">
        <v>27.972127910000001</v>
      </c>
    </row>
    <row r="17629" spans="1:8">
      <c r="A17629" s="23">
        <v>17626</v>
      </c>
      <c r="B17629" s="23">
        <v>3000</v>
      </c>
      <c r="C17629" s="23">
        <v>0.8</v>
      </c>
      <c r="D17629" s="23">
        <v>500</v>
      </c>
      <c r="E17629" s="23">
        <v>50</v>
      </c>
      <c r="F17629" s="23">
        <v>0</v>
      </c>
      <c r="G17629" s="23">
        <v>70</v>
      </c>
      <c r="H17629" s="25">
        <v>25.687000279999999</v>
      </c>
    </row>
    <row r="17630" spans="1:8">
      <c r="A17630" s="23">
        <v>17627</v>
      </c>
      <c r="B17630" s="23">
        <v>3000</v>
      </c>
      <c r="C17630" s="23">
        <v>0.8</v>
      </c>
      <c r="D17630" s="23">
        <v>500</v>
      </c>
      <c r="E17630" s="23">
        <v>50</v>
      </c>
      <c r="F17630" s="23">
        <v>0</v>
      </c>
      <c r="G17630" s="23">
        <v>100</v>
      </c>
      <c r="H17630" s="25">
        <v>23.850076680000001</v>
      </c>
    </row>
    <row r="17631" spans="1:8">
      <c r="A17631" s="23">
        <v>17628</v>
      </c>
      <c r="B17631" s="23">
        <v>3000</v>
      </c>
      <c r="C17631" s="23">
        <v>0.8</v>
      </c>
      <c r="D17631" s="23">
        <v>500</v>
      </c>
      <c r="E17631" s="23">
        <v>50</v>
      </c>
      <c r="F17631" s="23">
        <v>30</v>
      </c>
      <c r="G17631" s="23">
        <v>0</v>
      </c>
      <c r="H17631" s="25">
        <v>34.269897460000003</v>
      </c>
    </row>
    <row r="17632" spans="1:8">
      <c r="A17632" s="23">
        <v>17629</v>
      </c>
      <c r="B17632" s="23">
        <v>3000</v>
      </c>
      <c r="C17632" s="23">
        <v>0.8</v>
      </c>
      <c r="D17632" s="23">
        <v>500</v>
      </c>
      <c r="E17632" s="23">
        <v>50</v>
      </c>
      <c r="F17632" s="23">
        <v>30</v>
      </c>
      <c r="G17632" s="23">
        <v>5</v>
      </c>
      <c r="H17632" s="25">
        <v>31.238555909999999</v>
      </c>
    </row>
    <row r="17633" spans="1:8">
      <c r="A17633" s="23">
        <v>17630</v>
      </c>
      <c r="B17633" s="23">
        <v>3000</v>
      </c>
      <c r="C17633" s="23">
        <v>0.8</v>
      </c>
      <c r="D17633" s="23">
        <v>500</v>
      </c>
      <c r="E17633" s="23">
        <v>50</v>
      </c>
      <c r="F17633" s="23">
        <v>30</v>
      </c>
      <c r="G17633" s="23">
        <v>10</v>
      </c>
      <c r="H17633" s="25">
        <v>29.668975830000001</v>
      </c>
    </row>
    <row r="17634" spans="1:8">
      <c r="A17634" s="23">
        <v>17631</v>
      </c>
      <c r="B17634" s="23">
        <v>3000</v>
      </c>
      <c r="C17634" s="23">
        <v>0.8</v>
      </c>
      <c r="D17634" s="23">
        <v>500</v>
      </c>
      <c r="E17634" s="23">
        <v>50</v>
      </c>
      <c r="F17634" s="23">
        <v>30</v>
      </c>
      <c r="G17634" s="23">
        <v>40</v>
      </c>
      <c r="H17634" s="25">
        <v>26.06738854</v>
      </c>
    </row>
    <row r="17635" spans="1:8">
      <c r="A17635" s="23">
        <v>17632</v>
      </c>
      <c r="B17635" s="23">
        <v>3000</v>
      </c>
      <c r="C17635" s="23">
        <v>0.8</v>
      </c>
      <c r="D17635" s="23">
        <v>500</v>
      </c>
      <c r="E17635" s="23">
        <v>50</v>
      </c>
      <c r="F17635" s="23">
        <v>30</v>
      </c>
      <c r="G17635" s="23">
        <v>70</v>
      </c>
      <c r="H17635" s="25">
        <v>23.95749855</v>
      </c>
    </row>
    <row r="17636" spans="1:8">
      <c r="A17636" s="23">
        <v>17633</v>
      </c>
      <c r="B17636" s="23">
        <v>3000</v>
      </c>
      <c r="C17636" s="23">
        <v>0.8</v>
      </c>
      <c r="D17636" s="23">
        <v>500</v>
      </c>
      <c r="E17636" s="23">
        <v>50</v>
      </c>
      <c r="F17636" s="23">
        <v>30</v>
      </c>
      <c r="G17636" s="23">
        <v>100</v>
      </c>
      <c r="H17636" s="25">
        <v>22.162338259999999</v>
      </c>
    </row>
    <row r="17637" spans="1:8">
      <c r="A17637" s="23">
        <v>17634</v>
      </c>
      <c r="B17637" s="23">
        <v>3000</v>
      </c>
      <c r="C17637" s="23">
        <v>0.8</v>
      </c>
      <c r="D17637" s="23">
        <v>500</v>
      </c>
      <c r="E17637" s="23">
        <v>50</v>
      </c>
      <c r="F17637" s="23">
        <v>60</v>
      </c>
      <c r="G17637" s="23">
        <v>0</v>
      </c>
      <c r="H17637" s="25">
        <v>26.602691650000001</v>
      </c>
    </row>
    <row r="17638" spans="1:8">
      <c r="A17638" s="23">
        <v>17635</v>
      </c>
      <c r="B17638" s="23">
        <v>3000</v>
      </c>
      <c r="C17638" s="23">
        <v>0.8</v>
      </c>
      <c r="D17638" s="23">
        <v>500</v>
      </c>
      <c r="E17638" s="23">
        <v>50</v>
      </c>
      <c r="F17638" s="23">
        <v>60</v>
      </c>
      <c r="G17638" s="23">
        <v>5</v>
      </c>
      <c r="H17638" s="25">
        <v>23.626045229999999</v>
      </c>
    </row>
    <row r="17639" spans="1:8">
      <c r="A17639" s="23">
        <v>17636</v>
      </c>
      <c r="B17639" s="23">
        <v>3000</v>
      </c>
      <c r="C17639" s="23">
        <v>0.8</v>
      </c>
      <c r="D17639" s="23">
        <v>500</v>
      </c>
      <c r="E17639" s="23">
        <v>50</v>
      </c>
      <c r="F17639" s="23">
        <v>60</v>
      </c>
      <c r="G17639" s="23">
        <v>10</v>
      </c>
      <c r="H17639" s="25">
        <v>22.385700230000001</v>
      </c>
    </row>
    <row r="17640" spans="1:8">
      <c r="A17640" s="23">
        <v>17637</v>
      </c>
      <c r="B17640" s="23">
        <v>3000</v>
      </c>
      <c r="C17640" s="23">
        <v>0.8</v>
      </c>
      <c r="D17640" s="23">
        <v>500</v>
      </c>
      <c r="E17640" s="23">
        <v>50</v>
      </c>
      <c r="F17640" s="23">
        <v>60</v>
      </c>
      <c r="G17640" s="23">
        <v>40</v>
      </c>
      <c r="H17640" s="25">
        <v>19.63864899</v>
      </c>
    </row>
    <row r="17641" spans="1:8">
      <c r="A17641" s="23">
        <v>17638</v>
      </c>
      <c r="B17641" s="23">
        <v>3000</v>
      </c>
      <c r="C17641" s="23">
        <v>0.8</v>
      </c>
      <c r="D17641" s="23">
        <v>500</v>
      </c>
      <c r="E17641" s="23">
        <v>50</v>
      </c>
      <c r="F17641" s="23">
        <v>60</v>
      </c>
      <c r="G17641" s="23">
        <v>70</v>
      </c>
      <c r="H17641" s="25">
        <v>18.052061080000001</v>
      </c>
    </row>
    <row r="17642" spans="1:8">
      <c r="A17642" s="23">
        <v>17639</v>
      </c>
      <c r="B17642" s="23">
        <v>3000</v>
      </c>
      <c r="C17642" s="23">
        <v>0.8</v>
      </c>
      <c r="D17642" s="23">
        <v>500</v>
      </c>
      <c r="E17642" s="23">
        <v>50</v>
      </c>
      <c r="F17642" s="23">
        <v>60</v>
      </c>
      <c r="G17642" s="23">
        <v>100</v>
      </c>
      <c r="H17642" s="25">
        <v>16.795898439999998</v>
      </c>
    </row>
    <row r="17643" spans="1:8">
      <c r="A17643" s="23">
        <v>17640</v>
      </c>
      <c r="B17643" s="23">
        <v>3000</v>
      </c>
      <c r="C17643" s="23">
        <v>0.8</v>
      </c>
      <c r="D17643" s="23">
        <v>1000</v>
      </c>
      <c r="E17643" s="23">
        <v>1</v>
      </c>
      <c r="F17643" s="23">
        <v>0</v>
      </c>
      <c r="G17643" s="23">
        <v>0</v>
      </c>
      <c r="H17643" s="25">
        <v>28.06372833</v>
      </c>
    </row>
    <row r="17644" spans="1:8">
      <c r="A17644" s="23">
        <v>17641</v>
      </c>
      <c r="B17644" s="23">
        <v>3000</v>
      </c>
      <c r="C17644" s="23">
        <v>0.8</v>
      </c>
      <c r="D17644" s="23">
        <v>1000</v>
      </c>
      <c r="E17644" s="23">
        <v>1</v>
      </c>
      <c r="F17644" s="23">
        <v>0</v>
      </c>
      <c r="G17644" s="23">
        <v>5</v>
      </c>
      <c r="H17644" s="25">
        <v>26.269468310000001</v>
      </c>
    </row>
    <row r="17645" spans="1:8">
      <c r="A17645" s="23">
        <v>17642</v>
      </c>
      <c r="B17645" s="23">
        <v>3000</v>
      </c>
      <c r="C17645" s="23">
        <v>0.8</v>
      </c>
      <c r="D17645" s="23">
        <v>1000</v>
      </c>
      <c r="E17645" s="23">
        <v>1</v>
      </c>
      <c r="F17645" s="23">
        <v>0</v>
      </c>
      <c r="G17645" s="23">
        <v>10</v>
      </c>
      <c r="H17645" s="25">
        <v>25.29878235</v>
      </c>
    </row>
    <row r="17646" spans="1:8">
      <c r="A17646" s="23">
        <v>17643</v>
      </c>
      <c r="B17646" s="23">
        <v>3000</v>
      </c>
      <c r="C17646" s="23">
        <v>0.8</v>
      </c>
      <c r="D17646" s="23">
        <v>1000</v>
      </c>
      <c r="E17646" s="23">
        <v>1</v>
      </c>
      <c r="F17646" s="23">
        <v>0</v>
      </c>
      <c r="G17646" s="23">
        <v>40</v>
      </c>
      <c r="H17646" s="25">
        <v>23.03018951</v>
      </c>
    </row>
    <row r="17647" spans="1:8">
      <c r="A17647" s="23">
        <v>17644</v>
      </c>
      <c r="B17647" s="23">
        <v>3000</v>
      </c>
      <c r="C17647" s="23">
        <v>0.8</v>
      </c>
      <c r="D17647" s="23">
        <v>1000</v>
      </c>
      <c r="E17647" s="23">
        <v>1</v>
      </c>
      <c r="F17647" s="23">
        <v>0</v>
      </c>
      <c r="G17647" s="23">
        <v>70</v>
      </c>
      <c r="H17647" s="25">
        <v>21.607070920000002</v>
      </c>
    </row>
    <row r="17648" spans="1:8">
      <c r="A17648" s="23">
        <v>17645</v>
      </c>
      <c r="B17648" s="23">
        <v>3000</v>
      </c>
      <c r="C17648" s="23">
        <v>0.8</v>
      </c>
      <c r="D17648" s="23">
        <v>1000</v>
      </c>
      <c r="E17648" s="23">
        <v>1</v>
      </c>
      <c r="F17648" s="23">
        <v>0</v>
      </c>
      <c r="G17648" s="23">
        <v>100</v>
      </c>
      <c r="H17648" s="25">
        <v>20.371776579999999</v>
      </c>
    </row>
    <row r="17649" spans="1:8">
      <c r="A17649" s="23">
        <v>17646</v>
      </c>
      <c r="B17649" s="23">
        <v>3000</v>
      </c>
      <c r="C17649" s="23">
        <v>0.8</v>
      </c>
      <c r="D17649" s="23">
        <v>1000</v>
      </c>
      <c r="E17649" s="23">
        <v>1</v>
      </c>
      <c r="F17649" s="23">
        <v>30</v>
      </c>
      <c r="G17649" s="23">
        <v>0</v>
      </c>
      <c r="H17649" s="25">
        <v>26.868423459999999</v>
      </c>
    </row>
    <row r="17650" spans="1:8">
      <c r="A17650" s="23">
        <v>17647</v>
      </c>
      <c r="B17650" s="23">
        <v>3000</v>
      </c>
      <c r="C17650" s="23">
        <v>0.8</v>
      </c>
      <c r="D17650" s="23">
        <v>1000</v>
      </c>
      <c r="E17650" s="23">
        <v>1</v>
      </c>
      <c r="F17650" s="23">
        <v>30</v>
      </c>
      <c r="G17650" s="23">
        <v>5</v>
      </c>
      <c r="H17650" s="25">
        <v>25.009351729999999</v>
      </c>
    </row>
    <row r="17651" spans="1:8">
      <c r="A17651" s="23">
        <v>17648</v>
      </c>
      <c r="B17651" s="23">
        <v>3000</v>
      </c>
      <c r="C17651" s="23">
        <v>0.8</v>
      </c>
      <c r="D17651" s="23">
        <v>1000</v>
      </c>
      <c r="E17651" s="23">
        <v>1</v>
      </c>
      <c r="F17651" s="23">
        <v>30</v>
      </c>
      <c r="G17651" s="23">
        <v>10</v>
      </c>
      <c r="H17651" s="25">
        <v>24.065620419999998</v>
      </c>
    </row>
    <row r="17652" spans="1:8">
      <c r="A17652" s="23">
        <v>17649</v>
      </c>
      <c r="B17652" s="23">
        <v>3000</v>
      </c>
      <c r="C17652" s="23">
        <v>0.8</v>
      </c>
      <c r="D17652" s="23">
        <v>1000</v>
      </c>
      <c r="E17652" s="23">
        <v>1</v>
      </c>
      <c r="F17652" s="23">
        <v>30</v>
      </c>
      <c r="G17652" s="23">
        <v>40</v>
      </c>
      <c r="H17652" s="25">
        <v>21.82505608</v>
      </c>
    </row>
    <row r="17653" spans="1:8">
      <c r="A17653" s="23">
        <v>17650</v>
      </c>
      <c r="B17653" s="23">
        <v>3000</v>
      </c>
      <c r="C17653" s="23">
        <v>0.8</v>
      </c>
      <c r="D17653" s="23">
        <v>1000</v>
      </c>
      <c r="E17653" s="23">
        <v>1</v>
      </c>
      <c r="F17653" s="23">
        <v>30</v>
      </c>
      <c r="G17653" s="23">
        <v>70</v>
      </c>
      <c r="H17653" s="25">
        <v>20.42107201</v>
      </c>
    </row>
    <row r="17654" spans="1:8">
      <c r="A17654" s="23">
        <v>17651</v>
      </c>
      <c r="B17654" s="23">
        <v>3000</v>
      </c>
      <c r="C17654" s="23">
        <v>0.8</v>
      </c>
      <c r="D17654" s="23">
        <v>1000</v>
      </c>
      <c r="E17654" s="23">
        <v>1</v>
      </c>
      <c r="F17654" s="23">
        <v>30</v>
      </c>
      <c r="G17654" s="23">
        <v>100</v>
      </c>
      <c r="H17654" s="25">
        <v>19.234722139999999</v>
      </c>
    </row>
    <row r="17655" spans="1:8">
      <c r="A17655" s="23">
        <v>17652</v>
      </c>
      <c r="B17655" s="23">
        <v>3000</v>
      </c>
      <c r="C17655" s="23">
        <v>0.8</v>
      </c>
      <c r="D17655" s="23">
        <v>1000</v>
      </c>
      <c r="E17655" s="23">
        <v>1</v>
      </c>
      <c r="F17655" s="23">
        <v>60</v>
      </c>
      <c r="G17655" s="23">
        <v>0</v>
      </c>
      <c r="H17655" s="25">
        <v>22.34118462</v>
      </c>
    </row>
    <row r="17656" spans="1:8">
      <c r="A17656" s="23">
        <v>17653</v>
      </c>
      <c r="B17656" s="23">
        <v>3000</v>
      </c>
      <c r="C17656" s="23">
        <v>0.8</v>
      </c>
      <c r="D17656" s="23">
        <v>1000</v>
      </c>
      <c r="E17656" s="23">
        <v>1</v>
      </c>
      <c r="F17656" s="23">
        <v>60</v>
      </c>
      <c r="G17656" s="23">
        <v>5</v>
      </c>
      <c r="H17656" s="25">
        <v>20.162269590000001</v>
      </c>
    </row>
    <row r="17657" spans="1:8">
      <c r="A17657" s="23">
        <v>17654</v>
      </c>
      <c r="B17657" s="23">
        <v>3000</v>
      </c>
      <c r="C17657" s="23">
        <v>0.8</v>
      </c>
      <c r="D17657" s="23">
        <v>1000</v>
      </c>
      <c r="E17657" s="23">
        <v>1</v>
      </c>
      <c r="F17657" s="23">
        <v>60</v>
      </c>
      <c r="G17657" s="23">
        <v>10</v>
      </c>
      <c r="H17657" s="25">
        <v>19.295948030000002</v>
      </c>
    </row>
    <row r="17658" spans="1:8">
      <c r="A17658" s="23">
        <v>17655</v>
      </c>
      <c r="B17658" s="23">
        <v>3000</v>
      </c>
      <c r="C17658" s="23">
        <v>0.8</v>
      </c>
      <c r="D17658" s="23">
        <v>1000</v>
      </c>
      <c r="E17658" s="23">
        <v>1</v>
      </c>
      <c r="F17658" s="23">
        <v>60</v>
      </c>
      <c r="G17658" s="23">
        <v>40</v>
      </c>
      <c r="H17658" s="25">
        <v>17.345994950000001</v>
      </c>
    </row>
    <row r="17659" spans="1:8">
      <c r="A17659" s="23">
        <v>17656</v>
      </c>
      <c r="B17659" s="23">
        <v>3000</v>
      </c>
      <c r="C17659" s="23">
        <v>0.8</v>
      </c>
      <c r="D17659" s="23">
        <v>1000</v>
      </c>
      <c r="E17659" s="23">
        <v>1</v>
      </c>
      <c r="F17659" s="23">
        <v>60</v>
      </c>
      <c r="G17659" s="23">
        <v>70</v>
      </c>
      <c r="H17659" s="25">
        <v>16.173387529999999</v>
      </c>
    </row>
    <row r="17660" spans="1:8">
      <c r="A17660" s="23">
        <v>17657</v>
      </c>
      <c r="B17660" s="23">
        <v>3000</v>
      </c>
      <c r="C17660" s="23">
        <v>0.8</v>
      </c>
      <c r="D17660" s="23">
        <v>1000</v>
      </c>
      <c r="E17660" s="23">
        <v>1</v>
      </c>
      <c r="F17660" s="23">
        <v>60</v>
      </c>
      <c r="G17660" s="23">
        <v>100</v>
      </c>
      <c r="H17660" s="25">
        <v>15.18081284</v>
      </c>
    </row>
    <row r="17661" spans="1:8">
      <c r="A17661" s="23">
        <v>17658</v>
      </c>
      <c r="B17661" s="23">
        <v>3000</v>
      </c>
      <c r="C17661" s="23">
        <v>0.8</v>
      </c>
      <c r="D17661" s="23">
        <v>1000</v>
      </c>
      <c r="E17661" s="23">
        <v>5</v>
      </c>
      <c r="F17661" s="23">
        <v>0</v>
      </c>
      <c r="G17661" s="23">
        <v>0</v>
      </c>
      <c r="H17661" s="25">
        <v>35.562389369999998</v>
      </c>
    </row>
    <row r="17662" spans="1:8">
      <c r="A17662" s="23">
        <v>17659</v>
      </c>
      <c r="B17662" s="23">
        <v>3000</v>
      </c>
      <c r="C17662" s="23">
        <v>0.8</v>
      </c>
      <c r="D17662" s="23">
        <v>1000</v>
      </c>
      <c r="E17662" s="23">
        <v>5</v>
      </c>
      <c r="F17662" s="23">
        <v>0</v>
      </c>
      <c r="G17662" s="23">
        <v>5</v>
      </c>
      <c r="H17662" s="25">
        <v>32.618316649999997</v>
      </c>
    </row>
    <row r="17663" spans="1:8">
      <c r="A17663" s="23">
        <v>17660</v>
      </c>
      <c r="B17663" s="23">
        <v>3000</v>
      </c>
      <c r="C17663" s="23">
        <v>0.8</v>
      </c>
      <c r="D17663" s="23">
        <v>1000</v>
      </c>
      <c r="E17663" s="23">
        <v>5</v>
      </c>
      <c r="F17663" s="23">
        <v>0</v>
      </c>
      <c r="G17663" s="23">
        <v>10</v>
      </c>
      <c r="H17663" s="25">
        <v>31.049125669999999</v>
      </c>
    </row>
    <row r="17664" spans="1:8">
      <c r="A17664" s="23">
        <v>17661</v>
      </c>
      <c r="B17664" s="23">
        <v>3000</v>
      </c>
      <c r="C17664" s="23">
        <v>0.8</v>
      </c>
      <c r="D17664" s="23">
        <v>1000</v>
      </c>
      <c r="E17664" s="23">
        <v>5</v>
      </c>
      <c r="F17664" s="23">
        <v>0</v>
      </c>
      <c r="G17664" s="23">
        <v>40</v>
      </c>
      <c r="H17664" s="25">
        <v>27.364891050000001</v>
      </c>
    </row>
    <row r="17665" spans="1:8">
      <c r="A17665" s="23">
        <v>17662</v>
      </c>
      <c r="B17665" s="23">
        <v>3000</v>
      </c>
      <c r="C17665" s="23">
        <v>0.8</v>
      </c>
      <c r="D17665" s="23">
        <v>1000</v>
      </c>
      <c r="E17665" s="23">
        <v>5</v>
      </c>
      <c r="F17665" s="23">
        <v>0</v>
      </c>
      <c r="G17665" s="23">
        <v>70</v>
      </c>
      <c r="H17665" s="25">
        <v>25.19248962</v>
      </c>
    </row>
    <row r="17666" spans="1:8">
      <c r="A17666" s="23">
        <v>17663</v>
      </c>
      <c r="B17666" s="23">
        <v>3000</v>
      </c>
      <c r="C17666" s="23">
        <v>0.8</v>
      </c>
      <c r="D17666" s="23">
        <v>1000</v>
      </c>
      <c r="E17666" s="23">
        <v>5</v>
      </c>
      <c r="F17666" s="23">
        <v>0</v>
      </c>
      <c r="G17666" s="23">
        <v>100</v>
      </c>
      <c r="H17666" s="25">
        <v>23.41413498</v>
      </c>
    </row>
    <row r="17667" spans="1:8">
      <c r="A17667" s="23">
        <v>17664</v>
      </c>
      <c r="B17667" s="23">
        <v>3000</v>
      </c>
      <c r="C17667" s="23">
        <v>0.8</v>
      </c>
      <c r="D17667" s="23">
        <v>1000</v>
      </c>
      <c r="E17667" s="23">
        <v>5</v>
      </c>
      <c r="F17667" s="23">
        <v>30</v>
      </c>
      <c r="G17667" s="23">
        <v>0</v>
      </c>
      <c r="H17667" s="25">
        <v>33.381019590000001</v>
      </c>
    </row>
    <row r="17668" spans="1:8">
      <c r="A17668" s="23">
        <v>17665</v>
      </c>
      <c r="B17668" s="23">
        <v>3000</v>
      </c>
      <c r="C17668" s="23">
        <v>0.8</v>
      </c>
      <c r="D17668" s="23">
        <v>1000</v>
      </c>
      <c r="E17668" s="23">
        <v>5</v>
      </c>
      <c r="F17668" s="23">
        <v>30</v>
      </c>
      <c r="G17668" s="23">
        <v>5</v>
      </c>
      <c r="H17668" s="25">
        <v>30.469417570000001</v>
      </c>
    </row>
    <row r="17669" spans="1:8">
      <c r="A17669" s="23">
        <v>17666</v>
      </c>
      <c r="B17669" s="23">
        <v>3000</v>
      </c>
      <c r="C17669" s="23">
        <v>0.8</v>
      </c>
      <c r="D17669" s="23">
        <v>1000</v>
      </c>
      <c r="E17669" s="23">
        <v>5</v>
      </c>
      <c r="F17669" s="23">
        <v>30</v>
      </c>
      <c r="G17669" s="23">
        <v>10</v>
      </c>
      <c r="H17669" s="25">
        <v>28.975751880000001</v>
      </c>
    </row>
    <row r="17670" spans="1:8">
      <c r="A17670" s="23">
        <v>17667</v>
      </c>
      <c r="B17670" s="23">
        <v>3000</v>
      </c>
      <c r="C17670" s="23">
        <v>0.8</v>
      </c>
      <c r="D17670" s="23">
        <v>1000</v>
      </c>
      <c r="E17670" s="23">
        <v>5</v>
      </c>
      <c r="F17670" s="23">
        <v>30</v>
      </c>
      <c r="G17670" s="23">
        <v>40</v>
      </c>
      <c r="H17670" s="25">
        <v>25.55090332</v>
      </c>
    </row>
    <row r="17671" spans="1:8">
      <c r="A17671" s="23">
        <v>17668</v>
      </c>
      <c r="B17671" s="23">
        <v>3000</v>
      </c>
      <c r="C17671" s="23">
        <v>0.8</v>
      </c>
      <c r="D17671" s="23">
        <v>1000</v>
      </c>
      <c r="E17671" s="23">
        <v>5</v>
      </c>
      <c r="F17671" s="23">
        <v>30</v>
      </c>
      <c r="G17671" s="23">
        <v>70</v>
      </c>
      <c r="H17671" s="25">
        <v>23.520139690000001</v>
      </c>
    </row>
    <row r="17672" spans="1:8">
      <c r="A17672" s="23">
        <v>17669</v>
      </c>
      <c r="B17672" s="23">
        <v>3000</v>
      </c>
      <c r="C17672" s="23">
        <v>0.8</v>
      </c>
      <c r="D17672" s="23">
        <v>1000</v>
      </c>
      <c r="E17672" s="23">
        <v>5</v>
      </c>
      <c r="F17672" s="23">
        <v>30</v>
      </c>
      <c r="G17672" s="23">
        <v>100</v>
      </c>
      <c r="H17672" s="25">
        <v>21.787643429999999</v>
      </c>
    </row>
    <row r="17673" spans="1:8">
      <c r="A17673" s="23">
        <v>17670</v>
      </c>
      <c r="B17673" s="23">
        <v>3000</v>
      </c>
      <c r="C17673" s="23">
        <v>0.8</v>
      </c>
      <c r="D17673" s="23">
        <v>1000</v>
      </c>
      <c r="E17673" s="23">
        <v>5</v>
      </c>
      <c r="F17673" s="23">
        <v>60</v>
      </c>
      <c r="G17673" s="23">
        <v>0</v>
      </c>
      <c r="H17673" s="25">
        <v>26.087507250000002</v>
      </c>
    </row>
    <row r="17674" spans="1:8">
      <c r="A17674" s="23">
        <v>17671</v>
      </c>
      <c r="B17674" s="23">
        <v>3000</v>
      </c>
      <c r="C17674" s="23">
        <v>0.8</v>
      </c>
      <c r="D17674" s="23">
        <v>1000</v>
      </c>
      <c r="E17674" s="23">
        <v>5</v>
      </c>
      <c r="F17674" s="23">
        <v>60</v>
      </c>
      <c r="G17674" s="23">
        <v>5</v>
      </c>
      <c r="H17674" s="25">
        <v>23.185190200000001</v>
      </c>
    </row>
    <row r="17675" spans="1:8">
      <c r="A17675" s="23">
        <v>17672</v>
      </c>
      <c r="B17675" s="23">
        <v>3000</v>
      </c>
      <c r="C17675" s="23">
        <v>0.8</v>
      </c>
      <c r="D17675" s="23">
        <v>1000</v>
      </c>
      <c r="E17675" s="23">
        <v>5</v>
      </c>
      <c r="F17675" s="23">
        <v>60</v>
      </c>
      <c r="G17675" s="23">
        <v>10</v>
      </c>
      <c r="H17675" s="25">
        <v>21.988550190000002</v>
      </c>
    </row>
    <row r="17676" spans="1:8">
      <c r="A17676" s="23">
        <v>17673</v>
      </c>
      <c r="B17676" s="23">
        <v>3000</v>
      </c>
      <c r="C17676" s="23">
        <v>0.8</v>
      </c>
      <c r="D17676" s="23">
        <v>1000</v>
      </c>
      <c r="E17676" s="23">
        <v>5</v>
      </c>
      <c r="F17676" s="23">
        <v>60</v>
      </c>
      <c r="G17676" s="23">
        <v>40</v>
      </c>
      <c r="H17676" s="25">
        <v>19.343456270000001</v>
      </c>
    </row>
    <row r="17677" spans="1:8">
      <c r="A17677" s="23">
        <v>17674</v>
      </c>
      <c r="B17677" s="23">
        <v>3000</v>
      </c>
      <c r="C17677" s="23">
        <v>0.8</v>
      </c>
      <c r="D17677" s="23">
        <v>1000</v>
      </c>
      <c r="E17677" s="23">
        <v>5</v>
      </c>
      <c r="F17677" s="23">
        <v>60</v>
      </c>
      <c r="G17677" s="23">
        <v>70</v>
      </c>
      <c r="H17677" s="25">
        <v>17.811256409999999</v>
      </c>
    </row>
    <row r="17678" spans="1:8">
      <c r="A17678" s="23">
        <v>17675</v>
      </c>
      <c r="B17678" s="23">
        <v>3000</v>
      </c>
      <c r="C17678" s="23">
        <v>0.8</v>
      </c>
      <c r="D17678" s="23">
        <v>1000</v>
      </c>
      <c r="E17678" s="23">
        <v>5</v>
      </c>
      <c r="F17678" s="23">
        <v>60</v>
      </c>
      <c r="G17678" s="23">
        <v>100</v>
      </c>
      <c r="H17678" s="25">
        <v>16.5961113</v>
      </c>
    </row>
    <row r="17679" spans="1:8">
      <c r="A17679" s="23">
        <v>17676</v>
      </c>
      <c r="B17679" s="23">
        <v>3000</v>
      </c>
      <c r="C17679" s="23">
        <v>0.8</v>
      </c>
      <c r="D17679" s="23">
        <v>1000</v>
      </c>
      <c r="E17679" s="23">
        <v>10</v>
      </c>
      <c r="F17679" s="23">
        <v>0</v>
      </c>
      <c r="G17679" s="23">
        <v>0</v>
      </c>
      <c r="H17679" s="25">
        <v>36.242908479999997</v>
      </c>
    </row>
    <row r="17680" spans="1:8">
      <c r="A17680" s="23">
        <v>17677</v>
      </c>
      <c r="B17680" s="23">
        <v>3000</v>
      </c>
      <c r="C17680" s="23">
        <v>0.8</v>
      </c>
      <c r="D17680" s="23">
        <v>1000</v>
      </c>
      <c r="E17680" s="23">
        <v>10</v>
      </c>
      <c r="F17680" s="23">
        <v>0</v>
      </c>
      <c r="G17680" s="23">
        <v>5</v>
      </c>
      <c r="H17680" s="25">
        <v>33.18296814</v>
      </c>
    </row>
    <row r="17681" spans="1:8">
      <c r="A17681" s="23">
        <v>17678</v>
      </c>
      <c r="B17681" s="23">
        <v>3000</v>
      </c>
      <c r="C17681" s="23">
        <v>0.8</v>
      </c>
      <c r="D17681" s="23">
        <v>1000</v>
      </c>
      <c r="E17681" s="23">
        <v>10</v>
      </c>
      <c r="F17681" s="23">
        <v>0</v>
      </c>
      <c r="G17681" s="23">
        <v>10</v>
      </c>
      <c r="H17681" s="25">
        <v>31.579362870000001</v>
      </c>
    </row>
    <row r="17682" spans="1:8">
      <c r="A17682" s="23">
        <v>17679</v>
      </c>
      <c r="B17682" s="23">
        <v>3000</v>
      </c>
      <c r="C17682" s="23">
        <v>0.8</v>
      </c>
      <c r="D17682" s="23">
        <v>1000</v>
      </c>
      <c r="E17682" s="23">
        <v>10</v>
      </c>
      <c r="F17682" s="23">
        <v>0</v>
      </c>
      <c r="G17682" s="23">
        <v>40</v>
      </c>
      <c r="H17682" s="25">
        <v>27.759540560000001</v>
      </c>
    </row>
    <row r="17683" spans="1:8">
      <c r="A17683" s="23">
        <v>17680</v>
      </c>
      <c r="B17683" s="23">
        <v>3000</v>
      </c>
      <c r="C17683" s="23">
        <v>0.8</v>
      </c>
      <c r="D17683" s="23">
        <v>1000</v>
      </c>
      <c r="E17683" s="23">
        <v>10</v>
      </c>
      <c r="F17683" s="23">
        <v>0</v>
      </c>
      <c r="G17683" s="23">
        <v>70</v>
      </c>
      <c r="H17683" s="25">
        <v>25.51306915</v>
      </c>
    </row>
    <row r="17684" spans="1:8">
      <c r="A17684" s="23">
        <v>17681</v>
      </c>
      <c r="B17684" s="23">
        <v>3000</v>
      </c>
      <c r="C17684" s="23">
        <v>0.8</v>
      </c>
      <c r="D17684" s="23">
        <v>1000</v>
      </c>
      <c r="E17684" s="23">
        <v>10</v>
      </c>
      <c r="F17684" s="23">
        <v>0</v>
      </c>
      <c r="G17684" s="23">
        <v>100</v>
      </c>
      <c r="H17684" s="25">
        <v>23.698850629999999</v>
      </c>
    </row>
    <row r="17685" spans="1:8">
      <c r="A17685" s="23">
        <v>17682</v>
      </c>
      <c r="B17685" s="23">
        <v>3000</v>
      </c>
      <c r="C17685" s="23">
        <v>0.8</v>
      </c>
      <c r="D17685" s="23">
        <v>1000</v>
      </c>
      <c r="E17685" s="23">
        <v>10</v>
      </c>
      <c r="F17685" s="23">
        <v>30</v>
      </c>
      <c r="G17685" s="23">
        <v>0</v>
      </c>
      <c r="H17685" s="25">
        <v>33.962005619999999</v>
      </c>
    </row>
    <row r="17686" spans="1:8">
      <c r="A17686" s="23">
        <v>17683</v>
      </c>
      <c r="B17686" s="23">
        <v>3000</v>
      </c>
      <c r="C17686" s="23">
        <v>0.8</v>
      </c>
      <c r="D17686" s="23">
        <v>1000</v>
      </c>
      <c r="E17686" s="23">
        <v>10</v>
      </c>
      <c r="F17686" s="23">
        <v>30</v>
      </c>
      <c r="G17686" s="23">
        <v>5</v>
      </c>
      <c r="H17686" s="25">
        <v>30.970706939999999</v>
      </c>
    </row>
    <row r="17687" spans="1:8">
      <c r="A17687" s="23">
        <v>17684</v>
      </c>
      <c r="B17687" s="23">
        <v>3000</v>
      </c>
      <c r="C17687" s="23">
        <v>0.8</v>
      </c>
      <c r="D17687" s="23">
        <v>1000</v>
      </c>
      <c r="E17687" s="23">
        <v>10</v>
      </c>
      <c r="F17687" s="23">
        <v>30</v>
      </c>
      <c r="G17687" s="23">
        <v>10</v>
      </c>
      <c r="H17687" s="25">
        <v>29.42697334</v>
      </c>
    </row>
    <row r="17688" spans="1:8">
      <c r="A17688" s="23">
        <v>17685</v>
      </c>
      <c r="B17688" s="23">
        <v>3000</v>
      </c>
      <c r="C17688" s="23">
        <v>0.8</v>
      </c>
      <c r="D17688" s="23">
        <v>1000</v>
      </c>
      <c r="E17688" s="23">
        <v>10</v>
      </c>
      <c r="F17688" s="23">
        <v>30</v>
      </c>
      <c r="G17688" s="23">
        <v>40</v>
      </c>
      <c r="H17688" s="25">
        <v>25.885860439999998</v>
      </c>
    </row>
    <row r="17689" spans="1:8">
      <c r="A17689" s="23">
        <v>17686</v>
      </c>
      <c r="B17689" s="23">
        <v>3000</v>
      </c>
      <c r="C17689" s="23">
        <v>0.8</v>
      </c>
      <c r="D17689" s="23">
        <v>1000</v>
      </c>
      <c r="E17689" s="23">
        <v>10</v>
      </c>
      <c r="F17689" s="23">
        <v>30</v>
      </c>
      <c r="G17689" s="23">
        <v>70</v>
      </c>
      <c r="H17689" s="25">
        <v>23.809389110000001</v>
      </c>
    </row>
    <row r="17690" spans="1:8">
      <c r="A17690" s="23">
        <v>17687</v>
      </c>
      <c r="B17690" s="23">
        <v>3000</v>
      </c>
      <c r="C17690" s="23">
        <v>0.8</v>
      </c>
      <c r="D17690" s="23">
        <v>1000</v>
      </c>
      <c r="E17690" s="23">
        <v>10</v>
      </c>
      <c r="F17690" s="23">
        <v>30</v>
      </c>
      <c r="G17690" s="23">
        <v>100</v>
      </c>
      <c r="H17690" s="25">
        <v>22.02971458</v>
      </c>
    </row>
    <row r="17691" spans="1:8">
      <c r="A17691" s="23">
        <v>17688</v>
      </c>
      <c r="B17691" s="23">
        <v>3000</v>
      </c>
      <c r="C17691" s="23">
        <v>0.8</v>
      </c>
      <c r="D17691" s="23">
        <v>1000</v>
      </c>
      <c r="E17691" s="23">
        <v>10</v>
      </c>
      <c r="F17691" s="23">
        <v>60</v>
      </c>
      <c r="G17691" s="23">
        <v>0</v>
      </c>
      <c r="H17691" s="25">
        <v>26.421985630000002</v>
      </c>
    </row>
    <row r="17692" spans="1:8">
      <c r="A17692" s="23">
        <v>17689</v>
      </c>
      <c r="B17692" s="23">
        <v>3000</v>
      </c>
      <c r="C17692" s="23">
        <v>0.8</v>
      </c>
      <c r="D17692" s="23">
        <v>1000</v>
      </c>
      <c r="E17692" s="23">
        <v>10</v>
      </c>
      <c r="F17692" s="23">
        <v>60</v>
      </c>
      <c r="G17692" s="23">
        <v>5</v>
      </c>
      <c r="H17692" s="25">
        <v>23.470260620000001</v>
      </c>
    </row>
    <row r="17693" spans="1:8">
      <c r="A17693" s="23">
        <v>17690</v>
      </c>
      <c r="B17693" s="23">
        <v>3000</v>
      </c>
      <c r="C17693" s="23">
        <v>0.8</v>
      </c>
      <c r="D17693" s="23">
        <v>1000</v>
      </c>
      <c r="E17693" s="23">
        <v>10</v>
      </c>
      <c r="F17693" s="23">
        <v>60</v>
      </c>
      <c r="G17693" s="23">
        <v>10</v>
      </c>
      <c r="H17693" s="25">
        <v>22.245107650000001</v>
      </c>
    </row>
    <row r="17694" spans="1:8">
      <c r="A17694" s="23">
        <v>17691</v>
      </c>
      <c r="B17694" s="23">
        <v>3000</v>
      </c>
      <c r="C17694" s="23">
        <v>0.8</v>
      </c>
      <c r="D17694" s="23">
        <v>1000</v>
      </c>
      <c r="E17694" s="23">
        <v>10</v>
      </c>
      <c r="F17694" s="23">
        <v>60</v>
      </c>
      <c r="G17694" s="23">
        <v>40</v>
      </c>
      <c r="H17694" s="25">
        <v>19.53365707</v>
      </c>
    </row>
    <row r="17695" spans="1:8">
      <c r="A17695" s="23">
        <v>17692</v>
      </c>
      <c r="B17695" s="23">
        <v>3000</v>
      </c>
      <c r="C17695" s="23">
        <v>0.8</v>
      </c>
      <c r="D17695" s="23">
        <v>1000</v>
      </c>
      <c r="E17695" s="23">
        <v>10</v>
      </c>
      <c r="F17695" s="23">
        <v>60</v>
      </c>
      <c r="G17695" s="23">
        <v>70</v>
      </c>
      <c r="H17695" s="25">
        <v>17.966102599999999</v>
      </c>
    </row>
    <row r="17696" spans="1:8">
      <c r="A17696" s="23">
        <v>17693</v>
      </c>
      <c r="B17696" s="23">
        <v>3000</v>
      </c>
      <c r="C17696" s="23">
        <v>0.8</v>
      </c>
      <c r="D17696" s="23">
        <v>1000</v>
      </c>
      <c r="E17696" s="23">
        <v>10</v>
      </c>
      <c r="F17696" s="23">
        <v>60</v>
      </c>
      <c r="G17696" s="23">
        <v>100</v>
      </c>
      <c r="H17696" s="25">
        <v>16.724330899999998</v>
      </c>
    </row>
    <row r="17697" spans="1:8">
      <c r="A17697" s="23">
        <v>17694</v>
      </c>
      <c r="B17697" s="23">
        <v>3000</v>
      </c>
      <c r="C17697" s="23">
        <v>0.8</v>
      </c>
      <c r="D17697" s="23">
        <v>1000</v>
      </c>
      <c r="E17697" s="23">
        <v>20</v>
      </c>
      <c r="F17697" s="23">
        <v>0</v>
      </c>
      <c r="G17697" s="23">
        <v>0</v>
      </c>
      <c r="H17697" s="25">
        <v>36.54075623</v>
      </c>
    </row>
    <row r="17698" spans="1:8">
      <c r="A17698" s="23">
        <v>17695</v>
      </c>
      <c r="B17698" s="23">
        <v>3000</v>
      </c>
      <c r="C17698" s="23">
        <v>0.8</v>
      </c>
      <c r="D17698" s="23">
        <v>1000</v>
      </c>
      <c r="E17698" s="23">
        <v>20</v>
      </c>
      <c r="F17698" s="23">
        <v>0</v>
      </c>
      <c r="G17698" s="23">
        <v>5</v>
      </c>
      <c r="H17698" s="25">
        <v>33.432456969999997</v>
      </c>
    </row>
    <row r="17699" spans="1:8">
      <c r="A17699" s="23">
        <v>17696</v>
      </c>
      <c r="B17699" s="23">
        <v>3000</v>
      </c>
      <c r="C17699" s="23">
        <v>0.8</v>
      </c>
      <c r="D17699" s="23">
        <v>1000</v>
      </c>
      <c r="E17699" s="23">
        <v>20</v>
      </c>
      <c r="F17699" s="23">
        <v>0</v>
      </c>
      <c r="G17699" s="23">
        <v>10</v>
      </c>
      <c r="H17699" s="25">
        <v>31.808341980000002</v>
      </c>
    </row>
    <row r="17700" spans="1:8">
      <c r="A17700" s="23">
        <v>17697</v>
      </c>
      <c r="B17700" s="23">
        <v>3000</v>
      </c>
      <c r="C17700" s="23">
        <v>0.8</v>
      </c>
      <c r="D17700" s="23">
        <v>1000</v>
      </c>
      <c r="E17700" s="23">
        <v>20</v>
      </c>
      <c r="F17700" s="23">
        <v>0</v>
      </c>
      <c r="G17700" s="23">
        <v>40</v>
      </c>
      <c r="H17700" s="25">
        <v>27.93628502</v>
      </c>
    </row>
    <row r="17701" spans="1:8">
      <c r="A17701" s="23">
        <v>17698</v>
      </c>
      <c r="B17701" s="23">
        <v>3000</v>
      </c>
      <c r="C17701" s="23">
        <v>0.8</v>
      </c>
      <c r="D17701" s="23">
        <v>1000</v>
      </c>
      <c r="E17701" s="23">
        <v>20</v>
      </c>
      <c r="F17701" s="23">
        <v>0</v>
      </c>
      <c r="G17701" s="23">
        <v>70</v>
      </c>
      <c r="H17701" s="25">
        <v>25.657707210000002</v>
      </c>
    </row>
    <row r="17702" spans="1:8">
      <c r="A17702" s="23">
        <v>17699</v>
      </c>
      <c r="B17702" s="23">
        <v>3000</v>
      </c>
      <c r="C17702" s="23">
        <v>0.8</v>
      </c>
      <c r="D17702" s="23">
        <v>1000</v>
      </c>
      <c r="E17702" s="23">
        <v>20</v>
      </c>
      <c r="F17702" s="23">
        <v>0</v>
      </c>
      <c r="G17702" s="23">
        <v>100</v>
      </c>
      <c r="H17702" s="25">
        <v>23.825683590000001</v>
      </c>
    </row>
    <row r="17703" spans="1:8">
      <c r="A17703" s="23">
        <v>17700</v>
      </c>
      <c r="B17703" s="23">
        <v>3000</v>
      </c>
      <c r="C17703" s="23">
        <v>0.8</v>
      </c>
      <c r="D17703" s="23">
        <v>1000</v>
      </c>
      <c r="E17703" s="23">
        <v>20</v>
      </c>
      <c r="F17703" s="23">
        <v>30</v>
      </c>
      <c r="G17703" s="23">
        <v>0</v>
      </c>
      <c r="H17703" s="25">
        <v>34.217868809999999</v>
      </c>
    </row>
    <row r="17704" spans="1:8">
      <c r="A17704" s="23">
        <v>17701</v>
      </c>
      <c r="B17704" s="23">
        <v>3000</v>
      </c>
      <c r="C17704" s="23">
        <v>0.8</v>
      </c>
      <c r="D17704" s="23">
        <v>1000</v>
      </c>
      <c r="E17704" s="23">
        <v>20</v>
      </c>
      <c r="F17704" s="23">
        <v>30</v>
      </c>
      <c r="G17704" s="23">
        <v>5</v>
      </c>
      <c r="H17704" s="25">
        <v>31.193340299999999</v>
      </c>
    </row>
    <row r="17705" spans="1:8">
      <c r="A17705" s="23">
        <v>17702</v>
      </c>
      <c r="B17705" s="23">
        <v>3000</v>
      </c>
      <c r="C17705" s="23">
        <v>0.8</v>
      </c>
      <c r="D17705" s="23">
        <v>1000</v>
      </c>
      <c r="E17705" s="23">
        <v>20</v>
      </c>
      <c r="F17705" s="23">
        <v>30</v>
      </c>
      <c r="G17705" s="23">
        <v>10</v>
      </c>
      <c r="H17705" s="25">
        <v>29.628147129999999</v>
      </c>
    </row>
    <row r="17706" spans="1:8">
      <c r="A17706" s="23">
        <v>17703</v>
      </c>
      <c r="B17706" s="23">
        <v>3000</v>
      </c>
      <c r="C17706" s="23">
        <v>0.8</v>
      </c>
      <c r="D17706" s="23">
        <v>1000</v>
      </c>
      <c r="E17706" s="23">
        <v>20</v>
      </c>
      <c r="F17706" s="23">
        <v>30</v>
      </c>
      <c r="G17706" s="23">
        <v>40</v>
      </c>
      <c r="H17706" s="25">
        <v>26.036808010000001</v>
      </c>
    </row>
    <row r="17707" spans="1:8">
      <c r="A17707" s="23">
        <v>17704</v>
      </c>
      <c r="B17707" s="23">
        <v>3000</v>
      </c>
      <c r="C17707" s="23">
        <v>0.8</v>
      </c>
      <c r="D17707" s="23">
        <v>1000</v>
      </c>
      <c r="E17707" s="23">
        <v>20</v>
      </c>
      <c r="F17707" s="23">
        <v>30</v>
      </c>
      <c r="G17707" s="23">
        <v>70</v>
      </c>
      <c r="H17707" s="25">
        <v>23.932575230000001</v>
      </c>
    </row>
    <row r="17708" spans="1:8">
      <c r="A17708" s="23">
        <v>17705</v>
      </c>
      <c r="B17708" s="23">
        <v>3000</v>
      </c>
      <c r="C17708" s="23">
        <v>0.8</v>
      </c>
      <c r="D17708" s="23">
        <v>1000</v>
      </c>
      <c r="E17708" s="23">
        <v>20</v>
      </c>
      <c r="F17708" s="23">
        <v>30</v>
      </c>
      <c r="G17708" s="23">
        <v>100</v>
      </c>
      <c r="H17708" s="25">
        <v>22.140037540000002</v>
      </c>
    </row>
    <row r="17709" spans="1:8">
      <c r="A17709" s="23">
        <v>17706</v>
      </c>
      <c r="B17709" s="23">
        <v>3000</v>
      </c>
      <c r="C17709" s="23">
        <v>0.8</v>
      </c>
      <c r="D17709" s="23">
        <v>1000</v>
      </c>
      <c r="E17709" s="23">
        <v>20</v>
      </c>
      <c r="F17709" s="23">
        <v>60</v>
      </c>
      <c r="G17709" s="23">
        <v>0</v>
      </c>
      <c r="H17709" s="25">
        <v>26.57225609</v>
      </c>
    </row>
    <row r="17710" spans="1:8">
      <c r="A17710" s="23">
        <v>17707</v>
      </c>
      <c r="B17710" s="23">
        <v>3000</v>
      </c>
      <c r="C17710" s="23">
        <v>0.8</v>
      </c>
      <c r="D17710" s="23">
        <v>1000</v>
      </c>
      <c r="E17710" s="23">
        <v>20</v>
      </c>
      <c r="F17710" s="23">
        <v>60</v>
      </c>
      <c r="G17710" s="23">
        <v>5</v>
      </c>
      <c r="H17710" s="25">
        <v>23.599832540000001</v>
      </c>
    </row>
    <row r="17711" spans="1:8">
      <c r="A17711" s="23">
        <v>17708</v>
      </c>
      <c r="B17711" s="23">
        <v>3000</v>
      </c>
      <c r="C17711" s="23">
        <v>0.8</v>
      </c>
      <c r="D17711" s="23">
        <v>1000</v>
      </c>
      <c r="E17711" s="23">
        <v>20</v>
      </c>
      <c r="F17711" s="23">
        <v>60</v>
      </c>
      <c r="G17711" s="23">
        <v>10</v>
      </c>
      <c r="H17711" s="25">
        <v>22.362054830000002</v>
      </c>
    </row>
    <row r="17712" spans="1:8">
      <c r="A17712" s="23">
        <v>17709</v>
      </c>
      <c r="B17712" s="23">
        <v>3000</v>
      </c>
      <c r="C17712" s="23">
        <v>0.8</v>
      </c>
      <c r="D17712" s="23">
        <v>1000</v>
      </c>
      <c r="E17712" s="23">
        <v>20</v>
      </c>
      <c r="F17712" s="23">
        <v>60</v>
      </c>
      <c r="G17712" s="23">
        <v>40</v>
      </c>
      <c r="H17712" s="25">
        <v>19.62100792</v>
      </c>
    </row>
    <row r="17713" spans="1:8">
      <c r="A17713" s="23">
        <v>17710</v>
      </c>
      <c r="B17713" s="23">
        <v>3000</v>
      </c>
      <c r="C17713" s="23">
        <v>0.8</v>
      </c>
      <c r="D17713" s="23">
        <v>1000</v>
      </c>
      <c r="E17713" s="23">
        <v>20</v>
      </c>
      <c r="F17713" s="23">
        <v>60</v>
      </c>
      <c r="G17713" s="23">
        <v>70</v>
      </c>
      <c r="H17713" s="25">
        <v>18.037628170000001</v>
      </c>
    </row>
    <row r="17714" spans="1:8">
      <c r="A17714" s="23">
        <v>17711</v>
      </c>
      <c r="B17714" s="23">
        <v>3000</v>
      </c>
      <c r="C17714" s="23">
        <v>0.8</v>
      </c>
      <c r="D17714" s="23">
        <v>1000</v>
      </c>
      <c r="E17714" s="23">
        <v>20</v>
      </c>
      <c r="F17714" s="23">
        <v>60</v>
      </c>
      <c r="G17714" s="23">
        <v>100</v>
      </c>
      <c r="H17714" s="25">
        <v>16.783889769999998</v>
      </c>
    </row>
    <row r="17715" spans="1:8">
      <c r="A17715" s="23">
        <v>17712</v>
      </c>
      <c r="B17715" s="23">
        <v>3000</v>
      </c>
      <c r="C17715" s="23">
        <v>0.8</v>
      </c>
      <c r="D17715" s="23">
        <v>1000</v>
      </c>
      <c r="E17715" s="23">
        <v>50</v>
      </c>
      <c r="F17715" s="23">
        <v>0</v>
      </c>
      <c r="G17715" s="23">
        <v>0</v>
      </c>
      <c r="H17715" s="25">
        <v>36.704833979999997</v>
      </c>
    </row>
    <row r="17716" spans="1:8">
      <c r="A17716" s="23">
        <v>17713</v>
      </c>
      <c r="B17716" s="23">
        <v>3000</v>
      </c>
      <c r="C17716" s="23">
        <v>0.8</v>
      </c>
      <c r="D17716" s="23">
        <v>1000</v>
      </c>
      <c r="E17716" s="23">
        <v>50</v>
      </c>
      <c r="F17716" s="23">
        <v>0</v>
      </c>
      <c r="G17716" s="23">
        <v>5</v>
      </c>
      <c r="H17716" s="25">
        <v>33.57081986</v>
      </c>
    </row>
    <row r="17717" spans="1:8">
      <c r="A17717" s="23">
        <v>17714</v>
      </c>
      <c r="B17717" s="23">
        <v>3000</v>
      </c>
      <c r="C17717" s="23">
        <v>0.8</v>
      </c>
      <c r="D17717" s="23">
        <v>1000</v>
      </c>
      <c r="E17717" s="23">
        <v>50</v>
      </c>
      <c r="F17717" s="23">
        <v>0</v>
      </c>
      <c r="G17717" s="23">
        <v>10</v>
      </c>
      <c r="H17717" s="25">
        <v>31.933551789999999</v>
      </c>
    </row>
    <row r="17718" spans="1:8">
      <c r="A17718" s="23">
        <v>17715</v>
      </c>
      <c r="B17718" s="23">
        <v>3000</v>
      </c>
      <c r="C17718" s="23">
        <v>0.8</v>
      </c>
      <c r="D17718" s="23">
        <v>1000</v>
      </c>
      <c r="E17718" s="23">
        <v>50</v>
      </c>
      <c r="F17718" s="23">
        <v>0</v>
      </c>
      <c r="G17718" s="23">
        <v>40</v>
      </c>
      <c r="H17718" s="25">
        <v>28.035335539999998</v>
      </c>
    </row>
    <row r="17719" spans="1:8">
      <c r="A17719" s="23">
        <v>17716</v>
      </c>
      <c r="B17719" s="23">
        <v>3000</v>
      </c>
      <c r="C17719" s="23">
        <v>0.8</v>
      </c>
      <c r="D17719" s="23">
        <v>1000</v>
      </c>
      <c r="E17719" s="23">
        <v>50</v>
      </c>
      <c r="F17719" s="23">
        <v>0</v>
      </c>
      <c r="G17719" s="23">
        <v>70</v>
      </c>
      <c r="H17719" s="25">
        <v>25.739158629999999</v>
      </c>
    </row>
    <row r="17720" spans="1:8">
      <c r="A17720" s="23">
        <v>17717</v>
      </c>
      <c r="B17720" s="23">
        <v>3000</v>
      </c>
      <c r="C17720" s="23">
        <v>0.8</v>
      </c>
      <c r="D17720" s="23">
        <v>1000</v>
      </c>
      <c r="E17720" s="23">
        <v>50</v>
      </c>
      <c r="F17720" s="23">
        <v>0</v>
      </c>
      <c r="G17720" s="23">
        <v>100</v>
      </c>
      <c r="H17720" s="25">
        <v>23.89391518</v>
      </c>
    </row>
    <row r="17721" spans="1:8">
      <c r="A17721" s="23">
        <v>17718</v>
      </c>
      <c r="B17721" s="23">
        <v>3000</v>
      </c>
      <c r="C17721" s="23">
        <v>0.8</v>
      </c>
      <c r="D17721" s="23">
        <v>1000</v>
      </c>
      <c r="E17721" s="23">
        <v>50</v>
      </c>
      <c r="F17721" s="23">
        <v>30</v>
      </c>
      <c r="G17721" s="23">
        <v>0</v>
      </c>
      <c r="H17721" s="25">
        <v>34.359451290000003</v>
      </c>
    </row>
    <row r="17722" spans="1:8">
      <c r="A17722" s="23">
        <v>17719</v>
      </c>
      <c r="B17722" s="23">
        <v>3000</v>
      </c>
      <c r="C17722" s="23">
        <v>0.8</v>
      </c>
      <c r="D17722" s="23">
        <v>1000</v>
      </c>
      <c r="E17722" s="23">
        <v>50</v>
      </c>
      <c r="F17722" s="23">
        <v>30</v>
      </c>
      <c r="G17722" s="23">
        <v>5</v>
      </c>
      <c r="H17722" s="25">
        <v>31.317405699999998</v>
      </c>
    </row>
    <row r="17723" spans="1:8">
      <c r="A17723" s="23">
        <v>17720</v>
      </c>
      <c r="B17723" s="23">
        <v>3000</v>
      </c>
      <c r="C17723" s="23">
        <v>0.8</v>
      </c>
      <c r="D17723" s="23">
        <v>1000</v>
      </c>
      <c r="E17723" s="23">
        <v>50</v>
      </c>
      <c r="F17723" s="23">
        <v>30</v>
      </c>
      <c r="G17723" s="23">
        <v>10</v>
      </c>
      <c r="H17723" s="25">
        <v>29.740537639999999</v>
      </c>
    </row>
    <row r="17724" spans="1:8">
      <c r="A17724" s="23">
        <v>17721</v>
      </c>
      <c r="B17724" s="23">
        <v>3000</v>
      </c>
      <c r="C17724" s="23">
        <v>0.8</v>
      </c>
      <c r="D17724" s="23">
        <v>1000</v>
      </c>
      <c r="E17724" s="23">
        <v>50</v>
      </c>
      <c r="F17724" s="23">
        <v>30</v>
      </c>
      <c r="G17724" s="23">
        <v>40</v>
      </c>
      <c r="H17724" s="25">
        <v>26.12174606</v>
      </c>
    </row>
    <row r="17725" spans="1:8">
      <c r="A17725" s="23">
        <v>17722</v>
      </c>
      <c r="B17725" s="23">
        <v>3000</v>
      </c>
      <c r="C17725" s="23">
        <v>0.8</v>
      </c>
      <c r="D17725" s="23">
        <v>1000</v>
      </c>
      <c r="E17725" s="23">
        <v>50</v>
      </c>
      <c r="F17725" s="23">
        <v>30</v>
      </c>
      <c r="G17725" s="23">
        <v>70</v>
      </c>
      <c r="H17725" s="25">
        <v>24.002267839999998</v>
      </c>
    </row>
    <row r="17726" spans="1:8">
      <c r="A17726" s="23">
        <v>17723</v>
      </c>
      <c r="B17726" s="23">
        <v>3000</v>
      </c>
      <c r="C17726" s="23">
        <v>0.8</v>
      </c>
      <c r="D17726" s="23">
        <v>1000</v>
      </c>
      <c r="E17726" s="23">
        <v>50</v>
      </c>
      <c r="F17726" s="23">
        <v>30</v>
      </c>
      <c r="G17726" s="23">
        <v>100</v>
      </c>
      <c r="H17726" s="25">
        <v>22.202629089999999</v>
      </c>
    </row>
    <row r="17727" spans="1:8">
      <c r="A17727" s="23">
        <v>17724</v>
      </c>
      <c r="B17727" s="23">
        <v>3000</v>
      </c>
      <c r="C17727" s="23">
        <v>0.8</v>
      </c>
      <c r="D17727" s="23">
        <v>1000</v>
      </c>
      <c r="E17727" s="23">
        <v>50</v>
      </c>
      <c r="F17727" s="23">
        <v>60</v>
      </c>
      <c r="G17727" s="23">
        <v>0</v>
      </c>
      <c r="H17727" s="25">
        <v>26.65666199</v>
      </c>
    </row>
    <row r="17728" spans="1:8">
      <c r="A17728" s="23">
        <v>17725</v>
      </c>
      <c r="B17728" s="23">
        <v>3000</v>
      </c>
      <c r="C17728" s="23">
        <v>0.8</v>
      </c>
      <c r="D17728" s="23">
        <v>1000</v>
      </c>
      <c r="E17728" s="23">
        <v>50</v>
      </c>
      <c r="F17728" s="23">
        <v>60</v>
      </c>
      <c r="G17728" s="23">
        <v>5</v>
      </c>
      <c r="H17728" s="25">
        <v>23.673200609999999</v>
      </c>
    </row>
    <row r="17729" spans="1:8">
      <c r="A17729" s="23">
        <v>17726</v>
      </c>
      <c r="B17729" s="23">
        <v>3000</v>
      </c>
      <c r="C17729" s="23">
        <v>0.8</v>
      </c>
      <c r="D17729" s="23">
        <v>1000</v>
      </c>
      <c r="E17729" s="23">
        <v>50</v>
      </c>
      <c r="F17729" s="23">
        <v>60</v>
      </c>
      <c r="G17729" s="23">
        <v>10</v>
      </c>
      <c r="H17729" s="25">
        <v>22.42840004</v>
      </c>
    </row>
    <row r="17730" spans="1:8">
      <c r="A17730" s="23">
        <v>17727</v>
      </c>
      <c r="B17730" s="23">
        <v>3000</v>
      </c>
      <c r="C17730" s="23">
        <v>0.8</v>
      </c>
      <c r="D17730" s="23">
        <v>1000</v>
      </c>
      <c r="E17730" s="23">
        <v>50</v>
      </c>
      <c r="F17730" s="23">
        <v>60</v>
      </c>
      <c r="G17730" s="23">
        <v>40</v>
      </c>
      <c r="H17730" s="25">
        <v>19.670812609999999</v>
      </c>
    </row>
    <row r="17731" spans="1:8">
      <c r="A17731" s="23">
        <v>17728</v>
      </c>
      <c r="B17731" s="23">
        <v>3000</v>
      </c>
      <c r="C17731" s="23">
        <v>0.8</v>
      </c>
      <c r="D17731" s="23">
        <v>1000</v>
      </c>
      <c r="E17731" s="23">
        <v>50</v>
      </c>
      <c r="F17731" s="23">
        <v>60</v>
      </c>
      <c r="G17731" s="23">
        <v>70</v>
      </c>
      <c r="H17731" s="25">
        <v>18.078563689999999</v>
      </c>
    </row>
    <row r="17732" spans="1:8">
      <c r="A17732" s="23">
        <v>17729</v>
      </c>
      <c r="B17732" s="23">
        <v>3000</v>
      </c>
      <c r="C17732" s="23">
        <v>0.8</v>
      </c>
      <c r="D17732" s="23">
        <v>1000</v>
      </c>
      <c r="E17732" s="23">
        <v>50</v>
      </c>
      <c r="F17732" s="23">
        <v>60</v>
      </c>
      <c r="G17732" s="23">
        <v>100</v>
      </c>
      <c r="H17732" s="25">
        <v>16.81809998</v>
      </c>
    </row>
    <row r="17733" spans="1:8">
      <c r="A17733" s="23">
        <v>17730</v>
      </c>
      <c r="B17733" s="23">
        <v>3000</v>
      </c>
      <c r="C17733" s="23">
        <v>0.8</v>
      </c>
      <c r="D17733" s="23">
        <v>3000</v>
      </c>
      <c r="E17733" s="23">
        <v>1</v>
      </c>
      <c r="F17733" s="23">
        <v>0</v>
      </c>
      <c r="G17733" s="23">
        <v>0</v>
      </c>
      <c r="H17733" s="25">
        <v>33.649490360000001</v>
      </c>
    </row>
    <row r="17734" spans="1:8">
      <c r="A17734" s="23">
        <v>17731</v>
      </c>
      <c r="B17734" s="23">
        <v>3000</v>
      </c>
      <c r="C17734" s="23">
        <v>0.8</v>
      </c>
      <c r="D17734" s="23">
        <v>3000</v>
      </c>
      <c r="E17734" s="23">
        <v>1</v>
      </c>
      <c r="F17734" s="23">
        <v>0</v>
      </c>
      <c r="G17734" s="23">
        <v>5</v>
      </c>
      <c r="H17734" s="25">
        <v>31.009517670000001</v>
      </c>
    </row>
    <row r="17735" spans="1:8">
      <c r="A17735" s="23">
        <v>17732</v>
      </c>
      <c r="B17735" s="23">
        <v>3000</v>
      </c>
      <c r="C17735" s="23">
        <v>0.8</v>
      </c>
      <c r="D17735" s="23">
        <v>3000</v>
      </c>
      <c r="E17735" s="23">
        <v>1</v>
      </c>
      <c r="F17735" s="23">
        <v>0</v>
      </c>
      <c r="G17735" s="23">
        <v>10</v>
      </c>
      <c r="H17735" s="25">
        <v>29.612457280000001</v>
      </c>
    </row>
    <row r="17736" spans="1:8">
      <c r="A17736" s="23">
        <v>17733</v>
      </c>
      <c r="B17736" s="23">
        <v>3000</v>
      </c>
      <c r="C17736" s="23">
        <v>0.8</v>
      </c>
      <c r="D17736" s="23">
        <v>3000</v>
      </c>
      <c r="E17736" s="23">
        <v>1</v>
      </c>
      <c r="F17736" s="23">
        <v>0</v>
      </c>
      <c r="G17736" s="23">
        <v>40</v>
      </c>
      <c r="H17736" s="25">
        <v>26.346847530000002</v>
      </c>
    </row>
    <row r="17737" spans="1:8">
      <c r="A17737" s="23">
        <v>17734</v>
      </c>
      <c r="B17737" s="23">
        <v>3000</v>
      </c>
      <c r="C17737" s="23">
        <v>0.8</v>
      </c>
      <c r="D17737" s="23">
        <v>3000</v>
      </c>
      <c r="E17737" s="23">
        <v>1</v>
      </c>
      <c r="F17737" s="23">
        <v>0</v>
      </c>
      <c r="G17737" s="23">
        <v>70</v>
      </c>
      <c r="H17737" s="25">
        <v>24.353618619999999</v>
      </c>
    </row>
    <row r="17738" spans="1:8">
      <c r="A17738" s="23">
        <v>17735</v>
      </c>
      <c r="B17738" s="23">
        <v>3000</v>
      </c>
      <c r="C17738" s="23">
        <v>0.8</v>
      </c>
      <c r="D17738" s="23">
        <v>3000</v>
      </c>
      <c r="E17738" s="23">
        <v>1</v>
      </c>
      <c r="F17738" s="23">
        <v>0</v>
      </c>
      <c r="G17738" s="23">
        <v>100</v>
      </c>
      <c r="H17738" s="25">
        <v>22.724073409999999</v>
      </c>
    </row>
    <row r="17739" spans="1:8">
      <c r="A17739" s="23">
        <v>17736</v>
      </c>
      <c r="B17739" s="23">
        <v>3000</v>
      </c>
      <c r="C17739" s="23">
        <v>0.8</v>
      </c>
      <c r="D17739" s="23">
        <v>3000</v>
      </c>
      <c r="E17739" s="23">
        <v>1</v>
      </c>
      <c r="F17739" s="23">
        <v>30</v>
      </c>
      <c r="G17739" s="23">
        <v>0</v>
      </c>
      <c r="H17739" s="25">
        <v>31.738035199999999</v>
      </c>
    </row>
    <row r="17740" spans="1:8">
      <c r="A17740" s="23">
        <v>17737</v>
      </c>
      <c r="B17740" s="23">
        <v>3000</v>
      </c>
      <c r="C17740" s="23">
        <v>0.8</v>
      </c>
      <c r="D17740" s="23">
        <v>3000</v>
      </c>
      <c r="E17740" s="23">
        <v>1</v>
      </c>
      <c r="F17740" s="23">
        <v>30</v>
      </c>
      <c r="G17740" s="23">
        <v>5</v>
      </c>
      <c r="H17740" s="25">
        <v>29.130191799999999</v>
      </c>
    </row>
    <row r="17741" spans="1:8">
      <c r="A17741" s="23">
        <v>17738</v>
      </c>
      <c r="B17741" s="23">
        <v>3000</v>
      </c>
      <c r="C17741" s="23">
        <v>0.8</v>
      </c>
      <c r="D17741" s="23">
        <v>3000</v>
      </c>
      <c r="E17741" s="23">
        <v>1</v>
      </c>
      <c r="F17741" s="23">
        <v>30</v>
      </c>
      <c r="G17741" s="23">
        <v>10</v>
      </c>
      <c r="H17741" s="25">
        <v>27.82190323</v>
      </c>
    </row>
    <row r="17742" spans="1:8">
      <c r="A17742" s="23">
        <v>17739</v>
      </c>
      <c r="B17742" s="23">
        <v>3000</v>
      </c>
      <c r="C17742" s="23">
        <v>0.8</v>
      </c>
      <c r="D17742" s="23">
        <v>3000</v>
      </c>
      <c r="E17742" s="23">
        <v>1</v>
      </c>
      <c r="F17742" s="23">
        <v>30</v>
      </c>
      <c r="G17742" s="23">
        <v>40</v>
      </c>
      <c r="H17742" s="25">
        <v>24.677873609999999</v>
      </c>
    </row>
    <row r="17743" spans="1:8">
      <c r="A17743" s="23">
        <v>17740</v>
      </c>
      <c r="B17743" s="23">
        <v>3000</v>
      </c>
      <c r="C17743" s="23">
        <v>0.8</v>
      </c>
      <c r="D17743" s="23">
        <v>3000</v>
      </c>
      <c r="E17743" s="23">
        <v>1</v>
      </c>
      <c r="F17743" s="23">
        <v>30</v>
      </c>
      <c r="G17743" s="23">
        <v>70</v>
      </c>
      <c r="H17743" s="25">
        <v>22.811605449999998</v>
      </c>
    </row>
    <row r="17744" spans="1:8">
      <c r="A17744" s="23">
        <v>17741</v>
      </c>
      <c r="B17744" s="23">
        <v>3000</v>
      </c>
      <c r="C17744" s="23">
        <v>0.8</v>
      </c>
      <c r="D17744" s="23">
        <v>3000</v>
      </c>
      <c r="E17744" s="23">
        <v>1</v>
      </c>
      <c r="F17744" s="23">
        <v>30</v>
      </c>
      <c r="G17744" s="23">
        <v>100</v>
      </c>
      <c r="H17744" s="25">
        <v>21.24467087</v>
      </c>
    </row>
    <row r="17745" spans="1:8">
      <c r="A17745" s="23">
        <v>17742</v>
      </c>
      <c r="B17745" s="23">
        <v>3000</v>
      </c>
      <c r="C17745" s="23">
        <v>0.8</v>
      </c>
      <c r="D17745" s="23">
        <v>3000</v>
      </c>
      <c r="E17745" s="23">
        <v>1</v>
      </c>
      <c r="F17745" s="23">
        <v>60</v>
      </c>
      <c r="G17745" s="23">
        <v>0</v>
      </c>
      <c r="H17745" s="25">
        <v>25.21754456</v>
      </c>
    </row>
    <row r="17746" spans="1:8">
      <c r="A17746" s="23">
        <v>17743</v>
      </c>
      <c r="B17746" s="23">
        <v>3000</v>
      </c>
      <c r="C17746" s="23">
        <v>0.8</v>
      </c>
      <c r="D17746" s="23">
        <v>3000</v>
      </c>
      <c r="E17746" s="23">
        <v>1</v>
      </c>
      <c r="F17746" s="23">
        <v>60</v>
      </c>
      <c r="G17746" s="23">
        <v>5</v>
      </c>
      <c r="H17746" s="25">
        <v>22.512260439999999</v>
      </c>
    </row>
    <row r="17747" spans="1:8">
      <c r="A17747" s="23">
        <v>17744</v>
      </c>
      <c r="B17747" s="23">
        <v>3000</v>
      </c>
      <c r="C17747" s="23">
        <v>0.8</v>
      </c>
      <c r="D17747" s="23">
        <v>3000</v>
      </c>
      <c r="E17747" s="23">
        <v>1</v>
      </c>
      <c r="F17747" s="23">
        <v>60</v>
      </c>
      <c r="G17747" s="23">
        <v>10</v>
      </c>
      <c r="H17747" s="25">
        <v>21.41078568</v>
      </c>
    </row>
    <row r="17748" spans="1:8">
      <c r="A17748" s="23">
        <v>17745</v>
      </c>
      <c r="B17748" s="23">
        <v>3000</v>
      </c>
      <c r="C17748" s="23">
        <v>0.8</v>
      </c>
      <c r="D17748" s="23">
        <v>3000</v>
      </c>
      <c r="E17748" s="23">
        <v>1</v>
      </c>
      <c r="F17748" s="23">
        <v>60</v>
      </c>
      <c r="G17748" s="23">
        <v>40</v>
      </c>
      <c r="H17748" s="25">
        <v>18.93127823</v>
      </c>
    </row>
    <row r="17749" spans="1:8">
      <c r="A17749" s="23">
        <v>17746</v>
      </c>
      <c r="B17749" s="23">
        <v>3000</v>
      </c>
      <c r="C17749" s="23">
        <v>0.8</v>
      </c>
      <c r="D17749" s="23">
        <v>3000</v>
      </c>
      <c r="E17749" s="23">
        <v>1</v>
      </c>
      <c r="F17749" s="23">
        <v>60</v>
      </c>
      <c r="G17749" s="23">
        <v>70</v>
      </c>
      <c r="H17749" s="25">
        <v>17.490829470000001</v>
      </c>
    </row>
    <row r="17750" spans="1:8">
      <c r="A17750" s="23">
        <v>17747</v>
      </c>
      <c r="B17750" s="23">
        <v>3000</v>
      </c>
      <c r="C17750" s="23">
        <v>0.8</v>
      </c>
      <c r="D17750" s="23">
        <v>3000</v>
      </c>
      <c r="E17750" s="23">
        <v>1</v>
      </c>
      <c r="F17750" s="23">
        <v>60</v>
      </c>
      <c r="G17750" s="23">
        <v>100</v>
      </c>
      <c r="H17750" s="25">
        <v>16.312135699999999</v>
      </c>
    </row>
    <row r="17751" spans="1:8">
      <c r="A17751" s="23">
        <v>17748</v>
      </c>
      <c r="B17751" s="23">
        <v>3000</v>
      </c>
      <c r="C17751" s="23">
        <v>0.8</v>
      </c>
      <c r="D17751" s="23">
        <v>3000</v>
      </c>
      <c r="E17751" s="23">
        <v>5</v>
      </c>
      <c r="F17751" s="23">
        <v>0</v>
      </c>
      <c r="G17751" s="23">
        <v>0</v>
      </c>
      <c r="H17751" s="25">
        <v>36.402229310000003</v>
      </c>
    </row>
    <row r="17752" spans="1:8">
      <c r="A17752" s="23">
        <v>17749</v>
      </c>
      <c r="B17752" s="23">
        <v>3000</v>
      </c>
      <c r="C17752" s="23">
        <v>0.8</v>
      </c>
      <c r="D17752" s="23">
        <v>3000</v>
      </c>
      <c r="E17752" s="23">
        <v>5</v>
      </c>
      <c r="F17752" s="23">
        <v>0</v>
      </c>
      <c r="G17752" s="23">
        <v>5</v>
      </c>
      <c r="H17752" s="25">
        <v>33.318790440000001</v>
      </c>
    </row>
    <row r="17753" spans="1:8">
      <c r="A17753" s="23">
        <v>17750</v>
      </c>
      <c r="B17753" s="23">
        <v>3000</v>
      </c>
      <c r="C17753" s="23">
        <v>0.8</v>
      </c>
      <c r="D17753" s="23">
        <v>3000</v>
      </c>
      <c r="E17753" s="23">
        <v>5</v>
      </c>
      <c r="F17753" s="23">
        <v>0</v>
      </c>
      <c r="G17753" s="23">
        <v>10</v>
      </c>
      <c r="H17753" s="25">
        <v>31.707214359999998</v>
      </c>
    </row>
    <row r="17754" spans="1:8">
      <c r="A17754" s="23">
        <v>17751</v>
      </c>
      <c r="B17754" s="23">
        <v>3000</v>
      </c>
      <c r="C17754" s="23">
        <v>0.8</v>
      </c>
      <c r="D17754" s="23">
        <v>3000</v>
      </c>
      <c r="E17754" s="23">
        <v>5</v>
      </c>
      <c r="F17754" s="23">
        <v>0</v>
      </c>
      <c r="G17754" s="23">
        <v>40</v>
      </c>
      <c r="H17754" s="25">
        <v>27.858669280000001</v>
      </c>
    </row>
    <row r="17755" spans="1:8">
      <c r="A17755" s="23">
        <v>17752</v>
      </c>
      <c r="B17755" s="23">
        <v>3000</v>
      </c>
      <c r="C17755" s="23">
        <v>0.8</v>
      </c>
      <c r="D17755" s="23">
        <v>3000</v>
      </c>
      <c r="E17755" s="23">
        <v>5</v>
      </c>
      <c r="F17755" s="23">
        <v>0</v>
      </c>
      <c r="G17755" s="23">
        <v>70</v>
      </c>
      <c r="H17755" s="25">
        <v>25.595327380000001</v>
      </c>
    </row>
    <row r="17756" spans="1:8">
      <c r="A17756" s="23">
        <v>17753</v>
      </c>
      <c r="B17756" s="23">
        <v>3000</v>
      </c>
      <c r="C17756" s="23">
        <v>0.8</v>
      </c>
      <c r="D17756" s="23">
        <v>3000</v>
      </c>
      <c r="E17756" s="23">
        <v>5</v>
      </c>
      <c r="F17756" s="23">
        <v>0</v>
      </c>
      <c r="G17756" s="23">
        <v>100</v>
      </c>
      <c r="H17756" s="25">
        <v>23.773359299999999</v>
      </c>
    </row>
    <row r="17757" spans="1:8">
      <c r="A17757" s="23">
        <v>17754</v>
      </c>
      <c r="B17757" s="23">
        <v>3000</v>
      </c>
      <c r="C17757" s="23">
        <v>0.8</v>
      </c>
      <c r="D17757" s="23">
        <v>3000</v>
      </c>
      <c r="E17757" s="23">
        <v>5</v>
      </c>
      <c r="F17757" s="23">
        <v>30</v>
      </c>
      <c r="G17757" s="23">
        <v>0</v>
      </c>
      <c r="H17757" s="25">
        <v>34.10064697</v>
      </c>
    </row>
    <row r="17758" spans="1:8">
      <c r="A17758" s="23">
        <v>17755</v>
      </c>
      <c r="B17758" s="23">
        <v>3000</v>
      </c>
      <c r="C17758" s="23">
        <v>0.8</v>
      </c>
      <c r="D17758" s="23">
        <v>3000</v>
      </c>
      <c r="E17758" s="23">
        <v>5</v>
      </c>
      <c r="F17758" s="23">
        <v>30</v>
      </c>
      <c r="G17758" s="23">
        <v>5</v>
      </c>
      <c r="H17758" s="25">
        <v>31.093566899999999</v>
      </c>
    </row>
    <row r="17759" spans="1:8">
      <c r="A17759" s="23">
        <v>17756</v>
      </c>
      <c r="B17759" s="23">
        <v>3000</v>
      </c>
      <c r="C17759" s="23">
        <v>0.8</v>
      </c>
      <c r="D17759" s="23">
        <v>3000</v>
      </c>
      <c r="E17759" s="23">
        <v>5</v>
      </c>
      <c r="F17759" s="23">
        <v>30</v>
      </c>
      <c r="G17759" s="23">
        <v>10</v>
      </c>
      <c r="H17759" s="25">
        <v>29.538806919999999</v>
      </c>
    </row>
    <row r="17760" spans="1:8">
      <c r="A17760" s="23">
        <v>17757</v>
      </c>
      <c r="B17760" s="23">
        <v>3000</v>
      </c>
      <c r="C17760" s="23">
        <v>0.8</v>
      </c>
      <c r="D17760" s="23">
        <v>3000</v>
      </c>
      <c r="E17760" s="23">
        <v>5</v>
      </c>
      <c r="F17760" s="23">
        <v>30</v>
      </c>
      <c r="G17760" s="23">
        <v>40</v>
      </c>
      <c r="H17760" s="25">
        <v>25.97149658</v>
      </c>
    </row>
    <row r="17761" spans="1:8">
      <c r="A17761" s="23">
        <v>17758</v>
      </c>
      <c r="B17761" s="23">
        <v>3000</v>
      </c>
      <c r="C17761" s="23">
        <v>0.8</v>
      </c>
      <c r="D17761" s="23">
        <v>3000</v>
      </c>
      <c r="E17761" s="23">
        <v>5</v>
      </c>
      <c r="F17761" s="23">
        <v>30</v>
      </c>
      <c r="G17761" s="23">
        <v>70</v>
      </c>
      <c r="H17761" s="25">
        <v>23.880325320000001</v>
      </c>
    </row>
    <row r="17762" spans="1:8">
      <c r="A17762" s="23">
        <v>17759</v>
      </c>
      <c r="B17762" s="23">
        <v>3000</v>
      </c>
      <c r="C17762" s="23">
        <v>0.8</v>
      </c>
      <c r="D17762" s="23">
        <v>3000</v>
      </c>
      <c r="E17762" s="23">
        <v>5</v>
      </c>
      <c r="F17762" s="23">
        <v>30</v>
      </c>
      <c r="G17762" s="23">
        <v>100</v>
      </c>
      <c r="H17762" s="25">
        <v>22.093748089999998</v>
      </c>
    </row>
    <row r="17763" spans="1:8">
      <c r="A17763" s="23">
        <v>17760</v>
      </c>
      <c r="B17763" s="23">
        <v>3000</v>
      </c>
      <c r="C17763" s="23">
        <v>0.8</v>
      </c>
      <c r="D17763" s="23">
        <v>3000</v>
      </c>
      <c r="E17763" s="23">
        <v>5</v>
      </c>
      <c r="F17763" s="23">
        <v>60</v>
      </c>
      <c r="G17763" s="23">
        <v>0</v>
      </c>
      <c r="H17763" s="25">
        <v>26.506958010000002</v>
      </c>
    </row>
    <row r="17764" spans="1:8">
      <c r="A17764" s="23">
        <v>17761</v>
      </c>
      <c r="B17764" s="23">
        <v>3000</v>
      </c>
      <c r="C17764" s="23">
        <v>0.8</v>
      </c>
      <c r="D17764" s="23">
        <v>3000</v>
      </c>
      <c r="E17764" s="23">
        <v>5</v>
      </c>
      <c r="F17764" s="23">
        <v>60</v>
      </c>
      <c r="G17764" s="23">
        <v>5</v>
      </c>
      <c r="H17764" s="25">
        <v>23.544992449999999</v>
      </c>
    </row>
    <row r="17765" spans="1:8">
      <c r="A17765" s="23">
        <v>17762</v>
      </c>
      <c r="B17765" s="23">
        <v>3000</v>
      </c>
      <c r="C17765" s="23">
        <v>0.8</v>
      </c>
      <c r="D17765" s="23">
        <v>3000</v>
      </c>
      <c r="E17765" s="23">
        <v>5</v>
      </c>
      <c r="F17765" s="23">
        <v>60</v>
      </c>
      <c r="G17765" s="23">
        <v>10</v>
      </c>
      <c r="H17765" s="25">
        <v>22.31291199</v>
      </c>
    </row>
    <row r="17766" spans="1:8">
      <c r="A17766" s="23">
        <v>17763</v>
      </c>
      <c r="B17766" s="23">
        <v>3000</v>
      </c>
      <c r="C17766" s="23">
        <v>0.8</v>
      </c>
      <c r="D17766" s="23">
        <v>3000</v>
      </c>
      <c r="E17766" s="23">
        <v>5</v>
      </c>
      <c r="F17766" s="23">
        <v>60</v>
      </c>
      <c r="G17766" s="23">
        <v>40</v>
      </c>
      <c r="H17766" s="25">
        <v>19.585014340000001</v>
      </c>
    </row>
    <row r="17767" spans="1:8">
      <c r="A17767" s="23">
        <v>17764</v>
      </c>
      <c r="B17767" s="23">
        <v>3000</v>
      </c>
      <c r="C17767" s="23">
        <v>0.8</v>
      </c>
      <c r="D17767" s="23">
        <v>3000</v>
      </c>
      <c r="E17767" s="23">
        <v>5</v>
      </c>
      <c r="F17767" s="23">
        <v>60</v>
      </c>
      <c r="G17767" s="23">
        <v>70</v>
      </c>
      <c r="H17767" s="25">
        <v>18.008581159999999</v>
      </c>
    </row>
    <row r="17768" spans="1:8">
      <c r="A17768" s="23">
        <v>17765</v>
      </c>
      <c r="B17768" s="23">
        <v>3000</v>
      </c>
      <c r="C17768" s="23">
        <v>0.8</v>
      </c>
      <c r="D17768" s="23">
        <v>3000</v>
      </c>
      <c r="E17768" s="23">
        <v>5</v>
      </c>
      <c r="F17768" s="23">
        <v>60</v>
      </c>
      <c r="G17768" s="23">
        <v>100</v>
      </c>
      <c r="H17768" s="25">
        <v>16.760036469999999</v>
      </c>
    </row>
    <row r="17769" spans="1:8">
      <c r="A17769" s="23">
        <v>17766</v>
      </c>
      <c r="B17769" s="23">
        <v>3000</v>
      </c>
      <c r="C17769" s="23">
        <v>0.8</v>
      </c>
      <c r="D17769" s="23">
        <v>3000</v>
      </c>
      <c r="E17769" s="23">
        <v>10</v>
      </c>
      <c r="F17769" s="23">
        <v>0</v>
      </c>
      <c r="G17769" s="23">
        <v>0</v>
      </c>
      <c r="H17769" s="25">
        <v>36.622520450000003</v>
      </c>
    </row>
    <row r="17770" spans="1:8">
      <c r="A17770" s="23">
        <v>17767</v>
      </c>
      <c r="B17770" s="23">
        <v>3000</v>
      </c>
      <c r="C17770" s="23">
        <v>0.8</v>
      </c>
      <c r="D17770" s="23">
        <v>3000</v>
      </c>
      <c r="E17770" s="23">
        <v>10</v>
      </c>
      <c r="F17770" s="23">
        <v>0</v>
      </c>
      <c r="G17770" s="23">
        <v>5</v>
      </c>
      <c r="H17770" s="25">
        <v>33.50202942</v>
      </c>
    </row>
    <row r="17771" spans="1:8">
      <c r="A17771" s="23">
        <v>17768</v>
      </c>
      <c r="B17771" s="23">
        <v>3000</v>
      </c>
      <c r="C17771" s="23">
        <v>0.8</v>
      </c>
      <c r="D17771" s="23">
        <v>3000</v>
      </c>
      <c r="E17771" s="23">
        <v>10</v>
      </c>
      <c r="F17771" s="23">
        <v>0</v>
      </c>
      <c r="G17771" s="23">
        <v>10</v>
      </c>
      <c r="H17771" s="25">
        <v>31.87164688</v>
      </c>
    </row>
    <row r="17772" spans="1:8">
      <c r="A17772" s="23">
        <v>17769</v>
      </c>
      <c r="B17772" s="23">
        <v>3000</v>
      </c>
      <c r="C17772" s="23">
        <v>0.8</v>
      </c>
      <c r="D17772" s="23">
        <v>3000</v>
      </c>
      <c r="E17772" s="23">
        <v>10</v>
      </c>
      <c r="F17772" s="23">
        <v>0</v>
      </c>
      <c r="G17772" s="23">
        <v>40</v>
      </c>
      <c r="H17772" s="25">
        <v>27.986850740000001</v>
      </c>
    </row>
    <row r="17773" spans="1:8">
      <c r="A17773" s="23">
        <v>17770</v>
      </c>
      <c r="B17773" s="23">
        <v>3000</v>
      </c>
      <c r="C17773" s="23">
        <v>0.8</v>
      </c>
      <c r="D17773" s="23">
        <v>3000</v>
      </c>
      <c r="E17773" s="23">
        <v>10</v>
      </c>
      <c r="F17773" s="23">
        <v>0</v>
      </c>
      <c r="G17773" s="23">
        <v>70</v>
      </c>
      <c r="H17773" s="25">
        <v>25.699579239999998</v>
      </c>
    </row>
    <row r="17774" spans="1:8">
      <c r="A17774" s="23">
        <v>17771</v>
      </c>
      <c r="B17774" s="23">
        <v>3000</v>
      </c>
      <c r="C17774" s="23">
        <v>0.8</v>
      </c>
      <c r="D17774" s="23">
        <v>3000</v>
      </c>
      <c r="E17774" s="23">
        <v>10</v>
      </c>
      <c r="F17774" s="23">
        <v>0</v>
      </c>
      <c r="G17774" s="23">
        <v>100</v>
      </c>
      <c r="H17774" s="25">
        <v>23.860990520000001</v>
      </c>
    </row>
    <row r="17775" spans="1:8">
      <c r="A17775" s="23">
        <v>17772</v>
      </c>
      <c r="B17775" s="23">
        <v>3000</v>
      </c>
      <c r="C17775" s="23">
        <v>0.8</v>
      </c>
      <c r="D17775" s="23">
        <v>3000</v>
      </c>
      <c r="E17775" s="23">
        <v>10</v>
      </c>
      <c r="F17775" s="23">
        <v>30</v>
      </c>
      <c r="G17775" s="23">
        <v>0</v>
      </c>
      <c r="H17775" s="25">
        <v>34.288890840000001</v>
      </c>
    </row>
    <row r="17776" spans="1:8">
      <c r="A17776" s="23">
        <v>17773</v>
      </c>
      <c r="B17776" s="23">
        <v>3000</v>
      </c>
      <c r="C17776" s="23">
        <v>0.8</v>
      </c>
      <c r="D17776" s="23">
        <v>3000</v>
      </c>
      <c r="E17776" s="23">
        <v>10</v>
      </c>
      <c r="F17776" s="23">
        <v>30</v>
      </c>
      <c r="G17776" s="23">
        <v>5</v>
      </c>
      <c r="H17776" s="25">
        <v>31.256168370000001</v>
      </c>
    </row>
    <row r="17777" spans="1:8">
      <c r="A17777" s="23">
        <v>17774</v>
      </c>
      <c r="B17777" s="23">
        <v>3000</v>
      </c>
      <c r="C17777" s="23">
        <v>0.8</v>
      </c>
      <c r="D17777" s="23">
        <v>3000</v>
      </c>
      <c r="E17777" s="23">
        <v>10</v>
      </c>
      <c r="F17777" s="23">
        <v>30</v>
      </c>
      <c r="G17777" s="23">
        <v>10</v>
      </c>
      <c r="H17777" s="25">
        <v>29.685268399999998</v>
      </c>
    </row>
    <row r="17778" spans="1:8">
      <c r="A17778" s="23">
        <v>17775</v>
      </c>
      <c r="B17778" s="23">
        <v>3000</v>
      </c>
      <c r="C17778" s="23">
        <v>0.8</v>
      </c>
      <c r="D17778" s="23">
        <v>3000</v>
      </c>
      <c r="E17778" s="23">
        <v>10</v>
      </c>
      <c r="F17778" s="23">
        <v>30</v>
      </c>
      <c r="G17778" s="23">
        <v>40</v>
      </c>
      <c r="H17778" s="25">
        <v>26.080417629999999</v>
      </c>
    </row>
    <row r="17779" spans="1:8">
      <c r="A17779" s="23">
        <v>17776</v>
      </c>
      <c r="B17779" s="23">
        <v>3000</v>
      </c>
      <c r="C17779" s="23">
        <v>0.8</v>
      </c>
      <c r="D17779" s="23">
        <v>3000</v>
      </c>
      <c r="E17779" s="23">
        <v>10</v>
      </c>
      <c r="F17779" s="23">
        <v>30</v>
      </c>
      <c r="G17779" s="23">
        <v>70</v>
      </c>
      <c r="H17779" s="25">
        <v>23.968620300000001</v>
      </c>
    </row>
    <row r="17780" spans="1:8">
      <c r="A17780" s="23">
        <v>17777</v>
      </c>
      <c r="B17780" s="23">
        <v>3000</v>
      </c>
      <c r="C17780" s="23">
        <v>0.8</v>
      </c>
      <c r="D17780" s="23">
        <v>3000</v>
      </c>
      <c r="E17780" s="23">
        <v>10</v>
      </c>
      <c r="F17780" s="23">
        <v>30</v>
      </c>
      <c r="G17780" s="23">
        <v>100</v>
      </c>
      <c r="H17780" s="25">
        <v>22.172542570000001</v>
      </c>
    </row>
    <row r="17781" spans="1:8">
      <c r="A17781" s="23">
        <v>17778</v>
      </c>
      <c r="B17781" s="23">
        <v>3000</v>
      </c>
      <c r="C17781" s="23">
        <v>0.8</v>
      </c>
      <c r="D17781" s="23">
        <v>3000</v>
      </c>
      <c r="E17781" s="23">
        <v>10</v>
      </c>
      <c r="F17781" s="23">
        <v>60</v>
      </c>
      <c r="G17781" s="23">
        <v>0</v>
      </c>
      <c r="H17781" s="25">
        <v>26.61552429</v>
      </c>
    </row>
    <row r="17782" spans="1:8">
      <c r="A17782" s="23">
        <v>17779</v>
      </c>
      <c r="B17782" s="23">
        <v>3000</v>
      </c>
      <c r="C17782" s="23">
        <v>0.8</v>
      </c>
      <c r="D17782" s="23">
        <v>3000</v>
      </c>
      <c r="E17782" s="23">
        <v>10</v>
      </c>
      <c r="F17782" s="23">
        <v>60</v>
      </c>
      <c r="G17782" s="23">
        <v>5</v>
      </c>
      <c r="H17782" s="25">
        <v>23.63781548</v>
      </c>
    </row>
    <row r="17783" spans="1:8">
      <c r="A17783" s="23">
        <v>17780</v>
      </c>
      <c r="B17783" s="23">
        <v>3000</v>
      </c>
      <c r="C17783" s="23">
        <v>0.8</v>
      </c>
      <c r="D17783" s="23">
        <v>3000</v>
      </c>
      <c r="E17783" s="23">
        <v>10</v>
      </c>
      <c r="F17783" s="23">
        <v>60</v>
      </c>
      <c r="G17783" s="23">
        <v>10</v>
      </c>
      <c r="H17783" s="25">
        <v>22.396490100000001</v>
      </c>
    </row>
    <row r="17784" spans="1:8">
      <c r="A17784" s="23">
        <v>17781</v>
      </c>
      <c r="B17784" s="23">
        <v>3000</v>
      </c>
      <c r="C17784" s="23">
        <v>0.8</v>
      </c>
      <c r="D17784" s="23">
        <v>3000</v>
      </c>
      <c r="E17784" s="23">
        <v>10</v>
      </c>
      <c r="F17784" s="23">
        <v>60</v>
      </c>
      <c r="G17784" s="23">
        <v>40</v>
      </c>
      <c r="H17784" s="25">
        <v>19.64704132</v>
      </c>
    </row>
    <row r="17785" spans="1:8">
      <c r="A17785" s="23">
        <v>17782</v>
      </c>
      <c r="B17785" s="23">
        <v>3000</v>
      </c>
      <c r="C17785" s="23">
        <v>0.8</v>
      </c>
      <c r="D17785" s="23">
        <v>3000</v>
      </c>
      <c r="E17785" s="23">
        <v>10</v>
      </c>
      <c r="F17785" s="23">
        <v>60</v>
      </c>
      <c r="G17785" s="23">
        <v>70</v>
      </c>
      <c r="H17785" s="25">
        <v>18.059131619999999</v>
      </c>
    </row>
    <row r="17786" spans="1:8">
      <c r="A17786" s="23">
        <v>17783</v>
      </c>
      <c r="B17786" s="23">
        <v>3000</v>
      </c>
      <c r="C17786" s="23">
        <v>0.8</v>
      </c>
      <c r="D17786" s="23">
        <v>3000</v>
      </c>
      <c r="E17786" s="23">
        <v>10</v>
      </c>
      <c r="F17786" s="23">
        <v>60</v>
      </c>
      <c r="G17786" s="23">
        <v>100</v>
      </c>
      <c r="H17786" s="25">
        <v>16.801942830000002</v>
      </c>
    </row>
    <row r="17787" spans="1:8">
      <c r="A17787" s="23">
        <v>17784</v>
      </c>
      <c r="B17787" s="23">
        <v>3000</v>
      </c>
      <c r="C17787" s="23">
        <v>0.8</v>
      </c>
      <c r="D17787" s="23">
        <v>3000</v>
      </c>
      <c r="E17787" s="23">
        <v>20</v>
      </c>
      <c r="F17787" s="23">
        <v>0</v>
      </c>
      <c r="G17787" s="23">
        <v>0</v>
      </c>
      <c r="H17787" s="25">
        <v>36.719646449999999</v>
      </c>
    </row>
    <row r="17788" spans="1:8">
      <c r="A17788" s="23">
        <v>17785</v>
      </c>
      <c r="B17788" s="23">
        <v>3000</v>
      </c>
      <c r="C17788" s="23">
        <v>0.8</v>
      </c>
      <c r="D17788" s="23">
        <v>3000</v>
      </c>
      <c r="E17788" s="23">
        <v>20</v>
      </c>
      <c r="F17788" s="23">
        <v>0</v>
      </c>
      <c r="G17788" s="23">
        <v>5</v>
      </c>
      <c r="H17788" s="25">
        <v>33.583541869999998</v>
      </c>
    </row>
    <row r="17789" spans="1:8">
      <c r="A17789" s="23">
        <v>17786</v>
      </c>
      <c r="B17789" s="23">
        <v>3000</v>
      </c>
      <c r="C17789" s="23">
        <v>0.8</v>
      </c>
      <c r="D17789" s="23">
        <v>3000</v>
      </c>
      <c r="E17789" s="23">
        <v>20</v>
      </c>
      <c r="F17789" s="23">
        <v>0</v>
      </c>
      <c r="G17789" s="23">
        <v>10</v>
      </c>
      <c r="H17789" s="25">
        <v>31.945192339999998</v>
      </c>
    </row>
    <row r="17790" spans="1:8">
      <c r="A17790" s="23">
        <v>17787</v>
      </c>
      <c r="B17790" s="23">
        <v>3000</v>
      </c>
      <c r="C17790" s="23">
        <v>0.8</v>
      </c>
      <c r="D17790" s="23">
        <v>3000</v>
      </c>
      <c r="E17790" s="23">
        <v>20</v>
      </c>
      <c r="F17790" s="23">
        <v>0</v>
      </c>
      <c r="G17790" s="23">
        <v>40</v>
      </c>
      <c r="H17790" s="25">
        <v>28.044719700000002</v>
      </c>
    </row>
    <row r="17791" spans="1:8">
      <c r="A17791" s="23">
        <v>17788</v>
      </c>
      <c r="B17791" s="23">
        <v>3000</v>
      </c>
      <c r="C17791" s="23">
        <v>0.8</v>
      </c>
      <c r="D17791" s="23">
        <v>3000</v>
      </c>
      <c r="E17791" s="23">
        <v>20</v>
      </c>
      <c r="F17791" s="23">
        <v>0</v>
      </c>
      <c r="G17791" s="23">
        <v>70</v>
      </c>
      <c r="H17791" s="25">
        <v>25.746984479999998</v>
      </c>
    </row>
    <row r="17792" spans="1:8">
      <c r="A17792" s="23">
        <v>17789</v>
      </c>
      <c r="B17792" s="23">
        <v>3000</v>
      </c>
      <c r="C17792" s="23">
        <v>0.8</v>
      </c>
      <c r="D17792" s="23">
        <v>3000</v>
      </c>
      <c r="E17792" s="23">
        <v>20</v>
      </c>
      <c r="F17792" s="23">
        <v>0</v>
      </c>
      <c r="G17792" s="23">
        <v>100</v>
      </c>
      <c r="H17792" s="25">
        <v>23.900554660000001</v>
      </c>
    </row>
    <row r="17793" spans="1:8">
      <c r="A17793" s="23">
        <v>17790</v>
      </c>
      <c r="B17793" s="23">
        <v>3000</v>
      </c>
      <c r="C17793" s="23">
        <v>0.8</v>
      </c>
      <c r="D17793" s="23">
        <v>3000</v>
      </c>
      <c r="E17793" s="23">
        <v>20</v>
      </c>
      <c r="F17793" s="23">
        <v>30</v>
      </c>
      <c r="G17793" s="23">
        <v>0</v>
      </c>
      <c r="H17793" s="25">
        <v>34.372406009999999</v>
      </c>
    </row>
    <row r="17794" spans="1:8">
      <c r="A17794" s="23">
        <v>17791</v>
      </c>
      <c r="B17794" s="23">
        <v>3000</v>
      </c>
      <c r="C17794" s="23">
        <v>0.8</v>
      </c>
      <c r="D17794" s="23">
        <v>3000</v>
      </c>
      <c r="E17794" s="23">
        <v>20</v>
      </c>
      <c r="F17794" s="23">
        <v>30</v>
      </c>
      <c r="G17794" s="23">
        <v>5</v>
      </c>
      <c r="H17794" s="25">
        <v>31.328975679999999</v>
      </c>
    </row>
    <row r="17795" spans="1:8">
      <c r="A17795" s="23">
        <v>17792</v>
      </c>
      <c r="B17795" s="23">
        <v>3000</v>
      </c>
      <c r="C17795" s="23">
        <v>0.8</v>
      </c>
      <c r="D17795" s="23">
        <v>3000</v>
      </c>
      <c r="E17795" s="23">
        <v>20</v>
      </c>
      <c r="F17795" s="23">
        <v>30</v>
      </c>
      <c r="G17795" s="23">
        <v>10</v>
      </c>
      <c r="H17795" s="25">
        <v>29.75109673</v>
      </c>
    </row>
    <row r="17796" spans="1:8">
      <c r="A17796" s="23">
        <v>17793</v>
      </c>
      <c r="B17796" s="23">
        <v>3000</v>
      </c>
      <c r="C17796" s="23">
        <v>0.8</v>
      </c>
      <c r="D17796" s="23">
        <v>3000</v>
      </c>
      <c r="E17796" s="23">
        <v>20</v>
      </c>
      <c r="F17796" s="23">
        <v>30</v>
      </c>
      <c r="G17796" s="23">
        <v>40</v>
      </c>
      <c r="H17796" s="25">
        <v>26.12988472</v>
      </c>
    </row>
    <row r="17797" spans="1:8">
      <c r="A17797" s="23">
        <v>17794</v>
      </c>
      <c r="B17797" s="23">
        <v>3000</v>
      </c>
      <c r="C17797" s="23">
        <v>0.8</v>
      </c>
      <c r="D17797" s="23">
        <v>3000</v>
      </c>
      <c r="E17797" s="23">
        <v>20</v>
      </c>
      <c r="F17797" s="23">
        <v>30</v>
      </c>
      <c r="G17797" s="23">
        <v>70</v>
      </c>
      <c r="H17797" s="25">
        <v>24.00904083</v>
      </c>
    </row>
    <row r="17798" spans="1:8">
      <c r="A17798" s="23">
        <v>17795</v>
      </c>
      <c r="B17798" s="23">
        <v>3000</v>
      </c>
      <c r="C17798" s="23">
        <v>0.8</v>
      </c>
      <c r="D17798" s="23">
        <v>3000</v>
      </c>
      <c r="E17798" s="23">
        <v>20</v>
      </c>
      <c r="F17798" s="23">
        <v>30</v>
      </c>
      <c r="G17798" s="23">
        <v>100</v>
      </c>
      <c r="H17798" s="25">
        <v>22.208759310000001</v>
      </c>
    </row>
    <row r="17799" spans="1:8">
      <c r="A17799" s="23">
        <v>17796</v>
      </c>
      <c r="B17799" s="23">
        <v>3000</v>
      </c>
      <c r="C17799" s="23">
        <v>0.8</v>
      </c>
      <c r="D17799" s="23">
        <v>3000</v>
      </c>
      <c r="E17799" s="23">
        <v>20</v>
      </c>
      <c r="F17799" s="23">
        <v>60</v>
      </c>
      <c r="G17799" s="23">
        <v>0</v>
      </c>
      <c r="H17799" s="25">
        <v>26.664720540000001</v>
      </c>
    </row>
    <row r="17800" spans="1:8">
      <c r="A17800" s="23">
        <v>17797</v>
      </c>
      <c r="B17800" s="23">
        <v>3000</v>
      </c>
      <c r="C17800" s="23">
        <v>0.8</v>
      </c>
      <c r="D17800" s="23">
        <v>3000</v>
      </c>
      <c r="E17800" s="23">
        <v>20</v>
      </c>
      <c r="F17800" s="23">
        <v>60</v>
      </c>
      <c r="G17800" s="23">
        <v>5</v>
      </c>
      <c r="H17800" s="25">
        <v>23.680347439999998</v>
      </c>
    </row>
    <row r="17801" spans="1:8">
      <c r="A17801" s="23">
        <v>17798</v>
      </c>
      <c r="B17801" s="23">
        <v>3000</v>
      </c>
      <c r="C17801" s="23">
        <v>0.8</v>
      </c>
      <c r="D17801" s="23">
        <v>3000</v>
      </c>
      <c r="E17801" s="23">
        <v>20</v>
      </c>
      <c r="F17801" s="23">
        <v>60</v>
      </c>
      <c r="G17801" s="23">
        <v>10</v>
      </c>
      <c r="H17801" s="25">
        <v>22.434896470000002</v>
      </c>
    </row>
    <row r="17802" spans="1:8">
      <c r="A17802" s="23">
        <v>17799</v>
      </c>
      <c r="B17802" s="23">
        <v>3000</v>
      </c>
      <c r="C17802" s="23">
        <v>0.8</v>
      </c>
      <c r="D17802" s="23">
        <v>3000</v>
      </c>
      <c r="E17802" s="23">
        <v>20</v>
      </c>
      <c r="F17802" s="23">
        <v>60</v>
      </c>
      <c r="G17802" s="23">
        <v>40</v>
      </c>
      <c r="H17802" s="25">
        <v>19.675752639999999</v>
      </c>
    </row>
    <row r="17803" spans="1:8">
      <c r="A17803" s="23">
        <v>17800</v>
      </c>
      <c r="B17803" s="23">
        <v>3000</v>
      </c>
      <c r="C17803" s="23">
        <v>0.8</v>
      </c>
      <c r="D17803" s="23">
        <v>3000</v>
      </c>
      <c r="E17803" s="23">
        <v>20</v>
      </c>
      <c r="F17803" s="23">
        <v>60</v>
      </c>
      <c r="G17803" s="23">
        <v>70</v>
      </c>
      <c r="H17803" s="25">
        <v>18.082664489999999</v>
      </c>
    </row>
    <row r="17804" spans="1:8">
      <c r="A17804" s="23">
        <v>17801</v>
      </c>
      <c r="B17804" s="23">
        <v>3000</v>
      </c>
      <c r="C17804" s="23">
        <v>0.8</v>
      </c>
      <c r="D17804" s="23">
        <v>3000</v>
      </c>
      <c r="E17804" s="23">
        <v>20</v>
      </c>
      <c r="F17804" s="23">
        <v>60</v>
      </c>
      <c r="G17804" s="23">
        <v>100</v>
      </c>
      <c r="H17804" s="25">
        <v>16.821556090000001</v>
      </c>
    </row>
    <row r="17805" spans="1:8">
      <c r="A17805" s="23">
        <v>17802</v>
      </c>
      <c r="B17805" s="23">
        <v>3000</v>
      </c>
      <c r="C17805" s="23">
        <v>0.8</v>
      </c>
      <c r="D17805" s="23">
        <v>3000</v>
      </c>
      <c r="E17805" s="23">
        <v>50</v>
      </c>
      <c r="F17805" s="23">
        <v>0</v>
      </c>
      <c r="G17805" s="23">
        <v>0</v>
      </c>
      <c r="H17805" s="25">
        <v>36.773651119999997</v>
      </c>
    </row>
    <row r="17806" spans="1:8">
      <c r="A17806" s="23">
        <v>17803</v>
      </c>
      <c r="B17806" s="23">
        <v>3000</v>
      </c>
      <c r="C17806" s="23">
        <v>0.8</v>
      </c>
      <c r="D17806" s="23">
        <v>3000</v>
      </c>
      <c r="E17806" s="23">
        <v>50</v>
      </c>
      <c r="F17806" s="23">
        <v>0</v>
      </c>
      <c r="G17806" s="23">
        <v>5</v>
      </c>
      <c r="H17806" s="25">
        <v>33.629135130000002</v>
      </c>
    </row>
    <row r="17807" spans="1:8">
      <c r="A17807" s="23">
        <v>17804</v>
      </c>
      <c r="B17807" s="23">
        <v>3000</v>
      </c>
      <c r="C17807" s="23">
        <v>0.8</v>
      </c>
      <c r="D17807" s="23">
        <v>3000</v>
      </c>
      <c r="E17807" s="23">
        <v>50</v>
      </c>
      <c r="F17807" s="23">
        <v>0</v>
      </c>
      <c r="G17807" s="23">
        <v>10</v>
      </c>
      <c r="H17807" s="25">
        <v>31.986474990000001</v>
      </c>
    </row>
    <row r="17808" spans="1:8">
      <c r="A17808" s="23">
        <v>17805</v>
      </c>
      <c r="B17808" s="23">
        <v>3000</v>
      </c>
      <c r="C17808" s="23">
        <v>0.8</v>
      </c>
      <c r="D17808" s="23">
        <v>3000</v>
      </c>
      <c r="E17808" s="23">
        <v>50</v>
      </c>
      <c r="F17808" s="23">
        <v>0</v>
      </c>
      <c r="G17808" s="23">
        <v>40</v>
      </c>
      <c r="H17808" s="25">
        <v>28.077415469999998</v>
      </c>
    </row>
    <row r="17809" spans="1:8">
      <c r="A17809" s="23">
        <v>17806</v>
      </c>
      <c r="B17809" s="23">
        <v>3000</v>
      </c>
      <c r="C17809" s="23">
        <v>0.8</v>
      </c>
      <c r="D17809" s="23">
        <v>3000</v>
      </c>
      <c r="E17809" s="23">
        <v>50</v>
      </c>
      <c r="F17809" s="23">
        <v>0</v>
      </c>
      <c r="G17809" s="23">
        <v>70</v>
      </c>
      <c r="H17809" s="25">
        <v>25.773887630000001</v>
      </c>
    </row>
    <row r="17810" spans="1:8">
      <c r="A17810" s="23">
        <v>17807</v>
      </c>
      <c r="B17810" s="23">
        <v>3000</v>
      </c>
      <c r="C17810" s="23">
        <v>0.8</v>
      </c>
      <c r="D17810" s="23">
        <v>3000</v>
      </c>
      <c r="E17810" s="23">
        <v>50</v>
      </c>
      <c r="F17810" s="23">
        <v>0</v>
      </c>
      <c r="G17810" s="23">
        <v>100</v>
      </c>
      <c r="H17810" s="25">
        <v>23.923110959999999</v>
      </c>
    </row>
    <row r="17811" spans="1:8">
      <c r="A17811" s="23">
        <v>17808</v>
      </c>
      <c r="B17811" s="23">
        <v>3000</v>
      </c>
      <c r="C17811" s="23">
        <v>0.8</v>
      </c>
      <c r="D17811" s="23">
        <v>3000</v>
      </c>
      <c r="E17811" s="23">
        <v>50</v>
      </c>
      <c r="F17811" s="23">
        <v>30</v>
      </c>
      <c r="G17811" s="23">
        <v>0</v>
      </c>
      <c r="H17811" s="25">
        <v>34.419040680000002</v>
      </c>
    </row>
    <row r="17812" spans="1:8">
      <c r="A17812" s="23">
        <v>17809</v>
      </c>
      <c r="B17812" s="23">
        <v>3000</v>
      </c>
      <c r="C17812" s="23">
        <v>0.8</v>
      </c>
      <c r="D17812" s="23">
        <v>3000</v>
      </c>
      <c r="E17812" s="23">
        <v>50</v>
      </c>
      <c r="F17812" s="23">
        <v>30</v>
      </c>
      <c r="G17812" s="23">
        <v>5</v>
      </c>
      <c r="H17812" s="25">
        <v>31.369892119999999</v>
      </c>
    </row>
    <row r="17813" spans="1:8">
      <c r="A17813" s="23">
        <v>17810</v>
      </c>
      <c r="B17813" s="23">
        <v>3000</v>
      </c>
      <c r="C17813" s="23">
        <v>0.8</v>
      </c>
      <c r="D17813" s="23">
        <v>3000</v>
      </c>
      <c r="E17813" s="23">
        <v>50</v>
      </c>
      <c r="F17813" s="23">
        <v>30</v>
      </c>
      <c r="G17813" s="23">
        <v>10</v>
      </c>
      <c r="H17813" s="25">
        <v>29.788177489999999</v>
      </c>
    </row>
    <row r="17814" spans="1:8">
      <c r="A17814" s="23">
        <v>17811</v>
      </c>
      <c r="B17814" s="23">
        <v>3000</v>
      </c>
      <c r="C17814" s="23">
        <v>0.8</v>
      </c>
      <c r="D17814" s="23">
        <v>3000</v>
      </c>
      <c r="E17814" s="23">
        <v>50</v>
      </c>
      <c r="F17814" s="23">
        <v>30</v>
      </c>
      <c r="G17814" s="23">
        <v>40</v>
      </c>
      <c r="H17814" s="25">
        <v>26.157938000000001</v>
      </c>
    </row>
    <row r="17815" spans="1:8">
      <c r="A17815" s="23">
        <v>17812</v>
      </c>
      <c r="B17815" s="23">
        <v>3000</v>
      </c>
      <c r="C17815" s="23">
        <v>0.8</v>
      </c>
      <c r="D17815" s="23">
        <v>3000</v>
      </c>
      <c r="E17815" s="23">
        <v>50</v>
      </c>
      <c r="F17815" s="23">
        <v>30</v>
      </c>
      <c r="G17815" s="23">
        <v>70</v>
      </c>
      <c r="H17815" s="25">
        <v>24.032077789999999</v>
      </c>
    </row>
    <row r="17816" spans="1:8">
      <c r="A17816" s="23">
        <v>17813</v>
      </c>
      <c r="B17816" s="23">
        <v>3000</v>
      </c>
      <c r="C17816" s="23">
        <v>0.8</v>
      </c>
      <c r="D17816" s="23">
        <v>3000</v>
      </c>
      <c r="E17816" s="23">
        <v>50</v>
      </c>
      <c r="F17816" s="23">
        <v>30</v>
      </c>
      <c r="G17816" s="23">
        <v>100</v>
      </c>
      <c r="H17816" s="25">
        <v>22.229459760000001</v>
      </c>
    </row>
    <row r="17817" spans="1:8">
      <c r="A17817" s="23">
        <v>17814</v>
      </c>
      <c r="B17817" s="23">
        <v>3000</v>
      </c>
      <c r="C17817" s="23">
        <v>0.8</v>
      </c>
      <c r="D17817" s="23">
        <v>3000</v>
      </c>
      <c r="E17817" s="23">
        <v>50</v>
      </c>
      <c r="F17817" s="23">
        <v>60</v>
      </c>
      <c r="G17817" s="23">
        <v>0</v>
      </c>
      <c r="H17817" s="25">
        <v>26.69258881</v>
      </c>
    </row>
    <row r="17818" spans="1:8">
      <c r="A17818" s="23">
        <v>17815</v>
      </c>
      <c r="B17818" s="23">
        <v>3000</v>
      </c>
      <c r="C17818" s="23">
        <v>0.8</v>
      </c>
      <c r="D17818" s="23">
        <v>3000</v>
      </c>
      <c r="E17818" s="23">
        <v>50</v>
      </c>
      <c r="F17818" s="23">
        <v>60</v>
      </c>
      <c r="G17818" s="23">
        <v>5</v>
      </c>
      <c r="H17818" s="25">
        <v>23.704608919999998</v>
      </c>
    </row>
    <row r="17819" spans="1:8">
      <c r="A17819" s="23">
        <v>17816</v>
      </c>
      <c r="B17819" s="23">
        <v>3000</v>
      </c>
      <c r="C17819" s="23">
        <v>0.8</v>
      </c>
      <c r="D17819" s="23">
        <v>3000</v>
      </c>
      <c r="E17819" s="23">
        <v>50</v>
      </c>
      <c r="F17819" s="23">
        <v>60</v>
      </c>
      <c r="G17819" s="23">
        <v>10</v>
      </c>
      <c r="H17819" s="25">
        <v>22.4568367</v>
      </c>
    </row>
    <row r="17820" spans="1:8">
      <c r="A17820" s="23">
        <v>17817</v>
      </c>
      <c r="B17820" s="23">
        <v>3000</v>
      </c>
      <c r="C17820" s="23">
        <v>0.8</v>
      </c>
      <c r="D17820" s="23">
        <v>3000</v>
      </c>
      <c r="E17820" s="23">
        <v>50</v>
      </c>
      <c r="F17820" s="23">
        <v>60</v>
      </c>
      <c r="G17820" s="23">
        <v>40</v>
      </c>
      <c r="H17820" s="25">
        <v>19.692235950000001</v>
      </c>
    </row>
    <row r="17821" spans="1:8">
      <c r="A17821" s="23">
        <v>17818</v>
      </c>
      <c r="B17821" s="23">
        <v>3000</v>
      </c>
      <c r="C17821" s="23">
        <v>0.8</v>
      </c>
      <c r="D17821" s="23">
        <v>3000</v>
      </c>
      <c r="E17821" s="23">
        <v>50</v>
      </c>
      <c r="F17821" s="23">
        <v>60</v>
      </c>
      <c r="G17821" s="23">
        <v>70</v>
      </c>
      <c r="H17821" s="25">
        <v>18.096218109999999</v>
      </c>
    </row>
    <row r="17822" spans="1:8">
      <c r="A17822" s="23">
        <v>17819</v>
      </c>
      <c r="B17822" s="23">
        <v>3000</v>
      </c>
      <c r="C17822" s="23">
        <v>0.8</v>
      </c>
      <c r="D17822" s="23">
        <v>3000</v>
      </c>
      <c r="E17822" s="23">
        <v>50</v>
      </c>
      <c r="F17822" s="23">
        <v>60</v>
      </c>
      <c r="G17822" s="23">
        <v>100</v>
      </c>
      <c r="H17822" s="25">
        <v>16.832885739999998</v>
      </c>
    </row>
    <row r="17823" spans="1:8">
      <c r="A17823" s="23">
        <v>17820</v>
      </c>
      <c r="B17823" s="23">
        <v>3000</v>
      </c>
      <c r="C17823" s="23">
        <v>0.7</v>
      </c>
      <c r="D17823" s="23">
        <v>10</v>
      </c>
      <c r="E17823" s="23">
        <v>1</v>
      </c>
      <c r="F17823" s="23">
        <v>0</v>
      </c>
      <c r="G17823" s="23">
        <v>0</v>
      </c>
      <c r="H17823" s="25">
        <v>1.0039060120000001</v>
      </c>
    </row>
    <row r="17824" spans="1:8">
      <c r="A17824" s="23">
        <v>17821</v>
      </c>
      <c r="B17824" s="23">
        <v>3000</v>
      </c>
      <c r="C17824" s="23">
        <v>0.7</v>
      </c>
      <c r="D17824" s="23">
        <v>10</v>
      </c>
      <c r="E17824" s="23">
        <v>1</v>
      </c>
      <c r="F17824" s="23">
        <v>0</v>
      </c>
      <c r="G17824" s="23">
        <v>5</v>
      </c>
      <c r="H17824" s="25">
        <v>0</v>
      </c>
    </row>
    <row r="17825" spans="1:8">
      <c r="A17825" s="23">
        <v>17822</v>
      </c>
      <c r="B17825" s="23">
        <v>3000</v>
      </c>
      <c r="C17825" s="23">
        <v>0.7</v>
      </c>
      <c r="D17825" s="23">
        <v>10</v>
      </c>
      <c r="E17825" s="23">
        <v>1</v>
      </c>
      <c r="F17825" s="23">
        <v>0</v>
      </c>
      <c r="G17825" s="23">
        <v>10</v>
      </c>
      <c r="H17825" s="25">
        <v>0</v>
      </c>
    </row>
    <row r="17826" spans="1:8">
      <c r="A17826" s="23">
        <v>17823</v>
      </c>
      <c r="B17826" s="23">
        <v>3000</v>
      </c>
      <c r="C17826" s="23">
        <v>0.7</v>
      </c>
      <c r="D17826" s="23">
        <v>10</v>
      </c>
      <c r="E17826" s="23">
        <v>1</v>
      </c>
      <c r="F17826" s="23">
        <v>0</v>
      </c>
      <c r="G17826" s="23">
        <v>40</v>
      </c>
      <c r="H17826" s="25">
        <v>0</v>
      </c>
    </row>
    <row r="17827" spans="1:8">
      <c r="A17827" s="23">
        <v>17824</v>
      </c>
      <c r="B17827" s="23">
        <v>3000</v>
      </c>
      <c r="C17827" s="23">
        <v>0.7</v>
      </c>
      <c r="D17827" s="23">
        <v>10</v>
      </c>
      <c r="E17827" s="23">
        <v>1</v>
      </c>
      <c r="F17827" s="23">
        <v>0</v>
      </c>
      <c r="G17827" s="23">
        <v>70</v>
      </c>
      <c r="H17827" s="25">
        <v>0</v>
      </c>
    </row>
    <row r="17828" spans="1:8">
      <c r="A17828" s="23">
        <v>17825</v>
      </c>
      <c r="B17828" s="23">
        <v>3000</v>
      </c>
      <c r="C17828" s="23">
        <v>0.7</v>
      </c>
      <c r="D17828" s="23">
        <v>10</v>
      </c>
      <c r="E17828" s="23">
        <v>1</v>
      </c>
      <c r="F17828" s="23">
        <v>0</v>
      </c>
      <c r="G17828" s="23">
        <v>100</v>
      </c>
      <c r="H17828" s="25">
        <v>0</v>
      </c>
    </row>
    <row r="17829" spans="1:8">
      <c r="A17829" s="23">
        <v>17826</v>
      </c>
      <c r="B17829" s="23">
        <v>3000</v>
      </c>
      <c r="C17829" s="23">
        <v>0.7</v>
      </c>
      <c r="D17829" s="23">
        <v>10</v>
      </c>
      <c r="E17829" s="23">
        <v>1</v>
      </c>
      <c r="F17829" s="23">
        <v>30</v>
      </c>
      <c r="G17829" s="23">
        <v>0</v>
      </c>
      <c r="H17829" s="25">
        <v>1.0037336349999999</v>
      </c>
    </row>
    <row r="17830" spans="1:8">
      <c r="A17830" s="23">
        <v>17827</v>
      </c>
      <c r="B17830" s="23">
        <v>3000</v>
      </c>
      <c r="C17830" s="23">
        <v>0.7</v>
      </c>
      <c r="D17830" s="23">
        <v>10</v>
      </c>
      <c r="E17830" s="23">
        <v>1</v>
      </c>
      <c r="F17830" s="23">
        <v>30</v>
      </c>
      <c r="G17830" s="23">
        <v>5</v>
      </c>
      <c r="H17830" s="25">
        <v>0</v>
      </c>
    </row>
    <row r="17831" spans="1:8">
      <c r="A17831" s="23">
        <v>17828</v>
      </c>
      <c r="B17831" s="23">
        <v>3000</v>
      </c>
      <c r="C17831" s="23">
        <v>0.7</v>
      </c>
      <c r="D17831" s="23">
        <v>10</v>
      </c>
      <c r="E17831" s="23">
        <v>1</v>
      </c>
      <c r="F17831" s="23">
        <v>30</v>
      </c>
      <c r="G17831" s="23">
        <v>10</v>
      </c>
      <c r="H17831" s="25">
        <v>0</v>
      </c>
    </row>
    <row r="17832" spans="1:8">
      <c r="A17832" s="23">
        <v>17829</v>
      </c>
      <c r="B17832" s="23">
        <v>3000</v>
      </c>
      <c r="C17832" s="23">
        <v>0.7</v>
      </c>
      <c r="D17832" s="23">
        <v>10</v>
      </c>
      <c r="E17832" s="23">
        <v>1</v>
      </c>
      <c r="F17832" s="23">
        <v>30</v>
      </c>
      <c r="G17832" s="23">
        <v>40</v>
      </c>
      <c r="H17832" s="25">
        <v>0</v>
      </c>
    </row>
    <row r="17833" spans="1:8">
      <c r="A17833" s="23">
        <v>17830</v>
      </c>
      <c r="B17833" s="23">
        <v>3000</v>
      </c>
      <c r="C17833" s="23">
        <v>0.7</v>
      </c>
      <c r="D17833" s="23">
        <v>10</v>
      </c>
      <c r="E17833" s="23">
        <v>1</v>
      </c>
      <c r="F17833" s="23">
        <v>30</v>
      </c>
      <c r="G17833" s="23">
        <v>70</v>
      </c>
      <c r="H17833" s="25">
        <v>0</v>
      </c>
    </row>
    <row r="17834" spans="1:8">
      <c r="A17834" s="23">
        <v>17831</v>
      </c>
      <c r="B17834" s="23">
        <v>3000</v>
      </c>
      <c r="C17834" s="23">
        <v>0.7</v>
      </c>
      <c r="D17834" s="23">
        <v>10</v>
      </c>
      <c r="E17834" s="23">
        <v>1</v>
      </c>
      <c r="F17834" s="23">
        <v>30</v>
      </c>
      <c r="G17834" s="23">
        <v>100</v>
      </c>
      <c r="H17834" s="25">
        <v>0</v>
      </c>
    </row>
    <row r="17835" spans="1:8">
      <c r="A17835" s="23">
        <v>17832</v>
      </c>
      <c r="B17835" s="23">
        <v>3000</v>
      </c>
      <c r="C17835" s="23">
        <v>0.7</v>
      </c>
      <c r="D17835" s="23">
        <v>10</v>
      </c>
      <c r="E17835" s="23">
        <v>1</v>
      </c>
      <c r="F17835" s="23">
        <v>60</v>
      </c>
      <c r="G17835" s="23">
        <v>0</v>
      </c>
      <c r="H17835" s="25">
        <v>1.0028564929999999</v>
      </c>
    </row>
    <row r="17836" spans="1:8">
      <c r="A17836" s="23">
        <v>17833</v>
      </c>
      <c r="B17836" s="23">
        <v>3000</v>
      </c>
      <c r="C17836" s="23">
        <v>0.7</v>
      </c>
      <c r="D17836" s="23">
        <v>10</v>
      </c>
      <c r="E17836" s="23">
        <v>1</v>
      </c>
      <c r="F17836" s="23">
        <v>60</v>
      </c>
      <c r="G17836" s="23">
        <v>5</v>
      </c>
      <c r="H17836" s="25">
        <v>0</v>
      </c>
    </row>
    <row r="17837" spans="1:8">
      <c r="A17837" s="23">
        <v>17834</v>
      </c>
      <c r="B17837" s="23">
        <v>3000</v>
      </c>
      <c r="C17837" s="23">
        <v>0.7</v>
      </c>
      <c r="D17837" s="23">
        <v>10</v>
      </c>
      <c r="E17837" s="23">
        <v>1</v>
      </c>
      <c r="F17837" s="23">
        <v>60</v>
      </c>
      <c r="G17837" s="23">
        <v>10</v>
      </c>
      <c r="H17837" s="25">
        <v>0</v>
      </c>
    </row>
    <row r="17838" spans="1:8">
      <c r="A17838" s="23">
        <v>17835</v>
      </c>
      <c r="B17838" s="23">
        <v>3000</v>
      </c>
      <c r="C17838" s="23">
        <v>0.7</v>
      </c>
      <c r="D17838" s="23">
        <v>10</v>
      </c>
      <c r="E17838" s="23">
        <v>1</v>
      </c>
      <c r="F17838" s="23">
        <v>60</v>
      </c>
      <c r="G17838" s="23">
        <v>40</v>
      </c>
      <c r="H17838" s="25">
        <v>0</v>
      </c>
    </row>
    <row r="17839" spans="1:8">
      <c r="A17839" s="23">
        <v>17836</v>
      </c>
      <c r="B17839" s="23">
        <v>3000</v>
      </c>
      <c r="C17839" s="23">
        <v>0.7</v>
      </c>
      <c r="D17839" s="23">
        <v>10</v>
      </c>
      <c r="E17839" s="23">
        <v>1</v>
      </c>
      <c r="F17839" s="23">
        <v>60</v>
      </c>
      <c r="G17839" s="23">
        <v>70</v>
      </c>
      <c r="H17839" s="25">
        <v>0</v>
      </c>
    </row>
    <row r="17840" spans="1:8">
      <c r="A17840" s="23">
        <v>17837</v>
      </c>
      <c r="B17840" s="23">
        <v>3000</v>
      </c>
      <c r="C17840" s="23">
        <v>0.7</v>
      </c>
      <c r="D17840" s="23">
        <v>10</v>
      </c>
      <c r="E17840" s="23">
        <v>1</v>
      </c>
      <c r="F17840" s="23">
        <v>60</v>
      </c>
      <c r="G17840" s="23">
        <v>100</v>
      </c>
      <c r="H17840" s="25">
        <v>0</v>
      </c>
    </row>
    <row r="17841" spans="1:8">
      <c r="A17841" s="23">
        <v>17838</v>
      </c>
      <c r="B17841" s="23">
        <v>3000</v>
      </c>
      <c r="C17841" s="23">
        <v>0.7</v>
      </c>
      <c r="D17841" s="23">
        <v>10</v>
      </c>
      <c r="E17841" s="23">
        <v>5</v>
      </c>
      <c r="F17841" s="23">
        <v>0</v>
      </c>
      <c r="G17841" s="23">
        <v>0</v>
      </c>
      <c r="H17841" s="25">
        <v>4.9227447509999998</v>
      </c>
    </row>
    <row r="17842" spans="1:8">
      <c r="A17842" s="23">
        <v>17839</v>
      </c>
      <c r="B17842" s="23">
        <v>3000</v>
      </c>
      <c r="C17842" s="23">
        <v>0.7</v>
      </c>
      <c r="D17842" s="23">
        <v>10</v>
      </c>
      <c r="E17842" s="23">
        <v>5</v>
      </c>
      <c r="F17842" s="23">
        <v>0</v>
      </c>
      <c r="G17842" s="23">
        <v>5</v>
      </c>
      <c r="H17842" s="25">
        <v>4.2717452050000002</v>
      </c>
    </row>
    <row r="17843" spans="1:8">
      <c r="A17843" s="23">
        <v>17840</v>
      </c>
      <c r="B17843" s="23">
        <v>3000</v>
      </c>
      <c r="C17843" s="23">
        <v>0.7</v>
      </c>
      <c r="D17843" s="23">
        <v>10</v>
      </c>
      <c r="E17843" s="23">
        <v>5</v>
      </c>
      <c r="F17843" s="23">
        <v>0</v>
      </c>
      <c r="G17843" s="23">
        <v>10</v>
      </c>
      <c r="H17843" s="25">
        <v>4.2427258490000002</v>
      </c>
    </row>
    <row r="17844" spans="1:8">
      <c r="A17844" s="23">
        <v>17841</v>
      </c>
      <c r="B17844" s="23">
        <v>3000</v>
      </c>
      <c r="C17844" s="23">
        <v>0.7</v>
      </c>
      <c r="D17844" s="23">
        <v>10</v>
      </c>
      <c r="E17844" s="23">
        <v>5</v>
      </c>
      <c r="F17844" s="23">
        <v>0</v>
      </c>
      <c r="G17844" s="23">
        <v>40</v>
      </c>
      <c r="H17844" s="25">
        <v>4.197389126</v>
      </c>
    </row>
    <row r="17845" spans="1:8">
      <c r="A17845" s="23">
        <v>17842</v>
      </c>
      <c r="B17845" s="23">
        <v>3000</v>
      </c>
      <c r="C17845" s="23">
        <v>0.7</v>
      </c>
      <c r="D17845" s="23">
        <v>10</v>
      </c>
      <c r="E17845" s="23">
        <v>5</v>
      </c>
      <c r="F17845" s="23">
        <v>0</v>
      </c>
      <c r="G17845" s="23">
        <v>70</v>
      </c>
      <c r="H17845" s="25">
        <v>4.1702547069999998</v>
      </c>
    </row>
    <row r="17846" spans="1:8">
      <c r="A17846" s="23">
        <v>17843</v>
      </c>
      <c r="B17846" s="23">
        <v>3000</v>
      </c>
      <c r="C17846" s="23">
        <v>0.7</v>
      </c>
      <c r="D17846" s="23">
        <v>10</v>
      </c>
      <c r="E17846" s="23">
        <v>5</v>
      </c>
      <c r="F17846" s="23">
        <v>0</v>
      </c>
      <c r="G17846" s="23">
        <v>100</v>
      </c>
      <c r="H17846" s="25">
        <v>4.1460270880000003</v>
      </c>
    </row>
    <row r="17847" spans="1:8">
      <c r="A17847" s="23">
        <v>17844</v>
      </c>
      <c r="B17847" s="23">
        <v>3000</v>
      </c>
      <c r="C17847" s="23">
        <v>0.7</v>
      </c>
      <c r="D17847" s="23">
        <v>10</v>
      </c>
      <c r="E17847" s="23">
        <v>5</v>
      </c>
      <c r="F17847" s="23">
        <v>30</v>
      </c>
      <c r="G17847" s="23">
        <v>0</v>
      </c>
      <c r="H17847" s="25">
        <v>4.908110142</v>
      </c>
    </row>
    <row r="17848" spans="1:8">
      <c r="A17848" s="23">
        <v>17845</v>
      </c>
      <c r="B17848" s="23">
        <v>3000</v>
      </c>
      <c r="C17848" s="23">
        <v>0.7</v>
      </c>
      <c r="D17848" s="23">
        <v>10</v>
      </c>
      <c r="E17848" s="23">
        <v>5</v>
      </c>
      <c r="F17848" s="23">
        <v>30</v>
      </c>
      <c r="G17848" s="23">
        <v>5</v>
      </c>
      <c r="H17848" s="25">
        <v>4.2290625569999998</v>
      </c>
    </row>
    <row r="17849" spans="1:8">
      <c r="A17849" s="23">
        <v>17846</v>
      </c>
      <c r="B17849" s="23">
        <v>3000</v>
      </c>
      <c r="C17849" s="23">
        <v>0.7</v>
      </c>
      <c r="D17849" s="23">
        <v>10</v>
      </c>
      <c r="E17849" s="23">
        <v>5</v>
      </c>
      <c r="F17849" s="23">
        <v>30</v>
      </c>
      <c r="G17849" s="23">
        <v>10</v>
      </c>
      <c r="H17849" s="25">
        <v>4.1965208049999996</v>
      </c>
    </row>
    <row r="17850" spans="1:8">
      <c r="A17850" s="23">
        <v>17847</v>
      </c>
      <c r="B17850" s="23">
        <v>3000</v>
      </c>
      <c r="C17850" s="23">
        <v>0.7</v>
      </c>
      <c r="D17850" s="23">
        <v>10</v>
      </c>
      <c r="E17850" s="23">
        <v>5</v>
      </c>
      <c r="F17850" s="23">
        <v>30</v>
      </c>
      <c r="G17850" s="23">
        <v>40</v>
      </c>
      <c r="H17850" s="25">
        <v>4.1431894299999996</v>
      </c>
    </row>
    <row r="17851" spans="1:8">
      <c r="A17851" s="23">
        <v>17848</v>
      </c>
      <c r="B17851" s="23">
        <v>3000</v>
      </c>
      <c r="C17851" s="23">
        <v>0.7</v>
      </c>
      <c r="D17851" s="23">
        <v>10</v>
      </c>
      <c r="E17851" s="23">
        <v>5</v>
      </c>
      <c r="F17851" s="23">
        <v>30</v>
      </c>
      <c r="G17851" s="23">
        <v>70</v>
      </c>
      <c r="H17851" s="25">
        <v>4.1105175020000004</v>
      </c>
    </row>
    <row r="17852" spans="1:8">
      <c r="A17852" s="23">
        <v>17849</v>
      </c>
      <c r="B17852" s="23">
        <v>3000</v>
      </c>
      <c r="C17852" s="23">
        <v>0.7</v>
      </c>
      <c r="D17852" s="23">
        <v>10</v>
      </c>
      <c r="E17852" s="23">
        <v>5</v>
      </c>
      <c r="F17852" s="23">
        <v>30</v>
      </c>
      <c r="G17852" s="23">
        <v>100</v>
      </c>
      <c r="H17852" s="25">
        <v>4.081901073</v>
      </c>
    </row>
    <row r="17853" spans="1:8">
      <c r="A17853" s="23">
        <v>17850</v>
      </c>
      <c r="B17853" s="23">
        <v>3000</v>
      </c>
      <c r="C17853" s="23">
        <v>0.7</v>
      </c>
      <c r="D17853" s="23">
        <v>10</v>
      </c>
      <c r="E17853" s="23">
        <v>5</v>
      </c>
      <c r="F17853" s="23">
        <v>60</v>
      </c>
      <c r="G17853" s="23">
        <v>0</v>
      </c>
      <c r="H17853" s="25">
        <v>4.8206405639999996</v>
      </c>
    </row>
    <row r="17854" spans="1:8">
      <c r="A17854" s="23">
        <v>17851</v>
      </c>
      <c r="B17854" s="23">
        <v>3000</v>
      </c>
      <c r="C17854" s="23">
        <v>0.7</v>
      </c>
      <c r="D17854" s="23">
        <v>10</v>
      </c>
      <c r="E17854" s="23">
        <v>5</v>
      </c>
      <c r="F17854" s="23">
        <v>60</v>
      </c>
      <c r="G17854" s="23">
        <v>5</v>
      </c>
      <c r="H17854" s="25">
        <v>4.0327372549999998</v>
      </c>
    </row>
    <row r="17855" spans="1:8">
      <c r="A17855" s="23">
        <v>17852</v>
      </c>
      <c r="B17855" s="23">
        <v>3000</v>
      </c>
      <c r="C17855" s="23">
        <v>0.7</v>
      </c>
      <c r="D17855" s="23">
        <v>10</v>
      </c>
      <c r="E17855" s="23">
        <v>5</v>
      </c>
      <c r="F17855" s="23">
        <v>60</v>
      </c>
      <c r="G17855" s="23">
        <v>10</v>
      </c>
      <c r="H17855" s="25">
        <v>3.9739773270000001</v>
      </c>
    </row>
    <row r="17856" spans="1:8">
      <c r="A17856" s="23">
        <v>17853</v>
      </c>
      <c r="B17856" s="23">
        <v>3000</v>
      </c>
      <c r="C17856" s="23">
        <v>0.7</v>
      </c>
      <c r="D17856" s="23">
        <v>10</v>
      </c>
      <c r="E17856" s="23">
        <v>5</v>
      </c>
      <c r="F17856" s="23">
        <v>60</v>
      </c>
      <c r="G17856" s="23">
        <v>40</v>
      </c>
      <c r="H17856" s="25">
        <v>3.866183758</v>
      </c>
    </row>
    <row r="17857" spans="1:8">
      <c r="A17857" s="23">
        <v>17854</v>
      </c>
      <c r="B17857" s="23">
        <v>3000</v>
      </c>
      <c r="C17857" s="23">
        <v>0.7</v>
      </c>
      <c r="D17857" s="23">
        <v>10</v>
      </c>
      <c r="E17857" s="23">
        <v>5</v>
      </c>
      <c r="F17857" s="23">
        <v>60</v>
      </c>
      <c r="G17857" s="23">
        <v>70</v>
      </c>
      <c r="H17857" s="25">
        <v>3.799453497</v>
      </c>
    </row>
    <row r="17858" spans="1:8">
      <c r="A17858" s="23">
        <v>17855</v>
      </c>
      <c r="B17858" s="23">
        <v>3000</v>
      </c>
      <c r="C17858" s="23">
        <v>0.7</v>
      </c>
      <c r="D17858" s="23">
        <v>10</v>
      </c>
      <c r="E17858" s="23">
        <v>5</v>
      </c>
      <c r="F17858" s="23">
        <v>60</v>
      </c>
      <c r="G17858" s="23">
        <v>100</v>
      </c>
      <c r="H17858" s="25">
        <v>3.7442901129999999</v>
      </c>
    </row>
    <row r="17859" spans="1:8">
      <c r="A17859" s="23">
        <v>17856</v>
      </c>
      <c r="B17859" s="23">
        <v>3000</v>
      </c>
      <c r="C17859" s="23">
        <v>0.7</v>
      </c>
      <c r="D17859" s="23">
        <v>10</v>
      </c>
      <c r="E17859" s="23">
        <v>10</v>
      </c>
      <c r="F17859" s="23">
        <v>0</v>
      </c>
      <c r="G17859" s="23">
        <v>0</v>
      </c>
      <c r="H17859" s="25">
        <v>9.2810821529999998</v>
      </c>
    </row>
    <row r="17860" spans="1:8">
      <c r="A17860" s="23">
        <v>17857</v>
      </c>
      <c r="B17860" s="23">
        <v>3000</v>
      </c>
      <c r="C17860" s="23">
        <v>0.7</v>
      </c>
      <c r="D17860" s="23">
        <v>10</v>
      </c>
      <c r="E17860" s="23">
        <v>10</v>
      </c>
      <c r="F17860" s="23">
        <v>0</v>
      </c>
      <c r="G17860" s="23">
        <v>5</v>
      </c>
      <c r="H17860" s="25">
        <v>8.6088781359999995</v>
      </c>
    </row>
    <row r="17861" spans="1:8">
      <c r="A17861" s="23">
        <v>17858</v>
      </c>
      <c r="B17861" s="23">
        <v>3000</v>
      </c>
      <c r="C17861" s="23">
        <v>0.7</v>
      </c>
      <c r="D17861" s="23">
        <v>10</v>
      </c>
      <c r="E17861" s="23">
        <v>10</v>
      </c>
      <c r="F17861" s="23">
        <v>0</v>
      </c>
      <c r="G17861" s="23">
        <v>10</v>
      </c>
      <c r="H17861" s="25">
        <v>8.4730854030000007</v>
      </c>
    </row>
    <row r="17862" spans="1:8">
      <c r="A17862" s="23">
        <v>17859</v>
      </c>
      <c r="B17862" s="23">
        <v>3000</v>
      </c>
      <c r="C17862" s="23">
        <v>0.7</v>
      </c>
      <c r="D17862" s="23">
        <v>10</v>
      </c>
      <c r="E17862" s="23">
        <v>10</v>
      </c>
      <c r="F17862" s="23">
        <v>0</v>
      </c>
      <c r="G17862" s="23">
        <v>40</v>
      </c>
      <c r="H17862" s="25">
        <v>8.2295494080000005</v>
      </c>
    </row>
    <row r="17863" spans="1:8">
      <c r="A17863" s="23">
        <v>17860</v>
      </c>
      <c r="B17863" s="23">
        <v>3000</v>
      </c>
      <c r="C17863" s="23">
        <v>0.7</v>
      </c>
      <c r="D17863" s="23">
        <v>10</v>
      </c>
      <c r="E17863" s="23">
        <v>10</v>
      </c>
      <c r="F17863" s="23">
        <v>0</v>
      </c>
      <c r="G17863" s="23">
        <v>70</v>
      </c>
      <c r="H17863" s="25">
        <v>8.0739755629999994</v>
      </c>
    </row>
    <row r="17864" spans="1:8">
      <c r="A17864" s="23">
        <v>17861</v>
      </c>
      <c r="B17864" s="23">
        <v>3000</v>
      </c>
      <c r="C17864" s="23">
        <v>0.7</v>
      </c>
      <c r="D17864" s="23">
        <v>10</v>
      </c>
      <c r="E17864" s="23">
        <v>10</v>
      </c>
      <c r="F17864" s="23">
        <v>0</v>
      </c>
      <c r="G17864" s="23">
        <v>100</v>
      </c>
      <c r="H17864" s="25">
        <v>7.9265155790000001</v>
      </c>
    </row>
    <row r="17865" spans="1:8">
      <c r="A17865" s="23">
        <v>17862</v>
      </c>
      <c r="B17865" s="23">
        <v>3000</v>
      </c>
      <c r="C17865" s="23">
        <v>0.7</v>
      </c>
      <c r="D17865" s="23">
        <v>10</v>
      </c>
      <c r="E17865" s="23">
        <v>10</v>
      </c>
      <c r="F17865" s="23">
        <v>30</v>
      </c>
      <c r="G17865" s="23">
        <v>0</v>
      </c>
      <c r="H17865" s="25">
        <v>9.1854848859999993</v>
      </c>
    </row>
    <row r="17866" spans="1:8">
      <c r="A17866" s="23">
        <v>17863</v>
      </c>
      <c r="B17866" s="23">
        <v>3000</v>
      </c>
      <c r="C17866" s="23">
        <v>0.7</v>
      </c>
      <c r="D17866" s="23">
        <v>10</v>
      </c>
      <c r="E17866" s="23">
        <v>10</v>
      </c>
      <c r="F17866" s="23">
        <v>30</v>
      </c>
      <c r="G17866" s="23">
        <v>5</v>
      </c>
      <c r="H17866" s="25">
        <v>8.446909904</v>
      </c>
    </row>
    <row r="17867" spans="1:8">
      <c r="A17867" s="23">
        <v>17864</v>
      </c>
      <c r="B17867" s="23">
        <v>3000</v>
      </c>
      <c r="C17867" s="23">
        <v>0.7</v>
      </c>
      <c r="D17867" s="23">
        <v>10</v>
      </c>
      <c r="E17867" s="23">
        <v>10</v>
      </c>
      <c r="F17867" s="23">
        <v>30</v>
      </c>
      <c r="G17867" s="23">
        <v>10</v>
      </c>
      <c r="H17867" s="25">
        <v>8.3071804050000004</v>
      </c>
    </row>
    <row r="17868" spans="1:8">
      <c r="A17868" s="23">
        <v>17865</v>
      </c>
      <c r="B17868" s="23">
        <v>3000</v>
      </c>
      <c r="C17868" s="23">
        <v>0.7</v>
      </c>
      <c r="D17868" s="23">
        <v>10</v>
      </c>
      <c r="E17868" s="23">
        <v>10</v>
      </c>
      <c r="F17868" s="23">
        <v>30</v>
      </c>
      <c r="G17868" s="23">
        <v>40</v>
      </c>
      <c r="H17868" s="25">
        <v>8.0580186840000003</v>
      </c>
    </row>
    <row r="17869" spans="1:8">
      <c r="A17869" s="23">
        <v>17866</v>
      </c>
      <c r="B17869" s="23">
        <v>3000</v>
      </c>
      <c r="C17869" s="23">
        <v>0.7</v>
      </c>
      <c r="D17869" s="23">
        <v>10</v>
      </c>
      <c r="E17869" s="23">
        <v>10</v>
      </c>
      <c r="F17869" s="23">
        <v>30</v>
      </c>
      <c r="G17869" s="23">
        <v>70</v>
      </c>
      <c r="H17869" s="25">
        <v>7.8843002320000002</v>
      </c>
    </row>
    <row r="17870" spans="1:8">
      <c r="A17870" s="23">
        <v>17867</v>
      </c>
      <c r="B17870" s="23">
        <v>3000</v>
      </c>
      <c r="C17870" s="23">
        <v>0.7</v>
      </c>
      <c r="D17870" s="23">
        <v>10</v>
      </c>
      <c r="E17870" s="23">
        <v>10</v>
      </c>
      <c r="F17870" s="23">
        <v>30</v>
      </c>
      <c r="G17870" s="23">
        <v>100</v>
      </c>
      <c r="H17870" s="25">
        <v>7.7330675129999999</v>
      </c>
    </row>
    <row r="17871" spans="1:8">
      <c r="A17871" s="23">
        <v>17868</v>
      </c>
      <c r="B17871" s="23">
        <v>3000</v>
      </c>
      <c r="C17871" s="23">
        <v>0.7</v>
      </c>
      <c r="D17871" s="23">
        <v>10</v>
      </c>
      <c r="E17871" s="23">
        <v>10</v>
      </c>
      <c r="F17871" s="23">
        <v>60</v>
      </c>
      <c r="G17871" s="23">
        <v>0</v>
      </c>
      <c r="H17871" s="25">
        <v>8.6998271939999992</v>
      </c>
    </row>
    <row r="17872" spans="1:8">
      <c r="A17872" s="23">
        <v>17869</v>
      </c>
      <c r="B17872" s="23">
        <v>3000</v>
      </c>
      <c r="C17872" s="23">
        <v>0.7</v>
      </c>
      <c r="D17872" s="23">
        <v>10</v>
      </c>
      <c r="E17872" s="23">
        <v>10</v>
      </c>
      <c r="F17872" s="23">
        <v>60</v>
      </c>
      <c r="G17872" s="23">
        <v>5</v>
      </c>
      <c r="H17872" s="25">
        <v>7.7738447190000004</v>
      </c>
    </row>
    <row r="17873" spans="1:8">
      <c r="A17873" s="23">
        <v>17870</v>
      </c>
      <c r="B17873" s="23">
        <v>3000</v>
      </c>
      <c r="C17873" s="23">
        <v>0.7</v>
      </c>
      <c r="D17873" s="23">
        <v>10</v>
      </c>
      <c r="E17873" s="23">
        <v>10</v>
      </c>
      <c r="F17873" s="23">
        <v>60</v>
      </c>
      <c r="G17873" s="23">
        <v>10</v>
      </c>
      <c r="H17873" s="25">
        <v>7.6151857380000001</v>
      </c>
    </row>
    <row r="17874" spans="1:8">
      <c r="A17874" s="23">
        <v>17871</v>
      </c>
      <c r="B17874" s="23">
        <v>3000</v>
      </c>
      <c r="C17874" s="23">
        <v>0.7</v>
      </c>
      <c r="D17874" s="23">
        <v>10</v>
      </c>
      <c r="E17874" s="23">
        <v>10</v>
      </c>
      <c r="F17874" s="23">
        <v>60</v>
      </c>
      <c r="G17874" s="23">
        <v>40</v>
      </c>
      <c r="H17874" s="25">
        <v>7.3062863350000002</v>
      </c>
    </row>
    <row r="17875" spans="1:8">
      <c r="A17875" s="23">
        <v>17872</v>
      </c>
      <c r="B17875" s="23">
        <v>3000</v>
      </c>
      <c r="C17875" s="23">
        <v>0.7</v>
      </c>
      <c r="D17875" s="23">
        <v>10</v>
      </c>
      <c r="E17875" s="23">
        <v>10</v>
      </c>
      <c r="F17875" s="23">
        <v>60</v>
      </c>
      <c r="G17875" s="23">
        <v>70</v>
      </c>
      <c r="H17875" s="25">
        <v>7.0951328279999997</v>
      </c>
    </row>
    <row r="17876" spans="1:8">
      <c r="A17876" s="23">
        <v>17873</v>
      </c>
      <c r="B17876" s="23">
        <v>3000</v>
      </c>
      <c r="C17876" s="23">
        <v>0.7</v>
      </c>
      <c r="D17876" s="23">
        <v>10</v>
      </c>
      <c r="E17876" s="23">
        <v>10</v>
      </c>
      <c r="F17876" s="23">
        <v>60</v>
      </c>
      <c r="G17876" s="23">
        <v>100</v>
      </c>
      <c r="H17876" s="25">
        <v>6.9151825899999997</v>
      </c>
    </row>
    <row r="17877" spans="1:8">
      <c r="A17877" s="23">
        <v>17874</v>
      </c>
      <c r="B17877" s="23">
        <v>3000</v>
      </c>
      <c r="C17877" s="23">
        <v>0.7</v>
      </c>
      <c r="D17877" s="23">
        <v>10</v>
      </c>
      <c r="E17877" s="23">
        <v>20</v>
      </c>
      <c r="F17877" s="23">
        <v>0</v>
      </c>
      <c r="G17877" s="23">
        <v>0</v>
      </c>
      <c r="H17877" s="25">
        <v>15.59901047</v>
      </c>
    </row>
    <row r="17878" spans="1:8">
      <c r="A17878" s="23">
        <v>17875</v>
      </c>
      <c r="B17878" s="23">
        <v>3000</v>
      </c>
      <c r="C17878" s="23">
        <v>0.7</v>
      </c>
      <c r="D17878" s="23">
        <v>10</v>
      </c>
      <c r="E17878" s="23">
        <v>20</v>
      </c>
      <c r="F17878" s="23">
        <v>0</v>
      </c>
      <c r="G17878" s="23">
        <v>5</v>
      </c>
      <c r="H17878" s="25">
        <v>14.6795311</v>
      </c>
    </row>
    <row r="17879" spans="1:8">
      <c r="A17879" s="23">
        <v>17876</v>
      </c>
      <c r="B17879" s="23">
        <v>3000</v>
      </c>
      <c r="C17879" s="23">
        <v>0.7</v>
      </c>
      <c r="D17879" s="23">
        <v>10</v>
      </c>
      <c r="E17879" s="23">
        <v>20</v>
      </c>
      <c r="F17879" s="23">
        <v>0</v>
      </c>
      <c r="G17879" s="23">
        <v>10</v>
      </c>
      <c r="H17879" s="25">
        <v>14.264211660000001</v>
      </c>
    </row>
    <row r="17880" spans="1:8">
      <c r="A17880" s="23">
        <v>17877</v>
      </c>
      <c r="B17880" s="23">
        <v>3000</v>
      </c>
      <c r="C17880" s="23">
        <v>0.7</v>
      </c>
      <c r="D17880" s="23">
        <v>10</v>
      </c>
      <c r="E17880" s="23">
        <v>20</v>
      </c>
      <c r="F17880" s="23">
        <v>0</v>
      </c>
      <c r="G17880" s="23">
        <v>40</v>
      </c>
      <c r="H17880" s="25">
        <v>13.39873695</v>
      </c>
    </row>
    <row r="17881" spans="1:8">
      <c r="A17881" s="23">
        <v>17878</v>
      </c>
      <c r="B17881" s="23">
        <v>3000</v>
      </c>
      <c r="C17881" s="23">
        <v>0.7</v>
      </c>
      <c r="D17881" s="23">
        <v>10</v>
      </c>
      <c r="E17881" s="23">
        <v>20</v>
      </c>
      <c r="F17881" s="23">
        <v>0</v>
      </c>
      <c r="G17881" s="23">
        <v>70</v>
      </c>
      <c r="H17881" s="25">
        <v>12.84031963</v>
      </c>
    </row>
    <row r="17882" spans="1:8">
      <c r="A17882" s="23">
        <v>17879</v>
      </c>
      <c r="B17882" s="23">
        <v>3000</v>
      </c>
      <c r="C17882" s="23">
        <v>0.7</v>
      </c>
      <c r="D17882" s="23">
        <v>10</v>
      </c>
      <c r="E17882" s="23">
        <v>20</v>
      </c>
      <c r="F17882" s="23">
        <v>0</v>
      </c>
      <c r="G17882" s="23">
        <v>100</v>
      </c>
      <c r="H17882" s="25">
        <v>12.35295773</v>
      </c>
    </row>
    <row r="17883" spans="1:8">
      <c r="A17883" s="23">
        <v>17880</v>
      </c>
      <c r="B17883" s="23">
        <v>3000</v>
      </c>
      <c r="C17883" s="23">
        <v>0.7</v>
      </c>
      <c r="D17883" s="23">
        <v>10</v>
      </c>
      <c r="E17883" s="23">
        <v>20</v>
      </c>
      <c r="F17883" s="23">
        <v>30</v>
      </c>
      <c r="G17883" s="23">
        <v>0</v>
      </c>
      <c r="H17883" s="25">
        <v>15.197498319999999</v>
      </c>
    </row>
    <row r="17884" spans="1:8">
      <c r="A17884" s="23">
        <v>17881</v>
      </c>
      <c r="B17884" s="23">
        <v>3000</v>
      </c>
      <c r="C17884" s="23">
        <v>0.7</v>
      </c>
      <c r="D17884" s="23">
        <v>10</v>
      </c>
      <c r="E17884" s="23">
        <v>20</v>
      </c>
      <c r="F17884" s="23">
        <v>30</v>
      </c>
      <c r="G17884" s="23">
        <v>5</v>
      </c>
      <c r="H17884" s="25">
        <v>14.199335100000001</v>
      </c>
    </row>
    <row r="17885" spans="1:8">
      <c r="A17885" s="23">
        <v>17882</v>
      </c>
      <c r="B17885" s="23">
        <v>3000</v>
      </c>
      <c r="C17885" s="23">
        <v>0.7</v>
      </c>
      <c r="D17885" s="23">
        <v>10</v>
      </c>
      <c r="E17885" s="23">
        <v>20</v>
      </c>
      <c r="F17885" s="23">
        <v>30</v>
      </c>
      <c r="G17885" s="23">
        <v>10</v>
      </c>
      <c r="H17885" s="25">
        <v>13.770973209999999</v>
      </c>
    </row>
    <row r="17886" spans="1:8">
      <c r="A17886" s="23">
        <v>17883</v>
      </c>
      <c r="B17886" s="23">
        <v>3000</v>
      </c>
      <c r="C17886" s="23">
        <v>0.7</v>
      </c>
      <c r="D17886" s="23">
        <v>10</v>
      </c>
      <c r="E17886" s="23">
        <v>20</v>
      </c>
      <c r="F17886" s="23">
        <v>30</v>
      </c>
      <c r="G17886" s="23">
        <v>40</v>
      </c>
      <c r="H17886" s="25">
        <v>12.883916859999999</v>
      </c>
    </row>
    <row r="17887" spans="1:8">
      <c r="A17887" s="23">
        <v>17884</v>
      </c>
      <c r="B17887" s="23">
        <v>3000</v>
      </c>
      <c r="C17887" s="23">
        <v>0.7</v>
      </c>
      <c r="D17887" s="23">
        <v>10</v>
      </c>
      <c r="E17887" s="23">
        <v>20</v>
      </c>
      <c r="F17887" s="23">
        <v>30</v>
      </c>
      <c r="G17887" s="23">
        <v>70</v>
      </c>
      <c r="H17887" s="25">
        <v>12.31499672</v>
      </c>
    </row>
    <row r="17888" spans="1:8">
      <c r="A17888" s="23">
        <v>17885</v>
      </c>
      <c r="B17888" s="23">
        <v>3000</v>
      </c>
      <c r="C17888" s="23">
        <v>0.7</v>
      </c>
      <c r="D17888" s="23">
        <v>10</v>
      </c>
      <c r="E17888" s="23">
        <v>20</v>
      </c>
      <c r="F17888" s="23">
        <v>30</v>
      </c>
      <c r="G17888" s="23">
        <v>100</v>
      </c>
      <c r="H17888" s="25">
        <v>11.829291339999999</v>
      </c>
    </row>
    <row r="17889" spans="1:8">
      <c r="A17889" s="23">
        <v>17886</v>
      </c>
      <c r="B17889" s="23">
        <v>3000</v>
      </c>
      <c r="C17889" s="23">
        <v>0.7</v>
      </c>
      <c r="D17889" s="23">
        <v>10</v>
      </c>
      <c r="E17889" s="23">
        <v>20</v>
      </c>
      <c r="F17889" s="23">
        <v>60</v>
      </c>
      <c r="G17889" s="23">
        <v>0</v>
      </c>
      <c r="H17889" s="25">
        <v>13.50635338</v>
      </c>
    </row>
    <row r="17890" spans="1:8">
      <c r="A17890" s="23">
        <v>17887</v>
      </c>
      <c r="B17890" s="23">
        <v>3000</v>
      </c>
      <c r="C17890" s="23">
        <v>0.7</v>
      </c>
      <c r="D17890" s="23">
        <v>10</v>
      </c>
      <c r="E17890" s="23">
        <v>20</v>
      </c>
      <c r="F17890" s="23">
        <v>60</v>
      </c>
      <c r="G17890" s="23">
        <v>5</v>
      </c>
      <c r="H17890" s="25">
        <v>12.11658096</v>
      </c>
    </row>
    <row r="17891" spans="1:8">
      <c r="A17891" s="23">
        <v>17888</v>
      </c>
      <c r="B17891" s="23">
        <v>3000</v>
      </c>
      <c r="C17891" s="23">
        <v>0.7</v>
      </c>
      <c r="D17891" s="23">
        <v>10</v>
      </c>
      <c r="E17891" s="23">
        <v>20</v>
      </c>
      <c r="F17891" s="23">
        <v>60</v>
      </c>
      <c r="G17891" s="23">
        <v>10</v>
      </c>
      <c r="H17891" s="25">
        <v>11.671220780000001</v>
      </c>
    </row>
    <row r="17892" spans="1:8">
      <c r="A17892" s="23">
        <v>17889</v>
      </c>
      <c r="B17892" s="23">
        <v>3000</v>
      </c>
      <c r="C17892" s="23">
        <v>0.7</v>
      </c>
      <c r="D17892" s="23">
        <v>10</v>
      </c>
      <c r="E17892" s="23">
        <v>20</v>
      </c>
      <c r="F17892" s="23">
        <v>60</v>
      </c>
      <c r="G17892" s="23">
        <v>40</v>
      </c>
      <c r="H17892" s="25">
        <v>10.814241409999999</v>
      </c>
    </row>
    <row r="17893" spans="1:8">
      <c r="A17893" s="23">
        <v>17890</v>
      </c>
      <c r="B17893" s="23">
        <v>3000</v>
      </c>
      <c r="C17893" s="23">
        <v>0.7</v>
      </c>
      <c r="D17893" s="23">
        <v>10</v>
      </c>
      <c r="E17893" s="23">
        <v>20</v>
      </c>
      <c r="F17893" s="23">
        <v>60</v>
      </c>
      <c r="G17893" s="23">
        <v>70</v>
      </c>
      <c r="H17893" s="25">
        <v>10.290892599999999</v>
      </c>
    </row>
    <row r="17894" spans="1:8">
      <c r="A17894" s="23">
        <v>17891</v>
      </c>
      <c r="B17894" s="23">
        <v>3000</v>
      </c>
      <c r="C17894" s="23">
        <v>0.7</v>
      </c>
      <c r="D17894" s="23">
        <v>10</v>
      </c>
      <c r="E17894" s="23">
        <v>20</v>
      </c>
      <c r="F17894" s="23">
        <v>60</v>
      </c>
      <c r="G17894" s="23">
        <v>100</v>
      </c>
      <c r="H17894" s="25">
        <v>9.8417854309999999</v>
      </c>
    </row>
    <row r="17895" spans="1:8">
      <c r="A17895" s="23">
        <v>17892</v>
      </c>
      <c r="B17895" s="23">
        <v>3000</v>
      </c>
      <c r="C17895" s="23">
        <v>0.7</v>
      </c>
      <c r="D17895" s="23">
        <v>10</v>
      </c>
      <c r="E17895" s="23">
        <v>50</v>
      </c>
      <c r="F17895" s="23">
        <v>0</v>
      </c>
      <c r="G17895" s="23">
        <v>0</v>
      </c>
      <c r="H17895" s="25">
        <v>23.65089798</v>
      </c>
    </row>
    <row r="17896" spans="1:8">
      <c r="A17896" s="23">
        <v>17893</v>
      </c>
      <c r="B17896" s="23">
        <v>3000</v>
      </c>
      <c r="C17896" s="23">
        <v>0.7</v>
      </c>
      <c r="D17896" s="23">
        <v>10</v>
      </c>
      <c r="E17896" s="23">
        <v>50</v>
      </c>
      <c r="F17896" s="23">
        <v>0</v>
      </c>
      <c r="G17896" s="23">
        <v>5</v>
      </c>
      <c r="H17896" s="25">
        <v>21.8580246</v>
      </c>
    </row>
    <row r="17897" spans="1:8">
      <c r="A17897" s="23">
        <v>17894</v>
      </c>
      <c r="B17897" s="23">
        <v>3000</v>
      </c>
      <c r="C17897" s="23">
        <v>0.7</v>
      </c>
      <c r="D17897" s="23">
        <v>10</v>
      </c>
      <c r="E17897" s="23">
        <v>50</v>
      </c>
      <c r="F17897" s="23">
        <v>0</v>
      </c>
      <c r="G17897" s="23">
        <v>10</v>
      </c>
      <c r="H17897" s="25">
        <v>20.96099281</v>
      </c>
    </row>
    <row r="17898" spans="1:8">
      <c r="A17898" s="23">
        <v>17895</v>
      </c>
      <c r="B17898" s="23">
        <v>3000</v>
      </c>
      <c r="C17898" s="23">
        <v>0.7</v>
      </c>
      <c r="D17898" s="23">
        <v>10</v>
      </c>
      <c r="E17898" s="23">
        <v>50</v>
      </c>
      <c r="F17898" s="23">
        <v>0</v>
      </c>
      <c r="G17898" s="23">
        <v>40</v>
      </c>
      <c r="H17898" s="25">
        <v>18.980606080000001</v>
      </c>
    </row>
    <row r="17899" spans="1:8">
      <c r="A17899" s="23">
        <v>17896</v>
      </c>
      <c r="B17899" s="23">
        <v>3000</v>
      </c>
      <c r="C17899" s="23">
        <v>0.7</v>
      </c>
      <c r="D17899" s="23">
        <v>10</v>
      </c>
      <c r="E17899" s="23">
        <v>50</v>
      </c>
      <c r="F17899" s="23">
        <v>0</v>
      </c>
      <c r="G17899" s="23">
        <v>70</v>
      </c>
      <c r="H17899" s="25">
        <v>17.776676179999999</v>
      </c>
    </row>
    <row r="17900" spans="1:8">
      <c r="A17900" s="23">
        <v>17897</v>
      </c>
      <c r="B17900" s="23">
        <v>3000</v>
      </c>
      <c r="C17900" s="23">
        <v>0.7</v>
      </c>
      <c r="D17900" s="23">
        <v>10</v>
      </c>
      <c r="E17900" s="23">
        <v>50</v>
      </c>
      <c r="F17900" s="23">
        <v>0</v>
      </c>
      <c r="G17900" s="23">
        <v>100</v>
      </c>
      <c r="H17900" s="25">
        <v>16.757389069999999</v>
      </c>
    </row>
    <row r="17901" spans="1:8">
      <c r="A17901" s="23">
        <v>17898</v>
      </c>
      <c r="B17901" s="23">
        <v>3000</v>
      </c>
      <c r="C17901" s="23">
        <v>0.7</v>
      </c>
      <c r="D17901" s="23">
        <v>10</v>
      </c>
      <c r="E17901" s="23">
        <v>50</v>
      </c>
      <c r="F17901" s="23">
        <v>30</v>
      </c>
      <c r="G17901" s="23">
        <v>0</v>
      </c>
      <c r="H17901" s="25">
        <v>22.558710099999999</v>
      </c>
    </row>
    <row r="17902" spans="1:8">
      <c r="A17902" s="23">
        <v>17899</v>
      </c>
      <c r="B17902" s="23">
        <v>3000</v>
      </c>
      <c r="C17902" s="23">
        <v>0.7</v>
      </c>
      <c r="D17902" s="23">
        <v>10</v>
      </c>
      <c r="E17902" s="23">
        <v>50</v>
      </c>
      <c r="F17902" s="23">
        <v>30</v>
      </c>
      <c r="G17902" s="23">
        <v>5</v>
      </c>
      <c r="H17902" s="25">
        <v>20.74574089</v>
      </c>
    </row>
    <row r="17903" spans="1:8">
      <c r="A17903" s="23">
        <v>17900</v>
      </c>
      <c r="B17903" s="23">
        <v>3000</v>
      </c>
      <c r="C17903" s="23">
        <v>0.7</v>
      </c>
      <c r="D17903" s="23">
        <v>10</v>
      </c>
      <c r="E17903" s="23">
        <v>50</v>
      </c>
      <c r="F17903" s="23">
        <v>30</v>
      </c>
      <c r="G17903" s="23">
        <v>10</v>
      </c>
      <c r="H17903" s="25">
        <v>19.859256739999999</v>
      </c>
    </row>
    <row r="17904" spans="1:8">
      <c r="A17904" s="23">
        <v>17901</v>
      </c>
      <c r="B17904" s="23">
        <v>3000</v>
      </c>
      <c r="C17904" s="23">
        <v>0.7</v>
      </c>
      <c r="D17904" s="23">
        <v>10</v>
      </c>
      <c r="E17904" s="23">
        <v>50</v>
      </c>
      <c r="F17904" s="23">
        <v>30</v>
      </c>
      <c r="G17904" s="23">
        <v>40</v>
      </c>
      <c r="H17904" s="25">
        <v>17.934873580000001</v>
      </c>
    </row>
    <row r="17905" spans="1:8">
      <c r="A17905" s="23">
        <v>17902</v>
      </c>
      <c r="B17905" s="23">
        <v>3000</v>
      </c>
      <c r="C17905" s="23">
        <v>0.7</v>
      </c>
      <c r="D17905" s="23">
        <v>10</v>
      </c>
      <c r="E17905" s="23">
        <v>50</v>
      </c>
      <c r="F17905" s="23">
        <v>30</v>
      </c>
      <c r="G17905" s="23">
        <v>70</v>
      </c>
      <c r="H17905" s="25">
        <v>16.763406750000001</v>
      </c>
    </row>
    <row r="17906" spans="1:8">
      <c r="A17906" s="23">
        <v>17903</v>
      </c>
      <c r="B17906" s="23">
        <v>3000</v>
      </c>
      <c r="C17906" s="23">
        <v>0.7</v>
      </c>
      <c r="D17906" s="23">
        <v>10</v>
      </c>
      <c r="E17906" s="23">
        <v>50</v>
      </c>
      <c r="F17906" s="23">
        <v>30</v>
      </c>
      <c r="G17906" s="23">
        <v>100</v>
      </c>
      <c r="H17906" s="25">
        <v>15.77945042</v>
      </c>
    </row>
    <row r="17907" spans="1:8">
      <c r="A17907" s="23">
        <v>17904</v>
      </c>
      <c r="B17907" s="23">
        <v>3000</v>
      </c>
      <c r="C17907" s="23">
        <v>0.7</v>
      </c>
      <c r="D17907" s="23">
        <v>10</v>
      </c>
      <c r="E17907" s="23">
        <v>50</v>
      </c>
      <c r="F17907" s="23">
        <v>60</v>
      </c>
      <c r="G17907" s="23">
        <v>0</v>
      </c>
      <c r="H17907" s="25">
        <v>18.58957672</v>
      </c>
    </row>
    <row r="17908" spans="1:8">
      <c r="A17908" s="23">
        <v>17905</v>
      </c>
      <c r="B17908" s="23">
        <v>3000</v>
      </c>
      <c r="C17908" s="23">
        <v>0.7</v>
      </c>
      <c r="D17908" s="23">
        <v>10</v>
      </c>
      <c r="E17908" s="23">
        <v>50</v>
      </c>
      <c r="F17908" s="23">
        <v>60</v>
      </c>
      <c r="G17908" s="23">
        <v>5</v>
      </c>
      <c r="H17908" s="25">
        <v>16.491455080000001</v>
      </c>
    </row>
    <row r="17909" spans="1:8">
      <c r="A17909" s="23">
        <v>17906</v>
      </c>
      <c r="B17909" s="23">
        <v>3000</v>
      </c>
      <c r="C17909" s="23">
        <v>0.7</v>
      </c>
      <c r="D17909" s="23">
        <v>10</v>
      </c>
      <c r="E17909" s="23">
        <v>50</v>
      </c>
      <c r="F17909" s="23">
        <v>60</v>
      </c>
      <c r="G17909" s="23">
        <v>10</v>
      </c>
      <c r="H17909" s="25">
        <v>15.706010819999999</v>
      </c>
    </row>
    <row r="17910" spans="1:8">
      <c r="A17910" s="23">
        <v>17907</v>
      </c>
      <c r="B17910" s="23">
        <v>3000</v>
      </c>
      <c r="C17910" s="23">
        <v>0.7</v>
      </c>
      <c r="D17910" s="23">
        <v>10</v>
      </c>
      <c r="E17910" s="23">
        <v>50</v>
      </c>
      <c r="F17910" s="23">
        <v>60</v>
      </c>
      <c r="G17910" s="23">
        <v>40</v>
      </c>
      <c r="H17910" s="25">
        <v>14.118588450000001</v>
      </c>
    </row>
    <row r="17911" spans="1:8">
      <c r="A17911" s="23">
        <v>17908</v>
      </c>
      <c r="B17911" s="23">
        <v>3000</v>
      </c>
      <c r="C17911" s="23">
        <v>0.7</v>
      </c>
      <c r="D17911" s="23">
        <v>10</v>
      </c>
      <c r="E17911" s="23">
        <v>50</v>
      </c>
      <c r="F17911" s="23">
        <v>60</v>
      </c>
      <c r="G17911" s="23">
        <v>70</v>
      </c>
      <c r="H17911" s="25">
        <v>13.151776310000001</v>
      </c>
    </row>
    <row r="17912" spans="1:8">
      <c r="A17912" s="23">
        <v>17909</v>
      </c>
      <c r="B17912" s="23">
        <v>3000</v>
      </c>
      <c r="C17912" s="23">
        <v>0.7</v>
      </c>
      <c r="D17912" s="23">
        <v>10</v>
      </c>
      <c r="E17912" s="23">
        <v>50</v>
      </c>
      <c r="F17912" s="23">
        <v>60</v>
      </c>
      <c r="G17912" s="23">
        <v>100</v>
      </c>
      <c r="H17912" s="25">
        <v>12.384601590000001</v>
      </c>
    </row>
    <row r="17913" spans="1:8">
      <c r="A17913" s="23">
        <v>17910</v>
      </c>
      <c r="B17913" s="23">
        <v>3000</v>
      </c>
      <c r="C17913" s="23">
        <v>0.7</v>
      </c>
      <c r="D17913" s="23">
        <v>50</v>
      </c>
      <c r="E17913" s="23">
        <v>1</v>
      </c>
      <c r="F17913" s="23">
        <v>0</v>
      </c>
      <c r="G17913" s="23">
        <v>0</v>
      </c>
      <c r="H17913" s="25">
        <v>4.1535220150000001</v>
      </c>
    </row>
    <row r="17914" spans="1:8">
      <c r="A17914" s="23">
        <v>17911</v>
      </c>
      <c r="B17914" s="23">
        <v>3000</v>
      </c>
      <c r="C17914" s="23">
        <v>0.7</v>
      </c>
      <c r="D17914" s="23">
        <v>50</v>
      </c>
      <c r="E17914" s="23">
        <v>1</v>
      </c>
      <c r="F17914" s="23">
        <v>0</v>
      </c>
      <c r="G17914" s="23">
        <v>5</v>
      </c>
      <c r="H17914" s="25">
        <v>3.4494590760000001</v>
      </c>
    </row>
    <row r="17915" spans="1:8">
      <c r="A17915" s="23">
        <v>17912</v>
      </c>
      <c r="B17915" s="23">
        <v>3000</v>
      </c>
      <c r="C17915" s="23">
        <v>0.7</v>
      </c>
      <c r="D17915" s="23">
        <v>50</v>
      </c>
      <c r="E17915" s="23">
        <v>1</v>
      </c>
      <c r="F17915" s="23">
        <v>0</v>
      </c>
      <c r="G17915" s="23">
        <v>10</v>
      </c>
      <c r="H17915" s="25">
        <v>3.4317209719999999</v>
      </c>
    </row>
    <row r="17916" spans="1:8">
      <c r="A17916" s="23">
        <v>17913</v>
      </c>
      <c r="B17916" s="23">
        <v>3000</v>
      </c>
      <c r="C17916" s="23">
        <v>0.7</v>
      </c>
      <c r="D17916" s="23">
        <v>50</v>
      </c>
      <c r="E17916" s="23">
        <v>1</v>
      </c>
      <c r="F17916" s="23">
        <v>0</v>
      </c>
      <c r="G17916" s="23">
        <v>40</v>
      </c>
      <c r="H17916" s="25">
        <v>3.4090247150000001</v>
      </c>
    </row>
    <row r="17917" spans="1:8">
      <c r="A17917" s="23">
        <v>17914</v>
      </c>
      <c r="B17917" s="23">
        <v>3000</v>
      </c>
      <c r="C17917" s="23">
        <v>0.7</v>
      </c>
      <c r="D17917" s="23">
        <v>50</v>
      </c>
      <c r="E17917" s="23">
        <v>1</v>
      </c>
      <c r="F17917" s="23">
        <v>0</v>
      </c>
      <c r="G17917" s="23">
        <v>70</v>
      </c>
      <c r="H17917" s="25">
        <v>3.3983345030000001</v>
      </c>
    </row>
    <row r="17918" spans="1:8">
      <c r="A17918" s="23">
        <v>17915</v>
      </c>
      <c r="B17918" s="23">
        <v>3000</v>
      </c>
      <c r="C17918" s="23">
        <v>0.7</v>
      </c>
      <c r="D17918" s="23">
        <v>50</v>
      </c>
      <c r="E17918" s="23">
        <v>1</v>
      </c>
      <c r="F17918" s="23">
        <v>0</v>
      </c>
      <c r="G17918" s="23">
        <v>100</v>
      </c>
      <c r="H17918" s="25">
        <v>3.3894572260000002</v>
      </c>
    </row>
    <row r="17919" spans="1:8">
      <c r="A17919" s="23">
        <v>17916</v>
      </c>
      <c r="B17919" s="23">
        <v>3000</v>
      </c>
      <c r="C17919" s="23">
        <v>0.7</v>
      </c>
      <c r="D17919" s="23">
        <v>50</v>
      </c>
      <c r="E17919" s="23">
        <v>1</v>
      </c>
      <c r="F17919" s="23">
        <v>30</v>
      </c>
      <c r="G17919" s="23">
        <v>0</v>
      </c>
      <c r="H17919" s="25">
        <v>4.1448836330000001</v>
      </c>
    </row>
    <row r="17920" spans="1:8">
      <c r="A17920" s="23">
        <v>17917</v>
      </c>
      <c r="B17920" s="23">
        <v>3000</v>
      </c>
      <c r="C17920" s="23">
        <v>0.7</v>
      </c>
      <c r="D17920" s="23">
        <v>50</v>
      </c>
      <c r="E17920" s="23">
        <v>1</v>
      </c>
      <c r="F17920" s="23">
        <v>30</v>
      </c>
      <c r="G17920" s="23">
        <v>5</v>
      </c>
      <c r="H17920" s="25">
        <v>3.4180941580000002</v>
      </c>
    </row>
    <row r="17921" spans="1:8">
      <c r="A17921" s="23">
        <v>17918</v>
      </c>
      <c r="B17921" s="23">
        <v>3000</v>
      </c>
      <c r="C17921" s="23">
        <v>0.7</v>
      </c>
      <c r="D17921" s="23">
        <v>50</v>
      </c>
      <c r="E17921" s="23">
        <v>1</v>
      </c>
      <c r="F17921" s="23">
        <v>30</v>
      </c>
      <c r="G17921" s="23">
        <v>10</v>
      </c>
      <c r="H17921" s="25">
        <v>3.3978233339999999</v>
      </c>
    </row>
    <row r="17922" spans="1:8">
      <c r="A17922" s="23">
        <v>17919</v>
      </c>
      <c r="B17922" s="23">
        <v>3000</v>
      </c>
      <c r="C17922" s="23">
        <v>0.7</v>
      </c>
      <c r="D17922" s="23">
        <v>50</v>
      </c>
      <c r="E17922" s="23">
        <v>1</v>
      </c>
      <c r="F17922" s="23">
        <v>30</v>
      </c>
      <c r="G17922" s="23">
        <v>40</v>
      </c>
      <c r="H17922" s="25">
        <v>3.3686079979999999</v>
      </c>
    </row>
    <row r="17923" spans="1:8">
      <c r="A17923" s="23">
        <v>17920</v>
      </c>
      <c r="B17923" s="23">
        <v>3000</v>
      </c>
      <c r="C17923" s="23">
        <v>0.7</v>
      </c>
      <c r="D17923" s="23">
        <v>50</v>
      </c>
      <c r="E17923" s="23">
        <v>1</v>
      </c>
      <c r="F17923" s="23">
        <v>30</v>
      </c>
      <c r="G17923" s="23">
        <v>70</v>
      </c>
      <c r="H17923" s="25">
        <v>3.353101015</v>
      </c>
    </row>
    <row r="17924" spans="1:8">
      <c r="A17924" s="23">
        <v>17921</v>
      </c>
      <c r="B17924" s="23">
        <v>3000</v>
      </c>
      <c r="C17924" s="23">
        <v>0.7</v>
      </c>
      <c r="D17924" s="23">
        <v>50</v>
      </c>
      <c r="E17924" s="23">
        <v>1</v>
      </c>
      <c r="F17924" s="23">
        <v>30</v>
      </c>
      <c r="G17924" s="23">
        <v>100</v>
      </c>
      <c r="H17924" s="25">
        <v>3.340371132</v>
      </c>
    </row>
    <row r="17925" spans="1:8">
      <c r="A17925" s="23">
        <v>17922</v>
      </c>
      <c r="B17925" s="23">
        <v>3000</v>
      </c>
      <c r="C17925" s="23">
        <v>0.7</v>
      </c>
      <c r="D17925" s="23">
        <v>50</v>
      </c>
      <c r="E17925" s="23">
        <v>1</v>
      </c>
      <c r="F17925" s="23">
        <v>60</v>
      </c>
      <c r="G17925" s="23">
        <v>0</v>
      </c>
      <c r="H17925" s="25">
        <v>4.1011538510000003</v>
      </c>
    </row>
    <row r="17926" spans="1:8">
      <c r="A17926" s="23">
        <v>17923</v>
      </c>
      <c r="B17926" s="23">
        <v>3000</v>
      </c>
      <c r="C17926" s="23">
        <v>0.7</v>
      </c>
      <c r="D17926" s="23">
        <v>50</v>
      </c>
      <c r="E17926" s="23">
        <v>1</v>
      </c>
      <c r="F17926" s="23">
        <v>60</v>
      </c>
      <c r="G17926" s="23">
        <v>5</v>
      </c>
      <c r="H17926" s="25">
        <v>3.2663063999999999</v>
      </c>
    </row>
    <row r="17927" spans="1:8">
      <c r="A17927" s="23">
        <v>17924</v>
      </c>
      <c r="B17927" s="23">
        <v>3000</v>
      </c>
      <c r="C17927" s="23">
        <v>0.7</v>
      </c>
      <c r="D17927" s="23">
        <v>50</v>
      </c>
      <c r="E17927" s="23">
        <v>1</v>
      </c>
      <c r="F17927" s="23">
        <v>60</v>
      </c>
      <c r="G17927" s="23">
        <v>10</v>
      </c>
      <c r="H17927" s="25">
        <v>3.2277150149999998</v>
      </c>
    </row>
    <row r="17928" spans="1:8">
      <c r="A17928" s="23">
        <v>17925</v>
      </c>
      <c r="B17928" s="23">
        <v>3000</v>
      </c>
      <c r="C17928" s="23">
        <v>0.7</v>
      </c>
      <c r="D17928" s="23">
        <v>50</v>
      </c>
      <c r="E17928" s="23">
        <v>1</v>
      </c>
      <c r="F17928" s="23">
        <v>60</v>
      </c>
      <c r="G17928" s="23">
        <v>40</v>
      </c>
      <c r="H17928" s="25">
        <v>3.15973258</v>
      </c>
    </row>
    <row r="17929" spans="1:8">
      <c r="A17929" s="23">
        <v>17926</v>
      </c>
      <c r="B17929" s="23">
        <v>3000</v>
      </c>
      <c r="C17929" s="23">
        <v>0.7</v>
      </c>
      <c r="D17929" s="23">
        <v>50</v>
      </c>
      <c r="E17929" s="23">
        <v>1</v>
      </c>
      <c r="F17929" s="23">
        <v>60</v>
      </c>
      <c r="G17929" s="23">
        <v>70</v>
      </c>
      <c r="H17929" s="25">
        <v>3.1186888220000002</v>
      </c>
    </row>
    <row r="17930" spans="1:8">
      <c r="A17930" s="23">
        <v>17927</v>
      </c>
      <c r="B17930" s="23">
        <v>3000</v>
      </c>
      <c r="C17930" s="23">
        <v>0.7</v>
      </c>
      <c r="D17930" s="23">
        <v>50</v>
      </c>
      <c r="E17930" s="23">
        <v>1</v>
      </c>
      <c r="F17930" s="23">
        <v>60</v>
      </c>
      <c r="G17930" s="23">
        <v>100</v>
      </c>
      <c r="H17930" s="25">
        <v>3.0798540120000002</v>
      </c>
    </row>
    <row r="17931" spans="1:8">
      <c r="A17931" s="23">
        <v>17928</v>
      </c>
      <c r="B17931" s="23">
        <v>3000</v>
      </c>
      <c r="C17931" s="23">
        <v>0.7</v>
      </c>
      <c r="D17931" s="23">
        <v>50</v>
      </c>
      <c r="E17931" s="23">
        <v>5</v>
      </c>
      <c r="F17931" s="23">
        <v>0</v>
      </c>
      <c r="G17931" s="23">
        <v>0</v>
      </c>
      <c r="H17931" s="25">
        <v>16.38277626</v>
      </c>
    </row>
    <row r="17932" spans="1:8">
      <c r="A17932" s="23">
        <v>17929</v>
      </c>
      <c r="B17932" s="23">
        <v>3000</v>
      </c>
      <c r="C17932" s="23">
        <v>0.7</v>
      </c>
      <c r="D17932" s="23">
        <v>50</v>
      </c>
      <c r="E17932" s="23">
        <v>5</v>
      </c>
      <c r="F17932" s="23">
        <v>0</v>
      </c>
      <c r="G17932" s="23">
        <v>5</v>
      </c>
      <c r="H17932" s="25">
        <v>15.461645130000001</v>
      </c>
    </row>
    <row r="17933" spans="1:8">
      <c r="A17933" s="23">
        <v>17930</v>
      </c>
      <c r="B17933" s="23">
        <v>3000</v>
      </c>
      <c r="C17933" s="23">
        <v>0.7</v>
      </c>
      <c r="D17933" s="23">
        <v>50</v>
      </c>
      <c r="E17933" s="23">
        <v>5</v>
      </c>
      <c r="F17933" s="23">
        <v>0</v>
      </c>
      <c r="G17933" s="23">
        <v>10</v>
      </c>
      <c r="H17933" s="25">
        <v>15.022094729999999</v>
      </c>
    </row>
    <row r="17934" spans="1:8">
      <c r="A17934" s="23">
        <v>17931</v>
      </c>
      <c r="B17934" s="23">
        <v>3000</v>
      </c>
      <c r="C17934" s="23">
        <v>0.7</v>
      </c>
      <c r="D17934" s="23">
        <v>50</v>
      </c>
      <c r="E17934" s="23">
        <v>5</v>
      </c>
      <c r="F17934" s="23">
        <v>0</v>
      </c>
      <c r="G17934" s="23">
        <v>40</v>
      </c>
      <c r="H17934" s="25">
        <v>14.1062727</v>
      </c>
    </row>
    <row r="17935" spans="1:8">
      <c r="A17935" s="23">
        <v>17932</v>
      </c>
      <c r="B17935" s="23">
        <v>3000</v>
      </c>
      <c r="C17935" s="23">
        <v>0.7</v>
      </c>
      <c r="D17935" s="23">
        <v>50</v>
      </c>
      <c r="E17935" s="23">
        <v>5</v>
      </c>
      <c r="F17935" s="23">
        <v>0</v>
      </c>
      <c r="G17935" s="23">
        <v>70</v>
      </c>
      <c r="H17935" s="25">
        <v>13.502262119999999</v>
      </c>
    </row>
    <row r="17936" spans="1:8">
      <c r="A17936" s="23">
        <v>17933</v>
      </c>
      <c r="B17936" s="23">
        <v>3000</v>
      </c>
      <c r="C17936" s="23">
        <v>0.7</v>
      </c>
      <c r="D17936" s="23">
        <v>50</v>
      </c>
      <c r="E17936" s="23">
        <v>5</v>
      </c>
      <c r="F17936" s="23">
        <v>0</v>
      </c>
      <c r="G17936" s="23">
        <v>100</v>
      </c>
      <c r="H17936" s="25">
        <v>12.98391151</v>
      </c>
    </row>
    <row r="17937" spans="1:8">
      <c r="A17937" s="23">
        <v>17934</v>
      </c>
      <c r="B17937" s="23">
        <v>3000</v>
      </c>
      <c r="C17937" s="23">
        <v>0.7</v>
      </c>
      <c r="D17937" s="23">
        <v>50</v>
      </c>
      <c r="E17937" s="23">
        <v>5</v>
      </c>
      <c r="F17937" s="23">
        <v>30</v>
      </c>
      <c r="G17937" s="23">
        <v>0</v>
      </c>
      <c r="H17937" s="25">
        <v>15.952276230000001</v>
      </c>
    </row>
    <row r="17938" spans="1:8">
      <c r="A17938" s="23">
        <v>17935</v>
      </c>
      <c r="B17938" s="23">
        <v>3000</v>
      </c>
      <c r="C17938" s="23">
        <v>0.7</v>
      </c>
      <c r="D17938" s="23">
        <v>50</v>
      </c>
      <c r="E17938" s="23">
        <v>5</v>
      </c>
      <c r="F17938" s="23">
        <v>30</v>
      </c>
      <c r="G17938" s="23">
        <v>5</v>
      </c>
      <c r="H17938" s="25">
        <v>14.95086289</v>
      </c>
    </row>
    <row r="17939" spans="1:8">
      <c r="A17939" s="23">
        <v>17936</v>
      </c>
      <c r="B17939" s="23">
        <v>3000</v>
      </c>
      <c r="C17939" s="23">
        <v>0.7</v>
      </c>
      <c r="D17939" s="23">
        <v>50</v>
      </c>
      <c r="E17939" s="23">
        <v>5</v>
      </c>
      <c r="F17939" s="23">
        <v>30</v>
      </c>
      <c r="G17939" s="23">
        <v>10</v>
      </c>
      <c r="H17939" s="25">
        <v>14.50038719</v>
      </c>
    </row>
    <row r="17940" spans="1:8">
      <c r="A17940" s="23">
        <v>17937</v>
      </c>
      <c r="B17940" s="23">
        <v>3000</v>
      </c>
      <c r="C17940" s="23">
        <v>0.7</v>
      </c>
      <c r="D17940" s="23">
        <v>50</v>
      </c>
      <c r="E17940" s="23">
        <v>5</v>
      </c>
      <c r="F17940" s="23">
        <v>30</v>
      </c>
      <c r="G17940" s="23">
        <v>40</v>
      </c>
      <c r="H17940" s="25">
        <v>13.55639839</v>
      </c>
    </row>
    <row r="17941" spans="1:8">
      <c r="A17941" s="23">
        <v>17938</v>
      </c>
      <c r="B17941" s="23">
        <v>3000</v>
      </c>
      <c r="C17941" s="23">
        <v>0.7</v>
      </c>
      <c r="D17941" s="23">
        <v>50</v>
      </c>
      <c r="E17941" s="23">
        <v>5</v>
      </c>
      <c r="F17941" s="23">
        <v>30</v>
      </c>
      <c r="G17941" s="23">
        <v>70</v>
      </c>
      <c r="H17941" s="25">
        <v>12.95155048</v>
      </c>
    </row>
    <row r="17942" spans="1:8">
      <c r="A17942" s="23">
        <v>17939</v>
      </c>
      <c r="B17942" s="23">
        <v>3000</v>
      </c>
      <c r="C17942" s="23">
        <v>0.7</v>
      </c>
      <c r="D17942" s="23">
        <v>50</v>
      </c>
      <c r="E17942" s="23">
        <v>5</v>
      </c>
      <c r="F17942" s="23">
        <v>30</v>
      </c>
      <c r="G17942" s="23">
        <v>100</v>
      </c>
      <c r="H17942" s="25">
        <v>12.422293659999999</v>
      </c>
    </row>
    <row r="17943" spans="1:8">
      <c r="A17943" s="23">
        <v>17940</v>
      </c>
      <c r="B17943" s="23">
        <v>3000</v>
      </c>
      <c r="C17943" s="23">
        <v>0.7</v>
      </c>
      <c r="D17943" s="23">
        <v>50</v>
      </c>
      <c r="E17943" s="23">
        <v>5</v>
      </c>
      <c r="F17943" s="23">
        <v>60</v>
      </c>
      <c r="G17943" s="23">
        <v>0</v>
      </c>
      <c r="H17943" s="25">
        <v>14.15717411</v>
      </c>
    </row>
    <row r="17944" spans="1:8">
      <c r="A17944" s="23">
        <v>17941</v>
      </c>
      <c r="B17944" s="23">
        <v>3000</v>
      </c>
      <c r="C17944" s="23">
        <v>0.7</v>
      </c>
      <c r="D17944" s="23">
        <v>50</v>
      </c>
      <c r="E17944" s="23">
        <v>5</v>
      </c>
      <c r="F17944" s="23">
        <v>60</v>
      </c>
      <c r="G17944" s="23">
        <v>5</v>
      </c>
      <c r="H17944" s="25">
        <v>12.750526430000001</v>
      </c>
    </row>
    <row r="17945" spans="1:8">
      <c r="A17945" s="23">
        <v>17942</v>
      </c>
      <c r="B17945" s="23">
        <v>3000</v>
      </c>
      <c r="C17945" s="23">
        <v>0.7</v>
      </c>
      <c r="D17945" s="23">
        <v>50</v>
      </c>
      <c r="E17945" s="23">
        <v>5</v>
      </c>
      <c r="F17945" s="23">
        <v>60</v>
      </c>
      <c r="G17945" s="23">
        <v>10</v>
      </c>
      <c r="H17945" s="25">
        <v>12.27587128</v>
      </c>
    </row>
    <row r="17946" spans="1:8">
      <c r="A17946" s="23">
        <v>17943</v>
      </c>
      <c r="B17946" s="23">
        <v>3000</v>
      </c>
      <c r="C17946" s="23">
        <v>0.7</v>
      </c>
      <c r="D17946" s="23">
        <v>50</v>
      </c>
      <c r="E17946" s="23">
        <v>5</v>
      </c>
      <c r="F17946" s="23">
        <v>60</v>
      </c>
      <c r="G17946" s="23">
        <v>40</v>
      </c>
      <c r="H17946" s="25">
        <v>11.35287857</v>
      </c>
    </row>
    <row r="17947" spans="1:8">
      <c r="A17947" s="23">
        <v>17944</v>
      </c>
      <c r="B17947" s="23">
        <v>3000</v>
      </c>
      <c r="C17947" s="23">
        <v>0.7</v>
      </c>
      <c r="D17947" s="23">
        <v>50</v>
      </c>
      <c r="E17947" s="23">
        <v>5</v>
      </c>
      <c r="F17947" s="23">
        <v>60</v>
      </c>
      <c r="G17947" s="23">
        <v>70</v>
      </c>
      <c r="H17947" s="25">
        <v>10.78633499</v>
      </c>
    </row>
    <row r="17948" spans="1:8">
      <c r="A17948" s="23">
        <v>17945</v>
      </c>
      <c r="B17948" s="23">
        <v>3000</v>
      </c>
      <c r="C17948" s="23">
        <v>0.7</v>
      </c>
      <c r="D17948" s="23">
        <v>50</v>
      </c>
      <c r="E17948" s="23">
        <v>5</v>
      </c>
      <c r="F17948" s="23">
        <v>60</v>
      </c>
      <c r="G17948" s="23">
        <v>100</v>
      </c>
      <c r="H17948" s="25">
        <v>10.30044174</v>
      </c>
    </row>
    <row r="17949" spans="1:8">
      <c r="A17949" s="23">
        <v>17946</v>
      </c>
      <c r="B17949" s="23">
        <v>3000</v>
      </c>
      <c r="C17949" s="23">
        <v>0.7</v>
      </c>
      <c r="D17949" s="23">
        <v>50</v>
      </c>
      <c r="E17949" s="23">
        <v>10</v>
      </c>
      <c r="F17949" s="23">
        <v>0</v>
      </c>
      <c r="G17949" s="23">
        <v>0</v>
      </c>
      <c r="H17949" s="25">
        <v>22.88230896</v>
      </c>
    </row>
    <row r="17950" spans="1:8">
      <c r="A17950" s="23">
        <v>17947</v>
      </c>
      <c r="B17950" s="23">
        <v>3000</v>
      </c>
      <c r="C17950" s="23">
        <v>0.7</v>
      </c>
      <c r="D17950" s="23">
        <v>50</v>
      </c>
      <c r="E17950" s="23">
        <v>10</v>
      </c>
      <c r="F17950" s="23">
        <v>0</v>
      </c>
      <c r="G17950" s="23">
        <v>5</v>
      </c>
      <c r="H17950" s="25">
        <v>21.239326479999999</v>
      </c>
    </row>
    <row r="17951" spans="1:8">
      <c r="A17951" s="23">
        <v>17948</v>
      </c>
      <c r="B17951" s="23">
        <v>3000</v>
      </c>
      <c r="C17951" s="23">
        <v>0.7</v>
      </c>
      <c r="D17951" s="23">
        <v>50</v>
      </c>
      <c r="E17951" s="23">
        <v>10</v>
      </c>
      <c r="F17951" s="23">
        <v>0</v>
      </c>
      <c r="G17951" s="23">
        <v>10</v>
      </c>
      <c r="H17951" s="25">
        <v>20.40164948</v>
      </c>
    </row>
    <row r="17952" spans="1:8">
      <c r="A17952" s="23">
        <v>17949</v>
      </c>
      <c r="B17952" s="23">
        <v>3000</v>
      </c>
      <c r="C17952" s="23">
        <v>0.7</v>
      </c>
      <c r="D17952" s="23">
        <v>50</v>
      </c>
      <c r="E17952" s="23">
        <v>10</v>
      </c>
      <c r="F17952" s="23">
        <v>0</v>
      </c>
      <c r="G17952" s="23">
        <v>40</v>
      </c>
      <c r="H17952" s="25">
        <v>18.572708129999999</v>
      </c>
    </row>
    <row r="17953" spans="1:8">
      <c r="A17953" s="23">
        <v>17950</v>
      </c>
      <c r="B17953" s="23">
        <v>3000</v>
      </c>
      <c r="C17953" s="23">
        <v>0.7</v>
      </c>
      <c r="D17953" s="23">
        <v>50</v>
      </c>
      <c r="E17953" s="23">
        <v>10</v>
      </c>
      <c r="F17953" s="23">
        <v>0</v>
      </c>
      <c r="G17953" s="23">
        <v>70</v>
      </c>
      <c r="H17953" s="25">
        <v>17.436676030000001</v>
      </c>
    </row>
    <row r="17954" spans="1:8">
      <c r="A17954" s="23">
        <v>17951</v>
      </c>
      <c r="B17954" s="23">
        <v>3000</v>
      </c>
      <c r="C17954" s="23">
        <v>0.7</v>
      </c>
      <c r="D17954" s="23">
        <v>50</v>
      </c>
      <c r="E17954" s="23">
        <v>10</v>
      </c>
      <c r="F17954" s="23">
        <v>0</v>
      </c>
      <c r="G17954" s="23">
        <v>100</v>
      </c>
      <c r="H17954" s="25">
        <v>16.482318880000001</v>
      </c>
    </row>
    <row r="17955" spans="1:8">
      <c r="A17955" s="23">
        <v>17952</v>
      </c>
      <c r="B17955" s="23">
        <v>3000</v>
      </c>
      <c r="C17955" s="23">
        <v>0.7</v>
      </c>
      <c r="D17955" s="23">
        <v>50</v>
      </c>
      <c r="E17955" s="23">
        <v>10</v>
      </c>
      <c r="F17955" s="23">
        <v>30</v>
      </c>
      <c r="G17955" s="23">
        <v>0</v>
      </c>
      <c r="H17955" s="25">
        <v>21.898067470000001</v>
      </c>
    </row>
    <row r="17956" spans="1:8">
      <c r="A17956" s="23">
        <v>17953</v>
      </c>
      <c r="B17956" s="23">
        <v>3000</v>
      </c>
      <c r="C17956" s="23">
        <v>0.7</v>
      </c>
      <c r="D17956" s="23">
        <v>50</v>
      </c>
      <c r="E17956" s="23">
        <v>10</v>
      </c>
      <c r="F17956" s="23">
        <v>30</v>
      </c>
      <c r="G17956" s="23">
        <v>5</v>
      </c>
      <c r="H17956" s="25">
        <v>20.206802369999998</v>
      </c>
    </row>
    <row r="17957" spans="1:8">
      <c r="A17957" s="23">
        <v>17954</v>
      </c>
      <c r="B17957" s="23">
        <v>3000</v>
      </c>
      <c r="C17957" s="23">
        <v>0.7</v>
      </c>
      <c r="D17957" s="23">
        <v>50</v>
      </c>
      <c r="E17957" s="23">
        <v>10</v>
      </c>
      <c r="F17957" s="23">
        <v>30</v>
      </c>
      <c r="G17957" s="23">
        <v>10</v>
      </c>
      <c r="H17957" s="25">
        <v>19.384159090000001</v>
      </c>
    </row>
    <row r="17958" spans="1:8">
      <c r="A17958" s="23">
        <v>17955</v>
      </c>
      <c r="B17958" s="23">
        <v>3000</v>
      </c>
      <c r="C17958" s="23">
        <v>0.7</v>
      </c>
      <c r="D17958" s="23">
        <v>50</v>
      </c>
      <c r="E17958" s="23">
        <v>10</v>
      </c>
      <c r="F17958" s="23">
        <v>30</v>
      </c>
      <c r="G17958" s="23">
        <v>40</v>
      </c>
      <c r="H17958" s="25">
        <v>17.58356667</v>
      </c>
    </row>
    <row r="17959" spans="1:8">
      <c r="A17959" s="23">
        <v>17956</v>
      </c>
      <c r="B17959" s="23">
        <v>3000</v>
      </c>
      <c r="C17959" s="23">
        <v>0.7</v>
      </c>
      <c r="D17959" s="23">
        <v>50</v>
      </c>
      <c r="E17959" s="23">
        <v>10</v>
      </c>
      <c r="F17959" s="23">
        <v>30</v>
      </c>
      <c r="G17959" s="23">
        <v>70</v>
      </c>
      <c r="H17959" s="25">
        <v>16.484869</v>
      </c>
    </row>
    <row r="17960" spans="1:8">
      <c r="A17960" s="23">
        <v>17957</v>
      </c>
      <c r="B17960" s="23">
        <v>3000</v>
      </c>
      <c r="C17960" s="23">
        <v>0.7</v>
      </c>
      <c r="D17960" s="23">
        <v>50</v>
      </c>
      <c r="E17960" s="23">
        <v>10</v>
      </c>
      <c r="F17960" s="23">
        <v>30</v>
      </c>
      <c r="G17960" s="23">
        <v>100</v>
      </c>
      <c r="H17960" s="25">
        <v>15.54729843</v>
      </c>
    </row>
    <row r="17961" spans="1:8">
      <c r="A17961" s="23">
        <v>17958</v>
      </c>
      <c r="B17961" s="23">
        <v>3000</v>
      </c>
      <c r="C17961" s="23">
        <v>0.7</v>
      </c>
      <c r="D17961" s="23">
        <v>50</v>
      </c>
      <c r="E17961" s="23">
        <v>10</v>
      </c>
      <c r="F17961" s="23">
        <v>60</v>
      </c>
      <c r="G17961" s="23">
        <v>0</v>
      </c>
      <c r="H17961" s="25">
        <v>18.22784042</v>
      </c>
    </row>
    <row r="17962" spans="1:8">
      <c r="A17962" s="23">
        <v>17959</v>
      </c>
      <c r="B17962" s="23">
        <v>3000</v>
      </c>
      <c r="C17962" s="23">
        <v>0.7</v>
      </c>
      <c r="D17962" s="23">
        <v>50</v>
      </c>
      <c r="E17962" s="23">
        <v>10</v>
      </c>
      <c r="F17962" s="23">
        <v>60</v>
      </c>
      <c r="G17962" s="23">
        <v>5</v>
      </c>
      <c r="H17962" s="25">
        <v>16.220764160000002</v>
      </c>
    </row>
    <row r="17963" spans="1:8">
      <c r="A17963" s="23">
        <v>17960</v>
      </c>
      <c r="B17963" s="23">
        <v>3000</v>
      </c>
      <c r="C17963" s="23">
        <v>0.7</v>
      </c>
      <c r="D17963" s="23">
        <v>50</v>
      </c>
      <c r="E17963" s="23">
        <v>10</v>
      </c>
      <c r="F17963" s="23">
        <v>60</v>
      </c>
      <c r="G17963" s="23">
        <v>10</v>
      </c>
      <c r="H17963" s="25">
        <v>15.466757769999999</v>
      </c>
    </row>
    <row r="17964" spans="1:8">
      <c r="A17964" s="23">
        <v>17961</v>
      </c>
      <c r="B17964" s="23">
        <v>3000</v>
      </c>
      <c r="C17964" s="23">
        <v>0.7</v>
      </c>
      <c r="D17964" s="23">
        <v>50</v>
      </c>
      <c r="E17964" s="23">
        <v>10</v>
      </c>
      <c r="F17964" s="23">
        <v>60</v>
      </c>
      <c r="G17964" s="23">
        <v>40</v>
      </c>
      <c r="H17964" s="25">
        <v>13.94232178</v>
      </c>
    </row>
    <row r="17965" spans="1:8">
      <c r="A17965" s="23">
        <v>17962</v>
      </c>
      <c r="B17965" s="23">
        <v>3000</v>
      </c>
      <c r="C17965" s="23">
        <v>0.7</v>
      </c>
      <c r="D17965" s="23">
        <v>50</v>
      </c>
      <c r="E17965" s="23">
        <v>10</v>
      </c>
      <c r="F17965" s="23">
        <v>60</v>
      </c>
      <c r="G17965" s="23">
        <v>70</v>
      </c>
      <c r="H17965" s="25">
        <v>13.01631641</v>
      </c>
    </row>
    <row r="17966" spans="1:8">
      <c r="A17966" s="23">
        <v>17963</v>
      </c>
      <c r="B17966" s="23">
        <v>3000</v>
      </c>
      <c r="C17966" s="23">
        <v>0.7</v>
      </c>
      <c r="D17966" s="23">
        <v>50</v>
      </c>
      <c r="E17966" s="23">
        <v>10</v>
      </c>
      <c r="F17966" s="23">
        <v>60</v>
      </c>
      <c r="G17966" s="23">
        <v>100</v>
      </c>
      <c r="H17966" s="25">
        <v>12.279350279999999</v>
      </c>
    </row>
    <row r="17967" spans="1:8">
      <c r="A17967" s="23">
        <v>17964</v>
      </c>
      <c r="B17967" s="23">
        <v>3000</v>
      </c>
      <c r="C17967" s="23">
        <v>0.7</v>
      </c>
      <c r="D17967" s="23">
        <v>50</v>
      </c>
      <c r="E17967" s="23">
        <v>20</v>
      </c>
      <c r="F17967" s="23">
        <v>0</v>
      </c>
      <c r="G17967" s="23">
        <v>0</v>
      </c>
      <c r="H17967" s="25">
        <v>27.233533860000001</v>
      </c>
    </row>
    <row r="17968" spans="1:8">
      <c r="A17968" s="23">
        <v>17965</v>
      </c>
      <c r="B17968" s="23">
        <v>3000</v>
      </c>
      <c r="C17968" s="23">
        <v>0.7</v>
      </c>
      <c r="D17968" s="23">
        <v>50</v>
      </c>
      <c r="E17968" s="23">
        <v>20</v>
      </c>
      <c r="F17968" s="23">
        <v>0</v>
      </c>
      <c r="G17968" s="23">
        <v>5</v>
      </c>
      <c r="H17968" s="25">
        <v>25.006528849999999</v>
      </c>
    </row>
    <row r="17969" spans="1:8">
      <c r="A17969" s="23">
        <v>17966</v>
      </c>
      <c r="B17969" s="23">
        <v>3000</v>
      </c>
      <c r="C17969" s="23">
        <v>0.7</v>
      </c>
      <c r="D17969" s="23">
        <v>50</v>
      </c>
      <c r="E17969" s="23">
        <v>20</v>
      </c>
      <c r="F17969" s="23">
        <v>0</v>
      </c>
      <c r="G17969" s="23">
        <v>10</v>
      </c>
      <c r="H17969" s="25">
        <v>23.88011551</v>
      </c>
    </row>
    <row r="17970" spans="1:8">
      <c r="A17970" s="23">
        <v>17967</v>
      </c>
      <c r="B17970" s="23">
        <v>3000</v>
      </c>
      <c r="C17970" s="23">
        <v>0.7</v>
      </c>
      <c r="D17970" s="23">
        <v>50</v>
      </c>
      <c r="E17970" s="23">
        <v>20</v>
      </c>
      <c r="F17970" s="23">
        <v>0</v>
      </c>
      <c r="G17970" s="23">
        <v>40</v>
      </c>
      <c r="H17970" s="25">
        <v>21.304168700000002</v>
      </c>
    </row>
    <row r="17971" spans="1:8">
      <c r="A17971" s="23">
        <v>17968</v>
      </c>
      <c r="B17971" s="23">
        <v>3000</v>
      </c>
      <c r="C17971" s="23">
        <v>0.7</v>
      </c>
      <c r="D17971" s="23">
        <v>50</v>
      </c>
      <c r="E17971" s="23">
        <v>20</v>
      </c>
      <c r="F17971" s="23">
        <v>0</v>
      </c>
      <c r="G17971" s="23">
        <v>70</v>
      </c>
      <c r="H17971" s="25">
        <v>19.789129259999999</v>
      </c>
    </row>
    <row r="17972" spans="1:8">
      <c r="A17972" s="23">
        <v>17969</v>
      </c>
      <c r="B17972" s="23">
        <v>3000</v>
      </c>
      <c r="C17972" s="23">
        <v>0.7</v>
      </c>
      <c r="D17972" s="23">
        <v>50</v>
      </c>
      <c r="E17972" s="23">
        <v>20</v>
      </c>
      <c r="F17972" s="23">
        <v>0</v>
      </c>
      <c r="G17972" s="23">
        <v>100</v>
      </c>
      <c r="H17972" s="25">
        <v>18.513795850000001</v>
      </c>
    </row>
    <row r="17973" spans="1:8">
      <c r="A17973" s="23">
        <v>17970</v>
      </c>
      <c r="B17973" s="23">
        <v>3000</v>
      </c>
      <c r="C17973" s="23">
        <v>0.7</v>
      </c>
      <c r="D17973" s="23">
        <v>50</v>
      </c>
      <c r="E17973" s="23">
        <v>20</v>
      </c>
      <c r="F17973" s="23">
        <v>30</v>
      </c>
      <c r="G17973" s="23">
        <v>0</v>
      </c>
      <c r="H17973" s="25">
        <v>25.761482239999999</v>
      </c>
    </row>
    <row r="17974" spans="1:8">
      <c r="A17974" s="23">
        <v>17971</v>
      </c>
      <c r="B17974" s="23">
        <v>3000</v>
      </c>
      <c r="C17974" s="23">
        <v>0.7</v>
      </c>
      <c r="D17974" s="23">
        <v>50</v>
      </c>
      <c r="E17974" s="23">
        <v>20</v>
      </c>
      <c r="F17974" s="23">
        <v>30</v>
      </c>
      <c r="G17974" s="23">
        <v>5</v>
      </c>
      <c r="H17974" s="25">
        <v>23.55512238</v>
      </c>
    </row>
    <row r="17975" spans="1:8">
      <c r="A17975" s="23">
        <v>17972</v>
      </c>
      <c r="B17975" s="23">
        <v>3000</v>
      </c>
      <c r="C17975" s="23">
        <v>0.7</v>
      </c>
      <c r="D17975" s="23">
        <v>50</v>
      </c>
      <c r="E17975" s="23">
        <v>20</v>
      </c>
      <c r="F17975" s="23">
        <v>30</v>
      </c>
      <c r="G17975" s="23">
        <v>10</v>
      </c>
      <c r="H17975" s="25">
        <v>22.432903289999999</v>
      </c>
    </row>
    <row r="17976" spans="1:8">
      <c r="A17976" s="23">
        <v>17973</v>
      </c>
      <c r="B17976" s="23">
        <v>3000</v>
      </c>
      <c r="C17976" s="23">
        <v>0.7</v>
      </c>
      <c r="D17976" s="23">
        <v>50</v>
      </c>
      <c r="E17976" s="23">
        <v>20</v>
      </c>
      <c r="F17976" s="23">
        <v>30</v>
      </c>
      <c r="G17976" s="23">
        <v>40</v>
      </c>
      <c r="H17976" s="25">
        <v>20.00506592</v>
      </c>
    </row>
    <row r="17977" spans="1:8">
      <c r="A17977" s="23">
        <v>17974</v>
      </c>
      <c r="B17977" s="23">
        <v>3000</v>
      </c>
      <c r="C17977" s="23">
        <v>0.7</v>
      </c>
      <c r="D17977" s="23">
        <v>50</v>
      </c>
      <c r="E17977" s="23">
        <v>20</v>
      </c>
      <c r="F17977" s="23">
        <v>30</v>
      </c>
      <c r="G17977" s="23">
        <v>70</v>
      </c>
      <c r="H17977" s="25">
        <v>18.545482639999999</v>
      </c>
    </row>
    <row r="17978" spans="1:8">
      <c r="A17978" s="23">
        <v>17975</v>
      </c>
      <c r="B17978" s="23">
        <v>3000</v>
      </c>
      <c r="C17978" s="23">
        <v>0.7</v>
      </c>
      <c r="D17978" s="23">
        <v>50</v>
      </c>
      <c r="E17978" s="23">
        <v>20</v>
      </c>
      <c r="F17978" s="23">
        <v>30</v>
      </c>
      <c r="G17978" s="23">
        <v>100</v>
      </c>
      <c r="H17978" s="25">
        <v>17.3204937</v>
      </c>
    </row>
    <row r="17979" spans="1:8">
      <c r="A17979" s="23">
        <v>17976</v>
      </c>
      <c r="B17979" s="23">
        <v>3000</v>
      </c>
      <c r="C17979" s="23">
        <v>0.7</v>
      </c>
      <c r="D17979" s="23">
        <v>50</v>
      </c>
      <c r="E17979" s="23">
        <v>20</v>
      </c>
      <c r="F17979" s="23">
        <v>60</v>
      </c>
      <c r="G17979" s="23">
        <v>0</v>
      </c>
      <c r="H17979" s="25">
        <v>20.659414290000001</v>
      </c>
    </row>
    <row r="17980" spans="1:8">
      <c r="A17980" s="23">
        <v>17977</v>
      </c>
      <c r="B17980" s="23">
        <v>3000</v>
      </c>
      <c r="C17980" s="23">
        <v>0.7</v>
      </c>
      <c r="D17980" s="23">
        <v>50</v>
      </c>
      <c r="E17980" s="23">
        <v>20</v>
      </c>
      <c r="F17980" s="23">
        <v>60</v>
      </c>
      <c r="G17980" s="23">
        <v>5</v>
      </c>
      <c r="H17980" s="25">
        <v>18.243865970000002</v>
      </c>
    </row>
    <row r="17981" spans="1:8">
      <c r="A17981" s="23">
        <v>17978</v>
      </c>
      <c r="B17981" s="23">
        <v>3000</v>
      </c>
      <c r="C17981" s="23">
        <v>0.7</v>
      </c>
      <c r="D17981" s="23">
        <v>50</v>
      </c>
      <c r="E17981" s="23">
        <v>20</v>
      </c>
      <c r="F17981" s="23">
        <v>60</v>
      </c>
      <c r="G17981" s="23">
        <v>10</v>
      </c>
      <c r="H17981" s="25">
        <v>17.30816269</v>
      </c>
    </row>
    <row r="17982" spans="1:8">
      <c r="A17982" s="23">
        <v>17979</v>
      </c>
      <c r="B17982" s="23">
        <v>3000</v>
      </c>
      <c r="C17982" s="23">
        <v>0.7</v>
      </c>
      <c r="D17982" s="23">
        <v>50</v>
      </c>
      <c r="E17982" s="23">
        <v>20</v>
      </c>
      <c r="F17982" s="23">
        <v>60</v>
      </c>
      <c r="G17982" s="23">
        <v>40</v>
      </c>
      <c r="H17982" s="25">
        <v>15.39149475</v>
      </c>
    </row>
    <row r="17983" spans="1:8">
      <c r="A17983" s="23">
        <v>17980</v>
      </c>
      <c r="B17983" s="23">
        <v>3000</v>
      </c>
      <c r="C17983" s="23">
        <v>0.7</v>
      </c>
      <c r="D17983" s="23">
        <v>50</v>
      </c>
      <c r="E17983" s="23">
        <v>20</v>
      </c>
      <c r="F17983" s="23">
        <v>60</v>
      </c>
      <c r="G17983" s="23">
        <v>70</v>
      </c>
      <c r="H17983" s="25">
        <v>14.278222080000001</v>
      </c>
    </row>
    <row r="17984" spans="1:8">
      <c r="A17984" s="23">
        <v>17981</v>
      </c>
      <c r="B17984" s="23">
        <v>3000</v>
      </c>
      <c r="C17984" s="23">
        <v>0.7</v>
      </c>
      <c r="D17984" s="23">
        <v>50</v>
      </c>
      <c r="E17984" s="23">
        <v>20</v>
      </c>
      <c r="F17984" s="23">
        <v>60</v>
      </c>
      <c r="G17984" s="23">
        <v>100</v>
      </c>
      <c r="H17984" s="25">
        <v>13.32117176</v>
      </c>
    </row>
    <row r="17985" spans="1:8">
      <c r="A17985" s="23">
        <v>17982</v>
      </c>
      <c r="B17985" s="23">
        <v>3000</v>
      </c>
      <c r="C17985" s="23">
        <v>0.7</v>
      </c>
      <c r="D17985" s="23">
        <v>50</v>
      </c>
      <c r="E17985" s="23">
        <v>50</v>
      </c>
      <c r="F17985" s="23">
        <v>0</v>
      </c>
      <c r="G17985" s="23">
        <v>0</v>
      </c>
      <c r="H17985" s="25">
        <v>30.08984375</v>
      </c>
    </row>
    <row r="17986" spans="1:8">
      <c r="A17986" s="23">
        <v>17983</v>
      </c>
      <c r="B17986" s="23">
        <v>3000</v>
      </c>
      <c r="C17986" s="23">
        <v>0.7</v>
      </c>
      <c r="D17986" s="23">
        <v>50</v>
      </c>
      <c r="E17986" s="23">
        <v>50</v>
      </c>
      <c r="F17986" s="23">
        <v>0</v>
      </c>
      <c r="G17986" s="23">
        <v>5</v>
      </c>
      <c r="H17986" s="25">
        <v>27.442531590000002</v>
      </c>
    </row>
    <row r="17987" spans="1:8">
      <c r="A17987" s="23">
        <v>17984</v>
      </c>
      <c r="B17987" s="23">
        <v>3000</v>
      </c>
      <c r="C17987" s="23">
        <v>0.7</v>
      </c>
      <c r="D17987" s="23">
        <v>50</v>
      </c>
      <c r="E17987" s="23">
        <v>50</v>
      </c>
      <c r="F17987" s="23">
        <v>0</v>
      </c>
      <c r="G17987" s="23">
        <v>10</v>
      </c>
      <c r="H17987" s="25">
        <v>26.09267616</v>
      </c>
    </row>
    <row r="17988" spans="1:8">
      <c r="A17988" s="23">
        <v>17985</v>
      </c>
      <c r="B17988" s="23">
        <v>3000</v>
      </c>
      <c r="C17988" s="23">
        <v>0.7</v>
      </c>
      <c r="D17988" s="23">
        <v>50</v>
      </c>
      <c r="E17988" s="23">
        <v>50</v>
      </c>
      <c r="F17988" s="23">
        <v>0</v>
      </c>
      <c r="G17988" s="23">
        <v>40</v>
      </c>
      <c r="H17988" s="25">
        <v>23.063493730000001</v>
      </c>
    </row>
    <row r="17989" spans="1:8">
      <c r="A17989" s="23">
        <v>17986</v>
      </c>
      <c r="B17989" s="23">
        <v>3000</v>
      </c>
      <c r="C17989" s="23">
        <v>0.7</v>
      </c>
      <c r="D17989" s="23">
        <v>50</v>
      </c>
      <c r="E17989" s="23">
        <v>50</v>
      </c>
      <c r="F17989" s="23">
        <v>0</v>
      </c>
      <c r="G17989" s="23">
        <v>70</v>
      </c>
      <c r="H17989" s="25">
        <v>21.217782969999998</v>
      </c>
    </row>
    <row r="17990" spans="1:8">
      <c r="A17990" s="23">
        <v>17987</v>
      </c>
      <c r="B17990" s="23">
        <v>3000</v>
      </c>
      <c r="C17990" s="23">
        <v>0.7</v>
      </c>
      <c r="D17990" s="23">
        <v>50</v>
      </c>
      <c r="E17990" s="23">
        <v>50</v>
      </c>
      <c r="F17990" s="23">
        <v>0</v>
      </c>
      <c r="G17990" s="23">
        <v>100</v>
      </c>
      <c r="H17990" s="25">
        <v>19.72750855</v>
      </c>
    </row>
    <row r="17991" spans="1:8">
      <c r="A17991" s="23">
        <v>17988</v>
      </c>
      <c r="B17991" s="23">
        <v>3000</v>
      </c>
      <c r="C17991" s="23">
        <v>0.7</v>
      </c>
      <c r="D17991" s="23">
        <v>50</v>
      </c>
      <c r="E17991" s="23">
        <v>50</v>
      </c>
      <c r="F17991" s="23">
        <v>30</v>
      </c>
      <c r="G17991" s="23">
        <v>0</v>
      </c>
      <c r="H17991" s="25">
        <v>28.259243009999999</v>
      </c>
    </row>
    <row r="17992" spans="1:8">
      <c r="A17992" s="23">
        <v>17989</v>
      </c>
      <c r="B17992" s="23">
        <v>3000</v>
      </c>
      <c r="C17992" s="23">
        <v>0.7</v>
      </c>
      <c r="D17992" s="23">
        <v>50</v>
      </c>
      <c r="E17992" s="23">
        <v>50</v>
      </c>
      <c r="F17992" s="23">
        <v>30</v>
      </c>
      <c r="G17992" s="23">
        <v>5</v>
      </c>
      <c r="H17992" s="25">
        <v>25.681476589999999</v>
      </c>
    </row>
    <row r="17993" spans="1:8">
      <c r="A17993" s="23">
        <v>17990</v>
      </c>
      <c r="B17993" s="23">
        <v>3000</v>
      </c>
      <c r="C17993" s="23">
        <v>0.7</v>
      </c>
      <c r="D17993" s="23">
        <v>50</v>
      </c>
      <c r="E17993" s="23">
        <v>50</v>
      </c>
      <c r="F17993" s="23">
        <v>30</v>
      </c>
      <c r="G17993" s="23">
        <v>10</v>
      </c>
      <c r="H17993" s="25">
        <v>24.416868210000001</v>
      </c>
    </row>
    <row r="17994" spans="1:8">
      <c r="A17994" s="23">
        <v>17991</v>
      </c>
      <c r="B17994" s="23">
        <v>3000</v>
      </c>
      <c r="C17994" s="23">
        <v>0.7</v>
      </c>
      <c r="D17994" s="23">
        <v>50</v>
      </c>
      <c r="E17994" s="23">
        <v>50</v>
      </c>
      <c r="F17994" s="23">
        <v>30</v>
      </c>
      <c r="G17994" s="23">
        <v>40</v>
      </c>
      <c r="H17994" s="25">
        <v>21.49368286</v>
      </c>
    </row>
    <row r="17995" spans="1:8">
      <c r="A17995" s="23">
        <v>17992</v>
      </c>
      <c r="B17995" s="23">
        <v>3000</v>
      </c>
      <c r="C17995" s="23">
        <v>0.7</v>
      </c>
      <c r="D17995" s="23">
        <v>50</v>
      </c>
      <c r="E17995" s="23">
        <v>50</v>
      </c>
      <c r="F17995" s="23">
        <v>30</v>
      </c>
      <c r="G17995" s="23">
        <v>70</v>
      </c>
      <c r="H17995" s="25">
        <v>19.77768326</v>
      </c>
    </row>
    <row r="17996" spans="1:8">
      <c r="A17996" s="23">
        <v>17993</v>
      </c>
      <c r="B17996" s="23">
        <v>3000</v>
      </c>
      <c r="C17996" s="23">
        <v>0.7</v>
      </c>
      <c r="D17996" s="23">
        <v>50</v>
      </c>
      <c r="E17996" s="23">
        <v>50</v>
      </c>
      <c r="F17996" s="23">
        <v>30</v>
      </c>
      <c r="G17996" s="23">
        <v>100</v>
      </c>
      <c r="H17996" s="25">
        <v>18.401556020000001</v>
      </c>
    </row>
    <row r="17997" spans="1:8">
      <c r="A17997" s="23">
        <v>17994</v>
      </c>
      <c r="B17997" s="23">
        <v>3000</v>
      </c>
      <c r="C17997" s="23">
        <v>0.7</v>
      </c>
      <c r="D17997" s="23">
        <v>50</v>
      </c>
      <c r="E17997" s="23">
        <v>50</v>
      </c>
      <c r="F17997" s="23">
        <v>60</v>
      </c>
      <c r="G17997" s="23">
        <v>0</v>
      </c>
      <c r="H17997" s="25">
        <v>22.180261609999999</v>
      </c>
    </row>
    <row r="17998" spans="1:8">
      <c r="A17998" s="23">
        <v>17995</v>
      </c>
      <c r="B17998" s="23">
        <v>3000</v>
      </c>
      <c r="C17998" s="23">
        <v>0.7</v>
      </c>
      <c r="D17998" s="23">
        <v>50</v>
      </c>
      <c r="E17998" s="23">
        <v>50</v>
      </c>
      <c r="F17998" s="23">
        <v>60</v>
      </c>
      <c r="G17998" s="23">
        <v>5</v>
      </c>
      <c r="H17998" s="25">
        <v>19.458011630000001</v>
      </c>
    </row>
    <row r="17999" spans="1:8">
      <c r="A17999" s="23">
        <v>17996</v>
      </c>
      <c r="B17999" s="23">
        <v>3000</v>
      </c>
      <c r="C17999" s="23">
        <v>0.7</v>
      </c>
      <c r="D17999" s="23">
        <v>50</v>
      </c>
      <c r="E17999" s="23">
        <v>50</v>
      </c>
      <c r="F17999" s="23">
        <v>60</v>
      </c>
      <c r="G17999" s="23">
        <v>10</v>
      </c>
      <c r="H17999" s="25">
        <v>18.43938065</v>
      </c>
    </row>
    <row r="18000" spans="1:8">
      <c r="A18000" s="23">
        <v>17997</v>
      </c>
      <c r="B18000" s="23">
        <v>3000</v>
      </c>
      <c r="C18000" s="23">
        <v>0.7</v>
      </c>
      <c r="D18000" s="23">
        <v>50</v>
      </c>
      <c r="E18000" s="23">
        <v>50</v>
      </c>
      <c r="F18000" s="23">
        <v>60</v>
      </c>
      <c r="G18000" s="23">
        <v>40</v>
      </c>
      <c r="H18000" s="25">
        <v>16.314161299999999</v>
      </c>
    </row>
    <row r="18001" spans="1:8">
      <c r="A18001" s="23">
        <v>17998</v>
      </c>
      <c r="B18001" s="23">
        <v>3000</v>
      </c>
      <c r="C18001" s="23">
        <v>0.7</v>
      </c>
      <c r="D18001" s="23">
        <v>50</v>
      </c>
      <c r="E18001" s="23">
        <v>50</v>
      </c>
      <c r="F18001" s="23">
        <v>60</v>
      </c>
      <c r="G18001" s="23">
        <v>70</v>
      </c>
      <c r="H18001" s="25">
        <v>14.97598648</v>
      </c>
    </row>
    <row r="18002" spans="1:8">
      <c r="A18002" s="23">
        <v>17999</v>
      </c>
      <c r="B18002" s="23">
        <v>3000</v>
      </c>
      <c r="C18002" s="23">
        <v>0.7</v>
      </c>
      <c r="D18002" s="23">
        <v>50</v>
      </c>
      <c r="E18002" s="23">
        <v>50</v>
      </c>
      <c r="F18002" s="23">
        <v>60</v>
      </c>
      <c r="G18002" s="23">
        <v>100</v>
      </c>
      <c r="H18002" s="25">
        <v>13.879285810000001</v>
      </c>
    </row>
    <row r="18003" spans="1:8">
      <c r="A18003" s="23">
        <v>18000</v>
      </c>
      <c r="B18003" s="23">
        <v>3000</v>
      </c>
      <c r="C18003" s="23">
        <v>0.7</v>
      </c>
      <c r="D18003" s="23">
        <v>100</v>
      </c>
      <c r="E18003" s="23">
        <v>1</v>
      </c>
      <c r="F18003" s="23">
        <v>0</v>
      </c>
      <c r="G18003" s="23">
        <v>0</v>
      </c>
      <c r="H18003" s="25">
        <v>7.1778621669999998</v>
      </c>
    </row>
    <row r="18004" spans="1:8">
      <c r="A18004" s="23">
        <v>18001</v>
      </c>
      <c r="B18004" s="23">
        <v>3000</v>
      </c>
      <c r="C18004" s="23">
        <v>0.7</v>
      </c>
      <c r="D18004" s="23">
        <v>100</v>
      </c>
      <c r="E18004" s="23">
        <v>1</v>
      </c>
      <c r="F18004" s="23">
        <v>0</v>
      </c>
      <c r="G18004" s="23">
        <v>5</v>
      </c>
      <c r="H18004" s="25">
        <v>6.6411476140000003</v>
      </c>
    </row>
    <row r="18005" spans="1:8">
      <c r="A18005" s="23">
        <v>18002</v>
      </c>
      <c r="B18005" s="23">
        <v>3000</v>
      </c>
      <c r="C18005" s="23">
        <v>0.7</v>
      </c>
      <c r="D18005" s="23">
        <v>100</v>
      </c>
      <c r="E18005" s="23">
        <v>1</v>
      </c>
      <c r="F18005" s="23">
        <v>0</v>
      </c>
      <c r="G18005" s="23">
        <v>10</v>
      </c>
      <c r="H18005" s="25">
        <v>6.5892848969999998</v>
      </c>
    </row>
    <row r="18006" spans="1:8">
      <c r="A18006" s="23">
        <v>18003</v>
      </c>
      <c r="B18006" s="23">
        <v>3000</v>
      </c>
      <c r="C18006" s="23">
        <v>0.7</v>
      </c>
      <c r="D18006" s="23">
        <v>100</v>
      </c>
      <c r="E18006" s="23">
        <v>1</v>
      </c>
      <c r="F18006" s="23">
        <v>0</v>
      </c>
      <c r="G18006" s="23">
        <v>40</v>
      </c>
      <c r="H18006" s="25">
        <v>6.4931988719999998</v>
      </c>
    </row>
    <row r="18007" spans="1:8">
      <c r="A18007" s="23">
        <v>18004</v>
      </c>
      <c r="B18007" s="23">
        <v>3000</v>
      </c>
      <c r="C18007" s="23">
        <v>0.7</v>
      </c>
      <c r="D18007" s="23">
        <v>100</v>
      </c>
      <c r="E18007" s="23">
        <v>1</v>
      </c>
      <c r="F18007" s="23">
        <v>0</v>
      </c>
      <c r="G18007" s="23">
        <v>70</v>
      </c>
      <c r="H18007" s="25">
        <v>6.4272575380000001</v>
      </c>
    </row>
    <row r="18008" spans="1:8">
      <c r="A18008" s="23">
        <v>18005</v>
      </c>
      <c r="B18008" s="23">
        <v>3000</v>
      </c>
      <c r="C18008" s="23">
        <v>0.7</v>
      </c>
      <c r="D18008" s="23">
        <v>100</v>
      </c>
      <c r="E18008" s="23">
        <v>1</v>
      </c>
      <c r="F18008" s="23">
        <v>0</v>
      </c>
      <c r="G18008" s="23">
        <v>100</v>
      </c>
      <c r="H18008" s="25">
        <v>6.3659577369999996</v>
      </c>
    </row>
    <row r="18009" spans="1:8">
      <c r="A18009" s="23">
        <v>18006</v>
      </c>
      <c r="B18009" s="23">
        <v>3000</v>
      </c>
      <c r="C18009" s="23">
        <v>0.7</v>
      </c>
      <c r="D18009" s="23">
        <v>100</v>
      </c>
      <c r="E18009" s="23">
        <v>1</v>
      </c>
      <c r="F18009" s="23">
        <v>30</v>
      </c>
      <c r="G18009" s="23">
        <v>0</v>
      </c>
      <c r="H18009" s="25">
        <v>7.1424074170000003</v>
      </c>
    </row>
    <row r="18010" spans="1:8">
      <c r="A18010" s="23">
        <v>18007</v>
      </c>
      <c r="B18010" s="23">
        <v>3000</v>
      </c>
      <c r="C18010" s="23">
        <v>0.7</v>
      </c>
      <c r="D18010" s="23">
        <v>100</v>
      </c>
      <c r="E18010" s="23">
        <v>1</v>
      </c>
      <c r="F18010" s="23">
        <v>30</v>
      </c>
      <c r="G18010" s="23">
        <v>5</v>
      </c>
      <c r="H18010" s="25">
        <v>6.5787472720000002</v>
      </c>
    </row>
    <row r="18011" spans="1:8">
      <c r="A18011" s="23">
        <v>18008</v>
      </c>
      <c r="B18011" s="23">
        <v>3000</v>
      </c>
      <c r="C18011" s="23">
        <v>0.7</v>
      </c>
      <c r="D18011" s="23">
        <v>100</v>
      </c>
      <c r="E18011" s="23">
        <v>1</v>
      </c>
      <c r="F18011" s="23">
        <v>30</v>
      </c>
      <c r="G18011" s="23">
        <v>10</v>
      </c>
      <c r="H18011" s="25">
        <v>6.5224437709999998</v>
      </c>
    </row>
    <row r="18012" spans="1:8">
      <c r="A18012" s="23">
        <v>18009</v>
      </c>
      <c r="B18012" s="23">
        <v>3000</v>
      </c>
      <c r="C18012" s="23">
        <v>0.7</v>
      </c>
      <c r="D18012" s="23">
        <v>100</v>
      </c>
      <c r="E18012" s="23">
        <v>1</v>
      </c>
      <c r="F18012" s="23">
        <v>30</v>
      </c>
      <c r="G18012" s="23">
        <v>40</v>
      </c>
      <c r="H18012" s="25">
        <v>6.4164938930000002</v>
      </c>
    </row>
    <row r="18013" spans="1:8">
      <c r="A18013" s="23">
        <v>18010</v>
      </c>
      <c r="B18013" s="23">
        <v>3000</v>
      </c>
      <c r="C18013" s="23">
        <v>0.7</v>
      </c>
      <c r="D18013" s="23">
        <v>100</v>
      </c>
      <c r="E18013" s="23">
        <v>1</v>
      </c>
      <c r="F18013" s="23">
        <v>30</v>
      </c>
      <c r="G18013" s="23">
        <v>70</v>
      </c>
      <c r="H18013" s="25">
        <v>6.3435988429999997</v>
      </c>
    </row>
    <row r="18014" spans="1:8">
      <c r="A18014" s="23">
        <v>18011</v>
      </c>
      <c r="B18014" s="23">
        <v>3000</v>
      </c>
      <c r="C18014" s="23">
        <v>0.7</v>
      </c>
      <c r="D18014" s="23">
        <v>100</v>
      </c>
      <c r="E18014" s="23">
        <v>1</v>
      </c>
      <c r="F18014" s="23">
        <v>30</v>
      </c>
      <c r="G18014" s="23">
        <v>100</v>
      </c>
      <c r="H18014" s="25">
        <v>6.2741713519999998</v>
      </c>
    </row>
    <row r="18015" spans="1:8">
      <c r="A18015" s="23">
        <v>18012</v>
      </c>
      <c r="B18015" s="23">
        <v>3000</v>
      </c>
      <c r="C18015" s="23">
        <v>0.7</v>
      </c>
      <c r="D18015" s="23">
        <v>100</v>
      </c>
      <c r="E18015" s="23">
        <v>1</v>
      </c>
      <c r="F18015" s="23">
        <v>60</v>
      </c>
      <c r="G18015" s="23">
        <v>0</v>
      </c>
      <c r="H18015" s="25">
        <v>6.9274559020000002</v>
      </c>
    </row>
    <row r="18016" spans="1:8">
      <c r="A18016" s="23">
        <v>18013</v>
      </c>
      <c r="B18016" s="23">
        <v>3000</v>
      </c>
      <c r="C18016" s="23">
        <v>0.7</v>
      </c>
      <c r="D18016" s="23">
        <v>100</v>
      </c>
      <c r="E18016" s="23">
        <v>1</v>
      </c>
      <c r="F18016" s="23">
        <v>60</v>
      </c>
      <c r="G18016" s="23">
        <v>5</v>
      </c>
      <c r="H18016" s="25">
        <v>6.282380581</v>
      </c>
    </row>
    <row r="18017" spans="1:8">
      <c r="A18017" s="23">
        <v>18014</v>
      </c>
      <c r="B18017" s="23">
        <v>3000</v>
      </c>
      <c r="C18017" s="23">
        <v>0.7</v>
      </c>
      <c r="D18017" s="23">
        <v>100</v>
      </c>
      <c r="E18017" s="23">
        <v>1</v>
      </c>
      <c r="F18017" s="23">
        <v>60</v>
      </c>
      <c r="G18017" s="23">
        <v>10</v>
      </c>
      <c r="H18017" s="25">
        <v>6.1926980020000002</v>
      </c>
    </row>
    <row r="18018" spans="1:8">
      <c r="A18018" s="23">
        <v>18015</v>
      </c>
      <c r="B18018" s="23">
        <v>3000</v>
      </c>
      <c r="C18018" s="23">
        <v>0.7</v>
      </c>
      <c r="D18018" s="23">
        <v>100</v>
      </c>
      <c r="E18018" s="23">
        <v>1</v>
      </c>
      <c r="F18018" s="23">
        <v>60</v>
      </c>
      <c r="G18018" s="23">
        <v>40</v>
      </c>
      <c r="H18018" s="25">
        <v>6.0227613450000002</v>
      </c>
    </row>
    <row r="18019" spans="1:8">
      <c r="A18019" s="23">
        <v>18016</v>
      </c>
      <c r="B18019" s="23">
        <v>3000</v>
      </c>
      <c r="C18019" s="23">
        <v>0.7</v>
      </c>
      <c r="D18019" s="23">
        <v>100</v>
      </c>
      <c r="E18019" s="23">
        <v>1</v>
      </c>
      <c r="F18019" s="23">
        <v>60</v>
      </c>
      <c r="G18019" s="23">
        <v>70</v>
      </c>
      <c r="H18019" s="25">
        <v>5.9062027930000003</v>
      </c>
    </row>
    <row r="18020" spans="1:8">
      <c r="A18020" s="23">
        <v>18017</v>
      </c>
      <c r="B18020" s="23">
        <v>3000</v>
      </c>
      <c r="C18020" s="23">
        <v>0.7</v>
      </c>
      <c r="D18020" s="23">
        <v>100</v>
      </c>
      <c r="E18020" s="23">
        <v>1</v>
      </c>
      <c r="F18020" s="23">
        <v>60</v>
      </c>
      <c r="G18020" s="23">
        <v>100</v>
      </c>
      <c r="H18020" s="25">
        <v>5.7950105670000003</v>
      </c>
    </row>
    <row r="18021" spans="1:8">
      <c r="A18021" s="23">
        <v>18018</v>
      </c>
      <c r="B18021" s="23">
        <v>3000</v>
      </c>
      <c r="C18021" s="23">
        <v>0.7</v>
      </c>
      <c r="D18021" s="23">
        <v>100</v>
      </c>
      <c r="E18021" s="23">
        <v>5</v>
      </c>
      <c r="F18021" s="23">
        <v>0</v>
      </c>
      <c r="G18021" s="23">
        <v>0</v>
      </c>
      <c r="H18021" s="25">
        <v>22.175670619999998</v>
      </c>
    </row>
    <row r="18022" spans="1:8">
      <c r="A18022" s="23">
        <v>18019</v>
      </c>
      <c r="B18022" s="23">
        <v>3000</v>
      </c>
      <c r="C18022" s="23">
        <v>0.7</v>
      </c>
      <c r="D18022" s="23">
        <v>100</v>
      </c>
      <c r="E18022" s="23">
        <v>5</v>
      </c>
      <c r="F18022" s="23">
        <v>0</v>
      </c>
      <c r="G18022" s="23">
        <v>5</v>
      </c>
      <c r="H18022" s="25">
        <v>20.652404789999999</v>
      </c>
    </row>
    <row r="18023" spans="1:8">
      <c r="A18023" s="23">
        <v>18020</v>
      </c>
      <c r="B18023" s="23">
        <v>3000</v>
      </c>
      <c r="C18023" s="23">
        <v>0.7</v>
      </c>
      <c r="D18023" s="23">
        <v>100</v>
      </c>
      <c r="E18023" s="23">
        <v>5</v>
      </c>
      <c r="F18023" s="23">
        <v>0</v>
      </c>
      <c r="G18023" s="23">
        <v>10</v>
      </c>
      <c r="H18023" s="25">
        <v>19.877824780000001</v>
      </c>
    </row>
    <row r="18024" spans="1:8">
      <c r="A18024" s="23">
        <v>18021</v>
      </c>
      <c r="B18024" s="23">
        <v>3000</v>
      </c>
      <c r="C18024" s="23">
        <v>0.7</v>
      </c>
      <c r="D18024" s="23">
        <v>100</v>
      </c>
      <c r="E18024" s="23">
        <v>5</v>
      </c>
      <c r="F18024" s="23">
        <v>0</v>
      </c>
      <c r="G18024" s="23">
        <v>40</v>
      </c>
      <c r="H18024" s="25">
        <v>18.176399230000001</v>
      </c>
    </row>
    <row r="18025" spans="1:8">
      <c r="A18025" s="23">
        <v>18022</v>
      </c>
      <c r="B18025" s="23">
        <v>3000</v>
      </c>
      <c r="C18025" s="23">
        <v>0.7</v>
      </c>
      <c r="D18025" s="23">
        <v>100</v>
      </c>
      <c r="E18025" s="23">
        <v>5</v>
      </c>
      <c r="F18025" s="23">
        <v>0</v>
      </c>
      <c r="G18025" s="23">
        <v>70</v>
      </c>
      <c r="H18025" s="25">
        <v>17.116323470000001</v>
      </c>
    </row>
    <row r="18026" spans="1:8">
      <c r="A18026" s="23">
        <v>18023</v>
      </c>
      <c r="B18026" s="23">
        <v>3000</v>
      </c>
      <c r="C18026" s="23">
        <v>0.7</v>
      </c>
      <c r="D18026" s="23">
        <v>100</v>
      </c>
      <c r="E18026" s="23">
        <v>5</v>
      </c>
      <c r="F18026" s="23">
        <v>0</v>
      </c>
      <c r="G18026" s="23">
        <v>100</v>
      </c>
      <c r="H18026" s="25">
        <v>16.204528809999999</v>
      </c>
    </row>
    <row r="18027" spans="1:8">
      <c r="A18027" s="23">
        <v>18024</v>
      </c>
      <c r="B18027" s="23">
        <v>3000</v>
      </c>
      <c r="C18027" s="23">
        <v>0.7</v>
      </c>
      <c r="D18027" s="23">
        <v>100</v>
      </c>
      <c r="E18027" s="23">
        <v>5</v>
      </c>
      <c r="F18027" s="23">
        <v>30</v>
      </c>
      <c r="G18027" s="23">
        <v>0</v>
      </c>
      <c r="H18027" s="25">
        <v>21.283670430000001</v>
      </c>
    </row>
    <row r="18028" spans="1:8">
      <c r="A18028" s="23">
        <v>18025</v>
      </c>
      <c r="B18028" s="23">
        <v>3000</v>
      </c>
      <c r="C18028" s="23">
        <v>0.7</v>
      </c>
      <c r="D18028" s="23">
        <v>100</v>
      </c>
      <c r="E18028" s="23">
        <v>5</v>
      </c>
      <c r="F18028" s="23">
        <v>30</v>
      </c>
      <c r="G18028" s="23">
        <v>5</v>
      </c>
      <c r="H18028" s="25">
        <v>19.703212740000001</v>
      </c>
    </row>
    <row r="18029" spans="1:8">
      <c r="A18029" s="23">
        <v>18026</v>
      </c>
      <c r="B18029" s="23">
        <v>3000</v>
      </c>
      <c r="C18029" s="23">
        <v>0.7</v>
      </c>
      <c r="D18029" s="23">
        <v>100</v>
      </c>
      <c r="E18029" s="23">
        <v>5</v>
      </c>
      <c r="F18029" s="23">
        <v>30</v>
      </c>
      <c r="G18029" s="23">
        <v>10</v>
      </c>
      <c r="H18029" s="25">
        <v>18.937795640000001</v>
      </c>
    </row>
    <row r="18030" spans="1:8">
      <c r="A18030" s="23">
        <v>18027</v>
      </c>
      <c r="B18030" s="23">
        <v>3000</v>
      </c>
      <c r="C18030" s="23">
        <v>0.7</v>
      </c>
      <c r="D18030" s="23">
        <v>100</v>
      </c>
      <c r="E18030" s="23">
        <v>5</v>
      </c>
      <c r="F18030" s="23">
        <v>30</v>
      </c>
      <c r="G18030" s="23">
        <v>40</v>
      </c>
      <c r="H18030" s="25">
        <v>17.251270290000001</v>
      </c>
    </row>
    <row r="18031" spans="1:8">
      <c r="A18031" s="23">
        <v>18028</v>
      </c>
      <c r="B18031" s="23">
        <v>3000</v>
      </c>
      <c r="C18031" s="23">
        <v>0.7</v>
      </c>
      <c r="D18031" s="23">
        <v>100</v>
      </c>
      <c r="E18031" s="23">
        <v>5</v>
      </c>
      <c r="F18031" s="23">
        <v>30</v>
      </c>
      <c r="G18031" s="23">
        <v>70</v>
      </c>
      <c r="H18031" s="25">
        <v>16.203598020000001</v>
      </c>
    </row>
    <row r="18032" spans="1:8">
      <c r="A18032" s="23">
        <v>18029</v>
      </c>
      <c r="B18032" s="23">
        <v>3000</v>
      </c>
      <c r="C18032" s="23">
        <v>0.7</v>
      </c>
      <c r="D18032" s="23">
        <v>100</v>
      </c>
      <c r="E18032" s="23">
        <v>5</v>
      </c>
      <c r="F18032" s="23">
        <v>30</v>
      </c>
      <c r="G18032" s="23">
        <v>100</v>
      </c>
      <c r="H18032" s="25">
        <v>15.32126427</v>
      </c>
    </row>
    <row r="18033" spans="1:8">
      <c r="A18033" s="23">
        <v>18030</v>
      </c>
      <c r="B18033" s="23">
        <v>3000</v>
      </c>
      <c r="C18033" s="23">
        <v>0.7</v>
      </c>
      <c r="D18033" s="23">
        <v>100</v>
      </c>
      <c r="E18033" s="23">
        <v>5</v>
      </c>
      <c r="F18033" s="23">
        <v>60</v>
      </c>
      <c r="G18033" s="23">
        <v>0</v>
      </c>
      <c r="H18033" s="25">
        <v>17.878164290000001</v>
      </c>
    </row>
    <row r="18034" spans="1:8">
      <c r="A18034" s="23">
        <v>18031</v>
      </c>
      <c r="B18034" s="23">
        <v>3000</v>
      </c>
      <c r="C18034" s="23">
        <v>0.7</v>
      </c>
      <c r="D18034" s="23">
        <v>100</v>
      </c>
      <c r="E18034" s="23">
        <v>5</v>
      </c>
      <c r="F18034" s="23">
        <v>60</v>
      </c>
      <c r="G18034" s="23">
        <v>5</v>
      </c>
      <c r="H18034" s="25">
        <v>15.9503746</v>
      </c>
    </row>
    <row r="18035" spans="1:8">
      <c r="A18035" s="23">
        <v>18032</v>
      </c>
      <c r="B18035" s="23">
        <v>3000</v>
      </c>
      <c r="C18035" s="23">
        <v>0.7</v>
      </c>
      <c r="D18035" s="23">
        <v>100</v>
      </c>
      <c r="E18035" s="23">
        <v>5</v>
      </c>
      <c r="F18035" s="23">
        <v>60</v>
      </c>
      <c r="G18035" s="23">
        <v>10</v>
      </c>
      <c r="H18035" s="25">
        <v>15.235429760000001</v>
      </c>
    </row>
    <row r="18036" spans="1:8">
      <c r="A18036" s="23">
        <v>18033</v>
      </c>
      <c r="B18036" s="23">
        <v>3000</v>
      </c>
      <c r="C18036" s="23">
        <v>0.7</v>
      </c>
      <c r="D18036" s="23">
        <v>100</v>
      </c>
      <c r="E18036" s="23">
        <v>5</v>
      </c>
      <c r="F18036" s="23">
        <v>60</v>
      </c>
      <c r="G18036" s="23">
        <v>40</v>
      </c>
      <c r="H18036" s="25">
        <v>13.76521301</v>
      </c>
    </row>
    <row r="18037" spans="1:8">
      <c r="A18037" s="23">
        <v>18034</v>
      </c>
      <c r="B18037" s="23">
        <v>3000</v>
      </c>
      <c r="C18037" s="23">
        <v>0.7</v>
      </c>
      <c r="D18037" s="23">
        <v>100</v>
      </c>
      <c r="E18037" s="23">
        <v>5</v>
      </c>
      <c r="F18037" s="23">
        <v>60</v>
      </c>
      <c r="G18037" s="23">
        <v>70</v>
      </c>
      <c r="H18037" s="25">
        <v>12.88689327</v>
      </c>
    </row>
    <row r="18038" spans="1:8">
      <c r="A18038" s="23">
        <v>18035</v>
      </c>
      <c r="B18038" s="23">
        <v>3000</v>
      </c>
      <c r="C18038" s="23">
        <v>0.7</v>
      </c>
      <c r="D18038" s="23">
        <v>100</v>
      </c>
      <c r="E18038" s="23">
        <v>5</v>
      </c>
      <c r="F18038" s="23">
        <v>60</v>
      </c>
      <c r="G18038" s="23">
        <v>100</v>
      </c>
      <c r="H18038" s="25">
        <v>12.160093310000001</v>
      </c>
    </row>
    <row r="18039" spans="1:8">
      <c r="A18039" s="23">
        <v>18036</v>
      </c>
      <c r="B18039" s="23">
        <v>3000</v>
      </c>
      <c r="C18039" s="23">
        <v>0.7</v>
      </c>
      <c r="D18039" s="23">
        <v>100</v>
      </c>
      <c r="E18039" s="23">
        <v>10</v>
      </c>
      <c r="F18039" s="23">
        <v>0</v>
      </c>
      <c r="G18039" s="23">
        <v>0</v>
      </c>
      <c r="H18039" s="25">
        <v>26.955081939999999</v>
      </c>
    </row>
    <row r="18040" spans="1:8">
      <c r="A18040" s="23">
        <v>18037</v>
      </c>
      <c r="B18040" s="23">
        <v>3000</v>
      </c>
      <c r="C18040" s="23">
        <v>0.7</v>
      </c>
      <c r="D18040" s="23">
        <v>100</v>
      </c>
      <c r="E18040" s="23">
        <v>10</v>
      </c>
      <c r="F18040" s="23">
        <v>0</v>
      </c>
      <c r="G18040" s="23">
        <v>5</v>
      </c>
      <c r="H18040" s="25">
        <v>24.791046139999999</v>
      </c>
    </row>
    <row r="18041" spans="1:8">
      <c r="A18041" s="23">
        <v>18038</v>
      </c>
      <c r="B18041" s="23">
        <v>3000</v>
      </c>
      <c r="C18041" s="23">
        <v>0.7</v>
      </c>
      <c r="D18041" s="23">
        <v>100</v>
      </c>
      <c r="E18041" s="23">
        <v>10</v>
      </c>
      <c r="F18041" s="23">
        <v>0</v>
      </c>
      <c r="G18041" s="23">
        <v>10</v>
      </c>
      <c r="H18041" s="25">
        <v>23.663682940000001</v>
      </c>
    </row>
    <row r="18042" spans="1:8">
      <c r="A18042" s="23">
        <v>18039</v>
      </c>
      <c r="B18042" s="23">
        <v>3000</v>
      </c>
      <c r="C18042" s="23">
        <v>0.7</v>
      </c>
      <c r="D18042" s="23">
        <v>100</v>
      </c>
      <c r="E18042" s="23">
        <v>10</v>
      </c>
      <c r="F18042" s="23">
        <v>0</v>
      </c>
      <c r="G18042" s="23">
        <v>40</v>
      </c>
      <c r="H18042" s="25">
        <v>21.188884739999999</v>
      </c>
    </row>
    <row r="18043" spans="1:8">
      <c r="A18043" s="23">
        <v>18040</v>
      </c>
      <c r="B18043" s="23">
        <v>3000</v>
      </c>
      <c r="C18043" s="23">
        <v>0.7</v>
      </c>
      <c r="D18043" s="23">
        <v>100</v>
      </c>
      <c r="E18043" s="23">
        <v>10</v>
      </c>
      <c r="F18043" s="23">
        <v>0</v>
      </c>
      <c r="G18043" s="23">
        <v>70</v>
      </c>
      <c r="H18043" s="25">
        <v>19.66609192</v>
      </c>
    </row>
    <row r="18044" spans="1:8">
      <c r="A18044" s="23">
        <v>18041</v>
      </c>
      <c r="B18044" s="23">
        <v>3000</v>
      </c>
      <c r="C18044" s="23">
        <v>0.7</v>
      </c>
      <c r="D18044" s="23">
        <v>100</v>
      </c>
      <c r="E18044" s="23">
        <v>10</v>
      </c>
      <c r="F18044" s="23">
        <v>0</v>
      </c>
      <c r="G18044" s="23">
        <v>100</v>
      </c>
      <c r="H18044" s="25">
        <v>18.415359500000001</v>
      </c>
    </row>
    <row r="18045" spans="1:8">
      <c r="A18045" s="23">
        <v>18042</v>
      </c>
      <c r="B18045" s="23">
        <v>3000</v>
      </c>
      <c r="C18045" s="23">
        <v>0.7</v>
      </c>
      <c r="D18045" s="23">
        <v>100</v>
      </c>
      <c r="E18045" s="23">
        <v>10</v>
      </c>
      <c r="F18045" s="23">
        <v>30</v>
      </c>
      <c r="G18045" s="23">
        <v>0</v>
      </c>
      <c r="H18045" s="25">
        <v>25.541120530000001</v>
      </c>
    </row>
    <row r="18046" spans="1:8">
      <c r="A18046" s="23">
        <v>18043</v>
      </c>
      <c r="B18046" s="23">
        <v>3000</v>
      </c>
      <c r="C18046" s="23">
        <v>0.7</v>
      </c>
      <c r="D18046" s="23">
        <v>100</v>
      </c>
      <c r="E18046" s="23">
        <v>10</v>
      </c>
      <c r="F18046" s="23">
        <v>30</v>
      </c>
      <c r="G18046" s="23">
        <v>5</v>
      </c>
      <c r="H18046" s="25">
        <v>23.35366058</v>
      </c>
    </row>
    <row r="18047" spans="1:8">
      <c r="A18047" s="23">
        <v>18044</v>
      </c>
      <c r="B18047" s="23">
        <v>3000</v>
      </c>
      <c r="C18047" s="23">
        <v>0.7</v>
      </c>
      <c r="D18047" s="23">
        <v>100</v>
      </c>
      <c r="E18047" s="23">
        <v>10</v>
      </c>
      <c r="F18047" s="23">
        <v>30</v>
      </c>
      <c r="G18047" s="23">
        <v>10</v>
      </c>
      <c r="H18047" s="25">
        <v>22.27464676</v>
      </c>
    </row>
    <row r="18048" spans="1:8">
      <c r="A18048" s="23">
        <v>18045</v>
      </c>
      <c r="B18048" s="23">
        <v>3000</v>
      </c>
      <c r="C18048" s="23">
        <v>0.7</v>
      </c>
      <c r="D18048" s="23">
        <v>100</v>
      </c>
      <c r="E18048" s="23">
        <v>10</v>
      </c>
      <c r="F18048" s="23">
        <v>30</v>
      </c>
      <c r="G18048" s="23">
        <v>40</v>
      </c>
      <c r="H18048" s="25">
        <v>19.88341522</v>
      </c>
    </row>
    <row r="18049" spans="1:8">
      <c r="A18049" s="23">
        <v>18046</v>
      </c>
      <c r="B18049" s="23">
        <v>3000</v>
      </c>
      <c r="C18049" s="23">
        <v>0.7</v>
      </c>
      <c r="D18049" s="23">
        <v>100</v>
      </c>
      <c r="E18049" s="23">
        <v>10</v>
      </c>
      <c r="F18049" s="23">
        <v>30</v>
      </c>
      <c r="G18049" s="23">
        <v>70</v>
      </c>
      <c r="H18049" s="25">
        <v>18.44441986</v>
      </c>
    </row>
    <row r="18050" spans="1:8">
      <c r="A18050" s="23">
        <v>18047</v>
      </c>
      <c r="B18050" s="23">
        <v>3000</v>
      </c>
      <c r="C18050" s="23">
        <v>0.7</v>
      </c>
      <c r="D18050" s="23">
        <v>100</v>
      </c>
      <c r="E18050" s="23">
        <v>10</v>
      </c>
      <c r="F18050" s="23">
        <v>30</v>
      </c>
      <c r="G18050" s="23">
        <v>100</v>
      </c>
      <c r="H18050" s="25">
        <v>17.275375369999999</v>
      </c>
    </row>
    <row r="18051" spans="1:8">
      <c r="A18051" s="23">
        <v>18048</v>
      </c>
      <c r="B18051" s="23">
        <v>3000</v>
      </c>
      <c r="C18051" s="23">
        <v>0.7</v>
      </c>
      <c r="D18051" s="23">
        <v>100</v>
      </c>
      <c r="E18051" s="23">
        <v>10</v>
      </c>
      <c r="F18051" s="23">
        <v>60</v>
      </c>
      <c r="G18051" s="23">
        <v>0</v>
      </c>
      <c r="H18051" s="25">
        <v>20.550777440000001</v>
      </c>
    </row>
    <row r="18052" spans="1:8">
      <c r="A18052" s="23">
        <v>18049</v>
      </c>
      <c r="B18052" s="23">
        <v>3000</v>
      </c>
      <c r="C18052" s="23">
        <v>0.7</v>
      </c>
      <c r="D18052" s="23">
        <v>100</v>
      </c>
      <c r="E18052" s="23">
        <v>10</v>
      </c>
      <c r="F18052" s="23">
        <v>60</v>
      </c>
      <c r="G18052" s="23">
        <v>5</v>
      </c>
      <c r="H18052" s="25">
        <v>18.15480423</v>
      </c>
    </row>
    <row r="18053" spans="1:8">
      <c r="A18053" s="23">
        <v>18050</v>
      </c>
      <c r="B18053" s="23">
        <v>3000</v>
      </c>
      <c r="C18053" s="23">
        <v>0.7</v>
      </c>
      <c r="D18053" s="23">
        <v>100</v>
      </c>
      <c r="E18053" s="23">
        <v>10</v>
      </c>
      <c r="F18053" s="23">
        <v>60</v>
      </c>
      <c r="G18053" s="23">
        <v>10</v>
      </c>
      <c r="H18053" s="25">
        <v>17.259708410000002</v>
      </c>
    </row>
    <row r="18054" spans="1:8">
      <c r="A18054" s="23">
        <v>18051</v>
      </c>
      <c r="B18054" s="23">
        <v>3000</v>
      </c>
      <c r="C18054" s="23">
        <v>0.7</v>
      </c>
      <c r="D18054" s="23">
        <v>100</v>
      </c>
      <c r="E18054" s="23">
        <v>10</v>
      </c>
      <c r="F18054" s="23">
        <v>60</v>
      </c>
      <c r="G18054" s="23">
        <v>40</v>
      </c>
      <c r="H18054" s="25">
        <v>15.32717323</v>
      </c>
    </row>
    <row r="18055" spans="1:8">
      <c r="A18055" s="23">
        <v>18052</v>
      </c>
      <c r="B18055" s="23">
        <v>3000</v>
      </c>
      <c r="C18055" s="23">
        <v>0.7</v>
      </c>
      <c r="D18055" s="23">
        <v>100</v>
      </c>
      <c r="E18055" s="23">
        <v>10</v>
      </c>
      <c r="F18055" s="23">
        <v>60</v>
      </c>
      <c r="G18055" s="23">
        <v>70</v>
      </c>
      <c r="H18055" s="25">
        <v>14.20280457</v>
      </c>
    </row>
    <row r="18056" spans="1:8">
      <c r="A18056" s="23">
        <v>18053</v>
      </c>
      <c r="B18056" s="23">
        <v>3000</v>
      </c>
      <c r="C18056" s="23">
        <v>0.7</v>
      </c>
      <c r="D18056" s="23">
        <v>100</v>
      </c>
      <c r="E18056" s="23">
        <v>10</v>
      </c>
      <c r="F18056" s="23">
        <v>60</v>
      </c>
      <c r="G18056" s="23">
        <v>100</v>
      </c>
      <c r="H18056" s="25">
        <v>13.313008310000001</v>
      </c>
    </row>
    <row r="18057" spans="1:8">
      <c r="A18057" s="23">
        <v>18054</v>
      </c>
      <c r="B18057" s="23">
        <v>3000</v>
      </c>
      <c r="C18057" s="23">
        <v>0.7</v>
      </c>
      <c r="D18057" s="23">
        <v>100</v>
      </c>
      <c r="E18057" s="23">
        <v>20</v>
      </c>
      <c r="F18057" s="23">
        <v>0</v>
      </c>
      <c r="G18057" s="23">
        <v>0</v>
      </c>
      <c r="H18057" s="25">
        <v>29.51118469</v>
      </c>
    </row>
    <row r="18058" spans="1:8">
      <c r="A18058" s="23">
        <v>18055</v>
      </c>
      <c r="B18058" s="23">
        <v>3000</v>
      </c>
      <c r="C18058" s="23">
        <v>0.7</v>
      </c>
      <c r="D18058" s="23">
        <v>100</v>
      </c>
      <c r="E18058" s="23">
        <v>20</v>
      </c>
      <c r="F18058" s="23">
        <v>0</v>
      </c>
      <c r="G18058" s="23">
        <v>5</v>
      </c>
      <c r="H18058" s="25">
        <v>26.95688629</v>
      </c>
    </row>
    <row r="18059" spans="1:8">
      <c r="A18059" s="23">
        <v>18056</v>
      </c>
      <c r="B18059" s="23">
        <v>3000</v>
      </c>
      <c r="C18059" s="23">
        <v>0.7</v>
      </c>
      <c r="D18059" s="23">
        <v>100</v>
      </c>
      <c r="E18059" s="23">
        <v>20</v>
      </c>
      <c r="F18059" s="23">
        <v>0</v>
      </c>
      <c r="G18059" s="23">
        <v>10</v>
      </c>
      <c r="H18059" s="25">
        <v>25.656669619999999</v>
      </c>
    </row>
    <row r="18060" spans="1:8">
      <c r="A18060" s="23">
        <v>18057</v>
      </c>
      <c r="B18060" s="23">
        <v>3000</v>
      </c>
      <c r="C18060" s="23">
        <v>0.7</v>
      </c>
      <c r="D18060" s="23">
        <v>100</v>
      </c>
      <c r="E18060" s="23">
        <v>20</v>
      </c>
      <c r="F18060" s="23">
        <v>0</v>
      </c>
      <c r="G18060" s="23">
        <v>40</v>
      </c>
      <c r="H18060" s="25">
        <v>22.714920039999999</v>
      </c>
    </row>
    <row r="18061" spans="1:8">
      <c r="A18061" s="23">
        <v>18058</v>
      </c>
      <c r="B18061" s="23">
        <v>3000</v>
      </c>
      <c r="C18061" s="23">
        <v>0.7</v>
      </c>
      <c r="D18061" s="23">
        <v>100</v>
      </c>
      <c r="E18061" s="23">
        <v>20</v>
      </c>
      <c r="F18061" s="23">
        <v>0</v>
      </c>
      <c r="G18061" s="23">
        <v>70</v>
      </c>
      <c r="H18061" s="25">
        <v>20.930162429999999</v>
      </c>
    </row>
    <row r="18062" spans="1:8">
      <c r="A18062" s="23">
        <v>18059</v>
      </c>
      <c r="B18062" s="23">
        <v>3000</v>
      </c>
      <c r="C18062" s="23">
        <v>0.7</v>
      </c>
      <c r="D18062" s="23">
        <v>100</v>
      </c>
      <c r="E18062" s="23">
        <v>20</v>
      </c>
      <c r="F18062" s="23">
        <v>0</v>
      </c>
      <c r="G18062" s="23">
        <v>100</v>
      </c>
      <c r="H18062" s="25">
        <v>19.485889440000001</v>
      </c>
    </row>
    <row r="18063" spans="1:8">
      <c r="A18063" s="23">
        <v>18060</v>
      </c>
      <c r="B18063" s="23">
        <v>3000</v>
      </c>
      <c r="C18063" s="23">
        <v>0.7</v>
      </c>
      <c r="D18063" s="23">
        <v>100</v>
      </c>
      <c r="E18063" s="23">
        <v>20</v>
      </c>
      <c r="F18063" s="23">
        <v>30</v>
      </c>
      <c r="G18063" s="23">
        <v>0</v>
      </c>
      <c r="H18063" s="25">
        <v>27.759902950000001</v>
      </c>
    </row>
    <row r="18064" spans="1:8">
      <c r="A18064" s="23">
        <v>18061</v>
      </c>
      <c r="B18064" s="23">
        <v>3000</v>
      </c>
      <c r="C18064" s="23">
        <v>0.7</v>
      </c>
      <c r="D18064" s="23">
        <v>100</v>
      </c>
      <c r="E18064" s="23">
        <v>20</v>
      </c>
      <c r="F18064" s="23">
        <v>30</v>
      </c>
      <c r="G18064" s="23">
        <v>5</v>
      </c>
      <c r="H18064" s="25">
        <v>25.26735687</v>
      </c>
    </row>
    <row r="18065" spans="1:8">
      <c r="A18065" s="23">
        <v>18062</v>
      </c>
      <c r="B18065" s="23">
        <v>3000</v>
      </c>
      <c r="C18065" s="23">
        <v>0.7</v>
      </c>
      <c r="D18065" s="23">
        <v>100</v>
      </c>
      <c r="E18065" s="23">
        <v>20</v>
      </c>
      <c r="F18065" s="23">
        <v>30</v>
      </c>
      <c r="G18065" s="23">
        <v>10</v>
      </c>
      <c r="H18065" s="25">
        <v>24.044521329999998</v>
      </c>
    </row>
    <row r="18066" spans="1:8">
      <c r="A18066" s="23">
        <v>18063</v>
      </c>
      <c r="B18066" s="23">
        <v>3000</v>
      </c>
      <c r="C18066" s="23">
        <v>0.7</v>
      </c>
      <c r="D18066" s="23">
        <v>100</v>
      </c>
      <c r="E18066" s="23">
        <v>20</v>
      </c>
      <c r="F18066" s="23">
        <v>30</v>
      </c>
      <c r="G18066" s="23">
        <v>40</v>
      </c>
      <c r="H18066" s="25">
        <v>21.194889069999999</v>
      </c>
    </row>
    <row r="18067" spans="1:8">
      <c r="A18067" s="23">
        <v>18064</v>
      </c>
      <c r="B18067" s="23">
        <v>3000</v>
      </c>
      <c r="C18067" s="23">
        <v>0.7</v>
      </c>
      <c r="D18067" s="23">
        <v>100</v>
      </c>
      <c r="E18067" s="23">
        <v>20</v>
      </c>
      <c r="F18067" s="23">
        <v>30</v>
      </c>
      <c r="G18067" s="23">
        <v>70</v>
      </c>
      <c r="H18067" s="25">
        <v>19.531854630000002</v>
      </c>
    </row>
    <row r="18068" spans="1:8">
      <c r="A18068" s="23">
        <v>18065</v>
      </c>
      <c r="B18068" s="23">
        <v>3000</v>
      </c>
      <c r="C18068" s="23">
        <v>0.7</v>
      </c>
      <c r="D18068" s="23">
        <v>100</v>
      </c>
      <c r="E18068" s="23">
        <v>20</v>
      </c>
      <c r="F18068" s="23">
        <v>30</v>
      </c>
      <c r="G18068" s="23">
        <v>100</v>
      </c>
      <c r="H18068" s="25">
        <v>18.195388789999999</v>
      </c>
    </row>
    <row r="18069" spans="1:8">
      <c r="A18069" s="23">
        <v>18066</v>
      </c>
      <c r="B18069" s="23">
        <v>3000</v>
      </c>
      <c r="C18069" s="23">
        <v>0.7</v>
      </c>
      <c r="D18069" s="23">
        <v>100</v>
      </c>
      <c r="E18069" s="23">
        <v>20</v>
      </c>
      <c r="F18069" s="23">
        <v>60</v>
      </c>
      <c r="G18069" s="23">
        <v>0</v>
      </c>
      <c r="H18069" s="25">
        <v>21.88115883</v>
      </c>
    </row>
    <row r="18070" spans="1:8">
      <c r="A18070" s="23">
        <v>18067</v>
      </c>
      <c r="B18070" s="23">
        <v>3000</v>
      </c>
      <c r="C18070" s="23">
        <v>0.7</v>
      </c>
      <c r="D18070" s="23">
        <v>100</v>
      </c>
      <c r="E18070" s="23">
        <v>20</v>
      </c>
      <c r="F18070" s="23">
        <v>60</v>
      </c>
      <c r="G18070" s="23">
        <v>5</v>
      </c>
      <c r="H18070" s="25">
        <v>19.217454910000001</v>
      </c>
    </row>
    <row r="18071" spans="1:8">
      <c r="A18071" s="23">
        <v>18068</v>
      </c>
      <c r="B18071" s="23">
        <v>3000</v>
      </c>
      <c r="C18071" s="23">
        <v>0.7</v>
      </c>
      <c r="D18071" s="23">
        <v>100</v>
      </c>
      <c r="E18071" s="23">
        <v>20</v>
      </c>
      <c r="F18071" s="23">
        <v>60</v>
      </c>
      <c r="G18071" s="23">
        <v>10</v>
      </c>
      <c r="H18071" s="25">
        <v>18.22311401</v>
      </c>
    </row>
    <row r="18072" spans="1:8">
      <c r="A18072" s="23">
        <v>18069</v>
      </c>
      <c r="B18072" s="23">
        <v>3000</v>
      </c>
      <c r="C18072" s="23">
        <v>0.7</v>
      </c>
      <c r="D18072" s="23">
        <v>100</v>
      </c>
      <c r="E18072" s="23">
        <v>20</v>
      </c>
      <c r="F18072" s="23">
        <v>60</v>
      </c>
      <c r="G18072" s="23">
        <v>40</v>
      </c>
      <c r="H18072" s="25">
        <v>16.152641299999999</v>
      </c>
    </row>
    <row r="18073" spans="1:8">
      <c r="A18073" s="23">
        <v>18070</v>
      </c>
      <c r="B18073" s="23">
        <v>3000</v>
      </c>
      <c r="C18073" s="23">
        <v>0.7</v>
      </c>
      <c r="D18073" s="23">
        <v>100</v>
      </c>
      <c r="E18073" s="23">
        <v>20</v>
      </c>
      <c r="F18073" s="23">
        <v>60</v>
      </c>
      <c r="G18073" s="23">
        <v>70</v>
      </c>
      <c r="H18073" s="25">
        <v>14.82274818</v>
      </c>
    </row>
    <row r="18074" spans="1:8">
      <c r="A18074" s="23">
        <v>18071</v>
      </c>
      <c r="B18074" s="23">
        <v>3000</v>
      </c>
      <c r="C18074" s="23">
        <v>0.7</v>
      </c>
      <c r="D18074" s="23">
        <v>100</v>
      </c>
      <c r="E18074" s="23">
        <v>20</v>
      </c>
      <c r="F18074" s="23">
        <v>60</v>
      </c>
      <c r="G18074" s="23">
        <v>100</v>
      </c>
      <c r="H18074" s="25">
        <v>13.75109673</v>
      </c>
    </row>
    <row r="18075" spans="1:8">
      <c r="A18075" s="23">
        <v>18072</v>
      </c>
      <c r="B18075" s="23">
        <v>3000</v>
      </c>
      <c r="C18075" s="23">
        <v>0.7</v>
      </c>
      <c r="D18075" s="23">
        <v>100</v>
      </c>
      <c r="E18075" s="23">
        <v>50</v>
      </c>
      <c r="F18075" s="23">
        <v>0</v>
      </c>
      <c r="G18075" s="23">
        <v>0</v>
      </c>
      <c r="H18075" s="25">
        <v>31.06248093</v>
      </c>
    </row>
    <row r="18076" spans="1:8">
      <c r="A18076" s="23">
        <v>18073</v>
      </c>
      <c r="B18076" s="23">
        <v>3000</v>
      </c>
      <c r="C18076" s="23">
        <v>0.7</v>
      </c>
      <c r="D18076" s="23">
        <v>100</v>
      </c>
      <c r="E18076" s="23">
        <v>50</v>
      </c>
      <c r="F18076" s="23">
        <v>0</v>
      </c>
      <c r="G18076" s="23">
        <v>5</v>
      </c>
      <c r="H18076" s="25">
        <v>28.269521709999999</v>
      </c>
    </row>
    <row r="18077" spans="1:8">
      <c r="A18077" s="23">
        <v>18074</v>
      </c>
      <c r="B18077" s="23">
        <v>3000</v>
      </c>
      <c r="C18077" s="23">
        <v>0.7</v>
      </c>
      <c r="D18077" s="23">
        <v>100</v>
      </c>
      <c r="E18077" s="23">
        <v>50</v>
      </c>
      <c r="F18077" s="23">
        <v>0</v>
      </c>
      <c r="G18077" s="23">
        <v>10</v>
      </c>
      <c r="H18077" s="25">
        <v>26.840763089999999</v>
      </c>
    </row>
    <row r="18078" spans="1:8">
      <c r="A18078" s="23">
        <v>18075</v>
      </c>
      <c r="B18078" s="23">
        <v>3000</v>
      </c>
      <c r="C18078" s="23">
        <v>0.7</v>
      </c>
      <c r="D18078" s="23">
        <v>100</v>
      </c>
      <c r="E18078" s="23">
        <v>50</v>
      </c>
      <c r="F18078" s="23">
        <v>0</v>
      </c>
      <c r="G18078" s="23">
        <v>40</v>
      </c>
      <c r="H18078" s="25">
        <v>23.671384809999999</v>
      </c>
    </row>
    <row r="18079" spans="1:8">
      <c r="A18079" s="23">
        <v>18076</v>
      </c>
      <c r="B18079" s="23">
        <v>3000</v>
      </c>
      <c r="C18079" s="23">
        <v>0.7</v>
      </c>
      <c r="D18079" s="23">
        <v>100</v>
      </c>
      <c r="E18079" s="23">
        <v>50</v>
      </c>
      <c r="F18079" s="23">
        <v>0</v>
      </c>
      <c r="G18079" s="23">
        <v>70</v>
      </c>
      <c r="H18079" s="25">
        <v>21.722362520000001</v>
      </c>
    </row>
    <row r="18080" spans="1:8">
      <c r="A18080" s="23">
        <v>18077</v>
      </c>
      <c r="B18080" s="23">
        <v>3000</v>
      </c>
      <c r="C18080" s="23">
        <v>0.7</v>
      </c>
      <c r="D18080" s="23">
        <v>100</v>
      </c>
      <c r="E18080" s="23">
        <v>50</v>
      </c>
      <c r="F18080" s="23">
        <v>0</v>
      </c>
      <c r="G18080" s="23">
        <v>100</v>
      </c>
      <c r="H18080" s="25">
        <v>20.154027939999999</v>
      </c>
    </row>
    <row r="18081" spans="1:8">
      <c r="A18081" s="23">
        <v>18078</v>
      </c>
      <c r="B18081" s="23">
        <v>3000</v>
      </c>
      <c r="C18081" s="23">
        <v>0.7</v>
      </c>
      <c r="D18081" s="23">
        <v>100</v>
      </c>
      <c r="E18081" s="23">
        <v>50</v>
      </c>
      <c r="F18081" s="23">
        <v>30</v>
      </c>
      <c r="G18081" s="23">
        <v>0</v>
      </c>
      <c r="H18081" s="25">
        <v>29.10449028</v>
      </c>
    </row>
    <row r="18082" spans="1:8">
      <c r="A18082" s="23">
        <v>18079</v>
      </c>
      <c r="B18082" s="23">
        <v>3000</v>
      </c>
      <c r="C18082" s="23">
        <v>0.7</v>
      </c>
      <c r="D18082" s="23">
        <v>100</v>
      </c>
      <c r="E18082" s="23">
        <v>50</v>
      </c>
      <c r="F18082" s="23">
        <v>30</v>
      </c>
      <c r="G18082" s="23">
        <v>5</v>
      </c>
      <c r="H18082" s="25">
        <v>26.393169400000001</v>
      </c>
    </row>
    <row r="18083" spans="1:8">
      <c r="A18083" s="23">
        <v>18080</v>
      </c>
      <c r="B18083" s="23">
        <v>3000</v>
      </c>
      <c r="C18083" s="23">
        <v>0.7</v>
      </c>
      <c r="D18083" s="23">
        <v>100</v>
      </c>
      <c r="E18083" s="23">
        <v>50</v>
      </c>
      <c r="F18083" s="23">
        <v>30</v>
      </c>
      <c r="G18083" s="23">
        <v>10</v>
      </c>
      <c r="H18083" s="25">
        <v>25.06243134</v>
      </c>
    </row>
    <row r="18084" spans="1:8">
      <c r="A18084" s="23">
        <v>18081</v>
      </c>
      <c r="B18084" s="23">
        <v>3000</v>
      </c>
      <c r="C18084" s="23">
        <v>0.7</v>
      </c>
      <c r="D18084" s="23">
        <v>100</v>
      </c>
      <c r="E18084" s="23">
        <v>50</v>
      </c>
      <c r="F18084" s="23">
        <v>30</v>
      </c>
      <c r="G18084" s="23">
        <v>40</v>
      </c>
      <c r="H18084" s="25">
        <v>22.017517089999998</v>
      </c>
    </row>
    <row r="18085" spans="1:8">
      <c r="A18085" s="23">
        <v>18082</v>
      </c>
      <c r="B18085" s="23">
        <v>3000</v>
      </c>
      <c r="C18085" s="23">
        <v>0.7</v>
      </c>
      <c r="D18085" s="23">
        <v>100</v>
      </c>
      <c r="E18085" s="23">
        <v>50</v>
      </c>
      <c r="F18085" s="23">
        <v>30</v>
      </c>
      <c r="G18085" s="23">
        <v>70</v>
      </c>
      <c r="H18085" s="25">
        <v>20.21172142</v>
      </c>
    </row>
    <row r="18086" spans="1:8">
      <c r="A18086" s="23">
        <v>18083</v>
      </c>
      <c r="B18086" s="23">
        <v>3000</v>
      </c>
      <c r="C18086" s="23">
        <v>0.7</v>
      </c>
      <c r="D18086" s="23">
        <v>100</v>
      </c>
      <c r="E18086" s="23">
        <v>50</v>
      </c>
      <c r="F18086" s="23">
        <v>30</v>
      </c>
      <c r="G18086" s="23">
        <v>100</v>
      </c>
      <c r="H18086" s="25">
        <v>18.768188479999999</v>
      </c>
    </row>
    <row r="18087" spans="1:8">
      <c r="A18087" s="23">
        <v>18084</v>
      </c>
      <c r="B18087" s="23">
        <v>3000</v>
      </c>
      <c r="C18087" s="23">
        <v>0.7</v>
      </c>
      <c r="D18087" s="23">
        <v>100</v>
      </c>
      <c r="E18087" s="23">
        <v>50</v>
      </c>
      <c r="F18087" s="23">
        <v>60</v>
      </c>
      <c r="G18087" s="23">
        <v>0</v>
      </c>
      <c r="H18087" s="25">
        <v>22.701841349999999</v>
      </c>
    </row>
    <row r="18088" spans="1:8">
      <c r="A18088" s="23">
        <v>18085</v>
      </c>
      <c r="B18088" s="23">
        <v>3000</v>
      </c>
      <c r="C18088" s="23">
        <v>0.7</v>
      </c>
      <c r="D18088" s="23">
        <v>100</v>
      </c>
      <c r="E18088" s="23">
        <v>50</v>
      </c>
      <c r="F18088" s="23">
        <v>60</v>
      </c>
      <c r="G18088" s="23">
        <v>5</v>
      </c>
      <c r="H18088" s="25">
        <v>19.883666989999998</v>
      </c>
    </row>
    <row r="18089" spans="1:8">
      <c r="A18089" s="23">
        <v>18086</v>
      </c>
      <c r="B18089" s="23">
        <v>3000</v>
      </c>
      <c r="C18089" s="23">
        <v>0.7</v>
      </c>
      <c r="D18089" s="23">
        <v>100</v>
      </c>
      <c r="E18089" s="23">
        <v>50</v>
      </c>
      <c r="F18089" s="23">
        <v>60</v>
      </c>
      <c r="G18089" s="23">
        <v>10</v>
      </c>
      <c r="H18089" s="25">
        <v>18.824474339999998</v>
      </c>
    </row>
    <row r="18090" spans="1:8">
      <c r="A18090" s="23">
        <v>18087</v>
      </c>
      <c r="B18090" s="23">
        <v>3000</v>
      </c>
      <c r="C18090" s="23">
        <v>0.7</v>
      </c>
      <c r="D18090" s="23">
        <v>100</v>
      </c>
      <c r="E18090" s="23">
        <v>50</v>
      </c>
      <c r="F18090" s="23">
        <v>60</v>
      </c>
      <c r="G18090" s="23">
        <v>40</v>
      </c>
      <c r="H18090" s="25">
        <v>16.60618019</v>
      </c>
    </row>
    <row r="18091" spans="1:8">
      <c r="A18091" s="23">
        <v>18088</v>
      </c>
      <c r="B18091" s="23">
        <v>3000</v>
      </c>
      <c r="C18091" s="23">
        <v>0.7</v>
      </c>
      <c r="D18091" s="23">
        <v>100</v>
      </c>
      <c r="E18091" s="23">
        <v>50</v>
      </c>
      <c r="F18091" s="23">
        <v>60</v>
      </c>
      <c r="G18091" s="23">
        <v>70</v>
      </c>
      <c r="H18091" s="25">
        <v>15.254999160000001</v>
      </c>
    </row>
    <row r="18092" spans="1:8">
      <c r="A18092" s="23">
        <v>18089</v>
      </c>
      <c r="B18092" s="23">
        <v>3000</v>
      </c>
      <c r="C18092" s="23">
        <v>0.7</v>
      </c>
      <c r="D18092" s="23">
        <v>100</v>
      </c>
      <c r="E18092" s="23">
        <v>50</v>
      </c>
      <c r="F18092" s="23">
        <v>60</v>
      </c>
      <c r="G18092" s="23">
        <v>100</v>
      </c>
      <c r="H18092" s="25">
        <v>14.113216400000001</v>
      </c>
    </row>
    <row r="18093" spans="1:8">
      <c r="A18093" s="23">
        <v>18090</v>
      </c>
      <c r="B18093" s="23">
        <v>3000</v>
      </c>
      <c r="C18093" s="23">
        <v>0.7</v>
      </c>
      <c r="D18093" s="23">
        <v>500</v>
      </c>
      <c r="E18093" s="23">
        <v>1</v>
      </c>
      <c r="F18093" s="23">
        <v>0</v>
      </c>
      <c r="G18093" s="23">
        <v>0</v>
      </c>
      <c r="H18093" s="25">
        <v>18.96231461</v>
      </c>
    </row>
    <row r="18094" spans="1:8">
      <c r="A18094" s="23">
        <v>18091</v>
      </c>
      <c r="B18094" s="23">
        <v>3000</v>
      </c>
      <c r="C18094" s="23">
        <v>0.7</v>
      </c>
      <c r="D18094" s="23">
        <v>500</v>
      </c>
      <c r="E18094" s="23">
        <v>1</v>
      </c>
      <c r="F18094" s="23">
        <v>0</v>
      </c>
      <c r="G18094" s="23">
        <v>5</v>
      </c>
      <c r="H18094" s="25">
        <v>17.910430909999999</v>
      </c>
    </row>
    <row r="18095" spans="1:8">
      <c r="A18095" s="23">
        <v>18092</v>
      </c>
      <c r="B18095" s="23">
        <v>3000</v>
      </c>
      <c r="C18095" s="23">
        <v>0.7</v>
      </c>
      <c r="D18095" s="23">
        <v>500</v>
      </c>
      <c r="E18095" s="23">
        <v>1</v>
      </c>
      <c r="F18095" s="23">
        <v>0</v>
      </c>
      <c r="G18095" s="23">
        <v>10</v>
      </c>
      <c r="H18095" s="25">
        <v>17.383749009999999</v>
      </c>
    </row>
    <row r="18096" spans="1:8">
      <c r="A18096" s="23">
        <v>18093</v>
      </c>
      <c r="B18096" s="23">
        <v>3000</v>
      </c>
      <c r="C18096" s="23">
        <v>0.7</v>
      </c>
      <c r="D18096" s="23">
        <v>500</v>
      </c>
      <c r="E18096" s="23">
        <v>1</v>
      </c>
      <c r="F18096" s="23">
        <v>0</v>
      </c>
      <c r="G18096" s="23">
        <v>40</v>
      </c>
      <c r="H18096" s="25">
        <v>16.218093870000001</v>
      </c>
    </row>
    <row r="18097" spans="1:8">
      <c r="A18097" s="23">
        <v>18094</v>
      </c>
      <c r="B18097" s="23">
        <v>3000</v>
      </c>
      <c r="C18097" s="23">
        <v>0.7</v>
      </c>
      <c r="D18097" s="23">
        <v>500</v>
      </c>
      <c r="E18097" s="23">
        <v>1</v>
      </c>
      <c r="F18097" s="23">
        <v>0</v>
      </c>
      <c r="G18097" s="23">
        <v>70</v>
      </c>
      <c r="H18097" s="25">
        <v>15.465764050000001</v>
      </c>
    </row>
    <row r="18098" spans="1:8">
      <c r="A18098" s="23">
        <v>18095</v>
      </c>
      <c r="B18098" s="23">
        <v>3000</v>
      </c>
      <c r="C18098" s="23">
        <v>0.7</v>
      </c>
      <c r="D18098" s="23">
        <v>500</v>
      </c>
      <c r="E18098" s="23">
        <v>1</v>
      </c>
      <c r="F18098" s="23">
        <v>0</v>
      </c>
      <c r="G18098" s="23">
        <v>100</v>
      </c>
      <c r="H18098" s="25">
        <v>14.786930079999999</v>
      </c>
    </row>
    <row r="18099" spans="1:8">
      <c r="A18099" s="23">
        <v>18096</v>
      </c>
      <c r="B18099" s="23">
        <v>3000</v>
      </c>
      <c r="C18099" s="23">
        <v>0.7</v>
      </c>
      <c r="D18099" s="23">
        <v>500</v>
      </c>
      <c r="E18099" s="23">
        <v>1</v>
      </c>
      <c r="F18099" s="23">
        <v>30</v>
      </c>
      <c r="G18099" s="23">
        <v>0</v>
      </c>
      <c r="H18099" s="25">
        <v>18.4163456</v>
      </c>
    </row>
    <row r="18100" spans="1:8">
      <c r="A18100" s="23">
        <v>18097</v>
      </c>
      <c r="B18100" s="23">
        <v>3000</v>
      </c>
      <c r="C18100" s="23">
        <v>0.7</v>
      </c>
      <c r="D18100" s="23">
        <v>500</v>
      </c>
      <c r="E18100" s="23">
        <v>1</v>
      </c>
      <c r="F18100" s="23">
        <v>30</v>
      </c>
      <c r="G18100" s="23">
        <v>5</v>
      </c>
      <c r="H18100" s="25">
        <v>17.283622739999998</v>
      </c>
    </row>
    <row r="18101" spans="1:8">
      <c r="A18101" s="23">
        <v>18098</v>
      </c>
      <c r="B18101" s="23">
        <v>3000</v>
      </c>
      <c r="C18101" s="23">
        <v>0.7</v>
      </c>
      <c r="D18101" s="23">
        <v>500</v>
      </c>
      <c r="E18101" s="23">
        <v>1</v>
      </c>
      <c r="F18101" s="23">
        <v>30</v>
      </c>
      <c r="G18101" s="23">
        <v>10</v>
      </c>
      <c r="H18101" s="25">
        <v>16.739774700000002</v>
      </c>
    </row>
    <row r="18102" spans="1:8">
      <c r="A18102" s="23">
        <v>18099</v>
      </c>
      <c r="B18102" s="23">
        <v>3000</v>
      </c>
      <c r="C18102" s="23">
        <v>0.7</v>
      </c>
      <c r="D18102" s="23">
        <v>500</v>
      </c>
      <c r="E18102" s="23">
        <v>1</v>
      </c>
      <c r="F18102" s="23">
        <v>30</v>
      </c>
      <c r="G18102" s="23">
        <v>40</v>
      </c>
      <c r="H18102" s="25">
        <v>15.55226135</v>
      </c>
    </row>
    <row r="18103" spans="1:8">
      <c r="A18103" s="23">
        <v>18100</v>
      </c>
      <c r="B18103" s="23">
        <v>3000</v>
      </c>
      <c r="C18103" s="23">
        <v>0.7</v>
      </c>
      <c r="D18103" s="23">
        <v>500</v>
      </c>
      <c r="E18103" s="23">
        <v>1</v>
      </c>
      <c r="F18103" s="23">
        <v>30</v>
      </c>
      <c r="G18103" s="23">
        <v>70</v>
      </c>
      <c r="H18103" s="25">
        <v>14.77166557</v>
      </c>
    </row>
    <row r="18104" spans="1:8">
      <c r="A18104" s="23">
        <v>18101</v>
      </c>
      <c r="B18104" s="23">
        <v>3000</v>
      </c>
      <c r="C18104" s="23">
        <v>0.7</v>
      </c>
      <c r="D18104" s="23">
        <v>500</v>
      </c>
      <c r="E18104" s="23">
        <v>1</v>
      </c>
      <c r="F18104" s="23">
        <v>30</v>
      </c>
      <c r="G18104" s="23">
        <v>100</v>
      </c>
      <c r="H18104" s="25">
        <v>14.112119679999999</v>
      </c>
    </row>
    <row r="18105" spans="1:8">
      <c r="A18105" s="23">
        <v>18102</v>
      </c>
      <c r="B18105" s="23">
        <v>3000</v>
      </c>
      <c r="C18105" s="23">
        <v>0.7</v>
      </c>
      <c r="D18105" s="23">
        <v>500</v>
      </c>
      <c r="E18105" s="23">
        <v>1</v>
      </c>
      <c r="F18105" s="23">
        <v>60</v>
      </c>
      <c r="G18105" s="23">
        <v>0</v>
      </c>
      <c r="H18105" s="25">
        <v>16.11008644</v>
      </c>
    </row>
    <row r="18106" spans="1:8">
      <c r="A18106" s="23">
        <v>18103</v>
      </c>
      <c r="B18106" s="23">
        <v>3000</v>
      </c>
      <c r="C18106" s="23">
        <v>0.7</v>
      </c>
      <c r="D18106" s="23">
        <v>500</v>
      </c>
      <c r="E18106" s="23">
        <v>1</v>
      </c>
      <c r="F18106" s="23">
        <v>60</v>
      </c>
      <c r="G18106" s="23">
        <v>5</v>
      </c>
      <c r="H18106" s="25">
        <v>14.56126976</v>
      </c>
    </row>
    <row r="18107" spans="1:8">
      <c r="A18107" s="23">
        <v>18104</v>
      </c>
      <c r="B18107" s="23">
        <v>3000</v>
      </c>
      <c r="C18107" s="23">
        <v>0.7</v>
      </c>
      <c r="D18107" s="23">
        <v>500</v>
      </c>
      <c r="E18107" s="23">
        <v>1</v>
      </c>
      <c r="F18107" s="23">
        <v>60</v>
      </c>
      <c r="G18107" s="23">
        <v>10</v>
      </c>
      <c r="H18107" s="25">
        <v>14.000491139999999</v>
      </c>
    </row>
    <row r="18108" spans="1:8">
      <c r="A18108" s="23">
        <v>18105</v>
      </c>
      <c r="B18108" s="23">
        <v>3000</v>
      </c>
      <c r="C18108" s="23">
        <v>0.7</v>
      </c>
      <c r="D18108" s="23">
        <v>500</v>
      </c>
      <c r="E18108" s="23">
        <v>1</v>
      </c>
      <c r="F18108" s="23">
        <v>60</v>
      </c>
      <c r="G18108" s="23">
        <v>40</v>
      </c>
      <c r="H18108" s="25">
        <v>12.84049606</v>
      </c>
    </row>
    <row r="18109" spans="1:8">
      <c r="A18109" s="23">
        <v>18106</v>
      </c>
      <c r="B18109" s="23">
        <v>3000</v>
      </c>
      <c r="C18109" s="23">
        <v>0.7</v>
      </c>
      <c r="D18109" s="23">
        <v>500</v>
      </c>
      <c r="E18109" s="23">
        <v>1</v>
      </c>
      <c r="F18109" s="23">
        <v>60</v>
      </c>
      <c r="G18109" s="23">
        <v>70</v>
      </c>
      <c r="H18109" s="25">
        <v>12.114237790000001</v>
      </c>
    </row>
    <row r="18110" spans="1:8">
      <c r="A18110" s="23">
        <v>18107</v>
      </c>
      <c r="B18110" s="23">
        <v>3000</v>
      </c>
      <c r="C18110" s="23">
        <v>0.7</v>
      </c>
      <c r="D18110" s="23">
        <v>500</v>
      </c>
      <c r="E18110" s="23">
        <v>1</v>
      </c>
      <c r="F18110" s="23">
        <v>60</v>
      </c>
      <c r="G18110" s="23">
        <v>100</v>
      </c>
      <c r="H18110" s="25">
        <v>11.518613820000001</v>
      </c>
    </row>
    <row r="18111" spans="1:8">
      <c r="A18111" s="23">
        <v>18108</v>
      </c>
      <c r="B18111" s="23">
        <v>3000</v>
      </c>
      <c r="C18111" s="23">
        <v>0.7</v>
      </c>
      <c r="D18111" s="23">
        <v>500</v>
      </c>
      <c r="E18111" s="23">
        <v>5</v>
      </c>
      <c r="F18111" s="23">
        <v>0</v>
      </c>
      <c r="G18111" s="23">
        <v>0</v>
      </c>
      <c r="H18111" s="25">
        <v>29.694948199999999</v>
      </c>
    </row>
    <row r="18112" spans="1:8">
      <c r="A18112" s="23">
        <v>18109</v>
      </c>
      <c r="B18112" s="23">
        <v>3000</v>
      </c>
      <c r="C18112" s="23">
        <v>0.7</v>
      </c>
      <c r="D18112" s="23">
        <v>500</v>
      </c>
      <c r="E18112" s="23">
        <v>5</v>
      </c>
      <c r="F18112" s="23">
        <v>0</v>
      </c>
      <c r="G18112" s="23">
        <v>5</v>
      </c>
      <c r="H18112" s="25">
        <v>27.152233119999998</v>
      </c>
    </row>
    <row r="18113" spans="1:8">
      <c r="A18113" s="23">
        <v>18110</v>
      </c>
      <c r="B18113" s="23">
        <v>3000</v>
      </c>
      <c r="C18113" s="23">
        <v>0.7</v>
      </c>
      <c r="D18113" s="23">
        <v>500</v>
      </c>
      <c r="E18113" s="23">
        <v>5</v>
      </c>
      <c r="F18113" s="23">
        <v>0</v>
      </c>
      <c r="G18113" s="23">
        <v>10</v>
      </c>
      <c r="H18113" s="25">
        <v>25.81494713</v>
      </c>
    </row>
    <row r="18114" spans="1:8">
      <c r="A18114" s="23">
        <v>18111</v>
      </c>
      <c r="B18114" s="23">
        <v>3000</v>
      </c>
      <c r="C18114" s="23">
        <v>0.7</v>
      </c>
      <c r="D18114" s="23">
        <v>500</v>
      </c>
      <c r="E18114" s="23">
        <v>5</v>
      </c>
      <c r="F18114" s="23">
        <v>0</v>
      </c>
      <c r="G18114" s="23">
        <v>40</v>
      </c>
      <c r="H18114" s="25">
        <v>22.864521029999999</v>
      </c>
    </row>
    <row r="18115" spans="1:8">
      <c r="A18115" s="23">
        <v>18112</v>
      </c>
      <c r="B18115" s="23">
        <v>3000</v>
      </c>
      <c r="C18115" s="23">
        <v>0.7</v>
      </c>
      <c r="D18115" s="23">
        <v>500</v>
      </c>
      <c r="E18115" s="23">
        <v>5</v>
      </c>
      <c r="F18115" s="23">
        <v>0</v>
      </c>
      <c r="G18115" s="23">
        <v>70</v>
      </c>
      <c r="H18115" s="25">
        <v>21.137958529999999</v>
      </c>
    </row>
    <row r="18116" spans="1:8">
      <c r="A18116" s="23">
        <v>18113</v>
      </c>
      <c r="B18116" s="23">
        <v>3000</v>
      </c>
      <c r="C18116" s="23">
        <v>0.7</v>
      </c>
      <c r="D18116" s="23">
        <v>500</v>
      </c>
      <c r="E18116" s="23">
        <v>5</v>
      </c>
      <c r="F18116" s="23">
        <v>0</v>
      </c>
      <c r="G18116" s="23">
        <v>100</v>
      </c>
      <c r="H18116" s="25">
        <v>19.63549995</v>
      </c>
    </row>
    <row r="18117" spans="1:8">
      <c r="A18117" s="23">
        <v>18114</v>
      </c>
      <c r="B18117" s="23">
        <v>3000</v>
      </c>
      <c r="C18117" s="23">
        <v>0.7</v>
      </c>
      <c r="D18117" s="23">
        <v>500</v>
      </c>
      <c r="E18117" s="23">
        <v>5</v>
      </c>
      <c r="F18117" s="23">
        <v>30</v>
      </c>
      <c r="G18117" s="23">
        <v>0</v>
      </c>
      <c r="H18117" s="25">
        <v>27.965911869999999</v>
      </c>
    </row>
    <row r="18118" spans="1:8">
      <c r="A18118" s="23">
        <v>18115</v>
      </c>
      <c r="B18118" s="23">
        <v>3000</v>
      </c>
      <c r="C18118" s="23">
        <v>0.7</v>
      </c>
      <c r="D18118" s="23">
        <v>500</v>
      </c>
      <c r="E18118" s="23">
        <v>5</v>
      </c>
      <c r="F18118" s="23">
        <v>30</v>
      </c>
      <c r="G18118" s="23">
        <v>5</v>
      </c>
      <c r="H18118" s="25">
        <v>25.411750789999999</v>
      </c>
    </row>
    <row r="18119" spans="1:8">
      <c r="A18119" s="23">
        <v>18116</v>
      </c>
      <c r="B18119" s="23">
        <v>3000</v>
      </c>
      <c r="C18119" s="23">
        <v>0.7</v>
      </c>
      <c r="D18119" s="23">
        <v>500</v>
      </c>
      <c r="E18119" s="23">
        <v>5</v>
      </c>
      <c r="F18119" s="23">
        <v>30</v>
      </c>
      <c r="G18119" s="23">
        <v>10</v>
      </c>
      <c r="H18119" s="25">
        <v>24.15449143</v>
      </c>
    </row>
    <row r="18120" spans="1:8">
      <c r="A18120" s="23">
        <v>18117</v>
      </c>
      <c r="B18120" s="23">
        <v>3000</v>
      </c>
      <c r="C18120" s="23">
        <v>0.7</v>
      </c>
      <c r="D18120" s="23">
        <v>500</v>
      </c>
      <c r="E18120" s="23">
        <v>5</v>
      </c>
      <c r="F18120" s="23">
        <v>30</v>
      </c>
      <c r="G18120" s="23">
        <v>40</v>
      </c>
      <c r="H18120" s="25">
        <v>21.398189550000001</v>
      </c>
    </row>
    <row r="18121" spans="1:8">
      <c r="A18121" s="23">
        <v>18118</v>
      </c>
      <c r="B18121" s="23">
        <v>3000</v>
      </c>
      <c r="C18121" s="23">
        <v>0.7</v>
      </c>
      <c r="D18121" s="23">
        <v>500</v>
      </c>
      <c r="E18121" s="23">
        <v>5</v>
      </c>
      <c r="F18121" s="23">
        <v>30</v>
      </c>
      <c r="G18121" s="23">
        <v>70</v>
      </c>
      <c r="H18121" s="25">
        <v>19.68540192</v>
      </c>
    </row>
    <row r="18122" spans="1:8">
      <c r="A18122" s="23">
        <v>18119</v>
      </c>
      <c r="B18122" s="23">
        <v>3000</v>
      </c>
      <c r="C18122" s="23">
        <v>0.7</v>
      </c>
      <c r="D18122" s="23">
        <v>500</v>
      </c>
      <c r="E18122" s="23">
        <v>5</v>
      </c>
      <c r="F18122" s="23">
        <v>30</v>
      </c>
      <c r="G18122" s="23">
        <v>100</v>
      </c>
      <c r="H18122" s="25">
        <v>18.298448560000001</v>
      </c>
    </row>
    <row r="18123" spans="1:8">
      <c r="A18123" s="23">
        <v>18120</v>
      </c>
      <c r="B18123" s="23">
        <v>3000</v>
      </c>
      <c r="C18123" s="23">
        <v>0.7</v>
      </c>
      <c r="D18123" s="23">
        <v>500</v>
      </c>
      <c r="E18123" s="23">
        <v>5</v>
      </c>
      <c r="F18123" s="23">
        <v>60</v>
      </c>
      <c r="G18123" s="23">
        <v>0</v>
      </c>
      <c r="H18123" s="25">
        <v>22.03904343</v>
      </c>
    </row>
    <row r="18124" spans="1:8">
      <c r="A18124" s="23">
        <v>18121</v>
      </c>
      <c r="B18124" s="23">
        <v>3000</v>
      </c>
      <c r="C18124" s="23">
        <v>0.7</v>
      </c>
      <c r="D18124" s="23">
        <v>500</v>
      </c>
      <c r="E18124" s="23">
        <v>5</v>
      </c>
      <c r="F18124" s="23">
        <v>60</v>
      </c>
      <c r="G18124" s="23">
        <v>5</v>
      </c>
      <c r="H18124" s="25">
        <v>19.36406899</v>
      </c>
    </row>
    <row r="18125" spans="1:8">
      <c r="A18125" s="23">
        <v>18122</v>
      </c>
      <c r="B18125" s="23">
        <v>3000</v>
      </c>
      <c r="C18125" s="23">
        <v>0.7</v>
      </c>
      <c r="D18125" s="23">
        <v>500</v>
      </c>
      <c r="E18125" s="23">
        <v>5</v>
      </c>
      <c r="F18125" s="23">
        <v>60</v>
      </c>
      <c r="G18125" s="23">
        <v>10</v>
      </c>
      <c r="H18125" s="25">
        <v>18.332971570000002</v>
      </c>
    </row>
    <row r="18126" spans="1:8">
      <c r="A18126" s="23">
        <v>18123</v>
      </c>
      <c r="B18126" s="23">
        <v>3000</v>
      </c>
      <c r="C18126" s="23">
        <v>0.7</v>
      </c>
      <c r="D18126" s="23">
        <v>500</v>
      </c>
      <c r="E18126" s="23">
        <v>5</v>
      </c>
      <c r="F18126" s="23">
        <v>60</v>
      </c>
      <c r="G18126" s="23">
        <v>40</v>
      </c>
      <c r="H18126" s="25">
        <v>16.190460210000001</v>
      </c>
    </row>
    <row r="18127" spans="1:8">
      <c r="A18127" s="23">
        <v>18124</v>
      </c>
      <c r="B18127" s="23">
        <v>3000</v>
      </c>
      <c r="C18127" s="23">
        <v>0.7</v>
      </c>
      <c r="D18127" s="23">
        <v>500</v>
      </c>
      <c r="E18127" s="23">
        <v>5</v>
      </c>
      <c r="F18127" s="23">
        <v>60</v>
      </c>
      <c r="G18127" s="23">
        <v>70</v>
      </c>
      <c r="H18127" s="25">
        <v>14.963686940000001</v>
      </c>
    </row>
    <row r="18128" spans="1:8">
      <c r="A18128" s="23">
        <v>18125</v>
      </c>
      <c r="B18128" s="23">
        <v>3000</v>
      </c>
      <c r="C18128" s="23">
        <v>0.7</v>
      </c>
      <c r="D18128" s="23">
        <v>500</v>
      </c>
      <c r="E18128" s="23">
        <v>5</v>
      </c>
      <c r="F18128" s="23">
        <v>60</v>
      </c>
      <c r="G18128" s="23">
        <v>100</v>
      </c>
      <c r="H18128" s="25">
        <v>13.9693737</v>
      </c>
    </row>
    <row r="18129" spans="1:8">
      <c r="A18129" s="23">
        <v>18126</v>
      </c>
      <c r="B18129" s="23">
        <v>3000</v>
      </c>
      <c r="C18129" s="23">
        <v>0.7</v>
      </c>
      <c r="D18129" s="23">
        <v>500</v>
      </c>
      <c r="E18129" s="23">
        <v>10</v>
      </c>
      <c r="F18129" s="23">
        <v>0</v>
      </c>
      <c r="G18129" s="23">
        <v>0</v>
      </c>
      <c r="H18129" s="25">
        <v>30.967166899999999</v>
      </c>
    </row>
    <row r="18130" spans="1:8">
      <c r="A18130" s="23">
        <v>18127</v>
      </c>
      <c r="B18130" s="23">
        <v>3000</v>
      </c>
      <c r="C18130" s="23">
        <v>0.7</v>
      </c>
      <c r="D18130" s="23">
        <v>500</v>
      </c>
      <c r="E18130" s="23">
        <v>10</v>
      </c>
      <c r="F18130" s="23">
        <v>0</v>
      </c>
      <c r="G18130" s="23">
        <v>5</v>
      </c>
      <c r="H18130" s="25">
        <v>28.194499969999999</v>
      </c>
    </row>
    <row r="18131" spans="1:8">
      <c r="A18131" s="23">
        <v>18128</v>
      </c>
      <c r="B18131" s="23">
        <v>3000</v>
      </c>
      <c r="C18131" s="23">
        <v>0.7</v>
      </c>
      <c r="D18131" s="23">
        <v>500</v>
      </c>
      <c r="E18131" s="23">
        <v>10</v>
      </c>
      <c r="F18131" s="23">
        <v>0</v>
      </c>
      <c r="G18131" s="23">
        <v>10</v>
      </c>
      <c r="H18131" s="25">
        <v>26.77615166</v>
      </c>
    </row>
    <row r="18132" spans="1:8">
      <c r="A18132" s="23">
        <v>18129</v>
      </c>
      <c r="B18132" s="23">
        <v>3000</v>
      </c>
      <c r="C18132" s="23">
        <v>0.7</v>
      </c>
      <c r="D18132" s="23">
        <v>500</v>
      </c>
      <c r="E18132" s="23">
        <v>10</v>
      </c>
      <c r="F18132" s="23">
        <v>0</v>
      </c>
      <c r="G18132" s="23">
        <v>40</v>
      </c>
      <c r="H18132" s="25">
        <v>23.625738139999999</v>
      </c>
    </row>
    <row r="18133" spans="1:8">
      <c r="A18133" s="23">
        <v>18130</v>
      </c>
      <c r="B18133" s="23">
        <v>3000</v>
      </c>
      <c r="C18133" s="23">
        <v>0.7</v>
      </c>
      <c r="D18133" s="23">
        <v>500</v>
      </c>
      <c r="E18133" s="23">
        <v>10</v>
      </c>
      <c r="F18133" s="23">
        <v>0</v>
      </c>
      <c r="G18133" s="23">
        <v>70</v>
      </c>
      <c r="H18133" s="25">
        <v>21.686746599999999</v>
      </c>
    </row>
    <row r="18134" spans="1:8">
      <c r="A18134" s="23">
        <v>18131</v>
      </c>
      <c r="B18134" s="23">
        <v>3000</v>
      </c>
      <c r="C18134" s="23">
        <v>0.7</v>
      </c>
      <c r="D18134" s="23">
        <v>500</v>
      </c>
      <c r="E18134" s="23">
        <v>10</v>
      </c>
      <c r="F18134" s="23">
        <v>0</v>
      </c>
      <c r="G18134" s="23">
        <v>100</v>
      </c>
      <c r="H18134" s="25">
        <v>20.125732419999999</v>
      </c>
    </row>
    <row r="18135" spans="1:8">
      <c r="A18135" s="23">
        <v>18132</v>
      </c>
      <c r="B18135" s="23">
        <v>3000</v>
      </c>
      <c r="C18135" s="23">
        <v>0.7</v>
      </c>
      <c r="D18135" s="23">
        <v>500</v>
      </c>
      <c r="E18135" s="23">
        <v>10</v>
      </c>
      <c r="F18135" s="23">
        <v>30</v>
      </c>
      <c r="G18135" s="23">
        <v>0</v>
      </c>
      <c r="H18135" s="25">
        <v>29.025905609999999</v>
      </c>
    </row>
    <row r="18136" spans="1:8">
      <c r="A18136" s="23">
        <v>18133</v>
      </c>
      <c r="B18136" s="23">
        <v>3000</v>
      </c>
      <c r="C18136" s="23">
        <v>0.7</v>
      </c>
      <c r="D18136" s="23">
        <v>500</v>
      </c>
      <c r="E18136" s="23">
        <v>10</v>
      </c>
      <c r="F18136" s="23">
        <v>30</v>
      </c>
      <c r="G18136" s="23">
        <v>5</v>
      </c>
      <c r="H18136" s="25">
        <v>26.332771300000001</v>
      </c>
    </row>
    <row r="18137" spans="1:8">
      <c r="A18137" s="23">
        <v>18134</v>
      </c>
      <c r="B18137" s="23">
        <v>3000</v>
      </c>
      <c r="C18137" s="23">
        <v>0.7</v>
      </c>
      <c r="D18137" s="23">
        <v>500</v>
      </c>
      <c r="E18137" s="23">
        <v>10</v>
      </c>
      <c r="F18137" s="23">
        <v>30</v>
      </c>
      <c r="G18137" s="23">
        <v>10</v>
      </c>
      <c r="H18137" s="25">
        <v>25.010652539999999</v>
      </c>
    </row>
    <row r="18138" spans="1:8">
      <c r="A18138" s="23">
        <v>18135</v>
      </c>
      <c r="B18138" s="23">
        <v>3000</v>
      </c>
      <c r="C18138" s="23">
        <v>0.7</v>
      </c>
      <c r="D18138" s="23">
        <v>500</v>
      </c>
      <c r="E18138" s="23">
        <v>10</v>
      </c>
      <c r="F18138" s="23">
        <v>30</v>
      </c>
      <c r="G18138" s="23">
        <v>40</v>
      </c>
      <c r="H18138" s="25">
        <v>21.980148320000001</v>
      </c>
    </row>
    <row r="18139" spans="1:8">
      <c r="A18139" s="23">
        <v>18136</v>
      </c>
      <c r="B18139" s="23">
        <v>3000</v>
      </c>
      <c r="C18139" s="23">
        <v>0.7</v>
      </c>
      <c r="D18139" s="23">
        <v>500</v>
      </c>
      <c r="E18139" s="23">
        <v>10</v>
      </c>
      <c r="F18139" s="23">
        <v>30</v>
      </c>
      <c r="G18139" s="23">
        <v>70</v>
      </c>
      <c r="H18139" s="25">
        <v>20.182847979999998</v>
      </c>
    </row>
    <row r="18140" spans="1:8">
      <c r="A18140" s="23">
        <v>18137</v>
      </c>
      <c r="B18140" s="23">
        <v>3000</v>
      </c>
      <c r="C18140" s="23">
        <v>0.7</v>
      </c>
      <c r="D18140" s="23">
        <v>500</v>
      </c>
      <c r="E18140" s="23">
        <v>10</v>
      </c>
      <c r="F18140" s="23">
        <v>30</v>
      </c>
      <c r="G18140" s="23">
        <v>100</v>
      </c>
      <c r="H18140" s="25">
        <v>18.74545479</v>
      </c>
    </row>
    <row r="18141" spans="1:8">
      <c r="A18141" s="23">
        <v>18138</v>
      </c>
      <c r="B18141" s="23">
        <v>3000</v>
      </c>
      <c r="C18141" s="23">
        <v>0.7</v>
      </c>
      <c r="D18141" s="23">
        <v>500</v>
      </c>
      <c r="E18141" s="23">
        <v>10</v>
      </c>
      <c r="F18141" s="23">
        <v>60</v>
      </c>
      <c r="G18141" s="23">
        <v>0</v>
      </c>
      <c r="H18141" s="25">
        <v>22.66384888</v>
      </c>
    </row>
    <row r="18142" spans="1:8">
      <c r="A18142" s="23">
        <v>18139</v>
      </c>
      <c r="B18142" s="23">
        <v>3000</v>
      </c>
      <c r="C18142" s="23">
        <v>0.7</v>
      </c>
      <c r="D18142" s="23">
        <v>500</v>
      </c>
      <c r="E18142" s="23">
        <v>10</v>
      </c>
      <c r="F18142" s="23">
        <v>60</v>
      </c>
      <c r="G18142" s="23">
        <v>5</v>
      </c>
      <c r="H18142" s="25">
        <v>19.85575485</v>
      </c>
    </row>
    <row r="18143" spans="1:8">
      <c r="A18143" s="23">
        <v>18140</v>
      </c>
      <c r="B18143" s="23">
        <v>3000</v>
      </c>
      <c r="C18143" s="23">
        <v>0.7</v>
      </c>
      <c r="D18143" s="23">
        <v>500</v>
      </c>
      <c r="E18143" s="23">
        <v>10</v>
      </c>
      <c r="F18143" s="23">
        <v>60</v>
      </c>
      <c r="G18143" s="23">
        <v>10</v>
      </c>
      <c r="H18143" s="25">
        <v>18.80050468</v>
      </c>
    </row>
    <row r="18144" spans="1:8">
      <c r="A18144" s="23">
        <v>18141</v>
      </c>
      <c r="B18144" s="23">
        <v>3000</v>
      </c>
      <c r="C18144" s="23">
        <v>0.7</v>
      </c>
      <c r="D18144" s="23">
        <v>500</v>
      </c>
      <c r="E18144" s="23">
        <v>10</v>
      </c>
      <c r="F18144" s="23">
        <v>60</v>
      </c>
      <c r="G18144" s="23">
        <v>40</v>
      </c>
      <c r="H18144" s="25">
        <v>16.590465550000001</v>
      </c>
    </row>
    <row r="18145" spans="1:8">
      <c r="A18145" s="23">
        <v>18142</v>
      </c>
      <c r="B18145" s="23">
        <v>3000</v>
      </c>
      <c r="C18145" s="23">
        <v>0.7</v>
      </c>
      <c r="D18145" s="23">
        <v>500</v>
      </c>
      <c r="E18145" s="23">
        <v>10</v>
      </c>
      <c r="F18145" s="23">
        <v>60</v>
      </c>
      <c r="G18145" s="23">
        <v>70</v>
      </c>
      <c r="H18145" s="25">
        <v>15.2411356</v>
      </c>
    </row>
    <row r="18146" spans="1:8">
      <c r="A18146" s="23">
        <v>18143</v>
      </c>
      <c r="B18146" s="23">
        <v>3000</v>
      </c>
      <c r="C18146" s="23">
        <v>0.7</v>
      </c>
      <c r="D18146" s="23">
        <v>500</v>
      </c>
      <c r="E18146" s="23">
        <v>10</v>
      </c>
      <c r="F18146" s="23">
        <v>60</v>
      </c>
      <c r="G18146" s="23">
        <v>100</v>
      </c>
      <c r="H18146" s="25">
        <v>14.10209942</v>
      </c>
    </row>
    <row r="18147" spans="1:8">
      <c r="A18147" s="23">
        <v>18144</v>
      </c>
      <c r="B18147" s="23">
        <v>3000</v>
      </c>
      <c r="C18147" s="23">
        <v>0.7</v>
      </c>
      <c r="D18147" s="23">
        <v>500</v>
      </c>
      <c r="E18147" s="23">
        <v>20</v>
      </c>
      <c r="F18147" s="23">
        <v>0</v>
      </c>
      <c r="G18147" s="23">
        <v>0</v>
      </c>
      <c r="H18147" s="25">
        <v>31.54489517</v>
      </c>
    </row>
    <row r="18148" spans="1:8">
      <c r="A18148" s="23">
        <v>18145</v>
      </c>
      <c r="B18148" s="23">
        <v>3000</v>
      </c>
      <c r="C18148" s="23">
        <v>0.7</v>
      </c>
      <c r="D18148" s="23">
        <v>500</v>
      </c>
      <c r="E18148" s="23">
        <v>20</v>
      </c>
      <c r="F18148" s="23">
        <v>0</v>
      </c>
      <c r="G18148" s="23">
        <v>5</v>
      </c>
      <c r="H18148" s="25">
        <v>28.68026352</v>
      </c>
    </row>
    <row r="18149" spans="1:8">
      <c r="A18149" s="23">
        <v>18146</v>
      </c>
      <c r="B18149" s="23">
        <v>3000</v>
      </c>
      <c r="C18149" s="23">
        <v>0.7</v>
      </c>
      <c r="D18149" s="23">
        <v>500</v>
      </c>
      <c r="E18149" s="23">
        <v>20</v>
      </c>
      <c r="F18149" s="23">
        <v>0</v>
      </c>
      <c r="G18149" s="23">
        <v>10</v>
      </c>
      <c r="H18149" s="25">
        <v>27.212516789999999</v>
      </c>
    </row>
    <row r="18150" spans="1:8">
      <c r="A18150" s="23">
        <v>18147</v>
      </c>
      <c r="B18150" s="23">
        <v>3000</v>
      </c>
      <c r="C18150" s="23">
        <v>0.7</v>
      </c>
      <c r="D18150" s="23">
        <v>500</v>
      </c>
      <c r="E18150" s="23">
        <v>20</v>
      </c>
      <c r="F18150" s="23">
        <v>0</v>
      </c>
      <c r="G18150" s="23">
        <v>40</v>
      </c>
      <c r="H18150" s="25">
        <v>23.96302605</v>
      </c>
    </row>
    <row r="18151" spans="1:8">
      <c r="A18151" s="23">
        <v>18148</v>
      </c>
      <c r="B18151" s="23">
        <v>3000</v>
      </c>
      <c r="C18151" s="23">
        <v>0.7</v>
      </c>
      <c r="D18151" s="23">
        <v>500</v>
      </c>
      <c r="E18151" s="23">
        <v>20</v>
      </c>
      <c r="F18151" s="23">
        <v>0</v>
      </c>
      <c r="G18151" s="23">
        <v>70</v>
      </c>
      <c r="H18151" s="25">
        <v>21.973436360000001</v>
      </c>
    </row>
    <row r="18152" spans="1:8">
      <c r="A18152" s="23">
        <v>18149</v>
      </c>
      <c r="B18152" s="23">
        <v>3000</v>
      </c>
      <c r="C18152" s="23">
        <v>0.7</v>
      </c>
      <c r="D18152" s="23">
        <v>500</v>
      </c>
      <c r="E18152" s="23">
        <v>20</v>
      </c>
      <c r="F18152" s="23">
        <v>0</v>
      </c>
      <c r="G18152" s="23">
        <v>100</v>
      </c>
      <c r="H18152" s="25">
        <v>20.36611748</v>
      </c>
    </row>
    <row r="18153" spans="1:8">
      <c r="A18153" s="23">
        <v>18150</v>
      </c>
      <c r="B18153" s="23">
        <v>3000</v>
      </c>
      <c r="C18153" s="23">
        <v>0.7</v>
      </c>
      <c r="D18153" s="23">
        <v>500</v>
      </c>
      <c r="E18153" s="23">
        <v>20</v>
      </c>
      <c r="F18153" s="23">
        <v>30</v>
      </c>
      <c r="G18153" s="23">
        <v>0</v>
      </c>
      <c r="H18153" s="25">
        <v>29.523521420000002</v>
      </c>
    </row>
    <row r="18154" spans="1:8">
      <c r="A18154" s="23">
        <v>18151</v>
      </c>
      <c r="B18154" s="23">
        <v>3000</v>
      </c>
      <c r="C18154" s="23">
        <v>0.7</v>
      </c>
      <c r="D18154" s="23">
        <v>500</v>
      </c>
      <c r="E18154" s="23">
        <v>20</v>
      </c>
      <c r="F18154" s="23">
        <v>30</v>
      </c>
      <c r="G18154" s="23">
        <v>5</v>
      </c>
      <c r="H18154" s="25">
        <v>26.746654509999999</v>
      </c>
    </row>
    <row r="18155" spans="1:8">
      <c r="A18155" s="23">
        <v>18152</v>
      </c>
      <c r="B18155" s="23">
        <v>3000</v>
      </c>
      <c r="C18155" s="23">
        <v>0.7</v>
      </c>
      <c r="D18155" s="23">
        <v>500</v>
      </c>
      <c r="E18155" s="23">
        <v>20</v>
      </c>
      <c r="F18155" s="23">
        <v>30</v>
      </c>
      <c r="G18155" s="23">
        <v>10</v>
      </c>
      <c r="H18155" s="25">
        <v>25.383399959999998</v>
      </c>
    </row>
    <row r="18156" spans="1:8">
      <c r="A18156" s="23">
        <v>18153</v>
      </c>
      <c r="B18156" s="23">
        <v>3000</v>
      </c>
      <c r="C18156" s="23">
        <v>0.7</v>
      </c>
      <c r="D18156" s="23">
        <v>500</v>
      </c>
      <c r="E18156" s="23">
        <v>20</v>
      </c>
      <c r="F18156" s="23">
        <v>30</v>
      </c>
      <c r="G18156" s="23">
        <v>40</v>
      </c>
      <c r="H18156" s="25">
        <v>22.27828598</v>
      </c>
    </row>
    <row r="18157" spans="1:8">
      <c r="A18157" s="23">
        <v>18154</v>
      </c>
      <c r="B18157" s="23">
        <v>3000</v>
      </c>
      <c r="C18157" s="23">
        <v>0.7</v>
      </c>
      <c r="D18157" s="23">
        <v>500</v>
      </c>
      <c r="E18157" s="23">
        <v>20</v>
      </c>
      <c r="F18157" s="23">
        <v>30</v>
      </c>
      <c r="G18157" s="23">
        <v>70</v>
      </c>
      <c r="H18157" s="25">
        <v>20.42763519</v>
      </c>
    </row>
    <row r="18158" spans="1:8">
      <c r="A18158" s="23">
        <v>18155</v>
      </c>
      <c r="B18158" s="23">
        <v>3000</v>
      </c>
      <c r="C18158" s="23">
        <v>0.7</v>
      </c>
      <c r="D18158" s="23">
        <v>500</v>
      </c>
      <c r="E18158" s="23">
        <v>20</v>
      </c>
      <c r="F18158" s="23">
        <v>30</v>
      </c>
      <c r="G18158" s="23">
        <v>100</v>
      </c>
      <c r="H18158" s="25">
        <v>18.95051956</v>
      </c>
    </row>
    <row r="18159" spans="1:8">
      <c r="A18159" s="23">
        <v>18156</v>
      </c>
      <c r="B18159" s="23">
        <v>3000</v>
      </c>
      <c r="C18159" s="23">
        <v>0.7</v>
      </c>
      <c r="D18159" s="23">
        <v>500</v>
      </c>
      <c r="E18159" s="23">
        <v>20</v>
      </c>
      <c r="F18159" s="23">
        <v>60</v>
      </c>
      <c r="G18159" s="23">
        <v>0</v>
      </c>
      <c r="H18159" s="25">
        <v>22.960891719999999</v>
      </c>
    </row>
    <row r="18160" spans="1:8">
      <c r="A18160" s="23">
        <v>18157</v>
      </c>
      <c r="B18160" s="23">
        <v>3000</v>
      </c>
      <c r="C18160" s="23">
        <v>0.7</v>
      </c>
      <c r="D18160" s="23">
        <v>500</v>
      </c>
      <c r="E18160" s="23">
        <v>20</v>
      </c>
      <c r="F18160" s="23">
        <v>60</v>
      </c>
      <c r="G18160" s="23">
        <v>5</v>
      </c>
      <c r="H18160" s="25">
        <v>20.09551811</v>
      </c>
    </row>
    <row r="18161" spans="1:8">
      <c r="A18161" s="23">
        <v>18158</v>
      </c>
      <c r="B18161" s="23">
        <v>3000</v>
      </c>
      <c r="C18161" s="23">
        <v>0.7</v>
      </c>
      <c r="D18161" s="23">
        <v>500</v>
      </c>
      <c r="E18161" s="23">
        <v>20</v>
      </c>
      <c r="F18161" s="23">
        <v>60</v>
      </c>
      <c r="G18161" s="23">
        <v>10</v>
      </c>
      <c r="H18161" s="25">
        <v>19.016246800000001</v>
      </c>
    </row>
    <row r="18162" spans="1:8">
      <c r="A18162" s="23">
        <v>18159</v>
      </c>
      <c r="B18162" s="23">
        <v>3000</v>
      </c>
      <c r="C18162" s="23">
        <v>0.7</v>
      </c>
      <c r="D18162" s="23">
        <v>500</v>
      </c>
      <c r="E18162" s="23">
        <v>20</v>
      </c>
      <c r="F18162" s="23">
        <v>60</v>
      </c>
      <c r="G18162" s="23">
        <v>40</v>
      </c>
      <c r="H18162" s="25">
        <v>16.75169563</v>
      </c>
    </row>
    <row r="18163" spans="1:8">
      <c r="A18163" s="23">
        <v>18160</v>
      </c>
      <c r="B18163" s="23">
        <v>3000</v>
      </c>
      <c r="C18163" s="23">
        <v>0.7</v>
      </c>
      <c r="D18163" s="23">
        <v>500</v>
      </c>
      <c r="E18163" s="23">
        <v>20</v>
      </c>
      <c r="F18163" s="23">
        <v>60</v>
      </c>
      <c r="G18163" s="23">
        <v>70</v>
      </c>
      <c r="H18163" s="25">
        <v>15.394430160000001</v>
      </c>
    </row>
    <row r="18164" spans="1:8">
      <c r="A18164" s="23">
        <v>18161</v>
      </c>
      <c r="B18164" s="23">
        <v>3000</v>
      </c>
      <c r="C18164" s="23">
        <v>0.7</v>
      </c>
      <c r="D18164" s="23">
        <v>500</v>
      </c>
      <c r="E18164" s="23">
        <v>20</v>
      </c>
      <c r="F18164" s="23">
        <v>60</v>
      </c>
      <c r="G18164" s="23">
        <v>100</v>
      </c>
      <c r="H18164" s="25">
        <v>14.229960439999999</v>
      </c>
    </row>
    <row r="18165" spans="1:8">
      <c r="A18165" s="23">
        <v>18162</v>
      </c>
      <c r="B18165" s="23">
        <v>3000</v>
      </c>
      <c r="C18165" s="23">
        <v>0.7</v>
      </c>
      <c r="D18165" s="23">
        <v>500</v>
      </c>
      <c r="E18165" s="23">
        <v>50</v>
      </c>
      <c r="F18165" s="23">
        <v>0</v>
      </c>
      <c r="G18165" s="23">
        <v>0</v>
      </c>
      <c r="H18165" s="25">
        <v>31.858852389999999</v>
      </c>
    </row>
    <row r="18166" spans="1:8">
      <c r="A18166" s="23">
        <v>18163</v>
      </c>
      <c r="B18166" s="23">
        <v>3000</v>
      </c>
      <c r="C18166" s="23">
        <v>0.7</v>
      </c>
      <c r="D18166" s="23">
        <v>500</v>
      </c>
      <c r="E18166" s="23">
        <v>50</v>
      </c>
      <c r="F18166" s="23">
        <v>0</v>
      </c>
      <c r="G18166" s="23">
        <v>5</v>
      </c>
      <c r="H18166" s="25">
        <v>28.952022549999999</v>
      </c>
    </row>
    <row r="18167" spans="1:8">
      <c r="A18167" s="23">
        <v>18164</v>
      </c>
      <c r="B18167" s="23">
        <v>3000</v>
      </c>
      <c r="C18167" s="23">
        <v>0.7</v>
      </c>
      <c r="D18167" s="23">
        <v>500</v>
      </c>
      <c r="E18167" s="23">
        <v>50</v>
      </c>
      <c r="F18167" s="23">
        <v>0</v>
      </c>
      <c r="G18167" s="23">
        <v>10</v>
      </c>
      <c r="H18167" s="25">
        <v>27.457401279999999</v>
      </c>
    </row>
    <row r="18168" spans="1:8">
      <c r="A18168" s="23">
        <v>18165</v>
      </c>
      <c r="B18168" s="23">
        <v>3000</v>
      </c>
      <c r="C18168" s="23">
        <v>0.7</v>
      </c>
      <c r="D18168" s="23">
        <v>500</v>
      </c>
      <c r="E18168" s="23">
        <v>50</v>
      </c>
      <c r="F18168" s="23">
        <v>0</v>
      </c>
      <c r="G18168" s="23">
        <v>40</v>
      </c>
      <c r="H18168" s="25">
        <v>24.148128509999999</v>
      </c>
    </row>
    <row r="18169" spans="1:8">
      <c r="A18169" s="23">
        <v>18166</v>
      </c>
      <c r="B18169" s="23">
        <v>3000</v>
      </c>
      <c r="C18169" s="23">
        <v>0.7</v>
      </c>
      <c r="D18169" s="23">
        <v>500</v>
      </c>
      <c r="E18169" s="23">
        <v>50</v>
      </c>
      <c r="F18169" s="23">
        <v>0</v>
      </c>
      <c r="G18169" s="23">
        <v>70</v>
      </c>
      <c r="H18169" s="25">
        <v>22.13606072</v>
      </c>
    </row>
    <row r="18170" spans="1:8">
      <c r="A18170" s="23">
        <v>18167</v>
      </c>
      <c r="B18170" s="23">
        <v>3000</v>
      </c>
      <c r="C18170" s="23">
        <v>0.7</v>
      </c>
      <c r="D18170" s="23">
        <v>500</v>
      </c>
      <c r="E18170" s="23">
        <v>50</v>
      </c>
      <c r="F18170" s="23">
        <v>0</v>
      </c>
      <c r="G18170" s="23">
        <v>100</v>
      </c>
      <c r="H18170" s="25">
        <v>20.502807619999999</v>
      </c>
    </row>
    <row r="18171" spans="1:8">
      <c r="A18171" s="23">
        <v>18168</v>
      </c>
      <c r="B18171" s="23">
        <v>3000</v>
      </c>
      <c r="C18171" s="23">
        <v>0.7</v>
      </c>
      <c r="D18171" s="23">
        <v>500</v>
      </c>
      <c r="E18171" s="23">
        <v>50</v>
      </c>
      <c r="F18171" s="23">
        <v>30</v>
      </c>
      <c r="G18171" s="23">
        <v>0</v>
      </c>
      <c r="H18171" s="25">
        <v>29.80117989</v>
      </c>
    </row>
    <row r="18172" spans="1:8">
      <c r="A18172" s="23">
        <v>18169</v>
      </c>
      <c r="B18172" s="23">
        <v>3000</v>
      </c>
      <c r="C18172" s="23">
        <v>0.7</v>
      </c>
      <c r="D18172" s="23">
        <v>500</v>
      </c>
      <c r="E18172" s="23">
        <v>50</v>
      </c>
      <c r="F18172" s="23">
        <v>30</v>
      </c>
      <c r="G18172" s="23">
        <v>5</v>
      </c>
      <c r="H18172" s="25">
        <v>26.979063029999999</v>
      </c>
    </row>
    <row r="18173" spans="1:8">
      <c r="A18173" s="23">
        <v>18170</v>
      </c>
      <c r="B18173" s="23">
        <v>3000</v>
      </c>
      <c r="C18173" s="23">
        <v>0.7</v>
      </c>
      <c r="D18173" s="23">
        <v>500</v>
      </c>
      <c r="E18173" s="23">
        <v>50</v>
      </c>
      <c r="F18173" s="23">
        <v>30</v>
      </c>
      <c r="G18173" s="23">
        <v>10</v>
      </c>
      <c r="H18173" s="25">
        <v>25.59348297</v>
      </c>
    </row>
    <row r="18174" spans="1:8">
      <c r="A18174" s="23">
        <v>18171</v>
      </c>
      <c r="B18174" s="23">
        <v>3000</v>
      </c>
      <c r="C18174" s="23">
        <v>0.7</v>
      </c>
      <c r="D18174" s="23">
        <v>500</v>
      </c>
      <c r="E18174" s="23">
        <v>50</v>
      </c>
      <c r="F18174" s="23">
        <v>30</v>
      </c>
      <c r="G18174" s="23">
        <v>40</v>
      </c>
      <c r="H18174" s="25">
        <v>22.447366710000001</v>
      </c>
    </row>
    <row r="18175" spans="1:8">
      <c r="A18175" s="23">
        <v>18172</v>
      </c>
      <c r="B18175" s="23">
        <v>3000</v>
      </c>
      <c r="C18175" s="23">
        <v>0.7</v>
      </c>
      <c r="D18175" s="23">
        <v>500</v>
      </c>
      <c r="E18175" s="23">
        <v>50</v>
      </c>
      <c r="F18175" s="23">
        <v>30</v>
      </c>
      <c r="G18175" s="23">
        <v>70</v>
      </c>
      <c r="H18175" s="25">
        <v>20.566844939999999</v>
      </c>
    </row>
    <row r="18176" spans="1:8">
      <c r="A18176" s="23">
        <v>18173</v>
      </c>
      <c r="B18176" s="23">
        <v>3000</v>
      </c>
      <c r="C18176" s="23">
        <v>0.7</v>
      </c>
      <c r="D18176" s="23">
        <v>500</v>
      </c>
      <c r="E18176" s="23">
        <v>50</v>
      </c>
      <c r="F18176" s="23">
        <v>30</v>
      </c>
      <c r="G18176" s="23">
        <v>100</v>
      </c>
      <c r="H18176" s="25">
        <v>19.067472460000001</v>
      </c>
    </row>
    <row r="18177" spans="1:8">
      <c r="A18177" s="23">
        <v>18174</v>
      </c>
      <c r="B18177" s="23">
        <v>3000</v>
      </c>
      <c r="C18177" s="23">
        <v>0.7</v>
      </c>
      <c r="D18177" s="23">
        <v>500</v>
      </c>
      <c r="E18177" s="23">
        <v>50</v>
      </c>
      <c r="F18177" s="23">
        <v>60</v>
      </c>
      <c r="G18177" s="23">
        <v>0</v>
      </c>
      <c r="H18177" s="25">
        <v>23.128940579999998</v>
      </c>
    </row>
    <row r="18178" spans="1:8">
      <c r="A18178" s="23">
        <v>18175</v>
      </c>
      <c r="B18178" s="23">
        <v>3000</v>
      </c>
      <c r="C18178" s="23">
        <v>0.7</v>
      </c>
      <c r="D18178" s="23">
        <v>500</v>
      </c>
      <c r="E18178" s="23">
        <v>50</v>
      </c>
      <c r="F18178" s="23">
        <v>60</v>
      </c>
      <c r="G18178" s="23">
        <v>5</v>
      </c>
      <c r="H18178" s="25">
        <v>20.231996540000001</v>
      </c>
    </row>
    <row r="18179" spans="1:8">
      <c r="A18179" s="23">
        <v>18176</v>
      </c>
      <c r="B18179" s="23">
        <v>3000</v>
      </c>
      <c r="C18179" s="23">
        <v>0.7</v>
      </c>
      <c r="D18179" s="23">
        <v>500</v>
      </c>
      <c r="E18179" s="23">
        <v>50</v>
      </c>
      <c r="F18179" s="23">
        <v>60</v>
      </c>
      <c r="G18179" s="23">
        <v>10</v>
      </c>
      <c r="H18179" s="25">
        <v>19.13937378</v>
      </c>
    </row>
    <row r="18180" spans="1:8">
      <c r="A18180" s="23">
        <v>18177</v>
      </c>
      <c r="B18180" s="23">
        <v>3000</v>
      </c>
      <c r="C18180" s="23">
        <v>0.7</v>
      </c>
      <c r="D18180" s="23">
        <v>500</v>
      </c>
      <c r="E18180" s="23">
        <v>50</v>
      </c>
      <c r="F18180" s="23">
        <v>60</v>
      </c>
      <c r="G18180" s="23">
        <v>40</v>
      </c>
      <c r="H18180" s="25">
        <v>16.844285970000001</v>
      </c>
    </row>
    <row r="18181" spans="1:8">
      <c r="A18181" s="23">
        <v>18178</v>
      </c>
      <c r="B18181" s="23">
        <v>3000</v>
      </c>
      <c r="C18181" s="23">
        <v>0.7</v>
      </c>
      <c r="D18181" s="23">
        <v>500</v>
      </c>
      <c r="E18181" s="23">
        <v>50</v>
      </c>
      <c r="F18181" s="23">
        <v>60</v>
      </c>
      <c r="G18181" s="23">
        <v>70</v>
      </c>
      <c r="H18181" s="25">
        <v>15.48285008</v>
      </c>
    </row>
    <row r="18182" spans="1:8">
      <c r="A18182" s="23">
        <v>18179</v>
      </c>
      <c r="B18182" s="23">
        <v>3000</v>
      </c>
      <c r="C18182" s="23">
        <v>0.7</v>
      </c>
      <c r="D18182" s="23">
        <v>500</v>
      </c>
      <c r="E18182" s="23">
        <v>50</v>
      </c>
      <c r="F18182" s="23">
        <v>60</v>
      </c>
      <c r="G18182" s="23">
        <v>100</v>
      </c>
      <c r="H18182" s="25">
        <v>14.30376053</v>
      </c>
    </row>
    <row r="18183" spans="1:8">
      <c r="A18183" s="23">
        <v>18180</v>
      </c>
      <c r="B18183" s="23">
        <v>3000</v>
      </c>
      <c r="C18183" s="23">
        <v>0.7</v>
      </c>
      <c r="D18183" s="23">
        <v>1000</v>
      </c>
      <c r="E18183" s="23">
        <v>1</v>
      </c>
      <c r="F18183" s="23">
        <v>0</v>
      </c>
      <c r="G18183" s="23">
        <v>0</v>
      </c>
      <c r="H18183" s="25">
        <v>24.09206009</v>
      </c>
    </row>
    <row r="18184" spans="1:8">
      <c r="A18184" s="23">
        <v>18181</v>
      </c>
      <c r="B18184" s="23">
        <v>3000</v>
      </c>
      <c r="C18184" s="23">
        <v>0.7</v>
      </c>
      <c r="D18184" s="23">
        <v>1000</v>
      </c>
      <c r="E18184" s="23">
        <v>1</v>
      </c>
      <c r="F18184" s="23">
        <v>0</v>
      </c>
      <c r="G18184" s="23">
        <v>5</v>
      </c>
      <c r="H18184" s="25">
        <v>22.43785858</v>
      </c>
    </row>
    <row r="18185" spans="1:8">
      <c r="A18185" s="23">
        <v>18182</v>
      </c>
      <c r="B18185" s="23">
        <v>3000</v>
      </c>
      <c r="C18185" s="23">
        <v>0.7</v>
      </c>
      <c r="D18185" s="23">
        <v>1000</v>
      </c>
      <c r="E18185" s="23">
        <v>1</v>
      </c>
      <c r="F18185" s="23">
        <v>0</v>
      </c>
      <c r="G18185" s="23">
        <v>10</v>
      </c>
      <c r="H18185" s="25">
        <v>21.577260970000001</v>
      </c>
    </row>
    <row r="18186" spans="1:8">
      <c r="A18186" s="23">
        <v>18183</v>
      </c>
      <c r="B18186" s="23">
        <v>3000</v>
      </c>
      <c r="C18186" s="23">
        <v>0.7</v>
      </c>
      <c r="D18186" s="23">
        <v>1000</v>
      </c>
      <c r="E18186" s="23">
        <v>1</v>
      </c>
      <c r="F18186" s="23">
        <v>0</v>
      </c>
      <c r="G18186" s="23">
        <v>40</v>
      </c>
      <c r="H18186" s="25">
        <v>19.642910000000001</v>
      </c>
    </row>
    <row r="18187" spans="1:8">
      <c r="A18187" s="23">
        <v>18184</v>
      </c>
      <c r="B18187" s="23">
        <v>3000</v>
      </c>
      <c r="C18187" s="23">
        <v>0.7</v>
      </c>
      <c r="D18187" s="23">
        <v>1000</v>
      </c>
      <c r="E18187" s="23">
        <v>1</v>
      </c>
      <c r="F18187" s="23">
        <v>0</v>
      </c>
      <c r="G18187" s="23">
        <v>70</v>
      </c>
      <c r="H18187" s="25">
        <v>18.4423542</v>
      </c>
    </row>
    <row r="18188" spans="1:8">
      <c r="A18188" s="23">
        <v>18185</v>
      </c>
      <c r="B18188" s="23">
        <v>3000</v>
      </c>
      <c r="C18188" s="23">
        <v>0.7</v>
      </c>
      <c r="D18188" s="23">
        <v>1000</v>
      </c>
      <c r="E18188" s="23">
        <v>1</v>
      </c>
      <c r="F18188" s="23">
        <v>0</v>
      </c>
      <c r="G18188" s="23">
        <v>100</v>
      </c>
      <c r="H18188" s="25">
        <v>17.399503710000001</v>
      </c>
    </row>
    <row r="18189" spans="1:8">
      <c r="A18189" s="23">
        <v>18186</v>
      </c>
      <c r="B18189" s="23">
        <v>3000</v>
      </c>
      <c r="C18189" s="23">
        <v>0.7</v>
      </c>
      <c r="D18189" s="23">
        <v>1000</v>
      </c>
      <c r="E18189" s="23">
        <v>1</v>
      </c>
      <c r="F18189" s="23">
        <v>30</v>
      </c>
      <c r="G18189" s="23">
        <v>0</v>
      </c>
      <c r="H18189" s="25">
        <v>23.077047350000001</v>
      </c>
    </row>
    <row r="18190" spans="1:8">
      <c r="A18190" s="23">
        <v>18187</v>
      </c>
      <c r="B18190" s="23">
        <v>3000</v>
      </c>
      <c r="C18190" s="23">
        <v>0.7</v>
      </c>
      <c r="D18190" s="23">
        <v>1000</v>
      </c>
      <c r="E18190" s="23">
        <v>1</v>
      </c>
      <c r="F18190" s="23">
        <v>30</v>
      </c>
      <c r="G18190" s="23">
        <v>5</v>
      </c>
      <c r="H18190" s="25">
        <v>21.362598420000001</v>
      </c>
    </row>
    <row r="18191" spans="1:8">
      <c r="A18191" s="23">
        <v>18188</v>
      </c>
      <c r="B18191" s="23">
        <v>3000</v>
      </c>
      <c r="C18191" s="23">
        <v>0.7</v>
      </c>
      <c r="D18191" s="23">
        <v>1000</v>
      </c>
      <c r="E18191" s="23">
        <v>1</v>
      </c>
      <c r="F18191" s="23">
        <v>30</v>
      </c>
      <c r="G18191" s="23">
        <v>10</v>
      </c>
      <c r="H18191" s="25">
        <v>20.516279220000001</v>
      </c>
    </row>
    <row r="18192" spans="1:8">
      <c r="A18192" s="23">
        <v>18189</v>
      </c>
      <c r="B18192" s="23">
        <v>3000</v>
      </c>
      <c r="C18192" s="23">
        <v>0.7</v>
      </c>
      <c r="D18192" s="23">
        <v>1000</v>
      </c>
      <c r="E18192" s="23">
        <v>1</v>
      </c>
      <c r="F18192" s="23">
        <v>30</v>
      </c>
      <c r="G18192" s="23">
        <v>40</v>
      </c>
      <c r="H18192" s="25">
        <v>18.605461120000001</v>
      </c>
    </row>
    <row r="18193" spans="1:8">
      <c r="A18193" s="23">
        <v>18190</v>
      </c>
      <c r="B18193" s="23">
        <v>3000</v>
      </c>
      <c r="C18193" s="23">
        <v>0.7</v>
      </c>
      <c r="D18193" s="23">
        <v>1000</v>
      </c>
      <c r="E18193" s="23">
        <v>1</v>
      </c>
      <c r="F18193" s="23">
        <v>30</v>
      </c>
      <c r="G18193" s="23">
        <v>70</v>
      </c>
      <c r="H18193" s="25">
        <v>17.413402560000002</v>
      </c>
    </row>
    <row r="18194" spans="1:8">
      <c r="A18194" s="23">
        <v>18191</v>
      </c>
      <c r="B18194" s="23">
        <v>3000</v>
      </c>
      <c r="C18194" s="23">
        <v>0.7</v>
      </c>
      <c r="D18194" s="23">
        <v>1000</v>
      </c>
      <c r="E18194" s="23">
        <v>1</v>
      </c>
      <c r="F18194" s="23">
        <v>30</v>
      </c>
      <c r="G18194" s="23">
        <v>100</v>
      </c>
      <c r="H18194" s="25">
        <v>16.41763306</v>
      </c>
    </row>
    <row r="18195" spans="1:8">
      <c r="A18195" s="23">
        <v>18192</v>
      </c>
      <c r="B18195" s="23">
        <v>3000</v>
      </c>
      <c r="C18195" s="23">
        <v>0.7</v>
      </c>
      <c r="D18195" s="23">
        <v>1000</v>
      </c>
      <c r="E18195" s="23">
        <v>1</v>
      </c>
      <c r="F18195" s="23">
        <v>60</v>
      </c>
      <c r="G18195" s="23">
        <v>0</v>
      </c>
      <c r="H18195" s="25">
        <v>19.21229172</v>
      </c>
    </row>
    <row r="18196" spans="1:8">
      <c r="A18196" s="23">
        <v>18193</v>
      </c>
      <c r="B18196" s="23">
        <v>3000</v>
      </c>
      <c r="C18196" s="23">
        <v>0.7</v>
      </c>
      <c r="D18196" s="23">
        <v>1000</v>
      </c>
      <c r="E18196" s="23">
        <v>1</v>
      </c>
      <c r="F18196" s="23">
        <v>60</v>
      </c>
      <c r="G18196" s="23">
        <v>5</v>
      </c>
      <c r="H18196" s="25">
        <v>17.151466370000001</v>
      </c>
    </row>
    <row r="18197" spans="1:8">
      <c r="A18197" s="23">
        <v>18194</v>
      </c>
      <c r="B18197" s="23">
        <v>3000</v>
      </c>
      <c r="C18197" s="23">
        <v>0.7</v>
      </c>
      <c r="D18197" s="23">
        <v>1000</v>
      </c>
      <c r="E18197" s="23">
        <v>1</v>
      </c>
      <c r="F18197" s="23">
        <v>60</v>
      </c>
      <c r="G18197" s="23">
        <v>10</v>
      </c>
      <c r="H18197" s="25">
        <v>16.37004662</v>
      </c>
    </row>
    <row r="18198" spans="1:8">
      <c r="A18198" s="23">
        <v>18195</v>
      </c>
      <c r="B18198" s="23">
        <v>3000</v>
      </c>
      <c r="C18198" s="23">
        <v>0.7</v>
      </c>
      <c r="D18198" s="23">
        <v>1000</v>
      </c>
      <c r="E18198" s="23">
        <v>1</v>
      </c>
      <c r="F18198" s="23">
        <v>60</v>
      </c>
      <c r="G18198" s="23">
        <v>40</v>
      </c>
      <c r="H18198" s="25">
        <v>14.71071053</v>
      </c>
    </row>
    <row r="18199" spans="1:8">
      <c r="A18199" s="23">
        <v>18196</v>
      </c>
      <c r="B18199" s="23">
        <v>3000</v>
      </c>
      <c r="C18199" s="23">
        <v>0.7</v>
      </c>
      <c r="D18199" s="23">
        <v>1000</v>
      </c>
      <c r="E18199" s="23">
        <v>1</v>
      </c>
      <c r="F18199" s="23">
        <v>60</v>
      </c>
      <c r="G18199" s="23">
        <v>70</v>
      </c>
      <c r="H18199" s="25">
        <v>13.729142189999999</v>
      </c>
    </row>
    <row r="18200" spans="1:8">
      <c r="A18200" s="23">
        <v>18197</v>
      </c>
      <c r="B18200" s="23">
        <v>3000</v>
      </c>
      <c r="C18200" s="23">
        <v>0.7</v>
      </c>
      <c r="D18200" s="23">
        <v>1000</v>
      </c>
      <c r="E18200" s="23">
        <v>1</v>
      </c>
      <c r="F18200" s="23">
        <v>60</v>
      </c>
      <c r="G18200" s="23">
        <v>100</v>
      </c>
      <c r="H18200" s="25">
        <v>12.90031052</v>
      </c>
    </row>
    <row r="18201" spans="1:8">
      <c r="A18201" s="23">
        <v>18198</v>
      </c>
      <c r="B18201" s="23">
        <v>3000</v>
      </c>
      <c r="C18201" s="23">
        <v>0.7</v>
      </c>
      <c r="D18201" s="23">
        <v>1000</v>
      </c>
      <c r="E18201" s="23">
        <v>5</v>
      </c>
      <c r="F18201" s="23">
        <v>0</v>
      </c>
      <c r="G18201" s="23">
        <v>0</v>
      </c>
      <c r="H18201" s="25">
        <v>30.870515820000001</v>
      </c>
    </row>
    <row r="18202" spans="1:8">
      <c r="A18202" s="23">
        <v>18199</v>
      </c>
      <c r="B18202" s="23">
        <v>3000</v>
      </c>
      <c r="C18202" s="23">
        <v>0.7</v>
      </c>
      <c r="D18202" s="23">
        <v>1000</v>
      </c>
      <c r="E18202" s="23">
        <v>5</v>
      </c>
      <c r="F18202" s="23">
        <v>0</v>
      </c>
      <c r="G18202" s="23">
        <v>5</v>
      </c>
      <c r="H18202" s="25">
        <v>28.118394850000001</v>
      </c>
    </row>
    <row r="18203" spans="1:8">
      <c r="A18203" s="23">
        <v>18200</v>
      </c>
      <c r="B18203" s="23">
        <v>3000</v>
      </c>
      <c r="C18203" s="23">
        <v>0.7</v>
      </c>
      <c r="D18203" s="23">
        <v>1000</v>
      </c>
      <c r="E18203" s="23">
        <v>5</v>
      </c>
      <c r="F18203" s="23">
        <v>0</v>
      </c>
      <c r="G18203" s="23">
        <v>10</v>
      </c>
      <c r="H18203" s="25">
        <v>26.710596089999999</v>
      </c>
    </row>
    <row r="18204" spans="1:8">
      <c r="A18204" s="23">
        <v>18201</v>
      </c>
      <c r="B18204" s="23">
        <v>3000</v>
      </c>
      <c r="C18204" s="23">
        <v>0.7</v>
      </c>
      <c r="D18204" s="23">
        <v>1000</v>
      </c>
      <c r="E18204" s="23">
        <v>5</v>
      </c>
      <c r="F18204" s="23">
        <v>0</v>
      </c>
      <c r="G18204" s="23">
        <v>40</v>
      </c>
      <c r="H18204" s="25">
        <v>23.579292299999999</v>
      </c>
    </row>
    <row r="18205" spans="1:8">
      <c r="A18205" s="23">
        <v>18202</v>
      </c>
      <c r="B18205" s="23">
        <v>3000</v>
      </c>
      <c r="C18205" s="23">
        <v>0.7</v>
      </c>
      <c r="D18205" s="23">
        <v>1000</v>
      </c>
      <c r="E18205" s="23">
        <v>5</v>
      </c>
      <c r="F18205" s="23">
        <v>0</v>
      </c>
      <c r="G18205" s="23">
        <v>70</v>
      </c>
      <c r="H18205" s="25">
        <v>21.650487900000002</v>
      </c>
    </row>
    <row r="18206" spans="1:8">
      <c r="A18206" s="23">
        <v>18203</v>
      </c>
      <c r="B18206" s="23">
        <v>3000</v>
      </c>
      <c r="C18206" s="23">
        <v>0.7</v>
      </c>
      <c r="D18206" s="23">
        <v>1000</v>
      </c>
      <c r="E18206" s="23">
        <v>5</v>
      </c>
      <c r="F18206" s="23">
        <v>0</v>
      </c>
      <c r="G18206" s="23">
        <v>100</v>
      </c>
      <c r="H18206" s="25">
        <v>20.096916199999999</v>
      </c>
    </row>
    <row r="18207" spans="1:8">
      <c r="A18207" s="23">
        <v>18204</v>
      </c>
      <c r="B18207" s="23">
        <v>3000</v>
      </c>
      <c r="C18207" s="23">
        <v>0.7</v>
      </c>
      <c r="D18207" s="23">
        <v>1000</v>
      </c>
      <c r="E18207" s="23">
        <v>5</v>
      </c>
      <c r="F18207" s="23">
        <v>30</v>
      </c>
      <c r="G18207" s="23">
        <v>0</v>
      </c>
      <c r="H18207" s="25">
        <v>28.946174620000001</v>
      </c>
    </row>
    <row r="18208" spans="1:8">
      <c r="A18208" s="23">
        <v>18205</v>
      </c>
      <c r="B18208" s="23">
        <v>3000</v>
      </c>
      <c r="C18208" s="23">
        <v>0.7</v>
      </c>
      <c r="D18208" s="23">
        <v>1000</v>
      </c>
      <c r="E18208" s="23">
        <v>5</v>
      </c>
      <c r="F18208" s="23">
        <v>30</v>
      </c>
      <c r="G18208" s="23">
        <v>5</v>
      </c>
      <c r="H18208" s="25">
        <v>26.271476750000001</v>
      </c>
    </row>
    <row r="18209" spans="1:8">
      <c r="A18209" s="23">
        <v>18206</v>
      </c>
      <c r="B18209" s="23">
        <v>3000</v>
      </c>
      <c r="C18209" s="23">
        <v>0.7</v>
      </c>
      <c r="D18209" s="23">
        <v>1000</v>
      </c>
      <c r="E18209" s="23">
        <v>5</v>
      </c>
      <c r="F18209" s="23">
        <v>30</v>
      </c>
      <c r="G18209" s="23">
        <v>10</v>
      </c>
      <c r="H18209" s="25">
        <v>24.958099369999999</v>
      </c>
    </row>
    <row r="18210" spans="1:8">
      <c r="A18210" s="23">
        <v>18207</v>
      </c>
      <c r="B18210" s="23">
        <v>3000</v>
      </c>
      <c r="C18210" s="23">
        <v>0.7</v>
      </c>
      <c r="D18210" s="23">
        <v>1000</v>
      </c>
      <c r="E18210" s="23">
        <v>5</v>
      </c>
      <c r="F18210" s="23">
        <v>30</v>
      </c>
      <c r="G18210" s="23">
        <v>40</v>
      </c>
      <c r="H18210" s="25">
        <v>21.942113880000001</v>
      </c>
    </row>
    <row r="18211" spans="1:8">
      <c r="A18211" s="23">
        <v>18208</v>
      </c>
      <c r="B18211" s="23">
        <v>3000</v>
      </c>
      <c r="C18211" s="23">
        <v>0.7</v>
      </c>
      <c r="D18211" s="23">
        <v>1000</v>
      </c>
      <c r="E18211" s="23">
        <v>5</v>
      </c>
      <c r="F18211" s="23">
        <v>30</v>
      </c>
      <c r="G18211" s="23">
        <v>70</v>
      </c>
      <c r="H18211" s="25">
        <v>20.153446200000001</v>
      </c>
    </row>
    <row r="18212" spans="1:8">
      <c r="A18212" s="23">
        <v>18209</v>
      </c>
      <c r="B18212" s="23">
        <v>3000</v>
      </c>
      <c r="C18212" s="23">
        <v>0.7</v>
      </c>
      <c r="D18212" s="23">
        <v>1000</v>
      </c>
      <c r="E18212" s="23">
        <v>5</v>
      </c>
      <c r="F18212" s="23">
        <v>30</v>
      </c>
      <c r="G18212" s="23">
        <v>100</v>
      </c>
      <c r="H18212" s="25">
        <v>18.72229767</v>
      </c>
    </row>
    <row r="18213" spans="1:8">
      <c r="A18213" s="23">
        <v>18210</v>
      </c>
      <c r="B18213" s="23">
        <v>3000</v>
      </c>
      <c r="C18213" s="23">
        <v>0.7</v>
      </c>
      <c r="D18213" s="23">
        <v>1000</v>
      </c>
      <c r="E18213" s="23">
        <v>5</v>
      </c>
      <c r="F18213" s="23">
        <v>60</v>
      </c>
      <c r="G18213" s="23">
        <v>0</v>
      </c>
      <c r="H18213" s="25">
        <v>22.625164030000001</v>
      </c>
    </row>
    <row r="18214" spans="1:8">
      <c r="A18214" s="23">
        <v>18211</v>
      </c>
      <c r="B18214" s="23">
        <v>3000</v>
      </c>
      <c r="C18214" s="23">
        <v>0.7</v>
      </c>
      <c r="D18214" s="23">
        <v>1000</v>
      </c>
      <c r="E18214" s="23">
        <v>5</v>
      </c>
      <c r="F18214" s="23">
        <v>60</v>
      </c>
      <c r="G18214" s="23">
        <v>5</v>
      </c>
      <c r="H18214" s="25">
        <v>19.827331539999999</v>
      </c>
    </row>
    <row r="18215" spans="1:8">
      <c r="A18215" s="23">
        <v>18212</v>
      </c>
      <c r="B18215" s="23">
        <v>3000</v>
      </c>
      <c r="C18215" s="23">
        <v>0.7</v>
      </c>
      <c r="D18215" s="23">
        <v>1000</v>
      </c>
      <c r="E18215" s="23">
        <v>5</v>
      </c>
      <c r="F18215" s="23">
        <v>60</v>
      </c>
      <c r="G18215" s="23">
        <v>10</v>
      </c>
      <c r="H18215" s="25">
        <v>18.77609253</v>
      </c>
    </row>
    <row r="18216" spans="1:8">
      <c r="A18216" s="23">
        <v>18213</v>
      </c>
      <c r="B18216" s="23">
        <v>3000</v>
      </c>
      <c r="C18216" s="23">
        <v>0.7</v>
      </c>
      <c r="D18216" s="23">
        <v>1000</v>
      </c>
      <c r="E18216" s="23">
        <v>5</v>
      </c>
      <c r="F18216" s="23">
        <v>60</v>
      </c>
      <c r="G18216" s="23">
        <v>40</v>
      </c>
      <c r="H18216" s="25">
        <v>16.574457169999999</v>
      </c>
    </row>
    <row r="18217" spans="1:8">
      <c r="A18217" s="23">
        <v>18214</v>
      </c>
      <c r="B18217" s="23">
        <v>3000</v>
      </c>
      <c r="C18217" s="23">
        <v>0.7</v>
      </c>
      <c r="D18217" s="23">
        <v>1000</v>
      </c>
      <c r="E18217" s="23">
        <v>5</v>
      </c>
      <c r="F18217" s="23">
        <v>60</v>
      </c>
      <c r="G18217" s="23">
        <v>70</v>
      </c>
      <c r="H18217" s="25">
        <v>15.22698879</v>
      </c>
    </row>
    <row r="18218" spans="1:8">
      <c r="A18218" s="23">
        <v>18215</v>
      </c>
      <c r="B18218" s="23">
        <v>3000</v>
      </c>
      <c r="C18218" s="23">
        <v>0.7</v>
      </c>
      <c r="D18218" s="23">
        <v>1000</v>
      </c>
      <c r="E18218" s="23">
        <v>5</v>
      </c>
      <c r="F18218" s="23">
        <v>60</v>
      </c>
      <c r="G18218" s="23">
        <v>100</v>
      </c>
      <c r="H18218" s="25">
        <v>14.09075356</v>
      </c>
    </row>
    <row r="18219" spans="1:8">
      <c r="A18219" s="23">
        <v>18216</v>
      </c>
      <c r="B18219" s="23">
        <v>3000</v>
      </c>
      <c r="C18219" s="23">
        <v>0.7</v>
      </c>
      <c r="D18219" s="23">
        <v>1000</v>
      </c>
      <c r="E18219" s="23">
        <v>10</v>
      </c>
      <c r="F18219" s="23">
        <v>0</v>
      </c>
      <c r="G18219" s="23">
        <v>0</v>
      </c>
      <c r="H18219" s="25">
        <v>31.519681930000001</v>
      </c>
    </row>
    <row r="18220" spans="1:8">
      <c r="A18220" s="23">
        <v>18217</v>
      </c>
      <c r="B18220" s="23">
        <v>3000</v>
      </c>
      <c r="C18220" s="23">
        <v>0.7</v>
      </c>
      <c r="D18220" s="23">
        <v>1000</v>
      </c>
      <c r="E18220" s="23">
        <v>10</v>
      </c>
      <c r="F18220" s="23">
        <v>0</v>
      </c>
      <c r="G18220" s="23">
        <v>5</v>
      </c>
      <c r="H18220" s="25">
        <v>28.660415650000001</v>
      </c>
    </row>
    <row r="18221" spans="1:8">
      <c r="A18221" s="23">
        <v>18218</v>
      </c>
      <c r="B18221" s="23">
        <v>3000</v>
      </c>
      <c r="C18221" s="23">
        <v>0.7</v>
      </c>
      <c r="D18221" s="23">
        <v>1000</v>
      </c>
      <c r="E18221" s="23">
        <v>10</v>
      </c>
      <c r="F18221" s="23">
        <v>0</v>
      </c>
      <c r="G18221" s="23">
        <v>10</v>
      </c>
      <c r="H18221" s="25">
        <v>27.195426940000001</v>
      </c>
    </row>
    <row r="18222" spans="1:8">
      <c r="A18222" s="23">
        <v>18219</v>
      </c>
      <c r="B18222" s="23">
        <v>3000</v>
      </c>
      <c r="C18222" s="23">
        <v>0.7</v>
      </c>
      <c r="D18222" s="23">
        <v>1000</v>
      </c>
      <c r="E18222" s="23">
        <v>10</v>
      </c>
      <c r="F18222" s="23">
        <v>0</v>
      </c>
      <c r="G18222" s="23">
        <v>40</v>
      </c>
      <c r="H18222" s="25">
        <v>23.951725010000001</v>
      </c>
    </row>
    <row r="18223" spans="1:8">
      <c r="A18223" s="23">
        <v>18220</v>
      </c>
      <c r="B18223" s="23">
        <v>3000</v>
      </c>
      <c r="C18223" s="23">
        <v>0.7</v>
      </c>
      <c r="D18223" s="23">
        <v>1000</v>
      </c>
      <c r="E18223" s="23">
        <v>10</v>
      </c>
      <c r="F18223" s="23">
        <v>0</v>
      </c>
      <c r="G18223" s="23">
        <v>70</v>
      </c>
      <c r="H18223" s="25">
        <v>21.964094159999998</v>
      </c>
    </row>
    <row r="18224" spans="1:8">
      <c r="A18224" s="23">
        <v>18221</v>
      </c>
      <c r="B18224" s="23">
        <v>3000</v>
      </c>
      <c r="C18224" s="23">
        <v>0.7</v>
      </c>
      <c r="D18224" s="23">
        <v>1000</v>
      </c>
      <c r="E18224" s="23">
        <v>10</v>
      </c>
      <c r="F18224" s="23">
        <v>0</v>
      </c>
      <c r="G18224" s="23">
        <v>100</v>
      </c>
      <c r="H18224" s="25">
        <v>20.358711240000002</v>
      </c>
    </row>
    <row r="18225" spans="1:8">
      <c r="A18225" s="23">
        <v>18222</v>
      </c>
      <c r="B18225" s="23">
        <v>3000</v>
      </c>
      <c r="C18225" s="23">
        <v>0.7</v>
      </c>
      <c r="D18225" s="23">
        <v>1000</v>
      </c>
      <c r="E18225" s="23">
        <v>10</v>
      </c>
      <c r="F18225" s="23">
        <v>30</v>
      </c>
      <c r="G18225" s="23">
        <v>0</v>
      </c>
      <c r="H18225" s="25">
        <v>29.502761840000002</v>
      </c>
    </row>
    <row r="18226" spans="1:8">
      <c r="A18226" s="23">
        <v>18223</v>
      </c>
      <c r="B18226" s="23">
        <v>3000</v>
      </c>
      <c r="C18226" s="23">
        <v>0.7</v>
      </c>
      <c r="D18226" s="23">
        <v>1000</v>
      </c>
      <c r="E18226" s="23">
        <v>10</v>
      </c>
      <c r="F18226" s="23">
        <v>30</v>
      </c>
      <c r="G18226" s="23">
        <v>5</v>
      </c>
      <c r="H18226" s="25">
        <v>26.730689999999999</v>
      </c>
    </row>
    <row r="18227" spans="1:8">
      <c r="A18227" s="23">
        <v>18224</v>
      </c>
      <c r="B18227" s="23">
        <v>3000</v>
      </c>
      <c r="C18227" s="23">
        <v>0.7</v>
      </c>
      <c r="D18227" s="23">
        <v>1000</v>
      </c>
      <c r="E18227" s="23">
        <v>10</v>
      </c>
      <c r="F18227" s="23">
        <v>30</v>
      </c>
      <c r="G18227" s="23">
        <v>10</v>
      </c>
      <c r="H18227" s="25">
        <v>25.369709019999998</v>
      </c>
    </row>
    <row r="18228" spans="1:8">
      <c r="A18228" s="23">
        <v>18225</v>
      </c>
      <c r="B18228" s="23">
        <v>3000</v>
      </c>
      <c r="C18228" s="23">
        <v>0.7</v>
      </c>
      <c r="D18228" s="23">
        <v>1000</v>
      </c>
      <c r="E18228" s="23">
        <v>10</v>
      </c>
      <c r="F18228" s="23">
        <v>30</v>
      </c>
      <c r="G18228" s="23">
        <v>40</v>
      </c>
      <c r="H18228" s="25">
        <v>22.268482209999998</v>
      </c>
    </row>
    <row r="18229" spans="1:8">
      <c r="A18229" s="23">
        <v>18226</v>
      </c>
      <c r="B18229" s="23">
        <v>3000</v>
      </c>
      <c r="C18229" s="23">
        <v>0.7</v>
      </c>
      <c r="D18229" s="23">
        <v>1000</v>
      </c>
      <c r="E18229" s="23">
        <v>10</v>
      </c>
      <c r="F18229" s="23">
        <v>30</v>
      </c>
      <c r="G18229" s="23">
        <v>70</v>
      </c>
      <c r="H18229" s="25">
        <v>20.42007065</v>
      </c>
    </row>
    <row r="18230" spans="1:8">
      <c r="A18230" s="23">
        <v>18227</v>
      </c>
      <c r="B18230" s="23">
        <v>3000</v>
      </c>
      <c r="C18230" s="23">
        <v>0.7</v>
      </c>
      <c r="D18230" s="23">
        <v>1000</v>
      </c>
      <c r="E18230" s="23">
        <v>10</v>
      </c>
      <c r="F18230" s="23">
        <v>30</v>
      </c>
      <c r="G18230" s="23">
        <v>100</v>
      </c>
      <c r="H18230" s="25">
        <v>18.944572449999999</v>
      </c>
    </row>
    <row r="18231" spans="1:8">
      <c r="A18231" s="23">
        <v>18228</v>
      </c>
      <c r="B18231" s="23">
        <v>3000</v>
      </c>
      <c r="C18231" s="23">
        <v>0.7</v>
      </c>
      <c r="D18231" s="23">
        <v>1000</v>
      </c>
      <c r="E18231" s="23">
        <v>10</v>
      </c>
      <c r="F18231" s="23">
        <v>60</v>
      </c>
      <c r="G18231" s="23">
        <v>0</v>
      </c>
      <c r="H18231" s="25">
        <v>22.950941090000001</v>
      </c>
    </row>
    <row r="18232" spans="1:8">
      <c r="A18232" s="23">
        <v>18229</v>
      </c>
      <c r="B18232" s="23">
        <v>3000</v>
      </c>
      <c r="C18232" s="23">
        <v>0.7</v>
      </c>
      <c r="D18232" s="23">
        <v>1000</v>
      </c>
      <c r="E18232" s="23">
        <v>10</v>
      </c>
      <c r="F18232" s="23">
        <v>60</v>
      </c>
      <c r="G18232" s="23">
        <v>5</v>
      </c>
      <c r="H18232" s="25">
        <v>20.08820343</v>
      </c>
    </row>
    <row r="18233" spans="1:8">
      <c r="A18233" s="23">
        <v>18230</v>
      </c>
      <c r="B18233" s="23">
        <v>3000</v>
      </c>
      <c r="C18233" s="23">
        <v>0.7</v>
      </c>
      <c r="D18233" s="23">
        <v>1000</v>
      </c>
      <c r="E18233" s="23">
        <v>10</v>
      </c>
      <c r="F18233" s="23">
        <v>60</v>
      </c>
      <c r="G18233" s="23">
        <v>10</v>
      </c>
      <c r="H18233" s="25">
        <v>19.009963989999999</v>
      </c>
    </row>
    <row r="18234" spans="1:8">
      <c r="A18234" s="23">
        <v>18231</v>
      </c>
      <c r="B18234" s="23">
        <v>3000</v>
      </c>
      <c r="C18234" s="23">
        <v>0.7</v>
      </c>
      <c r="D18234" s="23">
        <v>1000</v>
      </c>
      <c r="E18234" s="23">
        <v>10</v>
      </c>
      <c r="F18234" s="23">
        <v>60</v>
      </c>
      <c r="G18234" s="23">
        <v>40</v>
      </c>
      <c r="H18234" s="25">
        <v>16.747581480000001</v>
      </c>
    </row>
    <row r="18235" spans="1:8">
      <c r="A18235" s="23">
        <v>18232</v>
      </c>
      <c r="B18235" s="23">
        <v>3000</v>
      </c>
      <c r="C18235" s="23">
        <v>0.7</v>
      </c>
      <c r="D18235" s="23">
        <v>1000</v>
      </c>
      <c r="E18235" s="23">
        <v>10</v>
      </c>
      <c r="F18235" s="23">
        <v>60</v>
      </c>
      <c r="G18235" s="23">
        <v>70</v>
      </c>
      <c r="H18235" s="25">
        <v>15.39082241</v>
      </c>
    </row>
    <row r="18236" spans="1:8">
      <c r="A18236" s="23">
        <v>18233</v>
      </c>
      <c r="B18236" s="23">
        <v>3000</v>
      </c>
      <c r="C18236" s="23">
        <v>0.7</v>
      </c>
      <c r="D18236" s="23">
        <v>1000</v>
      </c>
      <c r="E18236" s="23">
        <v>10</v>
      </c>
      <c r="F18236" s="23">
        <v>60</v>
      </c>
      <c r="G18236" s="23">
        <v>100</v>
      </c>
      <c r="H18236" s="25">
        <v>14.227073669999999</v>
      </c>
    </row>
    <row r="18237" spans="1:8">
      <c r="A18237" s="23">
        <v>18234</v>
      </c>
      <c r="B18237" s="23">
        <v>3000</v>
      </c>
      <c r="C18237" s="23">
        <v>0.7</v>
      </c>
      <c r="D18237" s="23">
        <v>1000</v>
      </c>
      <c r="E18237" s="23">
        <v>20</v>
      </c>
      <c r="F18237" s="23">
        <v>0</v>
      </c>
      <c r="G18237" s="23">
        <v>0</v>
      </c>
      <c r="H18237" s="25">
        <v>31.802497859999999</v>
      </c>
    </row>
    <row r="18238" spans="1:8">
      <c r="A18238" s="23">
        <v>18235</v>
      </c>
      <c r="B18238" s="23">
        <v>3000</v>
      </c>
      <c r="C18238" s="23">
        <v>0.7</v>
      </c>
      <c r="D18238" s="23">
        <v>1000</v>
      </c>
      <c r="E18238" s="23">
        <v>20</v>
      </c>
      <c r="F18238" s="23">
        <v>0</v>
      </c>
      <c r="G18238" s="23">
        <v>5</v>
      </c>
      <c r="H18238" s="25">
        <v>28.902763369999999</v>
      </c>
    </row>
    <row r="18239" spans="1:8">
      <c r="A18239" s="23">
        <v>18236</v>
      </c>
      <c r="B18239" s="23">
        <v>3000</v>
      </c>
      <c r="C18239" s="23">
        <v>0.7</v>
      </c>
      <c r="D18239" s="23">
        <v>1000</v>
      </c>
      <c r="E18239" s="23">
        <v>20</v>
      </c>
      <c r="F18239" s="23">
        <v>0</v>
      </c>
      <c r="G18239" s="23">
        <v>10</v>
      </c>
      <c r="H18239" s="25">
        <v>27.413177489999999</v>
      </c>
    </row>
    <row r="18240" spans="1:8">
      <c r="A18240" s="23">
        <v>18237</v>
      </c>
      <c r="B18240" s="23">
        <v>3000</v>
      </c>
      <c r="C18240" s="23">
        <v>0.7</v>
      </c>
      <c r="D18240" s="23">
        <v>1000</v>
      </c>
      <c r="E18240" s="23">
        <v>20</v>
      </c>
      <c r="F18240" s="23">
        <v>0</v>
      </c>
      <c r="G18240" s="23">
        <v>40</v>
      </c>
      <c r="H18240" s="25">
        <v>24.115028379999998</v>
      </c>
    </row>
    <row r="18241" spans="1:8">
      <c r="A18241" s="23">
        <v>18238</v>
      </c>
      <c r="B18241" s="23">
        <v>3000</v>
      </c>
      <c r="C18241" s="23">
        <v>0.7</v>
      </c>
      <c r="D18241" s="23">
        <v>1000</v>
      </c>
      <c r="E18241" s="23">
        <v>20</v>
      </c>
      <c r="F18241" s="23">
        <v>0</v>
      </c>
      <c r="G18241" s="23">
        <v>70</v>
      </c>
      <c r="H18241" s="25">
        <v>22.107107160000002</v>
      </c>
    </row>
    <row r="18242" spans="1:8">
      <c r="A18242" s="23">
        <v>18239</v>
      </c>
      <c r="B18242" s="23">
        <v>3000</v>
      </c>
      <c r="C18242" s="23">
        <v>0.7</v>
      </c>
      <c r="D18242" s="23">
        <v>1000</v>
      </c>
      <c r="E18242" s="23">
        <v>20</v>
      </c>
      <c r="F18242" s="23">
        <v>0</v>
      </c>
      <c r="G18242" s="23">
        <v>100</v>
      </c>
      <c r="H18242" s="25">
        <v>20.47856522</v>
      </c>
    </row>
    <row r="18243" spans="1:8">
      <c r="A18243" s="23">
        <v>18240</v>
      </c>
      <c r="B18243" s="23">
        <v>3000</v>
      </c>
      <c r="C18243" s="23">
        <v>0.7</v>
      </c>
      <c r="D18243" s="23">
        <v>1000</v>
      </c>
      <c r="E18243" s="23">
        <v>20</v>
      </c>
      <c r="F18243" s="23">
        <v>30</v>
      </c>
      <c r="G18243" s="23">
        <v>0</v>
      </c>
      <c r="H18243" s="25">
        <v>29.75077057</v>
      </c>
    </row>
    <row r="18244" spans="1:8">
      <c r="A18244" s="23">
        <v>18241</v>
      </c>
      <c r="B18244" s="23">
        <v>3000</v>
      </c>
      <c r="C18244" s="23">
        <v>0.7</v>
      </c>
      <c r="D18244" s="23">
        <v>1000</v>
      </c>
      <c r="E18244" s="23">
        <v>20</v>
      </c>
      <c r="F18244" s="23">
        <v>30</v>
      </c>
      <c r="G18244" s="23">
        <v>5</v>
      </c>
      <c r="H18244" s="25">
        <v>26.93714714</v>
      </c>
    </row>
    <row r="18245" spans="1:8">
      <c r="A18245" s="23">
        <v>18242</v>
      </c>
      <c r="B18245" s="23">
        <v>3000</v>
      </c>
      <c r="C18245" s="23">
        <v>0.7</v>
      </c>
      <c r="D18245" s="23">
        <v>1000</v>
      </c>
      <c r="E18245" s="23">
        <v>20</v>
      </c>
      <c r="F18245" s="23">
        <v>30</v>
      </c>
      <c r="G18245" s="23">
        <v>10</v>
      </c>
      <c r="H18245" s="25">
        <v>25.555740360000001</v>
      </c>
    </row>
    <row r="18246" spans="1:8">
      <c r="A18246" s="23">
        <v>18243</v>
      </c>
      <c r="B18246" s="23">
        <v>3000</v>
      </c>
      <c r="C18246" s="23">
        <v>0.7</v>
      </c>
      <c r="D18246" s="23">
        <v>1000</v>
      </c>
      <c r="E18246" s="23">
        <v>20</v>
      </c>
      <c r="F18246" s="23">
        <v>30</v>
      </c>
      <c r="G18246" s="23">
        <v>40</v>
      </c>
      <c r="H18246" s="25">
        <v>22.417242049999999</v>
      </c>
    </row>
    <row r="18247" spans="1:8">
      <c r="A18247" s="23">
        <v>18244</v>
      </c>
      <c r="B18247" s="23">
        <v>3000</v>
      </c>
      <c r="C18247" s="23">
        <v>0.7</v>
      </c>
      <c r="D18247" s="23">
        <v>1000</v>
      </c>
      <c r="E18247" s="23">
        <v>20</v>
      </c>
      <c r="F18247" s="23">
        <v>30</v>
      </c>
      <c r="G18247" s="23">
        <v>70</v>
      </c>
      <c r="H18247" s="25">
        <v>20.542144780000001</v>
      </c>
    </row>
    <row r="18248" spans="1:8">
      <c r="A18248" s="23">
        <v>18245</v>
      </c>
      <c r="B18248" s="23">
        <v>3000</v>
      </c>
      <c r="C18248" s="23">
        <v>0.7</v>
      </c>
      <c r="D18248" s="23">
        <v>1000</v>
      </c>
      <c r="E18248" s="23">
        <v>20</v>
      </c>
      <c r="F18248" s="23">
        <v>30</v>
      </c>
      <c r="G18248" s="23">
        <v>100</v>
      </c>
      <c r="H18248" s="25">
        <v>19.046808240000001</v>
      </c>
    </row>
    <row r="18249" spans="1:8">
      <c r="A18249" s="23">
        <v>18246</v>
      </c>
      <c r="B18249" s="23">
        <v>3000</v>
      </c>
      <c r="C18249" s="23">
        <v>0.7</v>
      </c>
      <c r="D18249" s="23">
        <v>1000</v>
      </c>
      <c r="E18249" s="23">
        <v>20</v>
      </c>
      <c r="F18249" s="23">
        <v>60</v>
      </c>
      <c r="G18249" s="23">
        <v>0</v>
      </c>
      <c r="H18249" s="25">
        <v>23.09897423</v>
      </c>
    </row>
    <row r="18250" spans="1:8">
      <c r="A18250" s="23">
        <v>18247</v>
      </c>
      <c r="B18250" s="23">
        <v>3000</v>
      </c>
      <c r="C18250" s="23">
        <v>0.7</v>
      </c>
      <c r="D18250" s="23">
        <v>1000</v>
      </c>
      <c r="E18250" s="23">
        <v>20</v>
      </c>
      <c r="F18250" s="23">
        <v>60</v>
      </c>
      <c r="G18250" s="23">
        <v>5</v>
      </c>
      <c r="H18250" s="25">
        <v>20.20780182</v>
      </c>
    </row>
    <row r="18251" spans="1:8">
      <c r="A18251" s="23">
        <v>18248</v>
      </c>
      <c r="B18251" s="23">
        <v>3000</v>
      </c>
      <c r="C18251" s="23">
        <v>0.7</v>
      </c>
      <c r="D18251" s="23">
        <v>1000</v>
      </c>
      <c r="E18251" s="23">
        <v>20</v>
      </c>
      <c r="F18251" s="23">
        <v>60</v>
      </c>
      <c r="G18251" s="23">
        <v>10</v>
      </c>
      <c r="H18251" s="25">
        <v>19.117607119999999</v>
      </c>
    </row>
    <row r="18252" spans="1:8">
      <c r="A18252" s="23">
        <v>18249</v>
      </c>
      <c r="B18252" s="23">
        <v>3000</v>
      </c>
      <c r="C18252" s="23">
        <v>0.7</v>
      </c>
      <c r="D18252" s="23">
        <v>1000</v>
      </c>
      <c r="E18252" s="23">
        <v>20</v>
      </c>
      <c r="F18252" s="23">
        <v>60</v>
      </c>
      <c r="G18252" s="23">
        <v>40</v>
      </c>
      <c r="H18252" s="25">
        <v>16.82803917</v>
      </c>
    </row>
    <row r="18253" spans="1:8">
      <c r="A18253" s="23">
        <v>18250</v>
      </c>
      <c r="B18253" s="23">
        <v>3000</v>
      </c>
      <c r="C18253" s="23">
        <v>0.7</v>
      </c>
      <c r="D18253" s="23">
        <v>1000</v>
      </c>
      <c r="E18253" s="23">
        <v>20</v>
      </c>
      <c r="F18253" s="23">
        <v>60</v>
      </c>
      <c r="G18253" s="23">
        <v>70</v>
      </c>
      <c r="H18253" s="25">
        <v>15.46739769</v>
      </c>
    </row>
    <row r="18254" spans="1:8">
      <c r="A18254" s="23">
        <v>18251</v>
      </c>
      <c r="B18254" s="23">
        <v>3000</v>
      </c>
      <c r="C18254" s="23">
        <v>0.7</v>
      </c>
      <c r="D18254" s="23">
        <v>1000</v>
      </c>
      <c r="E18254" s="23">
        <v>20</v>
      </c>
      <c r="F18254" s="23">
        <v>60</v>
      </c>
      <c r="G18254" s="23">
        <v>100</v>
      </c>
      <c r="H18254" s="25">
        <v>14.290890689999999</v>
      </c>
    </row>
    <row r="18255" spans="1:8">
      <c r="A18255" s="23">
        <v>18252</v>
      </c>
      <c r="B18255" s="23">
        <v>3000</v>
      </c>
      <c r="C18255" s="23">
        <v>0.7</v>
      </c>
      <c r="D18255" s="23">
        <v>1000</v>
      </c>
      <c r="E18255" s="23">
        <v>50</v>
      </c>
      <c r="F18255" s="23">
        <v>0</v>
      </c>
      <c r="G18255" s="23">
        <v>0</v>
      </c>
      <c r="H18255" s="25">
        <v>31.95651436</v>
      </c>
    </row>
    <row r="18256" spans="1:8">
      <c r="A18256" s="23">
        <v>18253</v>
      </c>
      <c r="B18256" s="23">
        <v>3000</v>
      </c>
      <c r="C18256" s="23">
        <v>0.7</v>
      </c>
      <c r="D18256" s="23">
        <v>1000</v>
      </c>
      <c r="E18256" s="23">
        <v>50</v>
      </c>
      <c r="F18256" s="23">
        <v>0</v>
      </c>
      <c r="G18256" s="23">
        <v>5</v>
      </c>
      <c r="H18256" s="25">
        <v>29.038251880000001</v>
      </c>
    </row>
    <row r="18257" spans="1:8">
      <c r="A18257" s="23">
        <v>18254</v>
      </c>
      <c r="B18257" s="23">
        <v>3000</v>
      </c>
      <c r="C18257" s="23">
        <v>0.7</v>
      </c>
      <c r="D18257" s="23">
        <v>1000</v>
      </c>
      <c r="E18257" s="23">
        <v>50</v>
      </c>
      <c r="F18257" s="23">
        <v>0</v>
      </c>
      <c r="G18257" s="23">
        <v>10</v>
      </c>
      <c r="H18257" s="25">
        <v>27.53527832</v>
      </c>
    </row>
    <row r="18258" spans="1:8">
      <c r="A18258" s="23">
        <v>18255</v>
      </c>
      <c r="B18258" s="23">
        <v>3000</v>
      </c>
      <c r="C18258" s="23">
        <v>0.7</v>
      </c>
      <c r="D18258" s="23">
        <v>1000</v>
      </c>
      <c r="E18258" s="23">
        <v>50</v>
      </c>
      <c r="F18258" s="23">
        <v>0</v>
      </c>
      <c r="G18258" s="23">
        <v>40</v>
      </c>
      <c r="H18258" s="25">
        <v>24.20734787</v>
      </c>
    </row>
    <row r="18259" spans="1:8">
      <c r="A18259" s="23">
        <v>18256</v>
      </c>
      <c r="B18259" s="23">
        <v>3000</v>
      </c>
      <c r="C18259" s="23">
        <v>0.7</v>
      </c>
      <c r="D18259" s="23">
        <v>1000</v>
      </c>
      <c r="E18259" s="23">
        <v>50</v>
      </c>
      <c r="F18259" s="23">
        <v>0</v>
      </c>
      <c r="G18259" s="23">
        <v>70</v>
      </c>
      <c r="H18259" s="25">
        <v>22.188222889999999</v>
      </c>
    </row>
    <row r="18260" spans="1:8">
      <c r="A18260" s="23">
        <v>18257</v>
      </c>
      <c r="B18260" s="23">
        <v>3000</v>
      </c>
      <c r="C18260" s="23">
        <v>0.7</v>
      </c>
      <c r="D18260" s="23">
        <v>1000</v>
      </c>
      <c r="E18260" s="23">
        <v>50</v>
      </c>
      <c r="F18260" s="23">
        <v>0</v>
      </c>
      <c r="G18260" s="23">
        <v>100</v>
      </c>
      <c r="H18260" s="25">
        <v>20.546731950000002</v>
      </c>
    </row>
    <row r="18261" spans="1:8">
      <c r="A18261" s="23">
        <v>18258</v>
      </c>
      <c r="B18261" s="23">
        <v>3000</v>
      </c>
      <c r="C18261" s="23">
        <v>0.7</v>
      </c>
      <c r="D18261" s="23">
        <v>1000</v>
      </c>
      <c r="E18261" s="23">
        <v>50</v>
      </c>
      <c r="F18261" s="23">
        <v>30</v>
      </c>
      <c r="G18261" s="23">
        <v>0</v>
      </c>
      <c r="H18261" s="25">
        <v>29.889139180000001</v>
      </c>
    </row>
    <row r="18262" spans="1:8">
      <c r="A18262" s="23">
        <v>18259</v>
      </c>
      <c r="B18262" s="23">
        <v>3000</v>
      </c>
      <c r="C18262" s="23">
        <v>0.7</v>
      </c>
      <c r="D18262" s="23">
        <v>1000</v>
      </c>
      <c r="E18262" s="23">
        <v>50</v>
      </c>
      <c r="F18262" s="23">
        <v>30</v>
      </c>
      <c r="G18262" s="23">
        <v>5</v>
      </c>
      <c r="H18262" s="25">
        <v>27.053012850000002</v>
      </c>
    </row>
    <row r="18263" spans="1:8">
      <c r="A18263" s="23">
        <v>18260</v>
      </c>
      <c r="B18263" s="23">
        <v>3000</v>
      </c>
      <c r="C18263" s="23">
        <v>0.7</v>
      </c>
      <c r="D18263" s="23">
        <v>1000</v>
      </c>
      <c r="E18263" s="23">
        <v>50</v>
      </c>
      <c r="F18263" s="23">
        <v>30</v>
      </c>
      <c r="G18263" s="23">
        <v>10</v>
      </c>
      <c r="H18263" s="25">
        <v>25.660499569999999</v>
      </c>
    </row>
    <row r="18264" spans="1:8">
      <c r="A18264" s="23">
        <v>18261</v>
      </c>
      <c r="B18264" s="23">
        <v>3000</v>
      </c>
      <c r="C18264" s="23">
        <v>0.7</v>
      </c>
      <c r="D18264" s="23">
        <v>1000</v>
      </c>
      <c r="E18264" s="23">
        <v>50</v>
      </c>
      <c r="F18264" s="23">
        <v>30</v>
      </c>
      <c r="G18264" s="23">
        <v>40</v>
      </c>
      <c r="H18264" s="25">
        <v>22.501585009999999</v>
      </c>
    </row>
    <row r="18265" spans="1:8">
      <c r="A18265" s="23">
        <v>18262</v>
      </c>
      <c r="B18265" s="23">
        <v>3000</v>
      </c>
      <c r="C18265" s="23">
        <v>0.7</v>
      </c>
      <c r="D18265" s="23">
        <v>1000</v>
      </c>
      <c r="E18265" s="23">
        <v>50</v>
      </c>
      <c r="F18265" s="23">
        <v>30</v>
      </c>
      <c r="G18265" s="23">
        <v>70</v>
      </c>
      <c r="H18265" s="25">
        <v>20.611577990000001</v>
      </c>
    </row>
    <row r="18266" spans="1:8">
      <c r="A18266" s="23">
        <v>18263</v>
      </c>
      <c r="B18266" s="23">
        <v>3000</v>
      </c>
      <c r="C18266" s="23">
        <v>0.7</v>
      </c>
      <c r="D18266" s="23">
        <v>1000</v>
      </c>
      <c r="E18266" s="23">
        <v>50</v>
      </c>
      <c r="F18266" s="23">
        <v>30</v>
      </c>
      <c r="G18266" s="23">
        <v>100</v>
      </c>
      <c r="H18266" s="25">
        <v>19.105138780000001</v>
      </c>
    </row>
    <row r="18267" spans="1:8">
      <c r="A18267" s="23">
        <v>18264</v>
      </c>
      <c r="B18267" s="23">
        <v>3000</v>
      </c>
      <c r="C18267" s="23">
        <v>0.7</v>
      </c>
      <c r="D18267" s="23">
        <v>1000</v>
      </c>
      <c r="E18267" s="23">
        <v>50</v>
      </c>
      <c r="F18267" s="23">
        <v>60</v>
      </c>
      <c r="G18267" s="23">
        <v>0</v>
      </c>
      <c r="H18267" s="25">
        <v>23.182752610000001</v>
      </c>
    </row>
    <row r="18268" spans="1:8">
      <c r="A18268" s="23">
        <v>18265</v>
      </c>
      <c r="B18268" s="23">
        <v>3000</v>
      </c>
      <c r="C18268" s="23">
        <v>0.7</v>
      </c>
      <c r="D18268" s="23">
        <v>1000</v>
      </c>
      <c r="E18268" s="23">
        <v>50</v>
      </c>
      <c r="F18268" s="23">
        <v>60</v>
      </c>
      <c r="G18268" s="23">
        <v>5</v>
      </c>
      <c r="H18268" s="25">
        <v>20.275882719999998</v>
      </c>
    </row>
    <row r="18269" spans="1:8">
      <c r="A18269" s="23">
        <v>18266</v>
      </c>
      <c r="B18269" s="23">
        <v>3000</v>
      </c>
      <c r="C18269" s="23">
        <v>0.7</v>
      </c>
      <c r="D18269" s="23">
        <v>1000</v>
      </c>
      <c r="E18269" s="23">
        <v>50</v>
      </c>
      <c r="F18269" s="23">
        <v>60</v>
      </c>
      <c r="G18269" s="23">
        <v>10</v>
      </c>
      <c r="H18269" s="25">
        <v>19.179037090000001</v>
      </c>
    </row>
    <row r="18270" spans="1:8">
      <c r="A18270" s="23">
        <v>18267</v>
      </c>
      <c r="B18270" s="23">
        <v>3000</v>
      </c>
      <c r="C18270" s="23">
        <v>0.7</v>
      </c>
      <c r="D18270" s="23">
        <v>1000</v>
      </c>
      <c r="E18270" s="23">
        <v>50</v>
      </c>
      <c r="F18270" s="23">
        <v>60</v>
      </c>
      <c r="G18270" s="23">
        <v>40</v>
      </c>
      <c r="H18270" s="25">
        <v>16.874246599999999</v>
      </c>
    </row>
    <row r="18271" spans="1:8">
      <c r="A18271" s="23">
        <v>18268</v>
      </c>
      <c r="B18271" s="23">
        <v>3000</v>
      </c>
      <c r="C18271" s="23">
        <v>0.7</v>
      </c>
      <c r="D18271" s="23">
        <v>1000</v>
      </c>
      <c r="E18271" s="23">
        <v>50</v>
      </c>
      <c r="F18271" s="23">
        <v>60</v>
      </c>
      <c r="G18271" s="23">
        <v>70</v>
      </c>
      <c r="H18271" s="25">
        <v>15.511554719999999</v>
      </c>
    </row>
    <row r="18272" spans="1:8">
      <c r="A18272" s="23">
        <v>18269</v>
      </c>
      <c r="B18272" s="23">
        <v>3000</v>
      </c>
      <c r="C18272" s="23">
        <v>0.7</v>
      </c>
      <c r="D18272" s="23">
        <v>1000</v>
      </c>
      <c r="E18272" s="23">
        <v>50</v>
      </c>
      <c r="F18272" s="23">
        <v>60</v>
      </c>
      <c r="G18272" s="23">
        <v>100</v>
      </c>
      <c r="H18272" s="25">
        <v>14.32773686</v>
      </c>
    </row>
    <row r="18273" spans="1:8">
      <c r="A18273" s="23">
        <v>18270</v>
      </c>
      <c r="B18273" s="23">
        <v>3000</v>
      </c>
      <c r="C18273" s="23">
        <v>0.7</v>
      </c>
      <c r="D18273" s="23">
        <v>3000</v>
      </c>
      <c r="E18273" s="23">
        <v>1</v>
      </c>
      <c r="F18273" s="23">
        <v>0</v>
      </c>
      <c r="G18273" s="23">
        <v>0</v>
      </c>
      <c r="H18273" s="25">
        <v>29.137760159999999</v>
      </c>
    </row>
    <row r="18274" spans="1:8">
      <c r="A18274" s="23">
        <v>18271</v>
      </c>
      <c r="B18274" s="23">
        <v>3000</v>
      </c>
      <c r="C18274" s="23">
        <v>0.7</v>
      </c>
      <c r="D18274" s="23">
        <v>3000</v>
      </c>
      <c r="E18274" s="23">
        <v>1</v>
      </c>
      <c r="F18274" s="23">
        <v>0</v>
      </c>
      <c r="G18274" s="23">
        <v>5</v>
      </c>
      <c r="H18274" s="25">
        <v>26.713813779999999</v>
      </c>
    </row>
    <row r="18275" spans="1:8">
      <c r="A18275" s="23">
        <v>18272</v>
      </c>
      <c r="B18275" s="23">
        <v>3000</v>
      </c>
      <c r="C18275" s="23">
        <v>0.7</v>
      </c>
      <c r="D18275" s="23">
        <v>3000</v>
      </c>
      <c r="E18275" s="23">
        <v>1</v>
      </c>
      <c r="F18275" s="23">
        <v>0</v>
      </c>
      <c r="G18275" s="23">
        <v>10</v>
      </c>
      <c r="H18275" s="25">
        <v>25.46455765</v>
      </c>
    </row>
    <row r="18276" spans="1:8">
      <c r="A18276" s="23">
        <v>18273</v>
      </c>
      <c r="B18276" s="23">
        <v>3000</v>
      </c>
      <c r="C18276" s="23">
        <v>0.7</v>
      </c>
      <c r="D18276" s="23">
        <v>3000</v>
      </c>
      <c r="E18276" s="23">
        <v>1</v>
      </c>
      <c r="F18276" s="23">
        <v>0</v>
      </c>
      <c r="G18276" s="23">
        <v>40</v>
      </c>
      <c r="H18276" s="25">
        <v>22.633977890000001</v>
      </c>
    </row>
    <row r="18277" spans="1:8">
      <c r="A18277" s="23">
        <v>18274</v>
      </c>
      <c r="B18277" s="23">
        <v>3000</v>
      </c>
      <c r="C18277" s="23">
        <v>0.7</v>
      </c>
      <c r="D18277" s="23">
        <v>3000</v>
      </c>
      <c r="E18277" s="23">
        <v>1</v>
      </c>
      <c r="F18277" s="23">
        <v>0</v>
      </c>
      <c r="G18277" s="23">
        <v>70</v>
      </c>
      <c r="H18277" s="25">
        <v>20.933673859999999</v>
      </c>
    </row>
    <row r="18278" spans="1:8">
      <c r="A18278" s="23">
        <v>18275</v>
      </c>
      <c r="B18278" s="23">
        <v>3000</v>
      </c>
      <c r="C18278" s="23">
        <v>0.7</v>
      </c>
      <c r="D18278" s="23">
        <v>3000</v>
      </c>
      <c r="E18278" s="23">
        <v>1</v>
      </c>
      <c r="F18278" s="23">
        <v>0</v>
      </c>
      <c r="G18278" s="23">
        <v>100</v>
      </c>
      <c r="H18278" s="25">
        <v>19.549474719999999</v>
      </c>
    </row>
    <row r="18279" spans="1:8">
      <c r="A18279" s="23">
        <v>18276</v>
      </c>
      <c r="B18279" s="23">
        <v>3000</v>
      </c>
      <c r="C18279" s="23">
        <v>0.7</v>
      </c>
      <c r="D18279" s="23">
        <v>3000</v>
      </c>
      <c r="E18279" s="23">
        <v>1</v>
      </c>
      <c r="F18279" s="23">
        <v>30</v>
      </c>
      <c r="G18279" s="23">
        <v>0</v>
      </c>
      <c r="H18279" s="25">
        <v>27.488807680000001</v>
      </c>
    </row>
    <row r="18280" spans="1:8">
      <c r="A18280" s="23">
        <v>18277</v>
      </c>
      <c r="B18280" s="23">
        <v>3000</v>
      </c>
      <c r="C18280" s="23">
        <v>0.7</v>
      </c>
      <c r="D18280" s="23">
        <v>3000</v>
      </c>
      <c r="E18280" s="23">
        <v>1</v>
      </c>
      <c r="F18280" s="23">
        <v>30</v>
      </c>
      <c r="G18280" s="23">
        <v>5</v>
      </c>
      <c r="H18280" s="25">
        <v>25.094371800000001</v>
      </c>
    </row>
    <row r="18281" spans="1:8">
      <c r="A18281" s="23">
        <v>18278</v>
      </c>
      <c r="B18281" s="23">
        <v>3000</v>
      </c>
      <c r="C18281" s="23">
        <v>0.7</v>
      </c>
      <c r="D18281" s="23">
        <v>3000</v>
      </c>
      <c r="E18281" s="23">
        <v>1</v>
      </c>
      <c r="F18281" s="23">
        <v>30</v>
      </c>
      <c r="G18281" s="23">
        <v>10</v>
      </c>
      <c r="H18281" s="25">
        <v>23.91199112</v>
      </c>
    </row>
    <row r="18282" spans="1:8">
      <c r="A18282" s="23">
        <v>18279</v>
      </c>
      <c r="B18282" s="23">
        <v>3000</v>
      </c>
      <c r="C18282" s="23">
        <v>0.7</v>
      </c>
      <c r="D18282" s="23">
        <v>3000</v>
      </c>
      <c r="E18282" s="23">
        <v>1</v>
      </c>
      <c r="F18282" s="23">
        <v>30</v>
      </c>
      <c r="G18282" s="23">
        <v>40</v>
      </c>
      <c r="H18282" s="25">
        <v>21.185539250000001</v>
      </c>
    </row>
    <row r="18283" spans="1:8">
      <c r="A18283" s="23">
        <v>18280</v>
      </c>
      <c r="B18283" s="23">
        <v>3000</v>
      </c>
      <c r="C18283" s="23">
        <v>0.7</v>
      </c>
      <c r="D18283" s="23">
        <v>3000</v>
      </c>
      <c r="E18283" s="23">
        <v>1</v>
      </c>
      <c r="F18283" s="23">
        <v>30</v>
      </c>
      <c r="G18283" s="23">
        <v>70</v>
      </c>
      <c r="H18283" s="25">
        <v>19.594944000000002</v>
      </c>
    </row>
    <row r="18284" spans="1:8">
      <c r="A18284" s="23">
        <v>18281</v>
      </c>
      <c r="B18284" s="23">
        <v>3000</v>
      </c>
      <c r="C18284" s="23">
        <v>0.7</v>
      </c>
      <c r="D18284" s="23">
        <v>3000</v>
      </c>
      <c r="E18284" s="23">
        <v>1</v>
      </c>
      <c r="F18284" s="23">
        <v>30</v>
      </c>
      <c r="G18284" s="23">
        <v>100</v>
      </c>
      <c r="H18284" s="25">
        <v>18.253015520000002</v>
      </c>
    </row>
    <row r="18285" spans="1:8">
      <c r="A18285" s="23">
        <v>18282</v>
      </c>
      <c r="B18285" s="23">
        <v>3000</v>
      </c>
      <c r="C18285" s="23">
        <v>0.7</v>
      </c>
      <c r="D18285" s="23">
        <v>3000</v>
      </c>
      <c r="E18285" s="23">
        <v>1</v>
      </c>
      <c r="F18285" s="23">
        <v>60</v>
      </c>
      <c r="G18285" s="23">
        <v>0</v>
      </c>
      <c r="H18285" s="25">
        <v>21.834735869999999</v>
      </c>
    </row>
    <row r="18286" spans="1:8">
      <c r="A18286" s="23">
        <v>18283</v>
      </c>
      <c r="B18286" s="23">
        <v>3000</v>
      </c>
      <c r="C18286" s="23">
        <v>0.7</v>
      </c>
      <c r="D18286" s="23">
        <v>3000</v>
      </c>
      <c r="E18286" s="23">
        <v>1</v>
      </c>
      <c r="F18286" s="23">
        <v>60</v>
      </c>
      <c r="G18286" s="23">
        <v>5</v>
      </c>
      <c r="H18286" s="25">
        <v>19.298322679999998</v>
      </c>
    </row>
    <row r="18287" spans="1:8">
      <c r="A18287" s="23">
        <v>18284</v>
      </c>
      <c r="B18287" s="23">
        <v>3000</v>
      </c>
      <c r="C18287" s="23">
        <v>0.7</v>
      </c>
      <c r="D18287" s="23">
        <v>3000</v>
      </c>
      <c r="E18287" s="23">
        <v>1</v>
      </c>
      <c r="F18287" s="23">
        <v>60</v>
      </c>
      <c r="G18287" s="23">
        <v>10</v>
      </c>
      <c r="H18287" s="25">
        <v>18.2828579</v>
      </c>
    </row>
    <row r="18288" spans="1:8">
      <c r="A18288" s="23">
        <v>18285</v>
      </c>
      <c r="B18288" s="23">
        <v>3000</v>
      </c>
      <c r="C18288" s="23">
        <v>0.7</v>
      </c>
      <c r="D18288" s="23">
        <v>3000</v>
      </c>
      <c r="E18288" s="23">
        <v>1</v>
      </c>
      <c r="F18288" s="23">
        <v>60</v>
      </c>
      <c r="G18288" s="23">
        <v>40</v>
      </c>
      <c r="H18288" s="25">
        <v>16.15568352</v>
      </c>
    </row>
    <row r="18289" spans="1:8">
      <c r="A18289" s="23">
        <v>18286</v>
      </c>
      <c r="B18289" s="23">
        <v>3000</v>
      </c>
      <c r="C18289" s="23">
        <v>0.7</v>
      </c>
      <c r="D18289" s="23">
        <v>3000</v>
      </c>
      <c r="E18289" s="23">
        <v>1</v>
      </c>
      <c r="F18289" s="23">
        <v>60</v>
      </c>
      <c r="G18289" s="23">
        <v>70</v>
      </c>
      <c r="H18289" s="25">
        <v>14.93794441</v>
      </c>
    </row>
    <row r="18290" spans="1:8">
      <c r="A18290" s="23">
        <v>18287</v>
      </c>
      <c r="B18290" s="23">
        <v>3000</v>
      </c>
      <c r="C18290" s="23">
        <v>0.7</v>
      </c>
      <c r="D18290" s="23">
        <v>3000</v>
      </c>
      <c r="E18290" s="23">
        <v>1</v>
      </c>
      <c r="F18290" s="23">
        <v>60</v>
      </c>
      <c r="G18290" s="23">
        <v>100</v>
      </c>
      <c r="H18290" s="25">
        <v>13.935597420000001</v>
      </c>
    </row>
    <row r="18291" spans="1:8">
      <c r="A18291" s="23">
        <v>18288</v>
      </c>
      <c r="B18291" s="23">
        <v>3000</v>
      </c>
      <c r="C18291" s="23">
        <v>0.7</v>
      </c>
      <c r="D18291" s="23">
        <v>3000</v>
      </c>
      <c r="E18291" s="23">
        <v>5</v>
      </c>
      <c r="F18291" s="23">
        <v>0</v>
      </c>
      <c r="G18291" s="23">
        <v>0</v>
      </c>
      <c r="H18291" s="25">
        <v>31.676942830000002</v>
      </c>
    </row>
    <row r="18292" spans="1:8">
      <c r="A18292" s="23">
        <v>18289</v>
      </c>
      <c r="B18292" s="23">
        <v>3000</v>
      </c>
      <c r="C18292" s="23">
        <v>0.7</v>
      </c>
      <c r="D18292" s="23">
        <v>3000</v>
      </c>
      <c r="E18292" s="23">
        <v>5</v>
      </c>
      <c r="F18292" s="23">
        <v>0</v>
      </c>
      <c r="G18292" s="23">
        <v>5</v>
      </c>
      <c r="H18292" s="25">
        <v>28.794757839999999</v>
      </c>
    </row>
    <row r="18293" spans="1:8">
      <c r="A18293" s="23">
        <v>18290</v>
      </c>
      <c r="B18293" s="23">
        <v>3000</v>
      </c>
      <c r="C18293" s="23">
        <v>0.7</v>
      </c>
      <c r="D18293" s="23">
        <v>3000</v>
      </c>
      <c r="E18293" s="23">
        <v>5</v>
      </c>
      <c r="F18293" s="23">
        <v>0</v>
      </c>
      <c r="G18293" s="23">
        <v>10</v>
      </c>
      <c r="H18293" s="25">
        <v>27.31715393</v>
      </c>
    </row>
    <row r="18294" spans="1:8">
      <c r="A18294" s="23">
        <v>18291</v>
      </c>
      <c r="B18294" s="23">
        <v>3000</v>
      </c>
      <c r="C18294" s="23">
        <v>0.7</v>
      </c>
      <c r="D18294" s="23">
        <v>3000</v>
      </c>
      <c r="E18294" s="23">
        <v>5</v>
      </c>
      <c r="F18294" s="23">
        <v>0</v>
      </c>
      <c r="G18294" s="23">
        <v>40</v>
      </c>
      <c r="H18294" s="25">
        <v>24.045108800000001</v>
      </c>
    </row>
    <row r="18295" spans="1:8">
      <c r="A18295" s="23">
        <v>18292</v>
      </c>
      <c r="B18295" s="23">
        <v>3000</v>
      </c>
      <c r="C18295" s="23">
        <v>0.7</v>
      </c>
      <c r="D18295" s="23">
        <v>3000</v>
      </c>
      <c r="E18295" s="23">
        <v>5</v>
      </c>
      <c r="F18295" s="23">
        <v>0</v>
      </c>
      <c r="G18295" s="23">
        <v>70</v>
      </c>
      <c r="H18295" s="25">
        <v>22.04668045</v>
      </c>
    </row>
    <row r="18296" spans="1:8">
      <c r="A18296" s="23">
        <v>18293</v>
      </c>
      <c r="B18296" s="23">
        <v>3000</v>
      </c>
      <c r="C18296" s="23">
        <v>0.7</v>
      </c>
      <c r="D18296" s="23">
        <v>3000</v>
      </c>
      <c r="E18296" s="23">
        <v>5</v>
      </c>
      <c r="F18296" s="23">
        <v>0</v>
      </c>
      <c r="G18296" s="23">
        <v>100</v>
      </c>
      <c r="H18296" s="25">
        <v>20.428503039999999</v>
      </c>
    </row>
    <row r="18297" spans="1:8">
      <c r="A18297" s="23">
        <v>18294</v>
      </c>
      <c r="B18297" s="23">
        <v>3000</v>
      </c>
      <c r="C18297" s="23">
        <v>0.7</v>
      </c>
      <c r="D18297" s="23">
        <v>3000</v>
      </c>
      <c r="E18297" s="23">
        <v>5</v>
      </c>
      <c r="F18297" s="23">
        <v>30</v>
      </c>
      <c r="G18297" s="23">
        <v>0</v>
      </c>
      <c r="H18297" s="25">
        <v>29.639656070000001</v>
      </c>
    </row>
    <row r="18298" spans="1:8">
      <c r="A18298" s="23">
        <v>18295</v>
      </c>
      <c r="B18298" s="23">
        <v>3000</v>
      </c>
      <c r="C18298" s="23">
        <v>0.7</v>
      </c>
      <c r="D18298" s="23">
        <v>3000</v>
      </c>
      <c r="E18298" s="23">
        <v>5</v>
      </c>
      <c r="F18298" s="23">
        <v>30</v>
      </c>
      <c r="G18298" s="23">
        <v>5</v>
      </c>
      <c r="H18298" s="25">
        <v>26.84645081</v>
      </c>
    </row>
    <row r="18299" spans="1:8">
      <c r="A18299" s="23">
        <v>18296</v>
      </c>
      <c r="B18299" s="23">
        <v>3000</v>
      </c>
      <c r="C18299" s="23">
        <v>0.7</v>
      </c>
      <c r="D18299" s="23">
        <v>3000</v>
      </c>
      <c r="E18299" s="23">
        <v>5</v>
      </c>
      <c r="F18299" s="23">
        <v>30</v>
      </c>
      <c r="G18299" s="23">
        <v>10</v>
      </c>
      <c r="H18299" s="25">
        <v>25.474962229999999</v>
      </c>
    </row>
    <row r="18300" spans="1:8">
      <c r="A18300" s="23">
        <v>18297</v>
      </c>
      <c r="B18300" s="23">
        <v>3000</v>
      </c>
      <c r="C18300" s="23">
        <v>0.7</v>
      </c>
      <c r="D18300" s="23">
        <v>3000</v>
      </c>
      <c r="E18300" s="23">
        <v>5</v>
      </c>
      <c r="F18300" s="23">
        <v>30</v>
      </c>
      <c r="G18300" s="23">
        <v>40</v>
      </c>
      <c r="H18300" s="25">
        <v>22.35425949</v>
      </c>
    </row>
    <row r="18301" spans="1:8">
      <c r="A18301" s="23">
        <v>18298</v>
      </c>
      <c r="B18301" s="23">
        <v>3000</v>
      </c>
      <c r="C18301" s="23">
        <v>0.7</v>
      </c>
      <c r="D18301" s="23">
        <v>3000</v>
      </c>
      <c r="E18301" s="23">
        <v>5</v>
      </c>
      <c r="F18301" s="23">
        <v>30</v>
      </c>
      <c r="G18301" s="23">
        <v>70</v>
      </c>
      <c r="H18301" s="25">
        <v>20.491130829999999</v>
      </c>
    </row>
    <row r="18302" spans="1:8">
      <c r="A18302" s="23">
        <v>18299</v>
      </c>
      <c r="B18302" s="23">
        <v>3000</v>
      </c>
      <c r="C18302" s="23">
        <v>0.7</v>
      </c>
      <c r="D18302" s="23">
        <v>3000</v>
      </c>
      <c r="E18302" s="23">
        <v>5</v>
      </c>
      <c r="F18302" s="23">
        <v>30</v>
      </c>
      <c r="G18302" s="23">
        <v>100</v>
      </c>
      <c r="H18302" s="25">
        <v>19.004615780000002</v>
      </c>
    </row>
    <row r="18303" spans="1:8">
      <c r="A18303" s="23">
        <v>18300</v>
      </c>
      <c r="B18303" s="23">
        <v>3000</v>
      </c>
      <c r="C18303" s="23">
        <v>0.7</v>
      </c>
      <c r="D18303" s="23">
        <v>3000</v>
      </c>
      <c r="E18303" s="23">
        <v>5</v>
      </c>
      <c r="F18303" s="23">
        <v>60</v>
      </c>
      <c r="G18303" s="23">
        <v>0</v>
      </c>
      <c r="H18303" s="25">
        <v>23.036058430000001</v>
      </c>
    </row>
    <row r="18304" spans="1:8">
      <c r="A18304" s="23">
        <v>18301</v>
      </c>
      <c r="B18304" s="23">
        <v>3000</v>
      </c>
      <c r="C18304" s="23">
        <v>0.7</v>
      </c>
      <c r="D18304" s="23">
        <v>3000</v>
      </c>
      <c r="E18304" s="23">
        <v>5</v>
      </c>
      <c r="F18304" s="23">
        <v>60</v>
      </c>
      <c r="G18304" s="23">
        <v>5</v>
      </c>
      <c r="H18304" s="25">
        <v>20.15794945</v>
      </c>
    </row>
    <row r="18305" spans="1:8">
      <c r="A18305" s="23">
        <v>18302</v>
      </c>
      <c r="B18305" s="23">
        <v>3000</v>
      </c>
      <c r="C18305" s="23">
        <v>0.7</v>
      </c>
      <c r="D18305" s="23">
        <v>3000</v>
      </c>
      <c r="E18305" s="23">
        <v>5</v>
      </c>
      <c r="F18305" s="23">
        <v>60</v>
      </c>
      <c r="G18305" s="23">
        <v>10</v>
      </c>
      <c r="H18305" s="25">
        <v>19.073150640000001</v>
      </c>
    </row>
    <row r="18306" spans="1:8">
      <c r="A18306" s="23">
        <v>18303</v>
      </c>
      <c r="B18306" s="23">
        <v>3000</v>
      </c>
      <c r="C18306" s="23">
        <v>0.7</v>
      </c>
      <c r="D18306" s="23">
        <v>3000</v>
      </c>
      <c r="E18306" s="23">
        <v>5</v>
      </c>
      <c r="F18306" s="23">
        <v>60</v>
      </c>
      <c r="G18306" s="23">
        <v>40</v>
      </c>
      <c r="H18306" s="25">
        <v>16.795600889999999</v>
      </c>
    </row>
    <row r="18307" spans="1:8">
      <c r="A18307" s="23">
        <v>18304</v>
      </c>
      <c r="B18307" s="23">
        <v>3000</v>
      </c>
      <c r="C18307" s="23">
        <v>0.7</v>
      </c>
      <c r="D18307" s="23">
        <v>3000</v>
      </c>
      <c r="E18307" s="23">
        <v>5</v>
      </c>
      <c r="F18307" s="23">
        <v>60</v>
      </c>
      <c r="G18307" s="23">
        <v>70</v>
      </c>
      <c r="H18307" s="25">
        <v>15.43694687</v>
      </c>
    </row>
    <row r="18308" spans="1:8">
      <c r="A18308" s="23">
        <v>18305</v>
      </c>
      <c r="B18308" s="23">
        <v>3000</v>
      </c>
      <c r="C18308" s="23">
        <v>0.7</v>
      </c>
      <c r="D18308" s="23">
        <v>3000</v>
      </c>
      <c r="E18308" s="23">
        <v>5</v>
      </c>
      <c r="F18308" s="23">
        <v>60</v>
      </c>
      <c r="G18308" s="23">
        <v>100</v>
      </c>
      <c r="H18308" s="25">
        <v>14.265683170000001</v>
      </c>
    </row>
    <row r="18309" spans="1:8">
      <c r="A18309" s="23">
        <v>18306</v>
      </c>
      <c r="B18309" s="23">
        <v>3000</v>
      </c>
      <c r="C18309" s="23">
        <v>0.7</v>
      </c>
      <c r="D18309" s="23">
        <v>3000</v>
      </c>
      <c r="E18309" s="23">
        <v>10</v>
      </c>
      <c r="F18309" s="23">
        <v>0</v>
      </c>
      <c r="G18309" s="23">
        <v>0</v>
      </c>
      <c r="H18309" s="25">
        <v>31.880086899999998</v>
      </c>
    </row>
    <row r="18310" spans="1:8">
      <c r="A18310" s="23">
        <v>18307</v>
      </c>
      <c r="B18310" s="23">
        <v>3000</v>
      </c>
      <c r="C18310" s="23">
        <v>0.7</v>
      </c>
      <c r="D18310" s="23">
        <v>3000</v>
      </c>
      <c r="E18310" s="23">
        <v>10</v>
      </c>
      <c r="F18310" s="23">
        <v>0</v>
      </c>
      <c r="G18310" s="23">
        <v>5</v>
      </c>
      <c r="H18310" s="25">
        <v>28.971517559999999</v>
      </c>
    </row>
    <row r="18311" spans="1:8">
      <c r="A18311" s="23">
        <v>18308</v>
      </c>
      <c r="B18311" s="23">
        <v>3000</v>
      </c>
      <c r="C18311" s="23">
        <v>0.7</v>
      </c>
      <c r="D18311" s="23">
        <v>3000</v>
      </c>
      <c r="E18311" s="23">
        <v>10</v>
      </c>
      <c r="F18311" s="23">
        <v>0</v>
      </c>
      <c r="G18311" s="23">
        <v>10</v>
      </c>
      <c r="H18311" s="25">
        <v>27.475399020000001</v>
      </c>
    </row>
    <row r="18312" spans="1:8">
      <c r="A18312" s="23">
        <v>18309</v>
      </c>
      <c r="B18312" s="23">
        <v>3000</v>
      </c>
      <c r="C18312" s="23">
        <v>0.7</v>
      </c>
      <c r="D18312" s="23">
        <v>3000</v>
      </c>
      <c r="E18312" s="23">
        <v>10</v>
      </c>
      <c r="F18312" s="23">
        <v>0</v>
      </c>
      <c r="G18312" s="23">
        <v>40</v>
      </c>
      <c r="H18312" s="25">
        <v>24.162609100000001</v>
      </c>
    </row>
    <row r="18313" spans="1:8">
      <c r="A18313" s="23">
        <v>18310</v>
      </c>
      <c r="B18313" s="23">
        <v>3000</v>
      </c>
      <c r="C18313" s="23">
        <v>0.7</v>
      </c>
      <c r="D18313" s="23">
        <v>3000</v>
      </c>
      <c r="E18313" s="23">
        <v>10</v>
      </c>
      <c r="F18313" s="23">
        <v>0</v>
      </c>
      <c r="G18313" s="23">
        <v>70</v>
      </c>
      <c r="H18313" s="25">
        <v>22.149124149999999</v>
      </c>
    </row>
    <row r="18314" spans="1:8">
      <c r="A18314" s="23">
        <v>18311</v>
      </c>
      <c r="B18314" s="23">
        <v>3000</v>
      </c>
      <c r="C18314" s="23">
        <v>0.7</v>
      </c>
      <c r="D18314" s="23">
        <v>3000</v>
      </c>
      <c r="E18314" s="23">
        <v>10</v>
      </c>
      <c r="F18314" s="23">
        <v>0</v>
      </c>
      <c r="G18314" s="23">
        <v>100</v>
      </c>
      <c r="H18314" s="25">
        <v>20.51402092</v>
      </c>
    </row>
    <row r="18315" spans="1:8">
      <c r="A18315" s="23">
        <v>18312</v>
      </c>
      <c r="B18315" s="23">
        <v>3000</v>
      </c>
      <c r="C18315" s="23">
        <v>0.7</v>
      </c>
      <c r="D18315" s="23">
        <v>3000</v>
      </c>
      <c r="E18315" s="23">
        <v>10</v>
      </c>
      <c r="F18315" s="23">
        <v>30</v>
      </c>
      <c r="G18315" s="23">
        <v>0</v>
      </c>
      <c r="H18315" s="25">
        <v>29.820837019999999</v>
      </c>
    </row>
    <row r="18316" spans="1:8">
      <c r="A18316" s="23">
        <v>18313</v>
      </c>
      <c r="B18316" s="23">
        <v>3000</v>
      </c>
      <c r="C18316" s="23">
        <v>0.7</v>
      </c>
      <c r="D18316" s="23">
        <v>3000</v>
      </c>
      <c r="E18316" s="23">
        <v>10</v>
      </c>
      <c r="F18316" s="23">
        <v>30</v>
      </c>
      <c r="G18316" s="23">
        <v>5</v>
      </c>
      <c r="H18316" s="25">
        <v>26.996280670000001</v>
      </c>
    </row>
    <row r="18317" spans="1:8">
      <c r="A18317" s="23">
        <v>18314</v>
      </c>
      <c r="B18317" s="23">
        <v>3000</v>
      </c>
      <c r="C18317" s="23">
        <v>0.7</v>
      </c>
      <c r="D18317" s="23">
        <v>3000</v>
      </c>
      <c r="E18317" s="23">
        <v>10</v>
      </c>
      <c r="F18317" s="23">
        <v>30</v>
      </c>
      <c r="G18317" s="23">
        <v>10</v>
      </c>
      <c r="H18317" s="25">
        <v>25.609443670000001</v>
      </c>
    </row>
    <row r="18318" spans="1:8">
      <c r="A18318" s="23">
        <v>18315</v>
      </c>
      <c r="B18318" s="23">
        <v>3000</v>
      </c>
      <c r="C18318" s="23">
        <v>0.7</v>
      </c>
      <c r="D18318" s="23">
        <v>3000</v>
      </c>
      <c r="E18318" s="23">
        <v>10</v>
      </c>
      <c r="F18318" s="23">
        <v>30</v>
      </c>
      <c r="G18318" s="23">
        <v>40</v>
      </c>
      <c r="H18318" s="25">
        <v>22.460897450000001</v>
      </c>
    </row>
    <row r="18319" spans="1:8">
      <c r="A18319" s="23">
        <v>18316</v>
      </c>
      <c r="B18319" s="23">
        <v>3000</v>
      </c>
      <c r="C18319" s="23">
        <v>0.7</v>
      </c>
      <c r="D18319" s="23">
        <v>3000</v>
      </c>
      <c r="E18319" s="23">
        <v>10</v>
      </c>
      <c r="F18319" s="23">
        <v>30</v>
      </c>
      <c r="G18319" s="23">
        <v>70</v>
      </c>
      <c r="H18319" s="25">
        <v>20.578254699999999</v>
      </c>
    </row>
    <row r="18320" spans="1:8">
      <c r="A18320" s="23">
        <v>18317</v>
      </c>
      <c r="B18320" s="23">
        <v>3000</v>
      </c>
      <c r="C18320" s="23">
        <v>0.7</v>
      </c>
      <c r="D18320" s="23">
        <v>3000</v>
      </c>
      <c r="E18320" s="23">
        <v>10</v>
      </c>
      <c r="F18320" s="23">
        <v>30</v>
      </c>
      <c r="G18320" s="23">
        <v>100</v>
      </c>
      <c r="H18320" s="25">
        <v>19.077278140000001</v>
      </c>
    </row>
    <row r="18321" spans="1:8">
      <c r="A18321" s="23">
        <v>18318</v>
      </c>
      <c r="B18321" s="23">
        <v>3000</v>
      </c>
      <c r="C18321" s="23">
        <v>0.7</v>
      </c>
      <c r="D18321" s="23">
        <v>3000</v>
      </c>
      <c r="E18321" s="23">
        <v>10</v>
      </c>
      <c r="F18321" s="23">
        <v>60</v>
      </c>
      <c r="G18321" s="23">
        <v>0</v>
      </c>
      <c r="H18321" s="25">
        <v>23.14227867</v>
      </c>
    </row>
    <row r="18322" spans="1:8">
      <c r="A18322" s="23">
        <v>18319</v>
      </c>
      <c r="B18322" s="23">
        <v>3000</v>
      </c>
      <c r="C18322" s="23">
        <v>0.7</v>
      </c>
      <c r="D18322" s="23">
        <v>3000</v>
      </c>
      <c r="E18322" s="23">
        <v>10</v>
      </c>
      <c r="F18322" s="23">
        <v>60</v>
      </c>
      <c r="G18322" s="23">
        <v>5</v>
      </c>
      <c r="H18322" s="25">
        <v>20.243240360000001</v>
      </c>
    </row>
    <row r="18323" spans="1:8">
      <c r="A18323" s="23">
        <v>18320</v>
      </c>
      <c r="B18323" s="23">
        <v>3000</v>
      </c>
      <c r="C18323" s="23">
        <v>0.7</v>
      </c>
      <c r="D18323" s="23">
        <v>3000</v>
      </c>
      <c r="E18323" s="23">
        <v>10</v>
      </c>
      <c r="F18323" s="23">
        <v>60</v>
      </c>
      <c r="G18323" s="23">
        <v>10</v>
      </c>
      <c r="H18323" s="25">
        <v>19.149684910000001</v>
      </c>
    </row>
    <row r="18324" spans="1:8">
      <c r="A18324" s="23">
        <v>18321</v>
      </c>
      <c r="B18324" s="23">
        <v>3000</v>
      </c>
      <c r="C18324" s="23">
        <v>0.7</v>
      </c>
      <c r="D18324" s="23">
        <v>3000</v>
      </c>
      <c r="E18324" s="23">
        <v>10</v>
      </c>
      <c r="F18324" s="23">
        <v>60</v>
      </c>
      <c r="G18324" s="23">
        <v>40</v>
      </c>
      <c r="H18324" s="25">
        <v>16.852367399999999</v>
      </c>
    </row>
    <row r="18325" spans="1:8">
      <c r="A18325" s="23">
        <v>18322</v>
      </c>
      <c r="B18325" s="23">
        <v>3000</v>
      </c>
      <c r="C18325" s="23">
        <v>0.7</v>
      </c>
      <c r="D18325" s="23">
        <v>3000</v>
      </c>
      <c r="E18325" s="23">
        <v>10</v>
      </c>
      <c r="F18325" s="23">
        <v>60</v>
      </c>
      <c r="G18325" s="23">
        <v>70</v>
      </c>
      <c r="H18325" s="25">
        <v>15.490752219999999</v>
      </c>
    </row>
    <row r="18326" spans="1:8">
      <c r="A18326" s="23">
        <v>18323</v>
      </c>
      <c r="B18326" s="23">
        <v>3000</v>
      </c>
      <c r="C18326" s="23">
        <v>0.7</v>
      </c>
      <c r="D18326" s="23">
        <v>3000</v>
      </c>
      <c r="E18326" s="23">
        <v>10</v>
      </c>
      <c r="F18326" s="23">
        <v>60</v>
      </c>
      <c r="G18326" s="23">
        <v>100</v>
      </c>
      <c r="H18326" s="25">
        <v>14.310422900000001</v>
      </c>
    </row>
    <row r="18327" spans="1:8">
      <c r="A18327" s="23">
        <v>18324</v>
      </c>
      <c r="B18327" s="23">
        <v>3000</v>
      </c>
      <c r="C18327" s="23">
        <v>0.7</v>
      </c>
      <c r="D18327" s="23">
        <v>3000</v>
      </c>
      <c r="E18327" s="23">
        <v>20</v>
      </c>
      <c r="F18327" s="23">
        <v>0</v>
      </c>
      <c r="G18327" s="23">
        <v>0</v>
      </c>
      <c r="H18327" s="25">
        <v>31.970741270000001</v>
      </c>
    </row>
    <row r="18328" spans="1:8">
      <c r="A18328" s="23">
        <v>18325</v>
      </c>
      <c r="B18328" s="23">
        <v>3000</v>
      </c>
      <c r="C18328" s="23">
        <v>0.7</v>
      </c>
      <c r="D18328" s="23">
        <v>3000</v>
      </c>
      <c r="E18328" s="23">
        <v>20</v>
      </c>
      <c r="F18328" s="23">
        <v>0</v>
      </c>
      <c r="G18328" s="23">
        <v>5</v>
      </c>
      <c r="H18328" s="25">
        <v>29.050951000000001</v>
      </c>
    </row>
    <row r="18329" spans="1:8">
      <c r="A18329" s="23">
        <v>18326</v>
      </c>
      <c r="B18329" s="23">
        <v>3000</v>
      </c>
      <c r="C18329" s="23">
        <v>0.7</v>
      </c>
      <c r="D18329" s="23">
        <v>3000</v>
      </c>
      <c r="E18329" s="23">
        <v>20</v>
      </c>
      <c r="F18329" s="23">
        <v>0</v>
      </c>
      <c r="G18329" s="23">
        <v>10</v>
      </c>
      <c r="H18329" s="25">
        <v>27.54681587</v>
      </c>
    </row>
    <row r="18330" spans="1:8">
      <c r="A18330" s="23">
        <v>18327</v>
      </c>
      <c r="B18330" s="23">
        <v>3000</v>
      </c>
      <c r="C18330" s="23">
        <v>0.7</v>
      </c>
      <c r="D18330" s="23">
        <v>3000</v>
      </c>
      <c r="E18330" s="23">
        <v>20</v>
      </c>
      <c r="F18330" s="23">
        <v>0</v>
      </c>
      <c r="G18330" s="23">
        <v>40</v>
      </c>
      <c r="H18330" s="25">
        <v>24.216262820000001</v>
      </c>
    </row>
    <row r="18331" spans="1:8">
      <c r="A18331" s="23">
        <v>18328</v>
      </c>
      <c r="B18331" s="23">
        <v>3000</v>
      </c>
      <c r="C18331" s="23">
        <v>0.7</v>
      </c>
      <c r="D18331" s="23">
        <v>3000</v>
      </c>
      <c r="E18331" s="23">
        <v>20</v>
      </c>
      <c r="F18331" s="23">
        <v>0</v>
      </c>
      <c r="G18331" s="23">
        <v>70</v>
      </c>
      <c r="H18331" s="25">
        <v>22.196134570000002</v>
      </c>
    </row>
    <row r="18332" spans="1:8">
      <c r="A18332" s="23">
        <v>18329</v>
      </c>
      <c r="B18332" s="23">
        <v>3000</v>
      </c>
      <c r="C18332" s="23">
        <v>0.7</v>
      </c>
      <c r="D18332" s="23">
        <v>3000</v>
      </c>
      <c r="E18332" s="23">
        <v>20</v>
      </c>
      <c r="F18332" s="23">
        <v>0</v>
      </c>
      <c r="G18332" s="23">
        <v>100</v>
      </c>
      <c r="H18332" s="25">
        <v>20.553432470000001</v>
      </c>
    </row>
    <row r="18333" spans="1:8">
      <c r="A18333" s="23">
        <v>18330</v>
      </c>
      <c r="B18333" s="23">
        <v>3000</v>
      </c>
      <c r="C18333" s="23">
        <v>0.7</v>
      </c>
      <c r="D18333" s="23">
        <v>3000</v>
      </c>
      <c r="E18333" s="23">
        <v>20</v>
      </c>
      <c r="F18333" s="23">
        <v>30</v>
      </c>
      <c r="G18333" s="23">
        <v>0</v>
      </c>
      <c r="H18333" s="25">
        <v>29.902046200000001</v>
      </c>
    </row>
    <row r="18334" spans="1:8">
      <c r="A18334" s="23">
        <v>18331</v>
      </c>
      <c r="B18334" s="23">
        <v>3000</v>
      </c>
      <c r="C18334" s="23">
        <v>0.7</v>
      </c>
      <c r="D18334" s="23">
        <v>3000</v>
      </c>
      <c r="E18334" s="23">
        <v>20</v>
      </c>
      <c r="F18334" s="23">
        <v>30</v>
      </c>
      <c r="G18334" s="23">
        <v>5</v>
      </c>
      <c r="H18334" s="25">
        <v>27.063991550000001</v>
      </c>
    </row>
    <row r="18335" spans="1:8">
      <c r="A18335" s="23">
        <v>18332</v>
      </c>
      <c r="B18335" s="23">
        <v>3000</v>
      </c>
      <c r="C18335" s="23">
        <v>0.7</v>
      </c>
      <c r="D18335" s="23">
        <v>3000</v>
      </c>
      <c r="E18335" s="23">
        <v>20</v>
      </c>
      <c r="F18335" s="23">
        <v>30</v>
      </c>
      <c r="G18335" s="23">
        <v>10</v>
      </c>
      <c r="H18335" s="25">
        <v>25.670513150000001</v>
      </c>
    </row>
    <row r="18336" spans="1:8">
      <c r="A18336" s="23">
        <v>18333</v>
      </c>
      <c r="B18336" s="23">
        <v>3000</v>
      </c>
      <c r="C18336" s="23">
        <v>0.7</v>
      </c>
      <c r="D18336" s="23">
        <v>3000</v>
      </c>
      <c r="E18336" s="23">
        <v>20</v>
      </c>
      <c r="F18336" s="23">
        <v>30</v>
      </c>
      <c r="G18336" s="23">
        <v>40</v>
      </c>
      <c r="H18336" s="25">
        <v>22.509799959999999</v>
      </c>
    </row>
    <row r="18337" spans="1:8">
      <c r="A18337" s="23">
        <v>18334</v>
      </c>
      <c r="B18337" s="23">
        <v>3000</v>
      </c>
      <c r="C18337" s="23">
        <v>0.7</v>
      </c>
      <c r="D18337" s="23">
        <v>3000</v>
      </c>
      <c r="E18337" s="23">
        <v>20</v>
      </c>
      <c r="F18337" s="23">
        <v>30</v>
      </c>
      <c r="G18337" s="23">
        <v>70</v>
      </c>
      <c r="H18337" s="25">
        <v>20.618400569999999</v>
      </c>
    </row>
    <row r="18338" spans="1:8">
      <c r="A18338" s="23">
        <v>18335</v>
      </c>
      <c r="B18338" s="23">
        <v>3000</v>
      </c>
      <c r="C18338" s="23">
        <v>0.7</v>
      </c>
      <c r="D18338" s="23">
        <v>3000</v>
      </c>
      <c r="E18338" s="23">
        <v>20</v>
      </c>
      <c r="F18338" s="23">
        <v>30</v>
      </c>
      <c r="G18338" s="23">
        <v>100</v>
      </c>
      <c r="H18338" s="25">
        <v>19.11091614</v>
      </c>
    </row>
    <row r="18339" spans="1:8">
      <c r="A18339" s="23">
        <v>18336</v>
      </c>
      <c r="B18339" s="23">
        <v>3000</v>
      </c>
      <c r="C18339" s="23">
        <v>0.7</v>
      </c>
      <c r="D18339" s="23">
        <v>3000</v>
      </c>
      <c r="E18339" s="23">
        <v>20</v>
      </c>
      <c r="F18339" s="23">
        <v>60</v>
      </c>
      <c r="G18339" s="23">
        <v>0</v>
      </c>
      <c r="H18339" s="25">
        <v>23.19088936</v>
      </c>
    </row>
    <row r="18340" spans="1:8">
      <c r="A18340" s="23">
        <v>18337</v>
      </c>
      <c r="B18340" s="23">
        <v>3000</v>
      </c>
      <c r="C18340" s="23">
        <v>0.7</v>
      </c>
      <c r="D18340" s="23">
        <v>3000</v>
      </c>
      <c r="E18340" s="23">
        <v>20</v>
      </c>
      <c r="F18340" s="23">
        <v>60</v>
      </c>
      <c r="G18340" s="23">
        <v>5</v>
      </c>
      <c r="H18340" s="25">
        <v>20.282585139999998</v>
      </c>
    </row>
    <row r="18341" spans="1:8">
      <c r="A18341" s="23">
        <v>18338</v>
      </c>
      <c r="B18341" s="23">
        <v>3000</v>
      </c>
      <c r="C18341" s="23">
        <v>0.7</v>
      </c>
      <c r="D18341" s="23">
        <v>3000</v>
      </c>
      <c r="E18341" s="23">
        <v>20</v>
      </c>
      <c r="F18341" s="23">
        <v>60</v>
      </c>
      <c r="G18341" s="23">
        <v>10</v>
      </c>
      <c r="H18341" s="25">
        <v>19.185121540000001</v>
      </c>
    </row>
    <row r="18342" spans="1:8">
      <c r="A18342" s="23">
        <v>18339</v>
      </c>
      <c r="B18342" s="23">
        <v>3000</v>
      </c>
      <c r="C18342" s="23">
        <v>0.7</v>
      </c>
      <c r="D18342" s="23">
        <v>3000</v>
      </c>
      <c r="E18342" s="23">
        <v>20</v>
      </c>
      <c r="F18342" s="23">
        <v>60</v>
      </c>
      <c r="G18342" s="23">
        <v>40</v>
      </c>
      <c r="H18342" s="25">
        <v>16.878896709999999</v>
      </c>
    </row>
    <row r="18343" spans="1:8">
      <c r="A18343" s="23">
        <v>18340</v>
      </c>
      <c r="B18343" s="23">
        <v>3000</v>
      </c>
      <c r="C18343" s="23">
        <v>0.7</v>
      </c>
      <c r="D18343" s="23">
        <v>3000</v>
      </c>
      <c r="E18343" s="23">
        <v>20</v>
      </c>
      <c r="F18343" s="23">
        <v>60</v>
      </c>
      <c r="G18343" s="23">
        <v>70</v>
      </c>
      <c r="H18343" s="25">
        <v>15.51603985</v>
      </c>
    </row>
    <row r="18344" spans="1:8">
      <c r="A18344" s="23">
        <v>18341</v>
      </c>
      <c r="B18344" s="23">
        <v>3000</v>
      </c>
      <c r="C18344" s="23">
        <v>0.7</v>
      </c>
      <c r="D18344" s="23">
        <v>3000</v>
      </c>
      <c r="E18344" s="23">
        <v>20</v>
      </c>
      <c r="F18344" s="23">
        <v>60</v>
      </c>
      <c r="G18344" s="23">
        <v>100</v>
      </c>
      <c r="H18344" s="25">
        <v>14.33149242</v>
      </c>
    </row>
    <row r="18345" spans="1:8">
      <c r="A18345" s="23">
        <v>18342</v>
      </c>
      <c r="B18345" s="23">
        <v>3000</v>
      </c>
      <c r="C18345" s="23">
        <v>0.7</v>
      </c>
      <c r="D18345" s="23">
        <v>3000</v>
      </c>
      <c r="E18345" s="23">
        <v>50</v>
      </c>
      <c r="F18345" s="23">
        <v>0</v>
      </c>
      <c r="G18345" s="23">
        <v>0</v>
      </c>
      <c r="H18345" s="25">
        <v>32.021537780000003</v>
      </c>
    </row>
    <row r="18346" spans="1:8">
      <c r="A18346" s="23">
        <v>18343</v>
      </c>
      <c r="B18346" s="23">
        <v>3000</v>
      </c>
      <c r="C18346" s="23">
        <v>0.7</v>
      </c>
      <c r="D18346" s="23">
        <v>3000</v>
      </c>
      <c r="E18346" s="23">
        <v>50</v>
      </c>
      <c r="F18346" s="23">
        <v>0</v>
      </c>
      <c r="G18346" s="23">
        <v>5</v>
      </c>
      <c r="H18346" s="25">
        <v>29.09568024</v>
      </c>
    </row>
    <row r="18347" spans="1:8">
      <c r="A18347" s="23">
        <v>18344</v>
      </c>
      <c r="B18347" s="23">
        <v>3000</v>
      </c>
      <c r="C18347" s="23">
        <v>0.7</v>
      </c>
      <c r="D18347" s="23">
        <v>3000</v>
      </c>
      <c r="E18347" s="23">
        <v>50</v>
      </c>
      <c r="F18347" s="23">
        <v>0</v>
      </c>
      <c r="G18347" s="23">
        <v>10</v>
      </c>
      <c r="H18347" s="25">
        <v>27.58714676</v>
      </c>
    </row>
    <row r="18348" spans="1:8">
      <c r="A18348" s="23">
        <v>18345</v>
      </c>
      <c r="B18348" s="23">
        <v>3000</v>
      </c>
      <c r="C18348" s="23">
        <v>0.7</v>
      </c>
      <c r="D18348" s="23">
        <v>3000</v>
      </c>
      <c r="E18348" s="23">
        <v>50</v>
      </c>
      <c r="F18348" s="23">
        <v>0</v>
      </c>
      <c r="G18348" s="23">
        <v>40</v>
      </c>
      <c r="H18348" s="25">
        <v>24.24679184</v>
      </c>
    </row>
    <row r="18349" spans="1:8">
      <c r="A18349" s="23">
        <v>18346</v>
      </c>
      <c r="B18349" s="23">
        <v>3000</v>
      </c>
      <c r="C18349" s="23">
        <v>0.7</v>
      </c>
      <c r="D18349" s="23">
        <v>3000</v>
      </c>
      <c r="E18349" s="23">
        <v>50</v>
      </c>
      <c r="F18349" s="23">
        <v>0</v>
      </c>
      <c r="G18349" s="23">
        <v>70</v>
      </c>
      <c r="H18349" s="25">
        <v>22.22296906</v>
      </c>
    </row>
    <row r="18350" spans="1:8">
      <c r="A18350" s="23">
        <v>18347</v>
      </c>
      <c r="B18350" s="23">
        <v>3000</v>
      </c>
      <c r="C18350" s="23">
        <v>0.7</v>
      </c>
      <c r="D18350" s="23">
        <v>3000</v>
      </c>
      <c r="E18350" s="23">
        <v>50</v>
      </c>
      <c r="F18350" s="23">
        <v>0</v>
      </c>
      <c r="G18350" s="23">
        <v>100</v>
      </c>
      <c r="H18350" s="25">
        <v>20.575992580000001</v>
      </c>
    </row>
    <row r="18351" spans="1:8">
      <c r="A18351" s="23">
        <v>18348</v>
      </c>
      <c r="B18351" s="23">
        <v>3000</v>
      </c>
      <c r="C18351" s="23">
        <v>0.7</v>
      </c>
      <c r="D18351" s="23">
        <v>3000</v>
      </c>
      <c r="E18351" s="23">
        <v>50</v>
      </c>
      <c r="F18351" s="23">
        <v>30</v>
      </c>
      <c r="G18351" s="23">
        <v>0</v>
      </c>
      <c r="H18351" s="25">
        <v>29.947708129999999</v>
      </c>
    </row>
    <row r="18352" spans="1:8">
      <c r="A18352" s="23">
        <v>18349</v>
      </c>
      <c r="B18352" s="23">
        <v>3000</v>
      </c>
      <c r="C18352" s="23">
        <v>0.7</v>
      </c>
      <c r="D18352" s="23">
        <v>3000</v>
      </c>
      <c r="E18352" s="23">
        <v>50</v>
      </c>
      <c r="F18352" s="23">
        <v>30</v>
      </c>
      <c r="G18352" s="23">
        <v>5</v>
      </c>
      <c r="H18352" s="25">
        <v>27.10226059</v>
      </c>
    </row>
    <row r="18353" spans="1:8">
      <c r="A18353" s="23">
        <v>18350</v>
      </c>
      <c r="B18353" s="23">
        <v>3000</v>
      </c>
      <c r="C18353" s="23">
        <v>0.7</v>
      </c>
      <c r="D18353" s="23">
        <v>3000</v>
      </c>
      <c r="E18353" s="23">
        <v>50</v>
      </c>
      <c r="F18353" s="23">
        <v>30</v>
      </c>
      <c r="G18353" s="23">
        <v>10</v>
      </c>
      <c r="H18353" s="25">
        <v>25.705133440000001</v>
      </c>
    </row>
    <row r="18354" spans="1:8">
      <c r="A18354" s="23">
        <v>18351</v>
      </c>
      <c r="B18354" s="23">
        <v>3000</v>
      </c>
      <c r="C18354" s="23">
        <v>0.7</v>
      </c>
      <c r="D18354" s="23">
        <v>3000</v>
      </c>
      <c r="E18354" s="23">
        <v>50</v>
      </c>
      <c r="F18354" s="23">
        <v>30</v>
      </c>
      <c r="G18354" s="23">
        <v>40</v>
      </c>
      <c r="H18354" s="25">
        <v>22.537706379999999</v>
      </c>
    </row>
    <row r="18355" spans="1:8">
      <c r="A18355" s="23">
        <v>18352</v>
      </c>
      <c r="B18355" s="23">
        <v>3000</v>
      </c>
      <c r="C18355" s="23">
        <v>0.7</v>
      </c>
      <c r="D18355" s="23">
        <v>3000</v>
      </c>
      <c r="E18355" s="23">
        <v>50</v>
      </c>
      <c r="F18355" s="23">
        <v>30</v>
      </c>
      <c r="G18355" s="23">
        <v>70</v>
      </c>
      <c r="H18355" s="25">
        <v>20.641380309999999</v>
      </c>
    </row>
    <row r="18356" spans="1:8">
      <c r="A18356" s="23">
        <v>18353</v>
      </c>
      <c r="B18356" s="23">
        <v>3000</v>
      </c>
      <c r="C18356" s="23">
        <v>0.7</v>
      </c>
      <c r="D18356" s="23">
        <v>3000</v>
      </c>
      <c r="E18356" s="23">
        <v>50</v>
      </c>
      <c r="F18356" s="23">
        <v>30</v>
      </c>
      <c r="G18356" s="23">
        <v>100</v>
      </c>
      <c r="H18356" s="25">
        <v>19.13022995</v>
      </c>
    </row>
    <row r="18357" spans="1:8">
      <c r="A18357" s="23">
        <v>18354</v>
      </c>
      <c r="B18357" s="23">
        <v>3000</v>
      </c>
      <c r="C18357" s="23">
        <v>0.7</v>
      </c>
      <c r="D18357" s="23">
        <v>3000</v>
      </c>
      <c r="E18357" s="23">
        <v>50</v>
      </c>
      <c r="F18357" s="23">
        <v>60</v>
      </c>
      <c r="G18357" s="23">
        <v>0</v>
      </c>
      <c r="H18357" s="25">
        <v>23.218597410000001</v>
      </c>
    </row>
    <row r="18358" spans="1:8">
      <c r="A18358" s="23">
        <v>18355</v>
      </c>
      <c r="B18358" s="23">
        <v>3000</v>
      </c>
      <c r="C18358" s="23">
        <v>0.7</v>
      </c>
      <c r="D18358" s="23">
        <v>3000</v>
      </c>
      <c r="E18358" s="23">
        <v>50</v>
      </c>
      <c r="F18358" s="23">
        <v>60</v>
      </c>
      <c r="G18358" s="23">
        <v>5</v>
      </c>
      <c r="H18358" s="25">
        <v>20.305120469999999</v>
      </c>
    </row>
    <row r="18359" spans="1:8">
      <c r="A18359" s="23">
        <v>18356</v>
      </c>
      <c r="B18359" s="23">
        <v>3000</v>
      </c>
      <c r="C18359" s="23">
        <v>0.7</v>
      </c>
      <c r="D18359" s="23">
        <v>3000</v>
      </c>
      <c r="E18359" s="23">
        <v>50</v>
      </c>
      <c r="F18359" s="23">
        <v>60</v>
      </c>
      <c r="G18359" s="23">
        <v>10</v>
      </c>
      <c r="H18359" s="25">
        <v>19.20546341</v>
      </c>
    </row>
    <row r="18360" spans="1:8">
      <c r="A18360" s="23">
        <v>18357</v>
      </c>
      <c r="B18360" s="23">
        <v>3000</v>
      </c>
      <c r="C18360" s="23">
        <v>0.7</v>
      </c>
      <c r="D18360" s="23">
        <v>3000</v>
      </c>
      <c r="E18360" s="23">
        <v>50</v>
      </c>
      <c r="F18360" s="23">
        <v>60</v>
      </c>
      <c r="G18360" s="23">
        <v>40</v>
      </c>
      <c r="H18360" s="25">
        <v>16.89420891</v>
      </c>
    </row>
    <row r="18361" spans="1:8">
      <c r="A18361" s="23">
        <v>18358</v>
      </c>
      <c r="B18361" s="23">
        <v>3000</v>
      </c>
      <c r="C18361" s="23">
        <v>0.7</v>
      </c>
      <c r="D18361" s="23">
        <v>3000</v>
      </c>
      <c r="E18361" s="23">
        <v>50</v>
      </c>
      <c r="F18361" s="23">
        <v>60</v>
      </c>
      <c r="G18361" s="23">
        <v>70</v>
      </c>
      <c r="H18361" s="25">
        <v>15.53069019</v>
      </c>
    </row>
    <row r="18362" spans="1:8">
      <c r="A18362" s="23">
        <v>18359</v>
      </c>
      <c r="B18362" s="23">
        <v>3000</v>
      </c>
      <c r="C18362" s="23">
        <v>0.7</v>
      </c>
      <c r="D18362" s="23">
        <v>3000</v>
      </c>
      <c r="E18362" s="23">
        <v>50</v>
      </c>
      <c r="F18362" s="23">
        <v>60</v>
      </c>
      <c r="G18362" s="23">
        <v>100</v>
      </c>
      <c r="H18362" s="25">
        <v>14.34371567</v>
      </c>
    </row>
    <row r="18363" spans="1:8">
      <c r="A18363" s="23">
        <v>18360</v>
      </c>
      <c r="B18363" s="23">
        <v>3000</v>
      </c>
      <c r="C18363" s="23">
        <v>0.6</v>
      </c>
      <c r="D18363" s="23">
        <v>10</v>
      </c>
      <c r="E18363" s="23">
        <v>1</v>
      </c>
      <c r="F18363" s="23">
        <v>0</v>
      </c>
      <c r="G18363" s="23">
        <v>0</v>
      </c>
      <c r="H18363" s="25">
        <v>0</v>
      </c>
    </row>
    <row r="18364" spans="1:8">
      <c r="A18364" s="23">
        <v>18361</v>
      </c>
      <c r="B18364" s="23">
        <v>3000</v>
      </c>
      <c r="C18364" s="23">
        <v>0.6</v>
      </c>
      <c r="D18364" s="23">
        <v>10</v>
      </c>
      <c r="E18364" s="23">
        <v>1</v>
      </c>
      <c r="F18364" s="23">
        <v>0</v>
      </c>
      <c r="G18364" s="23">
        <v>5</v>
      </c>
      <c r="H18364" s="25">
        <v>0</v>
      </c>
    </row>
    <row r="18365" spans="1:8">
      <c r="A18365" s="23">
        <v>18362</v>
      </c>
      <c r="B18365" s="23">
        <v>3000</v>
      </c>
      <c r="C18365" s="23">
        <v>0.6</v>
      </c>
      <c r="D18365" s="23">
        <v>10</v>
      </c>
      <c r="E18365" s="23">
        <v>1</v>
      </c>
      <c r="F18365" s="23">
        <v>0</v>
      </c>
      <c r="G18365" s="23">
        <v>10</v>
      </c>
      <c r="H18365" s="25">
        <v>0</v>
      </c>
    </row>
    <row r="18366" spans="1:8">
      <c r="A18366" s="23">
        <v>18363</v>
      </c>
      <c r="B18366" s="23">
        <v>3000</v>
      </c>
      <c r="C18366" s="23">
        <v>0.6</v>
      </c>
      <c r="D18366" s="23">
        <v>10</v>
      </c>
      <c r="E18366" s="23">
        <v>1</v>
      </c>
      <c r="F18366" s="23">
        <v>0</v>
      </c>
      <c r="G18366" s="23">
        <v>40</v>
      </c>
      <c r="H18366" s="25">
        <v>0</v>
      </c>
    </row>
    <row r="18367" spans="1:8">
      <c r="A18367" s="23">
        <v>18364</v>
      </c>
      <c r="B18367" s="23">
        <v>3000</v>
      </c>
      <c r="C18367" s="23">
        <v>0.6</v>
      </c>
      <c r="D18367" s="23">
        <v>10</v>
      </c>
      <c r="E18367" s="23">
        <v>1</v>
      </c>
      <c r="F18367" s="23">
        <v>0</v>
      </c>
      <c r="G18367" s="23">
        <v>70</v>
      </c>
      <c r="H18367" s="25">
        <v>0</v>
      </c>
    </row>
    <row r="18368" spans="1:8">
      <c r="A18368" s="23">
        <v>18365</v>
      </c>
      <c r="B18368" s="23">
        <v>3000</v>
      </c>
      <c r="C18368" s="23">
        <v>0.6</v>
      </c>
      <c r="D18368" s="23">
        <v>10</v>
      </c>
      <c r="E18368" s="23">
        <v>1</v>
      </c>
      <c r="F18368" s="23">
        <v>0</v>
      </c>
      <c r="G18368" s="23">
        <v>100</v>
      </c>
      <c r="H18368" s="25">
        <v>0</v>
      </c>
    </row>
    <row r="18369" spans="1:8">
      <c r="A18369" s="23">
        <v>18366</v>
      </c>
      <c r="B18369" s="23">
        <v>3000</v>
      </c>
      <c r="C18369" s="23">
        <v>0.6</v>
      </c>
      <c r="D18369" s="23">
        <v>10</v>
      </c>
      <c r="E18369" s="23">
        <v>1</v>
      </c>
      <c r="F18369" s="23">
        <v>30</v>
      </c>
      <c r="G18369" s="23">
        <v>0</v>
      </c>
      <c r="H18369" s="25">
        <v>0</v>
      </c>
    </row>
    <row r="18370" spans="1:8">
      <c r="A18370" s="23">
        <v>18367</v>
      </c>
      <c r="B18370" s="23">
        <v>3000</v>
      </c>
      <c r="C18370" s="23">
        <v>0.6</v>
      </c>
      <c r="D18370" s="23">
        <v>10</v>
      </c>
      <c r="E18370" s="23">
        <v>1</v>
      </c>
      <c r="F18370" s="23">
        <v>30</v>
      </c>
      <c r="G18370" s="23">
        <v>5</v>
      </c>
      <c r="H18370" s="25">
        <v>0</v>
      </c>
    </row>
    <row r="18371" spans="1:8">
      <c r="A18371" s="23">
        <v>18368</v>
      </c>
      <c r="B18371" s="23">
        <v>3000</v>
      </c>
      <c r="C18371" s="23">
        <v>0.6</v>
      </c>
      <c r="D18371" s="23">
        <v>10</v>
      </c>
      <c r="E18371" s="23">
        <v>1</v>
      </c>
      <c r="F18371" s="23">
        <v>30</v>
      </c>
      <c r="G18371" s="23">
        <v>10</v>
      </c>
      <c r="H18371" s="25">
        <v>0</v>
      </c>
    </row>
    <row r="18372" spans="1:8">
      <c r="A18372" s="23">
        <v>18369</v>
      </c>
      <c r="B18372" s="23">
        <v>3000</v>
      </c>
      <c r="C18372" s="23">
        <v>0.6</v>
      </c>
      <c r="D18372" s="23">
        <v>10</v>
      </c>
      <c r="E18372" s="23">
        <v>1</v>
      </c>
      <c r="F18372" s="23">
        <v>30</v>
      </c>
      <c r="G18372" s="23">
        <v>40</v>
      </c>
      <c r="H18372" s="25">
        <v>0</v>
      </c>
    </row>
    <row r="18373" spans="1:8">
      <c r="A18373" s="23">
        <v>18370</v>
      </c>
      <c r="B18373" s="23">
        <v>3000</v>
      </c>
      <c r="C18373" s="23">
        <v>0.6</v>
      </c>
      <c r="D18373" s="23">
        <v>10</v>
      </c>
      <c r="E18373" s="23">
        <v>1</v>
      </c>
      <c r="F18373" s="23">
        <v>30</v>
      </c>
      <c r="G18373" s="23">
        <v>70</v>
      </c>
      <c r="H18373" s="25">
        <v>0</v>
      </c>
    </row>
    <row r="18374" spans="1:8">
      <c r="A18374" s="23">
        <v>18371</v>
      </c>
      <c r="B18374" s="23">
        <v>3000</v>
      </c>
      <c r="C18374" s="23">
        <v>0.6</v>
      </c>
      <c r="D18374" s="23">
        <v>10</v>
      </c>
      <c r="E18374" s="23">
        <v>1</v>
      </c>
      <c r="F18374" s="23">
        <v>30</v>
      </c>
      <c r="G18374" s="23">
        <v>100</v>
      </c>
      <c r="H18374" s="25">
        <v>0</v>
      </c>
    </row>
    <row r="18375" spans="1:8">
      <c r="A18375" s="23">
        <v>18372</v>
      </c>
      <c r="B18375" s="23">
        <v>3000</v>
      </c>
      <c r="C18375" s="23">
        <v>0.6</v>
      </c>
      <c r="D18375" s="23">
        <v>10</v>
      </c>
      <c r="E18375" s="23">
        <v>1</v>
      </c>
      <c r="F18375" s="23">
        <v>60</v>
      </c>
      <c r="G18375" s="23">
        <v>0</v>
      </c>
      <c r="H18375" s="25">
        <v>0</v>
      </c>
    </row>
    <row r="18376" spans="1:8">
      <c r="A18376" s="23">
        <v>18373</v>
      </c>
      <c r="B18376" s="23">
        <v>3000</v>
      </c>
      <c r="C18376" s="23">
        <v>0.6</v>
      </c>
      <c r="D18376" s="23">
        <v>10</v>
      </c>
      <c r="E18376" s="23">
        <v>1</v>
      </c>
      <c r="F18376" s="23">
        <v>60</v>
      </c>
      <c r="G18376" s="23">
        <v>5</v>
      </c>
      <c r="H18376" s="25">
        <v>0</v>
      </c>
    </row>
    <row r="18377" spans="1:8">
      <c r="A18377" s="23">
        <v>18374</v>
      </c>
      <c r="B18377" s="23">
        <v>3000</v>
      </c>
      <c r="C18377" s="23">
        <v>0.6</v>
      </c>
      <c r="D18377" s="23">
        <v>10</v>
      </c>
      <c r="E18377" s="23">
        <v>1</v>
      </c>
      <c r="F18377" s="23">
        <v>60</v>
      </c>
      <c r="G18377" s="23">
        <v>10</v>
      </c>
      <c r="H18377" s="25">
        <v>0</v>
      </c>
    </row>
    <row r="18378" spans="1:8">
      <c r="A18378" s="23">
        <v>18375</v>
      </c>
      <c r="B18378" s="23">
        <v>3000</v>
      </c>
      <c r="C18378" s="23">
        <v>0.6</v>
      </c>
      <c r="D18378" s="23">
        <v>10</v>
      </c>
      <c r="E18378" s="23">
        <v>1</v>
      </c>
      <c r="F18378" s="23">
        <v>60</v>
      </c>
      <c r="G18378" s="23">
        <v>40</v>
      </c>
      <c r="H18378" s="25">
        <v>0</v>
      </c>
    </row>
    <row r="18379" spans="1:8">
      <c r="A18379" s="23">
        <v>18376</v>
      </c>
      <c r="B18379" s="23">
        <v>3000</v>
      </c>
      <c r="C18379" s="23">
        <v>0.6</v>
      </c>
      <c r="D18379" s="23">
        <v>10</v>
      </c>
      <c r="E18379" s="23">
        <v>1</v>
      </c>
      <c r="F18379" s="23">
        <v>60</v>
      </c>
      <c r="G18379" s="23">
        <v>70</v>
      </c>
      <c r="H18379" s="25">
        <v>0</v>
      </c>
    </row>
    <row r="18380" spans="1:8">
      <c r="A18380" s="23">
        <v>18377</v>
      </c>
      <c r="B18380" s="23">
        <v>3000</v>
      </c>
      <c r="C18380" s="23">
        <v>0.6</v>
      </c>
      <c r="D18380" s="23">
        <v>10</v>
      </c>
      <c r="E18380" s="23">
        <v>1</v>
      </c>
      <c r="F18380" s="23">
        <v>60</v>
      </c>
      <c r="G18380" s="23">
        <v>100</v>
      </c>
      <c r="H18380" s="25">
        <v>0</v>
      </c>
    </row>
    <row r="18381" spans="1:8">
      <c r="A18381" s="23">
        <v>18378</v>
      </c>
      <c r="B18381" s="23">
        <v>3000</v>
      </c>
      <c r="C18381" s="23">
        <v>0.6</v>
      </c>
      <c r="D18381" s="23">
        <v>10</v>
      </c>
      <c r="E18381" s="23">
        <v>5</v>
      </c>
      <c r="F18381" s="23">
        <v>0</v>
      </c>
      <c r="G18381" s="23">
        <v>0</v>
      </c>
      <c r="H18381" s="25">
        <v>3.6866931919999999</v>
      </c>
    </row>
    <row r="18382" spans="1:8">
      <c r="A18382" s="23">
        <v>18379</v>
      </c>
      <c r="B18382" s="23">
        <v>3000</v>
      </c>
      <c r="C18382" s="23">
        <v>0.6</v>
      </c>
      <c r="D18382" s="23">
        <v>10</v>
      </c>
      <c r="E18382" s="23">
        <v>5</v>
      </c>
      <c r="F18382" s="23">
        <v>0</v>
      </c>
      <c r="G18382" s="23">
        <v>5</v>
      </c>
      <c r="H18382" s="25">
        <v>0</v>
      </c>
    </row>
    <row r="18383" spans="1:8">
      <c r="A18383" s="23">
        <v>18380</v>
      </c>
      <c r="B18383" s="23">
        <v>3000</v>
      </c>
      <c r="C18383" s="23">
        <v>0.6</v>
      </c>
      <c r="D18383" s="23">
        <v>10</v>
      </c>
      <c r="E18383" s="23">
        <v>5</v>
      </c>
      <c r="F18383" s="23">
        <v>0</v>
      </c>
      <c r="G18383" s="23">
        <v>10</v>
      </c>
      <c r="H18383" s="25">
        <v>0</v>
      </c>
    </row>
    <row r="18384" spans="1:8">
      <c r="A18384" s="23">
        <v>18381</v>
      </c>
      <c r="B18384" s="23">
        <v>3000</v>
      </c>
      <c r="C18384" s="23">
        <v>0.6</v>
      </c>
      <c r="D18384" s="23">
        <v>10</v>
      </c>
      <c r="E18384" s="23">
        <v>5</v>
      </c>
      <c r="F18384" s="23">
        <v>0</v>
      </c>
      <c r="G18384" s="23">
        <v>40</v>
      </c>
      <c r="H18384" s="25">
        <v>0</v>
      </c>
    </row>
    <row r="18385" spans="1:8">
      <c r="A18385" s="23">
        <v>18382</v>
      </c>
      <c r="B18385" s="23">
        <v>3000</v>
      </c>
      <c r="C18385" s="23">
        <v>0.6</v>
      </c>
      <c r="D18385" s="23">
        <v>10</v>
      </c>
      <c r="E18385" s="23">
        <v>5</v>
      </c>
      <c r="F18385" s="23">
        <v>0</v>
      </c>
      <c r="G18385" s="23">
        <v>70</v>
      </c>
      <c r="H18385" s="25">
        <v>0</v>
      </c>
    </row>
    <row r="18386" spans="1:8">
      <c r="A18386" s="23">
        <v>18383</v>
      </c>
      <c r="B18386" s="23">
        <v>3000</v>
      </c>
      <c r="C18386" s="23">
        <v>0.6</v>
      </c>
      <c r="D18386" s="23">
        <v>10</v>
      </c>
      <c r="E18386" s="23">
        <v>5</v>
      </c>
      <c r="F18386" s="23">
        <v>0</v>
      </c>
      <c r="G18386" s="23">
        <v>100</v>
      </c>
      <c r="H18386" s="25">
        <v>0</v>
      </c>
    </row>
    <row r="18387" spans="1:8">
      <c r="A18387" s="23">
        <v>18384</v>
      </c>
      <c r="B18387" s="23">
        <v>3000</v>
      </c>
      <c r="C18387" s="23">
        <v>0.6</v>
      </c>
      <c r="D18387" s="23">
        <v>10</v>
      </c>
      <c r="E18387" s="23">
        <v>5</v>
      </c>
      <c r="F18387" s="23">
        <v>30</v>
      </c>
      <c r="G18387" s="23">
        <v>0</v>
      </c>
      <c r="H18387" s="25">
        <v>3.6763589379999999</v>
      </c>
    </row>
    <row r="18388" spans="1:8">
      <c r="A18388" s="23">
        <v>18385</v>
      </c>
      <c r="B18388" s="23">
        <v>3000</v>
      </c>
      <c r="C18388" s="23">
        <v>0.6</v>
      </c>
      <c r="D18388" s="23">
        <v>10</v>
      </c>
      <c r="E18388" s="23">
        <v>5</v>
      </c>
      <c r="F18388" s="23">
        <v>30</v>
      </c>
      <c r="G18388" s="23">
        <v>5</v>
      </c>
      <c r="H18388" s="25">
        <v>0</v>
      </c>
    </row>
    <row r="18389" spans="1:8">
      <c r="A18389" s="23">
        <v>18386</v>
      </c>
      <c r="B18389" s="23">
        <v>3000</v>
      </c>
      <c r="C18389" s="23">
        <v>0.6</v>
      </c>
      <c r="D18389" s="23">
        <v>10</v>
      </c>
      <c r="E18389" s="23">
        <v>5</v>
      </c>
      <c r="F18389" s="23">
        <v>30</v>
      </c>
      <c r="G18389" s="23">
        <v>10</v>
      </c>
      <c r="H18389" s="25">
        <v>0</v>
      </c>
    </row>
    <row r="18390" spans="1:8">
      <c r="A18390" s="23">
        <v>18387</v>
      </c>
      <c r="B18390" s="23">
        <v>3000</v>
      </c>
      <c r="C18390" s="23">
        <v>0.6</v>
      </c>
      <c r="D18390" s="23">
        <v>10</v>
      </c>
      <c r="E18390" s="23">
        <v>5</v>
      </c>
      <c r="F18390" s="23">
        <v>30</v>
      </c>
      <c r="G18390" s="23">
        <v>40</v>
      </c>
      <c r="H18390" s="25">
        <v>0</v>
      </c>
    </row>
    <row r="18391" spans="1:8">
      <c r="A18391" s="23">
        <v>18388</v>
      </c>
      <c r="B18391" s="23">
        <v>3000</v>
      </c>
      <c r="C18391" s="23">
        <v>0.6</v>
      </c>
      <c r="D18391" s="23">
        <v>10</v>
      </c>
      <c r="E18391" s="23">
        <v>5</v>
      </c>
      <c r="F18391" s="23">
        <v>30</v>
      </c>
      <c r="G18391" s="23">
        <v>70</v>
      </c>
      <c r="H18391" s="25">
        <v>0</v>
      </c>
    </row>
    <row r="18392" spans="1:8">
      <c r="A18392" s="23">
        <v>18389</v>
      </c>
      <c r="B18392" s="23">
        <v>3000</v>
      </c>
      <c r="C18392" s="23">
        <v>0.6</v>
      </c>
      <c r="D18392" s="23">
        <v>10</v>
      </c>
      <c r="E18392" s="23">
        <v>5</v>
      </c>
      <c r="F18392" s="23">
        <v>30</v>
      </c>
      <c r="G18392" s="23">
        <v>100</v>
      </c>
      <c r="H18392" s="25">
        <v>0</v>
      </c>
    </row>
    <row r="18393" spans="1:8">
      <c r="A18393" s="23">
        <v>18390</v>
      </c>
      <c r="B18393" s="23">
        <v>3000</v>
      </c>
      <c r="C18393" s="23">
        <v>0.6</v>
      </c>
      <c r="D18393" s="23">
        <v>10</v>
      </c>
      <c r="E18393" s="23">
        <v>5</v>
      </c>
      <c r="F18393" s="23">
        <v>60</v>
      </c>
      <c r="G18393" s="23">
        <v>0</v>
      </c>
      <c r="H18393" s="25">
        <v>3.6242425439999999</v>
      </c>
    </row>
    <row r="18394" spans="1:8">
      <c r="A18394" s="23">
        <v>18391</v>
      </c>
      <c r="B18394" s="23">
        <v>3000</v>
      </c>
      <c r="C18394" s="23">
        <v>0.6</v>
      </c>
      <c r="D18394" s="23">
        <v>10</v>
      </c>
      <c r="E18394" s="23">
        <v>5</v>
      </c>
      <c r="F18394" s="23">
        <v>60</v>
      </c>
      <c r="G18394" s="23">
        <v>5</v>
      </c>
      <c r="H18394" s="25">
        <v>0</v>
      </c>
    </row>
    <row r="18395" spans="1:8">
      <c r="A18395" s="23">
        <v>18392</v>
      </c>
      <c r="B18395" s="23">
        <v>3000</v>
      </c>
      <c r="C18395" s="23">
        <v>0.6</v>
      </c>
      <c r="D18395" s="23">
        <v>10</v>
      </c>
      <c r="E18395" s="23">
        <v>5</v>
      </c>
      <c r="F18395" s="23">
        <v>60</v>
      </c>
      <c r="G18395" s="23">
        <v>10</v>
      </c>
      <c r="H18395" s="25">
        <v>0</v>
      </c>
    </row>
    <row r="18396" spans="1:8">
      <c r="A18396" s="23">
        <v>18393</v>
      </c>
      <c r="B18396" s="23">
        <v>3000</v>
      </c>
      <c r="C18396" s="23">
        <v>0.6</v>
      </c>
      <c r="D18396" s="23">
        <v>10</v>
      </c>
      <c r="E18396" s="23">
        <v>5</v>
      </c>
      <c r="F18396" s="23">
        <v>60</v>
      </c>
      <c r="G18396" s="23">
        <v>40</v>
      </c>
      <c r="H18396" s="25">
        <v>0</v>
      </c>
    </row>
    <row r="18397" spans="1:8">
      <c r="A18397" s="23">
        <v>18394</v>
      </c>
      <c r="B18397" s="23">
        <v>3000</v>
      </c>
      <c r="C18397" s="23">
        <v>0.6</v>
      </c>
      <c r="D18397" s="23">
        <v>10</v>
      </c>
      <c r="E18397" s="23">
        <v>5</v>
      </c>
      <c r="F18397" s="23">
        <v>60</v>
      </c>
      <c r="G18397" s="23">
        <v>70</v>
      </c>
      <c r="H18397" s="25">
        <v>0</v>
      </c>
    </row>
    <row r="18398" spans="1:8">
      <c r="A18398" s="23">
        <v>18395</v>
      </c>
      <c r="B18398" s="23">
        <v>3000</v>
      </c>
      <c r="C18398" s="23">
        <v>0.6</v>
      </c>
      <c r="D18398" s="23">
        <v>10</v>
      </c>
      <c r="E18398" s="23">
        <v>5</v>
      </c>
      <c r="F18398" s="23">
        <v>60</v>
      </c>
      <c r="G18398" s="23">
        <v>100</v>
      </c>
      <c r="H18398" s="25">
        <v>0</v>
      </c>
    </row>
    <row r="18399" spans="1:8">
      <c r="A18399" s="23">
        <v>18396</v>
      </c>
      <c r="B18399" s="23">
        <v>3000</v>
      </c>
      <c r="C18399" s="23">
        <v>0.6</v>
      </c>
      <c r="D18399" s="23">
        <v>10</v>
      </c>
      <c r="E18399" s="23">
        <v>10</v>
      </c>
      <c r="F18399" s="23">
        <v>0</v>
      </c>
      <c r="G18399" s="23">
        <v>0</v>
      </c>
      <c r="H18399" s="25">
        <v>7.0380325319999999</v>
      </c>
    </row>
    <row r="18400" spans="1:8">
      <c r="A18400" s="23">
        <v>18397</v>
      </c>
      <c r="B18400" s="23">
        <v>3000</v>
      </c>
      <c r="C18400" s="23">
        <v>0.6</v>
      </c>
      <c r="D18400" s="23">
        <v>10</v>
      </c>
      <c r="E18400" s="23">
        <v>10</v>
      </c>
      <c r="F18400" s="23">
        <v>0</v>
      </c>
      <c r="G18400" s="23">
        <v>5</v>
      </c>
      <c r="H18400" s="25">
        <v>6.1338815689999997</v>
      </c>
    </row>
    <row r="18401" spans="1:8">
      <c r="A18401" s="23">
        <v>18398</v>
      </c>
      <c r="B18401" s="23">
        <v>3000</v>
      </c>
      <c r="C18401" s="23">
        <v>0.6</v>
      </c>
      <c r="D18401" s="23">
        <v>10</v>
      </c>
      <c r="E18401" s="23">
        <v>10</v>
      </c>
      <c r="F18401" s="23">
        <v>0</v>
      </c>
      <c r="G18401" s="23">
        <v>10</v>
      </c>
      <c r="H18401" s="25">
        <v>6.0595469470000003</v>
      </c>
    </row>
    <row r="18402" spans="1:8">
      <c r="A18402" s="23">
        <v>18399</v>
      </c>
      <c r="B18402" s="23">
        <v>3000</v>
      </c>
      <c r="C18402" s="23">
        <v>0.6</v>
      </c>
      <c r="D18402" s="23">
        <v>10</v>
      </c>
      <c r="E18402" s="23">
        <v>10</v>
      </c>
      <c r="F18402" s="23">
        <v>0</v>
      </c>
      <c r="G18402" s="23">
        <v>40</v>
      </c>
      <c r="H18402" s="25">
        <v>5.9235038759999998</v>
      </c>
    </row>
    <row r="18403" spans="1:8">
      <c r="A18403" s="23">
        <v>18400</v>
      </c>
      <c r="B18403" s="23">
        <v>3000</v>
      </c>
      <c r="C18403" s="23">
        <v>0.6</v>
      </c>
      <c r="D18403" s="23">
        <v>10</v>
      </c>
      <c r="E18403" s="23">
        <v>10</v>
      </c>
      <c r="F18403" s="23">
        <v>0</v>
      </c>
      <c r="G18403" s="23">
        <v>70</v>
      </c>
      <c r="H18403" s="25">
        <v>5.8330659870000003</v>
      </c>
    </row>
    <row r="18404" spans="1:8">
      <c r="A18404" s="23">
        <v>18401</v>
      </c>
      <c r="B18404" s="23">
        <v>3000</v>
      </c>
      <c r="C18404" s="23">
        <v>0.6</v>
      </c>
      <c r="D18404" s="23">
        <v>10</v>
      </c>
      <c r="E18404" s="23">
        <v>10</v>
      </c>
      <c r="F18404" s="23">
        <v>0</v>
      </c>
      <c r="G18404" s="23">
        <v>100</v>
      </c>
      <c r="H18404" s="25">
        <v>5.7507095340000003</v>
      </c>
    </row>
    <row r="18405" spans="1:8">
      <c r="A18405" s="23">
        <v>18402</v>
      </c>
      <c r="B18405" s="23">
        <v>3000</v>
      </c>
      <c r="C18405" s="23">
        <v>0.6</v>
      </c>
      <c r="D18405" s="23">
        <v>10</v>
      </c>
      <c r="E18405" s="23">
        <v>10</v>
      </c>
      <c r="F18405" s="23">
        <v>30</v>
      </c>
      <c r="G18405" s="23">
        <v>0</v>
      </c>
      <c r="H18405" s="25">
        <v>6.9715552330000001</v>
      </c>
    </row>
    <row r="18406" spans="1:8">
      <c r="A18406" s="23">
        <v>18403</v>
      </c>
      <c r="B18406" s="23">
        <v>3000</v>
      </c>
      <c r="C18406" s="23">
        <v>0.6</v>
      </c>
      <c r="D18406" s="23">
        <v>10</v>
      </c>
      <c r="E18406" s="23">
        <v>10</v>
      </c>
      <c r="F18406" s="23">
        <v>30</v>
      </c>
      <c r="G18406" s="23">
        <v>5</v>
      </c>
      <c r="H18406" s="25">
        <v>6.0440254209999997</v>
      </c>
    </row>
    <row r="18407" spans="1:8">
      <c r="A18407" s="23">
        <v>18404</v>
      </c>
      <c r="B18407" s="23">
        <v>3000</v>
      </c>
      <c r="C18407" s="23">
        <v>0.6</v>
      </c>
      <c r="D18407" s="23">
        <v>10</v>
      </c>
      <c r="E18407" s="23">
        <v>10</v>
      </c>
      <c r="F18407" s="23">
        <v>30</v>
      </c>
      <c r="G18407" s="23">
        <v>10</v>
      </c>
      <c r="H18407" s="25">
        <v>5.9623298650000001</v>
      </c>
    </row>
    <row r="18408" spans="1:8">
      <c r="A18408" s="23">
        <v>18405</v>
      </c>
      <c r="B18408" s="23">
        <v>3000</v>
      </c>
      <c r="C18408" s="23">
        <v>0.6</v>
      </c>
      <c r="D18408" s="23">
        <v>10</v>
      </c>
      <c r="E18408" s="23">
        <v>10</v>
      </c>
      <c r="F18408" s="23">
        <v>30</v>
      </c>
      <c r="G18408" s="23">
        <v>40</v>
      </c>
      <c r="H18408" s="25">
        <v>5.8138809199999999</v>
      </c>
    </row>
    <row r="18409" spans="1:8">
      <c r="A18409" s="23">
        <v>18406</v>
      </c>
      <c r="B18409" s="23">
        <v>3000</v>
      </c>
      <c r="C18409" s="23">
        <v>0.6</v>
      </c>
      <c r="D18409" s="23">
        <v>10</v>
      </c>
      <c r="E18409" s="23">
        <v>10</v>
      </c>
      <c r="F18409" s="23">
        <v>30</v>
      </c>
      <c r="G18409" s="23">
        <v>70</v>
      </c>
      <c r="H18409" s="25">
        <v>5.7106709479999997</v>
      </c>
    </row>
    <row r="18410" spans="1:8">
      <c r="A18410" s="23">
        <v>18407</v>
      </c>
      <c r="B18410" s="23">
        <v>3000</v>
      </c>
      <c r="C18410" s="23">
        <v>0.6</v>
      </c>
      <c r="D18410" s="23">
        <v>10</v>
      </c>
      <c r="E18410" s="23">
        <v>10</v>
      </c>
      <c r="F18410" s="23">
        <v>30</v>
      </c>
      <c r="G18410" s="23">
        <v>100</v>
      </c>
      <c r="H18410" s="25">
        <v>5.6105408670000001</v>
      </c>
    </row>
    <row r="18411" spans="1:8">
      <c r="A18411" s="23">
        <v>18408</v>
      </c>
      <c r="B18411" s="23">
        <v>3000</v>
      </c>
      <c r="C18411" s="23">
        <v>0.6</v>
      </c>
      <c r="D18411" s="23">
        <v>10</v>
      </c>
      <c r="E18411" s="23">
        <v>10</v>
      </c>
      <c r="F18411" s="23">
        <v>60</v>
      </c>
      <c r="G18411" s="23">
        <v>0</v>
      </c>
      <c r="H18411" s="25">
        <v>6.6650600430000004</v>
      </c>
    </row>
    <row r="18412" spans="1:8">
      <c r="A18412" s="23">
        <v>18409</v>
      </c>
      <c r="B18412" s="23">
        <v>3000</v>
      </c>
      <c r="C18412" s="23">
        <v>0.6</v>
      </c>
      <c r="D18412" s="23">
        <v>10</v>
      </c>
      <c r="E18412" s="23">
        <v>10</v>
      </c>
      <c r="F18412" s="23">
        <v>60</v>
      </c>
      <c r="G18412" s="23">
        <v>5</v>
      </c>
      <c r="H18412" s="25">
        <v>5.6025085450000001</v>
      </c>
    </row>
    <row r="18413" spans="1:8">
      <c r="A18413" s="23">
        <v>18410</v>
      </c>
      <c r="B18413" s="23">
        <v>3000</v>
      </c>
      <c r="C18413" s="23">
        <v>0.6</v>
      </c>
      <c r="D18413" s="23">
        <v>10</v>
      </c>
      <c r="E18413" s="23">
        <v>10</v>
      </c>
      <c r="F18413" s="23">
        <v>60</v>
      </c>
      <c r="G18413" s="23">
        <v>10</v>
      </c>
      <c r="H18413" s="25">
        <v>5.4767150879999997</v>
      </c>
    </row>
    <row r="18414" spans="1:8">
      <c r="A18414" s="23">
        <v>18411</v>
      </c>
      <c r="B18414" s="23">
        <v>3000</v>
      </c>
      <c r="C18414" s="23">
        <v>0.6</v>
      </c>
      <c r="D18414" s="23">
        <v>10</v>
      </c>
      <c r="E18414" s="23">
        <v>10</v>
      </c>
      <c r="F18414" s="23">
        <v>60</v>
      </c>
      <c r="G18414" s="23">
        <v>40</v>
      </c>
      <c r="H18414" s="25">
        <v>5.2374334339999997</v>
      </c>
    </row>
    <row r="18415" spans="1:8">
      <c r="A18415" s="23">
        <v>18412</v>
      </c>
      <c r="B18415" s="23">
        <v>3000</v>
      </c>
      <c r="C18415" s="23">
        <v>0.6</v>
      </c>
      <c r="D18415" s="23">
        <v>10</v>
      </c>
      <c r="E18415" s="23">
        <v>10</v>
      </c>
      <c r="F18415" s="23">
        <v>60</v>
      </c>
      <c r="G18415" s="23">
        <v>70</v>
      </c>
      <c r="H18415" s="25">
        <v>5.0692291259999998</v>
      </c>
    </row>
    <row r="18416" spans="1:8">
      <c r="A18416" s="23">
        <v>18413</v>
      </c>
      <c r="B18416" s="23">
        <v>3000</v>
      </c>
      <c r="C18416" s="23">
        <v>0.6</v>
      </c>
      <c r="D18416" s="23">
        <v>10</v>
      </c>
      <c r="E18416" s="23">
        <v>10</v>
      </c>
      <c r="F18416" s="23">
        <v>60</v>
      </c>
      <c r="G18416" s="23">
        <v>100</v>
      </c>
      <c r="H18416" s="25">
        <v>4.9318561550000002</v>
      </c>
    </row>
    <row r="18417" spans="1:8">
      <c r="A18417" s="23">
        <v>18414</v>
      </c>
      <c r="B18417" s="23">
        <v>3000</v>
      </c>
      <c r="C18417" s="23">
        <v>0.6</v>
      </c>
      <c r="D18417" s="23">
        <v>10</v>
      </c>
      <c r="E18417" s="23">
        <v>20</v>
      </c>
      <c r="F18417" s="23">
        <v>0</v>
      </c>
      <c r="G18417" s="23">
        <v>0</v>
      </c>
      <c r="H18417" s="25">
        <v>12.153821949999999</v>
      </c>
    </row>
    <row r="18418" spans="1:8">
      <c r="A18418" s="23">
        <v>18415</v>
      </c>
      <c r="B18418" s="23">
        <v>3000</v>
      </c>
      <c r="C18418" s="23">
        <v>0.6</v>
      </c>
      <c r="D18418" s="23">
        <v>10</v>
      </c>
      <c r="E18418" s="23">
        <v>20</v>
      </c>
      <c r="F18418" s="23">
        <v>0</v>
      </c>
      <c r="G18418" s="23">
        <v>5</v>
      </c>
      <c r="H18418" s="25">
        <v>11.20525456</v>
      </c>
    </row>
    <row r="18419" spans="1:8">
      <c r="A18419" s="23">
        <v>18416</v>
      </c>
      <c r="B18419" s="23">
        <v>3000</v>
      </c>
      <c r="C18419" s="23">
        <v>0.6</v>
      </c>
      <c r="D18419" s="23">
        <v>10</v>
      </c>
      <c r="E18419" s="23">
        <v>20</v>
      </c>
      <c r="F18419" s="23">
        <v>0</v>
      </c>
      <c r="G18419" s="23">
        <v>10</v>
      </c>
      <c r="H18419" s="25">
        <v>10.87318325</v>
      </c>
    </row>
    <row r="18420" spans="1:8">
      <c r="A18420" s="23">
        <v>18417</v>
      </c>
      <c r="B18420" s="23">
        <v>3000</v>
      </c>
      <c r="C18420" s="23">
        <v>0.6</v>
      </c>
      <c r="D18420" s="23">
        <v>10</v>
      </c>
      <c r="E18420" s="23">
        <v>20</v>
      </c>
      <c r="F18420" s="23">
        <v>0</v>
      </c>
      <c r="G18420" s="23">
        <v>40</v>
      </c>
      <c r="H18420" s="25">
        <v>10.235912320000001</v>
      </c>
    </row>
    <row r="18421" spans="1:8">
      <c r="A18421" s="23">
        <v>18418</v>
      </c>
      <c r="B18421" s="23">
        <v>3000</v>
      </c>
      <c r="C18421" s="23">
        <v>0.6</v>
      </c>
      <c r="D18421" s="23">
        <v>10</v>
      </c>
      <c r="E18421" s="23">
        <v>20</v>
      </c>
      <c r="F18421" s="23">
        <v>0</v>
      </c>
      <c r="G18421" s="23">
        <v>70</v>
      </c>
      <c r="H18421" s="25">
        <v>9.8408098220000007</v>
      </c>
    </row>
    <row r="18422" spans="1:8">
      <c r="A18422" s="23">
        <v>18419</v>
      </c>
      <c r="B18422" s="23">
        <v>3000</v>
      </c>
      <c r="C18422" s="23">
        <v>0.6</v>
      </c>
      <c r="D18422" s="23">
        <v>10</v>
      </c>
      <c r="E18422" s="23">
        <v>20</v>
      </c>
      <c r="F18422" s="23">
        <v>0</v>
      </c>
      <c r="G18422" s="23">
        <v>100</v>
      </c>
      <c r="H18422" s="25">
        <v>9.494056702</v>
      </c>
    </row>
    <row r="18423" spans="1:8">
      <c r="A18423" s="23">
        <v>18420</v>
      </c>
      <c r="B18423" s="23">
        <v>3000</v>
      </c>
      <c r="C18423" s="23">
        <v>0.6</v>
      </c>
      <c r="D18423" s="23">
        <v>10</v>
      </c>
      <c r="E18423" s="23">
        <v>20</v>
      </c>
      <c r="F18423" s="23">
        <v>30</v>
      </c>
      <c r="G18423" s="23">
        <v>0</v>
      </c>
      <c r="H18423" s="25">
        <v>11.87246513</v>
      </c>
    </row>
    <row r="18424" spans="1:8">
      <c r="A18424" s="23">
        <v>18421</v>
      </c>
      <c r="B18424" s="23">
        <v>3000</v>
      </c>
      <c r="C18424" s="23">
        <v>0.6</v>
      </c>
      <c r="D18424" s="23">
        <v>10</v>
      </c>
      <c r="E18424" s="23">
        <v>20</v>
      </c>
      <c r="F18424" s="23">
        <v>30</v>
      </c>
      <c r="G18424" s="23">
        <v>5</v>
      </c>
      <c r="H18424" s="25">
        <v>10.82110119</v>
      </c>
    </row>
    <row r="18425" spans="1:8">
      <c r="A18425" s="23">
        <v>18422</v>
      </c>
      <c r="B18425" s="23">
        <v>3000</v>
      </c>
      <c r="C18425" s="23">
        <v>0.6</v>
      </c>
      <c r="D18425" s="23">
        <v>10</v>
      </c>
      <c r="E18425" s="23">
        <v>20</v>
      </c>
      <c r="F18425" s="23">
        <v>30</v>
      </c>
      <c r="G18425" s="23">
        <v>10</v>
      </c>
      <c r="H18425" s="25">
        <v>10.475072859999999</v>
      </c>
    </row>
    <row r="18426" spans="1:8">
      <c r="A18426" s="23">
        <v>18423</v>
      </c>
      <c r="B18426" s="23">
        <v>3000</v>
      </c>
      <c r="C18426" s="23">
        <v>0.6</v>
      </c>
      <c r="D18426" s="23">
        <v>10</v>
      </c>
      <c r="E18426" s="23">
        <v>20</v>
      </c>
      <c r="F18426" s="23">
        <v>30</v>
      </c>
      <c r="G18426" s="23">
        <v>40</v>
      </c>
      <c r="H18426" s="25">
        <v>9.8338232039999998</v>
      </c>
    </row>
    <row r="18427" spans="1:8">
      <c r="A18427" s="23">
        <v>18424</v>
      </c>
      <c r="B18427" s="23">
        <v>3000</v>
      </c>
      <c r="C18427" s="23">
        <v>0.6</v>
      </c>
      <c r="D18427" s="23">
        <v>10</v>
      </c>
      <c r="E18427" s="23">
        <v>20</v>
      </c>
      <c r="F18427" s="23">
        <v>30</v>
      </c>
      <c r="G18427" s="23">
        <v>70</v>
      </c>
      <c r="H18427" s="25">
        <v>9.4251823429999995</v>
      </c>
    </row>
    <row r="18428" spans="1:8">
      <c r="A18428" s="23">
        <v>18425</v>
      </c>
      <c r="B18428" s="23">
        <v>3000</v>
      </c>
      <c r="C18428" s="23">
        <v>0.6</v>
      </c>
      <c r="D18428" s="23">
        <v>10</v>
      </c>
      <c r="E18428" s="23">
        <v>20</v>
      </c>
      <c r="F18428" s="23">
        <v>30</v>
      </c>
      <c r="G18428" s="23">
        <v>100</v>
      </c>
      <c r="H18428" s="25">
        <v>9.0871391300000006</v>
      </c>
    </row>
    <row r="18429" spans="1:8">
      <c r="A18429" s="23">
        <v>18426</v>
      </c>
      <c r="B18429" s="23">
        <v>3000</v>
      </c>
      <c r="C18429" s="23">
        <v>0.6</v>
      </c>
      <c r="D18429" s="23">
        <v>10</v>
      </c>
      <c r="E18429" s="23">
        <v>20</v>
      </c>
      <c r="F18429" s="23">
        <v>60</v>
      </c>
      <c r="G18429" s="23">
        <v>0</v>
      </c>
      <c r="H18429" s="25">
        <v>10.678288459999999</v>
      </c>
    </row>
    <row r="18430" spans="1:8">
      <c r="A18430" s="23">
        <v>18427</v>
      </c>
      <c r="B18430" s="23">
        <v>3000</v>
      </c>
      <c r="C18430" s="23">
        <v>0.6</v>
      </c>
      <c r="D18430" s="23">
        <v>10</v>
      </c>
      <c r="E18430" s="23">
        <v>20</v>
      </c>
      <c r="F18430" s="23">
        <v>60</v>
      </c>
      <c r="G18430" s="23">
        <v>5</v>
      </c>
      <c r="H18430" s="25">
        <v>9.2118387219999995</v>
      </c>
    </row>
    <row r="18431" spans="1:8">
      <c r="A18431" s="23">
        <v>18428</v>
      </c>
      <c r="B18431" s="23">
        <v>3000</v>
      </c>
      <c r="C18431" s="23">
        <v>0.6</v>
      </c>
      <c r="D18431" s="23">
        <v>10</v>
      </c>
      <c r="E18431" s="23">
        <v>20</v>
      </c>
      <c r="F18431" s="23">
        <v>60</v>
      </c>
      <c r="G18431" s="23">
        <v>10</v>
      </c>
      <c r="H18431" s="25">
        <v>8.8795185090000004</v>
      </c>
    </row>
    <row r="18432" spans="1:8">
      <c r="A18432" s="23">
        <v>18429</v>
      </c>
      <c r="B18432" s="23">
        <v>3000</v>
      </c>
      <c r="C18432" s="23">
        <v>0.6</v>
      </c>
      <c r="D18432" s="23">
        <v>10</v>
      </c>
      <c r="E18432" s="23">
        <v>20</v>
      </c>
      <c r="F18432" s="23">
        <v>60</v>
      </c>
      <c r="G18432" s="23">
        <v>40</v>
      </c>
      <c r="H18432" s="25">
        <v>8.2788887019999997</v>
      </c>
    </row>
    <row r="18433" spans="1:8">
      <c r="A18433" s="23">
        <v>18430</v>
      </c>
      <c r="B18433" s="23">
        <v>3000</v>
      </c>
      <c r="C18433" s="23">
        <v>0.6</v>
      </c>
      <c r="D18433" s="23">
        <v>10</v>
      </c>
      <c r="E18433" s="23">
        <v>20</v>
      </c>
      <c r="F18433" s="23">
        <v>60</v>
      </c>
      <c r="G18433" s="23">
        <v>70</v>
      </c>
      <c r="H18433" s="25">
        <v>7.9022150040000003</v>
      </c>
    </row>
    <row r="18434" spans="1:8">
      <c r="A18434" s="23">
        <v>18431</v>
      </c>
      <c r="B18434" s="23">
        <v>3000</v>
      </c>
      <c r="C18434" s="23">
        <v>0.6</v>
      </c>
      <c r="D18434" s="23">
        <v>10</v>
      </c>
      <c r="E18434" s="23">
        <v>20</v>
      </c>
      <c r="F18434" s="23">
        <v>60</v>
      </c>
      <c r="G18434" s="23">
        <v>100</v>
      </c>
      <c r="H18434" s="25">
        <v>7.5766735079999998</v>
      </c>
    </row>
    <row r="18435" spans="1:8">
      <c r="A18435" s="23">
        <v>18432</v>
      </c>
      <c r="B18435" s="23">
        <v>3000</v>
      </c>
      <c r="C18435" s="23">
        <v>0.6</v>
      </c>
      <c r="D18435" s="23">
        <v>10</v>
      </c>
      <c r="E18435" s="23">
        <v>50</v>
      </c>
      <c r="F18435" s="23">
        <v>0</v>
      </c>
      <c r="G18435" s="23">
        <v>0</v>
      </c>
      <c r="H18435" s="25">
        <v>19.221630099999999</v>
      </c>
    </row>
    <row r="18436" spans="1:8">
      <c r="A18436" s="23">
        <v>18433</v>
      </c>
      <c r="B18436" s="23">
        <v>3000</v>
      </c>
      <c r="C18436" s="23">
        <v>0.6</v>
      </c>
      <c r="D18436" s="23">
        <v>10</v>
      </c>
      <c r="E18436" s="23">
        <v>50</v>
      </c>
      <c r="F18436" s="23">
        <v>0</v>
      </c>
      <c r="G18436" s="23">
        <v>5</v>
      </c>
      <c r="H18436" s="25">
        <v>17.626779559999999</v>
      </c>
    </row>
    <row r="18437" spans="1:8">
      <c r="A18437" s="23">
        <v>18434</v>
      </c>
      <c r="B18437" s="23">
        <v>3000</v>
      </c>
      <c r="C18437" s="23">
        <v>0.6</v>
      </c>
      <c r="D18437" s="23">
        <v>10</v>
      </c>
      <c r="E18437" s="23">
        <v>50</v>
      </c>
      <c r="F18437" s="23">
        <v>0</v>
      </c>
      <c r="G18437" s="23">
        <v>10</v>
      </c>
      <c r="H18437" s="25">
        <v>16.858982090000001</v>
      </c>
    </row>
    <row r="18438" spans="1:8">
      <c r="A18438" s="23">
        <v>18435</v>
      </c>
      <c r="B18438" s="23">
        <v>3000</v>
      </c>
      <c r="C18438" s="23">
        <v>0.6</v>
      </c>
      <c r="D18438" s="23">
        <v>10</v>
      </c>
      <c r="E18438" s="23">
        <v>50</v>
      </c>
      <c r="F18438" s="23">
        <v>0</v>
      </c>
      <c r="G18438" s="23">
        <v>40</v>
      </c>
      <c r="H18438" s="25">
        <v>15.297636990000001</v>
      </c>
    </row>
    <row r="18439" spans="1:8">
      <c r="A18439" s="23">
        <v>18436</v>
      </c>
      <c r="B18439" s="23">
        <v>3000</v>
      </c>
      <c r="C18439" s="23">
        <v>0.6</v>
      </c>
      <c r="D18439" s="23">
        <v>10</v>
      </c>
      <c r="E18439" s="23">
        <v>50</v>
      </c>
      <c r="F18439" s="23">
        <v>0</v>
      </c>
      <c r="G18439" s="23">
        <v>70</v>
      </c>
      <c r="H18439" s="25">
        <v>14.330219270000001</v>
      </c>
    </row>
    <row r="18440" spans="1:8">
      <c r="A18440" s="23">
        <v>18437</v>
      </c>
      <c r="B18440" s="23">
        <v>3000</v>
      </c>
      <c r="C18440" s="23">
        <v>0.6</v>
      </c>
      <c r="D18440" s="23">
        <v>10</v>
      </c>
      <c r="E18440" s="23">
        <v>50</v>
      </c>
      <c r="F18440" s="23">
        <v>0</v>
      </c>
      <c r="G18440" s="23">
        <v>100</v>
      </c>
      <c r="H18440" s="25">
        <v>13.54607582</v>
      </c>
    </row>
    <row r="18441" spans="1:8">
      <c r="A18441" s="23">
        <v>18438</v>
      </c>
      <c r="B18441" s="23">
        <v>3000</v>
      </c>
      <c r="C18441" s="23">
        <v>0.6</v>
      </c>
      <c r="D18441" s="23">
        <v>10</v>
      </c>
      <c r="E18441" s="23">
        <v>50</v>
      </c>
      <c r="F18441" s="23">
        <v>30</v>
      </c>
      <c r="G18441" s="23">
        <v>0</v>
      </c>
      <c r="H18441" s="25">
        <v>18.371227260000001</v>
      </c>
    </row>
    <row r="18442" spans="1:8">
      <c r="A18442" s="23">
        <v>18439</v>
      </c>
      <c r="B18442" s="23">
        <v>3000</v>
      </c>
      <c r="C18442" s="23">
        <v>0.6</v>
      </c>
      <c r="D18442" s="23">
        <v>10</v>
      </c>
      <c r="E18442" s="23">
        <v>50</v>
      </c>
      <c r="F18442" s="23">
        <v>30</v>
      </c>
      <c r="G18442" s="23">
        <v>5</v>
      </c>
      <c r="H18442" s="25">
        <v>16.720079420000001</v>
      </c>
    </row>
    <row r="18443" spans="1:8">
      <c r="A18443" s="23">
        <v>18440</v>
      </c>
      <c r="B18443" s="23">
        <v>3000</v>
      </c>
      <c r="C18443" s="23">
        <v>0.6</v>
      </c>
      <c r="D18443" s="23">
        <v>10</v>
      </c>
      <c r="E18443" s="23">
        <v>50</v>
      </c>
      <c r="F18443" s="23">
        <v>30</v>
      </c>
      <c r="G18443" s="23">
        <v>10</v>
      </c>
      <c r="H18443" s="25">
        <v>15.96391773</v>
      </c>
    </row>
    <row r="18444" spans="1:8">
      <c r="A18444" s="23">
        <v>18441</v>
      </c>
      <c r="B18444" s="23">
        <v>3000</v>
      </c>
      <c r="C18444" s="23">
        <v>0.6</v>
      </c>
      <c r="D18444" s="23">
        <v>10</v>
      </c>
      <c r="E18444" s="23">
        <v>50</v>
      </c>
      <c r="F18444" s="23">
        <v>30</v>
      </c>
      <c r="G18444" s="23">
        <v>40</v>
      </c>
      <c r="H18444" s="25">
        <v>14.426312449999999</v>
      </c>
    </row>
    <row r="18445" spans="1:8">
      <c r="A18445" s="23">
        <v>18442</v>
      </c>
      <c r="B18445" s="23">
        <v>3000</v>
      </c>
      <c r="C18445" s="23">
        <v>0.6</v>
      </c>
      <c r="D18445" s="23">
        <v>10</v>
      </c>
      <c r="E18445" s="23">
        <v>50</v>
      </c>
      <c r="F18445" s="23">
        <v>30</v>
      </c>
      <c r="G18445" s="23">
        <v>70</v>
      </c>
      <c r="H18445" s="25">
        <v>13.51018906</v>
      </c>
    </row>
    <row r="18446" spans="1:8">
      <c r="A18446" s="23">
        <v>18443</v>
      </c>
      <c r="B18446" s="23">
        <v>3000</v>
      </c>
      <c r="C18446" s="23">
        <v>0.6</v>
      </c>
      <c r="D18446" s="23">
        <v>10</v>
      </c>
      <c r="E18446" s="23">
        <v>50</v>
      </c>
      <c r="F18446" s="23">
        <v>30</v>
      </c>
      <c r="G18446" s="23">
        <v>100</v>
      </c>
      <c r="H18446" s="25">
        <v>12.736707689999999</v>
      </c>
    </row>
    <row r="18447" spans="1:8">
      <c r="A18447" s="23">
        <v>18444</v>
      </c>
      <c r="B18447" s="23">
        <v>3000</v>
      </c>
      <c r="C18447" s="23">
        <v>0.6</v>
      </c>
      <c r="D18447" s="23">
        <v>10</v>
      </c>
      <c r="E18447" s="23">
        <v>50</v>
      </c>
      <c r="F18447" s="23">
        <v>60</v>
      </c>
      <c r="G18447" s="23">
        <v>0</v>
      </c>
      <c r="H18447" s="25">
        <v>15.24361038</v>
      </c>
    </row>
    <row r="18448" spans="1:8">
      <c r="A18448" s="23">
        <v>18445</v>
      </c>
      <c r="B18448" s="23">
        <v>3000</v>
      </c>
      <c r="C18448" s="23">
        <v>0.6</v>
      </c>
      <c r="D18448" s="23">
        <v>10</v>
      </c>
      <c r="E18448" s="23">
        <v>50</v>
      </c>
      <c r="F18448" s="23">
        <v>60</v>
      </c>
      <c r="G18448" s="23">
        <v>5</v>
      </c>
      <c r="H18448" s="25">
        <v>13.236723899999999</v>
      </c>
    </row>
    <row r="18449" spans="1:8">
      <c r="A18449" s="23">
        <v>18446</v>
      </c>
      <c r="B18449" s="23">
        <v>3000</v>
      </c>
      <c r="C18449" s="23">
        <v>0.6</v>
      </c>
      <c r="D18449" s="23">
        <v>10</v>
      </c>
      <c r="E18449" s="23">
        <v>50</v>
      </c>
      <c r="F18449" s="23">
        <v>60</v>
      </c>
      <c r="G18449" s="23">
        <v>10</v>
      </c>
      <c r="H18449" s="25">
        <v>12.54094315</v>
      </c>
    </row>
    <row r="18450" spans="1:8">
      <c r="A18450" s="23">
        <v>18447</v>
      </c>
      <c r="B18450" s="23">
        <v>3000</v>
      </c>
      <c r="C18450" s="23">
        <v>0.6</v>
      </c>
      <c r="D18450" s="23">
        <v>10</v>
      </c>
      <c r="E18450" s="23">
        <v>50</v>
      </c>
      <c r="F18450" s="23">
        <v>60</v>
      </c>
      <c r="G18450" s="23">
        <v>40</v>
      </c>
      <c r="H18450" s="25">
        <v>11.28945923</v>
      </c>
    </row>
    <row r="18451" spans="1:8">
      <c r="A18451" s="23">
        <v>18448</v>
      </c>
      <c r="B18451" s="23">
        <v>3000</v>
      </c>
      <c r="C18451" s="23">
        <v>0.6</v>
      </c>
      <c r="D18451" s="23">
        <v>10</v>
      </c>
      <c r="E18451" s="23">
        <v>50</v>
      </c>
      <c r="F18451" s="23">
        <v>60</v>
      </c>
      <c r="G18451" s="23">
        <v>70</v>
      </c>
      <c r="H18451" s="25">
        <v>10.53467655</v>
      </c>
    </row>
    <row r="18452" spans="1:8">
      <c r="A18452" s="23">
        <v>18449</v>
      </c>
      <c r="B18452" s="23">
        <v>3000</v>
      </c>
      <c r="C18452" s="23">
        <v>0.6</v>
      </c>
      <c r="D18452" s="23">
        <v>10</v>
      </c>
      <c r="E18452" s="23">
        <v>50</v>
      </c>
      <c r="F18452" s="23">
        <v>60</v>
      </c>
      <c r="G18452" s="23">
        <v>100</v>
      </c>
      <c r="H18452" s="25">
        <v>9.9313507080000001</v>
      </c>
    </row>
    <row r="18453" spans="1:8">
      <c r="A18453" s="23">
        <v>18450</v>
      </c>
      <c r="B18453" s="23">
        <v>3000</v>
      </c>
      <c r="C18453" s="23">
        <v>0.6</v>
      </c>
      <c r="D18453" s="23">
        <v>50</v>
      </c>
      <c r="E18453" s="23">
        <v>1</v>
      </c>
      <c r="F18453" s="23">
        <v>0</v>
      </c>
      <c r="G18453" s="23">
        <v>0</v>
      </c>
      <c r="H18453" s="25">
        <v>3.2062230110000001</v>
      </c>
    </row>
    <row r="18454" spans="1:8">
      <c r="A18454" s="23">
        <v>18451</v>
      </c>
      <c r="B18454" s="23">
        <v>3000</v>
      </c>
      <c r="C18454" s="23">
        <v>0.6</v>
      </c>
      <c r="D18454" s="23">
        <v>50</v>
      </c>
      <c r="E18454" s="23">
        <v>1</v>
      </c>
      <c r="F18454" s="23">
        <v>0</v>
      </c>
      <c r="G18454" s="23">
        <v>5</v>
      </c>
      <c r="H18454" s="25">
        <v>0</v>
      </c>
    </row>
    <row r="18455" spans="1:8">
      <c r="A18455" s="23">
        <v>18452</v>
      </c>
      <c r="B18455" s="23">
        <v>3000</v>
      </c>
      <c r="C18455" s="23">
        <v>0.6</v>
      </c>
      <c r="D18455" s="23">
        <v>50</v>
      </c>
      <c r="E18455" s="23">
        <v>1</v>
      </c>
      <c r="F18455" s="23">
        <v>0</v>
      </c>
      <c r="G18455" s="23">
        <v>10</v>
      </c>
      <c r="H18455" s="25">
        <v>0</v>
      </c>
    </row>
    <row r="18456" spans="1:8">
      <c r="A18456" s="23">
        <v>18453</v>
      </c>
      <c r="B18456" s="23">
        <v>3000</v>
      </c>
      <c r="C18456" s="23">
        <v>0.6</v>
      </c>
      <c r="D18456" s="23">
        <v>50</v>
      </c>
      <c r="E18456" s="23">
        <v>1</v>
      </c>
      <c r="F18456" s="23">
        <v>0</v>
      </c>
      <c r="G18456" s="23">
        <v>40</v>
      </c>
      <c r="H18456" s="25">
        <v>0</v>
      </c>
    </row>
    <row r="18457" spans="1:8">
      <c r="A18457" s="23">
        <v>18454</v>
      </c>
      <c r="B18457" s="23">
        <v>3000</v>
      </c>
      <c r="C18457" s="23">
        <v>0.6</v>
      </c>
      <c r="D18457" s="23">
        <v>50</v>
      </c>
      <c r="E18457" s="23">
        <v>1</v>
      </c>
      <c r="F18457" s="23">
        <v>0</v>
      </c>
      <c r="G18457" s="23">
        <v>70</v>
      </c>
      <c r="H18457" s="25">
        <v>0</v>
      </c>
    </row>
    <row r="18458" spans="1:8">
      <c r="A18458" s="23">
        <v>18455</v>
      </c>
      <c r="B18458" s="23">
        <v>3000</v>
      </c>
      <c r="C18458" s="23">
        <v>0.6</v>
      </c>
      <c r="D18458" s="23">
        <v>50</v>
      </c>
      <c r="E18458" s="23">
        <v>1</v>
      </c>
      <c r="F18458" s="23">
        <v>0</v>
      </c>
      <c r="G18458" s="23">
        <v>100</v>
      </c>
      <c r="H18458" s="25">
        <v>0</v>
      </c>
    </row>
    <row r="18459" spans="1:8">
      <c r="A18459" s="23">
        <v>18456</v>
      </c>
      <c r="B18459" s="23">
        <v>3000</v>
      </c>
      <c r="C18459" s="23">
        <v>0.6</v>
      </c>
      <c r="D18459" s="23">
        <v>50</v>
      </c>
      <c r="E18459" s="23">
        <v>1</v>
      </c>
      <c r="F18459" s="23">
        <v>30</v>
      </c>
      <c r="G18459" s="23">
        <v>0</v>
      </c>
      <c r="H18459" s="25">
        <v>3.1996693610000002</v>
      </c>
    </row>
    <row r="18460" spans="1:8">
      <c r="A18460" s="23">
        <v>18457</v>
      </c>
      <c r="B18460" s="23">
        <v>3000</v>
      </c>
      <c r="C18460" s="23">
        <v>0.6</v>
      </c>
      <c r="D18460" s="23">
        <v>50</v>
      </c>
      <c r="E18460" s="23">
        <v>1</v>
      </c>
      <c r="F18460" s="23">
        <v>30</v>
      </c>
      <c r="G18460" s="23">
        <v>5</v>
      </c>
      <c r="H18460" s="25">
        <v>0</v>
      </c>
    </row>
    <row r="18461" spans="1:8">
      <c r="A18461" s="23">
        <v>18458</v>
      </c>
      <c r="B18461" s="23">
        <v>3000</v>
      </c>
      <c r="C18461" s="23">
        <v>0.6</v>
      </c>
      <c r="D18461" s="23">
        <v>50</v>
      </c>
      <c r="E18461" s="23">
        <v>1</v>
      </c>
      <c r="F18461" s="23">
        <v>30</v>
      </c>
      <c r="G18461" s="23">
        <v>10</v>
      </c>
      <c r="H18461" s="25">
        <v>0</v>
      </c>
    </row>
    <row r="18462" spans="1:8">
      <c r="A18462" s="23">
        <v>18459</v>
      </c>
      <c r="B18462" s="23">
        <v>3000</v>
      </c>
      <c r="C18462" s="23">
        <v>0.6</v>
      </c>
      <c r="D18462" s="23">
        <v>50</v>
      </c>
      <c r="E18462" s="23">
        <v>1</v>
      </c>
      <c r="F18462" s="23">
        <v>30</v>
      </c>
      <c r="G18462" s="23">
        <v>40</v>
      </c>
      <c r="H18462" s="25">
        <v>0</v>
      </c>
    </row>
    <row r="18463" spans="1:8">
      <c r="A18463" s="23">
        <v>18460</v>
      </c>
      <c r="B18463" s="23">
        <v>3000</v>
      </c>
      <c r="C18463" s="23">
        <v>0.6</v>
      </c>
      <c r="D18463" s="23">
        <v>50</v>
      </c>
      <c r="E18463" s="23">
        <v>1</v>
      </c>
      <c r="F18463" s="23">
        <v>30</v>
      </c>
      <c r="G18463" s="23">
        <v>70</v>
      </c>
      <c r="H18463" s="25">
        <v>0</v>
      </c>
    </row>
    <row r="18464" spans="1:8">
      <c r="A18464" s="23">
        <v>18461</v>
      </c>
      <c r="B18464" s="23">
        <v>3000</v>
      </c>
      <c r="C18464" s="23">
        <v>0.6</v>
      </c>
      <c r="D18464" s="23">
        <v>50</v>
      </c>
      <c r="E18464" s="23">
        <v>1</v>
      </c>
      <c r="F18464" s="23">
        <v>30</v>
      </c>
      <c r="G18464" s="23">
        <v>100</v>
      </c>
      <c r="H18464" s="25">
        <v>0</v>
      </c>
    </row>
    <row r="18465" spans="1:8">
      <c r="A18465" s="23">
        <v>18462</v>
      </c>
      <c r="B18465" s="23">
        <v>3000</v>
      </c>
      <c r="C18465" s="23">
        <v>0.6</v>
      </c>
      <c r="D18465" s="23">
        <v>50</v>
      </c>
      <c r="E18465" s="23">
        <v>1</v>
      </c>
      <c r="F18465" s="23">
        <v>60</v>
      </c>
      <c r="G18465" s="23">
        <v>0</v>
      </c>
      <c r="H18465" s="25">
        <v>3.1657764909999999</v>
      </c>
    </row>
    <row r="18466" spans="1:8">
      <c r="A18466" s="23">
        <v>18463</v>
      </c>
      <c r="B18466" s="23">
        <v>3000</v>
      </c>
      <c r="C18466" s="23">
        <v>0.6</v>
      </c>
      <c r="D18466" s="23">
        <v>50</v>
      </c>
      <c r="E18466" s="23">
        <v>1</v>
      </c>
      <c r="F18466" s="23">
        <v>60</v>
      </c>
      <c r="G18466" s="23">
        <v>5</v>
      </c>
      <c r="H18466" s="25">
        <v>0</v>
      </c>
    </row>
    <row r="18467" spans="1:8">
      <c r="A18467" s="23">
        <v>18464</v>
      </c>
      <c r="B18467" s="23">
        <v>3000</v>
      </c>
      <c r="C18467" s="23">
        <v>0.6</v>
      </c>
      <c r="D18467" s="23">
        <v>50</v>
      </c>
      <c r="E18467" s="23">
        <v>1</v>
      </c>
      <c r="F18467" s="23">
        <v>60</v>
      </c>
      <c r="G18467" s="23">
        <v>10</v>
      </c>
      <c r="H18467" s="25">
        <v>0</v>
      </c>
    </row>
    <row r="18468" spans="1:8">
      <c r="A18468" s="23">
        <v>18465</v>
      </c>
      <c r="B18468" s="23">
        <v>3000</v>
      </c>
      <c r="C18468" s="23">
        <v>0.6</v>
      </c>
      <c r="D18468" s="23">
        <v>50</v>
      </c>
      <c r="E18468" s="23">
        <v>1</v>
      </c>
      <c r="F18468" s="23">
        <v>60</v>
      </c>
      <c r="G18468" s="23">
        <v>40</v>
      </c>
      <c r="H18468" s="25">
        <v>0</v>
      </c>
    </row>
    <row r="18469" spans="1:8">
      <c r="A18469" s="23">
        <v>18466</v>
      </c>
      <c r="B18469" s="23">
        <v>3000</v>
      </c>
      <c r="C18469" s="23">
        <v>0.6</v>
      </c>
      <c r="D18469" s="23">
        <v>50</v>
      </c>
      <c r="E18469" s="23">
        <v>1</v>
      </c>
      <c r="F18469" s="23">
        <v>60</v>
      </c>
      <c r="G18469" s="23">
        <v>70</v>
      </c>
      <c r="H18469" s="25">
        <v>0</v>
      </c>
    </row>
    <row r="18470" spans="1:8">
      <c r="A18470" s="23">
        <v>18467</v>
      </c>
      <c r="B18470" s="23">
        <v>3000</v>
      </c>
      <c r="C18470" s="23">
        <v>0.6</v>
      </c>
      <c r="D18470" s="23">
        <v>50</v>
      </c>
      <c r="E18470" s="23">
        <v>1</v>
      </c>
      <c r="F18470" s="23">
        <v>60</v>
      </c>
      <c r="G18470" s="23">
        <v>100</v>
      </c>
      <c r="H18470" s="25">
        <v>0</v>
      </c>
    </row>
    <row r="18471" spans="1:8">
      <c r="A18471" s="23">
        <v>18468</v>
      </c>
      <c r="B18471" s="23">
        <v>3000</v>
      </c>
      <c r="C18471" s="23">
        <v>0.6</v>
      </c>
      <c r="D18471" s="23">
        <v>50</v>
      </c>
      <c r="E18471" s="23">
        <v>5</v>
      </c>
      <c r="F18471" s="23">
        <v>0</v>
      </c>
      <c r="G18471" s="23">
        <v>0</v>
      </c>
      <c r="H18471" s="25">
        <v>12.9962225</v>
      </c>
    </row>
    <row r="18472" spans="1:8">
      <c r="A18472" s="23">
        <v>18469</v>
      </c>
      <c r="B18472" s="23">
        <v>3000</v>
      </c>
      <c r="C18472" s="23">
        <v>0.6</v>
      </c>
      <c r="D18472" s="23">
        <v>50</v>
      </c>
      <c r="E18472" s="23">
        <v>5</v>
      </c>
      <c r="F18472" s="23">
        <v>0</v>
      </c>
      <c r="G18472" s="23">
        <v>5</v>
      </c>
      <c r="H18472" s="25">
        <v>12.06776428</v>
      </c>
    </row>
    <row r="18473" spans="1:8">
      <c r="A18473" s="23">
        <v>18470</v>
      </c>
      <c r="B18473" s="23">
        <v>3000</v>
      </c>
      <c r="C18473" s="23">
        <v>0.6</v>
      </c>
      <c r="D18473" s="23">
        <v>50</v>
      </c>
      <c r="E18473" s="23">
        <v>5</v>
      </c>
      <c r="F18473" s="23">
        <v>0</v>
      </c>
      <c r="G18473" s="23">
        <v>10</v>
      </c>
      <c r="H18473" s="25">
        <v>11.70558548</v>
      </c>
    </row>
    <row r="18474" spans="1:8">
      <c r="A18474" s="23">
        <v>18471</v>
      </c>
      <c r="B18474" s="23">
        <v>3000</v>
      </c>
      <c r="C18474" s="23">
        <v>0.6</v>
      </c>
      <c r="D18474" s="23">
        <v>50</v>
      </c>
      <c r="E18474" s="23">
        <v>5</v>
      </c>
      <c r="F18474" s="23">
        <v>0</v>
      </c>
      <c r="G18474" s="23">
        <v>40</v>
      </c>
      <c r="H18474" s="25">
        <v>10.99998474</v>
      </c>
    </row>
    <row r="18475" spans="1:8">
      <c r="A18475" s="23">
        <v>18472</v>
      </c>
      <c r="B18475" s="23">
        <v>3000</v>
      </c>
      <c r="C18475" s="23">
        <v>0.6</v>
      </c>
      <c r="D18475" s="23">
        <v>50</v>
      </c>
      <c r="E18475" s="23">
        <v>5</v>
      </c>
      <c r="F18475" s="23">
        <v>0</v>
      </c>
      <c r="G18475" s="23">
        <v>70</v>
      </c>
      <c r="H18475" s="25">
        <v>10.552043919999999</v>
      </c>
    </row>
    <row r="18476" spans="1:8">
      <c r="A18476" s="23">
        <v>18473</v>
      </c>
      <c r="B18476" s="23">
        <v>3000</v>
      </c>
      <c r="C18476" s="23">
        <v>0.6</v>
      </c>
      <c r="D18476" s="23">
        <v>50</v>
      </c>
      <c r="E18476" s="23">
        <v>5</v>
      </c>
      <c r="F18476" s="23">
        <v>0</v>
      </c>
      <c r="G18476" s="23">
        <v>100</v>
      </c>
      <c r="H18476" s="25">
        <v>10.164781570000001</v>
      </c>
    </row>
    <row r="18477" spans="1:8">
      <c r="A18477" s="23">
        <v>18474</v>
      </c>
      <c r="B18477" s="23">
        <v>3000</v>
      </c>
      <c r="C18477" s="23">
        <v>0.6</v>
      </c>
      <c r="D18477" s="23">
        <v>50</v>
      </c>
      <c r="E18477" s="23">
        <v>5</v>
      </c>
      <c r="F18477" s="23">
        <v>30</v>
      </c>
      <c r="G18477" s="23">
        <v>0</v>
      </c>
      <c r="H18477" s="25">
        <v>12.68099022</v>
      </c>
    </row>
    <row r="18478" spans="1:8">
      <c r="A18478" s="23">
        <v>18475</v>
      </c>
      <c r="B18478" s="23">
        <v>3000</v>
      </c>
      <c r="C18478" s="23">
        <v>0.6</v>
      </c>
      <c r="D18478" s="23">
        <v>50</v>
      </c>
      <c r="E18478" s="23">
        <v>5</v>
      </c>
      <c r="F18478" s="23">
        <v>30</v>
      </c>
      <c r="G18478" s="23">
        <v>5</v>
      </c>
      <c r="H18478" s="25">
        <v>11.6508646</v>
      </c>
    </row>
    <row r="18479" spans="1:8">
      <c r="A18479" s="23">
        <v>18476</v>
      </c>
      <c r="B18479" s="23">
        <v>3000</v>
      </c>
      <c r="C18479" s="23">
        <v>0.6</v>
      </c>
      <c r="D18479" s="23">
        <v>50</v>
      </c>
      <c r="E18479" s="23">
        <v>5</v>
      </c>
      <c r="F18479" s="23">
        <v>30</v>
      </c>
      <c r="G18479" s="23">
        <v>10</v>
      </c>
      <c r="H18479" s="25">
        <v>11.282151219999999</v>
      </c>
    </row>
    <row r="18480" spans="1:8">
      <c r="A18480" s="23">
        <v>18477</v>
      </c>
      <c r="B18480" s="23">
        <v>3000</v>
      </c>
      <c r="C18480" s="23">
        <v>0.6</v>
      </c>
      <c r="D18480" s="23">
        <v>50</v>
      </c>
      <c r="E18480" s="23">
        <v>5</v>
      </c>
      <c r="F18480" s="23">
        <v>30</v>
      </c>
      <c r="G18480" s="23">
        <v>40</v>
      </c>
      <c r="H18480" s="25">
        <v>10.55861473</v>
      </c>
    </row>
    <row r="18481" spans="1:8">
      <c r="A18481" s="23">
        <v>18478</v>
      </c>
      <c r="B18481" s="23">
        <v>3000</v>
      </c>
      <c r="C18481" s="23">
        <v>0.6</v>
      </c>
      <c r="D18481" s="23">
        <v>50</v>
      </c>
      <c r="E18481" s="23">
        <v>5</v>
      </c>
      <c r="F18481" s="23">
        <v>30</v>
      </c>
      <c r="G18481" s="23">
        <v>70</v>
      </c>
      <c r="H18481" s="25">
        <v>10.101127630000001</v>
      </c>
    </row>
    <row r="18482" spans="1:8">
      <c r="A18482" s="23">
        <v>18479</v>
      </c>
      <c r="B18482" s="23">
        <v>3000</v>
      </c>
      <c r="C18482" s="23">
        <v>0.6</v>
      </c>
      <c r="D18482" s="23">
        <v>50</v>
      </c>
      <c r="E18482" s="23">
        <v>5</v>
      </c>
      <c r="F18482" s="23">
        <v>30</v>
      </c>
      <c r="G18482" s="23">
        <v>100</v>
      </c>
      <c r="H18482" s="25">
        <v>9.7160997390000006</v>
      </c>
    </row>
    <row r="18483" spans="1:8">
      <c r="A18483" s="23">
        <v>18480</v>
      </c>
      <c r="B18483" s="23">
        <v>3000</v>
      </c>
      <c r="C18483" s="23">
        <v>0.6</v>
      </c>
      <c r="D18483" s="23">
        <v>50</v>
      </c>
      <c r="E18483" s="23">
        <v>5</v>
      </c>
      <c r="F18483" s="23">
        <v>60</v>
      </c>
      <c r="G18483" s="23">
        <v>0</v>
      </c>
      <c r="H18483" s="25">
        <v>11.351462359999999</v>
      </c>
    </row>
    <row r="18484" spans="1:8">
      <c r="A18484" s="23">
        <v>18481</v>
      </c>
      <c r="B18484" s="23">
        <v>3000</v>
      </c>
      <c r="C18484" s="23">
        <v>0.6</v>
      </c>
      <c r="D18484" s="23">
        <v>50</v>
      </c>
      <c r="E18484" s="23">
        <v>5</v>
      </c>
      <c r="F18484" s="23">
        <v>60</v>
      </c>
      <c r="G18484" s="23">
        <v>5</v>
      </c>
      <c r="H18484" s="25">
        <v>9.8813819889999994</v>
      </c>
    </row>
    <row r="18485" spans="1:8">
      <c r="A18485" s="23">
        <v>18482</v>
      </c>
      <c r="B18485" s="23">
        <v>3000</v>
      </c>
      <c r="C18485" s="23">
        <v>0.6</v>
      </c>
      <c r="D18485" s="23">
        <v>50</v>
      </c>
      <c r="E18485" s="23">
        <v>5</v>
      </c>
      <c r="F18485" s="23">
        <v>60</v>
      </c>
      <c r="G18485" s="23">
        <v>10</v>
      </c>
      <c r="H18485" s="25">
        <v>9.5052804949999992</v>
      </c>
    </row>
    <row r="18486" spans="1:8">
      <c r="A18486" s="23">
        <v>18483</v>
      </c>
      <c r="B18486" s="23">
        <v>3000</v>
      </c>
      <c r="C18486" s="23">
        <v>0.6</v>
      </c>
      <c r="D18486" s="23">
        <v>50</v>
      </c>
      <c r="E18486" s="23">
        <v>5</v>
      </c>
      <c r="F18486" s="23">
        <v>60</v>
      </c>
      <c r="G18486" s="23">
        <v>40</v>
      </c>
      <c r="H18486" s="25">
        <v>8.8264122010000001</v>
      </c>
    </row>
    <row r="18487" spans="1:8">
      <c r="A18487" s="23">
        <v>18484</v>
      </c>
      <c r="B18487" s="23">
        <v>3000</v>
      </c>
      <c r="C18487" s="23">
        <v>0.6</v>
      </c>
      <c r="D18487" s="23">
        <v>50</v>
      </c>
      <c r="E18487" s="23">
        <v>5</v>
      </c>
      <c r="F18487" s="23">
        <v>60</v>
      </c>
      <c r="G18487" s="23">
        <v>70</v>
      </c>
      <c r="H18487" s="25">
        <v>8.4063386920000003</v>
      </c>
    </row>
    <row r="18488" spans="1:8">
      <c r="A18488" s="23">
        <v>18485</v>
      </c>
      <c r="B18488" s="23">
        <v>3000</v>
      </c>
      <c r="C18488" s="23">
        <v>0.6</v>
      </c>
      <c r="D18488" s="23">
        <v>50</v>
      </c>
      <c r="E18488" s="23">
        <v>5</v>
      </c>
      <c r="F18488" s="23">
        <v>60</v>
      </c>
      <c r="G18488" s="23">
        <v>100</v>
      </c>
      <c r="H18488" s="25">
        <v>8.0443344119999995</v>
      </c>
    </row>
    <row r="18489" spans="1:8">
      <c r="A18489" s="23">
        <v>18486</v>
      </c>
      <c r="B18489" s="23">
        <v>3000</v>
      </c>
      <c r="C18489" s="23">
        <v>0.6</v>
      </c>
      <c r="D18489" s="23">
        <v>50</v>
      </c>
      <c r="E18489" s="23">
        <v>10</v>
      </c>
      <c r="F18489" s="23">
        <v>0</v>
      </c>
      <c r="G18489" s="23">
        <v>0</v>
      </c>
      <c r="H18489" s="25">
        <v>18.628440860000001</v>
      </c>
    </row>
    <row r="18490" spans="1:8">
      <c r="A18490" s="23">
        <v>18487</v>
      </c>
      <c r="B18490" s="23">
        <v>3000</v>
      </c>
      <c r="C18490" s="23">
        <v>0.6</v>
      </c>
      <c r="D18490" s="23">
        <v>50</v>
      </c>
      <c r="E18490" s="23">
        <v>10</v>
      </c>
      <c r="F18490" s="23">
        <v>0</v>
      </c>
      <c r="G18490" s="23">
        <v>5</v>
      </c>
      <c r="H18490" s="25">
        <v>17.139547350000001</v>
      </c>
    </row>
    <row r="18491" spans="1:8">
      <c r="A18491" s="23">
        <v>18488</v>
      </c>
      <c r="B18491" s="23">
        <v>3000</v>
      </c>
      <c r="C18491" s="23">
        <v>0.6</v>
      </c>
      <c r="D18491" s="23">
        <v>50</v>
      </c>
      <c r="E18491" s="23">
        <v>10</v>
      </c>
      <c r="F18491" s="23">
        <v>0</v>
      </c>
      <c r="G18491" s="23">
        <v>10</v>
      </c>
      <c r="H18491" s="25">
        <v>16.430067059999999</v>
      </c>
    </row>
    <row r="18492" spans="1:8">
      <c r="A18492" s="23">
        <v>18489</v>
      </c>
      <c r="B18492" s="23">
        <v>3000</v>
      </c>
      <c r="C18492" s="23">
        <v>0.6</v>
      </c>
      <c r="D18492" s="23">
        <v>50</v>
      </c>
      <c r="E18492" s="23">
        <v>10</v>
      </c>
      <c r="F18492" s="23">
        <v>0</v>
      </c>
      <c r="G18492" s="23">
        <v>40</v>
      </c>
      <c r="H18492" s="25">
        <v>14.977035519999999</v>
      </c>
    </row>
    <row r="18493" spans="1:8">
      <c r="A18493" s="23">
        <v>18490</v>
      </c>
      <c r="B18493" s="23">
        <v>3000</v>
      </c>
      <c r="C18493" s="23">
        <v>0.6</v>
      </c>
      <c r="D18493" s="23">
        <v>50</v>
      </c>
      <c r="E18493" s="23">
        <v>10</v>
      </c>
      <c r="F18493" s="23">
        <v>0</v>
      </c>
      <c r="G18493" s="23">
        <v>70</v>
      </c>
      <c r="H18493" s="25">
        <v>14.066991809999999</v>
      </c>
    </row>
    <row r="18494" spans="1:8">
      <c r="A18494" s="23">
        <v>18491</v>
      </c>
      <c r="B18494" s="23">
        <v>3000</v>
      </c>
      <c r="C18494" s="23">
        <v>0.6</v>
      </c>
      <c r="D18494" s="23">
        <v>50</v>
      </c>
      <c r="E18494" s="23">
        <v>10</v>
      </c>
      <c r="F18494" s="23">
        <v>0</v>
      </c>
      <c r="G18494" s="23">
        <v>100</v>
      </c>
      <c r="H18494" s="25">
        <v>13.326757430000001</v>
      </c>
    </row>
    <row r="18495" spans="1:8">
      <c r="A18495" s="23">
        <v>18492</v>
      </c>
      <c r="B18495" s="23">
        <v>3000</v>
      </c>
      <c r="C18495" s="23">
        <v>0.6</v>
      </c>
      <c r="D18495" s="23">
        <v>50</v>
      </c>
      <c r="E18495" s="23">
        <v>10</v>
      </c>
      <c r="F18495" s="23">
        <v>30</v>
      </c>
      <c r="G18495" s="23">
        <v>0</v>
      </c>
      <c r="H18495" s="25">
        <v>17.851795200000002</v>
      </c>
    </row>
    <row r="18496" spans="1:8">
      <c r="A18496" s="23">
        <v>18493</v>
      </c>
      <c r="B18496" s="23">
        <v>3000</v>
      </c>
      <c r="C18496" s="23">
        <v>0.6</v>
      </c>
      <c r="D18496" s="23">
        <v>50</v>
      </c>
      <c r="E18496" s="23">
        <v>10</v>
      </c>
      <c r="F18496" s="23">
        <v>30</v>
      </c>
      <c r="G18496" s="23">
        <v>5</v>
      </c>
      <c r="H18496" s="25">
        <v>16.30443382</v>
      </c>
    </row>
    <row r="18497" spans="1:8">
      <c r="A18497" s="23">
        <v>18494</v>
      </c>
      <c r="B18497" s="23">
        <v>3000</v>
      </c>
      <c r="C18497" s="23">
        <v>0.6</v>
      </c>
      <c r="D18497" s="23">
        <v>50</v>
      </c>
      <c r="E18497" s="23">
        <v>10</v>
      </c>
      <c r="F18497" s="23">
        <v>30</v>
      </c>
      <c r="G18497" s="23">
        <v>10</v>
      </c>
      <c r="H18497" s="25">
        <v>15.593755720000001</v>
      </c>
    </row>
    <row r="18498" spans="1:8">
      <c r="A18498" s="23">
        <v>18495</v>
      </c>
      <c r="B18498" s="23">
        <v>3000</v>
      </c>
      <c r="C18498" s="23">
        <v>0.6</v>
      </c>
      <c r="D18498" s="23">
        <v>50</v>
      </c>
      <c r="E18498" s="23">
        <v>10</v>
      </c>
      <c r="F18498" s="23">
        <v>30</v>
      </c>
      <c r="G18498" s="23">
        <v>40</v>
      </c>
      <c r="H18498" s="25">
        <v>14.15450287</v>
      </c>
    </row>
    <row r="18499" spans="1:8">
      <c r="A18499" s="23">
        <v>18496</v>
      </c>
      <c r="B18499" s="23">
        <v>3000</v>
      </c>
      <c r="C18499" s="23">
        <v>0.6</v>
      </c>
      <c r="D18499" s="23">
        <v>50</v>
      </c>
      <c r="E18499" s="23">
        <v>10</v>
      </c>
      <c r="F18499" s="23">
        <v>30</v>
      </c>
      <c r="G18499" s="23">
        <v>70</v>
      </c>
      <c r="H18499" s="25">
        <v>13.28917408</v>
      </c>
    </row>
    <row r="18500" spans="1:8">
      <c r="A18500" s="23">
        <v>18497</v>
      </c>
      <c r="B18500" s="23">
        <v>3000</v>
      </c>
      <c r="C18500" s="23">
        <v>0.6</v>
      </c>
      <c r="D18500" s="23">
        <v>50</v>
      </c>
      <c r="E18500" s="23">
        <v>10</v>
      </c>
      <c r="F18500" s="23">
        <v>30</v>
      </c>
      <c r="G18500" s="23">
        <v>100</v>
      </c>
      <c r="H18500" s="25">
        <v>12.549955369999999</v>
      </c>
    </row>
    <row r="18501" spans="1:8">
      <c r="A18501" s="23">
        <v>18498</v>
      </c>
      <c r="B18501" s="23">
        <v>3000</v>
      </c>
      <c r="C18501" s="23">
        <v>0.6</v>
      </c>
      <c r="D18501" s="23">
        <v>50</v>
      </c>
      <c r="E18501" s="23">
        <v>10</v>
      </c>
      <c r="F18501" s="23">
        <v>60</v>
      </c>
      <c r="G18501" s="23">
        <v>0</v>
      </c>
      <c r="H18501" s="25">
        <v>14.95622921</v>
      </c>
    </row>
    <row r="18502" spans="1:8">
      <c r="A18502" s="23">
        <v>18499</v>
      </c>
      <c r="B18502" s="23">
        <v>3000</v>
      </c>
      <c r="C18502" s="23">
        <v>0.6</v>
      </c>
      <c r="D18502" s="23">
        <v>50</v>
      </c>
      <c r="E18502" s="23">
        <v>10</v>
      </c>
      <c r="F18502" s="23">
        <v>60</v>
      </c>
      <c r="G18502" s="23">
        <v>5</v>
      </c>
      <c r="H18502" s="25">
        <v>13.01548481</v>
      </c>
    </row>
    <row r="18503" spans="1:8">
      <c r="A18503" s="23">
        <v>18500</v>
      </c>
      <c r="B18503" s="23">
        <v>3000</v>
      </c>
      <c r="C18503" s="23">
        <v>0.6</v>
      </c>
      <c r="D18503" s="23">
        <v>50</v>
      </c>
      <c r="E18503" s="23">
        <v>10</v>
      </c>
      <c r="F18503" s="23">
        <v>60</v>
      </c>
      <c r="G18503" s="23">
        <v>10</v>
      </c>
      <c r="H18503" s="25">
        <v>12.354640959999999</v>
      </c>
    </row>
    <row r="18504" spans="1:8">
      <c r="A18504" s="23">
        <v>18501</v>
      </c>
      <c r="B18504" s="23">
        <v>3000</v>
      </c>
      <c r="C18504" s="23">
        <v>0.6</v>
      </c>
      <c r="D18504" s="23">
        <v>50</v>
      </c>
      <c r="E18504" s="23">
        <v>10</v>
      </c>
      <c r="F18504" s="23">
        <v>60</v>
      </c>
      <c r="G18504" s="23">
        <v>40</v>
      </c>
      <c r="H18504" s="25">
        <v>11.15175438</v>
      </c>
    </row>
    <row r="18505" spans="1:8">
      <c r="A18505" s="23">
        <v>18502</v>
      </c>
      <c r="B18505" s="23">
        <v>3000</v>
      </c>
      <c r="C18505" s="23">
        <v>0.6</v>
      </c>
      <c r="D18505" s="23">
        <v>50</v>
      </c>
      <c r="E18505" s="23">
        <v>10</v>
      </c>
      <c r="F18505" s="23">
        <v>60</v>
      </c>
      <c r="G18505" s="23">
        <v>70</v>
      </c>
      <c r="H18505" s="25">
        <v>10.424058909999999</v>
      </c>
    </row>
    <row r="18506" spans="1:8">
      <c r="A18506" s="23">
        <v>18503</v>
      </c>
      <c r="B18506" s="23">
        <v>3000</v>
      </c>
      <c r="C18506" s="23">
        <v>0.6</v>
      </c>
      <c r="D18506" s="23">
        <v>50</v>
      </c>
      <c r="E18506" s="23">
        <v>10</v>
      </c>
      <c r="F18506" s="23">
        <v>60</v>
      </c>
      <c r="G18506" s="23">
        <v>100</v>
      </c>
      <c r="H18506" s="25">
        <v>9.8522853850000001</v>
      </c>
    </row>
    <row r="18507" spans="1:8">
      <c r="A18507" s="23">
        <v>18504</v>
      </c>
      <c r="B18507" s="23">
        <v>3000</v>
      </c>
      <c r="C18507" s="23">
        <v>0.6</v>
      </c>
      <c r="D18507" s="23">
        <v>50</v>
      </c>
      <c r="E18507" s="23">
        <v>20</v>
      </c>
      <c r="F18507" s="23">
        <v>0</v>
      </c>
      <c r="G18507" s="23">
        <v>0</v>
      </c>
      <c r="H18507" s="25">
        <v>22.601469040000001</v>
      </c>
    </row>
    <row r="18508" spans="1:8">
      <c r="A18508" s="23">
        <v>18505</v>
      </c>
      <c r="B18508" s="23">
        <v>3000</v>
      </c>
      <c r="C18508" s="23">
        <v>0.6</v>
      </c>
      <c r="D18508" s="23">
        <v>50</v>
      </c>
      <c r="E18508" s="23">
        <v>20</v>
      </c>
      <c r="F18508" s="23">
        <v>0</v>
      </c>
      <c r="G18508" s="23">
        <v>5</v>
      </c>
      <c r="H18508" s="25">
        <v>20.564010620000001</v>
      </c>
    </row>
    <row r="18509" spans="1:8">
      <c r="A18509" s="23">
        <v>18506</v>
      </c>
      <c r="B18509" s="23">
        <v>3000</v>
      </c>
      <c r="C18509" s="23">
        <v>0.6</v>
      </c>
      <c r="D18509" s="23">
        <v>50</v>
      </c>
      <c r="E18509" s="23">
        <v>20</v>
      </c>
      <c r="F18509" s="23">
        <v>0</v>
      </c>
      <c r="G18509" s="23">
        <v>10</v>
      </c>
      <c r="H18509" s="25">
        <v>19.585336689999998</v>
      </c>
    </row>
    <row r="18510" spans="1:8">
      <c r="A18510" s="23">
        <v>18507</v>
      </c>
      <c r="B18510" s="23">
        <v>3000</v>
      </c>
      <c r="C18510" s="23">
        <v>0.6</v>
      </c>
      <c r="D18510" s="23">
        <v>50</v>
      </c>
      <c r="E18510" s="23">
        <v>20</v>
      </c>
      <c r="F18510" s="23">
        <v>0</v>
      </c>
      <c r="G18510" s="23">
        <v>40</v>
      </c>
      <c r="H18510" s="25">
        <v>17.480730059999999</v>
      </c>
    </row>
    <row r="18511" spans="1:8">
      <c r="A18511" s="23">
        <v>18508</v>
      </c>
      <c r="B18511" s="23">
        <v>3000</v>
      </c>
      <c r="C18511" s="23">
        <v>0.6</v>
      </c>
      <c r="D18511" s="23">
        <v>50</v>
      </c>
      <c r="E18511" s="23">
        <v>20</v>
      </c>
      <c r="F18511" s="23">
        <v>0</v>
      </c>
      <c r="G18511" s="23">
        <v>70</v>
      </c>
      <c r="H18511" s="25">
        <v>16.237041470000001</v>
      </c>
    </row>
    <row r="18512" spans="1:8">
      <c r="A18512" s="23">
        <v>18509</v>
      </c>
      <c r="B18512" s="23">
        <v>3000</v>
      </c>
      <c r="C18512" s="23">
        <v>0.6</v>
      </c>
      <c r="D18512" s="23">
        <v>50</v>
      </c>
      <c r="E18512" s="23">
        <v>20</v>
      </c>
      <c r="F18512" s="23">
        <v>0</v>
      </c>
      <c r="G18512" s="23">
        <v>100</v>
      </c>
      <c r="H18512" s="25">
        <v>15.23439312</v>
      </c>
    </row>
    <row r="18513" spans="1:8">
      <c r="A18513" s="23">
        <v>18510</v>
      </c>
      <c r="B18513" s="23">
        <v>3000</v>
      </c>
      <c r="C18513" s="23">
        <v>0.6</v>
      </c>
      <c r="D18513" s="23">
        <v>50</v>
      </c>
      <c r="E18513" s="23">
        <v>20</v>
      </c>
      <c r="F18513" s="23">
        <v>30</v>
      </c>
      <c r="G18513" s="23">
        <v>0</v>
      </c>
      <c r="H18513" s="25">
        <v>21.388751979999999</v>
      </c>
    </row>
    <row r="18514" spans="1:8">
      <c r="A18514" s="23">
        <v>18511</v>
      </c>
      <c r="B18514" s="23">
        <v>3000</v>
      </c>
      <c r="C18514" s="23">
        <v>0.6</v>
      </c>
      <c r="D18514" s="23">
        <v>50</v>
      </c>
      <c r="E18514" s="23">
        <v>20</v>
      </c>
      <c r="F18514" s="23">
        <v>30</v>
      </c>
      <c r="G18514" s="23">
        <v>5</v>
      </c>
      <c r="H18514" s="25">
        <v>19.371654509999999</v>
      </c>
    </row>
    <row r="18515" spans="1:8">
      <c r="A18515" s="23">
        <v>18512</v>
      </c>
      <c r="B18515" s="23">
        <v>3000</v>
      </c>
      <c r="C18515" s="23">
        <v>0.6</v>
      </c>
      <c r="D18515" s="23">
        <v>50</v>
      </c>
      <c r="E18515" s="23">
        <v>20</v>
      </c>
      <c r="F18515" s="23">
        <v>30</v>
      </c>
      <c r="G18515" s="23">
        <v>10</v>
      </c>
      <c r="H18515" s="25">
        <v>18.398963930000001</v>
      </c>
    </row>
    <row r="18516" spans="1:8">
      <c r="A18516" s="23">
        <v>18513</v>
      </c>
      <c r="B18516" s="23">
        <v>3000</v>
      </c>
      <c r="C18516" s="23">
        <v>0.6</v>
      </c>
      <c r="D18516" s="23">
        <v>50</v>
      </c>
      <c r="E18516" s="23">
        <v>20</v>
      </c>
      <c r="F18516" s="23">
        <v>30</v>
      </c>
      <c r="G18516" s="23">
        <v>40</v>
      </c>
      <c r="H18516" s="25">
        <v>16.384349820000001</v>
      </c>
    </row>
    <row r="18517" spans="1:8">
      <c r="A18517" s="23">
        <v>18514</v>
      </c>
      <c r="B18517" s="23">
        <v>3000</v>
      </c>
      <c r="C18517" s="23">
        <v>0.6</v>
      </c>
      <c r="D18517" s="23">
        <v>50</v>
      </c>
      <c r="E18517" s="23">
        <v>20</v>
      </c>
      <c r="F18517" s="23">
        <v>30</v>
      </c>
      <c r="G18517" s="23">
        <v>70</v>
      </c>
      <c r="H18517" s="25">
        <v>15.21953583</v>
      </c>
    </row>
    <row r="18518" spans="1:8">
      <c r="A18518" s="23">
        <v>18515</v>
      </c>
      <c r="B18518" s="23">
        <v>3000</v>
      </c>
      <c r="C18518" s="23">
        <v>0.6</v>
      </c>
      <c r="D18518" s="23">
        <v>50</v>
      </c>
      <c r="E18518" s="23">
        <v>20</v>
      </c>
      <c r="F18518" s="23">
        <v>30</v>
      </c>
      <c r="G18518" s="23">
        <v>100</v>
      </c>
      <c r="H18518" s="25">
        <v>14.21410751</v>
      </c>
    </row>
    <row r="18519" spans="1:8">
      <c r="A18519" s="23">
        <v>18516</v>
      </c>
      <c r="B18519" s="23">
        <v>3000</v>
      </c>
      <c r="C18519" s="23">
        <v>0.6</v>
      </c>
      <c r="D18519" s="23">
        <v>50</v>
      </c>
      <c r="E18519" s="23">
        <v>20</v>
      </c>
      <c r="F18519" s="23">
        <v>60</v>
      </c>
      <c r="G18519" s="23">
        <v>0</v>
      </c>
      <c r="H18519" s="25">
        <v>17.192823409999999</v>
      </c>
    </row>
    <row r="18520" spans="1:8">
      <c r="A18520" s="23">
        <v>18517</v>
      </c>
      <c r="B18520" s="23">
        <v>3000</v>
      </c>
      <c r="C18520" s="23">
        <v>0.6</v>
      </c>
      <c r="D18520" s="23">
        <v>50</v>
      </c>
      <c r="E18520" s="23">
        <v>20</v>
      </c>
      <c r="F18520" s="23">
        <v>60</v>
      </c>
      <c r="G18520" s="23">
        <v>5</v>
      </c>
      <c r="H18520" s="25">
        <v>14.90637684</v>
      </c>
    </row>
    <row r="18521" spans="1:8">
      <c r="A18521" s="23">
        <v>18518</v>
      </c>
      <c r="B18521" s="23">
        <v>3000</v>
      </c>
      <c r="C18521" s="23">
        <v>0.6</v>
      </c>
      <c r="D18521" s="23">
        <v>50</v>
      </c>
      <c r="E18521" s="23">
        <v>20</v>
      </c>
      <c r="F18521" s="23">
        <v>60</v>
      </c>
      <c r="G18521" s="23">
        <v>10</v>
      </c>
      <c r="H18521" s="25">
        <v>14.060389519999999</v>
      </c>
    </row>
    <row r="18522" spans="1:8">
      <c r="A18522" s="23">
        <v>18519</v>
      </c>
      <c r="B18522" s="23">
        <v>3000</v>
      </c>
      <c r="C18522" s="23">
        <v>0.6</v>
      </c>
      <c r="D18522" s="23">
        <v>50</v>
      </c>
      <c r="E18522" s="23">
        <v>20</v>
      </c>
      <c r="F18522" s="23">
        <v>60</v>
      </c>
      <c r="G18522" s="23">
        <v>40</v>
      </c>
      <c r="H18522" s="25">
        <v>12.48760605</v>
      </c>
    </row>
    <row r="18523" spans="1:8">
      <c r="A18523" s="23">
        <v>18520</v>
      </c>
      <c r="B18523" s="23">
        <v>3000</v>
      </c>
      <c r="C18523" s="23">
        <v>0.6</v>
      </c>
      <c r="D18523" s="23">
        <v>50</v>
      </c>
      <c r="E18523" s="23">
        <v>20</v>
      </c>
      <c r="F18523" s="23">
        <v>60</v>
      </c>
      <c r="G18523" s="23">
        <v>70</v>
      </c>
      <c r="H18523" s="25">
        <v>11.602555280000001</v>
      </c>
    </row>
    <row r="18524" spans="1:8">
      <c r="A18524" s="23">
        <v>18521</v>
      </c>
      <c r="B18524" s="23">
        <v>3000</v>
      </c>
      <c r="C18524" s="23">
        <v>0.6</v>
      </c>
      <c r="D18524" s="23">
        <v>50</v>
      </c>
      <c r="E18524" s="23">
        <v>20</v>
      </c>
      <c r="F18524" s="23">
        <v>60</v>
      </c>
      <c r="G18524" s="23">
        <v>100</v>
      </c>
      <c r="H18524" s="25">
        <v>10.851472859999999</v>
      </c>
    </row>
    <row r="18525" spans="1:8">
      <c r="A18525" s="23">
        <v>18522</v>
      </c>
      <c r="B18525" s="23">
        <v>3000</v>
      </c>
      <c r="C18525" s="23">
        <v>0.6</v>
      </c>
      <c r="D18525" s="23">
        <v>50</v>
      </c>
      <c r="E18525" s="23">
        <v>50</v>
      </c>
      <c r="F18525" s="23">
        <v>0</v>
      </c>
      <c r="G18525" s="23">
        <v>0</v>
      </c>
      <c r="H18525" s="25">
        <v>25.271524429999999</v>
      </c>
    </row>
    <row r="18526" spans="1:8">
      <c r="A18526" s="23">
        <v>18523</v>
      </c>
      <c r="B18526" s="23">
        <v>3000</v>
      </c>
      <c r="C18526" s="23">
        <v>0.6</v>
      </c>
      <c r="D18526" s="23">
        <v>50</v>
      </c>
      <c r="E18526" s="23">
        <v>50</v>
      </c>
      <c r="F18526" s="23">
        <v>0</v>
      </c>
      <c r="G18526" s="23">
        <v>5</v>
      </c>
      <c r="H18526" s="25">
        <v>22.867290499999999</v>
      </c>
    </row>
    <row r="18527" spans="1:8">
      <c r="A18527" s="23">
        <v>18524</v>
      </c>
      <c r="B18527" s="23">
        <v>3000</v>
      </c>
      <c r="C18527" s="23">
        <v>0.6</v>
      </c>
      <c r="D18527" s="23">
        <v>50</v>
      </c>
      <c r="E18527" s="23">
        <v>50</v>
      </c>
      <c r="F18527" s="23">
        <v>0</v>
      </c>
      <c r="G18527" s="23">
        <v>10</v>
      </c>
      <c r="H18527" s="25">
        <v>21.642665860000001</v>
      </c>
    </row>
    <row r="18528" spans="1:8">
      <c r="A18528" s="23">
        <v>18525</v>
      </c>
      <c r="B18528" s="23">
        <v>3000</v>
      </c>
      <c r="C18528" s="23">
        <v>0.6</v>
      </c>
      <c r="D18528" s="23">
        <v>50</v>
      </c>
      <c r="E18528" s="23">
        <v>50</v>
      </c>
      <c r="F18528" s="23">
        <v>0</v>
      </c>
      <c r="G18528" s="23">
        <v>40</v>
      </c>
      <c r="H18528" s="25">
        <v>19.076395040000001</v>
      </c>
    </row>
    <row r="18529" spans="1:8">
      <c r="A18529" s="23">
        <v>18526</v>
      </c>
      <c r="B18529" s="23">
        <v>3000</v>
      </c>
      <c r="C18529" s="23">
        <v>0.6</v>
      </c>
      <c r="D18529" s="23">
        <v>50</v>
      </c>
      <c r="E18529" s="23">
        <v>50</v>
      </c>
      <c r="F18529" s="23">
        <v>0</v>
      </c>
      <c r="G18529" s="23">
        <v>70</v>
      </c>
      <c r="H18529" s="25">
        <v>17.60714531</v>
      </c>
    </row>
    <row r="18530" spans="1:8">
      <c r="A18530" s="23">
        <v>18527</v>
      </c>
      <c r="B18530" s="23">
        <v>3000</v>
      </c>
      <c r="C18530" s="23">
        <v>0.6</v>
      </c>
      <c r="D18530" s="23">
        <v>50</v>
      </c>
      <c r="E18530" s="23">
        <v>50</v>
      </c>
      <c r="F18530" s="23">
        <v>0</v>
      </c>
      <c r="G18530" s="23">
        <v>100</v>
      </c>
      <c r="H18530" s="25">
        <v>16.433116909999999</v>
      </c>
    </row>
    <row r="18531" spans="1:8">
      <c r="A18531" s="23">
        <v>18528</v>
      </c>
      <c r="B18531" s="23">
        <v>3000</v>
      </c>
      <c r="C18531" s="23">
        <v>0.6</v>
      </c>
      <c r="D18531" s="23">
        <v>50</v>
      </c>
      <c r="E18531" s="23">
        <v>50</v>
      </c>
      <c r="F18531" s="23">
        <v>30</v>
      </c>
      <c r="G18531" s="23">
        <v>0</v>
      </c>
      <c r="H18531" s="25">
        <v>23.783056259999999</v>
      </c>
    </row>
    <row r="18532" spans="1:8">
      <c r="A18532" s="23">
        <v>18529</v>
      </c>
      <c r="B18532" s="23">
        <v>3000</v>
      </c>
      <c r="C18532" s="23">
        <v>0.6</v>
      </c>
      <c r="D18532" s="23">
        <v>50</v>
      </c>
      <c r="E18532" s="23">
        <v>50</v>
      </c>
      <c r="F18532" s="23">
        <v>30</v>
      </c>
      <c r="G18532" s="23">
        <v>5</v>
      </c>
      <c r="H18532" s="25">
        <v>21.33627701</v>
      </c>
    </row>
    <row r="18533" spans="1:8">
      <c r="A18533" s="23">
        <v>18530</v>
      </c>
      <c r="B18533" s="23">
        <v>3000</v>
      </c>
      <c r="C18533" s="23">
        <v>0.6</v>
      </c>
      <c r="D18533" s="23">
        <v>50</v>
      </c>
      <c r="E18533" s="23">
        <v>50</v>
      </c>
      <c r="F18533" s="23">
        <v>30</v>
      </c>
      <c r="G18533" s="23">
        <v>10</v>
      </c>
      <c r="H18533" s="25">
        <v>20.178009029999998</v>
      </c>
    </row>
    <row r="18534" spans="1:8">
      <c r="A18534" s="23">
        <v>18531</v>
      </c>
      <c r="B18534" s="23">
        <v>3000</v>
      </c>
      <c r="C18534" s="23">
        <v>0.6</v>
      </c>
      <c r="D18534" s="23">
        <v>50</v>
      </c>
      <c r="E18534" s="23">
        <v>50</v>
      </c>
      <c r="F18534" s="23">
        <v>30</v>
      </c>
      <c r="G18534" s="23">
        <v>40</v>
      </c>
      <c r="H18534" s="25">
        <v>17.796545030000001</v>
      </c>
    </row>
    <row r="18535" spans="1:8">
      <c r="A18535" s="23">
        <v>18532</v>
      </c>
      <c r="B18535" s="23">
        <v>3000</v>
      </c>
      <c r="C18535" s="23">
        <v>0.6</v>
      </c>
      <c r="D18535" s="23">
        <v>50</v>
      </c>
      <c r="E18535" s="23">
        <v>50</v>
      </c>
      <c r="F18535" s="23">
        <v>30</v>
      </c>
      <c r="G18535" s="23">
        <v>70</v>
      </c>
      <c r="H18535" s="25">
        <v>16.435251239999999</v>
      </c>
    </row>
    <row r="18536" spans="1:8">
      <c r="A18536" s="23">
        <v>18533</v>
      </c>
      <c r="B18536" s="23">
        <v>3000</v>
      </c>
      <c r="C18536" s="23">
        <v>0.6</v>
      </c>
      <c r="D18536" s="23">
        <v>50</v>
      </c>
      <c r="E18536" s="23">
        <v>50</v>
      </c>
      <c r="F18536" s="23">
        <v>30</v>
      </c>
      <c r="G18536" s="23">
        <v>100</v>
      </c>
      <c r="H18536" s="25">
        <v>15.237560269999999</v>
      </c>
    </row>
    <row r="18537" spans="1:8">
      <c r="A18537" s="23">
        <v>18534</v>
      </c>
      <c r="B18537" s="23">
        <v>3000</v>
      </c>
      <c r="C18537" s="23">
        <v>0.6</v>
      </c>
      <c r="D18537" s="23">
        <v>50</v>
      </c>
      <c r="E18537" s="23">
        <v>50</v>
      </c>
      <c r="F18537" s="23">
        <v>60</v>
      </c>
      <c r="G18537" s="23">
        <v>0</v>
      </c>
      <c r="H18537" s="25">
        <v>18.609754559999999</v>
      </c>
    </row>
    <row r="18538" spans="1:8">
      <c r="A18538" s="23">
        <v>18535</v>
      </c>
      <c r="B18538" s="23">
        <v>3000</v>
      </c>
      <c r="C18538" s="23">
        <v>0.6</v>
      </c>
      <c r="D18538" s="23">
        <v>50</v>
      </c>
      <c r="E18538" s="23">
        <v>50</v>
      </c>
      <c r="F18538" s="23">
        <v>60</v>
      </c>
      <c r="G18538" s="23">
        <v>5</v>
      </c>
      <c r="H18538" s="25">
        <v>16.125146869999998</v>
      </c>
    </row>
    <row r="18539" spans="1:8">
      <c r="A18539" s="23">
        <v>18536</v>
      </c>
      <c r="B18539" s="23">
        <v>3000</v>
      </c>
      <c r="C18539" s="23">
        <v>0.6</v>
      </c>
      <c r="D18539" s="23">
        <v>50</v>
      </c>
      <c r="E18539" s="23">
        <v>50</v>
      </c>
      <c r="F18539" s="23">
        <v>60</v>
      </c>
      <c r="G18539" s="23">
        <v>10</v>
      </c>
      <c r="H18539" s="25">
        <v>15.120961189999999</v>
      </c>
    </row>
    <row r="18540" spans="1:8">
      <c r="A18540" s="23">
        <v>18537</v>
      </c>
      <c r="B18540" s="23">
        <v>3000</v>
      </c>
      <c r="C18540" s="23">
        <v>0.6</v>
      </c>
      <c r="D18540" s="23">
        <v>50</v>
      </c>
      <c r="E18540" s="23">
        <v>50</v>
      </c>
      <c r="F18540" s="23">
        <v>60</v>
      </c>
      <c r="G18540" s="23">
        <v>40</v>
      </c>
      <c r="H18540" s="25">
        <v>13.178181650000001</v>
      </c>
    </row>
    <row r="18541" spans="1:8">
      <c r="A18541" s="23">
        <v>18538</v>
      </c>
      <c r="B18541" s="23">
        <v>3000</v>
      </c>
      <c r="C18541" s="23">
        <v>0.6</v>
      </c>
      <c r="D18541" s="23">
        <v>50</v>
      </c>
      <c r="E18541" s="23">
        <v>50</v>
      </c>
      <c r="F18541" s="23">
        <v>60</v>
      </c>
      <c r="G18541" s="23">
        <v>70</v>
      </c>
      <c r="H18541" s="25">
        <v>12.10901833</v>
      </c>
    </row>
    <row r="18542" spans="1:8">
      <c r="A18542" s="23">
        <v>18539</v>
      </c>
      <c r="B18542" s="23">
        <v>3000</v>
      </c>
      <c r="C18542" s="23">
        <v>0.6</v>
      </c>
      <c r="D18542" s="23">
        <v>50</v>
      </c>
      <c r="E18542" s="23">
        <v>50</v>
      </c>
      <c r="F18542" s="23">
        <v>60</v>
      </c>
      <c r="G18542" s="23">
        <v>100</v>
      </c>
      <c r="H18542" s="25">
        <v>11.28006935</v>
      </c>
    </row>
    <row r="18543" spans="1:8">
      <c r="A18543" s="23">
        <v>18540</v>
      </c>
      <c r="B18543" s="23">
        <v>3000</v>
      </c>
      <c r="C18543" s="23">
        <v>0.6</v>
      </c>
      <c r="D18543" s="23">
        <v>100</v>
      </c>
      <c r="E18543" s="23">
        <v>1</v>
      </c>
      <c r="F18543" s="23">
        <v>0</v>
      </c>
      <c r="G18543" s="23">
        <v>0</v>
      </c>
      <c r="H18543" s="25">
        <v>5.6276731489999996</v>
      </c>
    </row>
    <row r="18544" spans="1:8">
      <c r="A18544" s="23">
        <v>18541</v>
      </c>
      <c r="B18544" s="23">
        <v>3000</v>
      </c>
      <c r="C18544" s="23">
        <v>0.6</v>
      </c>
      <c r="D18544" s="23">
        <v>100</v>
      </c>
      <c r="E18544" s="23">
        <v>1</v>
      </c>
      <c r="F18544" s="23">
        <v>0</v>
      </c>
      <c r="G18544" s="23">
        <v>5</v>
      </c>
      <c r="H18544" s="25">
        <v>4.8881850240000002</v>
      </c>
    </row>
    <row r="18545" spans="1:8">
      <c r="A18545" s="23">
        <v>18542</v>
      </c>
      <c r="B18545" s="23">
        <v>3000</v>
      </c>
      <c r="C18545" s="23">
        <v>0.6</v>
      </c>
      <c r="D18545" s="23">
        <v>100</v>
      </c>
      <c r="E18545" s="23">
        <v>1</v>
      </c>
      <c r="F18545" s="23">
        <v>0</v>
      </c>
      <c r="G18545" s="23">
        <v>10</v>
      </c>
      <c r="H18545" s="25">
        <v>4.8440670969999999</v>
      </c>
    </row>
    <row r="18546" spans="1:8">
      <c r="A18546" s="23">
        <v>18543</v>
      </c>
      <c r="B18546" s="23">
        <v>3000</v>
      </c>
      <c r="C18546" s="23">
        <v>0.6</v>
      </c>
      <c r="D18546" s="23">
        <v>100</v>
      </c>
      <c r="E18546" s="23">
        <v>1</v>
      </c>
      <c r="F18546" s="23">
        <v>0</v>
      </c>
      <c r="G18546" s="23">
        <v>40</v>
      </c>
      <c r="H18546" s="25">
        <v>4.7701945300000004</v>
      </c>
    </row>
    <row r="18547" spans="1:8">
      <c r="A18547" s="23">
        <v>18544</v>
      </c>
      <c r="B18547" s="23">
        <v>3000</v>
      </c>
      <c r="C18547" s="23">
        <v>0.6</v>
      </c>
      <c r="D18547" s="23">
        <v>100</v>
      </c>
      <c r="E18547" s="23">
        <v>1</v>
      </c>
      <c r="F18547" s="23">
        <v>0</v>
      </c>
      <c r="G18547" s="23">
        <v>70</v>
      </c>
      <c r="H18547" s="25">
        <v>4.7236938479999999</v>
      </c>
    </row>
    <row r="18548" spans="1:8">
      <c r="A18548" s="23">
        <v>18545</v>
      </c>
      <c r="B18548" s="23">
        <v>3000</v>
      </c>
      <c r="C18548" s="23">
        <v>0.6</v>
      </c>
      <c r="D18548" s="23">
        <v>100</v>
      </c>
      <c r="E18548" s="23">
        <v>1</v>
      </c>
      <c r="F18548" s="23">
        <v>0</v>
      </c>
      <c r="G18548" s="23">
        <v>100</v>
      </c>
      <c r="H18548" s="25">
        <v>4.6745171550000002</v>
      </c>
    </row>
    <row r="18549" spans="1:8">
      <c r="A18549" s="23">
        <v>18546</v>
      </c>
      <c r="B18549" s="23">
        <v>3000</v>
      </c>
      <c r="C18549" s="23">
        <v>0.6</v>
      </c>
      <c r="D18549" s="23">
        <v>100</v>
      </c>
      <c r="E18549" s="23">
        <v>1</v>
      </c>
      <c r="F18549" s="23">
        <v>30</v>
      </c>
      <c r="G18549" s="23">
        <v>0</v>
      </c>
      <c r="H18549" s="25">
        <v>5.5980348590000002</v>
      </c>
    </row>
    <row r="18550" spans="1:8">
      <c r="A18550" s="23">
        <v>18547</v>
      </c>
      <c r="B18550" s="23">
        <v>3000</v>
      </c>
      <c r="C18550" s="23">
        <v>0.6</v>
      </c>
      <c r="D18550" s="23">
        <v>100</v>
      </c>
      <c r="E18550" s="23">
        <v>1</v>
      </c>
      <c r="F18550" s="23">
        <v>30</v>
      </c>
      <c r="G18550" s="23">
        <v>5</v>
      </c>
      <c r="H18550" s="25">
        <v>4.8289499280000001</v>
      </c>
    </row>
    <row r="18551" spans="1:8">
      <c r="A18551" s="23">
        <v>18548</v>
      </c>
      <c r="B18551" s="23">
        <v>3000</v>
      </c>
      <c r="C18551" s="23">
        <v>0.6</v>
      </c>
      <c r="D18551" s="23">
        <v>100</v>
      </c>
      <c r="E18551" s="23">
        <v>1</v>
      </c>
      <c r="F18551" s="23">
        <v>30</v>
      </c>
      <c r="G18551" s="23">
        <v>10</v>
      </c>
      <c r="H18551" s="25">
        <v>4.7797832490000003</v>
      </c>
    </row>
    <row r="18552" spans="1:8">
      <c r="A18552" s="23">
        <v>18549</v>
      </c>
      <c r="B18552" s="23">
        <v>3000</v>
      </c>
      <c r="C18552" s="23">
        <v>0.6</v>
      </c>
      <c r="D18552" s="23">
        <v>100</v>
      </c>
      <c r="E18552" s="23">
        <v>1</v>
      </c>
      <c r="F18552" s="23">
        <v>30</v>
      </c>
      <c r="G18552" s="23">
        <v>40</v>
      </c>
      <c r="H18552" s="25">
        <v>4.6923704150000001</v>
      </c>
    </row>
    <row r="18553" spans="1:8">
      <c r="A18553" s="23">
        <v>18550</v>
      </c>
      <c r="B18553" s="23">
        <v>3000</v>
      </c>
      <c r="C18553" s="23">
        <v>0.6</v>
      </c>
      <c r="D18553" s="23">
        <v>100</v>
      </c>
      <c r="E18553" s="23">
        <v>1</v>
      </c>
      <c r="F18553" s="23">
        <v>30</v>
      </c>
      <c r="G18553" s="23">
        <v>70</v>
      </c>
      <c r="H18553" s="25">
        <v>4.6276969909999996</v>
      </c>
    </row>
    <row r="18554" spans="1:8">
      <c r="A18554" s="23">
        <v>18551</v>
      </c>
      <c r="B18554" s="23">
        <v>3000</v>
      </c>
      <c r="C18554" s="23">
        <v>0.6</v>
      </c>
      <c r="D18554" s="23">
        <v>100</v>
      </c>
      <c r="E18554" s="23">
        <v>1</v>
      </c>
      <c r="F18554" s="23">
        <v>30</v>
      </c>
      <c r="G18554" s="23">
        <v>100</v>
      </c>
      <c r="H18554" s="25">
        <v>4.5710630419999996</v>
      </c>
    </row>
    <row r="18555" spans="1:8">
      <c r="A18555" s="23">
        <v>18552</v>
      </c>
      <c r="B18555" s="23">
        <v>3000</v>
      </c>
      <c r="C18555" s="23">
        <v>0.6</v>
      </c>
      <c r="D18555" s="23">
        <v>100</v>
      </c>
      <c r="E18555" s="23">
        <v>1</v>
      </c>
      <c r="F18555" s="23">
        <v>60</v>
      </c>
      <c r="G18555" s="23">
        <v>0</v>
      </c>
      <c r="H18555" s="25">
        <v>5.4545826909999997</v>
      </c>
    </row>
    <row r="18556" spans="1:8">
      <c r="A18556" s="23">
        <v>18553</v>
      </c>
      <c r="B18556" s="23">
        <v>3000</v>
      </c>
      <c r="C18556" s="23">
        <v>0.6</v>
      </c>
      <c r="D18556" s="23">
        <v>100</v>
      </c>
      <c r="E18556" s="23">
        <v>1</v>
      </c>
      <c r="F18556" s="23">
        <v>60</v>
      </c>
      <c r="G18556" s="23">
        <v>5</v>
      </c>
      <c r="H18556" s="25">
        <v>4.5190505979999998</v>
      </c>
    </row>
    <row r="18557" spans="1:8">
      <c r="A18557" s="23">
        <v>18554</v>
      </c>
      <c r="B18557" s="23">
        <v>3000</v>
      </c>
      <c r="C18557" s="23">
        <v>0.6</v>
      </c>
      <c r="D18557" s="23">
        <v>100</v>
      </c>
      <c r="E18557" s="23">
        <v>1</v>
      </c>
      <c r="F18557" s="23">
        <v>60</v>
      </c>
      <c r="G18557" s="23">
        <v>10</v>
      </c>
      <c r="H18557" s="25">
        <v>4.4385261539999998</v>
      </c>
    </row>
    <row r="18558" spans="1:8">
      <c r="A18558" s="23">
        <v>18555</v>
      </c>
      <c r="B18558" s="23">
        <v>3000</v>
      </c>
      <c r="C18558" s="23">
        <v>0.6</v>
      </c>
      <c r="D18558" s="23">
        <v>100</v>
      </c>
      <c r="E18558" s="23">
        <v>1</v>
      </c>
      <c r="F18558" s="23">
        <v>60</v>
      </c>
      <c r="G18558" s="23">
        <v>40</v>
      </c>
      <c r="H18558" s="25">
        <v>4.2732687</v>
      </c>
    </row>
    <row r="18559" spans="1:8">
      <c r="A18559" s="23">
        <v>18556</v>
      </c>
      <c r="B18559" s="23">
        <v>3000</v>
      </c>
      <c r="C18559" s="23">
        <v>0.6</v>
      </c>
      <c r="D18559" s="23">
        <v>100</v>
      </c>
      <c r="E18559" s="23">
        <v>1</v>
      </c>
      <c r="F18559" s="23">
        <v>60</v>
      </c>
      <c r="G18559" s="23">
        <v>70</v>
      </c>
      <c r="H18559" s="25">
        <v>4.1596851350000001</v>
      </c>
    </row>
    <row r="18560" spans="1:8">
      <c r="A18560" s="23">
        <v>18557</v>
      </c>
      <c r="B18560" s="23">
        <v>3000</v>
      </c>
      <c r="C18560" s="23">
        <v>0.6</v>
      </c>
      <c r="D18560" s="23">
        <v>100</v>
      </c>
      <c r="E18560" s="23">
        <v>1</v>
      </c>
      <c r="F18560" s="23">
        <v>60</v>
      </c>
      <c r="G18560" s="23">
        <v>100</v>
      </c>
      <c r="H18560" s="25">
        <v>4.0665516850000003</v>
      </c>
    </row>
    <row r="18561" spans="1:8">
      <c r="A18561" s="23">
        <v>18558</v>
      </c>
      <c r="B18561" s="23">
        <v>3000</v>
      </c>
      <c r="C18561" s="23">
        <v>0.6</v>
      </c>
      <c r="D18561" s="23">
        <v>100</v>
      </c>
      <c r="E18561" s="23">
        <v>5</v>
      </c>
      <c r="F18561" s="23">
        <v>0</v>
      </c>
      <c r="G18561" s="23">
        <v>0</v>
      </c>
      <c r="H18561" s="25">
        <v>18.072399140000002</v>
      </c>
    </row>
    <row r="18562" spans="1:8">
      <c r="A18562" s="23">
        <v>18559</v>
      </c>
      <c r="B18562" s="23">
        <v>3000</v>
      </c>
      <c r="C18562" s="23">
        <v>0.6</v>
      </c>
      <c r="D18562" s="23">
        <v>100</v>
      </c>
      <c r="E18562" s="23">
        <v>5</v>
      </c>
      <c r="F18562" s="23">
        <v>0</v>
      </c>
      <c r="G18562" s="23">
        <v>5</v>
      </c>
      <c r="H18562" s="25">
        <v>16.683721540000001</v>
      </c>
    </row>
    <row r="18563" spans="1:8">
      <c r="A18563" s="23">
        <v>18560</v>
      </c>
      <c r="B18563" s="23">
        <v>3000</v>
      </c>
      <c r="C18563" s="23">
        <v>0.6</v>
      </c>
      <c r="D18563" s="23">
        <v>100</v>
      </c>
      <c r="E18563" s="23">
        <v>5</v>
      </c>
      <c r="F18563" s="23">
        <v>0</v>
      </c>
      <c r="G18563" s="23">
        <v>10</v>
      </c>
      <c r="H18563" s="25">
        <v>16.022167209999999</v>
      </c>
    </row>
    <row r="18564" spans="1:8">
      <c r="A18564" s="23">
        <v>18561</v>
      </c>
      <c r="B18564" s="23">
        <v>3000</v>
      </c>
      <c r="C18564" s="23">
        <v>0.6</v>
      </c>
      <c r="D18564" s="23">
        <v>100</v>
      </c>
      <c r="E18564" s="23">
        <v>5</v>
      </c>
      <c r="F18564" s="23">
        <v>0</v>
      </c>
      <c r="G18564" s="23">
        <v>40</v>
      </c>
      <c r="H18564" s="25">
        <v>14.66125107</v>
      </c>
    </row>
    <row r="18565" spans="1:8">
      <c r="A18565" s="23">
        <v>18562</v>
      </c>
      <c r="B18565" s="23">
        <v>3000</v>
      </c>
      <c r="C18565" s="23">
        <v>0.6</v>
      </c>
      <c r="D18565" s="23">
        <v>100</v>
      </c>
      <c r="E18565" s="23">
        <v>5</v>
      </c>
      <c r="F18565" s="23">
        <v>0</v>
      </c>
      <c r="G18565" s="23">
        <v>70</v>
      </c>
      <c r="H18565" s="25">
        <v>13.81632042</v>
      </c>
    </row>
    <row r="18566" spans="1:8">
      <c r="A18566" s="23">
        <v>18563</v>
      </c>
      <c r="B18566" s="23">
        <v>3000</v>
      </c>
      <c r="C18566" s="23">
        <v>0.6</v>
      </c>
      <c r="D18566" s="23">
        <v>100</v>
      </c>
      <c r="E18566" s="23">
        <v>5</v>
      </c>
      <c r="F18566" s="23">
        <v>0</v>
      </c>
      <c r="G18566" s="23">
        <v>100</v>
      </c>
      <c r="H18566" s="25">
        <v>13.103281020000001</v>
      </c>
    </row>
    <row r="18567" spans="1:8">
      <c r="A18567" s="23">
        <v>18564</v>
      </c>
      <c r="B18567" s="23">
        <v>3000</v>
      </c>
      <c r="C18567" s="23">
        <v>0.6</v>
      </c>
      <c r="D18567" s="23">
        <v>100</v>
      </c>
      <c r="E18567" s="23">
        <v>5</v>
      </c>
      <c r="F18567" s="23">
        <v>30</v>
      </c>
      <c r="G18567" s="23">
        <v>0</v>
      </c>
      <c r="H18567" s="25">
        <v>17.369039539999999</v>
      </c>
    </row>
    <row r="18568" spans="1:8">
      <c r="A18568" s="23">
        <v>18565</v>
      </c>
      <c r="B18568" s="23">
        <v>3000</v>
      </c>
      <c r="C18568" s="23">
        <v>0.6</v>
      </c>
      <c r="D18568" s="23">
        <v>100</v>
      </c>
      <c r="E18568" s="23">
        <v>5</v>
      </c>
      <c r="F18568" s="23">
        <v>30</v>
      </c>
      <c r="G18568" s="23">
        <v>5</v>
      </c>
      <c r="H18568" s="25">
        <v>15.90925026</v>
      </c>
    </row>
    <row r="18569" spans="1:8">
      <c r="A18569" s="23">
        <v>18566</v>
      </c>
      <c r="B18569" s="23">
        <v>3000</v>
      </c>
      <c r="C18569" s="23">
        <v>0.6</v>
      </c>
      <c r="D18569" s="23">
        <v>100</v>
      </c>
      <c r="E18569" s="23">
        <v>5</v>
      </c>
      <c r="F18569" s="23">
        <v>30</v>
      </c>
      <c r="G18569" s="23">
        <v>10</v>
      </c>
      <c r="H18569" s="25">
        <v>15.24973488</v>
      </c>
    </row>
    <row r="18570" spans="1:8">
      <c r="A18570" s="23">
        <v>18567</v>
      </c>
      <c r="B18570" s="23">
        <v>3000</v>
      </c>
      <c r="C18570" s="23">
        <v>0.6</v>
      </c>
      <c r="D18570" s="23">
        <v>100</v>
      </c>
      <c r="E18570" s="23">
        <v>5</v>
      </c>
      <c r="F18570" s="23">
        <v>30</v>
      </c>
      <c r="G18570" s="23">
        <v>40</v>
      </c>
      <c r="H18570" s="25">
        <v>13.89489079</v>
      </c>
    </row>
    <row r="18571" spans="1:8">
      <c r="A18571" s="23">
        <v>18568</v>
      </c>
      <c r="B18571" s="23">
        <v>3000</v>
      </c>
      <c r="C18571" s="23">
        <v>0.6</v>
      </c>
      <c r="D18571" s="23">
        <v>100</v>
      </c>
      <c r="E18571" s="23">
        <v>5</v>
      </c>
      <c r="F18571" s="23">
        <v>30</v>
      </c>
      <c r="G18571" s="23">
        <v>70</v>
      </c>
      <c r="H18571" s="25">
        <v>13.06234551</v>
      </c>
    </row>
    <row r="18572" spans="1:8">
      <c r="A18572" s="23">
        <v>18569</v>
      </c>
      <c r="B18572" s="23">
        <v>3000</v>
      </c>
      <c r="C18572" s="23">
        <v>0.6</v>
      </c>
      <c r="D18572" s="23">
        <v>100</v>
      </c>
      <c r="E18572" s="23">
        <v>5</v>
      </c>
      <c r="F18572" s="23">
        <v>30</v>
      </c>
      <c r="G18572" s="23">
        <v>100</v>
      </c>
      <c r="H18572" s="25">
        <v>12.36936188</v>
      </c>
    </row>
    <row r="18573" spans="1:8">
      <c r="A18573" s="23">
        <v>18570</v>
      </c>
      <c r="B18573" s="23">
        <v>3000</v>
      </c>
      <c r="C18573" s="23">
        <v>0.6</v>
      </c>
      <c r="D18573" s="23">
        <v>100</v>
      </c>
      <c r="E18573" s="23">
        <v>5</v>
      </c>
      <c r="F18573" s="23">
        <v>60</v>
      </c>
      <c r="G18573" s="23">
        <v>0</v>
      </c>
      <c r="H18573" s="25">
        <v>14.674006459999999</v>
      </c>
    </row>
    <row r="18574" spans="1:8">
      <c r="A18574" s="23">
        <v>18571</v>
      </c>
      <c r="B18574" s="23">
        <v>3000</v>
      </c>
      <c r="C18574" s="23">
        <v>0.6</v>
      </c>
      <c r="D18574" s="23">
        <v>100</v>
      </c>
      <c r="E18574" s="23">
        <v>5</v>
      </c>
      <c r="F18574" s="23">
        <v>60</v>
      </c>
      <c r="G18574" s="23">
        <v>5</v>
      </c>
      <c r="H18574" s="25">
        <v>12.79726982</v>
      </c>
    </row>
    <row r="18575" spans="1:8">
      <c r="A18575" s="23">
        <v>18572</v>
      </c>
      <c r="B18575" s="23">
        <v>3000</v>
      </c>
      <c r="C18575" s="23">
        <v>0.6</v>
      </c>
      <c r="D18575" s="23">
        <v>100</v>
      </c>
      <c r="E18575" s="23">
        <v>5</v>
      </c>
      <c r="F18575" s="23">
        <v>60</v>
      </c>
      <c r="G18575" s="23">
        <v>10</v>
      </c>
      <c r="H18575" s="25">
        <v>12.17710018</v>
      </c>
    </row>
    <row r="18576" spans="1:8">
      <c r="A18576" s="23">
        <v>18573</v>
      </c>
      <c r="B18576" s="23">
        <v>3000</v>
      </c>
      <c r="C18576" s="23">
        <v>0.6</v>
      </c>
      <c r="D18576" s="23">
        <v>100</v>
      </c>
      <c r="E18576" s="23">
        <v>5</v>
      </c>
      <c r="F18576" s="23">
        <v>60</v>
      </c>
      <c r="G18576" s="23">
        <v>40</v>
      </c>
      <c r="H18576" s="25">
        <v>11.008325579999999</v>
      </c>
    </row>
    <row r="18577" spans="1:8">
      <c r="A18577" s="23">
        <v>18574</v>
      </c>
      <c r="B18577" s="23">
        <v>3000</v>
      </c>
      <c r="C18577" s="23">
        <v>0.6</v>
      </c>
      <c r="D18577" s="23">
        <v>100</v>
      </c>
      <c r="E18577" s="23">
        <v>5</v>
      </c>
      <c r="F18577" s="23">
        <v>60</v>
      </c>
      <c r="G18577" s="23">
        <v>70</v>
      </c>
      <c r="H18577" s="25">
        <v>10.326594350000001</v>
      </c>
    </row>
    <row r="18578" spans="1:8">
      <c r="A18578" s="23">
        <v>18575</v>
      </c>
      <c r="B18578" s="23">
        <v>3000</v>
      </c>
      <c r="C18578" s="23">
        <v>0.6</v>
      </c>
      <c r="D18578" s="23">
        <v>100</v>
      </c>
      <c r="E18578" s="23">
        <v>5</v>
      </c>
      <c r="F18578" s="23">
        <v>60</v>
      </c>
      <c r="G18578" s="23">
        <v>100</v>
      </c>
      <c r="H18578" s="25">
        <v>9.7608337400000007</v>
      </c>
    </row>
    <row r="18579" spans="1:8">
      <c r="A18579" s="23">
        <v>18576</v>
      </c>
      <c r="B18579" s="23">
        <v>3000</v>
      </c>
      <c r="C18579" s="23">
        <v>0.6</v>
      </c>
      <c r="D18579" s="23">
        <v>100</v>
      </c>
      <c r="E18579" s="23">
        <v>10</v>
      </c>
      <c r="F18579" s="23">
        <v>0</v>
      </c>
      <c r="G18579" s="23">
        <v>0</v>
      </c>
      <c r="H18579" s="25">
        <v>22.360660549999999</v>
      </c>
    </row>
    <row r="18580" spans="1:8">
      <c r="A18580" s="23">
        <v>18577</v>
      </c>
      <c r="B18580" s="23">
        <v>3000</v>
      </c>
      <c r="C18580" s="23">
        <v>0.6</v>
      </c>
      <c r="D18580" s="23">
        <v>100</v>
      </c>
      <c r="E18580" s="23">
        <v>10</v>
      </c>
      <c r="F18580" s="23">
        <v>0</v>
      </c>
      <c r="G18580" s="23">
        <v>5</v>
      </c>
      <c r="H18580" s="25">
        <v>20.401241299999999</v>
      </c>
    </row>
    <row r="18581" spans="1:8">
      <c r="A18581" s="23">
        <v>18578</v>
      </c>
      <c r="B18581" s="23">
        <v>3000</v>
      </c>
      <c r="C18581" s="23">
        <v>0.6</v>
      </c>
      <c r="D18581" s="23">
        <v>100</v>
      </c>
      <c r="E18581" s="23">
        <v>10</v>
      </c>
      <c r="F18581" s="23">
        <v>0</v>
      </c>
      <c r="G18581" s="23">
        <v>10</v>
      </c>
      <c r="H18581" s="25">
        <v>19.423898699999999</v>
      </c>
    </row>
    <row r="18582" spans="1:8">
      <c r="A18582" s="23">
        <v>18579</v>
      </c>
      <c r="B18582" s="23">
        <v>3000</v>
      </c>
      <c r="C18582" s="23">
        <v>0.6</v>
      </c>
      <c r="D18582" s="23">
        <v>100</v>
      </c>
      <c r="E18582" s="23">
        <v>10</v>
      </c>
      <c r="F18582" s="23">
        <v>0</v>
      </c>
      <c r="G18582" s="23">
        <v>40</v>
      </c>
      <c r="H18582" s="25">
        <v>17.384468080000001</v>
      </c>
    </row>
    <row r="18583" spans="1:8">
      <c r="A18583" s="23">
        <v>18580</v>
      </c>
      <c r="B18583" s="23">
        <v>3000</v>
      </c>
      <c r="C18583" s="23">
        <v>0.6</v>
      </c>
      <c r="D18583" s="23">
        <v>100</v>
      </c>
      <c r="E18583" s="23">
        <v>10</v>
      </c>
      <c r="F18583" s="23">
        <v>0</v>
      </c>
      <c r="G18583" s="23">
        <v>70</v>
      </c>
      <c r="H18583" s="25">
        <v>16.151321410000001</v>
      </c>
    </row>
    <row r="18584" spans="1:8">
      <c r="A18584" s="23">
        <v>18581</v>
      </c>
      <c r="B18584" s="23">
        <v>3000</v>
      </c>
      <c r="C18584" s="23">
        <v>0.6</v>
      </c>
      <c r="D18584" s="23">
        <v>100</v>
      </c>
      <c r="E18584" s="23">
        <v>10</v>
      </c>
      <c r="F18584" s="23">
        <v>0</v>
      </c>
      <c r="G18584" s="23">
        <v>100</v>
      </c>
      <c r="H18584" s="25">
        <v>15.131757739999999</v>
      </c>
    </row>
    <row r="18585" spans="1:8">
      <c r="A18585" s="23">
        <v>18582</v>
      </c>
      <c r="B18585" s="23">
        <v>3000</v>
      </c>
      <c r="C18585" s="23">
        <v>0.6</v>
      </c>
      <c r="D18585" s="23">
        <v>100</v>
      </c>
      <c r="E18585" s="23">
        <v>10</v>
      </c>
      <c r="F18585" s="23">
        <v>30</v>
      </c>
      <c r="G18585" s="23">
        <v>0</v>
      </c>
      <c r="H18585" s="25">
        <v>21.200178149999999</v>
      </c>
    </row>
    <row r="18586" spans="1:8">
      <c r="A18586" s="23">
        <v>18583</v>
      </c>
      <c r="B18586" s="23">
        <v>3000</v>
      </c>
      <c r="C18586" s="23">
        <v>0.6</v>
      </c>
      <c r="D18586" s="23">
        <v>100</v>
      </c>
      <c r="E18586" s="23">
        <v>10</v>
      </c>
      <c r="F18586" s="23">
        <v>30</v>
      </c>
      <c r="G18586" s="23">
        <v>5</v>
      </c>
      <c r="H18586" s="25">
        <v>19.210554120000001</v>
      </c>
    </row>
    <row r="18587" spans="1:8">
      <c r="A18587" s="23">
        <v>18584</v>
      </c>
      <c r="B18587" s="23">
        <v>3000</v>
      </c>
      <c r="C18587" s="23">
        <v>0.6</v>
      </c>
      <c r="D18587" s="23">
        <v>100</v>
      </c>
      <c r="E18587" s="23">
        <v>10</v>
      </c>
      <c r="F18587" s="23">
        <v>30</v>
      </c>
      <c r="G18587" s="23">
        <v>10</v>
      </c>
      <c r="H18587" s="25">
        <v>18.258987430000001</v>
      </c>
    </row>
    <row r="18588" spans="1:8">
      <c r="A18588" s="23">
        <v>18585</v>
      </c>
      <c r="B18588" s="23">
        <v>3000</v>
      </c>
      <c r="C18588" s="23">
        <v>0.6</v>
      </c>
      <c r="D18588" s="23">
        <v>100</v>
      </c>
      <c r="E18588" s="23">
        <v>10</v>
      </c>
      <c r="F18588" s="23">
        <v>30</v>
      </c>
      <c r="G18588" s="23">
        <v>40</v>
      </c>
      <c r="H18588" s="25">
        <v>16.300416949999999</v>
      </c>
    </row>
    <row r="18589" spans="1:8">
      <c r="A18589" s="23">
        <v>18586</v>
      </c>
      <c r="B18589" s="23">
        <v>3000</v>
      </c>
      <c r="C18589" s="23">
        <v>0.6</v>
      </c>
      <c r="D18589" s="23">
        <v>100</v>
      </c>
      <c r="E18589" s="23">
        <v>10</v>
      </c>
      <c r="F18589" s="23">
        <v>30</v>
      </c>
      <c r="G18589" s="23">
        <v>70</v>
      </c>
      <c r="H18589" s="25">
        <v>15.11495781</v>
      </c>
    </row>
    <row r="18590" spans="1:8">
      <c r="A18590" s="23">
        <v>18587</v>
      </c>
      <c r="B18590" s="23">
        <v>3000</v>
      </c>
      <c r="C18590" s="23">
        <v>0.6</v>
      </c>
      <c r="D18590" s="23">
        <v>100</v>
      </c>
      <c r="E18590" s="23">
        <v>10</v>
      </c>
      <c r="F18590" s="23">
        <v>30</v>
      </c>
      <c r="G18590" s="23">
        <v>100</v>
      </c>
      <c r="H18590" s="25">
        <v>14.169082639999999</v>
      </c>
    </row>
    <row r="18591" spans="1:8">
      <c r="A18591" s="23">
        <v>18588</v>
      </c>
      <c r="B18591" s="23">
        <v>3000</v>
      </c>
      <c r="C18591" s="23">
        <v>0.6</v>
      </c>
      <c r="D18591" s="23">
        <v>100</v>
      </c>
      <c r="E18591" s="23">
        <v>10</v>
      </c>
      <c r="F18591" s="23">
        <v>60</v>
      </c>
      <c r="G18591" s="23">
        <v>0</v>
      </c>
      <c r="H18591" s="25">
        <v>17.10932541</v>
      </c>
    </row>
    <row r="18592" spans="1:8">
      <c r="A18592" s="23">
        <v>18589</v>
      </c>
      <c r="B18592" s="23">
        <v>3000</v>
      </c>
      <c r="C18592" s="23">
        <v>0.6</v>
      </c>
      <c r="D18592" s="23">
        <v>100</v>
      </c>
      <c r="E18592" s="23">
        <v>10</v>
      </c>
      <c r="F18592" s="23">
        <v>60</v>
      </c>
      <c r="G18592" s="23">
        <v>5</v>
      </c>
      <c r="H18592" s="25">
        <v>14.814615249999999</v>
      </c>
    </row>
    <row r="18593" spans="1:8">
      <c r="A18593" s="23">
        <v>18590</v>
      </c>
      <c r="B18593" s="23">
        <v>3000</v>
      </c>
      <c r="C18593" s="23">
        <v>0.6</v>
      </c>
      <c r="D18593" s="23">
        <v>100</v>
      </c>
      <c r="E18593" s="23">
        <v>10</v>
      </c>
      <c r="F18593" s="23">
        <v>60</v>
      </c>
      <c r="G18593" s="23">
        <v>10</v>
      </c>
      <c r="H18593" s="25">
        <v>14.02106667</v>
      </c>
    </row>
    <row r="18594" spans="1:8">
      <c r="A18594" s="23">
        <v>18591</v>
      </c>
      <c r="B18594" s="23">
        <v>3000</v>
      </c>
      <c r="C18594" s="23">
        <v>0.6</v>
      </c>
      <c r="D18594" s="23">
        <v>100</v>
      </c>
      <c r="E18594" s="23">
        <v>10</v>
      </c>
      <c r="F18594" s="23">
        <v>60</v>
      </c>
      <c r="G18594" s="23">
        <v>40</v>
      </c>
      <c r="H18594" s="25">
        <v>12.443383219999999</v>
      </c>
    </row>
    <row r="18595" spans="1:8">
      <c r="A18595" s="23">
        <v>18592</v>
      </c>
      <c r="B18595" s="23">
        <v>3000</v>
      </c>
      <c r="C18595" s="23">
        <v>0.6</v>
      </c>
      <c r="D18595" s="23">
        <v>100</v>
      </c>
      <c r="E18595" s="23">
        <v>10</v>
      </c>
      <c r="F18595" s="23">
        <v>60</v>
      </c>
      <c r="G18595" s="23">
        <v>70</v>
      </c>
      <c r="H18595" s="25">
        <v>11.53565407</v>
      </c>
    </row>
    <row r="18596" spans="1:8">
      <c r="A18596" s="23">
        <v>18593</v>
      </c>
      <c r="B18596" s="23">
        <v>3000</v>
      </c>
      <c r="C18596" s="23">
        <v>0.6</v>
      </c>
      <c r="D18596" s="23">
        <v>100</v>
      </c>
      <c r="E18596" s="23">
        <v>10</v>
      </c>
      <c r="F18596" s="23">
        <v>60</v>
      </c>
      <c r="G18596" s="23">
        <v>100</v>
      </c>
      <c r="H18596" s="25">
        <v>10.83081627</v>
      </c>
    </row>
    <row r="18597" spans="1:8">
      <c r="A18597" s="23">
        <v>18594</v>
      </c>
      <c r="B18597" s="23">
        <v>3000</v>
      </c>
      <c r="C18597" s="23">
        <v>0.6</v>
      </c>
      <c r="D18597" s="23">
        <v>100</v>
      </c>
      <c r="E18597" s="23">
        <v>20</v>
      </c>
      <c r="F18597" s="23">
        <v>0</v>
      </c>
      <c r="G18597" s="23">
        <v>0</v>
      </c>
      <c r="H18597" s="25">
        <v>24.729085919999999</v>
      </c>
    </row>
    <row r="18598" spans="1:8">
      <c r="A18598" s="23">
        <v>18595</v>
      </c>
      <c r="B18598" s="23">
        <v>3000</v>
      </c>
      <c r="C18598" s="23">
        <v>0.6</v>
      </c>
      <c r="D18598" s="23">
        <v>100</v>
      </c>
      <c r="E18598" s="23">
        <v>20</v>
      </c>
      <c r="F18598" s="23">
        <v>0</v>
      </c>
      <c r="G18598" s="23">
        <v>5</v>
      </c>
      <c r="H18598" s="25">
        <v>22.408992770000001</v>
      </c>
    </row>
    <row r="18599" spans="1:8">
      <c r="A18599" s="23">
        <v>18596</v>
      </c>
      <c r="B18599" s="23">
        <v>3000</v>
      </c>
      <c r="C18599" s="23">
        <v>0.6</v>
      </c>
      <c r="D18599" s="23">
        <v>100</v>
      </c>
      <c r="E18599" s="23">
        <v>20</v>
      </c>
      <c r="F18599" s="23">
        <v>0</v>
      </c>
      <c r="G18599" s="23">
        <v>10</v>
      </c>
      <c r="H18599" s="25">
        <v>21.27862167</v>
      </c>
    </row>
    <row r="18600" spans="1:8">
      <c r="A18600" s="23">
        <v>18597</v>
      </c>
      <c r="B18600" s="23">
        <v>3000</v>
      </c>
      <c r="C18600" s="23">
        <v>0.6</v>
      </c>
      <c r="D18600" s="23">
        <v>100</v>
      </c>
      <c r="E18600" s="23">
        <v>20</v>
      </c>
      <c r="F18600" s="23">
        <v>0</v>
      </c>
      <c r="G18600" s="23">
        <v>40</v>
      </c>
      <c r="H18600" s="25">
        <v>18.787199019999999</v>
      </c>
    </row>
    <row r="18601" spans="1:8">
      <c r="A18601" s="23">
        <v>18598</v>
      </c>
      <c r="B18601" s="23">
        <v>3000</v>
      </c>
      <c r="C18601" s="23">
        <v>0.6</v>
      </c>
      <c r="D18601" s="23">
        <v>100</v>
      </c>
      <c r="E18601" s="23">
        <v>20</v>
      </c>
      <c r="F18601" s="23">
        <v>0</v>
      </c>
      <c r="G18601" s="23">
        <v>70</v>
      </c>
      <c r="H18601" s="25">
        <v>17.313665390000001</v>
      </c>
    </row>
    <row r="18602" spans="1:8">
      <c r="A18602" s="23">
        <v>18599</v>
      </c>
      <c r="B18602" s="23">
        <v>3000</v>
      </c>
      <c r="C18602" s="23">
        <v>0.6</v>
      </c>
      <c r="D18602" s="23">
        <v>100</v>
      </c>
      <c r="E18602" s="23">
        <v>20</v>
      </c>
      <c r="F18602" s="23">
        <v>0</v>
      </c>
      <c r="G18602" s="23">
        <v>100</v>
      </c>
      <c r="H18602" s="25">
        <v>16.138065340000001</v>
      </c>
    </row>
    <row r="18603" spans="1:8">
      <c r="A18603" s="23">
        <v>18600</v>
      </c>
      <c r="B18603" s="23">
        <v>3000</v>
      </c>
      <c r="C18603" s="23">
        <v>0.6</v>
      </c>
      <c r="D18603" s="23">
        <v>100</v>
      </c>
      <c r="E18603" s="23">
        <v>20</v>
      </c>
      <c r="F18603" s="23">
        <v>30</v>
      </c>
      <c r="G18603" s="23">
        <v>0</v>
      </c>
      <c r="H18603" s="25">
        <v>23.275283810000001</v>
      </c>
    </row>
    <row r="18604" spans="1:8">
      <c r="A18604" s="23">
        <v>18601</v>
      </c>
      <c r="B18604" s="23">
        <v>3000</v>
      </c>
      <c r="C18604" s="23">
        <v>0.6</v>
      </c>
      <c r="D18604" s="23">
        <v>100</v>
      </c>
      <c r="E18604" s="23">
        <v>20</v>
      </c>
      <c r="F18604" s="23">
        <v>30</v>
      </c>
      <c r="G18604" s="23">
        <v>5</v>
      </c>
      <c r="H18604" s="25">
        <v>21.005222320000001</v>
      </c>
    </row>
    <row r="18605" spans="1:8">
      <c r="A18605" s="23">
        <v>18602</v>
      </c>
      <c r="B18605" s="23">
        <v>3000</v>
      </c>
      <c r="C18605" s="23">
        <v>0.6</v>
      </c>
      <c r="D18605" s="23">
        <v>100</v>
      </c>
      <c r="E18605" s="23">
        <v>20</v>
      </c>
      <c r="F18605" s="23">
        <v>30</v>
      </c>
      <c r="G18605" s="23">
        <v>10</v>
      </c>
      <c r="H18605" s="25">
        <v>19.895826339999999</v>
      </c>
    </row>
    <row r="18606" spans="1:8">
      <c r="A18606" s="23">
        <v>18603</v>
      </c>
      <c r="B18606" s="23">
        <v>3000</v>
      </c>
      <c r="C18606" s="23">
        <v>0.6</v>
      </c>
      <c r="D18606" s="23">
        <v>100</v>
      </c>
      <c r="E18606" s="23">
        <v>20</v>
      </c>
      <c r="F18606" s="23">
        <v>30</v>
      </c>
      <c r="G18606" s="23">
        <v>40</v>
      </c>
      <c r="H18606" s="25">
        <v>17.498958590000001</v>
      </c>
    </row>
    <row r="18607" spans="1:8">
      <c r="A18607" s="23">
        <v>18604</v>
      </c>
      <c r="B18607" s="23">
        <v>3000</v>
      </c>
      <c r="C18607" s="23">
        <v>0.6</v>
      </c>
      <c r="D18607" s="23">
        <v>100</v>
      </c>
      <c r="E18607" s="23">
        <v>20</v>
      </c>
      <c r="F18607" s="23">
        <v>30</v>
      </c>
      <c r="G18607" s="23">
        <v>70</v>
      </c>
      <c r="H18607" s="25">
        <v>16.13525581</v>
      </c>
    </row>
    <row r="18608" spans="1:8">
      <c r="A18608" s="23">
        <v>18605</v>
      </c>
      <c r="B18608" s="23">
        <v>3000</v>
      </c>
      <c r="C18608" s="23">
        <v>0.6</v>
      </c>
      <c r="D18608" s="23">
        <v>100</v>
      </c>
      <c r="E18608" s="23">
        <v>20</v>
      </c>
      <c r="F18608" s="23">
        <v>30</v>
      </c>
      <c r="G18608" s="23">
        <v>100</v>
      </c>
      <c r="H18608" s="25">
        <v>15.05419159</v>
      </c>
    </row>
    <row r="18609" spans="1:8">
      <c r="A18609" s="23">
        <v>18606</v>
      </c>
      <c r="B18609" s="23">
        <v>3000</v>
      </c>
      <c r="C18609" s="23">
        <v>0.6</v>
      </c>
      <c r="D18609" s="23">
        <v>100</v>
      </c>
      <c r="E18609" s="23">
        <v>20</v>
      </c>
      <c r="F18609" s="23">
        <v>60</v>
      </c>
      <c r="G18609" s="23">
        <v>0</v>
      </c>
      <c r="H18609" s="25">
        <v>18.34642792</v>
      </c>
    </row>
    <row r="18610" spans="1:8">
      <c r="A18610" s="23">
        <v>18607</v>
      </c>
      <c r="B18610" s="23">
        <v>3000</v>
      </c>
      <c r="C18610" s="23">
        <v>0.6</v>
      </c>
      <c r="D18610" s="23">
        <v>100</v>
      </c>
      <c r="E18610" s="23">
        <v>20</v>
      </c>
      <c r="F18610" s="23">
        <v>60</v>
      </c>
      <c r="G18610" s="23">
        <v>5</v>
      </c>
      <c r="H18610" s="25">
        <v>15.817482</v>
      </c>
    </row>
    <row r="18611" spans="1:8">
      <c r="A18611" s="23">
        <v>18608</v>
      </c>
      <c r="B18611" s="23">
        <v>3000</v>
      </c>
      <c r="C18611" s="23">
        <v>0.6</v>
      </c>
      <c r="D18611" s="23">
        <v>100</v>
      </c>
      <c r="E18611" s="23">
        <v>20</v>
      </c>
      <c r="F18611" s="23">
        <v>60</v>
      </c>
      <c r="G18611" s="23">
        <v>10</v>
      </c>
      <c r="H18611" s="25">
        <v>14.939704900000001</v>
      </c>
    </row>
    <row r="18612" spans="1:8">
      <c r="A18612" s="23">
        <v>18609</v>
      </c>
      <c r="B18612" s="23">
        <v>3000</v>
      </c>
      <c r="C18612" s="23">
        <v>0.6</v>
      </c>
      <c r="D18612" s="23">
        <v>100</v>
      </c>
      <c r="E18612" s="23">
        <v>20</v>
      </c>
      <c r="F18612" s="23">
        <v>60</v>
      </c>
      <c r="G18612" s="23">
        <v>40</v>
      </c>
      <c r="H18612" s="25">
        <v>13.1888361</v>
      </c>
    </row>
    <row r="18613" spans="1:8">
      <c r="A18613" s="23">
        <v>18610</v>
      </c>
      <c r="B18613" s="23">
        <v>3000</v>
      </c>
      <c r="C18613" s="23">
        <v>0.6</v>
      </c>
      <c r="D18613" s="23">
        <v>100</v>
      </c>
      <c r="E18613" s="23">
        <v>20</v>
      </c>
      <c r="F18613" s="23">
        <v>60</v>
      </c>
      <c r="G18613" s="23">
        <v>70</v>
      </c>
      <c r="H18613" s="25">
        <v>12.06021786</v>
      </c>
    </row>
    <row r="18614" spans="1:8">
      <c r="A18614" s="23">
        <v>18611</v>
      </c>
      <c r="B18614" s="23">
        <v>3000</v>
      </c>
      <c r="C18614" s="23">
        <v>0.6</v>
      </c>
      <c r="D18614" s="23">
        <v>100</v>
      </c>
      <c r="E18614" s="23">
        <v>20</v>
      </c>
      <c r="F18614" s="23">
        <v>60</v>
      </c>
      <c r="G18614" s="23">
        <v>100</v>
      </c>
      <c r="H18614" s="25">
        <v>11.19641399</v>
      </c>
    </row>
    <row r="18615" spans="1:8">
      <c r="A18615" s="23">
        <v>18612</v>
      </c>
      <c r="B18615" s="23">
        <v>3000</v>
      </c>
      <c r="C18615" s="23">
        <v>0.6</v>
      </c>
      <c r="D18615" s="23">
        <v>100</v>
      </c>
      <c r="E18615" s="23">
        <v>50</v>
      </c>
      <c r="F18615" s="23">
        <v>0</v>
      </c>
      <c r="G18615" s="23">
        <v>0</v>
      </c>
      <c r="H18615" s="25">
        <v>26.179113390000001</v>
      </c>
    </row>
    <row r="18616" spans="1:8">
      <c r="A18616" s="23">
        <v>18613</v>
      </c>
      <c r="B18616" s="23">
        <v>3000</v>
      </c>
      <c r="C18616" s="23">
        <v>0.6</v>
      </c>
      <c r="D18616" s="23">
        <v>100</v>
      </c>
      <c r="E18616" s="23">
        <v>50</v>
      </c>
      <c r="F18616" s="23">
        <v>0</v>
      </c>
      <c r="G18616" s="23">
        <v>5</v>
      </c>
      <c r="H18616" s="25">
        <v>23.69035912</v>
      </c>
    </row>
    <row r="18617" spans="1:8">
      <c r="A18617" s="23">
        <v>18614</v>
      </c>
      <c r="B18617" s="23">
        <v>3000</v>
      </c>
      <c r="C18617" s="23">
        <v>0.6</v>
      </c>
      <c r="D18617" s="23">
        <v>100</v>
      </c>
      <c r="E18617" s="23">
        <v>50</v>
      </c>
      <c r="F18617" s="23">
        <v>0</v>
      </c>
      <c r="G18617" s="23">
        <v>10</v>
      </c>
      <c r="H18617" s="25">
        <v>22.38257217</v>
      </c>
    </row>
    <row r="18618" spans="1:8">
      <c r="A18618" s="23">
        <v>18615</v>
      </c>
      <c r="B18618" s="23">
        <v>3000</v>
      </c>
      <c r="C18618" s="23">
        <v>0.6</v>
      </c>
      <c r="D18618" s="23">
        <v>100</v>
      </c>
      <c r="E18618" s="23">
        <v>50</v>
      </c>
      <c r="F18618" s="23">
        <v>0</v>
      </c>
      <c r="G18618" s="23">
        <v>40</v>
      </c>
      <c r="H18618" s="25">
        <v>19.63581276</v>
      </c>
    </row>
    <row r="18619" spans="1:8">
      <c r="A18619" s="23">
        <v>18616</v>
      </c>
      <c r="B18619" s="23">
        <v>3000</v>
      </c>
      <c r="C18619" s="23">
        <v>0.6</v>
      </c>
      <c r="D18619" s="23">
        <v>100</v>
      </c>
      <c r="E18619" s="23">
        <v>50</v>
      </c>
      <c r="F18619" s="23">
        <v>0</v>
      </c>
      <c r="G18619" s="23">
        <v>70</v>
      </c>
      <c r="H18619" s="25">
        <v>18.07244682</v>
      </c>
    </row>
    <row r="18620" spans="1:8">
      <c r="A18620" s="23">
        <v>18617</v>
      </c>
      <c r="B18620" s="23">
        <v>3000</v>
      </c>
      <c r="C18620" s="23">
        <v>0.6</v>
      </c>
      <c r="D18620" s="23">
        <v>100</v>
      </c>
      <c r="E18620" s="23">
        <v>50</v>
      </c>
      <c r="F18620" s="23">
        <v>0</v>
      </c>
      <c r="G18620" s="23">
        <v>100</v>
      </c>
      <c r="H18620" s="25">
        <v>16.827503199999999</v>
      </c>
    </row>
    <row r="18621" spans="1:8">
      <c r="A18621" s="23">
        <v>18618</v>
      </c>
      <c r="B18621" s="23">
        <v>3000</v>
      </c>
      <c r="C18621" s="23">
        <v>0.6</v>
      </c>
      <c r="D18621" s="23">
        <v>100</v>
      </c>
      <c r="E18621" s="23">
        <v>50</v>
      </c>
      <c r="F18621" s="23">
        <v>30</v>
      </c>
      <c r="G18621" s="23">
        <v>0</v>
      </c>
      <c r="H18621" s="25">
        <v>24.572742460000001</v>
      </c>
    </row>
    <row r="18622" spans="1:8">
      <c r="A18622" s="23">
        <v>18619</v>
      </c>
      <c r="B18622" s="23">
        <v>3000</v>
      </c>
      <c r="C18622" s="23">
        <v>0.6</v>
      </c>
      <c r="D18622" s="23">
        <v>100</v>
      </c>
      <c r="E18622" s="23">
        <v>50</v>
      </c>
      <c r="F18622" s="23">
        <v>30</v>
      </c>
      <c r="G18622" s="23">
        <v>5</v>
      </c>
      <c r="H18622" s="25">
        <v>22.045301439999999</v>
      </c>
    </row>
    <row r="18623" spans="1:8">
      <c r="A18623" s="23">
        <v>18620</v>
      </c>
      <c r="B18623" s="23">
        <v>3000</v>
      </c>
      <c r="C18623" s="23">
        <v>0.6</v>
      </c>
      <c r="D18623" s="23">
        <v>100</v>
      </c>
      <c r="E18623" s="23">
        <v>50</v>
      </c>
      <c r="F18623" s="23">
        <v>30</v>
      </c>
      <c r="G18623" s="23">
        <v>10</v>
      </c>
      <c r="H18623" s="25">
        <v>20.81605721</v>
      </c>
    </row>
    <row r="18624" spans="1:8">
      <c r="A18624" s="23">
        <v>18621</v>
      </c>
      <c r="B18624" s="23">
        <v>3000</v>
      </c>
      <c r="C18624" s="23">
        <v>0.6</v>
      </c>
      <c r="D18624" s="23">
        <v>100</v>
      </c>
      <c r="E18624" s="23">
        <v>50</v>
      </c>
      <c r="F18624" s="23">
        <v>30</v>
      </c>
      <c r="G18624" s="23">
        <v>40</v>
      </c>
      <c r="H18624" s="25">
        <v>18.278554920000001</v>
      </c>
    </row>
    <row r="18625" spans="1:8">
      <c r="A18625" s="23">
        <v>18622</v>
      </c>
      <c r="B18625" s="23">
        <v>3000</v>
      </c>
      <c r="C18625" s="23">
        <v>0.6</v>
      </c>
      <c r="D18625" s="23">
        <v>100</v>
      </c>
      <c r="E18625" s="23">
        <v>50</v>
      </c>
      <c r="F18625" s="23">
        <v>30</v>
      </c>
      <c r="G18625" s="23">
        <v>70</v>
      </c>
      <c r="H18625" s="25">
        <v>16.835557940000001</v>
      </c>
    </row>
    <row r="18626" spans="1:8">
      <c r="A18626" s="23">
        <v>18623</v>
      </c>
      <c r="B18626" s="23">
        <v>3000</v>
      </c>
      <c r="C18626" s="23">
        <v>0.6</v>
      </c>
      <c r="D18626" s="23">
        <v>100</v>
      </c>
      <c r="E18626" s="23">
        <v>50</v>
      </c>
      <c r="F18626" s="23">
        <v>30</v>
      </c>
      <c r="G18626" s="23">
        <v>100</v>
      </c>
      <c r="H18626" s="25">
        <v>15.647641180000001</v>
      </c>
    </row>
    <row r="18627" spans="1:8">
      <c r="A18627" s="23">
        <v>18624</v>
      </c>
      <c r="B18627" s="23">
        <v>3000</v>
      </c>
      <c r="C18627" s="23">
        <v>0.6</v>
      </c>
      <c r="D18627" s="23">
        <v>100</v>
      </c>
      <c r="E18627" s="23">
        <v>50</v>
      </c>
      <c r="F18627" s="23">
        <v>60</v>
      </c>
      <c r="G18627" s="23">
        <v>0</v>
      </c>
      <c r="H18627" s="25">
        <v>19.096878050000001</v>
      </c>
    </row>
    <row r="18628" spans="1:8">
      <c r="A18628" s="23">
        <v>18625</v>
      </c>
      <c r="B18628" s="23">
        <v>3000</v>
      </c>
      <c r="C18628" s="23">
        <v>0.6</v>
      </c>
      <c r="D18628" s="23">
        <v>100</v>
      </c>
      <c r="E18628" s="23">
        <v>50</v>
      </c>
      <c r="F18628" s="23">
        <v>60</v>
      </c>
      <c r="G18628" s="23">
        <v>5</v>
      </c>
      <c r="H18628" s="25">
        <v>16.51642227</v>
      </c>
    </row>
    <row r="18629" spans="1:8">
      <c r="A18629" s="23">
        <v>18626</v>
      </c>
      <c r="B18629" s="23">
        <v>3000</v>
      </c>
      <c r="C18629" s="23">
        <v>0.6</v>
      </c>
      <c r="D18629" s="23">
        <v>100</v>
      </c>
      <c r="E18629" s="23">
        <v>50</v>
      </c>
      <c r="F18629" s="23">
        <v>60</v>
      </c>
      <c r="G18629" s="23">
        <v>10</v>
      </c>
      <c r="H18629" s="25">
        <v>15.541625979999999</v>
      </c>
    </row>
    <row r="18630" spans="1:8">
      <c r="A18630" s="23">
        <v>18627</v>
      </c>
      <c r="B18630" s="23">
        <v>3000</v>
      </c>
      <c r="C18630" s="23">
        <v>0.6</v>
      </c>
      <c r="D18630" s="23">
        <v>100</v>
      </c>
      <c r="E18630" s="23">
        <v>50</v>
      </c>
      <c r="F18630" s="23">
        <v>60</v>
      </c>
      <c r="G18630" s="23">
        <v>40</v>
      </c>
      <c r="H18630" s="25">
        <v>13.48453999</v>
      </c>
    </row>
    <row r="18631" spans="1:8">
      <c r="A18631" s="23">
        <v>18628</v>
      </c>
      <c r="B18631" s="23">
        <v>3000</v>
      </c>
      <c r="C18631" s="23">
        <v>0.6</v>
      </c>
      <c r="D18631" s="23">
        <v>100</v>
      </c>
      <c r="E18631" s="23">
        <v>50</v>
      </c>
      <c r="F18631" s="23">
        <v>60</v>
      </c>
      <c r="G18631" s="23">
        <v>70</v>
      </c>
      <c r="H18631" s="25">
        <v>12.36035824</v>
      </c>
    </row>
    <row r="18632" spans="1:8">
      <c r="A18632" s="23">
        <v>18629</v>
      </c>
      <c r="B18632" s="23">
        <v>3000</v>
      </c>
      <c r="C18632" s="23">
        <v>0.6</v>
      </c>
      <c r="D18632" s="23">
        <v>100</v>
      </c>
      <c r="E18632" s="23">
        <v>50</v>
      </c>
      <c r="F18632" s="23">
        <v>60</v>
      </c>
      <c r="G18632" s="23">
        <v>100</v>
      </c>
      <c r="H18632" s="25">
        <v>11.49178886</v>
      </c>
    </row>
    <row r="18633" spans="1:8">
      <c r="A18633" s="23">
        <v>18630</v>
      </c>
      <c r="B18633" s="23">
        <v>3000</v>
      </c>
      <c r="C18633" s="23">
        <v>0.6</v>
      </c>
      <c r="D18633" s="23">
        <v>500</v>
      </c>
      <c r="E18633" s="23">
        <v>1</v>
      </c>
      <c r="F18633" s="23">
        <v>0</v>
      </c>
      <c r="G18633" s="23">
        <v>0</v>
      </c>
      <c r="H18633" s="25">
        <v>15.53692627</v>
      </c>
    </row>
    <row r="18634" spans="1:8">
      <c r="A18634" s="23">
        <v>18631</v>
      </c>
      <c r="B18634" s="23">
        <v>3000</v>
      </c>
      <c r="C18634" s="23">
        <v>0.6</v>
      </c>
      <c r="D18634" s="23">
        <v>500</v>
      </c>
      <c r="E18634" s="23">
        <v>1</v>
      </c>
      <c r="F18634" s="23">
        <v>0</v>
      </c>
      <c r="G18634" s="23">
        <v>5</v>
      </c>
      <c r="H18634" s="25">
        <v>14.522499079999999</v>
      </c>
    </row>
    <row r="18635" spans="1:8">
      <c r="A18635" s="23">
        <v>18632</v>
      </c>
      <c r="B18635" s="23">
        <v>3000</v>
      </c>
      <c r="C18635" s="23">
        <v>0.6</v>
      </c>
      <c r="D18635" s="23">
        <v>500</v>
      </c>
      <c r="E18635" s="23">
        <v>1</v>
      </c>
      <c r="F18635" s="23">
        <v>0</v>
      </c>
      <c r="G18635" s="23">
        <v>10</v>
      </c>
      <c r="H18635" s="25">
        <v>14.07340241</v>
      </c>
    </row>
    <row r="18636" spans="1:8">
      <c r="A18636" s="23">
        <v>18633</v>
      </c>
      <c r="B18636" s="23">
        <v>3000</v>
      </c>
      <c r="C18636" s="23">
        <v>0.6</v>
      </c>
      <c r="D18636" s="23">
        <v>500</v>
      </c>
      <c r="E18636" s="23">
        <v>1</v>
      </c>
      <c r="F18636" s="23">
        <v>0</v>
      </c>
      <c r="G18636" s="23">
        <v>40</v>
      </c>
      <c r="H18636" s="25">
        <v>13.11655045</v>
      </c>
    </row>
    <row r="18637" spans="1:8">
      <c r="A18637" s="23">
        <v>18634</v>
      </c>
      <c r="B18637" s="23">
        <v>3000</v>
      </c>
      <c r="C18637" s="23">
        <v>0.6</v>
      </c>
      <c r="D18637" s="23">
        <v>500</v>
      </c>
      <c r="E18637" s="23">
        <v>1</v>
      </c>
      <c r="F18637" s="23">
        <v>0</v>
      </c>
      <c r="G18637" s="23">
        <v>70</v>
      </c>
      <c r="H18637" s="25">
        <v>12.50267124</v>
      </c>
    </row>
    <row r="18638" spans="1:8">
      <c r="A18638" s="23">
        <v>18635</v>
      </c>
      <c r="B18638" s="23">
        <v>3000</v>
      </c>
      <c r="C18638" s="23">
        <v>0.6</v>
      </c>
      <c r="D18638" s="23">
        <v>500</v>
      </c>
      <c r="E18638" s="23">
        <v>1</v>
      </c>
      <c r="F18638" s="23">
        <v>0</v>
      </c>
      <c r="G18638" s="23">
        <v>100</v>
      </c>
      <c r="H18638" s="25">
        <v>11.9721098</v>
      </c>
    </row>
    <row r="18639" spans="1:8">
      <c r="A18639" s="23">
        <v>18636</v>
      </c>
      <c r="B18639" s="23">
        <v>3000</v>
      </c>
      <c r="C18639" s="23">
        <v>0.6</v>
      </c>
      <c r="D18639" s="23">
        <v>500</v>
      </c>
      <c r="E18639" s="23">
        <v>1</v>
      </c>
      <c r="F18639" s="23">
        <v>30</v>
      </c>
      <c r="G18639" s="23">
        <v>0</v>
      </c>
      <c r="H18639" s="25">
        <v>15.107144359999999</v>
      </c>
    </row>
    <row r="18640" spans="1:8">
      <c r="A18640" s="23">
        <v>18637</v>
      </c>
      <c r="B18640" s="23">
        <v>3000</v>
      </c>
      <c r="C18640" s="23">
        <v>0.6</v>
      </c>
      <c r="D18640" s="23">
        <v>500</v>
      </c>
      <c r="E18640" s="23">
        <v>1</v>
      </c>
      <c r="F18640" s="23">
        <v>30</v>
      </c>
      <c r="G18640" s="23">
        <v>5</v>
      </c>
      <c r="H18640" s="25">
        <v>14.00417805</v>
      </c>
    </row>
    <row r="18641" spans="1:8">
      <c r="A18641" s="23">
        <v>18638</v>
      </c>
      <c r="B18641" s="23">
        <v>3000</v>
      </c>
      <c r="C18641" s="23">
        <v>0.6</v>
      </c>
      <c r="D18641" s="23">
        <v>500</v>
      </c>
      <c r="E18641" s="23">
        <v>1</v>
      </c>
      <c r="F18641" s="23">
        <v>30</v>
      </c>
      <c r="G18641" s="23">
        <v>10</v>
      </c>
      <c r="H18641" s="25">
        <v>13.514667510000001</v>
      </c>
    </row>
    <row r="18642" spans="1:8">
      <c r="A18642" s="23">
        <v>18639</v>
      </c>
      <c r="B18642" s="23">
        <v>3000</v>
      </c>
      <c r="C18642" s="23">
        <v>0.6</v>
      </c>
      <c r="D18642" s="23">
        <v>500</v>
      </c>
      <c r="E18642" s="23">
        <v>1</v>
      </c>
      <c r="F18642" s="23">
        <v>30</v>
      </c>
      <c r="G18642" s="23">
        <v>40</v>
      </c>
      <c r="H18642" s="25">
        <v>12.54827118</v>
      </c>
    </row>
    <row r="18643" spans="1:8">
      <c r="A18643" s="23">
        <v>18640</v>
      </c>
      <c r="B18643" s="23">
        <v>3000</v>
      </c>
      <c r="C18643" s="23">
        <v>0.6</v>
      </c>
      <c r="D18643" s="23">
        <v>500</v>
      </c>
      <c r="E18643" s="23">
        <v>1</v>
      </c>
      <c r="F18643" s="23">
        <v>30</v>
      </c>
      <c r="G18643" s="23">
        <v>70</v>
      </c>
      <c r="H18643" s="25">
        <v>11.926002499999999</v>
      </c>
    </row>
    <row r="18644" spans="1:8">
      <c r="A18644" s="23">
        <v>18641</v>
      </c>
      <c r="B18644" s="23">
        <v>3000</v>
      </c>
      <c r="C18644" s="23">
        <v>0.6</v>
      </c>
      <c r="D18644" s="23">
        <v>500</v>
      </c>
      <c r="E18644" s="23">
        <v>1</v>
      </c>
      <c r="F18644" s="23">
        <v>30</v>
      </c>
      <c r="G18644" s="23">
        <v>100</v>
      </c>
      <c r="H18644" s="25">
        <v>11.40085316</v>
      </c>
    </row>
    <row r="18645" spans="1:8">
      <c r="A18645" s="23">
        <v>18642</v>
      </c>
      <c r="B18645" s="23">
        <v>3000</v>
      </c>
      <c r="C18645" s="23">
        <v>0.6</v>
      </c>
      <c r="D18645" s="23">
        <v>500</v>
      </c>
      <c r="E18645" s="23">
        <v>1</v>
      </c>
      <c r="F18645" s="23">
        <v>60</v>
      </c>
      <c r="G18645" s="23">
        <v>0</v>
      </c>
      <c r="H18645" s="25">
        <v>13.26026154</v>
      </c>
    </row>
    <row r="18646" spans="1:8">
      <c r="A18646" s="23">
        <v>18643</v>
      </c>
      <c r="B18646" s="23">
        <v>3000</v>
      </c>
      <c r="C18646" s="23">
        <v>0.6</v>
      </c>
      <c r="D18646" s="23">
        <v>500</v>
      </c>
      <c r="E18646" s="23">
        <v>1</v>
      </c>
      <c r="F18646" s="23">
        <v>60</v>
      </c>
      <c r="G18646" s="23">
        <v>5</v>
      </c>
      <c r="H18646" s="25">
        <v>11.70567608</v>
      </c>
    </row>
    <row r="18647" spans="1:8">
      <c r="A18647" s="23">
        <v>18644</v>
      </c>
      <c r="B18647" s="23">
        <v>3000</v>
      </c>
      <c r="C18647" s="23">
        <v>0.6</v>
      </c>
      <c r="D18647" s="23">
        <v>500</v>
      </c>
      <c r="E18647" s="23">
        <v>1</v>
      </c>
      <c r="F18647" s="23">
        <v>60</v>
      </c>
      <c r="G18647" s="23">
        <v>10</v>
      </c>
      <c r="H18647" s="25">
        <v>11.2015028</v>
      </c>
    </row>
    <row r="18648" spans="1:8">
      <c r="A18648" s="23">
        <v>18645</v>
      </c>
      <c r="B18648" s="23">
        <v>3000</v>
      </c>
      <c r="C18648" s="23">
        <v>0.6</v>
      </c>
      <c r="D18648" s="23">
        <v>500</v>
      </c>
      <c r="E18648" s="23">
        <v>1</v>
      </c>
      <c r="F18648" s="23">
        <v>60</v>
      </c>
      <c r="G18648" s="23">
        <v>40</v>
      </c>
      <c r="H18648" s="25">
        <v>10.28394795</v>
      </c>
    </row>
    <row r="18649" spans="1:8">
      <c r="A18649" s="23">
        <v>18646</v>
      </c>
      <c r="B18649" s="23">
        <v>3000</v>
      </c>
      <c r="C18649" s="23">
        <v>0.6</v>
      </c>
      <c r="D18649" s="23">
        <v>500</v>
      </c>
      <c r="E18649" s="23">
        <v>1</v>
      </c>
      <c r="F18649" s="23">
        <v>60</v>
      </c>
      <c r="G18649" s="23">
        <v>70</v>
      </c>
      <c r="H18649" s="25">
        <v>9.7148008350000001</v>
      </c>
    </row>
    <row r="18650" spans="1:8">
      <c r="A18650" s="23">
        <v>18647</v>
      </c>
      <c r="B18650" s="23">
        <v>3000</v>
      </c>
      <c r="C18650" s="23">
        <v>0.6</v>
      </c>
      <c r="D18650" s="23">
        <v>500</v>
      </c>
      <c r="E18650" s="23">
        <v>1</v>
      </c>
      <c r="F18650" s="23">
        <v>60</v>
      </c>
      <c r="G18650" s="23">
        <v>100</v>
      </c>
      <c r="H18650" s="25">
        <v>9.2545242309999995</v>
      </c>
    </row>
    <row r="18651" spans="1:8">
      <c r="A18651" s="23">
        <v>18648</v>
      </c>
      <c r="B18651" s="23">
        <v>3000</v>
      </c>
      <c r="C18651" s="23">
        <v>0.6</v>
      </c>
      <c r="D18651" s="23">
        <v>500</v>
      </c>
      <c r="E18651" s="23">
        <v>5</v>
      </c>
      <c r="F18651" s="23">
        <v>0</v>
      </c>
      <c r="G18651" s="23">
        <v>0</v>
      </c>
      <c r="H18651" s="25">
        <v>24.940521239999999</v>
      </c>
    </row>
    <row r="18652" spans="1:8">
      <c r="A18652" s="23">
        <v>18649</v>
      </c>
      <c r="B18652" s="23">
        <v>3000</v>
      </c>
      <c r="C18652" s="23">
        <v>0.6</v>
      </c>
      <c r="D18652" s="23">
        <v>500</v>
      </c>
      <c r="E18652" s="23">
        <v>5</v>
      </c>
      <c r="F18652" s="23">
        <v>0</v>
      </c>
      <c r="G18652" s="23">
        <v>5</v>
      </c>
      <c r="H18652" s="25">
        <v>22.623018269999999</v>
      </c>
    </row>
    <row r="18653" spans="1:8">
      <c r="A18653" s="23">
        <v>18650</v>
      </c>
      <c r="B18653" s="23">
        <v>3000</v>
      </c>
      <c r="C18653" s="23">
        <v>0.6</v>
      </c>
      <c r="D18653" s="23">
        <v>500</v>
      </c>
      <c r="E18653" s="23">
        <v>5</v>
      </c>
      <c r="F18653" s="23">
        <v>0</v>
      </c>
      <c r="G18653" s="23">
        <v>10</v>
      </c>
      <c r="H18653" s="25">
        <v>21.443819049999998</v>
      </c>
    </row>
    <row r="18654" spans="1:8">
      <c r="A18654" s="23">
        <v>18651</v>
      </c>
      <c r="B18654" s="23">
        <v>3000</v>
      </c>
      <c r="C18654" s="23">
        <v>0.6</v>
      </c>
      <c r="D18654" s="23">
        <v>500</v>
      </c>
      <c r="E18654" s="23">
        <v>5</v>
      </c>
      <c r="F18654" s="23">
        <v>0</v>
      </c>
      <c r="G18654" s="23">
        <v>40</v>
      </c>
      <c r="H18654" s="25">
        <v>18.969314579999999</v>
      </c>
    </row>
    <row r="18655" spans="1:8">
      <c r="A18655" s="23">
        <v>18652</v>
      </c>
      <c r="B18655" s="23">
        <v>3000</v>
      </c>
      <c r="C18655" s="23">
        <v>0.6</v>
      </c>
      <c r="D18655" s="23">
        <v>500</v>
      </c>
      <c r="E18655" s="23">
        <v>5</v>
      </c>
      <c r="F18655" s="23">
        <v>0</v>
      </c>
      <c r="G18655" s="23">
        <v>70</v>
      </c>
      <c r="H18655" s="25">
        <v>17.5481205</v>
      </c>
    </row>
    <row r="18656" spans="1:8">
      <c r="A18656" s="23">
        <v>18653</v>
      </c>
      <c r="B18656" s="23">
        <v>3000</v>
      </c>
      <c r="C18656" s="23">
        <v>0.6</v>
      </c>
      <c r="D18656" s="23">
        <v>500</v>
      </c>
      <c r="E18656" s="23">
        <v>5</v>
      </c>
      <c r="F18656" s="23">
        <v>0</v>
      </c>
      <c r="G18656" s="23">
        <v>100</v>
      </c>
      <c r="H18656" s="25">
        <v>16.296302799999999</v>
      </c>
    </row>
    <row r="18657" spans="1:8">
      <c r="A18657" s="23">
        <v>18654</v>
      </c>
      <c r="B18657" s="23">
        <v>3000</v>
      </c>
      <c r="C18657" s="23">
        <v>0.6</v>
      </c>
      <c r="D18657" s="23">
        <v>500</v>
      </c>
      <c r="E18657" s="23">
        <v>5</v>
      </c>
      <c r="F18657" s="23">
        <v>30</v>
      </c>
      <c r="G18657" s="23">
        <v>0</v>
      </c>
      <c r="H18657" s="25">
        <v>23.500778199999999</v>
      </c>
    </row>
    <row r="18658" spans="1:8">
      <c r="A18658" s="23">
        <v>18655</v>
      </c>
      <c r="B18658" s="23">
        <v>3000</v>
      </c>
      <c r="C18658" s="23">
        <v>0.6</v>
      </c>
      <c r="D18658" s="23">
        <v>500</v>
      </c>
      <c r="E18658" s="23">
        <v>5</v>
      </c>
      <c r="F18658" s="23">
        <v>30</v>
      </c>
      <c r="G18658" s="23">
        <v>5</v>
      </c>
      <c r="H18658" s="25">
        <v>21.154869080000001</v>
      </c>
    </row>
    <row r="18659" spans="1:8">
      <c r="A18659" s="23">
        <v>18656</v>
      </c>
      <c r="B18659" s="23">
        <v>3000</v>
      </c>
      <c r="C18659" s="23">
        <v>0.6</v>
      </c>
      <c r="D18659" s="23">
        <v>500</v>
      </c>
      <c r="E18659" s="23">
        <v>5</v>
      </c>
      <c r="F18659" s="23">
        <v>30</v>
      </c>
      <c r="G18659" s="23">
        <v>10</v>
      </c>
      <c r="H18659" s="25">
        <v>20.034702299999999</v>
      </c>
    </row>
    <row r="18660" spans="1:8">
      <c r="A18660" s="23">
        <v>18657</v>
      </c>
      <c r="B18660" s="23">
        <v>3000</v>
      </c>
      <c r="C18660" s="23">
        <v>0.6</v>
      </c>
      <c r="D18660" s="23">
        <v>500</v>
      </c>
      <c r="E18660" s="23">
        <v>5</v>
      </c>
      <c r="F18660" s="23">
        <v>30</v>
      </c>
      <c r="G18660" s="23">
        <v>40</v>
      </c>
      <c r="H18660" s="25">
        <v>17.7304821</v>
      </c>
    </row>
    <row r="18661" spans="1:8">
      <c r="A18661" s="23">
        <v>18658</v>
      </c>
      <c r="B18661" s="23">
        <v>3000</v>
      </c>
      <c r="C18661" s="23">
        <v>0.6</v>
      </c>
      <c r="D18661" s="23">
        <v>500</v>
      </c>
      <c r="E18661" s="23">
        <v>5</v>
      </c>
      <c r="F18661" s="23">
        <v>30</v>
      </c>
      <c r="G18661" s="23">
        <v>70</v>
      </c>
      <c r="H18661" s="25">
        <v>16.29599571</v>
      </c>
    </row>
    <row r="18662" spans="1:8">
      <c r="A18662" s="23">
        <v>18659</v>
      </c>
      <c r="B18662" s="23">
        <v>3000</v>
      </c>
      <c r="C18662" s="23">
        <v>0.6</v>
      </c>
      <c r="D18662" s="23">
        <v>500</v>
      </c>
      <c r="E18662" s="23">
        <v>5</v>
      </c>
      <c r="F18662" s="23">
        <v>30</v>
      </c>
      <c r="G18662" s="23">
        <v>100</v>
      </c>
      <c r="H18662" s="25">
        <v>15.145345689999999</v>
      </c>
    </row>
    <row r="18663" spans="1:8">
      <c r="A18663" s="23">
        <v>18660</v>
      </c>
      <c r="B18663" s="23">
        <v>3000</v>
      </c>
      <c r="C18663" s="23">
        <v>0.6</v>
      </c>
      <c r="D18663" s="23">
        <v>500</v>
      </c>
      <c r="E18663" s="23">
        <v>5</v>
      </c>
      <c r="F18663" s="23">
        <v>60</v>
      </c>
      <c r="G18663" s="23">
        <v>0</v>
      </c>
      <c r="H18663" s="25">
        <v>18.512128830000002</v>
      </c>
    </row>
    <row r="18664" spans="1:8">
      <c r="A18664" s="23">
        <v>18661</v>
      </c>
      <c r="B18664" s="23">
        <v>3000</v>
      </c>
      <c r="C18664" s="23">
        <v>0.6</v>
      </c>
      <c r="D18664" s="23">
        <v>500</v>
      </c>
      <c r="E18664" s="23">
        <v>5</v>
      </c>
      <c r="F18664" s="23">
        <v>60</v>
      </c>
      <c r="G18664" s="23">
        <v>5</v>
      </c>
      <c r="H18664" s="25">
        <v>15.95987701</v>
      </c>
    </row>
    <row r="18665" spans="1:8">
      <c r="A18665" s="23">
        <v>18662</v>
      </c>
      <c r="B18665" s="23">
        <v>3000</v>
      </c>
      <c r="C18665" s="23">
        <v>0.6</v>
      </c>
      <c r="D18665" s="23">
        <v>500</v>
      </c>
      <c r="E18665" s="23">
        <v>5</v>
      </c>
      <c r="F18665" s="23">
        <v>60</v>
      </c>
      <c r="G18665" s="23">
        <v>10</v>
      </c>
      <c r="H18665" s="25">
        <v>15.031971929999999</v>
      </c>
    </row>
    <row r="18666" spans="1:8">
      <c r="A18666" s="23">
        <v>18663</v>
      </c>
      <c r="B18666" s="23">
        <v>3000</v>
      </c>
      <c r="C18666" s="23">
        <v>0.6</v>
      </c>
      <c r="D18666" s="23">
        <v>500</v>
      </c>
      <c r="E18666" s="23">
        <v>5</v>
      </c>
      <c r="F18666" s="23">
        <v>60</v>
      </c>
      <c r="G18666" s="23">
        <v>40</v>
      </c>
      <c r="H18666" s="25">
        <v>13.261175160000001</v>
      </c>
    </row>
    <row r="18667" spans="1:8">
      <c r="A18667" s="23">
        <v>18664</v>
      </c>
      <c r="B18667" s="23">
        <v>3000</v>
      </c>
      <c r="C18667" s="23">
        <v>0.6</v>
      </c>
      <c r="D18667" s="23">
        <v>500</v>
      </c>
      <c r="E18667" s="23">
        <v>5</v>
      </c>
      <c r="F18667" s="23">
        <v>60</v>
      </c>
      <c r="G18667" s="23">
        <v>70</v>
      </c>
      <c r="H18667" s="25">
        <v>12.270470619999999</v>
      </c>
    </row>
    <row r="18668" spans="1:8">
      <c r="A18668" s="23">
        <v>18665</v>
      </c>
      <c r="B18668" s="23">
        <v>3000</v>
      </c>
      <c r="C18668" s="23">
        <v>0.6</v>
      </c>
      <c r="D18668" s="23">
        <v>500</v>
      </c>
      <c r="E18668" s="23">
        <v>5</v>
      </c>
      <c r="F18668" s="23">
        <v>60</v>
      </c>
      <c r="G18668" s="23">
        <v>100</v>
      </c>
      <c r="H18668" s="25">
        <v>11.4574213</v>
      </c>
    </row>
    <row r="18669" spans="1:8">
      <c r="A18669" s="23">
        <v>18666</v>
      </c>
      <c r="B18669" s="23">
        <v>3000</v>
      </c>
      <c r="C18669" s="23">
        <v>0.6</v>
      </c>
      <c r="D18669" s="23">
        <v>500</v>
      </c>
      <c r="E18669" s="23">
        <v>10</v>
      </c>
      <c r="F18669" s="23">
        <v>0</v>
      </c>
      <c r="G18669" s="23">
        <v>0</v>
      </c>
      <c r="H18669" s="25">
        <v>26.099725719999999</v>
      </c>
    </row>
    <row r="18670" spans="1:8">
      <c r="A18670" s="23">
        <v>18667</v>
      </c>
      <c r="B18670" s="23">
        <v>3000</v>
      </c>
      <c r="C18670" s="23">
        <v>0.6</v>
      </c>
      <c r="D18670" s="23">
        <v>500</v>
      </c>
      <c r="E18670" s="23">
        <v>10</v>
      </c>
      <c r="F18670" s="23">
        <v>0</v>
      </c>
      <c r="G18670" s="23">
        <v>5</v>
      </c>
      <c r="H18670" s="25">
        <v>23.625986099999999</v>
      </c>
    </row>
    <row r="18671" spans="1:8">
      <c r="A18671" s="23">
        <v>18668</v>
      </c>
      <c r="B18671" s="23">
        <v>3000</v>
      </c>
      <c r="C18671" s="23">
        <v>0.6</v>
      </c>
      <c r="D18671" s="23">
        <v>500</v>
      </c>
      <c r="E18671" s="23">
        <v>10</v>
      </c>
      <c r="F18671" s="23">
        <v>0</v>
      </c>
      <c r="G18671" s="23">
        <v>10</v>
      </c>
      <c r="H18671" s="25">
        <v>22.32694626</v>
      </c>
    </row>
    <row r="18672" spans="1:8">
      <c r="A18672" s="23">
        <v>18669</v>
      </c>
      <c r="B18672" s="23">
        <v>3000</v>
      </c>
      <c r="C18672" s="23">
        <v>0.6</v>
      </c>
      <c r="D18672" s="23">
        <v>500</v>
      </c>
      <c r="E18672" s="23">
        <v>10</v>
      </c>
      <c r="F18672" s="23">
        <v>0</v>
      </c>
      <c r="G18672" s="23">
        <v>40</v>
      </c>
      <c r="H18672" s="25">
        <v>19.59808731</v>
      </c>
    </row>
    <row r="18673" spans="1:8">
      <c r="A18673" s="23">
        <v>18670</v>
      </c>
      <c r="B18673" s="23">
        <v>3000</v>
      </c>
      <c r="C18673" s="23">
        <v>0.6</v>
      </c>
      <c r="D18673" s="23">
        <v>500</v>
      </c>
      <c r="E18673" s="23">
        <v>10</v>
      </c>
      <c r="F18673" s="23">
        <v>0</v>
      </c>
      <c r="G18673" s="23">
        <v>70</v>
      </c>
      <c r="H18673" s="25">
        <v>18.043609620000002</v>
      </c>
    </row>
    <row r="18674" spans="1:8">
      <c r="A18674" s="23">
        <v>18671</v>
      </c>
      <c r="B18674" s="23">
        <v>3000</v>
      </c>
      <c r="C18674" s="23">
        <v>0.6</v>
      </c>
      <c r="D18674" s="23">
        <v>500</v>
      </c>
      <c r="E18674" s="23">
        <v>10</v>
      </c>
      <c r="F18674" s="23">
        <v>0</v>
      </c>
      <c r="G18674" s="23">
        <v>100</v>
      </c>
      <c r="H18674" s="25">
        <v>16.805065160000002</v>
      </c>
    </row>
    <row r="18675" spans="1:8">
      <c r="A18675" s="23">
        <v>18672</v>
      </c>
      <c r="B18675" s="23">
        <v>3000</v>
      </c>
      <c r="C18675" s="23">
        <v>0.6</v>
      </c>
      <c r="D18675" s="23">
        <v>500</v>
      </c>
      <c r="E18675" s="23">
        <v>10</v>
      </c>
      <c r="F18675" s="23">
        <v>30</v>
      </c>
      <c r="G18675" s="23">
        <v>0</v>
      </c>
      <c r="H18675" s="25">
        <v>24.508506780000001</v>
      </c>
    </row>
    <row r="18676" spans="1:8">
      <c r="A18676" s="23">
        <v>18673</v>
      </c>
      <c r="B18676" s="23">
        <v>3000</v>
      </c>
      <c r="C18676" s="23">
        <v>0.6</v>
      </c>
      <c r="D18676" s="23">
        <v>500</v>
      </c>
      <c r="E18676" s="23">
        <v>10</v>
      </c>
      <c r="F18676" s="23">
        <v>30</v>
      </c>
      <c r="G18676" s="23">
        <v>5</v>
      </c>
      <c r="H18676" s="25">
        <v>21.992620469999999</v>
      </c>
    </row>
    <row r="18677" spans="1:8">
      <c r="A18677" s="23">
        <v>18674</v>
      </c>
      <c r="B18677" s="23">
        <v>3000</v>
      </c>
      <c r="C18677" s="23">
        <v>0.6</v>
      </c>
      <c r="D18677" s="23">
        <v>500</v>
      </c>
      <c r="E18677" s="23">
        <v>10</v>
      </c>
      <c r="F18677" s="23">
        <v>30</v>
      </c>
      <c r="G18677" s="23">
        <v>10</v>
      </c>
      <c r="H18677" s="25">
        <v>20.77074051</v>
      </c>
    </row>
    <row r="18678" spans="1:8">
      <c r="A18678" s="23">
        <v>18675</v>
      </c>
      <c r="B18678" s="23">
        <v>3000</v>
      </c>
      <c r="C18678" s="23">
        <v>0.6</v>
      </c>
      <c r="D18678" s="23">
        <v>500</v>
      </c>
      <c r="E18678" s="23">
        <v>10</v>
      </c>
      <c r="F18678" s="23">
        <v>30</v>
      </c>
      <c r="G18678" s="23">
        <v>40</v>
      </c>
      <c r="H18678" s="25">
        <v>18.24830055</v>
      </c>
    </row>
    <row r="18679" spans="1:8">
      <c r="A18679" s="23">
        <v>18676</v>
      </c>
      <c r="B18679" s="23">
        <v>3000</v>
      </c>
      <c r="C18679" s="23">
        <v>0.6</v>
      </c>
      <c r="D18679" s="23">
        <v>500</v>
      </c>
      <c r="E18679" s="23">
        <v>10</v>
      </c>
      <c r="F18679" s="23">
        <v>30</v>
      </c>
      <c r="G18679" s="23">
        <v>70</v>
      </c>
      <c r="H18679" s="25">
        <v>16.81276321</v>
      </c>
    </row>
    <row r="18680" spans="1:8">
      <c r="A18680" s="23">
        <v>18677</v>
      </c>
      <c r="B18680" s="23">
        <v>3000</v>
      </c>
      <c r="C18680" s="23">
        <v>0.6</v>
      </c>
      <c r="D18680" s="23">
        <v>500</v>
      </c>
      <c r="E18680" s="23">
        <v>10</v>
      </c>
      <c r="F18680" s="23">
        <v>30</v>
      </c>
      <c r="G18680" s="23">
        <v>100</v>
      </c>
      <c r="H18680" s="25">
        <v>15.62614059</v>
      </c>
    </row>
    <row r="18681" spans="1:8">
      <c r="A18681" s="23">
        <v>18678</v>
      </c>
      <c r="B18681" s="23">
        <v>3000</v>
      </c>
      <c r="C18681" s="23">
        <v>0.6</v>
      </c>
      <c r="D18681" s="23">
        <v>500</v>
      </c>
      <c r="E18681" s="23">
        <v>10</v>
      </c>
      <c r="F18681" s="23">
        <v>60</v>
      </c>
      <c r="G18681" s="23">
        <v>0</v>
      </c>
      <c r="H18681" s="25">
        <v>19.064956670000001</v>
      </c>
    </row>
    <row r="18682" spans="1:8">
      <c r="A18682" s="23">
        <v>18679</v>
      </c>
      <c r="B18682" s="23">
        <v>3000</v>
      </c>
      <c r="C18682" s="23">
        <v>0.6</v>
      </c>
      <c r="D18682" s="23">
        <v>500</v>
      </c>
      <c r="E18682" s="23">
        <v>10</v>
      </c>
      <c r="F18682" s="23">
        <v>60</v>
      </c>
      <c r="G18682" s="23">
        <v>5</v>
      </c>
      <c r="H18682" s="25">
        <v>16.494689940000001</v>
      </c>
    </row>
    <row r="18683" spans="1:8">
      <c r="A18683" s="23">
        <v>18680</v>
      </c>
      <c r="B18683" s="23">
        <v>3000</v>
      </c>
      <c r="C18683" s="23">
        <v>0.6</v>
      </c>
      <c r="D18683" s="23">
        <v>500</v>
      </c>
      <c r="E18683" s="23">
        <v>10</v>
      </c>
      <c r="F18683" s="23">
        <v>60</v>
      </c>
      <c r="G18683" s="23">
        <v>10</v>
      </c>
      <c r="H18683" s="25">
        <v>15.51962662</v>
      </c>
    </row>
    <row r="18684" spans="1:8">
      <c r="A18684" s="23">
        <v>18681</v>
      </c>
      <c r="B18684" s="23">
        <v>3000</v>
      </c>
      <c r="C18684" s="23">
        <v>0.6</v>
      </c>
      <c r="D18684" s="23">
        <v>500</v>
      </c>
      <c r="E18684" s="23">
        <v>10</v>
      </c>
      <c r="F18684" s="23">
        <v>60</v>
      </c>
      <c r="G18684" s="23">
        <v>40</v>
      </c>
      <c r="H18684" s="25">
        <v>13.469813350000001</v>
      </c>
    </row>
    <row r="18685" spans="1:8">
      <c r="A18685" s="23">
        <v>18682</v>
      </c>
      <c r="B18685" s="23">
        <v>3000</v>
      </c>
      <c r="C18685" s="23">
        <v>0.6</v>
      </c>
      <c r="D18685" s="23">
        <v>500</v>
      </c>
      <c r="E18685" s="23">
        <v>10</v>
      </c>
      <c r="F18685" s="23">
        <v>60</v>
      </c>
      <c r="G18685" s="23">
        <v>70</v>
      </c>
      <c r="H18685" s="25">
        <v>12.348999020000001</v>
      </c>
    </row>
    <row r="18686" spans="1:8">
      <c r="A18686" s="23">
        <v>18683</v>
      </c>
      <c r="B18686" s="23">
        <v>3000</v>
      </c>
      <c r="C18686" s="23">
        <v>0.6</v>
      </c>
      <c r="D18686" s="23">
        <v>500</v>
      </c>
      <c r="E18686" s="23">
        <v>10</v>
      </c>
      <c r="F18686" s="23">
        <v>60</v>
      </c>
      <c r="G18686" s="23">
        <v>100</v>
      </c>
      <c r="H18686" s="25">
        <v>11.48277092</v>
      </c>
    </row>
    <row r="18687" spans="1:8">
      <c r="A18687" s="23">
        <v>18684</v>
      </c>
      <c r="B18687" s="23">
        <v>3000</v>
      </c>
      <c r="C18687" s="23">
        <v>0.6</v>
      </c>
      <c r="D18687" s="23">
        <v>500</v>
      </c>
      <c r="E18687" s="23">
        <v>20</v>
      </c>
      <c r="F18687" s="23">
        <v>0</v>
      </c>
      <c r="G18687" s="23">
        <v>0</v>
      </c>
      <c r="H18687" s="25">
        <v>26.632669450000002</v>
      </c>
    </row>
    <row r="18688" spans="1:8">
      <c r="A18688" s="23">
        <v>18685</v>
      </c>
      <c r="B18688" s="23">
        <v>3000</v>
      </c>
      <c r="C18688" s="23">
        <v>0.6</v>
      </c>
      <c r="D18688" s="23">
        <v>500</v>
      </c>
      <c r="E18688" s="23">
        <v>20</v>
      </c>
      <c r="F18688" s="23">
        <v>0</v>
      </c>
      <c r="G18688" s="23">
        <v>5</v>
      </c>
      <c r="H18688" s="25">
        <v>24.081237789999999</v>
      </c>
    </row>
    <row r="18689" spans="1:8">
      <c r="A18689" s="23">
        <v>18686</v>
      </c>
      <c r="B18689" s="23">
        <v>3000</v>
      </c>
      <c r="C18689" s="23">
        <v>0.6</v>
      </c>
      <c r="D18689" s="23">
        <v>500</v>
      </c>
      <c r="E18689" s="23">
        <v>20</v>
      </c>
      <c r="F18689" s="23">
        <v>0</v>
      </c>
      <c r="G18689" s="23">
        <v>10</v>
      </c>
      <c r="H18689" s="25">
        <v>22.753946299999999</v>
      </c>
    </row>
    <row r="18690" spans="1:8">
      <c r="A18690" s="23">
        <v>18687</v>
      </c>
      <c r="B18690" s="23">
        <v>3000</v>
      </c>
      <c r="C18690" s="23">
        <v>0.6</v>
      </c>
      <c r="D18690" s="23">
        <v>500</v>
      </c>
      <c r="E18690" s="23">
        <v>20</v>
      </c>
      <c r="F18690" s="23">
        <v>0</v>
      </c>
      <c r="G18690" s="23">
        <v>40</v>
      </c>
      <c r="H18690" s="25">
        <v>19.916046139999999</v>
      </c>
    </row>
    <row r="18691" spans="1:8">
      <c r="A18691" s="23">
        <v>18688</v>
      </c>
      <c r="B18691" s="23">
        <v>3000</v>
      </c>
      <c r="C18691" s="23">
        <v>0.6</v>
      </c>
      <c r="D18691" s="23">
        <v>500</v>
      </c>
      <c r="E18691" s="23">
        <v>20</v>
      </c>
      <c r="F18691" s="23">
        <v>0</v>
      </c>
      <c r="G18691" s="23">
        <v>70</v>
      </c>
      <c r="H18691" s="25">
        <v>18.305393219999999</v>
      </c>
    </row>
    <row r="18692" spans="1:8">
      <c r="A18692" s="23">
        <v>18689</v>
      </c>
      <c r="B18692" s="23">
        <v>3000</v>
      </c>
      <c r="C18692" s="23">
        <v>0.6</v>
      </c>
      <c r="D18692" s="23">
        <v>500</v>
      </c>
      <c r="E18692" s="23">
        <v>20</v>
      </c>
      <c r="F18692" s="23">
        <v>0</v>
      </c>
      <c r="G18692" s="23">
        <v>100</v>
      </c>
      <c r="H18692" s="25">
        <v>17.02490997</v>
      </c>
    </row>
    <row r="18693" spans="1:8">
      <c r="A18693" s="23">
        <v>18690</v>
      </c>
      <c r="B18693" s="23">
        <v>3000</v>
      </c>
      <c r="C18693" s="23">
        <v>0.6</v>
      </c>
      <c r="D18693" s="23">
        <v>500</v>
      </c>
      <c r="E18693" s="23">
        <v>20</v>
      </c>
      <c r="F18693" s="23">
        <v>30</v>
      </c>
      <c r="G18693" s="23">
        <v>0</v>
      </c>
      <c r="H18693" s="25">
        <v>24.967212679999999</v>
      </c>
    </row>
    <row r="18694" spans="1:8">
      <c r="A18694" s="23">
        <v>18691</v>
      </c>
      <c r="B18694" s="23">
        <v>3000</v>
      </c>
      <c r="C18694" s="23">
        <v>0.6</v>
      </c>
      <c r="D18694" s="23">
        <v>500</v>
      </c>
      <c r="E18694" s="23">
        <v>20</v>
      </c>
      <c r="F18694" s="23">
        <v>30</v>
      </c>
      <c r="G18694" s="23">
        <v>5</v>
      </c>
      <c r="H18694" s="25">
        <v>22.40087509</v>
      </c>
    </row>
    <row r="18695" spans="1:8">
      <c r="A18695" s="23">
        <v>18692</v>
      </c>
      <c r="B18695" s="23">
        <v>3000</v>
      </c>
      <c r="C18695" s="23">
        <v>0.6</v>
      </c>
      <c r="D18695" s="23">
        <v>500</v>
      </c>
      <c r="E18695" s="23">
        <v>20</v>
      </c>
      <c r="F18695" s="23">
        <v>30</v>
      </c>
      <c r="G18695" s="23">
        <v>10</v>
      </c>
      <c r="H18695" s="25">
        <v>21.135997769999999</v>
      </c>
    </row>
    <row r="18696" spans="1:8">
      <c r="A18696" s="23">
        <v>18693</v>
      </c>
      <c r="B18696" s="23">
        <v>3000</v>
      </c>
      <c r="C18696" s="23">
        <v>0.6</v>
      </c>
      <c r="D18696" s="23">
        <v>500</v>
      </c>
      <c r="E18696" s="23">
        <v>20</v>
      </c>
      <c r="F18696" s="23">
        <v>30</v>
      </c>
      <c r="G18696" s="23">
        <v>40</v>
      </c>
      <c r="H18696" s="25">
        <v>18.51997948</v>
      </c>
    </row>
    <row r="18697" spans="1:8">
      <c r="A18697" s="23">
        <v>18694</v>
      </c>
      <c r="B18697" s="23">
        <v>3000</v>
      </c>
      <c r="C18697" s="23">
        <v>0.6</v>
      </c>
      <c r="D18697" s="23">
        <v>500</v>
      </c>
      <c r="E18697" s="23">
        <v>20</v>
      </c>
      <c r="F18697" s="23">
        <v>30</v>
      </c>
      <c r="G18697" s="23">
        <v>70</v>
      </c>
      <c r="H18697" s="25">
        <v>17.03603554</v>
      </c>
    </row>
    <row r="18698" spans="1:8">
      <c r="A18698" s="23">
        <v>18695</v>
      </c>
      <c r="B18698" s="23">
        <v>3000</v>
      </c>
      <c r="C18698" s="23">
        <v>0.6</v>
      </c>
      <c r="D18698" s="23">
        <v>500</v>
      </c>
      <c r="E18698" s="23">
        <v>20</v>
      </c>
      <c r="F18698" s="23">
        <v>30</v>
      </c>
      <c r="G18698" s="23">
        <v>100</v>
      </c>
      <c r="H18698" s="25">
        <v>15.85418415</v>
      </c>
    </row>
    <row r="18699" spans="1:8">
      <c r="A18699" s="23">
        <v>18696</v>
      </c>
      <c r="B18699" s="23">
        <v>3000</v>
      </c>
      <c r="C18699" s="23">
        <v>0.6</v>
      </c>
      <c r="D18699" s="23">
        <v>500</v>
      </c>
      <c r="E18699" s="23">
        <v>20</v>
      </c>
      <c r="F18699" s="23">
        <v>60</v>
      </c>
      <c r="G18699" s="23">
        <v>0</v>
      </c>
      <c r="H18699" s="25">
        <v>19.34002495</v>
      </c>
    </row>
    <row r="18700" spans="1:8">
      <c r="A18700" s="23">
        <v>18697</v>
      </c>
      <c r="B18700" s="23">
        <v>3000</v>
      </c>
      <c r="C18700" s="23">
        <v>0.6</v>
      </c>
      <c r="D18700" s="23">
        <v>500</v>
      </c>
      <c r="E18700" s="23">
        <v>20</v>
      </c>
      <c r="F18700" s="23">
        <v>60</v>
      </c>
      <c r="G18700" s="23">
        <v>5</v>
      </c>
      <c r="H18700" s="25">
        <v>16.71254158</v>
      </c>
    </row>
    <row r="18701" spans="1:8">
      <c r="A18701" s="23">
        <v>18698</v>
      </c>
      <c r="B18701" s="23">
        <v>3000</v>
      </c>
      <c r="C18701" s="23">
        <v>0.6</v>
      </c>
      <c r="D18701" s="23">
        <v>500</v>
      </c>
      <c r="E18701" s="23">
        <v>20</v>
      </c>
      <c r="F18701" s="23">
        <v>60</v>
      </c>
      <c r="G18701" s="23">
        <v>10</v>
      </c>
      <c r="H18701" s="25">
        <v>15.7538147</v>
      </c>
    </row>
    <row r="18702" spans="1:8">
      <c r="A18702" s="23">
        <v>18699</v>
      </c>
      <c r="B18702" s="23">
        <v>3000</v>
      </c>
      <c r="C18702" s="23">
        <v>0.6</v>
      </c>
      <c r="D18702" s="23">
        <v>500</v>
      </c>
      <c r="E18702" s="23">
        <v>20</v>
      </c>
      <c r="F18702" s="23">
        <v>60</v>
      </c>
      <c r="G18702" s="23">
        <v>40</v>
      </c>
      <c r="H18702" s="25">
        <v>13.63844776</v>
      </c>
    </row>
    <row r="18703" spans="1:8">
      <c r="A18703" s="23">
        <v>18700</v>
      </c>
      <c r="B18703" s="23">
        <v>3000</v>
      </c>
      <c r="C18703" s="23">
        <v>0.6</v>
      </c>
      <c r="D18703" s="23">
        <v>500</v>
      </c>
      <c r="E18703" s="23">
        <v>20</v>
      </c>
      <c r="F18703" s="23">
        <v>60</v>
      </c>
      <c r="G18703" s="23">
        <v>70</v>
      </c>
      <c r="H18703" s="25">
        <v>12.486396790000001</v>
      </c>
    </row>
    <row r="18704" spans="1:8">
      <c r="A18704" s="23">
        <v>18701</v>
      </c>
      <c r="B18704" s="23">
        <v>3000</v>
      </c>
      <c r="C18704" s="23">
        <v>0.6</v>
      </c>
      <c r="D18704" s="23">
        <v>500</v>
      </c>
      <c r="E18704" s="23">
        <v>20</v>
      </c>
      <c r="F18704" s="23">
        <v>60</v>
      </c>
      <c r="G18704" s="23">
        <v>100</v>
      </c>
      <c r="H18704" s="25">
        <v>11.597826</v>
      </c>
    </row>
    <row r="18705" spans="1:8">
      <c r="A18705" s="23">
        <v>18702</v>
      </c>
      <c r="B18705" s="23">
        <v>3000</v>
      </c>
      <c r="C18705" s="23">
        <v>0.6</v>
      </c>
      <c r="D18705" s="23">
        <v>500</v>
      </c>
      <c r="E18705" s="23">
        <v>50</v>
      </c>
      <c r="F18705" s="23">
        <v>0</v>
      </c>
      <c r="G18705" s="23">
        <v>0</v>
      </c>
      <c r="H18705" s="25">
        <v>26.932680130000001</v>
      </c>
    </row>
    <row r="18706" spans="1:8">
      <c r="A18706" s="23">
        <v>18703</v>
      </c>
      <c r="B18706" s="23">
        <v>3000</v>
      </c>
      <c r="C18706" s="23">
        <v>0.6</v>
      </c>
      <c r="D18706" s="23">
        <v>500</v>
      </c>
      <c r="E18706" s="23">
        <v>50</v>
      </c>
      <c r="F18706" s="23">
        <v>0</v>
      </c>
      <c r="G18706" s="23">
        <v>5</v>
      </c>
      <c r="H18706" s="25">
        <v>24.33281517</v>
      </c>
    </row>
    <row r="18707" spans="1:8">
      <c r="A18707" s="23">
        <v>18704</v>
      </c>
      <c r="B18707" s="23">
        <v>3000</v>
      </c>
      <c r="C18707" s="23">
        <v>0.6</v>
      </c>
      <c r="D18707" s="23">
        <v>500</v>
      </c>
      <c r="E18707" s="23">
        <v>50</v>
      </c>
      <c r="F18707" s="23">
        <v>0</v>
      </c>
      <c r="G18707" s="23">
        <v>10</v>
      </c>
      <c r="H18707" s="25">
        <v>22.996786119999999</v>
      </c>
    </row>
    <row r="18708" spans="1:8">
      <c r="A18708" s="23">
        <v>18705</v>
      </c>
      <c r="B18708" s="23">
        <v>3000</v>
      </c>
      <c r="C18708" s="23">
        <v>0.6</v>
      </c>
      <c r="D18708" s="23">
        <v>500</v>
      </c>
      <c r="E18708" s="23">
        <v>50</v>
      </c>
      <c r="F18708" s="23">
        <v>0</v>
      </c>
      <c r="G18708" s="23">
        <v>40</v>
      </c>
      <c r="H18708" s="25">
        <v>20.097553250000001</v>
      </c>
    </row>
    <row r="18709" spans="1:8">
      <c r="A18709" s="23">
        <v>18706</v>
      </c>
      <c r="B18709" s="23">
        <v>3000</v>
      </c>
      <c r="C18709" s="23">
        <v>0.6</v>
      </c>
      <c r="D18709" s="23">
        <v>500</v>
      </c>
      <c r="E18709" s="23">
        <v>50</v>
      </c>
      <c r="F18709" s="23">
        <v>0</v>
      </c>
      <c r="G18709" s="23">
        <v>70</v>
      </c>
      <c r="H18709" s="25">
        <v>18.45531845</v>
      </c>
    </row>
    <row r="18710" spans="1:8">
      <c r="A18710" s="23">
        <v>18707</v>
      </c>
      <c r="B18710" s="23">
        <v>3000</v>
      </c>
      <c r="C18710" s="23">
        <v>0.6</v>
      </c>
      <c r="D18710" s="23">
        <v>500</v>
      </c>
      <c r="E18710" s="23">
        <v>50</v>
      </c>
      <c r="F18710" s="23">
        <v>0</v>
      </c>
      <c r="G18710" s="23">
        <v>100</v>
      </c>
      <c r="H18710" s="25">
        <v>17.151239400000001</v>
      </c>
    </row>
    <row r="18711" spans="1:8">
      <c r="A18711" s="23">
        <v>18708</v>
      </c>
      <c r="B18711" s="23">
        <v>3000</v>
      </c>
      <c r="C18711" s="23">
        <v>0.6</v>
      </c>
      <c r="D18711" s="23">
        <v>500</v>
      </c>
      <c r="E18711" s="23">
        <v>50</v>
      </c>
      <c r="F18711" s="23">
        <v>30</v>
      </c>
      <c r="G18711" s="23">
        <v>0</v>
      </c>
      <c r="H18711" s="25">
        <v>25.226455690000002</v>
      </c>
    </row>
    <row r="18712" spans="1:8">
      <c r="A18712" s="23">
        <v>18709</v>
      </c>
      <c r="B18712" s="23">
        <v>3000</v>
      </c>
      <c r="C18712" s="23">
        <v>0.6</v>
      </c>
      <c r="D18712" s="23">
        <v>500</v>
      </c>
      <c r="E18712" s="23">
        <v>50</v>
      </c>
      <c r="F18712" s="23">
        <v>30</v>
      </c>
      <c r="G18712" s="23">
        <v>5</v>
      </c>
      <c r="H18712" s="25">
        <v>22.633058550000001</v>
      </c>
    </row>
    <row r="18713" spans="1:8">
      <c r="A18713" s="23">
        <v>18710</v>
      </c>
      <c r="B18713" s="23">
        <v>3000</v>
      </c>
      <c r="C18713" s="23">
        <v>0.6</v>
      </c>
      <c r="D18713" s="23">
        <v>500</v>
      </c>
      <c r="E18713" s="23">
        <v>50</v>
      </c>
      <c r="F18713" s="23">
        <v>30</v>
      </c>
      <c r="G18713" s="23">
        <v>10</v>
      </c>
      <c r="H18713" s="25">
        <v>21.344146729999999</v>
      </c>
    </row>
    <row r="18714" spans="1:8">
      <c r="A18714" s="23">
        <v>18711</v>
      </c>
      <c r="B18714" s="23">
        <v>3000</v>
      </c>
      <c r="C18714" s="23">
        <v>0.6</v>
      </c>
      <c r="D18714" s="23">
        <v>500</v>
      </c>
      <c r="E18714" s="23">
        <v>50</v>
      </c>
      <c r="F18714" s="23">
        <v>30</v>
      </c>
      <c r="G18714" s="23">
        <v>40</v>
      </c>
      <c r="H18714" s="25">
        <v>18.675533300000001</v>
      </c>
    </row>
    <row r="18715" spans="1:8">
      <c r="A18715" s="23">
        <v>18712</v>
      </c>
      <c r="B18715" s="23">
        <v>3000</v>
      </c>
      <c r="C18715" s="23">
        <v>0.6</v>
      </c>
      <c r="D18715" s="23">
        <v>500</v>
      </c>
      <c r="E18715" s="23">
        <v>50</v>
      </c>
      <c r="F18715" s="23">
        <v>30</v>
      </c>
      <c r="G18715" s="23">
        <v>70</v>
      </c>
      <c r="H18715" s="25">
        <v>17.164371490000001</v>
      </c>
    </row>
    <row r="18716" spans="1:8">
      <c r="A18716" s="23">
        <v>18713</v>
      </c>
      <c r="B18716" s="23">
        <v>3000</v>
      </c>
      <c r="C18716" s="23">
        <v>0.6</v>
      </c>
      <c r="D18716" s="23">
        <v>500</v>
      </c>
      <c r="E18716" s="23">
        <v>50</v>
      </c>
      <c r="F18716" s="23">
        <v>30</v>
      </c>
      <c r="G18716" s="23">
        <v>100</v>
      </c>
      <c r="H18716" s="25">
        <v>15.972530369999999</v>
      </c>
    </row>
    <row r="18717" spans="1:8">
      <c r="A18717" s="23">
        <v>18714</v>
      </c>
      <c r="B18717" s="23">
        <v>3000</v>
      </c>
      <c r="C18717" s="23">
        <v>0.6</v>
      </c>
      <c r="D18717" s="23">
        <v>500</v>
      </c>
      <c r="E18717" s="23">
        <v>50</v>
      </c>
      <c r="F18717" s="23">
        <v>60</v>
      </c>
      <c r="G18717" s="23">
        <v>0</v>
      </c>
      <c r="H18717" s="25">
        <v>19.49689102</v>
      </c>
    </row>
    <row r="18718" spans="1:8">
      <c r="A18718" s="23">
        <v>18715</v>
      </c>
      <c r="B18718" s="23">
        <v>3000</v>
      </c>
      <c r="C18718" s="23">
        <v>0.6</v>
      </c>
      <c r="D18718" s="23">
        <v>500</v>
      </c>
      <c r="E18718" s="23">
        <v>50</v>
      </c>
      <c r="F18718" s="23">
        <v>60</v>
      </c>
      <c r="G18718" s="23">
        <v>5</v>
      </c>
      <c r="H18718" s="25">
        <v>16.837951660000002</v>
      </c>
    </row>
    <row r="18719" spans="1:8">
      <c r="A18719" s="23">
        <v>18716</v>
      </c>
      <c r="B18719" s="23">
        <v>3000</v>
      </c>
      <c r="C18719" s="23">
        <v>0.6</v>
      </c>
      <c r="D18719" s="23">
        <v>500</v>
      </c>
      <c r="E18719" s="23">
        <v>50</v>
      </c>
      <c r="F18719" s="23">
        <v>60</v>
      </c>
      <c r="G18719" s="23">
        <v>10</v>
      </c>
      <c r="H18719" s="25">
        <v>15.88941097</v>
      </c>
    </row>
    <row r="18720" spans="1:8">
      <c r="A18720" s="23">
        <v>18717</v>
      </c>
      <c r="B18720" s="23">
        <v>3000</v>
      </c>
      <c r="C18720" s="23">
        <v>0.6</v>
      </c>
      <c r="D18720" s="23">
        <v>500</v>
      </c>
      <c r="E18720" s="23">
        <v>50</v>
      </c>
      <c r="F18720" s="23">
        <v>60</v>
      </c>
      <c r="G18720" s="23">
        <v>40</v>
      </c>
      <c r="H18720" s="25">
        <v>13.736133580000001</v>
      </c>
    </row>
    <row r="18721" spans="1:8">
      <c r="A18721" s="23">
        <v>18718</v>
      </c>
      <c r="B18721" s="23">
        <v>3000</v>
      </c>
      <c r="C18721" s="23">
        <v>0.6</v>
      </c>
      <c r="D18721" s="23">
        <v>500</v>
      </c>
      <c r="E18721" s="23">
        <v>50</v>
      </c>
      <c r="F18721" s="23">
        <v>60</v>
      </c>
      <c r="G18721" s="23">
        <v>70</v>
      </c>
      <c r="H18721" s="25">
        <v>12.566061019999999</v>
      </c>
    </row>
    <row r="18722" spans="1:8">
      <c r="A18722" s="23">
        <v>18719</v>
      </c>
      <c r="B18722" s="23">
        <v>3000</v>
      </c>
      <c r="C18722" s="23">
        <v>0.6</v>
      </c>
      <c r="D18722" s="23">
        <v>500</v>
      </c>
      <c r="E18722" s="23">
        <v>50</v>
      </c>
      <c r="F18722" s="23">
        <v>60</v>
      </c>
      <c r="G18722" s="23">
        <v>100</v>
      </c>
      <c r="H18722" s="25">
        <v>11.664609909999999</v>
      </c>
    </row>
    <row r="18723" spans="1:8">
      <c r="A18723" s="23">
        <v>18720</v>
      </c>
      <c r="B18723" s="23">
        <v>3000</v>
      </c>
      <c r="C18723" s="23">
        <v>0.6</v>
      </c>
      <c r="D18723" s="23">
        <v>1000</v>
      </c>
      <c r="E18723" s="23">
        <v>1</v>
      </c>
      <c r="F18723" s="23">
        <v>0</v>
      </c>
      <c r="G18723" s="23">
        <v>0</v>
      </c>
      <c r="H18723" s="25">
        <v>20.01817703</v>
      </c>
    </row>
    <row r="18724" spans="1:8">
      <c r="A18724" s="23">
        <v>18721</v>
      </c>
      <c r="B18724" s="23">
        <v>3000</v>
      </c>
      <c r="C18724" s="23">
        <v>0.6</v>
      </c>
      <c r="D18724" s="23">
        <v>1000</v>
      </c>
      <c r="E18724" s="23">
        <v>1</v>
      </c>
      <c r="F18724" s="23">
        <v>0</v>
      </c>
      <c r="G18724" s="23">
        <v>5</v>
      </c>
      <c r="H18724" s="25">
        <v>18.48788643</v>
      </c>
    </row>
    <row r="18725" spans="1:8">
      <c r="A18725" s="23">
        <v>18722</v>
      </c>
      <c r="B18725" s="23">
        <v>3000</v>
      </c>
      <c r="C18725" s="23">
        <v>0.6</v>
      </c>
      <c r="D18725" s="23">
        <v>1000</v>
      </c>
      <c r="E18725" s="23">
        <v>1</v>
      </c>
      <c r="F18725" s="23">
        <v>0</v>
      </c>
      <c r="G18725" s="23">
        <v>10</v>
      </c>
      <c r="H18725" s="25">
        <v>17.738237380000001</v>
      </c>
    </row>
    <row r="18726" spans="1:8">
      <c r="A18726" s="23">
        <v>18723</v>
      </c>
      <c r="B18726" s="23">
        <v>3000</v>
      </c>
      <c r="C18726" s="23">
        <v>0.6</v>
      </c>
      <c r="D18726" s="23">
        <v>1000</v>
      </c>
      <c r="E18726" s="23">
        <v>1</v>
      </c>
      <c r="F18726" s="23">
        <v>0</v>
      </c>
      <c r="G18726" s="23">
        <v>40</v>
      </c>
      <c r="H18726" s="25">
        <v>16.136295319999999</v>
      </c>
    </row>
    <row r="18727" spans="1:8">
      <c r="A18727" s="23">
        <v>18724</v>
      </c>
      <c r="B18727" s="23">
        <v>3000</v>
      </c>
      <c r="C18727" s="23">
        <v>0.6</v>
      </c>
      <c r="D18727" s="23">
        <v>1000</v>
      </c>
      <c r="E18727" s="23">
        <v>1</v>
      </c>
      <c r="F18727" s="23">
        <v>0</v>
      </c>
      <c r="G18727" s="23">
        <v>70</v>
      </c>
      <c r="H18727" s="25">
        <v>15.154388429999999</v>
      </c>
    </row>
    <row r="18728" spans="1:8">
      <c r="A18728" s="23">
        <v>18725</v>
      </c>
      <c r="B18728" s="23">
        <v>3000</v>
      </c>
      <c r="C18728" s="23">
        <v>0.6</v>
      </c>
      <c r="D18728" s="23">
        <v>1000</v>
      </c>
      <c r="E18728" s="23">
        <v>1</v>
      </c>
      <c r="F18728" s="23">
        <v>0</v>
      </c>
      <c r="G18728" s="23">
        <v>100</v>
      </c>
      <c r="H18728" s="25">
        <v>14.304513930000001</v>
      </c>
    </row>
    <row r="18729" spans="1:8">
      <c r="A18729" s="23">
        <v>18726</v>
      </c>
      <c r="B18729" s="23">
        <v>3000</v>
      </c>
      <c r="C18729" s="23">
        <v>0.6</v>
      </c>
      <c r="D18729" s="23">
        <v>1000</v>
      </c>
      <c r="E18729" s="23">
        <v>1</v>
      </c>
      <c r="F18729" s="23">
        <v>30</v>
      </c>
      <c r="G18729" s="23">
        <v>0</v>
      </c>
      <c r="H18729" s="25">
        <v>19.188713069999999</v>
      </c>
    </row>
    <row r="18730" spans="1:8">
      <c r="A18730" s="23">
        <v>18727</v>
      </c>
      <c r="B18730" s="23">
        <v>3000</v>
      </c>
      <c r="C18730" s="23">
        <v>0.6</v>
      </c>
      <c r="D18730" s="23">
        <v>1000</v>
      </c>
      <c r="E18730" s="23">
        <v>1</v>
      </c>
      <c r="F18730" s="23">
        <v>30</v>
      </c>
      <c r="G18730" s="23">
        <v>5</v>
      </c>
      <c r="H18730" s="25">
        <v>17.59369659</v>
      </c>
    </row>
    <row r="18731" spans="1:8">
      <c r="A18731" s="23">
        <v>18728</v>
      </c>
      <c r="B18731" s="23">
        <v>3000</v>
      </c>
      <c r="C18731" s="23">
        <v>0.6</v>
      </c>
      <c r="D18731" s="23">
        <v>1000</v>
      </c>
      <c r="E18731" s="23">
        <v>1</v>
      </c>
      <c r="F18731" s="23">
        <v>30</v>
      </c>
      <c r="G18731" s="23">
        <v>10</v>
      </c>
      <c r="H18731" s="25">
        <v>16.83712006</v>
      </c>
    </row>
    <row r="18732" spans="1:8">
      <c r="A18732" s="23">
        <v>18729</v>
      </c>
      <c r="B18732" s="23">
        <v>3000</v>
      </c>
      <c r="C18732" s="23">
        <v>0.6</v>
      </c>
      <c r="D18732" s="23">
        <v>1000</v>
      </c>
      <c r="E18732" s="23">
        <v>1</v>
      </c>
      <c r="F18732" s="23">
        <v>30</v>
      </c>
      <c r="G18732" s="23">
        <v>40</v>
      </c>
      <c r="H18732" s="25">
        <v>15.265066149999999</v>
      </c>
    </row>
    <row r="18733" spans="1:8">
      <c r="A18733" s="23">
        <v>18730</v>
      </c>
      <c r="B18733" s="23">
        <v>3000</v>
      </c>
      <c r="C18733" s="23">
        <v>0.6</v>
      </c>
      <c r="D18733" s="23">
        <v>1000</v>
      </c>
      <c r="E18733" s="23">
        <v>1</v>
      </c>
      <c r="F18733" s="23">
        <v>30</v>
      </c>
      <c r="G18733" s="23">
        <v>70</v>
      </c>
      <c r="H18733" s="25">
        <v>14.27842903</v>
      </c>
    </row>
    <row r="18734" spans="1:8">
      <c r="A18734" s="23">
        <v>18731</v>
      </c>
      <c r="B18734" s="23">
        <v>3000</v>
      </c>
      <c r="C18734" s="23">
        <v>0.6</v>
      </c>
      <c r="D18734" s="23">
        <v>1000</v>
      </c>
      <c r="E18734" s="23">
        <v>1</v>
      </c>
      <c r="F18734" s="23">
        <v>30</v>
      </c>
      <c r="G18734" s="23">
        <v>100</v>
      </c>
      <c r="H18734" s="25">
        <v>13.47859573</v>
      </c>
    </row>
    <row r="18735" spans="1:8">
      <c r="A18735" s="23">
        <v>18732</v>
      </c>
      <c r="B18735" s="23">
        <v>3000</v>
      </c>
      <c r="C18735" s="23">
        <v>0.6</v>
      </c>
      <c r="D18735" s="23">
        <v>1000</v>
      </c>
      <c r="E18735" s="23">
        <v>1</v>
      </c>
      <c r="F18735" s="23">
        <v>60</v>
      </c>
      <c r="G18735" s="23">
        <v>0</v>
      </c>
      <c r="H18735" s="25">
        <v>16.00449944</v>
      </c>
    </row>
    <row r="18736" spans="1:8">
      <c r="A18736" s="23">
        <v>18733</v>
      </c>
      <c r="B18736" s="23">
        <v>3000</v>
      </c>
      <c r="C18736" s="23">
        <v>0.6</v>
      </c>
      <c r="D18736" s="23">
        <v>1000</v>
      </c>
      <c r="E18736" s="23">
        <v>1</v>
      </c>
      <c r="F18736" s="23">
        <v>60</v>
      </c>
      <c r="G18736" s="23">
        <v>5</v>
      </c>
      <c r="H18736" s="25">
        <v>14.00716209</v>
      </c>
    </row>
    <row r="18737" spans="1:8">
      <c r="A18737" s="23">
        <v>18734</v>
      </c>
      <c r="B18737" s="23">
        <v>3000</v>
      </c>
      <c r="C18737" s="23">
        <v>0.6</v>
      </c>
      <c r="D18737" s="23">
        <v>1000</v>
      </c>
      <c r="E18737" s="23">
        <v>1</v>
      </c>
      <c r="F18737" s="23">
        <v>60</v>
      </c>
      <c r="G18737" s="23">
        <v>10</v>
      </c>
      <c r="H18737" s="25">
        <v>13.318507200000001</v>
      </c>
    </row>
    <row r="18738" spans="1:8">
      <c r="A18738" s="23">
        <v>18735</v>
      </c>
      <c r="B18738" s="23">
        <v>3000</v>
      </c>
      <c r="C18738" s="23">
        <v>0.6</v>
      </c>
      <c r="D18738" s="23">
        <v>1000</v>
      </c>
      <c r="E18738" s="23">
        <v>1</v>
      </c>
      <c r="F18738" s="23">
        <v>60</v>
      </c>
      <c r="G18738" s="23">
        <v>40</v>
      </c>
      <c r="H18738" s="25">
        <v>11.952987670000001</v>
      </c>
    </row>
    <row r="18739" spans="1:8">
      <c r="A18739" s="23">
        <v>18736</v>
      </c>
      <c r="B18739" s="23">
        <v>3000</v>
      </c>
      <c r="C18739" s="23">
        <v>0.6</v>
      </c>
      <c r="D18739" s="23">
        <v>1000</v>
      </c>
      <c r="E18739" s="23">
        <v>1</v>
      </c>
      <c r="F18739" s="23">
        <v>60</v>
      </c>
      <c r="G18739" s="23">
        <v>70</v>
      </c>
      <c r="H18739" s="25">
        <v>11.154852869999999</v>
      </c>
    </row>
    <row r="18740" spans="1:8">
      <c r="A18740" s="23">
        <v>18737</v>
      </c>
      <c r="B18740" s="23">
        <v>3000</v>
      </c>
      <c r="C18740" s="23">
        <v>0.6</v>
      </c>
      <c r="D18740" s="23">
        <v>1000</v>
      </c>
      <c r="E18740" s="23">
        <v>1</v>
      </c>
      <c r="F18740" s="23">
        <v>60</v>
      </c>
      <c r="G18740" s="23">
        <v>100</v>
      </c>
      <c r="H18740" s="25">
        <v>10.498399729999999</v>
      </c>
    </row>
    <row r="18741" spans="1:8">
      <c r="A18741" s="23">
        <v>18738</v>
      </c>
      <c r="B18741" s="23">
        <v>3000</v>
      </c>
      <c r="C18741" s="23">
        <v>0.6</v>
      </c>
      <c r="D18741" s="23">
        <v>1000</v>
      </c>
      <c r="E18741" s="23">
        <v>5</v>
      </c>
      <c r="F18741" s="23">
        <v>0</v>
      </c>
      <c r="G18741" s="23">
        <v>0</v>
      </c>
      <c r="H18741" s="25">
        <v>26.019355770000001</v>
      </c>
    </row>
    <row r="18742" spans="1:8">
      <c r="A18742" s="23">
        <v>18739</v>
      </c>
      <c r="B18742" s="23">
        <v>3000</v>
      </c>
      <c r="C18742" s="23">
        <v>0.6</v>
      </c>
      <c r="D18742" s="23">
        <v>1000</v>
      </c>
      <c r="E18742" s="23">
        <v>5</v>
      </c>
      <c r="F18742" s="23">
        <v>0</v>
      </c>
      <c r="G18742" s="23">
        <v>5</v>
      </c>
      <c r="H18742" s="25">
        <v>23.560625080000001</v>
      </c>
    </row>
    <row r="18743" spans="1:8">
      <c r="A18743" s="23">
        <v>18740</v>
      </c>
      <c r="B18743" s="23">
        <v>3000</v>
      </c>
      <c r="C18743" s="23">
        <v>0.6</v>
      </c>
      <c r="D18743" s="23">
        <v>1000</v>
      </c>
      <c r="E18743" s="23">
        <v>5</v>
      </c>
      <c r="F18743" s="23">
        <v>0</v>
      </c>
      <c r="G18743" s="23">
        <v>10</v>
      </c>
      <c r="H18743" s="25">
        <v>22.270448689999998</v>
      </c>
    </row>
    <row r="18744" spans="1:8">
      <c r="A18744" s="23">
        <v>18741</v>
      </c>
      <c r="B18744" s="23">
        <v>3000</v>
      </c>
      <c r="C18744" s="23">
        <v>0.6</v>
      </c>
      <c r="D18744" s="23">
        <v>1000</v>
      </c>
      <c r="E18744" s="23">
        <v>5</v>
      </c>
      <c r="F18744" s="23">
        <v>0</v>
      </c>
      <c r="G18744" s="23">
        <v>40</v>
      </c>
      <c r="H18744" s="25">
        <v>19.559734339999999</v>
      </c>
    </row>
    <row r="18745" spans="1:8">
      <c r="A18745" s="23">
        <v>18742</v>
      </c>
      <c r="B18745" s="23">
        <v>3000</v>
      </c>
      <c r="C18745" s="23">
        <v>0.6</v>
      </c>
      <c r="D18745" s="23">
        <v>1000</v>
      </c>
      <c r="E18745" s="23">
        <v>5</v>
      </c>
      <c r="F18745" s="23">
        <v>0</v>
      </c>
      <c r="G18745" s="23">
        <v>70</v>
      </c>
      <c r="H18745" s="25">
        <v>18.014276509999998</v>
      </c>
    </row>
    <row r="18746" spans="1:8">
      <c r="A18746" s="23">
        <v>18743</v>
      </c>
      <c r="B18746" s="23">
        <v>3000</v>
      </c>
      <c r="C18746" s="23">
        <v>0.6</v>
      </c>
      <c r="D18746" s="23">
        <v>1000</v>
      </c>
      <c r="E18746" s="23">
        <v>5</v>
      </c>
      <c r="F18746" s="23">
        <v>0</v>
      </c>
      <c r="G18746" s="23">
        <v>100</v>
      </c>
      <c r="H18746" s="25">
        <v>16.78223801</v>
      </c>
    </row>
    <row r="18747" spans="1:8">
      <c r="A18747" s="23">
        <v>18744</v>
      </c>
      <c r="B18747" s="23">
        <v>3000</v>
      </c>
      <c r="C18747" s="23">
        <v>0.6</v>
      </c>
      <c r="D18747" s="23">
        <v>1000</v>
      </c>
      <c r="E18747" s="23">
        <v>5</v>
      </c>
      <c r="F18747" s="23">
        <v>30</v>
      </c>
      <c r="G18747" s="23">
        <v>0</v>
      </c>
      <c r="H18747" s="25">
        <v>24.443450930000001</v>
      </c>
    </row>
    <row r="18748" spans="1:8">
      <c r="A18748" s="23">
        <v>18745</v>
      </c>
      <c r="B18748" s="23">
        <v>3000</v>
      </c>
      <c r="C18748" s="23">
        <v>0.6</v>
      </c>
      <c r="D18748" s="23">
        <v>1000</v>
      </c>
      <c r="E18748" s="23">
        <v>5</v>
      </c>
      <c r="F18748" s="23">
        <v>30</v>
      </c>
      <c r="G18748" s="23">
        <v>5</v>
      </c>
      <c r="H18748" s="25">
        <v>21.939096450000001</v>
      </c>
    </row>
    <row r="18749" spans="1:8">
      <c r="A18749" s="23">
        <v>18746</v>
      </c>
      <c r="B18749" s="23">
        <v>3000</v>
      </c>
      <c r="C18749" s="23">
        <v>0.6</v>
      </c>
      <c r="D18749" s="23">
        <v>1000</v>
      </c>
      <c r="E18749" s="23">
        <v>5</v>
      </c>
      <c r="F18749" s="23">
        <v>30</v>
      </c>
      <c r="G18749" s="23">
        <v>10</v>
      </c>
      <c r="H18749" s="25">
        <v>20.72469139</v>
      </c>
    </row>
    <row r="18750" spans="1:8">
      <c r="A18750" s="23">
        <v>18747</v>
      </c>
      <c r="B18750" s="23">
        <v>3000</v>
      </c>
      <c r="C18750" s="23">
        <v>0.6</v>
      </c>
      <c r="D18750" s="23">
        <v>1000</v>
      </c>
      <c r="E18750" s="23">
        <v>5</v>
      </c>
      <c r="F18750" s="23">
        <v>30</v>
      </c>
      <c r="G18750" s="23">
        <v>40</v>
      </c>
      <c r="H18750" s="25">
        <v>18.217533110000002</v>
      </c>
    </row>
    <row r="18751" spans="1:8">
      <c r="A18751" s="23">
        <v>18748</v>
      </c>
      <c r="B18751" s="23">
        <v>3000</v>
      </c>
      <c r="C18751" s="23">
        <v>0.6</v>
      </c>
      <c r="D18751" s="23">
        <v>1000</v>
      </c>
      <c r="E18751" s="23">
        <v>5</v>
      </c>
      <c r="F18751" s="23">
        <v>30</v>
      </c>
      <c r="G18751" s="23">
        <v>70</v>
      </c>
      <c r="H18751" s="25">
        <v>16.789573669999999</v>
      </c>
    </row>
    <row r="18752" spans="1:8">
      <c r="A18752" s="23">
        <v>18749</v>
      </c>
      <c r="B18752" s="23">
        <v>3000</v>
      </c>
      <c r="C18752" s="23">
        <v>0.6</v>
      </c>
      <c r="D18752" s="23">
        <v>1000</v>
      </c>
      <c r="E18752" s="23">
        <v>5</v>
      </c>
      <c r="F18752" s="23">
        <v>30</v>
      </c>
      <c r="G18752" s="23">
        <v>100</v>
      </c>
      <c r="H18752" s="25">
        <v>15.604226110000001</v>
      </c>
    </row>
    <row r="18753" spans="1:8">
      <c r="A18753" s="23">
        <v>18750</v>
      </c>
      <c r="B18753" s="23">
        <v>3000</v>
      </c>
      <c r="C18753" s="23">
        <v>0.6</v>
      </c>
      <c r="D18753" s="23">
        <v>1000</v>
      </c>
      <c r="E18753" s="23">
        <v>5</v>
      </c>
      <c r="F18753" s="23">
        <v>60</v>
      </c>
      <c r="G18753" s="23">
        <v>0</v>
      </c>
      <c r="H18753" s="25">
        <v>19.03248215</v>
      </c>
    </row>
    <row r="18754" spans="1:8">
      <c r="A18754" s="23">
        <v>18751</v>
      </c>
      <c r="B18754" s="23">
        <v>3000</v>
      </c>
      <c r="C18754" s="23">
        <v>0.6</v>
      </c>
      <c r="D18754" s="23">
        <v>1000</v>
      </c>
      <c r="E18754" s="23">
        <v>5</v>
      </c>
      <c r="F18754" s="23">
        <v>60</v>
      </c>
      <c r="G18754" s="23">
        <v>5</v>
      </c>
      <c r="H18754" s="25">
        <v>16.472581859999998</v>
      </c>
    </row>
    <row r="18755" spans="1:8">
      <c r="A18755" s="23">
        <v>18752</v>
      </c>
      <c r="B18755" s="23">
        <v>3000</v>
      </c>
      <c r="C18755" s="23">
        <v>0.6</v>
      </c>
      <c r="D18755" s="23">
        <v>1000</v>
      </c>
      <c r="E18755" s="23">
        <v>5</v>
      </c>
      <c r="F18755" s="23">
        <v>60</v>
      </c>
      <c r="G18755" s="23">
        <v>10</v>
      </c>
      <c r="H18755" s="25">
        <v>15.497206690000001</v>
      </c>
    </row>
    <row r="18756" spans="1:8">
      <c r="A18756" s="23">
        <v>18753</v>
      </c>
      <c r="B18756" s="23">
        <v>3000</v>
      </c>
      <c r="C18756" s="23">
        <v>0.6</v>
      </c>
      <c r="D18756" s="23">
        <v>1000</v>
      </c>
      <c r="E18756" s="23">
        <v>5</v>
      </c>
      <c r="F18756" s="23">
        <v>60</v>
      </c>
      <c r="G18756" s="23">
        <v>40</v>
      </c>
      <c r="H18756" s="25">
        <v>13.454795839999999</v>
      </c>
    </row>
    <row r="18757" spans="1:8">
      <c r="A18757" s="23">
        <v>18754</v>
      </c>
      <c r="B18757" s="23">
        <v>3000</v>
      </c>
      <c r="C18757" s="23">
        <v>0.6</v>
      </c>
      <c r="D18757" s="23">
        <v>1000</v>
      </c>
      <c r="E18757" s="23">
        <v>5</v>
      </c>
      <c r="F18757" s="23">
        <v>60</v>
      </c>
      <c r="G18757" s="23">
        <v>70</v>
      </c>
      <c r="H18757" s="25">
        <v>12.337410930000001</v>
      </c>
    </row>
    <row r="18758" spans="1:8">
      <c r="A18758" s="23">
        <v>18755</v>
      </c>
      <c r="B18758" s="23">
        <v>3000</v>
      </c>
      <c r="C18758" s="23">
        <v>0.6</v>
      </c>
      <c r="D18758" s="23">
        <v>1000</v>
      </c>
      <c r="E18758" s="23">
        <v>5</v>
      </c>
      <c r="F18758" s="23">
        <v>60</v>
      </c>
      <c r="G18758" s="23">
        <v>100</v>
      </c>
      <c r="H18758" s="25">
        <v>11.47356796</v>
      </c>
    </row>
    <row r="18759" spans="1:8">
      <c r="A18759" s="23">
        <v>18756</v>
      </c>
      <c r="B18759" s="23">
        <v>3000</v>
      </c>
      <c r="C18759" s="23">
        <v>0.6</v>
      </c>
      <c r="D18759" s="23">
        <v>1000</v>
      </c>
      <c r="E18759" s="23">
        <v>10</v>
      </c>
      <c r="F18759" s="23">
        <v>0</v>
      </c>
      <c r="G18759" s="23">
        <v>0</v>
      </c>
      <c r="H18759" s="25">
        <v>26.611488340000001</v>
      </c>
    </row>
    <row r="18760" spans="1:8">
      <c r="A18760" s="23">
        <v>18757</v>
      </c>
      <c r="B18760" s="23">
        <v>3000</v>
      </c>
      <c r="C18760" s="23">
        <v>0.6</v>
      </c>
      <c r="D18760" s="23">
        <v>1000</v>
      </c>
      <c r="E18760" s="23">
        <v>10</v>
      </c>
      <c r="F18760" s="23">
        <v>0</v>
      </c>
      <c r="G18760" s="23">
        <v>5</v>
      </c>
      <c r="H18760" s="25">
        <v>24.065298080000002</v>
      </c>
    </row>
    <row r="18761" spans="1:8">
      <c r="A18761" s="23">
        <v>18758</v>
      </c>
      <c r="B18761" s="23">
        <v>3000</v>
      </c>
      <c r="C18761" s="23">
        <v>0.6</v>
      </c>
      <c r="D18761" s="23">
        <v>1000</v>
      </c>
      <c r="E18761" s="23">
        <v>10</v>
      </c>
      <c r="F18761" s="23">
        <v>0</v>
      </c>
      <c r="G18761" s="23">
        <v>10</v>
      </c>
      <c r="H18761" s="25">
        <v>22.739208219999998</v>
      </c>
    </row>
    <row r="18762" spans="1:8">
      <c r="A18762" s="23">
        <v>18759</v>
      </c>
      <c r="B18762" s="23">
        <v>3000</v>
      </c>
      <c r="C18762" s="23">
        <v>0.6</v>
      </c>
      <c r="D18762" s="23">
        <v>1000</v>
      </c>
      <c r="E18762" s="23">
        <v>10</v>
      </c>
      <c r="F18762" s="23">
        <v>0</v>
      </c>
      <c r="G18762" s="23">
        <v>40</v>
      </c>
      <c r="H18762" s="25">
        <v>19.906076429999999</v>
      </c>
    </row>
    <row r="18763" spans="1:8">
      <c r="A18763" s="23">
        <v>18760</v>
      </c>
      <c r="B18763" s="23">
        <v>3000</v>
      </c>
      <c r="C18763" s="23">
        <v>0.6</v>
      </c>
      <c r="D18763" s="23">
        <v>1000</v>
      </c>
      <c r="E18763" s="23">
        <v>10</v>
      </c>
      <c r="F18763" s="23">
        <v>0</v>
      </c>
      <c r="G18763" s="23">
        <v>70</v>
      </c>
      <c r="H18763" s="25">
        <v>18.29778099</v>
      </c>
    </row>
    <row r="18764" spans="1:8">
      <c r="A18764" s="23">
        <v>18761</v>
      </c>
      <c r="B18764" s="23">
        <v>3000</v>
      </c>
      <c r="C18764" s="23">
        <v>0.6</v>
      </c>
      <c r="D18764" s="23">
        <v>1000</v>
      </c>
      <c r="E18764" s="23">
        <v>10</v>
      </c>
      <c r="F18764" s="23">
        <v>0</v>
      </c>
      <c r="G18764" s="23">
        <v>100</v>
      </c>
      <c r="H18764" s="25">
        <v>17.01899147</v>
      </c>
    </row>
    <row r="18765" spans="1:8">
      <c r="A18765" s="23">
        <v>18762</v>
      </c>
      <c r="B18765" s="23">
        <v>3000</v>
      </c>
      <c r="C18765" s="23">
        <v>0.6</v>
      </c>
      <c r="D18765" s="23">
        <v>1000</v>
      </c>
      <c r="E18765" s="23">
        <v>10</v>
      </c>
      <c r="F18765" s="23">
        <v>30</v>
      </c>
      <c r="G18765" s="23">
        <v>0</v>
      </c>
      <c r="H18765" s="25">
        <v>24.950077060000002</v>
      </c>
    </row>
    <row r="18766" spans="1:8">
      <c r="A18766" s="23">
        <v>18763</v>
      </c>
      <c r="B18766" s="23">
        <v>3000</v>
      </c>
      <c r="C18766" s="23">
        <v>0.6</v>
      </c>
      <c r="D18766" s="23">
        <v>1000</v>
      </c>
      <c r="E18766" s="23">
        <v>10</v>
      </c>
      <c r="F18766" s="23">
        <v>30</v>
      </c>
      <c r="G18766" s="23">
        <v>5</v>
      </c>
      <c r="H18766" s="25">
        <v>22.386926649999999</v>
      </c>
    </row>
    <row r="18767" spans="1:8">
      <c r="A18767" s="23">
        <v>18764</v>
      </c>
      <c r="B18767" s="23">
        <v>3000</v>
      </c>
      <c r="C18767" s="23">
        <v>0.6</v>
      </c>
      <c r="D18767" s="23">
        <v>1000</v>
      </c>
      <c r="E18767" s="23">
        <v>10</v>
      </c>
      <c r="F18767" s="23">
        <v>30</v>
      </c>
      <c r="G18767" s="23">
        <v>10</v>
      </c>
      <c r="H18767" s="25">
        <v>21.124006269999999</v>
      </c>
    </row>
    <row r="18768" spans="1:8">
      <c r="A18768" s="23">
        <v>18765</v>
      </c>
      <c r="B18768" s="23">
        <v>3000</v>
      </c>
      <c r="C18768" s="23">
        <v>0.6</v>
      </c>
      <c r="D18768" s="23">
        <v>1000</v>
      </c>
      <c r="E18768" s="23">
        <v>10</v>
      </c>
      <c r="F18768" s="23">
        <v>30</v>
      </c>
      <c r="G18768" s="23">
        <v>40</v>
      </c>
      <c r="H18768" s="25">
        <v>18.511987690000002</v>
      </c>
    </row>
    <row r="18769" spans="1:8">
      <c r="A18769" s="23">
        <v>18766</v>
      </c>
      <c r="B18769" s="23">
        <v>3000</v>
      </c>
      <c r="C18769" s="23">
        <v>0.6</v>
      </c>
      <c r="D18769" s="23">
        <v>1000</v>
      </c>
      <c r="E18769" s="23">
        <v>10</v>
      </c>
      <c r="F18769" s="23">
        <v>30</v>
      </c>
      <c r="G18769" s="23">
        <v>70</v>
      </c>
      <c r="H18769" s="25">
        <v>17.03001785</v>
      </c>
    </row>
    <row r="18770" spans="1:8">
      <c r="A18770" s="23">
        <v>18767</v>
      </c>
      <c r="B18770" s="23">
        <v>3000</v>
      </c>
      <c r="C18770" s="23">
        <v>0.6</v>
      </c>
      <c r="D18770" s="23">
        <v>1000</v>
      </c>
      <c r="E18770" s="23">
        <v>10</v>
      </c>
      <c r="F18770" s="23">
        <v>30</v>
      </c>
      <c r="G18770" s="23">
        <v>100</v>
      </c>
      <c r="H18770" s="25">
        <v>15.848541259999999</v>
      </c>
    </row>
    <row r="18771" spans="1:8">
      <c r="A18771" s="23">
        <v>18768</v>
      </c>
      <c r="B18771" s="23">
        <v>3000</v>
      </c>
      <c r="C18771" s="23">
        <v>0.6</v>
      </c>
      <c r="D18771" s="23">
        <v>1000</v>
      </c>
      <c r="E18771" s="23">
        <v>10</v>
      </c>
      <c r="F18771" s="23">
        <v>60</v>
      </c>
      <c r="G18771" s="23">
        <v>0</v>
      </c>
      <c r="H18771" s="25">
        <v>19.331621169999998</v>
      </c>
    </row>
    <row r="18772" spans="1:8">
      <c r="A18772" s="23">
        <v>18769</v>
      </c>
      <c r="B18772" s="23">
        <v>3000</v>
      </c>
      <c r="C18772" s="23">
        <v>0.6</v>
      </c>
      <c r="D18772" s="23">
        <v>1000</v>
      </c>
      <c r="E18772" s="23">
        <v>10</v>
      </c>
      <c r="F18772" s="23">
        <v>60</v>
      </c>
      <c r="G18772" s="23">
        <v>5</v>
      </c>
      <c r="H18772" s="25">
        <v>16.70680046</v>
      </c>
    </row>
    <row r="18773" spans="1:8">
      <c r="A18773" s="23">
        <v>18770</v>
      </c>
      <c r="B18773" s="23">
        <v>3000</v>
      </c>
      <c r="C18773" s="23">
        <v>0.6</v>
      </c>
      <c r="D18773" s="23">
        <v>1000</v>
      </c>
      <c r="E18773" s="23">
        <v>10</v>
      </c>
      <c r="F18773" s="23">
        <v>60</v>
      </c>
      <c r="G18773" s="23">
        <v>10</v>
      </c>
      <c r="H18773" s="25">
        <v>15.74803543</v>
      </c>
    </row>
    <row r="18774" spans="1:8">
      <c r="A18774" s="23">
        <v>18771</v>
      </c>
      <c r="B18774" s="23">
        <v>3000</v>
      </c>
      <c r="C18774" s="23">
        <v>0.6</v>
      </c>
      <c r="D18774" s="23">
        <v>1000</v>
      </c>
      <c r="E18774" s="23">
        <v>10</v>
      </c>
      <c r="F18774" s="23">
        <v>60</v>
      </c>
      <c r="G18774" s="23">
        <v>40</v>
      </c>
      <c r="H18774" s="25">
        <v>13.63459396</v>
      </c>
    </row>
    <row r="18775" spans="1:8">
      <c r="A18775" s="23">
        <v>18772</v>
      </c>
      <c r="B18775" s="23">
        <v>3000</v>
      </c>
      <c r="C18775" s="23">
        <v>0.6</v>
      </c>
      <c r="D18775" s="23">
        <v>1000</v>
      </c>
      <c r="E18775" s="23">
        <v>10</v>
      </c>
      <c r="F18775" s="23">
        <v>60</v>
      </c>
      <c r="G18775" s="23">
        <v>70</v>
      </c>
      <c r="H18775" s="25">
        <v>12.48343086</v>
      </c>
    </row>
    <row r="18776" spans="1:8">
      <c r="A18776" s="23">
        <v>18773</v>
      </c>
      <c r="B18776" s="23">
        <v>3000</v>
      </c>
      <c r="C18776" s="23">
        <v>0.6</v>
      </c>
      <c r="D18776" s="23">
        <v>1000</v>
      </c>
      <c r="E18776" s="23">
        <v>10</v>
      </c>
      <c r="F18776" s="23">
        <v>60</v>
      </c>
      <c r="G18776" s="23">
        <v>100</v>
      </c>
      <c r="H18776" s="25">
        <v>11.59547424</v>
      </c>
    </row>
    <row r="18777" spans="1:8">
      <c r="A18777" s="23">
        <v>18774</v>
      </c>
      <c r="B18777" s="23">
        <v>3000</v>
      </c>
      <c r="C18777" s="23">
        <v>0.6</v>
      </c>
      <c r="D18777" s="23">
        <v>1000</v>
      </c>
      <c r="E18777" s="23">
        <v>20</v>
      </c>
      <c r="F18777" s="23">
        <v>0</v>
      </c>
      <c r="G18777" s="23">
        <v>0</v>
      </c>
      <c r="H18777" s="25">
        <v>26.878381730000001</v>
      </c>
    </row>
    <row r="18778" spans="1:8">
      <c r="A18778" s="23">
        <v>18775</v>
      </c>
      <c r="B18778" s="23">
        <v>3000</v>
      </c>
      <c r="C18778" s="23">
        <v>0.6</v>
      </c>
      <c r="D18778" s="23">
        <v>1000</v>
      </c>
      <c r="E18778" s="23">
        <v>20</v>
      </c>
      <c r="F18778" s="23">
        <v>0</v>
      </c>
      <c r="G18778" s="23">
        <v>5</v>
      </c>
      <c r="H18778" s="25">
        <v>24.287631990000001</v>
      </c>
    </row>
    <row r="18779" spans="1:8">
      <c r="A18779" s="23">
        <v>18776</v>
      </c>
      <c r="B18779" s="23">
        <v>3000</v>
      </c>
      <c r="C18779" s="23">
        <v>0.6</v>
      </c>
      <c r="D18779" s="23">
        <v>1000</v>
      </c>
      <c r="E18779" s="23">
        <v>20</v>
      </c>
      <c r="F18779" s="23">
        <v>0</v>
      </c>
      <c r="G18779" s="23">
        <v>10</v>
      </c>
      <c r="H18779" s="25">
        <v>22.953310009999999</v>
      </c>
    </row>
    <row r="18780" spans="1:8">
      <c r="A18780" s="23">
        <v>18777</v>
      </c>
      <c r="B18780" s="23">
        <v>3000</v>
      </c>
      <c r="C18780" s="23">
        <v>0.6</v>
      </c>
      <c r="D18780" s="23">
        <v>1000</v>
      </c>
      <c r="E18780" s="23">
        <v>20</v>
      </c>
      <c r="F18780" s="23">
        <v>0</v>
      </c>
      <c r="G18780" s="23">
        <v>40</v>
      </c>
      <c r="H18780" s="25">
        <v>20.06528664</v>
      </c>
    </row>
    <row r="18781" spans="1:8">
      <c r="A18781" s="23">
        <v>18778</v>
      </c>
      <c r="B18781" s="23">
        <v>3000</v>
      </c>
      <c r="C18781" s="23">
        <v>0.6</v>
      </c>
      <c r="D18781" s="23">
        <v>1000</v>
      </c>
      <c r="E18781" s="23">
        <v>20</v>
      </c>
      <c r="F18781" s="23">
        <v>0</v>
      </c>
      <c r="G18781" s="23">
        <v>70</v>
      </c>
      <c r="H18781" s="25">
        <v>18.428791050000001</v>
      </c>
    </row>
    <row r="18782" spans="1:8">
      <c r="A18782" s="23">
        <v>18779</v>
      </c>
      <c r="B18782" s="23">
        <v>3000</v>
      </c>
      <c r="C18782" s="23">
        <v>0.6</v>
      </c>
      <c r="D18782" s="23">
        <v>1000</v>
      </c>
      <c r="E18782" s="23">
        <v>20</v>
      </c>
      <c r="F18782" s="23">
        <v>0</v>
      </c>
      <c r="G18782" s="23">
        <v>100</v>
      </c>
      <c r="H18782" s="25">
        <v>17.128990170000002</v>
      </c>
    </row>
    <row r="18783" spans="1:8">
      <c r="A18783" s="23">
        <v>18780</v>
      </c>
      <c r="B18783" s="23">
        <v>3000</v>
      </c>
      <c r="C18783" s="23">
        <v>0.6</v>
      </c>
      <c r="D18783" s="23">
        <v>1000</v>
      </c>
      <c r="E18783" s="23">
        <v>20</v>
      </c>
      <c r="F18783" s="23">
        <v>30</v>
      </c>
      <c r="G18783" s="23">
        <v>0</v>
      </c>
      <c r="H18783" s="25">
        <v>25.17977715</v>
      </c>
    </row>
    <row r="18784" spans="1:8">
      <c r="A18784" s="23">
        <v>18781</v>
      </c>
      <c r="B18784" s="23">
        <v>3000</v>
      </c>
      <c r="C18784" s="23">
        <v>0.6</v>
      </c>
      <c r="D18784" s="23">
        <v>1000</v>
      </c>
      <c r="E18784" s="23">
        <v>20</v>
      </c>
      <c r="F18784" s="23">
        <v>30</v>
      </c>
      <c r="G18784" s="23">
        <v>5</v>
      </c>
      <c r="H18784" s="25">
        <v>22.591526030000001</v>
      </c>
    </row>
    <row r="18785" spans="1:8">
      <c r="A18785" s="23">
        <v>18782</v>
      </c>
      <c r="B18785" s="23">
        <v>3000</v>
      </c>
      <c r="C18785" s="23">
        <v>0.6</v>
      </c>
      <c r="D18785" s="23">
        <v>1000</v>
      </c>
      <c r="E18785" s="23">
        <v>20</v>
      </c>
      <c r="F18785" s="23">
        <v>30</v>
      </c>
      <c r="G18785" s="23">
        <v>10</v>
      </c>
      <c r="H18785" s="25">
        <v>21.307020189999999</v>
      </c>
    </row>
    <row r="18786" spans="1:8">
      <c r="A18786" s="23">
        <v>18783</v>
      </c>
      <c r="B18786" s="23">
        <v>3000</v>
      </c>
      <c r="C18786" s="23">
        <v>0.6</v>
      </c>
      <c r="D18786" s="23">
        <v>1000</v>
      </c>
      <c r="E18786" s="23">
        <v>20</v>
      </c>
      <c r="F18786" s="23">
        <v>30</v>
      </c>
      <c r="G18786" s="23">
        <v>40</v>
      </c>
      <c r="H18786" s="25">
        <v>18.64799309</v>
      </c>
    </row>
    <row r="18787" spans="1:8">
      <c r="A18787" s="23">
        <v>18784</v>
      </c>
      <c r="B18787" s="23">
        <v>3000</v>
      </c>
      <c r="C18787" s="23">
        <v>0.6</v>
      </c>
      <c r="D18787" s="23">
        <v>1000</v>
      </c>
      <c r="E18787" s="23">
        <v>20</v>
      </c>
      <c r="F18787" s="23">
        <v>30</v>
      </c>
      <c r="G18787" s="23">
        <v>70</v>
      </c>
      <c r="H18787" s="25">
        <v>17.1417675</v>
      </c>
    </row>
    <row r="18788" spans="1:8">
      <c r="A18788" s="23">
        <v>18785</v>
      </c>
      <c r="B18788" s="23">
        <v>3000</v>
      </c>
      <c r="C18788" s="23">
        <v>0.6</v>
      </c>
      <c r="D18788" s="23">
        <v>1000</v>
      </c>
      <c r="E18788" s="23">
        <v>20</v>
      </c>
      <c r="F18788" s="23">
        <v>30</v>
      </c>
      <c r="G18788" s="23">
        <v>100</v>
      </c>
      <c r="H18788" s="25">
        <v>15.953578950000001</v>
      </c>
    </row>
    <row r="18789" spans="1:8">
      <c r="A18789" s="23">
        <v>18786</v>
      </c>
      <c r="B18789" s="23">
        <v>3000</v>
      </c>
      <c r="C18789" s="23">
        <v>0.6</v>
      </c>
      <c r="D18789" s="23">
        <v>1000</v>
      </c>
      <c r="E18789" s="23">
        <v>20</v>
      </c>
      <c r="F18789" s="23">
        <v>60</v>
      </c>
      <c r="G18789" s="23">
        <v>0</v>
      </c>
      <c r="H18789" s="25">
        <v>19.469068530000001</v>
      </c>
    </row>
    <row r="18790" spans="1:8">
      <c r="A18790" s="23">
        <v>18787</v>
      </c>
      <c r="B18790" s="23">
        <v>3000</v>
      </c>
      <c r="C18790" s="23">
        <v>0.6</v>
      </c>
      <c r="D18790" s="23">
        <v>1000</v>
      </c>
      <c r="E18790" s="23">
        <v>20</v>
      </c>
      <c r="F18790" s="23">
        <v>60</v>
      </c>
      <c r="G18790" s="23">
        <v>5</v>
      </c>
      <c r="H18790" s="25">
        <v>16.815887450000002</v>
      </c>
    </row>
    <row r="18791" spans="1:8">
      <c r="A18791" s="23">
        <v>18788</v>
      </c>
      <c r="B18791" s="23">
        <v>3000</v>
      </c>
      <c r="C18791" s="23">
        <v>0.6</v>
      </c>
      <c r="D18791" s="23">
        <v>1000</v>
      </c>
      <c r="E18791" s="23">
        <v>20</v>
      </c>
      <c r="F18791" s="23">
        <v>60</v>
      </c>
      <c r="G18791" s="23">
        <v>10</v>
      </c>
      <c r="H18791" s="25">
        <v>15.86561775</v>
      </c>
    </row>
    <row r="18792" spans="1:8">
      <c r="A18792" s="23">
        <v>18789</v>
      </c>
      <c r="B18792" s="23">
        <v>3000</v>
      </c>
      <c r="C18792" s="23">
        <v>0.6</v>
      </c>
      <c r="D18792" s="23">
        <v>1000</v>
      </c>
      <c r="E18792" s="23">
        <v>20</v>
      </c>
      <c r="F18792" s="23">
        <v>60</v>
      </c>
      <c r="G18792" s="23">
        <v>40</v>
      </c>
      <c r="H18792" s="25">
        <v>13.719070439999999</v>
      </c>
    </row>
    <row r="18793" spans="1:8">
      <c r="A18793" s="23">
        <v>18790</v>
      </c>
      <c r="B18793" s="23">
        <v>3000</v>
      </c>
      <c r="C18793" s="23">
        <v>0.6</v>
      </c>
      <c r="D18793" s="23">
        <v>1000</v>
      </c>
      <c r="E18793" s="23">
        <v>20</v>
      </c>
      <c r="F18793" s="23">
        <v>60</v>
      </c>
      <c r="G18793" s="23">
        <v>70</v>
      </c>
      <c r="H18793" s="25">
        <v>12.55218601</v>
      </c>
    </row>
    <row r="18794" spans="1:8">
      <c r="A18794" s="23">
        <v>18791</v>
      </c>
      <c r="B18794" s="23">
        <v>3000</v>
      </c>
      <c r="C18794" s="23">
        <v>0.6</v>
      </c>
      <c r="D18794" s="23">
        <v>1000</v>
      </c>
      <c r="E18794" s="23">
        <v>20</v>
      </c>
      <c r="F18794" s="23">
        <v>60</v>
      </c>
      <c r="G18794" s="23">
        <v>100</v>
      </c>
      <c r="H18794" s="25">
        <v>11.65300751</v>
      </c>
    </row>
    <row r="18795" spans="1:8">
      <c r="A18795" s="23">
        <v>18792</v>
      </c>
      <c r="B18795" s="23">
        <v>3000</v>
      </c>
      <c r="C18795" s="23">
        <v>0.6</v>
      </c>
      <c r="D18795" s="23">
        <v>1000</v>
      </c>
      <c r="E18795" s="23">
        <v>50</v>
      </c>
      <c r="F18795" s="23">
        <v>0</v>
      </c>
      <c r="G18795" s="23">
        <v>0</v>
      </c>
      <c r="H18795" s="25">
        <v>27.028160100000001</v>
      </c>
    </row>
    <row r="18796" spans="1:8">
      <c r="A18796" s="23">
        <v>18793</v>
      </c>
      <c r="B18796" s="23">
        <v>3000</v>
      </c>
      <c r="C18796" s="23">
        <v>0.6</v>
      </c>
      <c r="D18796" s="23">
        <v>1000</v>
      </c>
      <c r="E18796" s="23">
        <v>50</v>
      </c>
      <c r="F18796" s="23">
        <v>0</v>
      </c>
      <c r="G18796" s="23">
        <v>5</v>
      </c>
      <c r="H18796" s="25">
        <v>24.413318629999999</v>
      </c>
    </row>
    <row r="18797" spans="1:8">
      <c r="A18797" s="23">
        <v>18794</v>
      </c>
      <c r="B18797" s="23">
        <v>3000</v>
      </c>
      <c r="C18797" s="23">
        <v>0.6</v>
      </c>
      <c r="D18797" s="23">
        <v>1000</v>
      </c>
      <c r="E18797" s="23">
        <v>50</v>
      </c>
      <c r="F18797" s="23">
        <v>0</v>
      </c>
      <c r="G18797" s="23">
        <v>10</v>
      </c>
      <c r="H18797" s="25">
        <v>23.074687959999999</v>
      </c>
    </row>
    <row r="18798" spans="1:8">
      <c r="A18798" s="23">
        <v>18795</v>
      </c>
      <c r="B18798" s="23">
        <v>3000</v>
      </c>
      <c r="C18798" s="23">
        <v>0.6</v>
      </c>
      <c r="D18798" s="23">
        <v>1000</v>
      </c>
      <c r="E18798" s="23">
        <v>50</v>
      </c>
      <c r="F18798" s="23">
        <v>0</v>
      </c>
      <c r="G18798" s="23">
        <v>40</v>
      </c>
      <c r="H18798" s="25">
        <v>20.1559639</v>
      </c>
    </row>
    <row r="18799" spans="1:8">
      <c r="A18799" s="23">
        <v>18796</v>
      </c>
      <c r="B18799" s="23">
        <v>3000</v>
      </c>
      <c r="C18799" s="23">
        <v>0.6</v>
      </c>
      <c r="D18799" s="23">
        <v>1000</v>
      </c>
      <c r="E18799" s="23">
        <v>50</v>
      </c>
      <c r="F18799" s="23">
        <v>0</v>
      </c>
      <c r="G18799" s="23">
        <v>70</v>
      </c>
      <c r="H18799" s="25">
        <v>18.503686909999999</v>
      </c>
    </row>
    <row r="18800" spans="1:8">
      <c r="A18800" s="23">
        <v>18797</v>
      </c>
      <c r="B18800" s="23">
        <v>3000</v>
      </c>
      <c r="C18800" s="23">
        <v>0.6</v>
      </c>
      <c r="D18800" s="23">
        <v>1000</v>
      </c>
      <c r="E18800" s="23">
        <v>50</v>
      </c>
      <c r="F18800" s="23">
        <v>0</v>
      </c>
      <c r="G18800" s="23">
        <v>100</v>
      </c>
      <c r="H18800" s="25">
        <v>17.192096710000001</v>
      </c>
    </row>
    <row r="18801" spans="1:8">
      <c r="A18801" s="23">
        <v>18798</v>
      </c>
      <c r="B18801" s="23">
        <v>3000</v>
      </c>
      <c r="C18801" s="23">
        <v>0.6</v>
      </c>
      <c r="D18801" s="23">
        <v>1000</v>
      </c>
      <c r="E18801" s="23">
        <v>50</v>
      </c>
      <c r="F18801" s="23">
        <v>30</v>
      </c>
      <c r="G18801" s="23">
        <v>0</v>
      </c>
      <c r="H18801" s="25">
        <v>25.309204099999999</v>
      </c>
    </row>
    <row r="18802" spans="1:8">
      <c r="A18802" s="23">
        <v>18799</v>
      </c>
      <c r="B18802" s="23">
        <v>3000</v>
      </c>
      <c r="C18802" s="23">
        <v>0.6</v>
      </c>
      <c r="D18802" s="23">
        <v>1000</v>
      </c>
      <c r="E18802" s="23">
        <v>50</v>
      </c>
      <c r="F18802" s="23">
        <v>30</v>
      </c>
      <c r="G18802" s="23">
        <v>5</v>
      </c>
      <c r="H18802" s="25">
        <v>22.707553860000001</v>
      </c>
    </row>
    <row r="18803" spans="1:8">
      <c r="A18803" s="23">
        <v>18800</v>
      </c>
      <c r="B18803" s="23">
        <v>3000</v>
      </c>
      <c r="C18803" s="23">
        <v>0.6</v>
      </c>
      <c r="D18803" s="23">
        <v>1000</v>
      </c>
      <c r="E18803" s="23">
        <v>50</v>
      </c>
      <c r="F18803" s="23">
        <v>30</v>
      </c>
      <c r="G18803" s="23">
        <v>10</v>
      </c>
      <c r="H18803" s="25">
        <v>21.41103554</v>
      </c>
    </row>
    <row r="18804" spans="1:8">
      <c r="A18804" s="23">
        <v>18801</v>
      </c>
      <c r="B18804" s="23">
        <v>3000</v>
      </c>
      <c r="C18804" s="23">
        <v>0.6</v>
      </c>
      <c r="D18804" s="23">
        <v>1000</v>
      </c>
      <c r="E18804" s="23">
        <v>50</v>
      </c>
      <c r="F18804" s="23">
        <v>30</v>
      </c>
      <c r="G18804" s="23">
        <v>40</v>
      </c>
      <c r="H18804" s="25">
        <v>18.725708010000002</v>
      </c>
    </row>
    <row r="18805" spans="1:8">
      <c r="A18805" s="23">
        <v>18802</v>
      </c>
      <c r="B18805" s="23">
        <v>3000</v>
      </c>
      <c r="C18805" s="23">
        <v>0.6</v>
      </c>
      <c r="D18805" s="23">
        <v>1000</v>
      </c>
      <c r="E18805" s="23">
        <v>50</v>
      </c>
      <c r="F18805" s="23">
        <v>30</v>
      </c>
      <c r="G18805" s="23">
        <v>70</v>
      </c>
      <c r="H18805" s="25">
        <v>17.20588493</v>
      </c>
    </row>
    <row r="18806" spans="1:8">
      <c r="A18806" s="23">
        <v>18803</v>
      </c>
      <c r="B18806" s="23">
        <v>3000</v>
      </c>
      <c r="C18806" s="23">
        <v>0.6</v>
      </c>
      <c r="D18806" s="23">
        <v>1000</v>
      </c>
      <c r="E18806" s="23">
        <v>50</v>
      </c>
      <c r="F18806" s="23">
        <v>30</v>
      </c>
      <c r="G18806" s="23">
        <v>100</v>
      </c>
      <c r="H18806" s="25">
        <v>16.007602689999999</v>
      </c>
    </row>
    <row r="18807" spans="1:8">
      <c r="A18807" s="23">
        <v>18804</v>
      </c>
      <c r="B18807" s="23">
        <v>3000</v>
      </c>
      <c r="C18807" s="23">
        <v>0.6</v>
      </c>
      <c r="D18807" s="23">
        <v>1000</v>
      </c>
      <c r="E18807" s="23">
        <v>50</v>
      </c>
      <c r="F18807" s="23">
        <v>60</v>
      </c>
      <c r="G18807" s="23">
        <v>0</v>
      </c>
      <c r="H18807" s="25">
        <v>19.547369</v>
      </c>
    </row>
    <row r="18808" spans="1:8">
      <c r="A18808" s="23">
        <v>18805</v>
      </c>
      <c r="B18808" s="23">
        <v>3000</v>
      </c>
      <c r="C18808" s="23">
        <v>0.6</v>
      </c>
      <c r="D18808" s="23">
        <v>1000</v>
      </c>
      <c r="E18808" s="23">
        <v>50</v>
      </c>
      <c r="F18808" s="23">
        <v>60</v>
      </c>
      <c r="G18808" s="23">
        <v>5</v>
      </c>
      <c r="H18808" s="25">
        <v>16.878555299999999</v>
      </c>
    </row>
    <row r="18809" spans="1:8">
      <c r="A18809" s="23">
        <v>18806</v>
      </c>
      <c r="B18809" s="23">
        <v>3000</v>
      </c>
      <c r="C18809" s="23">
        <v>0.6</v>
      </c>
      <c r="D18809" s="23">
        <v>1000</v>
      </c>
      <c r="E18809" s="23">
        <v>50</v>
      </c>
      <c r="F18809" s="23">
        <v>60</v>
      </c>
      <c r="G18809" s="23">
        <v>10</v>
      </c>
      <c r="H18809" s="25">
        <v>15.929681779999999</v>
      </c>
    </row>
    <row r="18810" spans="1:8">
      <c r="A18810" s="23">
        <v>18807</v>
      </c>
      <c r="B18810" s="23">
        <v>3000</v>
      </c>
      <c r="C18810" s="23">
        <v>0.6</v>
      </c>
      <c r="D18810" s="23">
        <v>1000</v>
      </c>
      <c r="E18810" s="23">
        <v>50</v>
      </c>
      <c r="F18810" s="23">
        <v>60</v>
      </c>
      <c r="G18810" s="23">
        <v>40</v>
      </c>
      <c r="H18810" s="25">
        <v>13.767919539999999</v>
      </c>
    </row>
    <row r="18811" spans="1:8">
      <c r="A18811" s="23">
        <v>18808</v>
      </c>
      <c r="B18811" s="23">
        <v>3000</v>
      </c>
      <c r="C18811" s="23">
        <v>0.6</v>
      </c>
      <c r="D18811" s="23">
        <v>1000</v>
      </c>
      <c r="E18811" s="23">
        <v>50</v>
      </c>
      <c r="F18811" s="23">
        <v>60</v>
      </c>
      <c r="G18811" s="23">
        <v>70</v>
      </c>
      <c r="H18811" s="25">
        <v>12.592006680000001</v>
      </c>
    </row>
    <row r="18812" spans="1:8">
      <c r="A18812" s="23">
        <v>18809</v>
      </c>
      <c r="B18812" s="23">
        <v>3000</v>
      </c>
      <c r="C18812" s="23">
        <v>0.6</v>
      </c>
      <c r="D18812" s="23">
        <v>1000</v>
      </c>
      <c r="E18812" s="23">
        <v>50</v>
      </c>
      <c r="F18812" s="23">
        <v>60</v>
      </c>
      <c r="G18812" s="23">
        <v>100</v>
      </c>
      <c r="H18812" s="25">
        <v>11.686382289999999</v>
      </c>
    </row>
    <row r="18813" spans="1:8">
      <c r="A18813" s="23">
        <v>18810</v>
      </c>
      <c r="B18813" s="23">
        <v>3000</v>
      </c>
      <c r="C18813" s="23">
        <v>0.6</v>
      </c>
      <c r="D18813" s="23">
        <v>3000</v>
      </c>
      <c r="E18813" s="23">
        <v>1</v>
      </c>
      <c r="F18813" s="23">
        <v>0</v>
      </c>
      <c r="G18813" s="23">
        <v>0</v>
      </c>
      <c r="H18813" s="25">
        <v>24.513641360000001</v>
      </c>
    </row>
    <row r="18814" spans="1:8">
      <c r="A18814" s="23">
        <v>18811</v>
      </c>
      <c r="B18814" s="23">
        <v>3000</v>
      </c>
      <c r="C18814" s="23">
        <v>0.6</v>
      </c>
      <c r="D18814" s="23">
        <v>3000</v>
      </c>
      <c r="E18814" s="23">
        <v>1</v>
      </c>
      <c r="F18814" s="23">
        <v>0</v>
      </c>
      <c r="G18814" s="23">
        <v>5</v>
      </c>
      <c r="H18814" s="25">
        <v>22.28680039</v>
      </c>
    </row>
    <row r="18815" spans="1:8">
      <c r="A18815" s="23">
        <v>18812</v>
      </c>
      <c r="B18815" s="23">
        <v>3000</v>
      </c>
      <c r="C18815" s="23">
        <v>0.6</v>
      </c>
      <c r="D18815" s="23">
        <v>3000</v>
      </c>
      <c r="E18815" s="23">
        <v>1</v>
      </c>
      <c r="F18815" s="23">
        <v>0</v>
      </c>
      <c r="G18815" s="23">
        <v>10</v>
      </c>
      <c r="H18815" s="25">
        <v>21.189365389999999</v>
      </c>
    </row>
    <row r="18816" spans="1:8">
      <c r="A18816" s="23">
        <v>18813</v>
      </c>
      <c r="B18816" s="23">
        <v>3000</v>
      </c>
      <c r="C18816" s="23">
        <v>0.6</v>
      </c>
      <c r="D18816" s="23">
        <v>3000</v>
      </c>
      <c r="E18816" s="23">
        <v>1</v>
      </c>
      <c r="F18816" s="23">
        <v>0</v>
      </c>
      <c r="G18816" s="23">
        <v>40</v>
      </c>
      <c r="H18816" s="25">
        <v>18.805614469999998</v>
      </c>
    </row>
    <row r="18817" spans="1:8">
      <c r="A18817" s="23">
        <v>18814</v>
      </c>
      <c r="B18817" s="23">
        <v>3000</v>
      </c>
      <c r="C18817" s="23">
        <v>0.6</v>
      </c>
      <c r="D18817" s="23">
        <v>3000</v>
      </c>
      <c r="E18817" s="23">
        <v>1</v>
      </c>
      <c r="F18817" s="23">
        <v>0</v>
      </c>
      <c r="G18817" s="23">
        <v>70</v>
      </c>
      <c r="H18817" s="25">
        <v>17.393627169999998</v>
      </c>
    </row>
    <row r="18818" spans="1:8">
      <c r="A18818" s="23">
        <v>18815</v>
      </c>
      <c r="B18818" s="23">
        <v>3000</v>
      </c>
      <c r="C18818" s="23">
        <v>0.6</v>
      </c>
      <c r="D18818" s="23">
        <v>3000</v>
      </c>
      <c r="E18818" s="23">
        <v>1</v>
      </c>
      <c r="F18818" s="23">
        <v>0</v>
      </c>
      <c r="G18818" s="23">
        <v>100</v>
      </c>
      <c r="H18818" s="25">
        <v>16.259042740000002</v>
      </c>
    </row>
    <row r="18819" spans="1:8">
      <c r="A18819" s="23">
        <v>18816</v>
      </c>
      <c r="B18819" s="23">
        <v>3000</v>
      </c>
      <c r="C18819" s="23">
        <v>0.6</v>
      </c>
      <c r="D18819" s="23">
        <v>3000</v>
      </c>
      <c r="E18819" s="23">
        <v>1</v>
      </c>
      <c r="F18819" s="23">
        <v>30</v>
      </c>
      <c r="G18819" s="23">
        <v>0</v>
      </c>
      <c r="H18819" s="25">
        <v>23.12996674</v>
      </c>
    </row>
    <row r="18820" spans="1:8">
      <c r="A18820" s="23">
        <v>18817</v>
      </c>
      <c r="B18820" s="23">
        <v>3000</v>
      </c>
      <c r="C18820" s="23">
        <v>0.6</v>
      </c>
      <c r="D18820" s="23">
        <v>3000</v>
      </c>
      <c r="E18820" s="23">
        <v>1</v>
      </c>
      <c r="F18820" s="23">
        <v>30</v>
      </c>
      <c r="G18820" s="23">
        <v>5</v>
      </c>
      <c r="H18820" s="25">
        <v>20.92517853</v>
      </c>
    </row>
    <row r="18821" spans="1:8">
      <c r="A18821" s="23">
        <v>18818</v>
      </c>
      <c r="B18821" s="23">
        <v>3000</v>
      </c>
      <c r="C18821" s="23">
        <v>0.6</v>
      </c>
      <c r="D18821" s="23">
        <v>3000</v>
      </c>
      <c r="E18821" s="23">
        <v>1</v>
      </c>
      <c r="F18821" s="23">
        <v>30</v>
      </c>
      <c r="G18821" s="23">
        <v>10</v>
      </c>
      <c r="H18821" s="25">
        <v>19.862018590000002</v>
      </c>
    </row>
    <row r="18822" spans="1:8">
      <c r="A18822" s="23">
        <v>18819</v>
      </c>
      <c r="B18822" s="23">
        <v>3000</v>
      </c>
      <c r="C18822" s="23">
        <v>0.6</v>
      </c>
      <c r="D18822" s="23">
        <v>3000</v>
      </c>
      <c r="E18822" s="23">
        <v>1</v>
      </c>
      <c r="F18822" s="23">
        <v>30</v>
      </c>
      <c r="G18822" s="23">
        <v>40</v>
      </c>
      <c r="H18822" s="25">
        <v>17.573394780000001</v>
      </c>
    </row>
    <row r="18823" spans="1:8">
      <c r="A18823" s="23">
        <v>18820</v>
      </c>
      <c r="B18823" s="23">
        <v>3000</v>
      </c>
      <c r="C18823" s="23">
        <v>0.6</v>
      </c>
      <c r="D18823" s="23">
        <v>3000</v>
      </c>
      <c r="E18823" s="23">
        <v>1</v>
      </c>
      <c r="F18823" s="23">
        <v>30</v>
      </c>
      <c r="G18823" s="23">
        <v>70</v>
      </c>
      <c r="H18823" s="25">
        <v>16.25864983</v>
      </c>
    </row>
    <row r="18824" spans="1:8">
      <c r="A18824" s="23">
        <v>18821</v>
      </c>
      <c r="B18824" s="23">
        <v>3000</v>
      </c>
      <c r="C18824" s="23">
        <v>0.6</v>
      </c>
      <c r="D18824" s="23">
        <v>3000</v>
      </c>
      <c r="E18824" s="23">
        <v>1</v>
      </c>
      <c r="F18824" s="23">
        <v>30</v>
      </c>
      <c r="G18824" s="23">
        <v>100</v>
      </c>
      <c r="H18824" s="25">
        <v>15.132752419999999</v>
      </c>
    </row>
    <row r="18825" spans="1:8">
      <c r="A18825" s="23">
        <v>18822</v>
      </c>
      <c r="B18825" s="23">
        <v>3000</v>
      </c>
      <c r="C18825" s="23">
        <v>0.6</v>
      </c>
      <c r="D18825" s="23">
        <v>3000</v>
      </c>
      <c r="E18825" s="23">
        <v>1</v>
      </c>
      <c r="F18825" s="23">
        <v>60</v>
      </c>
      <c r="G18825" s="23">
        <v>0</v>
      </c>
      <c r="H18825" s="25">
        <v>18.365213390000001</v>
      </c>
    </row>
    <row r="18826" spans="1:8">
      <c r="A18826" s="23">
        <v>18823</v>
      </c>
      <c r="B18826" s="23">
        <v>3000</v>
      </c>
      <c r="C18826" s="23">
        <v>0.6</v>
      </c>
      <c r="D18826" s="23">
        <v>3000</v>
      </c>
      <c r="E18826" s="23">
        <v>1</v>
      </c>
      <c r="F18826" s="23">
        <v>60</v>
      </c>
      <c r="G18826" s="23">
        <v>5</v>
      </c>
      <c r="H18826" s="25">
        <v>15.94066143</v>
      </c>
    </row>
    <row r="18827" spans="1:8">
      <c r="A18827" s="23">
        <v>18824</v>
      </c>
      <c r="B18827" s="23">
        <v>3000</v>
      </c>
      <c r="C18827" s="23">
        <v>0.6</v>
      </c>
      <c r="D18827" s="23">
        <v>3000</v>
      </c>
      <c r="E18827" s="23">
        <v>1</v>
      </c>
      <c r="F18827" s="23">
        <v>60</v>
      </c>
      <c r="G18827" s="23">
        <v>10</v>
      </c>
      <c r="H18827" s="25">
        <v>15.01496315</v>
      </c>
    </row>
    <row r="18828" spans="1:8">
      <c r="A18828" s="23">
        <v>18825</v>
      </c>
      <c r="B18828" s="23">
        <v>3000</v>
      </c>
      <c r="C18828" s="23">
        <v>0.6</v>
      </c>
      <c r="D18828" s="23">
        <v>3000</v>
      </c>
      <c r="E18828" s="23">
        <v>1</v>
      </c>
      <c r="F18828" s="23">
        <v>60</v>
      </c>
      <c r="G18828" s="23">
        <v>40</v>
      </c>
      <c r="H18828" s="25">
        <v>13.256645199999999</v>
      </c>
    </row>
    <row r="18829" spans="1:8">
      <c r="A18829" s="23">
        <v>18826</v>
      </c>
      <c r="B18829" s="23">
        <v>3000</v>
      </c>
      <c r="C18829" s="23">
        <v>0.6</v>
      </c>
      <c r="D18829" s="23">
        <v>3000</v>
      </c>
      <c r="E18829" s="23">
        <v>1</v>
      </c>
      <c r="F18829" s="23">
        <v>60</v>
      </c>
      <c r="G18829" s="23">
        <v>70</v>
      </c>
      <c r="H18829" s="25">
        <v>12.27171993</v>
      </c>
    </row>
    <row r="18830" spans="1:8">
      <c r="A18830" s="23">
        <v>18827</v>
      </c>
      <c r="B18830" s="23">
        <v>3000</v>
      </c>
      <c r="C18830" s="23">
        <v>0.6</v>
      </c>
      <c r="D18830" s="23">
        <v>3000</v>
      </c>
      <c r="E18830" s="23">
        <v>1</v>
      </c>
      <c r="F18830" s="23">
        <v>60</v>
      </c>
      <c r="G18830" s="23">
        <v>100</v>
      </c>
      <c r="H18830" s="25">
        <v>11.430157660000001</v>
      </c>
    </row>
    <row r="18831" spans="1:8">
      <c r="A18831" s="23">
        <v>18828</v>
      </c>
      <c r="B18831" s="23">
        <v>3000</v>
      </c>
      <c r="C18831" s="23">
        <v>0.6</v>
      </c>
      <c r="D18831" s="23">
        <v>3000</v>
      </c>
      <c r="E18831" s="23">
        <v>5</v>
      </c>
      <c r="F18831" s="23">
        <v>0</v>
      </c>
      <c r="G18831" s="23">
        <v>0</v>
      </c>
      <c r="H18831" s="25">
        <v>26.760234830000002</v>
      </c>
    </row>
    <row r="18832" spans="1:8">
      <c r="A18832" s="23">
        <v>18829</v>
      </c>
      <c r="B18832" s="23">
        <v>3000</v>
      </c>
      <c r="C18832" s="23">
        <v>0.6</v>
      </c>
      <c r="D18832" s="23">
        <v>3000</v>
      </c>
      <c r="E18832" s="23">
        <v>5</v>
      </c>
      <c r="F18832" s="23">
        <v>0</v>
      </c>
      <c r="G18832" s="23">
        <v>5</v>
      </c>
      <c r="H18832" s="25">
        <v>24.191518779999999</v>
      </c>
    </row>
    <row r="18833" spans="1:8">
      <c r="A18833" s="23">
        <v>18830</v>
      </c>
      <c r="B18833" s="23">
        <v>3000</v>
      </c>
      <c r="C18833" s="23">
        <v>0.6</v>
      </c>
      <c r="D18833" s="23">
        <v>3000</v>
      </c>
      <c r="E18833" s="23">
        <v>5</v>
      </c>
      <c r="F18833" s="23">
        <v>0</v>
      </c>
      <c r="G18833" s="23">
        <v>10</v>
      </c>
      <c r="H18833" s="25">
        <v>22.86165428</v>
      </c>
    </row>
    <row r="18834" spans="1:8">
      <c r="A18834" s="23">
        <v>18831</v>
      </c>
      <c r="B18834" s="23">
        <v>3000</v>
      </c>
      <c r="C18834" s="23">
        <v>0.6</v>
      </c>
      <c r="D18834" s="23">
        <v>3000</v>
      </c>
      <c r="E18834" s="23">
        <v>5</v>
      </c>
      <c r="F18834" s="23">
        <v>0</v>
      </c>
      <c r="G18834" s="23">
        <v>40</v>
      </c>
      <c r="H18834" s="25">
        <v>19.998519900000002</v>
      </c>
    </row>
    <row r="18835" spans="1:8">
      <c r="A18835" s="23">
        <v>18832</v>
      </c>
      <c r="B18835" s="23">
        <v>3000</v>
      </c>
      <c r="C18835" s="23">
        <v>0.6</v>
      </c>
      <c r="D18835" s="23">
        <v>3000</v>
      </c>
      <c r="E18835" s="23">
        <v>5</v>
      </c>
      <c r="F18835" s="23">
        <v>0</v>
      </c>
      <c r="G18835" s="23">
        <v>70</v>
      </c>
      <c r="H18835" s="25">
        <v>18.374671939999999</v>
      </c>
    </row>
    <row r="18836" spans="1:8">
      <c r="A18836" s="23">
        <v>18833</v>
      </c>
      <c r="B18836" s="23">
        <v>3000</v>
      </c>
      <c r="C18836" s="23">
        <v>0.6</v>
      </c>
      <c r="D18836" s="23">
        <v>3000</v>
      </c>
      <c r="E18836" s="23">
        <v>5</v>
      </c>
      <c r="F18836" s="23">
        <v>0</v>
      </c>
      <c r="G18836" s="23">
        <v>100</v>
      </c>
      <c r="H18836" s="25">
        <v>17.08420181</v>
      </c>
    </row>
    <row r="18837" spans="1:8">
      <c r="A18837" s="23">
        <v>18834</v>
      </c>
      <c r="B18837" s="23">
        <v>3000</v>
      </c>
      <c r="C18837" s="23">
        <v>0.6</v>
      </c>
      <c r="D18837" s="23">
        <v>3000</v>
      </c>
      <c r="E18837" s="23">
        <v>5</v>
      </c>
      <c r="F18837" s="23">
        <v>30</v>
      </c>
      <c r="G18837" s="23">
        <v>0</v>
      </c>
      <c r="H18837" s="25">
        <v>25.07961083</v>
      </c>
    </row>
    <row r="18838" spans="1:8">
      <c r="A18838" s="23">
        <v>18835</v>
      </c>
      <c r="B18838" s="23">
        <v>3000</v>
      </c>
      <c r="C18838" s="23">
        <v>0.6</v>
      </c>
      <c r="D18838" s="23">
        <v>3000</v>
      </c>
      <c r="E18838" s="23">
        <v>5</v>
      </c>
      <c r="F18838" s="23">
        <v>30</v>
      </c>
      <c r="G18838" s="23">
        <v>5</v>
      </c>
      <c r="H18838" s="25">
        <v>22.504140849999999</v>
      </c>
    </row>
    <row r="18839" spans="1:8">
      <c r="A18839" s="23">
        <v>18836</v>
      </c>
      <c r="B18839" s="23">
        <v>3000</v>
      </c>
      <c r="C18839" s="23">
        <v>0.6</v>
      </c>
      <c r="D18839" s="23">
        <v>3000</v>
      </c>
      <c r="E18839" s="23">
        <v>5</v>
      </c>
      <c r="F18839" s="23">
        <v>30</v>
      </c>
      <c r="G18839" s="23">
        <v>10</v>
      </c>
      <c r="H18839" s="25">
        <v>21.22952652</v>
      </c>
    </row>
    <row r="18840" spans="1:8">
      <c r="A18840" s="23">
        <v>18837</v>
      </c>
      <c r="B18840" s="23">
        <v>3000</v>
      </c>
      <c r="C18840" s="23">
        <v>0.6</v>
      </c>
      <c r="D18840" s="23">
        <v>3000</v>
      </c>
      <c r="E18840" s="23">
        <v>5</v>
      </c>
      <c r="F18840" s="23">
        <v>30</v>
      </c>
      <c r="G18840" s="23">
        <v>40</v>
      </c>
      <c r="H18840" s="25">
        <v>18.59168434</v>
      </c>
    </row>
    <row r="18841" spans="1:8">
      <c r="A18841" s="23">
        <v>18838</v>
      </c>
      <c r="B18841" s="23">
        <v>3000</v>
      </c>
      <c r="C18841" s="23">
        <v>0.6</v>
      </c>
      <c r="D18841" s="23">
        <v>3000</v>
      </c>
      <c r="E18841" s="23">
        <v>5</v>
      </c>
      <c r="F18841" s="23">
        <v>30</v>
      </c>
      <c r="G18841" s="23">
        <v>70</v>
      </c>
      <c r="H18841" s="25">
        <v>17.096256260000001</v>
      </c>
    </row>
    <row r="18842" spans="1:8">
      <c r="A18842" s="23">
        <v>18839</v>
      </c>
      <c r="B18842" s="23">
        <v>3000</v>
      </c>
      <c r="C18842" s="23">
        <v>0.6</v>
      </c>
      <c r="D18842" s="23">
        <v>3000</v>
      </c>
      <c r="E18842" s="23">
        <v>5</v>
      </c>
      <c r="F18842" s="23">
        <v>30</v>
      </c>
      <c r="G18842" s="23">
        <v>100</v>
      </c>
      <c r="H18842" s="25">
        <v>15.91597462</v>
      </c>
    </row>
    <row r="18843" spans="1:8">
      <c r="A18843" s="23">
        <v>18840</v>
      </c>
      <c r="B18843" s="23">
        <v>3000</v>
      </c>
      <c r="C18843" s="23">
        <v>0.6</v>
      </c>
      <c r="D18843" s="23">
        <v>3000</v>
      </c>
      <c r="E18843" s="23">
        <v>5</v>
      </c>
      <c r="F18843" s="23">
        <v>60</v>
      </c>
      <c r="G18843" s="23">
        <v>0</v>
      </c>
      <c r="H18843" s="25">
        <v>19.41174316</v>
      </c>
    </row>
    <row r="18844" spans="1:8">
      <c r="A18844" s="23">
        <v>18841</v>
      </c>
      <c r="B18844" s="23">
        <v>3000</v>
      </c>
      <c r="C18844" s="23">
        <v>0.6</v>
      </c>
      <c r="D18844" s="23">
        <v>3000</v>
      </c>
      <c r="E18844" s="23">
        <v>5</v>
      </c>
      <c r="F18844" s="23">
        <v>60</v>
      </c>
      <c r="G18844" s="23">
        <v>5</v>
      </c>
      <c r="H18844" s="25">
        <v>16.771635060000001</v>
      </c>
    </row>
    <row r="18845" spans="1:8">
      <c r="A18845" s="23">
        <v>18842</v>
      </c>
      <c r="B18845" s="23">
        <v>3000</v>
      </c>
      <c r="C18845" s="23">
        <v>0.6</v>
      </c>
      <c r="D18845" s="23">
        <v>3000</v>
      </c>
      <c r="E18845" s="23">
        <v>5</v>
      </c>
      <c r="F18845" s="23">
        <v>60</v>
      </c>
      <c r="G18845" s="23">
        <v>10</v>
      </c>
      <c r="H18845" s="25">
        <v>15.818469049999999</v>
      </c>
    </row>
    <row r="18846" spans="1:8">
      <c r="A18846" s="23">
        <v>18843</v>
      </c>
      <c r="B18846" s="23">
        <v>3000</v>
      </c>
      <c r="C18846" s="23">
        <v>0.6</v>
      </c>
      <c r="D18846" s="23">
        <v>3000</v>
      </c>
      <c r="E18846" s="23">
        <v>5</v>
      </c>
      <c r="F18846" s="23">
        <v>60</v>
      </c>
      <c r="G18846" s="23">
        <v>40</v>
      </c>
      <c r="H18846" s="25">
        <v>13.68562698</v>
      </c>
    </row>
    <row r="18847" spans="1:8">
      <c r="A18847" s="23">
        <v>18844</v>
      </c>
      <c r="B18847" s="23">
        <v>3000</v>
      </c>
      <c r="C18847" s="23">
        <v>0.6</v>
      </c>
      <c r="D18847" s="23">
        <v>3000</v>
      </c>
      <c r="E18847" s="23">
        <v>5</v>
      </c>
      <c r="F18847" s="23">
        <v>60</v>
      </c>
      <c r="G18847" s="23">
        <v>70</v>
      </c>
      <c r="H18847" s="25">
        <v>12.52520561</v>
      </c>
    </row>
    <row r="18848" spans="1:8">
      <c r="A18848" s="23">
        <v>18845</v>
      </c>
      <c r="B18848" s="23">
        <v>3000</v>
      </c>
      <c r="C18848" s="23">
        <v>0.6</v>
      </c>
      <c r="D18848" s="23">
        <v>3000</v>
      </c>
      <c r="E18848" s="23">
        <v>5</v>
      </c>
      <c r="F18848" s="23">
        <v>60</v>
      </c>
      <c r="G18848" s="23">
        <v>100</v>
      </c>
      <c r="H18848" s="25">
        <v>11.63061523</v>
      </c>
    </row>
    <row r="18849" spans="1:8">
      <c r="A18849" s="23">
        <v>18846</v>
      </c>
      <c r="B18849" s="23">
        <v>3000</v>
      </c>
      <c r="C18849" s="23">
        <v>0.6</v>
      </c>
      <c r="D18849" s="23">
        <v>3000</v>
      </c>
      <c r="E18849" s="23">
        <v>10</v>
      </c>
      <c r="F18849" s="23">
        <v>0</v>
      </c>
      <c r="G18849" s="23">
        <v>0</v>
      </c>
      <c r="H18849" s="25">
        <v>26.954578399999999</v>
      </c>
    </row>
    <row r="18850" spans="1:8">
      <c r="A18850" s="23">
        <v>18847</v>
      </c>
      <c r="B18850" s="23">
        <v>3000</v>
      </c>
      <c r="C18850" s="23">
        <v>0.6</v>
      </c>
      <c r="D18850" s="23">
        <v>3000</v>
      </c>
      <c r="E18850" s="23">
        <v>10</v>
      </c>
      <c r="F18850" s="23">
        <v>0</v>
      </c>
      <c r="G18850" s="23">
        <v>5</v>
      </c>
      <c r="H18850" s="25">
        <v>24.35216522</v>
      </c>
    </row>
    <row r="18851" spans="1:8">
      <c r="A18851" s="23">
        <v>18848</v>
      </c>
      <c r="B18851" s="23">
        <v>3000</v>
      </c>
      <c r="C18851" s="23">
        <v>0.6</v>
      </c>
      <c r="D18851" s="23">
        <v>3000</v>
      </c>
      <c r="E18851" s="23">
        <v>10</v>
      </c>
      <c r="F18851" s="23">
        <v>0</v>
      </c>
      <c r="G18851" s="23">
        <v>10</v>
      </c>
      <c r="H18851" s="25">
        <v>23.015871050000001</v>
      </c>
    </row>
    <row r="18852" spans="1:8">
      <c r="A18852" s="23">
        <v>18849</v>
      </c>
      <c r="B18852" s="23">
        <v>3000</v>
      </c>
      <c r="C18852" s="23">
        <v>0.6</v>
      </c>
      <c r="D18852" s="23">
        <v>3000</v>
      </c>
      <c r="E18852" s="23">
        <v>10</v>
      </c>
      <c r="F18852" s="23">
        <v>0</v>
      </c>
      <c r="G18852" s="23">
        <v>40</v>
      </c>
      <c r="H18852" s="25">
        <v>20.112379069999999</v>
      </c>
    </row>
    <row r="18853" spans="1:8">
      <c r="A18853" s="23">
        <v>18850</v>
      </c>
      <c r="B18853" s="23">
        <v>3000</v>
      </c>
      <c r="C18853" s="23">
        <v>0.6</v>
      </c>
      <c r="D18853" s="23">
        <v>3000</v>
      </c>
      <c r="E18853" s="23">
        <v>10</v>
      </c>
      <c r="F18853" s="23">
        <v>0</v>
      </c>
      <c r="G18853" s="23">
        <v>70</v>
      </c>
      <c r="H18853" s="25">
        <v>18.46789742</v>
      </c>
    </row>
    <row r="18854" spans="1:8">
      <c r="A18854" s="23">
        <v>18851</v>
      </c>
      <c r="B18854" s="23">
        <v>3000</v>
      </c>
      <c r="C18854" s="23">
        <v>0.6</v>
      </c>
      <c r="D18854" s="23">
        <v>3000</v>
      </c>
      <c r="E18854" s="23">
        <v>10</v>
      </c>
      <c r="F18854" s="23">
        <v>0</v>
      </c>
      <c r="G18854" s="23">
        <v>100</v>
      </c>
      <c r="H18854" s="25">
        <v>17.162105560000001</v>
      </c>
    </row>
    <row r="18855" spans="1:8">
      <c r="A18855" s="23">
        <v>18852</v>
      </c>
      <c r="B18855" s="23">
        <v>3000</v>
      </c>
      <c r="C18855" s="23">
        <v>0.6</v>
      </c>
      <c r="D18855" s="23">
        <v>3000</v>
      </c>
      <c r="E18855" s="23">
        <v>10</v>
      </c>
      <c r="F18855" s="23">
        <v>30</v>
      </c>
      <c r="G18855" s="23">
        <v>0</v>
      </c>
      <c r="H18855" s="25">
        <v>25.246009829999998</v>
      </c>
    </row>
    <row r="18856" spans="1:8">
      <c r="A18856" s="23">
        <v>18853</v>
      </c>
      <c r="B18856" s="23">
        <v>3000</v>
      </c>
      <c r="C18856" s="23">
        <v>0.6</v>
      </c>
      <c r="D18856" s="23">
        <v>3000</v>
      </c>
      <c r="E18856" s="23">
        <v>10</v>
      </c>
      <c r="F18856" s="23">
        <v>30</v>
      </c>
      <c r="G18856" s="23">
        <v>5</v>
      </c>
      <c r="H18856" s="25">
        <v>22.65137863</v>
      </c>
    </row>
    <row r="18857" spans="1:8">
      <c r="A18857" s="23">
        <v>18854</v>
      </c>
      <c r="B18857" s="23">
        <v>3000</v>
      </c>
      <c r="C18857" s="23">
        <v>0.6</v>
      </c>
      <c r="D18857" s="23">
        <v>3000</v>
      </c>
      <c r="E18857" s="23">
        <v>10</v>
      </c>
      <c r="F18857" s="23">
        <v>30</v>
      </c>
      <c r="G18857" s="23">
        <v>10</v>
      </c>
      <c r="H18857" s="25">
        <v>21.360851289999999</v>
      </c>
    </row>
    <row r="18858" spans="1:8">
      <c r="A18858" s="23">
        <v>18855</v>
      </c>
      <c r="B18858" s="23">
        <v>3000</v>
      </c>
      <c r="C18858" s="23">
        <v>0.6</v>
      </c>
      <c r="D18858" s="23">
        <v>3000</v>
      </c>
      <c r="E18858" s="23">
        <v>10</v>
      </c>
      <c r="F18858" s="23">
        <v>30</v>
      </c>
      <c r="G18858" s="23">
        <v>40</v>
      </c>
      <c r="H18858" s="25">
        <v>18.6885376</v>
      </c>
    </row>
    <row r="18859" spans="1:8">
      <c r="A18859" s="23">
        <v>18856</v>
      </c>
      <c r="B18859" s="23">
        <v>3000</v>
      </c>
      <c r="C18859" s="23">
        <v>0.6</v>
      </c>
      <c r="D18859" s="23">
        <v>3000</v>
      </c>
      <c r="E18859" s="23">
        <v>10</v>
      </c>
      <c r="F18859" s="23">
        <v>30</v>
      </c>
      <c r="G18859" s="23">
        <v>70</v>
      </c>
      <c r="H18859" s="25">
        <v>17.17540932</v>
      </c>
    </row>
    <row r="18860" spans="1:8">
      <c r="A18860" s="23">
        <v>18857</v>
      </c>
      <c r="B18860" s="23">
        <v>3000</v>
      </c>
      <c r="C18860" s="23">
        <v>0.6</v>
      </c>
      <c r="D18860" s="23">
        <v>3000</v>
      </c>
      <c r="E18860" s="23">
        <v>10</v>
      </c>
      <c r="F18860" s="23">
        <v>30</v>
      </c>
      <c r="G18860" s="23">
        <v>100</v>
      </c>
      <c r="H18860" s="25">
        <v>15.98207092</v>
      </c>
    </row>
    <row r="18861" spans="1:8">
      <c r="A18861" s="23">
        <v>18858</v>
      </c>
      <c r="B18861" s="23">
        <v>3000</v>
      </c>
      <c r="C18861" s="23">
        <v>0.6</v>
      </c>
      <c r="D18861" s="23">
        <v>3000</v>
      </c>
      <c r="E18861" s="23">
        <v>10</v>
      </c>
      <c r="F18861" s="23">
        <v>60</v>
      </c>
      <c r="G18861" s="23">
        <v>0</v>
      </c>
      <c r="H18861" s="25">
        <v>19.50981522</v>
      </c>
    </row>
    <row r="18862" spans="1:8">
      <c r="A18862" s="23">
        <v>18859</v>
      </c>
      <c r="B18862" s="23">
        <v>3000</v>
      </c>
      <c r="C18862" s="23">
        <v>0.6</v>
      </c>
      <c r="D18862" s="23">
        <v>3000</v>
      </c>
      <c r="E18862" s="23">
        <v>10</v>
      </c>
      <c r="F18862" s="23">
        <v>60</v>
      </c>
      <c r="G18862" s="23">
        <v>5</v>
      </c>
      <c r="H18862" s="25">
        <v>16.8488121</v>
      </c>
    </row>
    <row r="18863" spans="1:8">
      <c r="A18863" s="23">
        <v>18860</v>
      </c>
      <c r="B18863" s="23">
        <v>3000</v>
      </c>
      <c r="C18863" s="23">
        <v>0.6</v>
      </c>
      <c r="D18863" s="23">
        <v>3000</v>
      </c>
      <c r="E18863" s="23">
        <v>10</v>
      </c>
      <c r="F18863" s="23">
        <v>60</v>
      </c>
      <c r="G18863" s="23">
        <v>10</v>
      </c>
      <c r="H18863" s="25">
        <v>15.90141678</v>
      </c>
    </row>
    <row r="18864" spans="1:8">
      <c r="A18864" s="23">
        <v>18861</v>
      </c>
      <c r="B18864" s="23">
        <v>3000</v>
      </c>
      <c r="C18864" s="23">
        <v>0.6</v>
      </c>
      <c r="D18864" s="23">
        <v>3000</v>
      </c>
      <c r="E18864" s="23">
        <v>10</v>
      </c>
      <c r="F18864" s="23">
        <v>60</v>
      </c>
      <c r="G18864" s="23">
        <v>40</v>
      </c>
      <c r="H18864" s="25">
        <v>13.744943620000001</v>
      </c>
    </row>
    <row r="18865" spans="1:8">
      <c r="A18865" s="23">
        <v>18862</v>
      </c>
      <c r="B18865" s="23">
        <v>3000</v>
      </c>
      <c r="C18865" s="23">
        <v>0.6</v>
      </c>
      <c r="D18865" s="23">
        <v>3000</v>
      </c>
      <c r="E18865" s="23">
        <v>10</v>
      </c>
      <c r="F18865" s="23">
        <v>60</v>
      </c>
      <c r="G18865" s="23">
        <v>70</v>
      </c>
      <c r="H18865" s="25">
        <v>12.573337560000001</v>
      </c>
    </row>
    <row r="18866" spans="1:8">
      <c r="A18866" s="23">
        <v>18863</v>
      </c>
      <c r="B18866" s="23">
        <v>3000</v>
      </c>
      <c r="C18866" s="23">
        <v>0.6</v>
      </c>
      <c r="D18866" s="23">
        <v>3000</v>
      </c>
      <c r="E18866" s="23">
        <v>10</v>
      </c>
      <c r="F18866" s="23">
        <v>60</v>
      </c>
      <c r="G18866" s="23">
        <v>100</v>
      </c>
      <c r="H18866" s="25">
        <v>11.67078018</v>
      </c>
    </row>
    <row r="18867" spans="1:8">
      <c r="A18867" s="23">
        <v>18864</v>
      </c>
      <c r="B18867" s="23">
        <v>3000</v>
      </c>
      <c r="C18867" s="23">
        <v>0.6</v>
      </c>
      <c r="D18867" s="23">
        <v>3000</v>
      </c>
      <c r="E18867" s="23">
        <v>20</v>
      </c>
      <c r="F18867" s="23">
        <v>0</v>
      </c>
      <c r="G18867" s="23">
        <v>0</v>
      </c>
      <c r="H18867" s="25">
        <v>27.042285920000001</v>
      </c>
    </row>
    <row r="18868" spans="1:8">
      <c r="A18868" s="23">
        <v>18865</v>
      </c>
      <c r="B18868" s="23">
        <v>3000</v>
      </c>
      <c r="C18868" s="23">
        <v>0.6</v>
      </c>
      <c r="D18868" s="23">
        <v>3000</v>
      </c>
      <c r="E18868" s="23">
        <v>20</v>
      </c>
      <c r="F18868" s="23">
        <v>0</v>
      </c>
      <c r="G18868" s="23">
        <v>5</v>
      </c>
      <c r="H18868" s="25">
        <v>24.425390239999999</v>
      </c>
    </row>
    <row r="18869" spans="1:8">
      <c r="A18869" s="23">
        <v>18866</v>
      </c>
      <c r="B18869" s="23">
        <v>3000</v>
      </c>
      <c r="C18869" s="23">
        <v>0.6</v>
      </c>
      <c r="D18869" s="23">
        <v>3000</v>
      </c>
      <c r="E18869" s="23">
        <v>20</v>
      </c>
      <c r="F18869" s="23">
        <v>0</v>
      </c>
      <c r="G18869" s="23">
        <v>10</v>
      </c>
      <c r="H18869" s="25">
        <v>23.086439129999999</v>
      </c>
    </row>
    <row r="18870" spans="1:8">
      <c r="A18870" s="23">
        <v>18867</v>
      </c>
      <c r="B18870" s="23">
        <v>3000</v>
      </c>
      <c r="C18870" s="23">
        <v>0.6</v>
      </c>
      <c r="D18870" s="23">
        <v>3000</v>
      </c>
      <c r="E18870" s="23">
        <v>20</v>
      </c>
      <c r="F18870" s="23">
        <v>0</v>
      </c>
      <c r="G18870" s="23">
        <v>40</v>
      </c>
      <c r="H18870" s="25">
        <v>20.16486549</v>
      </c>
    </row>
    <row r="18871" spans="1:8">
      <c r="A18871" s="23">
        <v>18868</v>
      </c>
      <c r="B18871" s="23">
        <v>3000</v>
      </c>
      <c r="C18871" s="23">
        <v>0.6</v>
      </c>
      <c r="D18871" s="23">
        <v>3000</v>
      </c>
      <c r="E18871" s="23">
        <v>20</v>
      </c>
      <c r="F18871" s="23">
        <v>0</v>
      </c>
      <c r="G18871" s="23">
        <v>70</v>
      </c>
      <c r="H18871" s="25">
        <v>18.51111221</v>
      </c>
    </row>
    <row r="18872" spans="1:8">
      <c r="A18872" s="23">
        <v>18869</v>
      </c>
      <c r="B18872" s="23">
        <v>3000</v>
      </c>
      <c r="C18872" s="23">
        <v>0.6</v>
      </c>
      <c r="D18872" s="23">
        <v>3000</v>
      </c>
      <c r="E18872" s="23">
        <v>20</v>
      </c>
      <c r="F18872" s="23">
        <v>0</v>
      </c>
      <c r="G18872" s="23">
        <v>100</v>
      </c>
      <c r="H18872" s="25">
        <v>17.19841194</v>
      </c>
    </row>
    <row r="18873" spans="1:8">
      <c r="A18873" s="23">
        <v>18870</v>
      </c>
      <c r="B18873" s="23">
        <v>3000</v>
      </c>
      <c r="C18873" s="23">
        <v>0.6</v>
      </c>
      <c r="D18873" s="23">
        <v>3000</v>
      </c>
      <c r="E18873" s="23">
        <v>20</v>
      </c>
      <c r="F18873" s="23">
        <v>30</v>
      </c>
      <c r="G18873" s="23">
        <v>0</v>
      </c>
      <c r="H18873" s="25">
        <v>25.321548459999999</v>
      </c>
    </row>
    <row r="18874" spans="1:8">
      <c r="A18874" s="23">
        <v>18871</v>
      </c>
      <c r="B18874" s="23">
        <v>3000</v>
      </c>
      <c r="C18874" s="23">
        <v>0.6</v>
      </c>
      <c r="D18874" s="23">
        <v>3000</v>
      </c>
      <c r="E18874" s="23">
        <v>20</v>
      </c>
      <c r="F18874" s="23">
        <v>30</v>
      </c>
      <c r="G18874" s="23">
        <v>5</v>
      </c>
      <c r="H18874" s="25">
        <v>22.718801500000001</v>
      </c>
    </row>
    <row r="18875" spans="1:8">
      <c r="A18875" s="23">
        <v>18872</v>
      </c>
      <c r="B18875" s="23">
        <v>3000</v>
      </c>
      <c r="C18875" s="23">
        <v>0.6</v>
      </c>
      <c r="D18875" s="23">
        <v>3000</v>
      </c>
      <c r="E18875" s="23">
        <v>20</v>
      </c>
      <c r="F18875" s="23">
        <v>30</v>
      </c>
      <c r="G18875" s="23">
        <v>10</v>
      </c>
      <c r="H18875" s="25">
        <v>21.421184539999999</v>
      </c>
    </row>
    <row r="18876" spans="1:8">
      <c r="A18876" s="23">
        <v>18873</v>
      </c>
      <c r="B18876" s="23">
        <v>3000</v>
      </c>
      <c r="C18876" s="23">
        <v>0.6</v>
      </c>
      <c r="D18876" s="23">
        <v>3000</v>
      </c>
      <c r="E18876" s="23">
        <v>20</v>
      </c>
      <c r="F18876" s="23">
        <v>30</v>
      </c>
      <c r="G18876" s="23">
        <v>40</v>
      </c>
      <c r="H18876" s="25">
        <v>18.733402250000001</v>
      </c>
    </row>
    <row r="18877" spans="1:8">
      <c r="A18877" s="23">
        <v>18874</v>
      </c>
      <c r="B18877" s="23">
        <v>3000</v>
      </c>
      <c r="C18877" s="23">
        <v>0.6</v>
      </c>
      <c r="D18877" s="23">
        <v>3000</v>
      </c>
      <c r="E18877" s="23">
        <v>20</v>
      </c>
      <c r="F18877" s="23">
        <v>30</v>
      </c>
      <c r="G18877" s="23">
        <v>70</v>
      </c>
      <c r="H18877" s="25">
        <v>17.212301249999999</v>
      </c>
    </row>
    <row r="18878" spans="1:8">
      <c r="A18878" s="23">
        <v>18875</v>
      </c>
      <c r="B18878" s="23">
        <v>3000</v>
      </c>
      <c r="C18878" s="23">
        <v>0.6</v>
      </c>
      <c r="D18878" s="23">
        <v>3000</v>
      </c>
      <c r="E18878" s="23">
        <v>20</v>
      </c>
      <c r="F18878" s="23">
        <v>30</v>
      </c>
      <c r="G18878" s="23">
        <v>100</v>
      </c>
      <c r="H18878" s="25">
        <v>16.01305962</v>
      </c>
    </row>
    <row r="18879" spans="1:8">
      <c r="A18879" s="23">
        <v>18876</v>
      </c>
      <c r="B18879" s="23">
        <v>3000</v>
      </c>
      <c r="C18879" s="23">
        <v>0.6</v>
      </c>
      <c r="D18879" s="23">
        <v>3000</v>
      </c>
      <c r="E18879" s="23">
        <v>20</v>
      </c>
      <c r="F18879" s="23">
        <v>60</v>
      </c>
      <c r="G18879" s="23">
        <v>0</v>
      </c>
      <c r="H18879" s="25">
        <v>19.555080409999999</v>
      </c>
    </row>
    <row r="18880" spans="1:8">
      <c r="A18880" s="23">
        <v>18877</v>
      </c>
      <c r="B18880" s="23">
        <v>3000</v>
      </c>
      <c r="C18880" s="23">
        <v>0.6</v>
      </c>
      <c r="D18880" s="23">
        <v>3000</v>
      </c>
      <c r="E18880" s="23">
        <v>20</v>
      </c>
      <c r="F18880" s="23">
        <v>60</v>
      </c>
      <c r="G18880" s="23">
        <v>5</v>
      </c>
      <c r="H18880" s="25">
        <v>16.88484192</v>
      </c>
    </row>
    <row r="18881" spans="1:8">
      <c r="A18881" s="23">
        <v>18878</v>
      </c>
      <c r="B18881" s="23">
        <v>3000</v>
      </c>
      <c r="C18881" s="23">
        <v>0.6</v>
      </c>
      <c r="D18881" s="23">
        <v>3000</v>
      </c>
      <c r="E18881" s="23">
        <v>20</v>
      </c>
      <c r="F18881" s="23">
        <v>60</v>
      </c>
      <c r="G18881" s="23">
        <v>10</v>
      </c>
      <c r="H18881" s="25">
        <v>15.93538094</v>
      </c>
    </row>
    <row r="18882" spans="1:8">
      <c r="A18882" s="23">
        <v>18879</v>
      </c>
      <c r="B18882" s="23">
        <v>3000</v>
      </c>
      <c r="C18882" s="23">
        <v>0.6</v>
      </c>
      <c r="D18882" s="23">
        <v>3000</v>
      </c>
      <c r="E18882" s="23">
        <v>20</v>
      </c>
      <c r="F18882" s="23">
        <v>60</v>
      </c>
      <c r="G18882" s="23">
        <v>40</v>
      </c>
      <c r="H18882" s="25">
        <v>13.77289867</v>
      </c>
    </row>
    <row r="18883" spans="1:8">
      <c r="A18883" s="23">
        <v>18880</v>
      </c>
      <c r="B18883" s="23">
        <v>3000</v>
      </c>
      <c r="C18883" s="23">
        <v>0.6</v>
      </c>
      <c r="D18883" s="23">
        <v>3000</v>
      </c>
      <c r="E18883" s="23">
        <v>20</v>
      </c>
      <c r="F18883" s="23">
        <v>60</v>
      </c>
      <c r="G18883" s="23">
        <v>70</v>
      </c>
      <c r="H18883" s="25">
        <v>12.596084599999999</v>
      </c>
    </row>
    <row r="18884" spans="1:8">
      <c r="A18884" s="23">
        <v>18881</v>
      </c>
      <c r="B18884" s="23">
        <v>3000</v>
      </c>
      <c r="C18884" s="23">
        <v>0.6</v>
      </c>
      <c r="D18884" s="23">
        <v>3000</v>
      </c>
      <c r="E18884" s="23">
        <v>20</v>
      </c>
      <c r="F18884" s="23">
        <v>60</v>
      </c>
      <c r="G18884" s="23">
        <v>100</v>
      </c>
      <c r="H18884" s="25">
        <v>11.689814569999999</v>
      </c>
    </row>
    <row r="18885" spans="1:8">
      <c r="A18885" s="23">
        <v>18882</v>
      </c>
      <c r="B18885" s="23">
        <v>3000</v>
      </c>
      <c r="C18885" s="23">
        <v>0.6</v>
      </c>
      <c r="D18885" s="23">
        <v>3000</v>
      </c>
      <c r="E18885" s="23">
        <v>50</v>
      </c>
      <c r="F18885" s="23">
        <v>0</v>
      </c>
      <c r="G18885" s="23">
        <v>0</v>
      </c>
      <c r="H18885" s="25">
        <v>27.09178734</v>
      </c>
    </row>
    <row r="18886" spans="1:8">
      <c r="A18886" s="23">
        <v>18883</v>
      </c>
      <c r="B18886" s="23">
        <v>3000</v>
      </c>
      <c r="C18886" s="23">
        <v>0.6</v>
      </c>
      <c r="D18886" s="23">
        <v>3000</v>
      </c>
      <c r="E18886" s="23">
        <v>50</v>
      </c>
      <c r="F18886" s="23">
        <v>0</v>
      </c>
      <c r="G18886" s="23">
        <v>5</v>
      </c>
      <c r="H18886" s="25">
        <v>24.466983800000001</v>
      </c>
    </row>
    <row r="18887" spans="1:8">
      <c r="A18887" s="23">
        <v>18884</v>
      </c>
      <c r="B18887" s="23">
        <v>3000</v>
      </c>
      <c r="C18887" s="23">
        <v>0.6</v>
      </c>
      <c r="D18887" s="23">
        <v>3000</v>
      </c>
      <c r="E18887" s="23">
        <v>50</v>
      </c>
      <c r="F18887" s="23">
        <v>0</v>
      </c>
      <c r="G18887" s="23">
        <v>10</v>
      </c>
      <c r="H18887" s="25">
        <v>23.126634599999999</v>
      </c>
    </row>
    <row r="18888" spans="1:8">
      <c r="A18888" s="23">
        <v>18885</v>
      </c>
      <c r="B18888" s="23">
        <v>3000</v>
      </c>
      <c r="C18888" s="23">
        <v>0.6</v>
      </c>
      <c r="D18888" s="23">
        <v>3000</v>
      </c>
      <c r="E18888" s="23">
        <v>50</v>
      </c>
      <c r="F18888" s="23">
        <v>0</v>
      </c>
      <c r="G18888" s="23">
        <v>40</v>
      </c>
      <c r="H18888" s="25">
        <v>20.19490433</v>
      </c>
    </row>
    <row r="18889" spans="1:8">
      <c r="A18889" s="23">
        <v>18886</v>
      </c>
      <c r="B18889" s="23">
        <v>3000</v>
      </c>
      <c r="C18889" s="23">
        <v>0.6</v>
      </c>
      <c r="D18889" s="23">
        <v>3000</v>
      </c>
      <c r="E18889" s="23">
        <v>50</v>
      </c>
      <c r="F18889" s="23">
        <v>0</v>
      </c>
      <c r="G18889" s="23">
        <v>70</v>
      </c>
      <c r="H18889" s="25">
        <v>18.535930629999999</v>
      </c>
    </row>
    <row r="18890" spans="1:8">
      <c r="A18890" s="23">
        <v>18887</v>
      </c>
      <c r="B18890" s="23">
        <v>3000</v>
      </c>
      <c r="C18890" s="23">
        <v>0.6</v>
      </c>
      <c r="D18890" s="23">
        <v>3000</v>
      </c>
      <c r="E18890" s="23">
        <v>50</v>
      </c>
      <c r="F18890" s="23">
        <v>0</v>
      </c>
      <c r="G18890" s="23">
        <v>100</v>
      </c>
      <c r="H18890" s="25">
        <v>17.219331740000001</v>
      </c>
    </row>
    <row r="18891" spans="1:8">
      <c r="A18891" s="23">
        <v>18888</v>
      </c>
      <c r="B18891" s="23">
        <v>3000</v>
      </c>
      <c r="C18891" s="23">
        <v>0.6</v>
      </c>
      <c r="D18891" s="23">
        <v>3000</v>
      </c>
      <c r="E18891" s="23">
        <v>50</v>
      </c>
      <c r="F18891" s="23">
        <v>30</v>
      </c>
      <c r="G18891" s="23">
        <v>0</v>
      </c>
      <c r="H18891" s="25">
        <v>25.364345549999999</v>
      </c>
    </row>
    <row r="18892" spans="1:8">
      <c r="A18892" s="23">
        <v>18889</v>
      </c>
      <c r="B18892" s="23">
        <v>3000</v>
      </c>
      <c r="C18892" s="23">
        <v>0.6</v>
      </c>
      <c r="D18892" s="23">
        <v>3000</v>
      </c>
      <c r="E18892" s="23">
        <v>50</v>
      </c>
      <c r="F18892" s="23">
        <v>30</v>
      </c>
      <c r="G18892" s="23">
        <v>5</v>
      </c>
      <c r="H18892" s="25">
        <v>22.757225040000002</v>
      </c>
    </row>
    <row r="18893" spans="1:8">
      <c r="A18893" s="23">
        <v>18890</v>
      </c>
      <c r="B18893" s="23">
        <v>3000</v>
      </c>
      <c r="C18893" s="23">
        <v>0.6</v>
      </c>
      <c r="D18893" s="23">
        <v>3000</v>
      </c>
      <c r="E18893" s="23">
        <v>50</v>
      </c>
      <c r="F18893" s="23">
        <v>30</v>
      </c>
      <c r="G18893" s="23">
        <v>10</v>
      </c>
      <c r="H18893" s="25">
        <v>21.45563507</v>
      </c>
    </row>
    <row r="18894" spans="1:8">
      <c r="A18894" s="23">
        <v>18891</v>
      </c>
      <c r="B18894" s="23">
        <v>3000</v>
      </c>
      <c r="C18894" s="23">
        <v>0.6</v>
      </c>
      <c r="D18894" s="23">
        <v>3000</v>
      </c>
      <c r="E18894" s="23">
        <v>50</v>
      </c>
      <c r="F18894" s="23">
        <v>30</v>
      </c>
      <c r="G18894" s="23">
        <v>40</v>
      </c>
      <c r="H18894" s="25">
        <v>18.759155270000001</v>
      </c>
    </row>
    <row r="18895" spans="1:8">
      <c r="A18895" s="23">
        <v>18892</v>
      </c>
      <c r="B18895" s="23">
        <v>3000</v>
      </c>
      <c r="C18895" s="23">
        <v>0.6</v>
      </c>
      <c r="D18895" s="23">
        <v>3000</v>
      </c>
      <c r="E18895" s="23">
        <v>50</v>
      </c>
      <c r="F18895" s="23">
        <v>30</v>
      </c>
      <c r="G18895" s="23">
        <v>70</v>
      </c>
      <c r="H18895" s="25">
        <v>17.23355866</v>
      </c>
    </row>
    <row r="18896" spans="1:8">
      <c r="A18896" s="23">
        <v>18893</v>
      </c>
      <c r="B18896" s="23">
        <v>3000</v>
      </c>
      <c r="C18896" s="23">
        <v>0.6</v>
      </c>
      <c r="D18896" s="23">
        <v>3000</v>
      </c>
      <c r="E18896" s="23">
        <v>50</v>
      </c>
      <c r="F18896" s="23">
        <v>30</v>
      </c>
      <c r="G18896" s="23">
        <v>100</v>
      </c>
      <c r="H18896" s="25">
        <v>16.030981059999998</v>
      </c>
    </row>
    <row r="18897" spans="1:8">
      <c r="A18897" s="23">
        <v>18894</v>
      </c>
      <c r="B18897" s="23">
        <v>3000</v>
      </c>
      <c r="C18897" s="23">
        <v>0.6</v>
      </c>
      <c r="D18897" s="23">
        <v>3000</v>
      </c>
      <c r="E18897" s="23">
        <v>50</v>
      </c>
      <c r="F18897" s="23">
        <v>60</v>
      </c>
      <c r="G18897" s="23">
        <v>0</v>
      </c>
      <c r="H18897" s="25">
        <v>19.581008910000001</v>
      </c>
    </row>
    <row r="18898" spans="1:8">
      <c r="A18898" s="23">
        <v>18895</v>
      </c>
      <c r="B18898" s="23">
        <v>3000</v>
      </c>
      <c r="C18898" s="23">
        <v>0.6</v>
      </c>
      <c r="D18898" s="23">
        <v>3000</v>
      </c>
      <c r="E18898" s="23">
        <v>50</v>
      </c>
      <c r="F18898" s="23">
        <v>60</v>
      </c>
      <c r="G18898" s="23">
        <v>5</v>
      </c>
      <c r="H18898" s="25">
        <v>16.905626300000002</v>
      </c>
    </row>
    <row r="18899" spans="1:8">
      <c r="A18899" s="23">
        <v>18896</v>
      </c>
      <c r="B18899" s="23">
        <v>3000</v>
      </c>
      <c r="C18899" s="23">
        <v>0.6</v>
      </c>
      <c r="D18899" s="23">
        <v>3000</v>
      </c>
      <c r="E18899" s="23">
        <v>50</v>
      </c>
      <c r="F18899" s="23">
        <v>60</v>
      </c>
      <c r="G18899" s="23">
        <v>10</v>
      </c>
      <c r="H18899" s="25">
        <v>15.95408535</v>
      </c>
    </row>
    <row r="18900" spans="1:8">
      <c r="A18900" s="23">
        <v>18897</v>
      </c>
      <c r="B18900" s="23">
        <v>3000</v>
      </c>
      <c r="C18900" s="23">
        <v>0.6</v>
      </c>
      <c r="D18900" s="23">
        <v>3000</v>
      </c>
      <c r="E18900" s="23">
        <v>50</v>
      </c>
      <c r="F18900" s="23">
        <v>60</v>
      </c>
      <c r="G18900" s="23">
        <v>40</v>
      </c>
      <c r="H18900" s="25">
        <v>13.78911877</v>
      </c>
    </row>
    <row r="18901" spans="1:8">
      <c r="A18901" s="23">
        <v>18898</v>
      </c>
      <c r="B18901" s="23">
        <v>3000</v>
      </c>
      <c r="C18901" s="23">
        <v>0.6</v>
      </c>
      <c r="D18901" s="23">
        <v>3000</v>
      </c>
      <c r="E18901" s="23">
        <v>50</v>
      </c>
      <c r="F18901" s="23">
        <v>60</v>
      </c>
      <c r="G18901" s="23">
        <v>70</v>
      </c>
      <c r="H18901" s="25">
        <v>12.60930634</v>
      </c>
    </row>
    <row r="18902" spans="1:8">
      <c r="A18902" s="23">
        <v>18899</v>
      </c>
      <c r="B18902" s="23">
        <v>3000</v>
      </c>
      <c r="C18902" s="23">
        <v>0.6</v>
      </c>
      <c r="D18902" s="23">
        <v>3000</v>
      </c>
      <c r="E18902" s="23">
        <v>50</v>
      </c>
      <c r="F18902" s="23">
        <v>60</v>
      </c>
      <c r="G18902" s="23">
        <v>100</v>
      </c>
      <c r="H18902" s="25">
        <v>11.70089722</v>
      </c>
    </row>
    <row r="18903" spans="1:8">
      <c r="A18903" s="23">
        <v>18900</v>
      </c>
      <c r="B18903" s="23">
        <v>3000</v>
      </c>
      <c r="C18903" s="23">
        <v>0.5</v>
      </c>
      <c r="D18903" s="23">
        <v>10</v>
      </c>
      <c r="E18903" s="23">
        <v>1</v>
      </c>
      <c r="F18903" s="23">
        <v>0</v>
      </c>
      <c r="G18903" s="23">
        <v>0</v>
      </c>
      <c r="H18903" s="25">
        <v>0</v>
      </c>
    </row>
    <row r="18904" spans="1:8">
      <c r="A18904" s="23">
        <v>18901</v>
      </c>
      <c r="B18904" s="23">
        <v>3000</v>
      </c>
      <c r="C18904" s="23">
        <v>0.5</v>
      </c>
      <c r="D18904" s="23">
        <v>10</v>
      </c>
      <c r="E18904" s="23">
        <v>1</v>
      </c>
      <c r="F18904" s="23">
        <v>0</v>
      </c>
      <c r="G18904" s="23">
        <v>5</v>
      </c>
      <c r="H18904" s="25">
        <v>0</v>
      </c>
    </row>
    <row r="18905" spans="1:8">
      <c r="A18905" s="23">
        <v>18902</v>
      </c>
      <c r="B18905" s="23">
        <v>3000</v>
      </c>
      <c r="C18905" s="23">
        <v>0.5</v>
      </c>
      <c r="D18905" s="23">
        <v>10</v>
      </c>
      <c r="E18905" s="23">
        <v>1</v>
      </c>
      <c r="F18905" s="23">
        <v>0</v>
      </c>
      <c r="G18905" s="23">
        <v>10</v>
      </c>
      <c r="H18905" s="25">
        <v>0</v>
      </c>
    </row>
    <row r="18906" spans="1:8">
      <c r="A18906" s="23">
        <v>18903</v>
      </c>
      <c r="B18906" s="23">
        <v>3000</v>
      </c>
      <c r="C18906" s="23">
        <v>0.5</v>
      </c>
      <c r="D18906" s="23">
        <v>10</v>
      </c>
      <c r="E18906" s="23">
        <v>1</v>
      </c>
      <c r="F18906" s="23">
        <v>0</v>
      </c>
      <c r="G18906" s="23">
        <v>40</v>
      </c>
      <c r="H18906" s="25">
        <v>0</v>
      </c>
    </row>
    <row r="18907" spans="1:8">
      <c r="A18907" s="23">
        <v>18904</v>
      </c>
      <c r="B18907" s="23">
        <v>3000</v>
      </c>
      <c r="C18907" s="23">
        <v>0.5</v>
      </c>
      <c r="D18907" s="23">
        <v>10</v>
      </c>
      <c r="E18907" s="23">
        <v>1</v>
      </c>
      <c r="F18907" s="23">
        <v>0</v>
      </c>
      <c r="G18907" s="23">
        <v>70</v>
      </c>
      <c r="H18907" s="25">
        <v>0</v>
      </c>
    </row>
    <row r="18908" spans="1:8">
      <c r="A18908" s="23">
        <v>18905</v>
      </c>
      <c r="B18908" s="23">
        <v>3000</v>
      </c>
      <c r="C18908" s="23">
        <v>0.5</v>
      </c>
      <c r="D18908" s="23">
        <v>10</v>
      </c>
      <c r="E18908" s="23">
        <v>1</v>
      </c>
      <c r="F18908" s="23">
        <v>0</v>
      </c>
      <c r="G18908" s="23">
        <v>100</v>
      </c>
      <c r="H18908" s="25">
        <v>0</v>
      </c>
    </row>
    <row r="18909" spans="1:8">
      <c r="A18909" s="23">
        <v>18906</v>
      </c>
      <c r="B18909" s="23">
        <v>3000</v>
      </c>
      <c r="C18909" s="23">
        <v>0.5</v>
      </c>
      <c r="D18909" s="23">
        <v>10</v>
      </c>
      <c r="E18909" s="23">
        <v>1</v>
      </c>
      <c r="F18909" s="23">
        <v>30</v>
      </c>
      <c r="G18909" s="23">
        <v>0</v>
      </c>
      <c r="H18909" s="25">
        <v>0</v>
      </c>
    </row>
    <row r="18910" spans="1:8">
      <c r="A18910" s="23">
        <v>18907</v>
      </c>
      <c r="B18910" s="23">
        <v>3000</v>
      </c>
      <c r="C18910" s="23">
        <v>0.5</v>
      </c>
      <c r="D18910" s="23">
        <v>10</v>
      </c>
      <c r="E18910" s="23">
        <v>1</v>
      </c>
      <c r="F18910" s="23">
        <v>30</v>
      </c>
      <c r="G18910" s="23">
        <v>5</v>
      </c>
      <c r="H18910" s="25">
        <v>0</v>
      </c>
    </row>
    <row r="18911" spans="1:8">
      <c r="A18911" s="23">
        <v>18908</v>
      </c>
      <c r="B18911" s="23">
        <v>3000</v>
      </c>
      <c r="C18911" s="23">
        <v>0.5</v>
      </c>
      <c r="D18911" s="23">
        <v>10</v>
      </c>
      <c r="E18911" s="23">
        <v>1</v>
      </c>
      <c r="F18911" s="23">
        <v>30</v>
      </c>
      <c r="G18911" s="23">
        <v>10</v>
      </c>
      <c r="H18911" s="25">
        <v>0</v>
      </c>
    </row>
    <row r="18912" spans="1:8">
      <c r="A18912" s="23">
        <v>18909</v>
      </c>
      <c r="B18912" s="23">
        <v>3000</v>
      </c>
      <c r="C18912" s="23">
        <v>0.5</v>
      </c>
      <c r="D18912" s="23">
        <v>10</v>
      </c>
      <c r="E18912" s="23">
        <v>1</v>
      </c>
      <c r="F18912" s="23">
        <v>30</v>
      </c>
      <c r="G18912" s="23">
        <v>40</v>
      </c>
      <c r="H18912" s="25">
        <v>0</v>
      </c>
    </row>
    <row r="18913" spans="1:8">
      <c r="A18913" s="23">
        <v>18910</v>
      </c>
      <c r="B18913" s="23">
        <v>3000</v>
      </c>
      <c r="C18913" s="23">
        <v>0.5</v>
      </c>
      <c r="D18913" s="23">
        <v>10</v>
      </c>
      <c r="E18913" s="23">
        <v>1</v>
      </c>
      <c r="F18913" s="23">
        <v>30</v>
      </c>
      <c r="G18913" s="23">
        <v>70</v>
      </c>
      <c r="H18913" s="25">
        <v>0</v>
      </c>
    </row>
    <row r="18914" spans="1:8">
      <c r="A18914" s="23">
        <v>18911</v>
      </c>
      <c r="B18914" s="23">
        <v>3000</v>
      </c>
      <c r="C18914" s="23">
        <v>0.5</v>
      </c>
      <c r="D18914" s="23">
        <v>10</v>
      </c>
      <c r="E18914" s="23">
        <v>1</v>
      </c>
      <c r="F18914" s="23">
        <v>30</v>
      </c>
      <c r="G18914" s="23">
        <v>100</v>
      </c>
      <c r="H18914" s="25">
        <v>0</v>
      </c>
    </row>
    <row r="18915" spans="1:8">
      <c r="A18915" s="23">
        <v>18912</v>
      </c>
      <c r="B18915" s="23">
        <v>3000</v>
      </c>
      <c r="C18915" s="23">
        <v>0.5</v>
      </c>
      <c r="D18915" s="23">
        <v>10</v>
      </c>
      <c r="E18915" s="23">
        <v>1</v>
      </c>
      <c r="F18915" s="23">
        <v>60</v>
      </c>
      <c r="G18915" s="23">
        <v>0</v>
      </c>
      <c r="H18915" s="25">
        <v>0</v>
      </c>
    </row>
    <row r="18916" spans="1:8">
      <c r="A18916" s="23">
        <v>18913</v>
      </c>
      <c r="B18916" s="23">
        <v>3000</v>
      </c>
      <c r="C18916" s="23">
        <v>0.5</v>
      </c>
      <c r="D18916" s="23">
        <v>10</v>
      </c>
      <c r="E18916" s="23">
        <v>1</v>
      </c>
      <c r="F18916" s="23">
        <v>60</v>
      </c>
      <c r="G18916" s="23">
        <v>5</v>
      </c>
      <c r="H18916" s="25">
        <v>0</v>
      </c>
    </row>
    <row r="18917" spans="1:8">
      <c r="A18917" s="23">
        <v>18914</v>
      </c>
      <c r="B18917" s="23">
        <v>3000</v>
      </c>
      <c r="C18917" s="23">
        <v>0.5</v>
      </c>
      <c r="D18917" s="23">
        <v>10</v>
      </c>
      <c r="E18917" s="23">
        <v>1</v>
      </c>
      <c r="F18917" s="23">
        <v>60</v>
      </c>
      <c r="G18917" s="23">
        <v>10</v>
      </c>
      <c r="H18917" s="25">
        <v>0</v>
      </c>
    </row>
    <row r="18918" spans="1:8">
      <c r="A18918" s="23">
        <v>18915</v>
      </c>
      <c r="B18918" s="23">
        <v>3000</v>
      </c>
      <c r="C18918" s="23">
        <v>0.5</v>
      </c>
      <c r="D18918" s="23">
        <v>10</v>
      </c>
      <c r="E18918" s="23">
        <v>1</v>
      </c>
      <c r="F18918" s="23">
        <v>60</v>
      </c>
      <c r="G18918" s="23">
        <v>40</v>
      </c>
      <c r="H18918" s="25">
        <v>0</v>
      </c>
    </row>
    <row r="18919" spans="1:8">
      <c r="A18919" s="23">
        <v>18916</v>
      </c>
      <c r="B18919" s="23">
        <v>3000</v>
      </c>
      <c r="C18919" s="23">
        <v>0.5</v>
      </c>
      <c r="D18919" s="23">
        <v>10</v>
      </c>
      <c r="E18919" s="23">
        <v>1</v>
      </c>
      <c r="F18919" s="23">
        <v>60</v>
      </c>
      <c r="G18919" s="23">
        <v>70</v>
      </c>
      <c r="H18919" s="25">
        <v>0</v>
      </c>
    </row>
    <row r="18920" spans="1:8">
      <c r="A18920" s="23">
        <v>18917</v>
      </c>
      <c r="B18920" s="23">
        <v>3000</v>
      </c>
      <c r="C18920" s="23">
        <v>0.5</v>
      </c>
      <c r="D18920" s="23">
        <v>10</v>
      </c>
      <c r="E18920" s="23">
        <v>1</v>
      </c>
      <c r="F18920" s="23">
        <v>60</v>
      </c>
      <c r="G18920" s="23">
        <v>100</v>
      </c>
      <c r="H18920" s="25">
        <v>0</v>
      </c>
    </row>
    <row r="18921" spans="1:8">
      <c r="A18921" s="23">
        <v>18918</v>
      </c>
      <c r="B18921" s="23">
        <v>3000</v>
      </c>
      <c r="C18921" s="23">
        <v>0.5</v>
      </c>
      <c r="D18921" s="23">
        <v>10</v>
      </c>
      <c r="E18921" s="23">
        <v>5</v>
      </c>
      <c r="F18921" s="23">
        <v>0</v>
      </c>
      <c r="G18921" s="23">
        <v>0</v>
      </c>
      <c r="H18921" s="25">
        <v>2.5409049989999999</v>
      </c>
    </row>
    <row r="18922" spans="1:8">
      <c r="A18922" s="23">
        <v>18919</v>
      </c>
      <c r="B18922" s="23">
        <v>3000</v>
      </c>
      <c r="C18922" s="23">
        <v>0.5</v>
      </c>
      <c r="D18922" s="23">
        <v>10</v>
      </c>
      <c r="E18922" s="23">
        <v>5</v>
      </c>
      <c r="F18922" s="23">
        <v>0</v>
      </c>
      <c r="G18922" s="23">
        <v>5</v>
      </c>
      <c r="H18922" s="25">
        <v>0</v>
      </c>
    </row>
    <row r="18923" spans="1:8">
      <c r="A18923" s="23">
        <v>18920</v>
      </c>
      <c r="B18923" s="23">
        <v>3000</v>
      </c>
      <c r="C18923" s="23">
        <v>0.5</v>
      </c>
      <c r="D18923" s="23">
        <v>10</v>
      </c>
      <c r="E18923" s="23">
        <v>5</v>
      </c>
      <c r="F18923" s="23">
        <v>0</v>
      </c>
      <c r="G18923" s="23">
        <v>10</v>
      </c>
      <c r="H18923" s="25">
        <v>0</v>
      </c>
    </row>
    <row r="18924" spans="1:8">
      <c r="A18924" s="23">
        <v>18921</v>
      </c>
      <c r="B18924" s="23">
        <v>3000</v>
      </c>
      <c r="C18924" s="23">
        <v>0.5</v>
      </c>
      <c r="D18924" s="23">
        <v>10</v>
      </c>
      <c r="E18924" s="23">
        <v>5</v>
      </c>
      <c r="F18924" s="23">
        <v>0</v>
      </c>
      <c r="G18924" s="23">
        <v>40</v>
      </c>
      <c r="H18924" s="25">
        <v>0</v>
      </c>
    </row>
    <row r="18925" spans="1:8">
      <c r="A18925" s="23">
        <v>18922</v>
      </c>
      <c r="B18925" s="23">
        <v>3000</v>
      </c>
      <c r="C18925" s="23">
        <v>0.5</v>
      </c>
      <c r="D18925" s="23">
        <v>10</v>
      </c>
      <c r="E18925" s="23">
        <v>5</v>
      </c>
      <c r="F18925" s="23">
        <v>0</v>
      </c>
      <c r="G18925" s="23">
        <v>70</v>
      </c>
      <c r="H18925" s="25">
        <v>0</v>
      </c>
    </row>
    <row r="18926" spans="1:8">
      <c r="A18926" s="23">
        <v>18923</v>
      </c>
      <c r="B18926" s="23">
        <v>3000</v>
      </c>
      <c r="C18926" s="23">
        <v>0.5</v>
      </c>
      <c r="D18926" s="23">
        <v>10</v>
      </c>
      <c r="E18926" s="23">
        <v>5</v>
      </c>
      <c r="F18926" s="23">
        <v>0</v>
      </c>
      <c r="G18926" s="23">
        <v>100</v>
      </c>
      <c r="H18926" s="25">
        <v>0</v>
      </c>
    </row>
    <row r="18927" spans="1:8">
      <c r="A18927" s="23">
        <v>18924</v>
      </c>
      <c r="B18927" s="23">
        <v>3000</v>
      </c>
      <c r="C18927" s="23">
        <v>0.5</v>
      </c>
      <c r="D18927" s="23">
        <v>10</v>
      </c>
      <c r="E18927" s="23">
        <v>5</v>
      </c>
      <c r="F18927" s="23">
        <v>30</v>
      </c>
      <c r="G18927" s="23">
        <v>0</v>
      </c>
      <c r="H18927" s="25">
        <v>2.5354170800000002</v>
      </c>
    </row>
    <row r="18928" spans="1:8">
      <c r="A18928" s="23">
        <v>18925</v>
      </c>
      <c r="B18928" s="23">
        <v>3000</v>
      </c>
      <c r="C18928" s="23">
        <v>0.5</v>
      </c>
      <c r="D18928" s="23">
        <v>10</v>
      </c>
      <c r="E18928" s="23">
        <v>5</v>
      </c>
      <c r="F18928" s="23">
        <v>30</v>
      </c>
      <c r="G18928" s="23">
        <v>5</v>
      </c>
      <c r="H18928" s="25">
        <v>0</v>
      </c>
    </row>
    <row r="18929" spans="1:8">
      <c r="A18929" s="23">
        <v>18926</v>
      </c>
      <c r="B18929" s="23">
        <v>3000</v>
      </c>
      <c r="C18929" s="23">
        <v>0.5</v>
      </c>
      <c r="D18929" s="23">
        <v>10</v>
      </c>
      <c r="E18929" s="23">
        <v>5</v>
      </c>
      <c r="F18929" s="23">
        <v>30</v>
      </c>
      <c r="G18929" s="23">
        <v>10</v>
      </c>
      <c r="H18929" s="25">
        <v>0</v>
      </c>
    </row>
    <row r="18930" spans="1:8">
      <c r="A18930" s="23">
        <v>18927</v>
      </c>
      <c r="B18930" s="23">
        <v>3000</v>
      </c>
      <c r="C18930" s="23">
        <v>0.5</v>
      </c>
      <c r="D18930" s="23">
        <v>10</v>
      </c>
      <c r="E18930" s="23">
        <v>5</v>
      </c>
      <c r="F18930" s="23">
        <v>30</v>
      </c>
      <c r="G18930" s="23">
        <v>40</v>
      </c>
      <c r="H18930" s="25">
        <v>0</v>
      </c>
    </row>
    <row r="18931" spans="1:8">
      <c r="A18931" s="23">
        <v>18928</v>
      </c>
      <c r="B18931" s="23">
        <v>3000</v>
      </c>
      <c r="C18931" s="23">
        <v>0.5</v>
      </c>
      <c r="D18931" s="23">
        <v>10</v>
      </c>
      <c r="E18931" s="23">
        <v>5</v>
      </c>
      <c r="F18931" s="23">
        <v>30</v>
      </c>
      <c r="G18931" s="23">
        <v>70</v>
      </c>
      <c r="H18931" s="25">
        <v>0</v>
      </c>
    </row>
    <row r="18932" spans="1:8">
      <c r="A18932" s="23">
        <v>18929</v>
      </c>
      <c r="B18932" s="23">
        <v>3000</v>
      </c>
      <c r="C18932" s="23">
        <v>0.5</v>
      </c>
      <c r="D18932" s="23">
        <v>10</v>
      </c>
      <c r="E18932" s="23">
        <v>5</v>
      </c>
      <c r="F18932" s="23">
        <v>30</v>
      </c>
      <c r="G18932" s="23">
        <v>100</v>
      </c>
      <c r="H18932" s="25">
        <v>0</v>
      </c>
    </row>
    <row r="18933" spans="1:8">
      <c r="A18933" s="23">
        <v>18930</v>
      </c>
      <c r="B18933" s="23">
        <v>3000</v>
      </c>
      <c r="C18933" s="23">
        <v>0.5</v>
      </c>
      <c r="D18933" s="23">
        <v>10</v>
      </c>
      <c r="E18933" s="23">
        <v>5</v>
      </c>
      <c r="F18933" s="23">
        <v>60</v>
      </c>
      <c r="G18933" s="23">
        <v>0</v>
      </c>
      <c r="H18933" s="25">
        <v>2.5074121950000001</v>
      </c>
    </row>
    <row r="18934" spans="1:8">
      <c r="A18934" s="23">
        <v>18931</v>
      </c>
      <c r="B18934" s="23">
        <v>3000</v>
      </c>
      <c r="C18934" s="23">
        <v>0.5</v>
      </c>
      <c r="D18934" s="23">
        <v>10</v>
      </c>
      <c r="E18934" s="23">
        <v>5</v>
      </c>
      <c r="F18934" s="23">
        <v>60</v>
      </c>
      <c r="G18934" s="23">
        <v>5</v>
      </c>
      <c r="H18934" s="25">
        <v>0</v>
      </c>
    </row>
    <row r="18935" spans="1:8">
      <c r="A18935" s="23">
        <v>18932</v>
      </c>
      <c r="B18935" s="23">
        <v>3000</v>
      </c>
      <c r="C18935" s="23">
        <v>0.5</v>
      </c>
      <c r="D18935" s="23">
        <v>10</v>
      </c>
      <c r="E18935" s="23">
        <v>5</v>
      </c>
      <c r="F18935" s="23">
        <v>60</v>
      </c>
      <c r="G18935" s="23">
        <v>10</v>
      </c>
      <c r="H18935" s="25">
        <v>0</v>
      </c>
    </row>
    <row r="18936" spans="1:8">
      <c r="A18936" s="23">
        <v>18933</v>
      </c>
      <c r="B18936" s="23">
        <v>3000</v>
      </c>
      <c r="C18936" s="23">
        <v>0.5</v>
      </c>
      <c r="D18936" s="23">
        <v>10</v>
      </c>
      <c r="E18936" s="23">
        <v>5</v>
      </c>
      <c r="F18936" s="23">
        <v>60</v>
      </c>
      <c r="G18936" s="23">
        <v>40</v>
      </c>
      <c r="H18936" s="25">
        <v>0</v>
      </c>
    </row>
    <row r="18937" spans="1:8">
      <c r="A18937" s="23">
        <v>18934</v>
      </c>
      <c r="B18937" s="23">
        <v>3000</v>
      </c>
      <c r="C18937" s="23">
        <v>0.5</v>
      </c>
      <c r="D18937" s="23">
        <v>10</v>
      </c>
      <c r="E18937" s="23">
        <v>5</v>
      </c>
      <c r="F18937" s="23">
        <v>60</v>
      </c>
      <c r="G18937" s="23">
        <v>70</v>
      </c>
      <c r="H18937" s="25">
        <v>0</v>
      </c>
    </row>
    <row r="18938" spans="1:8">
      <c r="A18938" s="23">
        <v>18935</v>
      </c>
      <c r="B18938" s="23">
        <v>3000</v>
      </c>
      <c r="C18938" s="23">
        <v>0.5</v>
      </c>
      <c r="D18938" s="23">
        <v>10</v>
      </c>
      <c r="E18938" s="23">
        <v>5</v>
      </c>
      <c r="F18938" s="23">
        <v>60</v>
      </c>
      <c r="G18938" s="23">
        <v>100</v>
      </c>
      <c r="H18938" s="25">
        <v>0</v>
      </c>
    </row>
    <row r="18939" spans="1:8">
      <c r="A18939" s="23">
        <v>18936</v>
      </c>
      <c r="B18939" s="23">
        <v>3000</v>
      </c>
      <c r="C18939" s="23">
        <v>0.5</v>
      </c>
      <c r="D18939" s="23">
        <v>10</v>
      </c>
      <c r="E18939" s="23">
        <v>10</v>
      </c>
      <c r="F18939" s="23">
        <v>0</v>
      </c>
      <c r="G18939" s="23">
        <v>0</v>
      </c>
      <c r="H18939" s="25">
        <v>4.9057302470000002</v>
      </c>
    </row>
    <row r="18940" spans="1:8">
      <c r="A18940" s="23">
        <v>18937</v>
      </c>
      <c r="B18940" s="23">
        <v>3000</v>
      </c>
      <c r="C18940" s="23">
        <v>0.5</v>
      </c>
      <c r="D18940" s="23">
        <v>10</v>
      </c>
      <c r="E18940" s="23">
        <v>10</v>
      </c>
      <c r="F18940" s="23">
        <v>0</v>
      </c>
      <c r="G18940" s="23">
        <v>5</v>
      </c>
      <c r="H18940" s="25">
        <v>0</v>
      </c>
    </row>
    <row r="18941" spans="1:8">
      <c r="A18941" s="23">
        <v>18938</v>
      </c>
      <c r="B18941" s="23">
        <v>3000</v>
      </c>
      <c r="C18941" s="23">
        <v>0.5</v>
      </c>
      <c r="D18941" s="23">
        <v>10</v>
      </c>
      <c r="E18941" s="23">
        <v>10</v>
      </c>
      <c r="F18941" s="23">
        <v>0</v>
      </c>
      <c r="G18941" s="23">
        <v>10</v>
      </c>
      <c r="H18941" s="25">
        <v>0</v>
      </c>
    </row>
    <row r="18942" spans="1:8">
      <c r="A18942" s="23">
        <v>18939</v>
      </c>
      <c r="B18942" s="23">
        <v>3000</v>
      </c>
      <c r="C18942" s="23">
        <v>0.5</v>
      </c>
      <c r="D18942" s="23">
        <v>10</v>
      </c>
      <c r="E18942" s="23">
        <v>10</v>
      </c>
      <c r="F18942" s="23">
        <v>0</v>
      </c>
      <c r="G18942" s="23">
        <v>40</v>
      </c>
      <c r="H18942" s="25">
        <v>0</v>
      </c>
    </row>
    <row r="18943" spans="1:8">
      <c r="A18943" s="23">
        <v>18940</v>
      </c>
      <c r="B18943" s="23">
        <v>3000</v>
      </c>
      <c r="C18943" s="23">
        <v>0.5</v>
      </c>
      <c r="D18943" s="23">
        <v>10</v>
      </c>
      <c r="E18943" s="23">
        <v>10</v>
      </c>
      <c r="F18943" s="23">
        <v>0</v>
      </c>
      <c r="G18943" s="23">
        <v>70</v>
      </c>
      <c r="H18943" s="25">
        <v>0</v>
      </c>
    </row>
    <row r="18944" spans="1:8">
      <c r="A18944" s="23">
        <v>18941</v>
      </c>
      <c r="B18944" s="23">
        <v>3000</v>
      </c>
      <c r="C18944" s="23">
        <v>0.5</v>
      </c>
      <c r="D18944" s="23">
        <v>10</v>
      </c>
      <c r="E18944" s="23">
        <v>10</v>
      </c>
      <c r="F18944" s="23">
        <v>0</v>
      </c>
      <c r="G18944" s="23">
        <v>100</v>
      </c>
      <c r="H18944" s="25">
        <v>0</v>
      </c>
    </row>
    <row r="18945" spans="1:8">
      <c r="A18945" s="23">
        <v>18942</v>
      </c>
      <c r="B18945" s="23">
        <v>3000</v>
      </c>
      <c r="C18945" s="23">
        <v>0.5</v>
      </c>
      <c r="D18945" s="23">
        <v>10</v>
      </c>
      <c r="E18945" s="23">
        <v>10</v>
      </c>
      <c r="F18945" s="23">
        <v>30</v>
      </c>
      <c r="G18945" s="23">
        <v>0</v>
      </c>
      <c r="H18945" s="25">
        <v>4.8725867269999998</v>
      </c>
    </row>
    <row r="18946" spans="1:8">
      <c r="A18946" s="23">
        <v>18943</v>
      </c>
      <c r="B18946" s="23">
        <v>3000</v>
      </c>
      <c r="C18946" s="23">
        <v>0.5</v>
      </c>
      <c r="D18946" s="23">
        <v>10</v>
      </c>
      <c r="E18946" s="23">
        <v>10</v>
      </c>
      <c r="F18946" s="23">
        <v>30</v>
      </c>
      <c r="G18946" s="23">
        <v>5</v>
      </c>
      <c r="H18946" s="25">
        <v>0</v>
      </c>
    </row>
    <row r="18947" spans="1:8">
      <c r="A18947" s="23">
        <v>18944</v>
      </c>
      <c r="B18947" s="23">
        <v>3000</v>
      </c>
      <c r="C18947" s="23">
        <v>0.5</v>
      </c>
      <c r="D18947" s="23">
        <v>10</v>
      </c>
      <c r="E18947" s="23">
        <v>10</v>
      </c>
      <c r="F18947" s="23">
        <v>30</v>
      </c>
      <c r="G18947" s="23">
        <v>10</v>
      </c>
      <c r="H18947" s="25">
        <v>0</v>
      </c>
    </row>
    <row r="18948" spans="1:8">
      <c r="A18948" s="23">
        <v>18945</v>
      </c>
      <c r="B18948" s="23">
        <v>3000</v>
      </c>
      <c r="C18948" s="23">
        <v>0.5</v>
      </c>
      <c r="D18948" s="23">
        <v>10</v>
      </c>
      <c r="E18948" s="23">
        <v>10</v>
      </c>
      <c r="F18948" s="23">
        <v>30</v>
      </c>
      <c r="G18948" s="23">
        <v>40</v>
      </c>
      <c r="H18948" s="25">
        <v>0</v>
      </c>
    </row>
    <row r="18949" spans="1:8">
      <c r="A18949" s="23">
        <v>18946</v>
      </c>
      <c r="B18949" s="23">
        <v>3000</v>
      </c>
      <c r="C18949" s="23">
        <v>0.5</v>
      </c>
      <c r="D18949" s="23">
        <v>10</v>
      </c>
      <c r="E18949" s="23">
        <v>10</v>
      </c>
      <c r="F18949" s="23">
        <v>30</v>
      </c>
      <c r="G18949" s="23">
        <v>70</v>
      </c>
      <c r="H18949" s="25">
        <v>0</v>
      </c>
    </row>
    <row r="18950" spans="1:8">
      <c r="A18950" s="23">
        <v>18947</v>
      </c>
      <c r="B18950" s="23">
        <v>3000</v>
      </c>
      <c r="C18950" s="23">
        <v>0.5</v>
      </c>
      <c r="D18950" s="23">
        <v>10</v>
      </c>
      <c r="E18950" s="23">
        <v>10</v>
      </c>
      <c r="F18950" s="23">
        <v>30</v>
      </c>
      <c r="G18950" s="23">
        <v>100</v>
      </c>
      <c r="H18950" s="25">
        <v>0</v>
      </c>
    </row>
    <row r="18951" spans="1:8">
      <c r="A18951" s="23">
        <v>18948</v>
      </c>
      <c r="B18951" s="23">
        <v>3000</v>
      </c>
      <c r="C18951" s="23">
        <v>0.5</v>
      </c>
      <c r="D18951" s="23">
        <v>10</v>
      </c>
      <c r="E18951" s="23">
        <v>10</v>
      </c>
      <c r="F18951" s="23">
        <v>60</v>
      </c>
      <c r="G18951" s="23">
        <v>0</v>
      </c>
      <c r="H18951" s="25">
        <v>4.7022972110000003</v>
      </c>
    </row>
    <row r="18952" spans="1:8">
      <c r="A18952" s="23">
        <v>18949</v>
      </c>
      <c r="B18952" s="23">
        <v>3000</v>
      </c>
      <c r="C18952" s="23">
        <v>0.5</v>
      </c>
      <c r="D18952" s="23">
        <v>10</v>
      </c>
      <c r="E18952" s="23">
        <v>10</v>
      </c>
      <c r="F18952" s="23">
        <v>60</v>
      </c>
      <c r="G18952" s="23">
        <v>5</v>
      </c>
      <c r="H18952" s="25">
        <v>0</v>
      </c>
    </row>
    <row r="18953" spans="1:8">
      <c r="A18953" s="23">
        <v>18950</v>
      </c>
      <c r="B18953" s="23">
        <v>3000</v>
      </c>
      <c r="C18953" s="23">
        <v>0.5</v>
      </c>
      <c r="D18953" s="23">
        <v>10</v>
      </c>
      <c r="E18953" s="23">
        <v>10</v>
      </c>
      <c r="F18953" s="23">
        <v>60</v>
      </c>
      <c r="G18953" s="23">
        <v>10</v>
      </c>
      <c r="H18953" s="25">
        <v>0</v>
      </c>
    </row>
    <row r="18954" spans="1:8">
      <c r="A18954" s="23">
        <v>18951</v>
      </c>
      <c r="B18954" s="23">
        <v>3000</v>
      </c>
      <c r="C18954" s="23">
        <v>0.5</v>
      </c>
      <c r="D18954" s="23">
        <v>10</v>
      </c>
      <c r="E18954" s="23">
        <v>10</v>
      </c>
      <c r="F18954" s="23">
        <v>60</v>
      </c>
      <c r="G18954" s="23">
        <v>40</v>
      </c>
      <c r="H18954" s="25">
        <v>0</v>
      </c>
    </row>
    <row r="18955" spans="1:8">
      <c r="A18955" s="23">
        <v>18952</v>
      </c>
      <c r="B18955" s="23">
        <v>3000</v>
      </c>
      <c r="C18955" s="23">
        <v>0.5</v>
      </c>
      <c r="D18955" s="23">
        <v>10</v>
      </c>
      <c r="E18955" s="23">
        <v>10</v>
      </c>
      <c r="F18955" s="23">
        <v>60</v>
      </c>
      <c r="G18955" s="23">
        <v>70</v>
      </c>
      <c r="H18955" s="25">
        <v>0</v>
      </c>
    </row>
    <row r="18956" spans="1:8">
      <c r="A18956" s="23">
        <v>18953</v>
      </c>
      <c r="B18956" s="23">
        <v>3000</v>
      </c>
      <c r="C18956" s="23">
        <v>0.5</v>
      </c>
      <c r="D18956" s="23">
        <v>10</v>
      </c>
      <c r="E18956" s="23">
        <v>10</v>
      </c>
      <c r="F18956" s="23">
        <v>60</v>
      </c>
      <c r="G18956" s="23">
        <v>100</v>
      </c>
      <c r="H18956" s="25">
        <v>0</v>
      </c>
    </row>
    <row r="18957" spans="1:8">
      <c r="A18957" s="23">
        <v>18954</v>
      </c>
      <c r="B18957" s="23">
        <v>3000</v>
      </c>
      <c r="C18957" s="23">
        <v>0.5</v>
      </c>
      <c r="D18957" s="23">
        <v>10</v>
      </c>
      <c r="E18957" s="23">
        <v>20</v>
      </c>
      <c r="F18957" s="23">
        <v>0</v>
      </c>
      <c r="G18957" s="23">
        <v>0</v>
      </c>
      <c r="H18957" s="25">
        <v>8.7537279130000005</v>
      </c>
    </row>
    <row r="18958" spans="1:8">
      <c r="A18958" s="23">
        <v>18955</v>
      </c>
      <c r="B18958" s="23">
        <v>3000</v>
      </c>
      <c r="C18958" s="23">
        <v>0.5</v>
      </c>
      <c r="D18958" s="23">
        <v>10</v>
      </c>
      <c r="E18958" s="23">
        <v>20</v>
      </c>
      <c r="F18958" s="23">
        <v>0</v>
      </c>
      <c r="G18958" s="23">
        <v>5</v>
      </c>
      <c r="H18958" s="25">
        <v>7.257324219</v>
      </c>
    </row>
    <row r="18959" spans="1:8">
      <c r="A18959" s="23">
        <v>18956</v>
      </c>
      <c r="B18959" s="23">
        <v>3000</v>
      </c>
      <c r="C18959" s="23">
        <v>0.5</v>
      </c>
      <c r="D18959" s="23">
        <v>10</v>
      </c>
      <c r="E18959" s="23">
        <v>20</v>
      </c>
      <c r="F18959" s="23">
        <v>0</v>
      </c>
      <c r="G18959" s="23">
        <v>10</v>
      </c>
      <c r="H18959" s="25">
        <v>7.0708351140000003</v>
      </c>
    </row>
    <row r="18960" spans="1:8">
      <c r="A18960" s="23">
        <v>18957</v>
      </c>
      <c r="B18960" s="23">
        <v>3000</v>
      </c>
      <c r="C18960" s="23">
        <v>0.5</v>
      </c>
      <c r="D18960" s="23">
        <v>10</v>
      </c>
      <c r="E18960" s="23">
        <v>20</v>
      </c>
      <c r="F18960" s="23">
        <v>0</v>
      </c>
      <c r="G18960" s="23">
        <v>40</v>
      </c>
      <c r="H18960" s="25">
        <v>6.7492504120000003</v>
      </c>
    </row>
    <row r="18961" spans="1:8">
      <c r="A18961" s="23">
        <v>18958</v>
      </c>
      <c r="B18961" s="23">
        <v>3000</v>
      </c>
      <c r="C18961" s="23">
        <v>0.5</v>
      </c>
      <c r="D18961" s="23">
        <v>10</v>
      </c>
      <c r="E18961" s="23">
        <v>20</v>
      </c>
      <c r="F18961" s="23">
        <v>0</v>
      </c>
      <c r="G18961" s="23">
        <v>70</v>
      </c>
      <c r="H18961" s="25">
        <v>6.549509048</v>
      </c>
    </row>
    <row r="18962" spans="1:8">
      <c r="A18962" s="23">
        <v>18959</v>
      </c>
      <c r="B18962" s="23">
        <v>3000</v>
      </c>
      <c r="C18962" s="23">
        <v>0.5</v>
      </c>
      <c r="D18962" s="23">
        <v>10</v>
      </c>
      <c r="E18962" s="23">
        <v>20</v>
      </c>
      <c r="F18962" s="23">
        <v>0</v>
      </c>
      <c r="G18962" s="23">
        <v>100</v>
      </c>
      <c r="H18962" s="25">
        <v>6.3717665669999999</v>
      </c>
    </row>
    <row r="18963" spans="1:8">
      <c r="A18963" s="23">
        <v>18960</v>
      </c>
      <c r="B18963" s="23">
        <v>3000</v>
      </c>
      <c r="C18963" s="23">
        <v>0.5</v>
      </c>
      <c r="D18963" s="23">
        <v>10</v>
      </c>
      <c r="E18963" s="23">
        <v>20</v>
      </c>
      <c r="F18963" s="23">
        <v>30</v>
      </c>
      <c r="G18963" s="23">
        <v>0</v>
      </c>
      <c r="H18963" s="25">
        <v>8.5849809649999997</v>
      </c>
    </row>
    <row r="18964" spans="1:8">
      <c r="A18964" s="23">
        <v>18961</v>
      </c>
      <c r="B18964" s="23">
        <v>3000</v>
      </c>
      <c r="C18964" s="23">
        <v>0.5</v>
      </c>
      <c r="D18964" s="23">
        <v>10</v>
      </c>
      <c r="E18964" s="23">
        <v>20</v>
      </c>
      <c r="F18964" s="23">
        <v>30</v>
      </c>
      <c r="G18964" s="23">
        <v>5</v>
      </c>
      <c r="H18964" s="25">
        <v>7.0335254669999996</v>
      </c>
    </row>
    <row r="18965" spans="1:8">
      <c r="A18965" s="23">
        <v>18962</v>
      </c>
      <c r="B18965" s="23">
        <v>3000</v>
      </c>
      <c r="C18965" s="23">
        <v>0.5</v>
      </c>
      <c r="D18965" s="23">
        <v>10</v>
      </c>
      <c r="E18965" s="23">
        <v>20</v>
      </c>
      <c r="F18965" s="23">
        <v>30</v>
      </c>
      <c r="G18965" s="23">
        <v>10</v>
      </c>
      <c r="H18965" s="25">
        <v>6.8435678480000002</v>
      </c>
    </row>
    <row r="18966" spans="1:8">
      <c r="A18966" s="23">
        <v>18963</v>
      </c>
      <c r="B18966" s="23">
        <v>3000</v>
      </c>
      <c r="C18966" s="23">
        <v>0.5</v>
      </c>
      <c r="D18966" s="23">
        <v>10</v>
      </c>
      <c r="E18966" s="23">
        <v>20</v>
      </c>
      <c r="F18966" s="23">
        <v>30</v>
      </c>
      <c r="G18966" s="23">
        <v>40</v>
      </c>
      <c r="H18966" s="25">
        <v>6.5191984180000002</v>
      </c>
    </row>
    <row r="18967" spans="1:8">
      <c r="A18967" s="23">
        <v>18964</v>
      </c>
      <c r="B18967" s="23">
        <v>3000</v>
      </c>
      <c r="C18967" s="23">
        <v>0.5</v>
      </c>
      <c r="D18967" s="23">
        <v>10</v>
      </c>
      <c r="E18967" s="23">
        <v>20</v>
      </c>
      <c r="F18967" s="23">
        <v>30</v>
      </c>
      <c r="G18967" s="23">
        <v>70</v>
      </c>
      <c r="H18967" s="25">
        <v>6.3037724490000002</v>
      </c>
    </row>
    <row r="18968" spans="1:8">
      <c r="A18968" s="23">
        <v>18965</v>
      </c>
      <c r="B18968" s="23">
        <v>3000</v>
      </c>
      <c r="C18968" s="23">
        <v>0.5</v>
      </c>
      <c r="D18968" s="23">
        <v>10</v>
      </c>
      <c r="E18968" s="23">
        <v>20</v>
      </c>
      <c r="F18968" s="23">
        <v>30</v>
      </c>
      <c r="G18968" s="23">
        <v>100</v>
      </c>
      <c r="H18968" s="25">
        <v>6.1095523829999996</v>
      </c>
    </row>
    <row r="18969" spans="1:8">
      <c r="A18969" s="23">
        <v>18966</v>
      </c>
      <c r="B18969" s="23">
        <v>3000</v>
      </c>
      <c r="C18969" s="23">
        <v>0.5</v>
      </c>
      <c r="D18969" s="23">
        <v>10</v>
      </c>
      <c r="E18969" s="23">
        <v>20</v>
      </c>
      <c r="F18969" s="23">
        <v>60</v>
      </c>
      <c r="G18969" s="23">
        <v>0</v>
      </c>
      <c r="H18969" s="25">
        <v>7.8413133620000002</v>
      </c>
    </row>
    <row r="18970" spans="1:8">
      <c r="A18970" s="23">
        <v>18967</v>
      </c>
      <c r="B18970" s="23">
        <v>3000</v>
      </c>
      <c r="C18970" s="23">
        <v>0.5</v>
      </c>
      <c r="D18970" s="23">
        <v>10</v>
      </c>
      <c r="E18970" s="23">
        <v>20</v>
      </c>
      <c r="F18970" s="23">
        <v>60</v>
      </c>
      <c r="G18970" s="23">
        <v>5</v>
      </c>
      <c r="H18970" s="25">
        <v>6.1238112449999997</v>
      </c>
    </row>
    <row r="18971" spans="1:8">
      <c r="A18971" s="23">
        <v>18968</v>
      </c>
      <c r="B18971" s="23">
        <v>3000</v>
      </c>
      <c r="C18971" s="23">
        <v>0.5</v>
      </c>
      <c r="D18971" s="23">
        <v>10</v>
      </c>
      <c r="E18971" s="23">
        <v>20</v>
      </c>
      <c r="F18971" s="23">
        <v>60</v>
      </c>
      <c r="G18971" s="23">
        <v>10</v>
      </c>
      <c r="H18971" s="25">
        <v>5.9009385109999997</v>
      </c>
    </row>
    <row r="18972" spans="1:8">
      <c r="A18972" s="23">
        <v>18969</v>
      </c>
      <c r="B18972" s="23">
        <v>3000</v>
      </c>
      <c r="C18972" s="23">
        <v>0.5</v>
      </c>
      <c r="D18972" s="23">
        <v>10</v>
      </c>
      <c r="E18972" s="23">
        <v>20</v>
      </c>
      <c r="F18972" s="23">
        <v>60</v>
      </c>
      <c r="G18972" s="23">
        <v>40</v>
      </c>
      <c r="H18972" s="25">
        <v>5.4461889269999997</v>
      </c>
    </row>
    <row r="18973" spans="1:8">
      <c r="A18973" s="23">
        <v>18970</v>
      </c>
      <c r="B18973" s="23">
        <v>3000</v>
      </c>
      <c r="C18973" s="23">
        <v>0.5</v>
      </c>
      <c r="D18973" s="23">
        <v>10</v>
      </c>
      <c r="E18973" s="23">
        <v>20</v>
      </c>
      <c r="F18973" s="23">
        <v>60</v>
      </c>
      <c r="G18973" s="23">
        <v>70</v>
      </c>
      <c r="H18973" s="25">
        <v>5.1609587670000003</v>
      </c>
    </row>
    <row r="18974" spans="1:8">
      <c r="A18974" s="23">
        <v>18971</v>
      </c>
      <c r="B18974" s="23">
        <v>3000</v>
      </c>
      <c r="C18974" s="23">
        <v>0.5</v>
      </c>
      <c r="D18974" s="23">
        <v>10</v>
      </c>
      <c r="E18974" s="23">
        <v>20</v>
      </c>
      <c r="F18974" s="23">
        <v>60</v>
      </c>
      <c r="G18974" s="23">
        <v>100</v>
      </c>
      <c r="H18974" s="25">
        <v>4.8723907469999999</v>
      </c>
    </row>
    <row r="18975" spans="1:8">
      <c r="A18975" s="23">
        <v>18972</v>
      </c>
      <c r="B18975" s="23">
        <v>3000</v>
      </c>
      <c r="C18975" s="23">
        <v>0.5</v>
      </c>
      <c r="D18975" s="23">
        <v>10</v>
      </c>
      <c r="E18975" s="23">
        <v>50</v>
      </c>
      <c r="F18975" s="23">
        <v>0</v>
      </c>
      <c r="G18975" s="23">
        <v>0</v>
      </c>
      <c r="H18975" s="25">
        <v>14.684600830000001</v>
      </c>
    </row>
    <row r="18976" spans="1:8">
      <c r="A18976" s="23">
        <v>18973</v>
      </c>
      <c r="B18976" s="23">
        <v>3000</v>
      </c>
      <c r="C18976" s="23">
        <v>0.5</v>
      </c>
      <c r="D18976" s="23">
        <v>10</v>
      </c>
      <c r="E18976" s="23">
        <v>50</v>
      </c>
      <c r="F18976" s="23">
        <v>0</v>
      </c>
      <c r="G18976" s="23">
        <v>5</v>
      </c>
      <c r="H18976" s="25">
        <v>13.15869713</v>
      </c>
    </row>
    <row r="18977" spans="1:8">
      <c r="A18977" s="23">
        <v>18974</v>
      </c>
      <c r="B18977" s="23">
        <v>3000</v>
      </c>
      <c r="C18977" s="23">
        <v>0.5</v>
      </c>
      <c r="D18977" s="23">
        <v>10</v>
      </c>
      <c r="E18977" s="23">
        <v>50</v>
      </c>
      <c r="F18977" s="23">
        <v>0</v>
      </c>
      <c r="G18977" s="23">
        <v>10</v>
      </c>
      <c r="H18977" s="25">
        <v>12.533750530000001</v>
      </c>
    </row>
    <row r="18978" spans="1:8">
      <c r="A18978" s="23">
        <v>18975</v>
      </c>
      <c r="B18978" s="23">
        <v>3000</v>
      </c>
      <c r="C18978" s="23">
        <v>0.5</v>
      </c>
      <c r="D18978" s="23">
        <v>10</v>
      </c>
      <c r="E18978" s="23">
        <v>50</v>
      </c>
      <c r="F18978" s="23">
        <v>0</v>
      </c>
      <c r="G18978" s="23">
        <v>40</v>
      </c>
      <c r="H18978" s="25">
        <v>11.353052140000001</v>
      </c>
    </row>
    <row r="18979" spans="1:8">
      <c r="A18979" s="23">
        <v>18976</v>
      </c>
      <c r="B18979" s="23">
        <v>3000</v>
      </c>
      <c r="C18979" s="23">
        <v>0.5</v>
      </c>
      <c r="D18979" s="23">
        <v>10</v>
      </c>
      <c r="E18979" s="23">
        <v>50</v>
      </c>
      <c r="F18979" s="23">
        <v>0</v>
      </c>
      <c r="G18979" s="23">
        <v>70</v>
      </c>
      <c r="H18979" s="25">
        <v>10.624235150000001</v>
      </c>
    </row>
    <row r="18980" spans="1:8">
      <c r="A18980" s="23">
        <v>18977</v>
      </c>
      <c r="B18980" s="23">
        <v>3000</v>
      </c>
      <c r="C18980" s="23">
        <v>0.5</v>
      </c>
      <c r="D18980" s="23">
        <v>10</v>
      </c>
      <c r="E18980" s="23">
        <v>50</v>
      </c>
      <c r="F18980" s="23">
        <v>0</v>
      </c>
      <c r="G18980" s="23">
        <v>100</v>
      </c>
      <c r="H18980" s="25">
        <v>10.05233574</v>
      </c>
    </row>
    <row r="18981" spans="1:8">
      <c r="A18981" s="23">
        <v>18978</v>
      </c>
      <c r="B18981" s="23">
        <v>3000</v>
      </c>
      <c r="C18981" s="23">
        <v>0.5</v>
      </c>
      <c r="D18981" s="23">
        <v>10</v>
      </c>
      <c r="E18981" s="23">
        <v>50</v>
      </c>
      <c r="F18981" s="23">
        <v>30</v>
      </c>
      <c r="G18981" s="23">
        <v>0</v>
      </c>
      <c r="H18981" s="25">
        <v>14.076177599999999</v>
      </c>
    </row>
    <row r="18982" spans="1:8">
      <c r="A18982" s="23">
        <v>18979</v>
      </c>
      <c r="B18982" s="23">
        <v>3000</v>
      </c>
      <c r="C18982" s="23">
        <v>0.5</v>
      </c>
      <c r="D18982" s="23">
        <v>10</v>
      </c>
      <c r="E18982" s="23">
        <v>50</v>
      </c>
      <c r="F18982" s="23">
        <v>30</v>
      </c>
      <c r="G18982" s="23">
        <v>5</v>
      </c>
      <c r="H18982" s="25">
        <v>12.437008860000001</v>
      </c>
    </row>
    <row r="18983" spans="1:8">
      <c r="A18983" s="23">
        <v>18980</v>
      </c>
      <c r="B18983" s="23">
        <v>3000</v>
      </c>
      <c r="C18983" s="23">
        <v>0.5</v>
      </c>
      <c r="D18983" s="23">
        <v>10</v>
      </c>
      <c r="E18983" s="23">
        <v>50</v>
      </c>
      <c r="F18983" s="23">
        <v>30</v>
      </c>
      <c r="G18983" s="23">
        <v>10</v>
      </c>
      <c r="H18983" s="25">
        <v>11.79919434</v>
      </c>
    </row>
    <row r="18984" spans="1:8">
      <c r="A18984" s="23">
        <v>18981</v>
      </c>
      <c r="B18984" s="23">
        <v>3000</v>
      </c>
      <c r="C18984" s="23">
        <v>0.5</v>
      </c>
      <c r="D18984" s="23">
        <v>10</v>
      </c>
      <c r="E18984" s="23">
        <v>50</v>
      </c>
      <c r="F18984" s="23">
        <v>30</v>
      </c>
      <c r="G18984" s="23">
        <v>40</v>
      </c>
      <c r="H18984" s="25">
        <v>10.636427879999999</v>
      </c>
    </row>
    <row r="18985" spans="1:8">
      <c r="A18985" s="23">
        <v>18982</v>
      </c>
      <c r="B18985" s="23">
        <v>3000</v>
      </c>
      <c r="C18985" s="23">
        <v>0.5</v>
      </c>
      <c r="D18985" s="23">
        <v>10</v>
      </c>
      <c r="E18985" s="23">
        <v>50</v>
      </c>
      <c r="F18985" s="23">
        <v>30</v>
      </c>
      <c r="G18985" s="23">
        <v>70</v>
      </c>
      <c r="H18985" s="25">
        <v>9.9607486719999994</v>
      </c>
    </row>
    <row r="18986" spans="1:8">
      <c r="A18986" s="23">
        <v>18983</v>
      </c>
      <c r="B18986" s="23">
        <v>3000</v>
      </c>
      <c r="C18986" s="23">
        <v>0.5</v>
      </c>
      <c r="D18986" s="23">
        <v>10</v>
      </c>
      <c r="E18986" s="23">
        <v>50</v>
      </c>
      <c r="F18986" s="23">
        <v>30</v>
      </c>
      <c r="G18986" s="23">
        <v>100</v>
      </c>
      <c r="H18986" s="25">
        <v>9.4168796540000006</v>
      </c>
    </row>
    <row r="18987" spans="1:8">
      <c r="A18987" s="23">
        <v>18984</v>
      </c>
      <c r="B18987" s="23">
        <v>3000</v>
      </c>
      <c r="C18987" s="23">
        <v>0.5</v>
      </c>
      <c r="D18987" s="23">
        <v>10</v>
      </c>
      <c r="E18987" s="23">
        <v>50</v>
      </c>
      <c r="F18987" s="23">
        <v>60</v>
      </c>
      <c r="G18987" s="23">
        <v>0</v>
      </c>
      <c r="H18987" s="25">
        <v>11.79510307</v>
      </c>
    </row>
    <row r="18988" spans="1:8">
      <c r="A18988" s="23">
        <v>18985</v>
      </c>
      <c r="B18988" s="23">
        <v>3000</v>
      </c>
      <c r="C18988" s="23">
        <v>0.5</v>
      </c>
      <c r="D18988" s="23">
        <v>10</v>
      </c>
      <c r="E18988" s="23">
        <v>50</v>
      </c>
      <c r="F18988" s="23">
        <v>60</v>
      </c>
      <c r="G18988" s="23">
        <v>5</v>
      </c>
      <c r="H18988" s="25">
        <v>9.647315979</v>
      </c>
    </row>
    <row r="18989" spans="1:8">
      <c r="A18989" s="23">
        <v>18986</v>
      </c>
      <c r="B18989" s="23">
        <v>3000</v>
      </c>
      <c r="C18989" s="23">
        <v>0.5</v>
      </c>
      <c r="D18989" s="23">
        <v>10</v>
      </c>
      <c r="E18989" s="23">
        <v>50</v>
      </c>
      <c r="F18989" s="23">
        <v>60</v>
      </c>
      <c r="G18989" s="23">
        <v>10</v>
      </c>
      <c r="H18989" s="25">
        <v>9.0947752000000008</v>
      </c>
    </row>
    <row r="18990" spans="1:8">
      <c r="A18990" s="23">
        <v>18987</v>
      </c>
      <c r="B18990" s="23">
        <v>3000</v>
      </c>
      <c r="C18990" s="23">
        <v>0.5</v>
      </c>
      <c r="D18990" s="23">
        <v>10</v>
      </c>
      <c r="E18990" s="23">
        <v>50</v>
      </c>
      <c r="F18990" s="23">
        <v>60</v>
      </c>
      <c r="G18990" s="23">
        <v>40</v>
      </c>
      <c r="H18990" s="25">
        <v>8.2144403459999999</v>
      </c>
    </row>
    <row r="18991" spans="1:8">
      <c r="A18991" s="23">
        <v>18988</v>
      </c>
      <c r="B18991" s="23">
        <v>3000</v>
      </c>
      <c r="C18991" s="23">
        <v>0.5</v>
      </c>
      <c r="D18991" s="23">
        <v>10</v>
      </c>
      <c r="E18991" s="23">
        <v>50</v>
      </c>
      <c r="F18991" s="23">
        <v>60</v>
      </c>
      <c r="G18991" s="23">
        <v>70</v>
      </c>
      <c r="H18991" s="25">
        <v>7.6673307419999999</v>
      </c>
    </row>
    <row r="18992" spans="1:8">
      <c r="A18992" s="23">
        <v>18989</v>
      </c>
      <c r="B18992" s="23">
        <v>3000</v>
      </c>
      <c r="C18992" s="23">
        <v>0.5</v>
      </c>
      <c r="D18992" s="23">
        <v>10</v>
      </c>
      <c r="E18992" s="23">
        <v>50</v>
      </c>
      <c r="F18992" s="23">
        <v>60</v>
      </c>
      <c r="G18992" s="23">
        <v>100</v>
      </c>
      <c r="H18992" s="25">
        <v>7.2231616970000001</v>
      </c>
    </row>
    <row r="18993" spans="1:8">
      <c r="A18993" s="23">
        <v>18990</v>
      </c>
      <c r="B18993" s="23">
        <v>3000</v>
      </c>
      <c r="C18993" s="23">
        <v>0.5</v>
      </c>
      <c r="D18993" s="23">
        <v>50</v>
      </c>
      <c r="E18993" s="23">
        <v>1</v>
      </c>
      <c r="F18993" s="23">
        <v>0</v>
      </c>
      <c r="G18993" s="23">
        <v>0</v>
      </c>
      <c r="H18993" s="25">
        <v>2.277628183</v>
      </c>
    </row>
    <row r="18994" spans="1:8">
      <c r="A18994" s="23">
        <v>18991</v>
      </c>
      <c r="B18994" s="23">
        <v>3000</v>
      </c>
      <c r="C18994" s="23">
        <v>0.5</v>
      </c>
      <c r="D18994" s="23">
        <v>50</v>
      </c>
      <c r="E18994" s="23">
        <v>1</v>
      </c>
      <c r="F18994" s="23">
        <v>0</v>
      </c>
      <c r="G18994" s="23">
        <v>5</v>
      </c>
      <c r="H18994" s="25">
        <v>0</v>
      </c>
    </row>
    <row r="18995" spans="1:8">
      <c r="A18995" s="23">
        <v>18992</v>
      </c>
      <c r="B18995" s="23">
        <v>3000</v>
      </c>
      <c r="C18995" s="23">
        <v>0.5</v>
      </c>
      <c r="D18995" s="23">
        <v>50</v>
      </c>
      <c r="E18995" s="23">
        <v>1</v>
      </c>
      <c r="F18995" s="23">
        <v>0</v>
      </c>
      <c r="G18995" s="23">
        <v>10</v>
      </c>
      <c r="H18995" s="25">
        <v>0</v>
      </c>
    </row>
    <row r="18996" spans="1:8">
      <c r="A18996" s="23">
        <v>18993</v>
      </c>
      <c r="B18996" s="23">
        <v>3000</v>
      </c>
      <c r="C18996" s="23">
        <v>0.5</v>
      </c>
      <c r="D18996" s="23">
        <v>50</v>
      </c>
      <c r="E18996" s="23">
        <v>1</v>
      </c>
      <c r="F18996" s="23">
        <v>0</v>
      </c>
      <c r="G18996" s="23">
        <v>40</v>
      </c>
      <c r="H18996" s="25">
        <v>0</v>
      </c>
    </row>
    <row r="18997" spans="1:8">
      <c r="A18997" s="23">
        <v>18994</v>
      </c>
      <c r="B18997" s="23">
        <v>3000</v>
      </c>
      <c r="C18997" s="23">
        <v>0.5</v>
      </c>
      <c r="D18997" s="23">
        <v>50</v>
      </c>
      <c r="E18997" s="23">
        <v>1</v>
      </c>
      <c r="F18997" s="23">
        <v>0</v>
      </c>
      <c r="G18997" s="23">
        <v>70</v>
      </c>
      <c r="H18997" s="25">
        <v>0</v>
      </c>
    </row>
    <row r="18998" spans="1:8">
      <c r="A18998" s="23">
        <v>18995</v>
      </c>
      <c r="B18998" s="23">
        <v>3000</v>
      </c>
      <c r="C18998" s="23">
        <v>0.5</v>
      </c>
      <c r="D18998" s="23">
        <v>50</v>
      </c>
      <c r="E18998" s="23">
        <v>1</v>
      </c>
      <c r="F18998" s="23">
        <v>0</v>
      </c>
      <c r="G18998" s="23">
        <v>100</v>
      </c>
      <c r="H18998" s="25">
        <v>0</v>
      </c>
    </row>
    <row r="18999" spans="1:8">
      <c r="A18999" s="23">
        <v>18996</v>
      </c>
      <c r="B18999" s="23">
        <v>3000</v>
      </c>
      <c r="C18999" s="23">
        <v>0.5</v>
      </c>
      <c r="D18999" s="23">
        <v>50</v>
      </c>
      <c r="E18999" s="23">
        <v>1</v>
      </c>
      <c r="F18999" s="23">
        <v>30</v>
      </c>
      <c r="G18999" s="23">
        <v>0</v>
      </c>
      <c r="H18999" s="25">
        <v>2.2743802070000001</v>
      </c>
    </row>
    <row r="19000" spans="1:8">
      <c r="A19000" s="23">
        <v>18997</v>
      </c>
      <c r="B19000" s="23">
        <v>3000</v>
      </c>
      <c r="C19000" s="23">
        <v>0.5</v>
      </c>
      <c r="D19000" s="23">
        <v>50</v>
      </c>
      <c r="E19000" s="23">
        <v>1</v>
      </c>
      <c r="F19000" s="23">
        <v>30</v>
      </c>
      <c r="G19000" s="23">
        <v>5</v>
      </c>
      <c r="H19000" s="25">
        <v>0</v>
      </c>
    </row>
    <row r="19001" spans="1:8">
      <c r="A19001" s="23">
        <v>18998</v>
      </c>
      <c r="B19001" s="23">
        <v>3000</v>
      </c>
      <c r="C19001" s="23">
        <v>0.5</v>
      </c>
      <c r="D19001" s="23">
        <v>50</v>
      </c>
      <c r="E19001" s="23">
        <v>1</v>
      </c>
      <c r="F19001" s="23">
        <v>30</v>
      </c>
      <c r="G19001" s="23">
        <v>10</v>
      </c>
      <c r="H19001" s="25">
        <v>0</v>
      </c>
    </row>
    <row r="19002" spans="1:8">
      <c r="A19002" s="23">
        <v>18999</v>
      </c>
      <c r="B19002" s="23">
        <v>3000</v>
      </c>
      <c r="C19002" s="23">
        <v>0.5</v>
      </c>
      <c r="D19002" s="23">
        <v>50</v>
      </c>
      <c r="E19002" s="23">
        <v>1</v>
      </c>
      <c r="F19002" s="23">
        <v>30</v>
      </c>
      <c r="G19002" s="23">
        <v>40</v>
      </c>
      <c r="H19002" s="25">
        <v>0</v>
      </c>
    </row>
    <row r="19003" spans="1:8">
      <c r="A19003" s="23">
        <v>19000</v>
      </c>
      <c r="B19003" s="23">
        <v>3000</v>
      </c>
      <c r="C19003" s="23">
        <v>0.5</v>
      </c>
      <c r="D19003" s="23">
        <v>50</v>
      </c>
      <c r="E19003" s="23">
        <v>1</v>
      </c>
      <c r="F19003" s="23">
        <v>30</v>
      </c>
      <c r="G19003" s="23">
        <v>70</v>
      </c>
      <c r="H19003" s="25">
        <v>0</v>
      </c>
    </row>
    <row r="19004" spans="1:8">
      <c r="A19004" s="23">
        <v>19001</v>
      </c>
      <c r="B19004" s="23">
        <v>3000</v>
      </c>
      <c r="C19004" s="23">
        <v>0.5</v>
      </c>
      <c r="D19004" s="23">
        <v>50</v>
      </c>
      <c r="E19004" s="23">
        <v>1</v>
      </c>
      <c r="F19004" s="23">
        <v>30</v>
      </c>
      <c r="G19004" s="23">
        <v>100</v>
      </c>
      <c r="H19004" s="25">
        <v>0</v>
      </c>
    </row>
    <row r="19005" spans="1:8">
      <c r="A19005" s="23">
        <v>19002</v>
      </c>
      <c r="B19005" s="23">
        <v>3000</v>
      </c>
      <c r="C19005" s="23">
        <v>0.5</v>
      </c>
      <c r="D19005" s="23">
        <v>50</v>
      </c>
      <c r="E19005" s="23">
        <v>1</v>
      </c>
      <c r="F19005" s="23">
        <v>60</v>
      </c>
      <c r="G19005" s="23">
        <v>0</v>
      </c>
      <c r="H19005" s="25">
        <v>2.2576863770000002</v>
      </c>
    </row>
    <row r="19006" spans="1:8">
      <c r="A19006" s="23">
        <v>19003</v>
      </c>
      <c r="B19006" s="23">
        <v>3000</v>
      </c>
      <c r="C19006" s="23">
        <v>0.5</v>
      </c>
      <c r="D19006" s="23">
        <v>50</v>
      </c>
      <c r="E19006" s="23">
        <v>1</v>
      </c>
      <c r="F19006" s="23">
        <v>60</v>
      </c>
      <c r="G19006" s="23">
        <v>5</v>
      </c>
      <c r="H19006" s="25">
        <v>0</v>
      </c>
    </row>
    <row r="19007" spans="1:8">
      <c r="A19007" s="23">
        <v>19004</v>
      </c>
      <c r="B19007" s="23">
        <v>3000</v>
      </c>
      <c r="C19007" s="23">
        <v>0.5</v>
      </c>
      <c r="D19007" s="23">
        <v>50</v>
      </c>
      <c r="E19007" s="23">
        <v>1</v>
      </c>
      <c r="F19007" s="23">
        <v>60</v>
      </c>
      <c r="G19007" s="23">
        <v>10</v>
      </c>
      <c r="H19007" s="25">
        <v>0</v>
      </c>
    </row>
    <row r="19008" spans="1:8">
      <c r="A19008" s="23">
        <v>19005</v>
      </c>
      <c r="B19008" s="23">
        <v>3000</v>
      </c>
      <c r="C19008" s="23">
        <v>0.5</v>
      </c>
      <c r="D19008" s="23">
        <v>50</v>
      </c>
      <c r="E19008" s="23">
        <v>1</v>
      </c>
      <c r="F19008" s="23">
        <v>60</v>
      </c>
      <c r="G19008" s="23">
        <v>40</v>
      </c>
      <c r="H19008" s="25">
        <v>0</v>
      </c>
    </row>
    <row r="19009" spans="1:8">
      <c r="A19009" s="23">
        <v>19006</v>
      </c>
      <c r="B19009" s="23">
        <v>3000</v>
      </c>
      <c r="C19009" s="23">
        <v>0.5</v>
      </c>
      <c r="D19009" s="23">
        <v>50</v>
      </c>
      <c r="E19009" s="23">
        <v>1</v>
      </c>
      <c r="F19009" s="23">
        <v>60</v>
      </c>
      <c r="G19009" s="23">
        <v>70</v>
      </c>
      <c r="H19009" s="25">
        <v>0</v>
      </c>
    </row>
    <row r="19010" spans="1:8">
      <c r="A19010" s="23">
        <v>19007</v>
      </c>
      <c r="B19010" s="23">
        <v>3000</v>
      </c>
      <c r="C19010" s="23">
        <v>0.5</v>
      </c>
      <c r="D19010" s="23">
        <v>50</v>
      </c>
      <c r="E19010" s="23">
        <v>1</v>
      </c>
      <c r="F19010" s="23">
        <v>60</v>
      </c>
      <c r="G19010" s="23">
        <v>100</v>
      </c>
      <c r="H19010" s="25">
        <v>0</v>
      </c>
    </row>
    <row r="19011" spans="1:8">
      <c r="A19011" s="23">
        <v>19008</v>
      </c>
      <c r="B19011" s="23">
        <v>3000</v>
      </c>
      <c r="C19011" s="23">
        <v>0.5</v>
      </c>
      <c r="D19011" s="23">
        <v>50</v>
      </c>
      <c r="E19011" s="23">
        <v>5</v>
      </c>
      <c r="F19011" s="23">
        <v>0</v>
      </c>
      <c r="G19011" s="23">
        <v>0</v>
      </c>
      <c r="H19011" s="25">
        <v>9.5889720920000006</v>
      </c>
    </row>
    <row r="19012" spans="1:8">
      <c r="A19012" s="23">
        <v>19009</v>
      </c>
      <c r="B19012" s="23">
        <v>3000</v>
      </c>
      <c r="C19012" s="23">
        <v>0.5</v>
      </c>
      <c r="D19012" s="23">
        <v>50</v>
      </c>
      <c r="E19012" s="23">
        <v>5</v>
      </c>
      <c r="F19012" s="23">
        <v>0</v>
      </c>
      <c r="G19012" s="23">
        <v>5</v>
      </c>
      <c r="H19012" s="25">
        <v>8.2034559250000001</v>
      </c>
    </row>
    <row r="19013" spans="1:8">
      <c r="A19013" s="23">
        <v>19010</v>
      </c>
      <c r="B19013" s="23">
        <v>3000</v>
      </c>
      <c r="C19013" s="23">
        <v>0.5</v>
      </c>
      <c r="D19013" s="23">
        <v>50</v>
      </c>
      <c r="E19013" s="23">
        <v>5</v>
      </c>
      <c r="F19013" s="23">
        <v>0</v>
      </c>
      <c r="G19013" s="23">
        <v>10</v>
      </c>
      <c r="H19013" s="25">
        <v>7.950532913</v>
      </c>
    </row>
    <row r="19014" spans="1:8">
      <c r="A19014" s="23">
        <v>19011</v>
      </c>
      <c r="B19014" s="23">
        <v>3000</v>
      </c>
      <c r="C19014" s="23">
        <v>0.5</v>
      </c>
      <c r="D19014" s="23">
        <v>50</v>
      </c>
      <c r="E19014" s="23">
        <v>5</v>
      </c>
      <c r="F19014" s="23">
        <v>0</v>
      </c>
      <c r="G19014" s="23">
        <v>40</v>
      </c>
      <c r="H19014" s="25">
        <v>7.5218658449999998</v>
      </c>
    </row>
    <row r="19015" spans="1:8">
      <c r="A19015" s="23">
        <v>19012</v>
      </c>
      <c r="B19015" s="23">
        <v>3000</v>
      </c>
      <c r="C19015" s="23">
        <v>0.5</v>
      </c>
      <c r="D19015" s="23">
        <v>50</v>
      </c>
      <c r="E19015" s="23">
        <v>5</v>
      </c>
      <c r="F19015" s="23">
        <v>0</v>
      </c>
      <c r="G19015" s="23">
        <v>70</v>
      </c>
      <c r="H19015" s="25">
        <v>7.2633843420000002</v>
      </c>
    </row>
    <row r="19016" spans="1:8">
      <c r="A19016" s="23">
        <v>19013</v>
      </c>
      <c r="B19016" s="23">
        <v>3000</v>
      </c>
      <c r="C19016" s="23">
        <v>0.5</v>
      </c>
      <c r="D19016" s="23">
        <v>50</v>
      </c>
      <c r="E19016" s="23">
        <v>5</v>
      </c>
      <c r="F19016" s="23">
        <v>0</v>
      </c>
      <c r="G19016" s="23">
        <v>100</v>
      </c>
      <c r="H19016" s="25">
        <v>7.0474700930000003</v>
      </c>
    </row>
    <row r="19017" spans="1:8">
      <c r="A19017" s="23">
        <v>19014</v>
      </c>
      <c r="B19017" s="23">
        <v>3000</v>
      </c>
      <c r="C19017" s="23">
        <v>0.5</v>
      </c>
      <c r="D19017" s="23">
        <v>50</v>
      </c>
      <c r="E19017" s="23">
        <v>5</v>
      </c>
      <c r="F19017" s="23">
        <v>30</v>
      </c>
      <c r="G19017" s="23">
        <v>0</v>
      </c>
      <c r="H19017" s="25">
        <v>9.3871116640000007</v>
      </c>
    </row>
    <row r="19018" spans="1:8">
      <c r="A19018" s="23">
        <v>19015</v>
      </c>
      <c r="B19018" s="23">
        <v>3000</v>
      </c>
      <c r="C19018" s="23">
        <v>0.5</v>
      </c>
      <c r="D19018" s="23">
        <v>50</v>
      </c>
      <c r="E19018" s="23">
        <v>5</v>
      </c>
      <c r="F19018" s="23">
        <v>30</v>
      </c>
      <c r="G19018" s="23">
        <v>5</v>
      </c>
      <c r="H19018" s="25">
        <v>7.9020962719999996</v>
      </c>
    </row>
    <row r="19019" spans="1:8">
      <c r="A19019" s="23">
        <v>19016</v>
      </c>
      <c r="B19019" s="23">
        <v>3000</v>
      </c>
      <c r="C19019" s="23">
        <v>0.5</v>
      </c>
      <c r="D19019" s="23">
        <v>50</v>
      </c>
      <c r="E19019" s="23">
        <v>5</v>
      </c>
      <c r="F19019" s="23">
        <v>30</v>
      </c>
      <c r="G19019" s="23">
        <v>10</v>
      </c>
      <c r="H19019" s="25">
        <v>7.6521177290000004</v>
      </c>
    </row>
    <row r="19020" spans="1:8">
      <c r="A19020" s="23">
        <v>19017</v>
      </c>
      <c r="B19020" s="23">
        <v>3000</v>
      </c>
      <c r="C19020" s="23">
        <v>0.5</v>
      </c>
      <c r="D19020" s="23">
        <v>50</v>
      </c>
      <c r="E19020" s="23">
        <v>5</v>
      </c>
      <c r="F19020" s="23">
        <v>30</v>
      </c>
      <c r="G19020" s="23">
        <v>40</v>
      </c>
      <c r="H19020" s="25">
        <v>7.23063755</v>
      </c>
    </row>
    <row r="19021" spans="1:8">
      <c r="A19021" s="23">
        <v>19018</v>
      </c>
      <c r="B19021" s="23">
        <v>3000</v>
      </c>
      <c r="C19021" s="23">
        <v>0.5</v>
      </c>
      <c r="D19021" s="23">
        <v>50</v>
      </c>
      <c r="E19021" s="23">
        <v>5</v>
      </c>
      <c r="F19021" s="23">
        <v>30</v>
      </c>
      <c r="G19021" s="23">
        <v>70</v>
      </c>
      <c r="H19021" s="25">
        <v>6.9734315870000003</v>
      </c>
    </row>
    <row r="19022" spans="1:8">
      <c r="A19022" s="23">
        <v>19019</v>
      </c>
      <c r="B19022" s="23">
        <v>3000</v>
      </c>
      <c r="C19022" s="23">
        <v>0.5</v>
      </c>
      <c r="D19022" s="23">
        <v>50</v>
      </c>
      <c r="E19022" s="23">
        <v>5</v>
      </c>
      <c r="F19022" s="23">
        <v>30</v>
      </c>
      <c r="G19022" s="23">
        <v>100</v>
      </c>
      <c r="H19022" s="25">
        <v>6.7419214250000001</v>
      </c>
    </row>
    <row r="19023" spans="1:8">
      <c r="A19023" s="23">
        <v>19020</v>
      </c>
      <c r="B19023" s="23">
        <v>3000</v>
      </c>
      <c r="C19023" s="23">
        <v>0.5</v>
      </c>
      <c r="D19023" s="23">
        <v>50</v>
      </c>
      <c r="E19023" s="23">
        <v>5</v>
      </c>
      <c r="F19023" s="23">
        <v>60</v>
      </c>
      <c r="G19023" s="23">
        <v>0</v>
      </c>
      <c r="H19023" s="25">
        <v>8.5048627850000003</v>
      </c>
    </row>
    <row r="19024" spans="1:8">
      <c r="A19024" s="23">
        <v>19021</v>
      </c>
      <c r="B19024" s="23">
        <v>3000</v>
      </c>
      <c r="C19024" s="23">
        <v>0.5</v>
      </c>
      <c r="D19024" s="23">
        <v>50</v>
      </c>
      <c r="E19024" s="23">
        <v>5</v>
      </c>
      <c r="F19024" s="23">
        <v>60</v>
      </c>
      <c r="G19024" s="23">
        <v>5</v>
      </c>
      <c r="H19024" s="25">
        <v>6.7837305069999996</v>
      </c>
    </row>
    <row r="19025" spans="1:8">
      <c r="A19025" s="23">
        <v>19022</v>
      </c>
      <c r="B19025" s="23">
        <v>3000</v>
      </c>
      <c r="C19025" s="23">
        <v>0.5</v>
      </c>
      <c r="D19025" s="23">
        <v>50</v>
      </c>
      <c r="E19025" s="23">
        <v>5</v>
      </c>
      <c r="F19025" s="23">
        <v>60</v>
      </c>
      <c r="G19025" s="23">
        <v>10</v>
      </c>
      <c r="H19025" s="25">
        <v>6.5300350189999996</v>
      </c>
    </row>
    <row r="19026" spans="1:8">
      <c r="A19026" s="23">
        <v>19023</v>
      </c>
      <c r="B19026" s="23">
        <v>3000</v>
      </c>
      <c r="C19026" s="23">
        <v>0.5</v>
      </c>
      <c r="D19026" s="23">
        <v>50</v>
      </c>
      <c r="E19026" s="23">
        <v>5</v>
      </c>
      <c r="F19026" s="23">
        <v>60</v>
      </c>
      <c r="G19026" s="23">
        <v>40</v>
      </c>
      <c r="H19026" s="25">
        <v>6.0535984039999997</v>
      </c>
    </row>
    <row r="19027" spans="1:8">
      <c r="A19027" s="23">
        <v>19024</v>
      </c>
      <c r="B19027" s="23">
        <v>3000</v>
      </c>
      <c r="C19027" s="23">
        <v>0.5</v>
      </c>
      <c r="D19027" s="23">
        <v>50</v>
      </c>
      <c r="E19027" s="23">
        <v>5</v>
      </c>
      <c r="F19027" s="23">
        <v>60</v>
      </c>
      <c r="G19027" s="23">
        <v>70</v>
      </c>
      <c r="H19027" s="25">
        <v>5.7415866849999997</v>
      </c>
    </row>
    <row r="19028" spans="1:8">
      <c r="A19028" s="23">
        <v>19025</v>
      </c>
      <c r="B19028" s="23">
        <v>3000</v>
      </c>
      <c r="C19028" s="23">
        <v>0.5</v>
      </c>
      <c r="D19028" s="23">
        <v>50</v>
      </c>
      <c r="E19028" s="23">
        <v>5</v>
      </c>
      <c r="F19028" s="23">
        <v>60</v>
      </c>
      <c r="G19028" s="23">
        <v>100</v>
      </c>
      <c r="H19028" s="25">
        <v>5.455668449</v>
      </c>
    </row>
    <row r="19029" spans="1:8">
      <c r="A19029" s="23">
        <v>19026</v>
      </c>
      <c r="B19029" s="23">
        <v>3000</v>
      </c>
      <c r="C19029" s="23">
        <v>0.5</v>
      </c>
      <c r="D19029" s="23">
        <v>50</v>
      </c>
      <c r="E19029" s="23">
        <v>10</v>
      </c>
      <c r="F19029" s="23">
        <v>0</v>
      </c>
      <c r="G19029" s="23">
        <v>0</v>
      </c>
      <c r="H19029" s="25">
        <v>14.25894928</v>
      </c>
    </row>
    <row r="19030" spans="1:8">
      <c r="A19030" s="23">
        <v>19027</v>
      </c>
      <c r="B19030" s="23">
        <v>3000</v>
      </c>
      <c r="C19030" s="23">
        <v>0.5</v>
      </c>
      <c r="D19030" s="23">
        <v>50</v>
      </c>
      <c r="E19030" s="23">
        <v>10</v>
      </c>
      <c r="F19030" s="23">
        <v>0</v>
      </c>
      <c r="G19030" s="23">
        <v>5</v>
      </c>
      <c r="H19030" s="25">
        <v>12.81402969</v>
      </c>
    </row>
    <row r="19031" spans="1:8">
      <c r="A19031" s="23">
        <v>19028</v>
      </c>
      <c r="B19031" s="23">
        <v>3000</v>
      </c>
      <c r="C19031" s="23">
        <v>0.5</v>
      </c>
      <c r="D19031" s="23">
        <v>50</v>
      </c>
      <c r="E19031" s="23">
        <v>10</v>
      </c>
      <c r="F19031" s="23">
        <v>0</v>
      </c>
      <c r="G19031" s="23">
        <v>10</v>
      </c>
      <c r="H19031" s="25">
        <v>12.218648910000001</v>
      </c>
    </row>
    <row r="19032" spans="1:8">
      <c r="A19032" s="23">
        <v>19029</v>
      </c>
      <c r="B19032" s="23">
        <v>3000</v>
      </c>
      <c r="C19032" s="23">
        <v>0.5</v>
      </c>
      <c r="D19032" s="23">
        <v>50</v>
      </c>
      <c r="E19032" s="23">
        <v>10</v>
      </c>
      <c r="F19032" s="23">
        <v>0</v>
      </c>
      <c r="G19032" s="23">
        <v>40</v>
      </c>
      <c r="H19032" s="25">
        <v>11.112755780000001</v>
      </c>
    </row>
    <row r="19033" spans="1:8">
      <c r="A19033" s="23">
        <v>19030</v>
      </c>
      <c r="B19033" s="23">
        <v>3000</v>
      </c>
      <c r="C19033" s="23">
        <v>0.5</v>
      </c>
      <c r="D19033" s="23">
        <v>50</v>
      </c>
      <c r="E19033" s="23">
        <v>10</v>
      </c>
      <c r="F19033" s="23">
        <v>0</v>
      </c>
      <c r="G19033" s="23">
        <v>70</v>
      </c>
      <c r="H19033" s="25">
        <v>10.43247223</v>
      </c>
    </row>
    <row r="19034" spans="1:8">
      <c r="A19034" s="23">
        <v>19031</v>
      </c>
      <c r="B19034" s="23">
        <v>3000</v>
      </c>
      <c r="C19034" s="23">
        <v>0.5</v>
      </c>
      <c r="D19034" s="23">
        <v>50</v>
      </c>
      <c r="E19034" s="23">
        <v>10</v>
      </c>
      <c r="F19034" s="23">
        <v>0</v>
      </c>
      <c r="G19034" s="23">
        <v>100</v>
      </c>
      <c r="H19034" s="25">
        <v>9.903621674</v>
      </c>
    </row>
    <row r="19035" spans="1:8">
      <c r="A19035" s="23">
        <v>19032</v>
      </c>
      <c r="B19035" s="23">
        <v>3000</v>
      </c>
      <c r="C19035" s="23">
        <v>0.5</v>
      </c>
      <c r="D19035" s="23">
        <v>50</v>
      </c>
      <c r="E19035" s="23">
        <v>10</v>
      </c>
      <c r="F19035" s="23">
        <v>30</v>
      </c>
      <c r="G19035" s="23">
        <v>0</v>
      </c>
      <c r="H19035" s="25">
        <v>13.702625279999999</v>
      </c>
    </row>
    <row r="19036" spans="1:8">
      <c r="A19036" s="23">
        <v>19033</v>
      </c>
      <c r="B19036" s="23">
        <v>3000</v>
      </c>
      <c r="C19036" s="23">
        <v>0.5</v>
      </c>
      <c r="D19036" s="23">
        <v>50</v>
      </c>
      <c r="E19036" s="23">
        <v>10</v>
      </c>
      <c r="F19036" s="23">
        <v>30</v>
      </c>
      <c r="G19036" s="23">
        <v>5</v>
      </c>
      <c r="H19036" s="25">
        <v>12.12916184</v>
      </c>
    </row>
    <row r="19037" spans="1:8">
      <c r="A19037" s="23">
        <v>19034</v>
      </c>
      <c r="B19037" s="23">
        <v>3000</v>
      </c>
      <c r="C19037" s="23">
        <v>0.5</v>
      </c>
      <c r="D19037" s="23">
        <v>50</v>
      </c>
      <c r="E19037" s="23">
        <v>10</v>
      </c>
      <c r="F19037" s="23">
        <v>30</v>
      </c>
      <c r="G19037" s="23">
        <v>10</v>
      </c>
      <c r="H19037" s="25">
        <v>11.53889275</v>
      </c>
    </row>
    <row r="19038" spans="1:8">
      <c r="A19038" s="23">
        <v>19035</v>
      </c>
      <c r="B19038" s="23">
        <v>3000</v>
      </c>
      <c r="C19038" s="23">
        <v>0.5</v>
      </c>
      <c r="D19038" s="23">
        <v>50</v>
      </c>
      <c r="E19038" s="23">
        <v>10</v>
      </c>
      <c r="F19038" s="23">
        <v>30</v>
      </c>
      <c r="G19038" s="23">
        <v>40</v>
      </c>
      <c r="H19038" s="25">
        <v>10.438742639999999</v>
      </c>
    </row>
    <row r="19039" spans="1:8">
      <c r="A19039" s="23">
        <v>19036</v>
      </c>
      <c r="B19039" s="23">
        <v>3000</v>
      </c>
      <c r="C19039" s="23">
        <v>0.5</v>
      </c>
      <c r="D19039" s="23">
        <v>50</v>
      </c>
      <c r="E19039" s="23">
        <v>10</v>
      </c>
      <c r="F19039" s="23">
        <v>30</v>
      </c>
      <c r="G19039" s="23">
        <v>70</v>
      </c>
      <c r="H19039" s="25">
        <v>9.8063983920000002</v>
      </c>
    </row>
    <row r="19040" spans="1:8">
      <c r="A19040" s="23">
        <v>19037</v>
      </c>
      <c r="B19040" s="23">
        <v>3000</v>
      </c>
      <c r="C19040" s="23">
        <v>0.5</v>
      </c>
      <c r="D19040" s="23">
        <v>50</v>
      </c>
      <c r="E19040" s="23">
        <v>10</v>
      </c>
      <c r="F19040" s="23">
        <v>30</v>
      </c>
      <c r="G19040" s="23">
        <v>100</v>
      </c>
      <c r="H19040" s="25">
        <v>9.2670516969999994</v>
      </c>
    </row>
    <row r="19041" spans="1:8">
      <c r="A19041" s="23">
        <v>19038</v>
      </c>
      <c r="B19041" s="23">
        <v>3000</v>
      </c>
      <c r="C19041" s="23">
        <v>0.5</v>
      </c>
      <c r="D19041" s="23">
        <v>50</v>
      </c>
      <c r="E19041" s="23">
        <v>10</v>
      </c>
      <c r="F19041" s="23">
        <v>60</v>
      </c>
      <c r="G19041" s="23">
        <v>0</v>
      </c>
      <c r="H19041" s="25">
        <v>11.58473015</v>
      </c>
    </row>
    <row r="19042" spans="1:8">
      <c r="A19042" s="23">
        <v>19039</v>
      </c>
      <c r="B19042" s="23">
        <v>3000</v>
      </c>
      <c r="C19042" s="23">
        <v>0.5</v>
      </c>
      <c r="D19042" s="23">
        <v>50</v>
      </c>
      <c r="E19042" s="23">
        <v>10</v>
      </c>
      <c r="F19042" s="23">
        <v>60</v>
      </c>
      <c r="G19042" s="23">
        <v>5</v>
      </c>
      <c r="H19042" s="25">
        <v>9.4776935580000004</v>
      </c>
    </row>
    <row r="19043" spans="1:8">
      <c r="A19043" s="23">
        <v>19040</v>
      </c>
      <c r="B19043" s="23">
        <v>3000</v>
      </c>
      <c r="C19043" s="23">
        <v>0.5</v>
      </c>
      <c r="D19043" s="23">
        <v>50</v>
      </c>
      <c r="E19043" s="23">
        <v>10</v>
      </c>
      <c r="F19043" s="23">
        <v>60</v>
      </c>
      <c r="G19043" s="23">
        <v>10</v>
      </c>
      <c r="H19043" s="25">
        <v>8.9638481139999993</v>
      </c>
    </row>
    <row r="19044" spans="1:8">
      <c r="A19044" s="23">
        <v>19041</v>
      </c>
      <c r="B19044" s="23">
        <v>3000</v>
      </c>
      <c r="C19044" s="23">
        <v>0.5</v>
      </c>
      <c r="D19044" s="23">
        <v>50</v>
      </c>
      <c r="E19044" s="23">
        <v>10</v>
      </c>
      <c r="F19044" s="23">
        <v>60</v>
      </c>
      <c r="G19044" s="23">
        <v>40</v>
      </c>
      <c r="H19044" s="25">
        <v>8.109592438</v>
      </c>
    </row>
    <row r="19045" spans="1:8">
      <c r="A19045" s="23">
        <v>19042</v>
      </c>
      <c r="B19045" s="23">
        <v>3000</v>
      </c>
      <c r="C19045" s="23">
        <v>0.5</v>
      </c>
      <c r="D19045" s="23">
        <v>50</v>
      </c>
      <c r="E19045" s="23">
        <v>10</v>
      </c>
      <c r="F19045" s="23">
        <v>60</v>
      </c>
      <c r="G19045" s="23">
        <v>70</v>
      </c>
      <c r="H19045" s="25">
        <v>7.58947897</v>
      </c>
    </row>
    <row r="19046" spans="1:8">
      <c r="A19046" s="23">
        <v>19043</v>
      </c>
      <c r="B19046" s="23">
        <v>3000</v>
      </c>
      <c r="C19046" s="23">
        <v>0.5</v>
      </c>
      <c r="D19046" s="23">
        <v>50</v>
      </c>
      <c r="E19046" s="23">
        <v>10</v>
      </c>
      <c r="F19046" s="23">
        <v>60</v>
      </c>
      <c r="G19046" s="23">
        <v>100</v>
      </c>
      <c r="H19046" s="25">
        <v>7.1846780780000001</v>
      </c>
    </row>
    <row r="19047" spans="1:8">
      <c r="A19047" s="23">
        <v>19044</v>
      </c>
      <c r="B19047" s="23">
        <v>3000</v>
      </c>
      <c r="C19047" s="23">
        <v>0.5</v>
      </c>
      <c r="D19047" s="23">
        <v>50</v>
      </c>
      <c r="E19047" s="23">
        <v>20</v>
      </c>
      <c r="F19047" s="23">
        <v>0</v>
      </c>
      <c r="G19047" s="23">
        <v>0</v>
      </c>
      <c r="H19047" s="25">
        <v>17.789888380000001</v>
      </c>
    </row>
    <row r="19048" spans="1:8">
      <c r="A19048" s="23">
        <v>19045</v>
      </c>
      <c r="B19048" s="23">
        <v>3000</v>
      </c>
      <c r="C19048" s="23">
        <v>0.5</v>
      </c>
      <c r="D19048" s="23">
        <v>50</v>
      </c>
      <c r="E19048" s="23">
        <v>20</v>
      </c>
      <c r="F19048" s="23">
        <v>0</v>
      </c>
      <c r="G19048" s="23">
        <v>5</v>
      </c>
      <c r="H19048" s="25">
        <v>15.920036319999999</v>
      </c>
    </row>
    <row r="19049" spans="1:8">
      <c r="A19049" s="23">
        <v>19046</v>
      </c>
      <c r="B19049" s="23">
        <v>3000</v>
      </c>
      <c r="C19049" s="23">
        <v>0.5</v>
      </c>
      <c r="D19049" s="23">
        <v>50</v>
      </c>
      <c r="E19049" s="23">
        <v>20</v>
      </c>
      <c r="F19049" s="23">
        <v>0</v>
      </c>
      <c r="G19049" s="23">
        <v>10</v>
      </c>
      <c r="H19049" s="25">
        <v>15.086389540000001</v>
      </c>
    </row>
    <row r="19050" spans="1:8">
      <c r="A19050" s="23">
        <v>19047</v>
      </c>
      <c r="B19050" s="23">
        <v>3000</v>
      </c>
      <c r="C19050" s="23">
        <v>0.5</v>
      </c>
      <c r="D19050" s="23">
        <v>50</v>
      </c>
      <c r="E19050" s="23">
        <v>20</v>
      </c>
      <c r="F19050" s="23">
        <v>0</v>
      </c>
      <c r="G19050" s="23">
        <v>40</v>
      </c>
      <c r="H19050" s="25">
        <v>13.434655190000001</v>
      </c>
    </row>
    <row r="19051" spans="1:8">
      <c r="A19051" s="23">
        <v>19048</v>
      </c>
      <c r="B19051" s="23">
        <v>3000</v>
      </c>
      <c r="C19051" s="23">
        <v>0.5</v>
      </c>
      <c r="D19051" s="23">
        <v>50</v>
      </c>
      <c r="E19051" s="23">
        <v>20</v>
      </c>
      <c r="F19051" s="23">
        <v>0</v>
      </c>
      <c r="G19051" s="23">
        <v>70</v>
      </c>
      <c r="H19051" s="25">
        <v>12.4534626</v>
      </c>
    </row>
    <row r="19052" spans="1:8">
      <c r="A19052" s="23">
        <v>19049</v>
      </c>
      <c r="B19052" s="23">
        <v>3000</v>
      </c>
      <c r="C19052" s="23">
        <v>0.5</v>
      </c>
      <c r="D19052" s="23">
        <v>50</v>
      </c>
      <c r="E19052" s="23">
        <v>20</v>
      </c>
      <c r="F19052" s="23">
        <v>0</v>
      </c>
      <c r="G19052" s="23">
        <v>100</v>
      </c>
      <c r="H19052" s="25">
        <v>11.6914978</v>
      </c>
    </row>
    <row r="19053" spans="1:8">
      <c r="A19053" s="23">
        <v>19050</v>
      </c>
      <c r="B19053" s="23">
        <v>3000</v>
      </c>
      <c r="C19053" s="23">
        <v>0.5</v>
      </c>
      <c r="D19053" s="23">
        <v>50</v>
      </c>
      <c r="E19053" s="23">
        <v>20</v>
      </c>
      <c r="F19053" s="23">
        <v>30</v>
      </c>
      <c r="G19053" s="23">
        <v>0</v>
      </c>
      <c r="H19053" s="25">
        <v>16.882850650000002</v>
      </c>
    </row>
    <row r="19054" spans="1:8">
      <c r="A19054" s="23">
        <v>19051</v>
      </c>
      <c r="B19054" s="23">
        <v>3000</v>
      </c>
      <c r="C19054" s="23">
        <v>0.5</v>
      </c>
      <c r="D19054" s="23">
        <v>50</v>
      </c>
      <c r="E19054" s="23">
        <v>20</v>
      </c>
      <c r="F19054" s="23">
        <v>30</v>
      </c>
      <c r="G19054" s="23">
        <v>5</v>
      </c>
      <c r="H19054" s="25">
        <v>14.95244789</v>
      </c>
    </row>
    <row r="19055" spans="1:8">
      <c r="A19055" s="23">
        <v>19052</v>
      </c>
      <c r="B19055" s="23">
        <v>3000</v>
      </c>
      <c r="C19055" s="23">
        <v>0.5</v>
      </c>
      <c r="D19055" s="23">
        <v>50</v>
      </c>
      <c r="E19055" s="23">
        <v>20</v>
      </c>
      <c r="F19055" s="23">
        <v>30</v>
      </c>
      <c r="G19055" s="23">
        <v>10</v>
      </c>
      <c r="H19055" s="25">
        <v>14.143075939999999</v>
      </c>
    </row>
    <row r="19056" spans="1:8">
      <c r="A19056" s="23">
        <v>19053</v>
      </c>
      <c r="B19056" s="23">
        <v>3000</v>
      </c>
      <c r="C19056" s="23">
        <v>0.5</v>
      </c>
      <c r="D19056" s="23">
        <v>50</v>
      </c>
      <c r="E19056" s="23">
        <v>20</v>
      </c>
      <c r="F19056" s="23">
        <v>30</v>
      </c>
      <c r="G19056" s="23">
        <v>40</v>
      </c>
      <c r="H19056" s="25">
        <v>12.518911360000001</v>
      </c>
    </row>
    <row r="19057" spans="1:8">
      <c r="A19057" s="23">
        <v>19054</v>
      </c>
      <c r="B19057" s="23">
        <v>3000</v>
      </c>
      <c r="C19057" s="23">
        <v>0.5</v>
      </c>
      <c r="D19057" s="23">
        <v>50</v>
      </c>
      <c r="E19057" s="23">
        <v>20</v>
      </c>
      <c r="F19057" s="23">
        <v>30</v>
      </c>
      <c r="G19057" s="23">
        <v>70</v>
      </c>
      <c r="H19057" s="25">
        <v>11.62005997</v>
      </c>
    </row>
    <row r="19058" spans="1:8">
      <c r="A19058" s="23">
        <v>19055</v>
      </c>
      <c r="B19058" s="23">
        <v>3000</v>
      </c>
      <c r="C19058" s="23">
        <v>0.5</v>
      </c>
      <c r="D19058" s="23">
        <v>50</v>
      </c>
      <c r="E19058" s="23">
        <v>20</v>
      </c>
      <c r="F19058" s="23">
        <v>30</v>
      </c>
      <c r="G19058" s="23">
        <v>100</v>
      </c>
      <c r="H19058" s="25">
        <v>10.86024475</v>
      </c>
    </row>
    <row r="19059" spans="1:8">
      <c r="A19059" s="23">
        <v>19056</v>
      </c>
      <c r="B19059" s="23">
        <v>3000</v>
      </c>
      <c r="C19059" s="23">
        <v>0.5</v>
      </c>
      <c r="D19059" s="23">
        <v>50</v>
      </c>
      <c r="E19059" s="23">
        <v>20</v>
      </c>
      <c r="F19059" s="23">
        <v>60</v>
      </c>
      <c r="G19059" s="23">
        <v>0</v>
      </c>
      <c r="H19059" s="25">
        <v>13.624118810000001</v>
      </c>
    </row>
    <row r="19060" spans="1:8">
      <c r="A19060" s="23">
        <v>19057</v>
      </c>
      <c r="B19060" s="23">
        <v>3000</v>
      </c>
      <c r="C19060" s="23">
        <v>0.5</v>
      </c>
      <c r="D19060" s="23">
        <v>50</v>
      </c>
      <c r="E19060" s="23">
        <v>20</v>
      </c>
      <c r="F19060" s="23">
        <v>60</v>
      </c>
      <c r="G19060" s="23">
        <v>5</v>
      </c>
      <c r="H19060" s="25">
        <v>11.296375279999999</v>
      </c>
    </row>
    <row r="19061" spans="1:8">
      <c r="A19061" s="23">
        <v>19058</v>
      </c>
      <c r="B19061" s="23">
        <v>3000</v>
      </c>
      <c r="C19061" s="23">
        <v>0.5</v>
      </c>
      <c r="D19061" s="23">
        <v>50</v>
      </c>
      <c r="E19061" s="23">
        <v>20</v>
      </c>
      <c r="F19061" s="23">
        <v>60</v>
      </c>
      <c r="G19061" s="23">
        <v>10</v>
      </c>
      <c r="H19061" s="25">
        <v>10.54527092</v>
      </c>
    </row>
    <row r="19062" spans="1:8">
      <c r="A19062" s="23">
        <v>19059</v>
      </c>
      <c r="B19062" s="23">
        <v>3000</v>
      </c>
      <c r="C19062" s="23">
        <v>0.5</v>
      </c>
      <c r="D19062" s="23">
        <v>50</v>
      </c>
      <c r="E19062" s="23">
        <v>20</v>
      </c>
      <c r="F19062" s="23">
        <v>60</v>
      </c>
      <c r="G19062" s="23">
        <v>40</v>
      </c>
      <c r="H19062" s="25">
        <v>9.3491439819999993</v>
      </c>
    </row>
    <row r="19063" spans="1:8">
      <c r="A19063" s="23">
        <v>19060</v>
      </c>
      <c r="B19063" s="23">
        <v>3000</v>
      </c>
      <c r="C19063" s="23">
        <v>0.5</v>
      </c>
      <c r="D19063" s="23">
        <v>50</v>
      </c>
      <c r="E19063" s="23">
        <v>20</v>
      </c>
      <c r="F19063" s="23">
        <v>60</v>
      </c>
      <c r="G19063" s="23">
        <v>70</v>
      </c>
      <c r="H19063" s="25">
        <v>8.6951847079999993</v>
      </c>
    </row>
    <row r="19064" spans="1:8">
      <c r="A19064" s="23">
        <v>19061</v>
      </c>
      <c r="B19064" s="23">
        <v>3000</v>
      </c>
      <c r="C19064" s="23">
        <v>0.5</v>
      </c>
      <c r="D19064" s="23">
        <v>50</v>
      </c>
      <c r="E19064" s="23">
        <v>20</v>
      </c>
      <c r="F19064" s="23">
        <v>60</v>
      </c>
      <c r="G19064" s="23">
        <v>100</v>
      </c>
      <c r="H19064" s="25">
        <v>8.1154079439999993</v>
      </c>
    </row>
    <row r="19065" spans="1:8">
      <c r="A19065" s="23">
        <v>19062</v>
      </c>
      <c r="B19065" s="23">
        <v>3000</v>
      </c>
      <c r="C19065" s="23">
        <v>0.5</v>
      </c>
      <c r="D19065" s="23">
        <v>50</v>
      </c>
      <c r="E19065" s="23">
        <v>50</v>
      </c>
      <c r="F19065" s="23">
        <v>0</v>
      </c>
      <c r="G19065" s="23">
        <v>0</v>
      </c>
      <c r="H19065" s="25">
        <v>20.287427900000001</v>
      </c>
    </row>
    <row r="19066" spans="1:8">
      <c r="A19066" s="23">
        <v>19063</v>
      </c>
      <c r="B19066" s="23">
        <v>3000</v>
      </c>
      <c r="C19066" s="23">
        <v>0.5</v>
      </c>
      <c r="D19066" s="23">
        <v>50</v>
      </c>
      <c r="E19066" s="23">
        <v>50</v>
      </c>
      <c r="F19066" s="23">
        <v>0</v>
      </c>
      <c r="G19066" s="23">
        <v>5</v>
      </c>
      <c r="H19066" s="25">
        <v>18.0025692</v>
      </c>
    </row>
    <row r="19067" spans="1:8">
      <c r="A19067" s="23">
        <v>19064</v>
      </c>
      <c r="B19067" s="23">
        <v>3000</v>
      </c>
      <c r="C19067" s="23">
        <v>0.5</v>
      </c>
      <c r="D19067" s="23">
        <v>50</v>
      </c>
      <c r="E19067" s="23">
        <v>50</v>
      </c>
      <c r="F19067" s="23">
        <v>0</v>
      </c>
      <c r="G19067" s="23">
        <v>10</v>
      </c>
      <c r="H19067" s="25">
        <v>16.981834410000001</v>
      </c>
    </row>
    <row r="19068" spans="1:8">
      <c r="A19068" s="23">
        <v>19065</v>
      </c>
      <c r="B19068" s="23">
        <v>3000</v>
      </c>
      <c r="C19068" s="23">
        <v>0.5</v>
      </c>
      <c r="D19068" s="23">
        <v>50</v>
      </c>
      <c r="E19068" s="23">
        <v>50</v>
      </c>
      <c r="F19068" s="23">
        <v>0</v>
      </c>
      <c r="G19068" s="23">
        <v>40</v>
      </c>
      <c r="H19068" s="25">
        <v>14.99231434</v>
      </c>
    </row>
    <row r="19069" spans="1:8">
      <c r="A19069" s="23">
        <v>19066</v>
      </c>
      <c r="B19069" s="23">
        <v>3000</v>
      </c>
      <c r="C19069" s="23">
        <v>0.5</v>
      </c>
      <c r="D19069" s="23">
        <v>50</v>
      </c>
      <c r="E19069" s="23">
        <v>50</v>
      </c>
      <c r="F19069" s="23">
        <v>0</v>
      </c>
      <c r="G19069" s="23">
        <v>70</v>
      </c>
      <c r="H19069" s="25">
        <v>13.75985146</v>
      </c>
    </row>
    <row r="19070" spans="1:8">
      <c r="A19070" s="23">
        <v>19067</v>
      </c>
      <c r="B19070" s="23">
        <v>3000</v>
      </c>
      <c r="C19070" s="23">
        <v>0.5</v>
      </c>
      <c r="D19070" s="23">
        <v>50</v>
      </c>
      <c r="E19070" s="23">
        <v>50</v>
      </c>
      <c r="F19070" s="23">
        <v>0</v>
      </c>
      <c r="G19070" s="23">
        <v>100</v>
      </c>
      <c r="H19070" s="25">
        <v>12.63699722</v>
      </c>
    </row>
    <row r="19071" spans="1:8">
      <c r="A19071" s="23">
        <v>19068</v>
      </c>
      <c r="B19071" s="23">
        <v>3000</v>
      </c>
      <c r="C19071" s="23">
        <v>0.5</v>
      </c>
      <c r="D19071" s="23">
        <v>50</v>
      </c>
      <c r="E19071" s="23">
        <v>50</v>
      </c>
      <c r="F19071" s="23">
        <v>30</v>
      </c>
      <c r="G19071" s="23">
        <v>0</v>
      </c>
      <c r="H19071" s="25">
        <v>19.045122150000001</v>
      </c>
    </row>
    <row r="19072" spans="1:8">
      <c r="A19072" s="23">
        <v>19069</v>
      </c>
      <c r="B19072" s="23">
        <v>3000</v>
      </c>
      <c r="C19072" s="23">
        <v>0.5</v>
      </c>
      <c r="D19072" s="23">
        <v>50</v>
      </c>
      <c r="E19072" s="23">
        <v>50</v>
      </c>
      <c r="F19072" s="23">
        <v>30</v>
      </c>
      <c r="G19072" s="23">
        <v>5</v>
      </c>
      <c r="H19072" s="25">
        <v>16.78570938</v>
      </c>
    </row>
    <row r="19073" spans="1:8">
      <c r="A19073" s="23">
        <v>19070</v>
      </c>
      <c r="B19073" s="23">
        <v>3000</v>
      </c>
      <c r="C19073" s="23">
        <v>0.5</v>
      </c>
      <c r="D19073" s="23">
        <v>50</v>
      </c>
      <c r="E19073" s="23">
        <v>50</v>
      </c>
      <c r="F19073" s="23">
        <v>30</v>
      </c>
      <c r="G19073" s="23">
        <v>10</v>
      </c>
      <c r="H19073" s="25">
        <v>15.812581059999999</v>
      </c>
    </row>
    <row r="19074" spans="1:8">
      <c r="A19074" s="23">
        <v>19071</v>
      </c>
      <c r="B19074" s="23">
        <v>3000</v>
      </c>
      <c r="C19074" s="23">
        <v>0.5</v>
      </c>
      <c r="D19074" s="23">
        <v>50</v>
      </c>
      <c r="E19074" s="23">
        <v>50</v>
      </c>
      <c r="F19074" s="23">
        <v>30</v>
      </c>
      <c r="G19074" s="23">
        <v>40</v>
      </c>
      <c r="H19074" s="25">
        <v>13.89661789</v>
      </c>
    </row>
    <row r="19075" spans="1:8">
      <c r="A19075" s="23">
        <v>19072</v>
      </c>
      <c r="B19075" s="23">
        <v>3000</v>
      </c>
      <c r="C19075" s="23">
        <v>0.5</v>
      </c>
      <c r="D19075" s="23">
        <v>50</v>
      </c>
      <c r="E19075" s="23">
        <v>50</v>
      </c>
      <c r="F19075" s="23">
        <v>30</v>
      </c>
      <c r="G19075" s="23">
        <v>70</v>
      </c>
      <c r="H19075" s="25">
        <v>12.57704639</v>
      </c>
    </row>
    <row r="19076" spans="1:8">
      <c r="A19076" s="23">
        <v>19073</v>
      </c>
      <c r="B19076" s="23">
        <v>3000</v>
      </c>
      <c r="C19076" s="23">
        <v>0.5</v>
      </c>
      <c r="D19076" s="23">
        <v>50</v>
      </c>
      <c r="E19076" s="23">
        <v>50</v>
      </c>
      <c r="F19076" s="23">
        <v>30</v>
      </c>
      <c r="G19076" s="23">
        <v>100</v>
      </c>
      <c r="H19076" s="25">
        <v>11.60741997</v>
      </c>
    </row>
    <row r="19077" spans="1:8">
      <c r="A19077" s="23">
        <v>19074</v>
      </c>
      <c r="B19077" s="23">
        <v>3000</v>
      </c>
      <c r="C19077" s="23">
        <v>0.5</v>
      </c>
      <c r="D19077" s="23">
        <v>50</v>
      </c>
      <c r="E19077" s="23">
        <v>50</v>
      </c>
      <c r="F19077" s="23">
        <v>60</v>
      </c>
      <c r="G19077" s="23">
        <v>0</v>
      </c>
      <c r="H19077" s="25">
        <v>14.97816372</v>
      </c>
    </row>
    <row r="19078" spans="1:8">
      <c r="A19078" s="23">
        <v>19075</v>
      </c>
      <c r="B19078" s="23">
        <v>3000</v>
      </c>
      <c r="C19078" s="23">
        <v>0.5</v>
      </c>
      <c r="D19078" s="23">
        <v>50</v>
      </c>
      <c r="E19078" s="23">
        <v>50</v>
      </c>
      <c r="F19078" s="23">
        <v>60</v>
      </c>
      <c r="G19078" s="23">
        <v>5</v>
      </c>
      <c r="H19078" s="25">
        <v>12.19303513</v>
      </c>
    </row>
    <row r="19079" spans="1:8">
      <c r="A19079" s="23">
        <v>19076</v>
      </c>
      <c r="B19079" s="23">
        <v>3000</v>
      </c>
      <c r="C19079" s="23">
        <v>0.5</v>
      </c>
      <c r="D19079" s="23">
        <v>50</v>
      </c>
      <c r="E19079" s="23">
        <v>50</v>
      </c>
      <c r="F19079" s="23">
        <v>60</v>
      </c>
      <c r="G19079" s="23">
        <v>10</v>
      </c>
      <c r="H19079" s="25">
        <v>11.357937809999999</v>
      </c>
    </row>
    <row r="19080" spans="1:8">
      <c r="A19080" s="23">
        <v>19077</v>
      </c>
      <c r="B19080" s="23">
        <v>3000</v>
      </c>
      <c r="C19080" s="23">
        <v>0.5</v>
      </c>
      <c r="D19080" s="23">
        <v>50</v>
      </c>
      <c r="E19080" s="23">
        <v>50</v>
      </c>
      <c r="F19080" s="23">
        <v>60</v>
      </c>
      <c r="G19080" s="23">
        <v>40</v>
      </c>
      <c r="H19080" s="25">
        <v>9.9367103579999991</v>
      </c>
    </row>
    <row r="19081" spans="1:8">
      <c r="A19081" s="23">
        <v>19078</v>
      </c>
      <c r="B19081" s="23">
        <v>3000</v>
      </c>
      <c r="C19081" s="23">
        <v>0.5</v>
      </c>
      <c r="D19081" s="23">
        <v>50</v>
      </c>
      <c r="E19081" s="23">
        <v>50</v>
      </c>
      <c r="F19081" s="23">
        <v>60</v>
      </c>
      <c r="G19081" s="23">
        <v>70</v>
      </c>
      <c r="H19081" s="25">
        <v>9.1652727130000002</v>
      </c>
    </row>
    <row r="19082" spans="1:8">
      <c r="A19082" s="23">
        <v>19079</v>
      </c>
      <c r="B19082" s="23">
        <v>3000</v>
      </c>
      <c r="C19082" s="23">
        <v>0.5</v>
      </c>
      <c r="D19082" s="23">
        <v>50</v>
      </c>
      <c r="E19082" s="23">
        <v>50</v>
      </c>
      <c r="F19082" s="23">
        <v>60</v>
      </c>
      <c r="G19082" s="23">
        <v>100</v>
      </c>
      <c r="H19082" s="25">
        <v>8.5800323489999997</v>
      </c>
    </row>
    <row r="19083" spans="1:8">
      <c r="A19083" s="23">
        <v>19080</v>
      </c>
      <c r="B19083" s="23">
        <v>3000</v>
      </c>
      <c r="C19083" s="23">
        <v>0.5</v>
      </c>
      <c r="D19083" s="23">
        <v>100</v>
      </c>
      <c r="E19083" s="23">
        <v>1</v>
      </c>
      <c r="F19083" s="23">
        <v>0</v>
      </c>
      <c r="G19083" s="23">
        <v>0</v>
      </c>
      <c r="H19083" s="25">
        <v>4.0988874439999998</v>
      </c>
    </row>
    <row r="19084" spans="1:8">
      <c r="A19084" s="23">
        <v>19081</v>
      </c>
      <c r="B19084" s="23">
        <v>3000</v>
      </c>
      <c r="C19084" s="23">
        <v>0.5</v>
      </c>
      <c r="D19084" s="23">
        <v>100</v>
      </c>
      <c r="E19084" s="23">
        <v>1</v>
      </c>
      <c r="F19084" s="23">
        <v>0</v>
      </c>
      <c r="G19084" s="23">
        <v>5</v>
      </c>
      <c r="H19084" s="25">
        <v>0</v>
      </c>
    </row>
    <row r="19085" spans="1:8">
      <c r="A19085" s="23">
        <v>19082</v>
      </c>
      <c r="B19085" s="23">
        <v>3000</v>
      </c>
      <c r="C19085" s="23">
        <v>0.5</v>
      </c>
      <c r="D19085" s="23">
        <v>100</v>
      </c>
      <c r="E19085" s="23">
        <v>1</v>
      </c>
      <c r="F19085" s="23">
        <v>0</v>
      </c>
      <c r="G19085" s="23">
        <v>10</v>
      </c>
      <c r="H19085" s="25">
        <v>0</v>
      </c>
    </row>
    <row r="19086" spans="1:8">
      <c r="A19086" s="23">
        <v>19083</v>
      </c>
      <c r="B19086" s="23">
        <v>3000</v>
      </c>
      <c r="C19086" s="23">
        <v>0.5</v>
      </c>
      <c r="D19086" s="23">
        <v>100</v>
      </c>
      <c r="E19086" s="23">
        <v>1</v>
      </c>
      <c r="F19086" s="23">
        <v>0</v>
      </c>
      <c r="G19086" s="23">
        <v>40</v>
      </c>
      <c r="H19086" s="25">
        <v>0</v>
      </c>
    </row>
    <row r="19087" spans="1:8">
      <c r="A19087" s="23">
        <v>19084</v>
      </c>
      <c r="B19087" s="23">
        <v>3000</v>
      </c>
      <c r="C19087" s="23">
        <v>0.5</v>
      </c>
      <c r="D19087" s="23">
        <v>100</v>
      </c>
      <c r="E19087" s="23">
        <v>1</v>
      </c>
      <c r="F19087" s="23">
        <v>0</v>
      </c>
      <c r="G19087" s="23">
        <v>70</v>
      </c>
      <c r="H19087" s="25">
        <v>0</v>
      </c>
    </row>
    <row r="19088" spans="1:8">
      <c r="A19088" s="23">
        <v>19085</v>
      </c>
      <c r="B19088" s="23">
        <v>3000</v>
      </c>
      <c r="C19088" s="23">
        <v>0.5</v>
      </c>
      <c r="D19088" s="23">
        <v>100</v>
      </c>
      <c r="E19088" s="23">
        <v>1</v>
      </c>
      <c r="F19088" s="23">
        <v>0</v>
      </c>
      <c r="G19088" s="23">
        <v>100</v>
      </c>
      <c r="H19088" s="25">
        <v>0</v>
      </c>
    </row>
    <row r="19089" spans="1:8">
      <c r="A19089" s="23">
        <v>19086</v>
      </c>
      <c r="B19089" s="23">
        <v>3000</v>
      </c>
      <c r="C19089" s="23">
        <v>0.5</v>
      </c>
      <c r="D19089" s="23">
        <v>100</v>
      </c>
      <c r="E19089" s="23">
        <v>1</v>
      </c>
      <c r="F19089" s="23">
        <v>30</v>
      </c>
      <c r="G19089" s="23">
        <v>0</v>
      </c>
      <c r="H19089" s="25">
        <v>4.0810899730000001</v>
      </c>
    </row>
    <row r="19090" spans="1:8">
      <c r="A19090" s="23">
        <v>19087</v>
      </c>
      <c r="B19090" s="23">
        <v>3000</v>
      </c>
      <c r="C19090" s="23">
        <v>0.5</v>
      </c>
      <c r="D19090" s="23">
        <v>100</v>
      </c>
      <c r="E19090" s="23">
        <v>1</v>
      </c>
      <c r="F19090" s="23">
        <v>30</v>
      </c>
      <c r="G19090" s="23">
        <v>5</v>
      </c>
      <c r="H19090" s="25">
        <v>0</v>
      </c>
    </row>
    <row r="19091" spans="1:8">
      <c r="A19091" s="23">
        <v>19088</v>
      </c>
      <c r="B19091" s="23">
        <v>3000</v>
      </c>
      <c r="C19091" s="23">
        <v>0.5</v>
      </c>
      <c r="D19091" s="23">
        <v>100</v>
      </c>
      <c r="E19091" s="23">
        <v>1</v>
      </c>
      <c r="F19091" s="23">
        <v>30</v>
      </c>
      <c r="G19091" s="23">
        <v>10</v>
      </c>
      <c r="H19091" s="25">
        <v>0</v>
      </c>
    </row>
    <row r="19092" spans="1:8">
      <c r="A19092" s="23">
        <v>19089</v>
      </c>
      <c r="B19092" s="23">
        <v>3000</v>
      </c>
      <c r="C19092" s="23">
        <v>0.5</v>
      </c>
      <c r="D19092" s="23">
        <v>100</v>
      </c>
      <c r="E19092" s="23">
        <v>1</v>
      </c>
      <c r="F19092" s="23">
        <v>30</v>
      </c>
      <c r="G19092" s="23">
        <v>40</v>
      </c>
      <c r="H19092" s="25">
        <v>0</v>
      </c>
    </row>
    <row r="19093" spans="1:8">
      <c r="A19093" s="23">
        <v>19090</v>
      </c>
      <c r="B19093" s="23">
        <v>3000</v>
      </c>
      <c r="C19093" s="23">
        <v>0.5</v>
      </c>
      <c r="D19093" s="23">
        <v>100</v>
      </c>
      <c r="E19093" s="23">
        <v>1</v>
      </c>
      <c r="F19093" s="23">
        <v>30</v>
      </c>
      <c r="G19093" s="23">
        <v>70</v>
      </c>
      <c r="H19093" s="25">
        <v>0</v>
      </c>
    </row>
    <row r="19094" spans="1:8">
      <c r="A19094" s="23">
        <v>19091</v>
      </c>
      <c r="B19094" s="23">
        <v>3000</v>
      </c>
      <c r="C19094" s="23">
        <v>0.5</v>
      </c>
      <c r="D19094" s="23">
        <v>100</v>
      </c>
      <c r="E19094" s="23">
        <v>1</v>
      </c>
      <c r="F19094" s="23">
        <v>30</v>
      </c>
      <c r="G19094" s="23">
        <v>100</v>
      </c>
      <c r="H19094" s="25">
        <v>0</v>
      </c>
    </row>
    <row r="19095" spans="1:8">
      <c r="A19095" s="23">
        <v>19092</v>
      </c>
      <c r="B19095" s="23">
        <v>3000</v>
      </c>
      <c r="C19095" s="23">
        <v>0.5</v>
      </c>
      <c r="D19095" s="23">
        <v>100</v>
      </c>
      <c r="E19095" s="23">
        <v>1</v>
      </c>
      <c r="F19095" s="23">
        <v>60</v>
      </c>
      <c r="G19095" s="23">
        <v>0</v>
      </c>
      <c r="H19095" s="25">
        <v>3.9863781930000002</v>
      </c>
    </row>
    <row r="19096" spans="1:8">
      <c r="A19096" s="23">
        <v>19093</v>
      </c>
      <c r="B19096" s="23">
        <v>3000</v>
      </c>
      <c r="C19096" s="23">
        <v>0.5</v>
      </c>
      <c r="D19096" s="23">
        <v>100</v>
      </c>
      <c r="E19096" s="23">
        <v>1</v>
      </c>
      <c r="F19096" s="23">
        <v>60</v>
      </c>
      <c r="G19096" s="23">
        <v>5</v>
      </c>
      <c r="H19096" s="25">
        <v>0</v>
      </c>
    </row>
    <row r="19097" spans="1:8">
      <c r="A19097" s="23">
        <v>19094</v>
      </c>
      <c r="B19097" s="23">
        <v>3000</v>
      </c>
      <c r="C19097" s="23">
        <v>0.5</v>
      </c>
      <c r="D19097" s="23">
        <v>100</v>
      </c>
      <c r="E19097" s="23">
        <v>1</v>
      </c>
      <c r="F19097" s="23">
        <v>60</v>
      </c>
      <c r="G19097" s="23">
        <v>10</v>
      </c>
      <c r="H19097" s="25">
        <v>0</v>
      </c>
    </row>
    <row r="19098" spans="1:8">
      <c r="A19098" s="23">
        <v>19095</v>
      </c>
      <c r="B19098" s="23">
        <v>3000</v>
      </c>
      <c r="C19098" s="23">
        <v>0.5</v>
      </c>
      <c r="D19098" s="23">
        <v>100</v>
      </c>
      <c r="E19098" s="23">
        <v>1</v>
      </c>
      <c r="F19098" s="23">
        <v>60</v>
      </c>
      <c r="G19098" s="23">
        <v>40</v>
      </c>
      <c r="H19098" s="25">
        <v>0</v>
      </c>
    </row>
    <row r="19099" spans="1:8">
      <c r="A19099" s="23">
        <v>19096</v>
      </c>
      <c r="B19099" s="23">
        <v>3000</v>
      </c>
      <c r="C19099" s="23">
        <v>0.5</v>
      </c>
      <c r="D19099" s="23">
        <v>100</v>
      </c>
      <c r="E19099" s="23">
        <v>1</v>
      </c>
      <c r="F19099" s="23">
        <v>60</v>
      </c>
      <c r="G19099" s="23">
        <v>70</v>
      </c>
      <c r="H19099" s="25">
        <v>0</v>
      </c>
    </row>
    <row r="19100" spans="1:8">
      <c r="A19100" s="23">
        <v>19097</v>
      </c>
      <c r="B19100" s="23">
        <v>3000</v>
      </c>
      <c r="C19100" s="23">
        <v>0.5</v>
      </c>
      <c r="D19100" s="23">
        <v>100</v>
      </c>
      <c r="E19100" s="23">
        <v>1</v>
      </c>
      <c r="F19100" s="23">
        <v>60</v>
      </c>
      <c r="G19100" s="23">
        <v>100</v>
      </c>
      <c r="H19100" s="25">
        <v>0</v>
      </c>
    </row>
    <row r="19101" spans="1:8">
      <c r="A19101" s="23">
        <v>19098</v>
      </c>
      <c r="B19101" s="23">
        <v>3000</v>
      </c>
      <c r="C19101" s="23">
        <v>0.5</v>
      </c>
      <c r="D19101" s="23">
        <v>100</v>
      </c>
      <c r="E19101" s="23">
        <v>5</v>
      </c>
      <c r="F19101" s="23">
        <v>0</v>
      </c>
      <c r="G19101" s="23">
        <v>0</v>
      </c>
      <c r="H19101" s="25">
        <v>13.86108494</v>
      </c>
    </row>
    <row r="19102" spans="1:8">
      <c r="A19102" s="23">
        <v>19099</v>
      </c>
      <c r="B19102" s="23">
        <v>3000</v>
      </c>
      <c r="C19102" s="23">
        <v>0.5</v>
      </c>
      <c r="D19102" s="23">
        <v>100</v>
      </c>
      <c r="E19102" s="23">
        <v>5</v>
      </c>
      <c r="F19102" s="23">
        <v>0</v>
      </c>
      <c r="G19102" s="23">
        <v>5</v>
      </c>
      <c r="H19102" s="25">
        <v>12.475079539999999</v>
      </c>
    </row>
    <row r="19103" spans="1:8">
      <c r="A19103" s="23">
        <v>19100</v>
      </c>
      <c r="B19103" s="23">
        <v>3000</v>
      </c>
      <c r="C19103" s="23">
        <v>0.5</v>
      </c>
      <c r="D19103" s="23">
        <v>100</v>
      </c>
      <c r="E19103" s="23">
        <v>5</v>
      </c>
      <c r="F19103" s="23">
        <v>0</v>
      </c>
      <c r="G19103" s="23">
        <v>10</v>
      </c>
      <c r="H19103" s="25">
        <v>11.9248724</v>
      </c>
    </row>
    <row r="19104" spans="1:8">
      <c r="A19104" s="23">
        <v>19101</v>
      </c>
      <c r="B19104" s="23">
        <v>3000</v>
      </c>
      <c r="C19104" s="23">
        <v>0.5</v>
      </c>
      <c r="D19104" s="23">
        <v>100</v>
      </c>
      <c r="E19104" s="23">
        <v>5</v>
      </c>
      <c r="F19104" s="23">
        <v>0</v>
      </c>
      <c r="G19104" s="23">
        <v>40</v>
      </c>
      <c r="H19104" s="25">
        <v>10.87579918</v>
      </c>
    </row>
    <row r="19105" spans="1:8">
      <c r="A19105" s="23">
        <v>19102</v>
      </c>
      <c r="B19105" s="23">
        <v>3000</v>
      </c>
      <c r="C19105" s="23">
        <v>0.5</v>
      </c>
      <c r="D19105" s="23">
        <v>100</v>
      </c>
      <c r="E19105" s="23">
        <v>5</v>
      </c>
      <c r="F19105" s="23">
        <v>0</v>
      </c>
      <c r="G19105" s="23">
        <v>70</v>
      </c>
      <c r="H19105" s="25">
        <v>10.260808949999999</v>
      </c>
    </row>
    <row r="19106" spans="1:8">
      <c r="A19106" s="23">
        <v>19103</v>
      </c>
      <c r="B19106" s="23">
        <v>3000</v>
      </c>
      <c r="C19106" s="23">
        <v>0.5</v>
      </c>
      <c r="D19106" s="23">
        <v>100</v>
      </c>
      <c r="E19106" s="23">
        <v>5</v>
      </c>
      <c r="F19106" s="23">
        <v>0</v>
      </c>
      <c r="G19106" s="23">
        <v>100</v>
      </c>
      <c r="H19106" s="25">
        <v>9.7225542069999999</v>
      </c>
    </row>
    <row r="19107" spans="1:8">
      <c r="A19107" s="23">
        <v>19104</v>
      </c>
      <c r="B19107" s="23">
        <v>3000</v>
      </c>
      <c r="C19107" s="23">
        <v>0.5</v>
      </c>
      <c r="D19107" s="23">
        <v>100</v>
      </c>
      <c r="E19107" s="23">
        <v>5</v>
      </c>
      <c r="F19107" s="23">
        <v>30</v>
      </c>
      <c r="G19107" s="23">
        <v>0</v>
      </c>
      <c r="H19107" s="25">
        <v>13.35160065</v>
      </c>
    </row>
    <row r="19108" spans="1:8">
      <c r="A19108" s="23">
        <v>19105</v>
      </c>
      <c r="B19108" s="23">
        <v>3000</v>
      </c>
      <c r="C19108" s="23">
        <v>0.5</v>
      </c>
      <c r="D19108" s="23">
        <v>100</v>
      </c>
      <c r="E19108" s="23">
        <v>5</v>
      </c>
      <c r="F19108" s="23">
        <v>30</v>
      </c>
      <c r="G19108" s="23">
        <v>5</v>
      </c>
      <c r="H19108" s="25">
        <v>11.843238830000001</v>
      </c>
    </row>
    <row r="19109" spans="1:8">
      <c r="A19109" s="23">
        <v>19106</v>
      </c>
      <c r="B19109" s="23">
        <v>3000</v>
      </c>
      <c r="C19109" s="23">
        <v>0.5</v>
      </c>
      <c r="D19109" s="23">
        <v>100</v>
      </c>
      <c r="E19109" s="23">
        <v>5</v>
      </c>
      <c r="F19109" s="23">
        <v>30</v>
      </c>
      <c r="G19109" s="23">
        <v>10</v>
      </c>
      <c r="H19109" s="25">
        <v>11.280222889999999</v>
      </c>
    </row>
    <row r="19110" spans="1:8">
      <c r="A19110" s="23">
        <v>19107</v>
      </c>
      <c r="B19110" s="23">
        <v>3000</v>
      </c>
      <c r="C19110" s="23">
        <v>0.5</v>
      </c>
      <c r="D19110" s="23">
        <v>100</v>
      </c>
      <c r="E19110" s="23">
        <v>5</v>
      </c>
      <c r="F19110" s="23">
        <v>30</v>
      </c>
      <c r="G19110" s="23">
        <v>40</v>
      </c>
      <c r="H19110" s="25">
        <v>10.262401580000001</v>
      </c>
    </row>
    <row r="19111" spans="1:8">
      <c r="A19111" s="23">
        <v>19108</v>
      </c>
      <c r="B19111" s="23">
        <v>3000</v>
      </c>
      <c r="C19111" s="23">
        <v>0.5</v>
      </c>
      <c r="D19111" s="23">
        <v>100</v>
      </c>
      <c r="E19111" s="23">
        <v>5</v>
      </c>
      <c r="F19111" s="23">
        <v>30</v>
      </c>
      <c r="G19111" s="23">
        <v>70</v>
      </c>
      <c r="H19111" s="25">
        <v>9.627471924</v>
      </c>
    </row>
    <row r="19112" spans="1:8">
      <c r="A19112" s="23">
        <v>19109</v>
      </c>
      <c r="B19112" s="23">
        <v>3000</v>
      </c>
      <c r="C19112" s="23">
        <v>0.5</v>
      </c>
      <c r="D19112" s="23">
        <v>100</v>
      </c>
      <c r="E19112" s="23">
        <v>5</v>
      </c>
      <c r="F19112" s="23">
        <v>30</v>
      </c>
      <c r="G19112" s="23">
        <v>100</v>
      </c>
      <c r="H19112" s="25">
        <v>9.1410236359999999</v>
      </c>
    </row>
    <row r="19113" spans="1:8">
      <c r="A19113" s="23">
        <v>19110</v>
      </c>
      <c r="B19113" s="23">
        <v>3000</v>
      </c>
      <c r="C19113" s="23">
        <v>0.5</v>
      </c>
      <c r="D19113" s="23">
        <v>100</v>
      </c>
      <c r="E19113" s="23">
        <v>5</v>
      </c>
      <c r="F19113" s="23">
        <v>60</v>
      </c>
      <c r="G19113" s="23">
        <v>0</v>
      </c>
      <c r="H19113" s="25">
        <v>11.38181973</v>
      </c>
    </row>
    <row r="19114" spans="1:8">
      <c r="A19114" s="23">
        <v>19111</v>
      </c>
      <c r="B19114" s="23">
        <v>3000</v>
      </c>
      <c r="C19114" s="23">
        <v>0.5</v>
      </c>
      <c r="D19114" s="23">
        <v>100</v>
      </c>
      <c r="E19114" s="23">
        <v>5</v>
      </c>
      <c r="F19114" s="23">
        <v>60</v>
      </c>
      <c r="G19114" s="23">
        <v>5</v>
      </c>
      <c r="H19114" s="25">
        <v>9.3239850999999998</v>
      </c>
    </row>
    <row r="19115" spans="1:8">
      <c r="A19115" s="23">
        <v>19112</v>
      </c>
      <c r="B19115" s="23">
        <v>3000</v>
      </c>
      <c r="C19115" s="23">
        <v>0.5</v>
      </c>
      <c r="D19115" s="23">
        <v>100</v>
      </c>
      <c r="E19115" s="23">
        <v>5</v>
      </c>
      <c r="F19115" s="23">
        <v>60</v>
      </c>
      <c r="G19115" s="23">
        <v>10</v>
      </c>
      <c r="H19115" s="25">
        <v>8.8415565489999999</v>
      </c>
    </row>
    <row r="19116" spans="1:8">
      <c r="A19116" s="23">
        <v>19113</v>
      </c>
      <c r="B19116" s="23">
        <v>3000</v>
      </c>
      <c r="C19116" s="23">
        <v>0.5</v>
      </c>
      <c r="D19116" s="23">
        <v>100</v>
      </c>
      <c r="E19116" s="23">
        <v>5</v>
      </c>
      <c r="F19116" s="23">
        <v>60</v>
      </c>
      <c r="G19116" s="23">
        <v>40</v>
      </c>
      <c r="H19116" s="25">
        <v>8.0178394320000006</v>
      </c>
    </row>
    <row r="19117" spans="1:8">
      <c r="A19117" s="23">
        <v>19114</v>
      </c>
      <c r="B19117" s="23">
        <v>3000</v>
      </c>
      <c r="C19117" s="23">
        <v>0.5</v>
      </c>
      <c r="D19117" s="23">
        <v>100</v>
      </c>
      <c r="E19117" s="23">
        <v>5</v>
      </c>
      <c r="F19117" s="23">
        <v>60</v>
      </c>
      <c r="G19117" s="23">
        <v>70</v>
      </c>
      <c r="H19117" s="25">
        <v>7.5201044079999999</v>
      </c>
    </row>
    <row r="19118" spans="1:8">
      <c r="A19118" s="23">
        <v>19115</v>
      </c>
      <c r="B19118" s="23">
        <v>3000</v>
      </c>
      <c r="C19118" s="23">
        <v>0.5</v>
      </c>
      <c r="D19118" s="23">
        <v>100</v>
      </c>
      <c r="E19118" s="23">
        <v>5</v>
      </c>
      <c r="F19118" s="23">
        <v>60</v>
      </c>
      <c r="G19118" s="23">
        <v>100</v>
      </c>
      <c r="H19118" s="25">
        <v>7.0982141490000004</v>
      </c>
    </row>
    <row r="19119" spans="1:8">
      <c r="A19119" s="23">
        <v>19116</v>
      </c>
      <c r="B19119" s="23">
        <v>3000</v>
      </c>
      <c r="C19119" s="23">
        <v>0.5</v>
      </c>
      <c r="D19119" s="23">
        <v>100</v>
      </c>
      <c r="E19119" s="23">
        <v>10</v>
      </c>
      <c r="F19119" s="23">
        <v>0</v>
      </c>
      <c r="G19119" s="23">
        <v>0</v>
      </c>
      <c r="H19119" s="25">
        <v>17.621757509999998</v>
      </c>
    </row>
    <row r="19120" spans="1:8">
      <c r="A19120" s="23">
        <v>19117</v>
      </c>
      <c r="B19120" s="23">
        <v>3000</v>
      </c>
      <c r="C19120" s="23">
        <v>0.5</v>
      </c>
      <c r="D19120" s="23">
        <v>100</v>
      </c>
      <c r="E19120" s="23">
        <v>10</v>
      </c>
      <c r="F19120" s="23">
        <v>0</v>
      </c>
      <c r="G19120" s="23">
        <v>5</v>
      </c>
      <c r="H19120" s="25">
        <v>15.79674149</v>
      </c>
    </row>
    <row r="19121" spans="1:8">
      <c r="A19121" s="23">
        <v>19118</v>
      </c>
      <c r="B19121" s="23">
        <v>3000</v>
      </c>
      <c r="C19121" s="23">
        <v>0.5</v>
      </c>
      <c r="D19121" s="23">
        <v>100</v>
      </c>
      <c r="E19121" s="23">
        <v>10</v>
      </c>
      <c r="F19121" s="23">
        <v>0</v>
      </c>
      <c r="G19121" s="23">
        <v>10</v>
      </c>
      <c r="H19121" s="25">
        <v>14.97606659</v>
      </c>
    </row>
    <row r="19122" spans="1:8">
      <c r="A19122" s="23">
        <v>19119</v>
      </c>
      <c r="B19122" s="23">
        <v>3000</v>
      </c>
      <c r="C19122" s="23">
        <v>0.5</v>
      </c>
      <c r="D19122" s="23">
        <v>100</v>
      </c>
      <c r="E19122" s="23">
        <v>10</v>
      </c>
      <c r="F19122" s="23">
        <v>0</v>
      </c>
      <c r="G19122" s="23">
        <v>40</v>
      </c>
      <c r="H19122" s="25">
        <v>13.360951419999999</v>
      </c>
    </row>
    <row r="19123" spans="1:8">
      <c r="A19123" s="23">
        <v>19120</v>
      </c>
      <c r="B19123" s="23">
        <v>3000</v>
      </c>
      <c r="C19123" s="23">
        <v>0.5</v>
      </c>
      <c r="D19123" s="23">
        <v>100</v>
      </c>
      <c r="E19123" s="23">
        <v>10</v>
      </c>
      <c r="F19123" s="23">
        <v>0</v>
      </c>
      <c r="G19123" s="23">
        <v>70</v>
      </c>
      <c r="H19123" s="25">
        <v>12.4004879</v>
      </c>
    </row>
    <row r="19124" spans="1:8">
      <c r="A19124" s="23">
        <v>19121</v>
      </c>
      <c r="B19124" s="23">
        <v>3000</v>
      </c>
      <c r="C19124" s="23">
        <v>0.5</v>
      </c>
      <c r="D19124" s="23">
        <v>100</v>
      </c>
      <c r="E19124" s="23">
        <v>10</v>
      </c>
      <c r="F19124" s="23">
        <v>0</v>
      </c>
      <c r="G19124" s="23">
        <v>100</v>
      </c>
      <c r="H19124" s="25">
        <v>11.60976696</v>
      </c>
    </row>
    <row r="19125" spans="1:8">
      <c r="A19125" s="23">
        <v>19122</v>
      </c>
      <c r="B19125" s="23">
        <v>3000</v>
      </c>
      <c r="C19125" s="23">
        <v>0.5</v>
      </c>
      <c r="D19125" s="23">
        <v>100</v>
      </c>
      <c r="E19125" s="23">
        <v>10</v>
      </c>
      <c r="F19125" s="23">
        <v>30</v>
      </c>
      <c r="G19125" s="23">
        <v>0</v>
      </c>
      <c r="H19125" s="25">
        <v>16.72185326</v>
      </c>
    </row>
    <row r="19126" spans="1:8">
      <c r="A19126" s="23">
        <v>19123</v>
      </c>
      <c r="B19126" s="23">
        <v>3000</v>
      </c>
      <c r="C19126" s="23">
        <v>0.5</v>
      </c>
      <c r="D19126" s="23">
        <v>100</v>
      </c>
      <c r="E19126" s="23">
        <v>10</v>
      </c>
      <c r="F19126" s="23">
        <v>30</v>
      </c>
      <c r="G19126" s="23">
        <v>5</v>
      </c>
      <c r="H19126" s="25">
        <v>14.840501789999999</v>
      </c>
    </row>
    <row r="19127" spans="1:8">
      <c r="A19127" s="23">
        <v>19124</v>
      </c>
      <c r="B19127" s="23">
        <v>3000</v>
      </c>
      <c r="C19127" s="23">
        <v>0.5</v>
      </c>
      <c r="D19127" s="23">
        <v>100</v>
      </c>
      <c r="E19127" s="23">
        <v>10</v>
      </c>
      <c r="F19127" s="23">
        <v>30</v>
      </c>
      <c r="G19127" s="23">
        <v>10</v>
      </c>
      <c r="H19127" s="25">
        <v>14.01132202</v>
      </c>
    </row>
    <row r="19128" spans="1:8">
      <c r="A19128" s="23">
        <v>19125</v>
      </c>
      <c r="B19128" s="23">
        <v>3000</v>
      </c>
      <c r="C19128" s="23">
        <v>0.5</v>
      </c>
      <c r="D19128" s="23">
        <v>100</v>
      </c>
      <c r="E19128" s="23">
        <v>10</v>
      </c>
      <c r="F19128" s="23">
        <v>30</v>
      </c>
      <c r="G19128" s="23">
        <v>40</v>
      </c>
      <c r="H19128" s="25">
        <v>12.46877194</v>
      </c>
    </row>
    <row r="19129" spans="1:8">
      <c r="A19129" s="23">
        <v>19126</v>
      </c>
      <c r="B19129" s="23">
        <v>3000</v>
      </c>
      <c r="C19129" s="23">
        <v>0.5</v>
      </c>
      <c r="D19129" s="23">
        <v>100</v>
      </c>
      <c r="E19129" s="23">
        <v>10</v>
      </c>
      <c r="F19129" s="23">
        <v>30</v>
      </c>
      <c r="G19129" s="23">
        <v>70</v>
      </c>
      <c r="H19129" s="25">
        <v>11.53392601</v>
      </c>
    </row>
    <row r="19130" spans="1:8">
      <c r="A19130" s="23">
        <v>19127</v>
      </c>
      <c r="B19130" s="23">
        <v>3000</v>
      </c>
      <c r="C19130" s="23">
        <v>0.5</v>
      </c>
      <c r="D19130" s="23">
        <v>100</v>
      </c>
      <c r="E19130" s="23">
        <v>10</v>
      </c>
      <c r="F19130" s="23">
        <v>30</v>
      </c>
      <c r="G19130" s="23">
        <v>100</v>
      </c>
      <c r="H19130" s="25">
        <v>10.81934547</v>
      </c>
    </row>
    <row r="19131" spans="1:8">
      <c r="A19131" s="23">
        <v>19128</v>
      </c>
      <c r="B19131" s="23">
        <v>3000</v>
      </c>
      <c r="C19131" s="23">
        <v>0.5</v>
      </c>
      <c r="D19131" s="23">
        <v>100</v>
      </c>
      <c r="E19131" s="23">
        <v>10</v>
      </c>
      <c r="F19131" s="23">
        <v>60</v>
      </c>
      <c r="G19131" s="23">
        <v>0</v>
      </c>
      <c r="H19131" s="25">
        <v>13.54657364</v>
      </c>
    </row>
    <row r="19132" spans="1:8">
      <c r="A19132" s="23">
        <v>19129</v>
      </c>
      <c r="B19132" s="23">
        <v>3000</v>
      </c>
      <c r="C19132" s="23">
        <v>0.5</v>
      </c>
      <c r="D19132" s="23">
        <v>100</v>
      </c>
      <c r="E19132" s="23">
        <v>10</v>
      </c>
      <c r="F19132" s="23">
        <v>60</v>
      </c>
      <c r="G19132" s="23">
        <v>5</v>
      </c>
      <c r="H19132" s="25">
        <v>11.19549561</v>
      </c>
    </row>
    <row r="19133" spans="1:8">
      <c r="A19133" s="23">
        <v>19130</v>
      </c>
      <c r="B19133" s="23">
        <v>3000</v>
      </c>
      <c r="C19133" s="23">
        <v>0.5</v>
      </c>
      <c r="D19133" s="23">
        <v>100</v>
      </c>
      <c r="E19133" s="23">
        <v>10</v>
      </c>
      <c r="F19133" s="23">
        <v>60</v>
      </c>
      <c r="G19133" s="23">
        <v>10</v>
      </c>
      <c r="H19133" s="25">
        <v>10.525876050000001</v>
      </c>
    </row>
    <row r="19134" spans="1:8">
      <c r="A19134" s="23">
        <v>19131</v>
      </c>
      <c r="B19134" s="23">
        <v>3000</v>
      </c>
      <c r="C19134" s="23">
        <v>0.5</v>
      </c>
      <c r="D19134" s="23">
        <v>100</v>
      </c>
      <c r="E19134" s="23">
        <v>10</v>
      </c>
      <c r="F19134" s="23">
        <v>60</v>
      </c>
      <c r="G19134" s="23">
        <v>40</v>
      </c>
      <c r="H19134" s="25">
        <v>9.3146858219999995</v>
      </c>
    </row>
    <row r="19135" spans="1:8">
      <c r="A19135" s="23">
        <v>19132</v>
      </c>
      <c r="B19135" s="23">
        <v>3000</v>
      </c>
      <c r="C19135" s="23">
        <v>0.5</v>
      </c>
      <c r="D19135" s="23">
        <v>100</v>
      </c>
      <c r="E19135" s="23">
        <v>10</v>
      </c>
      <c r="F19135" s="23">
        <v>60</v>
      </c>
      <c r="G19135" s="23">
        <v>70</v>
      </c>
      <c r="H19135" s="25">
        <v>8.6353225709999997</v>
      </c>
    </row>
    <row r="19136" spans="1:8">
      <c r="A19136" s="23">
        <v>19133</v>
      </c>
      <c r="B19136" s="23">
        <v>3000</v>
      </c>
      <c r="C19136" s="23">
        <v>0.5</v>
      </c>
      <c r="D19136" s="23">
        <v>100</v>
      </c>
      <c r="E19136" s="23">
        <v>10</v>
      </c>
      <c r="F19136" s="23">
        <v>60</v>
      </c>
      <c r="G19136" s="23">
        <v>100</v>
      </c>
      <c r="H19136" s="25">
        <v>8.1164360050000006</v>
      </c>
    </row>
    <row r="19137" spans="1:8">
      <c r="A19137" s="23">
        <v>19134</v>
      </c>
      <c r="B19137" s="23">
        <v>3000</v>
      </c>
      <c r="C19137" s="23">
        <v>0.5</v>
      </c>
      <c r="D19137" s="23">
        <v>100</v>
      </c>
      <c r="E19137" s="23">
        <v>20</v>
      </c>
      <c r="F19137" s="23">
        <v>0</v>
      </c>
      <c r="G19137" s="23">
        <v>0</v>
      </c>
      <c r="H19137" s="25">
        <v>19.81005669</v>
      </c>
    </row>
    <row r="19138" spans="1:8">
      <c r="A19138" s="23">
        <v>19135</v>
      </c>
      <c r="B19138" s="23">
        <v>3000</v>
      </c>
      <c r="C19138" s="23">
        <v>0.5</v>
      </c>
      <c r="D19138" s="23">
        <v>100</v>
      </c>
      <c r="E19138" s="23">
        <v>20</v>
      </c>
      <c r="F19138" s="23">
        <v>0</v>
      </c>
      <c r="G19138" s="23">
        <v>5</v>
      </c>
      <c r="H19138" s="25">
        <v>17.64146423</v>
      </c>
    </row>
    <row r="19139" spans="1:8">
      <c r="A19139" s="23">
        <v>19136</v>
      </c>
      <c r="B19139" s="23">
        <v>3000</v>
      </c>
      <c r="C19139" s="23">
        <v>0.5</v>
      </c>
      <c r="D19139" s="23">
        <v>100</v>
      </c>
      <c r="E19139" s="23">
        <v>20</v>
      </c>
      <c r="F19139" s="23">
        <v>0</v>
      </c>
      <c r="G19139" s="23">
        <v>10</v>
      </c>
      <c r="H19139" s="25">
        <v>16.669961929999999</v>
      </c>
    </row>
    <row r="19140" spans="1:8">
      <c r="A19140" s="23">
        <v>19137</v>
      </c>
      <c r="B19140" s="23">
        <v>3000</v>
      </c>
      <c r="C19140" s="23">
        <v>0.5</v>
      </c>
      <c r="D19140" s="23">
        <v>100</v>
      </c>
      <c r="E19140" s="23">
        <v>20</v>
      </c>
      <c r="F19140" s="23">
        <v>0</v>
      </c>
      <c r="G19140" s="23">
        <v>40</v>
      </c>
      <c r="H19140" s="25">
        <v>14.67756367</v>
      </c>
    </row>
    <row r="19141" spans="1:8">
      <c r="A19141" s="23">
        <v>19138</v>
      </c>
      <c r="B19141" s="23">
        <v>3000</v>
      </c>
      <c r="C19141" s="23">
        <v>0.5</v>
      </c>
      <c r="D19141" s="23">
        <v>100</v>
      </c>
      <c r="E19141" s="23">
        <v>20</v>
      </c>
      <c r="F19141" s="23">
        <v>0</v>
      </c>
      <c r="G19141" s="23">
        <v>70</v>
      </c>
      <c r="H19141" s="25">
        <v>13.470081329999999</v>
      </c>
    </row>
    <row r="19142" spans="1:8">
      <c r="A19142" s="23">
        <v>19139</v>
      </c>
      <c r="B19142" s="23">
        <v>3000</v>
      </c>
      <c r="C19142" s="23">
        <v>0.5</v>
      </c>
      <c r="D19142" s="23">
        <v>100</v>
      </c>
      <c r="E19142" s="23">
        <v>20</v>
      </c>
      <c r="F19142" s="23">
        <v>0</v>
      </c>
      <c r="G19142" s="23">
        <v>100</v>
      </c>
      <c r="H19142" s="25">
        <v>12.543315890000001</v>
      </c>
    </row>
    <row r="19143" spans="1:8">
      <c r="A19143" s="23">
        <v>19140</v>
      </c>
      <c r="B19143" s="23">
        <v>3000</v>
      </c>
      <c r="C19143" s="23">
        <v>0.5</v>
      </c>
      <c r="D19143" s="23">
        <v>100</v>
      </c>
      <c r="E19143" s="23">
        <v>20</v>
      </c>
      <c r="F19143" s="23">
        <v>30</v>
      </c>
      <c r="G19143" s="23">
        <v>0</v>
      </c>
      <c r="H19143" s="25">
        <v>18.64105034</v>
      </c>
    </row>
    <row r="19144" spans="1:8">
      <c r="A19144" s="23">
        <v>19141</v>
      </c>
      <c r="B19144" s="23">
        <v>3000</v>
      </c>
      <c r="C19144" s="23">
        <v>0.5</v>
      </c>
      <c r="D19144" s="23">
        <v>100</v>
      </c>
      <c r="E19144" s="23">
        <v>20</v>
      </c>
      <c r="F19144" s="23">
        <v>30</v>
      </c>
      <c r="G19144" s="23">
        <v>5</v>
      </c>
      <c r="H19144" s="25">
        <v>16.495389939999999</v>
      </c>
    </row>
    <row r="19145" spans="1:8">
      <c r="A19145" s="23">
        <v>19142</v>
      </c>
      <c r="B19145" s="23">
        <v>3000</v>
      </c>
      <c r="C19145" s="23">
        <v>0.5</v>
      </c>
      <c r="D19145" s="23">
        <v>100</v>
      </c>
      <c r="E19145" s="23">
        <v>20</v>
      </c>
      <c r="F19145" s="23">
        <v>30</v>
      </c>
      <c r="G19145" s="23">
        <v>10</v>
      </c>
      <c r="H19145" s="25">
        <v>15.562355999999999</v>
      </c>
    </row>
    <row r="19146" spans="1:8">
      <c r="A19146" s="23">
        <v>19143</v>
      </c>
      <c r="B19146" s="23">
        <v>3000</v>
      </c>
      <c r="C19146" s="23">
        <v>0.5</v>
      </c>
      <c r="D19146" s="23">
        <v>100</v>
      </c>
      <c r="E19146" s="23">
        <v>20</v>
      </c>
      <c r="F19146" s="23">
        <v>30</v>
      </c>
      <c r="G19146" s="23">
        <v>40</v>
      </c>
      <c r="H19146" s="25">
        <v>13.5689888</v>
      </c>
    </row>
    <row r="19147" spans="1:8">
      <c r="A19147" s="23">
        <v>19144</v>
      </c>
      <c r="B19147" s="23">
        <v>3000</v>
      </c>
      <c r="C19147" s="23">
        <v>0.5</v>
      </c>
      <c r="D19147" s="23">
        <v>100</v>
      </c>
      <c r="E19147" s="23">
        <v>20</v>
      </c>
      <c r="F19147" s="23">
        <v>30</v>
      </c>
      <c r="G19147" s="23">
        <v>70</v>
      </c>
      <c r="H19147" s="25">
        <v>12.47950172</v>
      </c>
    </row>
    <row r="19148" spans="1:8">
      <c r="A19148" s="23">
        <v>19145</v>
      </c>
      <c r="B19148" s="23">
        <v>3000</v>
      </c>
      <c r="C19148" s="23">
        <v>0.5</v>
      </c>
      <c r="D19148" s="23">
        <v>100</v>
      </c>
      <c r="E19148" s="23">
        <v>20</v>
      </c>
      <c r="F19148" s="23">
        <v>30</v>
      </c>
      <c r="G19148" s="23">
        <v>100</v>
      </c>
      <c r="H19148" s="25">
        <v>11.64503861</v>
      </c>
    </row>
    <row r="19149" spans="1:8">
      <c r="A19149" s="23">
        <v>19146</v>
      </c>
      <c r="B19149" s="23">
        <v>3000</v>
      </c>
      <c r="C19149" s="23">
        <v>0.5</v>
      </c>
      <c r="D19149" s="23">
        <v>100</v>
      </c>
      <c r="E19149" s="23">
        <v>20</v>
      </c>
      <c r="F19149" s="23">
        <v>60</v>
      </c>
      <c r="G19149" s="23">
        <v>0</v>
      </c>
      <c r="H19149" s="25">
        <v>14.72192478</v>
      </c>
    </row>
    <row r="19150" spans="1:8">
      <c r="A19150" s="23">
        <v>19147</v>
      </c>
      <c r="B19150" s="23">
        <v>3000</v>
      </c>
      <c r="C19150" s="23">
        <v>0.5</v>
      </c>
      <c r="D19150" s="23">
        <v>100</v>
      </c>
      <c r="E19150" s="23">
        <v>20</v>
      </c>
      <c r="F19150" s="23">
        <v>60</v>
      </c>
      <c r="G19150" s="23">
        <v>5</v>
      </c>
      <c r="H19150" s="25">
        <v>12.12449932</v>
      </c>
    </row>
    <row r="19151" spans="1:8">
      <c r="A19151" s="23">
        <v>19148</v>
      </c>
      <c r="B19151" s="23">
        <v>3000</v>
      </c>
      <c r="C19151" s="23">
        <v>0.5</v>
      </c>
      <c r="D19151" s="23">
        <v>100</v>
      </c>
      <c r="E19151" s="23">
        <v>20</v>
      </c>
      <c r="F19151" s="23">
        <v>60</v>
      </c>
      <c r="G19151" s="23">
        <v>10</v>
      </c>
      <c r="H19151" s="25">
        <v>11.37330914</v>
      </c>
    </row>
    <row r="19152" spans="1:8">
      <c r="A19152" s="23">
        <v>19149</v>
      </c>
      <c r="B19152" s="23">
        <v>3000</v>
      </c>
      <c r="C19152" s="23">
        <v>0.5</v>
      </c>
      <c r="D19152" s="23">
        <v>100</v>
      </c>
      <c r="E19152" s="23">
        <v>20</v>
      </c>
      <c r="F19152" s="23">
        <v>60</v>
      </c>
      <c r="G19152" s="23">
        <v>40</v>
      </c>
      <c r="H19152" s="25">
        <v>10.010118479999999</v>
      </c>
    </row>
    <row r="19153" spans="1:8">
      <c r="A19153" s="23">
        <v>19150</v>
      </c>
      <c r="B19153" s="23">
        <v>3000</v>
      </c>
      <c r="C19153" s="23">
        <v>0.5</v>
      </c>
      <c r="D19153" s="23">
        <v>100</v>
      </c>
      <c r="E19153" s="23">
        <v>20</v>
      </c>
      <c r="F19153" s="23">
        <v>60</v>
      </c>
      <c r="G19153" s="23">
        <v>70</v>
      </c>
      <c r="H19153" s="25">
        <v>9.0656509399999994</v>
      </c>
    </row>
    <row r="19154" spans="1:8">
      <c r="A19154" s="23">
        <v>19151</v>
      </c>
      <c r="B19154" s="23">
        <v>3000</v>
      </c>
      <c r="C19154" s="23">
        <v>0.5</v>
      </c>
      <c r="D19154" s="23">
        <v>100</v>
      </c>
      <c r="E19154" s="23">
        <v>20</v>
      </c>
      <c r="F19154" s="23">
        <v>60</v>
      </c>
      <c r="G19154" s="23">
        <v>100</v>
      </c>
      <c r="H19154" s="25">
        <v>8.3675193790000009</v>
      </c>
    </row>
    <row r="19155" spans="1:8">
      <c r="A19155" s="23">
        <v>19152</v>
      </c>
      <c r="B19155" s="23">
        <v>3000</v>
      </c>
      <c r="C19155" s="23">
        <v>0.5</v>
      </c>
      <c r="D19155" s="23">
        <v>100</v>
      </c>
      <c r="E19155" s="23">
        <v>50</v>
      </c>
      <c r="F19155" s="23">
        <v>0</v>
      </c>
      <c r="G19155" s="23">
        <v>0</v>
      </c>
      <c r="H19155" s="25">
        <v>21.129550930000001</v>
      </c>
    </row>
    <row r="19156" spans="1:8">
      <c r="A19156" s="23">
        <v>19153</v>
      </c>
      <c r="B19156" s="23">
        <v>3000</v>
      </c>
      <c r="C19156" s="23">
        <v>0.5</v>
      </c>
      <c r="D19156" s="23">
        <v>100</v>
      </c>
      <c r="E19156" s="23">
        <v>50</v>
      </c>
      <c r="F19156" s="23">
        <v>0</v>
      </c>
      <c r="G19156" s="23">
        <v>5</v>
      </c>
      <c r="H19156" s="25">
        <v>18.77267075</v>
      </c>
    </row>
    <row r="19157" spans="1:8">
      <c r="A19157" s="23">
        <v>19154</v>
      </c>
      <c r="B19157" s="23">
        <v>3000</v>
      </c>
      <c r="C19157" s="23">
        <v>0.5</v>
      </c>
      <c r="D19157" s="23">
        <v>100</v>
      </c>
      <c r="E19157" s="23">
        <v>50</v>
      </c>
      <c r="F19157" s="23">
        <v>0</v>
      </c>
      <c r="G19157" s="23">
        <v>10</v>
      </c>
      <c r="H19157" s="25">
        <v>17.704097749999999</v>
      </c>
    </row>
    <row r="19158" spans="1:8">
      <c r="A19158" s="23">
        <v>19155</v>
      </c>
      <c r="B19158" s="23">
        <v>3000</v>
      </c>
      <c r="C19158" s="23">
        <v>0.5</v>
      </c>
      <c r="D19158" s="23">
        <v>100</v>
      </c>
      <c r="E19158" s="23">
        <v>50</v>
      </c>
      <c r="F19158" s="23">
        <v>0</v>
      </c>
      <c r="G19158" s="23">
        <v>40</v>
      </c>
      <c r="H19158" s="25">
        <v>15.50692654</v>
      </c>
    </row>
    <row r="19159" spans="1:8">
      <c r="A19159" s="23">
        <v>19156</v>
      </c>
      <c r="B19159" s="23">
        <v>3000</v>
      </c>
      <c r="C19159" s="23">
        <v>0.5</v>
      </c>
      <c r="D19159" s="23">
        <v>100</v>
      </c>
      <c r="E19159" s="23">
        <v>50</v>
      </c>
      <c r="F19159" s="23">
        <v>0</v>
      </c>
      <c r="G19159" s="23">
        <v>70</v>
      </c>
      <c r="H19159" s="25">
        <v>14.02793217</v>
      </c>
    </row>
    <row r="19160" spans="1:8">
      <c r="A19160" s="23">
        <v>19157</v>
      </c>
      <c r="B19160" s="23">
        <v>3000</v>
      </c>
      <c r="C19160" s="23">
        <v>0.5</v>
      </c>
      <c r="D19160" s="23">
        <v>100</v>
      </c>
      <c r="E19160" s="23">
        <v>50</v>
      </c>
      <c r="F19160" s="23">
        <v>0</v>
      </c>
      <c r="G19160" s="23">
        <v>100</v>
      </c>
      <c r="H19160" s="25">
        <v>12.929095269999999</v>
      </c>
    </row>
    <row r="19161" spans="1:8">
      <c r="A19161" s="23">
        <v>19158</v>
      </c>
      <c r="B19161" s="23">
        <v>3000</v>
      </c>
      <c r="C19161" s="23">
        <v>0.5</v>
      </c>
      <c r="D19161" s="23">
        <v>100</v>
      </c>
      <c r="E19161" s="23">
        <v>50</v>
      </c>
      <c r="F19161" s="23">
        <v>30</v>
      </c>
      <c r="G19161" s="23">
        <v>0</v>
      </c>
      <c r="H19161" s="25">
        <v>19.80329132</v>
      </c>
    </row>
    <row r="19162" spans="1:8">
      <c r="A19162" s="23">
        <v>19159</v>
      </c>
      <c r="B19162" s="23">
        <v>3000</v>
      </c>
      <c r="C19162" s="23">
        <v>0.5</v>
      </c>
      <c r="D19162" s="23">
        <v>100</v>
      </c>
      <c r="E19162" s="23">
        <v>50</v>
      </c>
      <c r="F19162" s="23">
        <v>30</v>
      </c>
      <c r="G19162" s="23">
        <v>5</v>
      </c>
      <c r="H19162" s="25">
        <v>17.495311739999998</v>
      </c>
    </row>
    <row r="19163" spans="1:8">
      <c r="A19163" s="23">
        <v>19160</v>
      </c>
      <c r="B19163" s="23">
        <v>3000</v>
      </c>
      <c r="C19163" s="23">
        <v>0.5</v>
      </c>
      <c r="D19163" s="23">
        <v>100</v>
      </c>
      <c r="E19163" s="23">
        <v>50</v>
      </c>
      <c r="F19163" s="23">
        <v>30</v>
      </c>
      <c r="G19163" s="23">
        <v>10</v>
      </c>
      <c r="H19163" s="25">
        <v>16.47811699</v>
      </c>
    </row>
    <row r="19164" spans="1:8">
      <c r="A19164" s="23">
        <v>19161</v>
      </c>
      <c r="B19164" s="23">
        <v>3000</v>
      </c>
      <c r="C19164" s="23">
        <v>0.5</v>
      </c>
      <c r="D19164" s="23">
        <v>100</v>
      </c>
      <c r="E19164" s="23">
        <v>50</v>
      </c>
      <c r="F19164" s="23">
        <v>30</v>
      </c>
      <c r="G19164" s="23">
        <v>40</v>
      </c>
      <c r="H19164" s="25">
        <v>14.162551880000001</v>
      </c>
    </row>
    <row r="19165" spans="1:8">
      <c r="A19165" s="23">
        <v>19162</v>
      </c>
      <c r="B19165" s="23">
        <v>3000</v>
      </c>
      <c r="C19165" s="23">
        <v>0.5</v>
      </c>
      <c r="D19165" s="23">
        <v>100</v>
      </c>
      <c r="E19165" s="23">
        <v>50</v>
      </c>
      <c r="F19165" s="23">
        <v>30</v>
      </c>
      <c r="G19165" s="23">
        <v>70</v>
      </c>
      <c r="H19165" s="25">
        <v>12.874654769999999</v>
      </c>
    </row>
    <row r="19166" spans="1:8">
      <c r="A19166" s="23">
        <v>19163</v>
      </c>
      <c r="B19166" s="23">
        <v>3000</v>
      </c>
      <c r="C19166" s="23">
        <v>0.5</v>
      </c>
      <c r="D19166" s="23">
        <v>100</v>
      </c>
      <c r="E19166" s="23">
        <v>50</v>
      </c>
      <c r="F19166" s="23">
        <v>30</v>
      </c>
      <c r="G19166" s="23">
        <v>100</v>
      </c>
      <c r="H19166" s="25">
        <v>11.91259956</v>
      </c>
    </row>
    <row r="19167" spans="1:8">
      <c r="A19167" s="23">
        <v>19164</v>
      </c>
      <c r="B19167" s="23">
        <v>3000</v>
      </c>
      <c r="C19167" s="23">
        <v>0.5</v>
      </c>
      <c r="D19167" s="23">
        <v>100</v>
      </c>
      <c r="E19167" s="23">
        <v>50</v>
      </c>
      <c r="F19167" s="23">
        <v>60</v>
      </c>
      <c r="G19167" s="23">
        <v>0</v>
      </c>
      <c r="H19167" s="25">
        <v>15.443956379999999</v>
      </c>
    </row>
    <row r="19168" spans="1:8">
      <c r="A19168" s="23">
        <v>19165</v>
      </c>
      <c r="B19168" s="23">
        <v>3000</v>
      </c>
      <c r="C19168" s="23">
        <v>0.5</v>
      </c>
      <c r="D19168" s="23">
        <v>100</v>
      </c>
      <c r="E19168" s="23">
        <v>50</v>
      </c>
      <c r="F19168" s="23">
        <v>60</v>
      </c>
      <c r="G19168" s="23">
        <v>5</v>
      </c>
      <c r="H19168" s="25">
        <v>12.497864720000001</v>
      </c>
    </row>
    <row r="19169" spans="1:8">
      <c r="A19169" s="23">
        <v>19166</v>
      </c>
      <c r="B19169" s="23">
        <v>3000</v>
      </c>
      <c r="C19169" s="23">
        <v>0.5</v>
      </c>
      <c r="D19169" s="23">
        <v>100</v>
      </c>
      <c r="E19169" s="23">
        <v>50</v>
      </c>
      <c r="F19169" s="23">
        <v>60</v>
      </c>
      <c r="G19169" s="23">
        <v>10</v>
      </c>
      <c r="H19169" s="25">
        <v>11.680889130000001</v>
      </c>
    </row>
    <row r="19170" spans="1:8">
      <c r="A19170" s="23">
        <v>19167</v>
      </c>
      <c r="B19170" s="23">
        <v>3000</v>
      </c>
      <c r="C19170" s="23">
        <v>0.5</v>
      </c>
      <c r="D19170" s="23">
        <v>100</v>
      </c>
      <c r="E19170" s="23">
        <v>50</v>
      </c>
      <c r="F19170" s="23">
        <v>60</v>
      </c>
      <c r="G19170" s="23">
        <v>40</v>
      </c>
      <c r="H19170" s="25">
        <v>10.251487729999999</v>
      </c>
    </row>
    <row r="19171" spans="1:8">
      <c r="A19171" s="23">
        <v>19168</v>
      </c>
      <c r="B19171" s="23">
        <v>3000</v>
      </c>
      <c r="C19171" s="23">
        <v>0.5</v>
      </c>
      <c r="D19171" s="23">
        <v>100</v>
      </c>
      <c r="E19171" s="23">
        <v>50</v>
      </c>
      <c r="F19171" s="23">
        <v>60</v>
      </c>
      <c r="G19171" s="23">
        <v>70</v>
      </c>
      <c r="H19171" s="25">
        <v>9.4688034059999993</v>
      </c>
    </row>
    <row r="19172" spans="1:8">
      <c r="A19172" s="23">
        <v>19169</v>
      </c>
      <c r="B19172" s="23">
        <v>3000</v>
      </c>
      <c r="C19172" s="23">
        <v>0.5</v>
      </c>
      <c r="D19172" s="23">
        <v>100</v>
      </c>
      <c r="E19172" s="23">
        <v>50</v>
      </c>
      <c r="F19172" s="23">
        <v>60</v>
      </c>
      <c r="G19172" s="23">
        <v>100</v>
      </c>
      <c r="H19172" s="25">
        <v>8.8726558690000008</v>
      </c>
    </row>
    <row r="19173" spans="1:8">
      <c r="A19173" s="23">
        <v>19170</v>
      </c>
      <c r="B19173" s="23">
        <v>3000</v>
      </c>
      <c r="C19173" s="23">
        <v>0.5</v>
      </c>
      <c r="D19173" s="23">
        <v>500</v>
      </c>
      <c r="E19173" s="23">
        <v>1</v>
      </c>
      <c r="F19173" s="23">
        <v>0</v>
      </c>
      <c r="G19173" s="23">
        <v>0</v>
      </c>
      <c r="H19173" s="25">
        <v>12.02109718</v>
      </c>
    </row>
    <row r="19174" spans="1:8">
      <c r="A19174" s="23">
        <v>19171</v>
      </c>
      <c r="B19174" s="23">
        <v>3000</v>
      </c>
      <c r="C19174" s="23">
        <v>0.5</v>
      </c>
      <c r="D19174" s="23">
        <v>500</v>
      </c>
      <c r="E19174" s="23">
        <v>1</v>
      </c>
      <c r="F19174" s="23">
        <v>0</v>
      </c>
      <c r="G19174" s="23">
        <v>5</v>
      </c>
      <c r="H19174" s="25">
        <v>10.87232399</v>
      </c>
    </row>
    <row r="19175" spans="1:8">
      <c r="A19175" s="23">
        <v>19172</v>
      </c>
      <c r="B19175" s="23">
        <v>3000</v>
      </c>
      <c r="C19175" s="23">
        <v>0.5</v>
      </c>
      <c r="D19175" s="23">
        <v>500</v>
      </c>
      <c r="E19175" s="23">
        <v>1</v>
      </c>
      <c r="F19175" s="23">
        <v>0</v>
      </c>
      <c r="G19175" s="23">
        <v>10</v>
      </c>
      <c r="H19175" s="25">
        <v>10.46264648</v>
      </c>
    </row>
    <row r="19176" spans="1:8">
      <c r="A19176" s="23">
        <v>19173</v>
      </c>
      <c r="B19176" s="23">
        <v>3000</v>
      </c>
      <c r="C19176" s="23">
        <v>0.5</v>
      </c>
      <c r="D19176" s="23">
        <v>500</v>
      </c>
      <c r="E19176" s="23">
        <v>1</v>
      </c>
      <c r="F19176" s="23">
        <v>0</v>
      </c>
      <c r="G19176" s="23">
        <v>40</v>
      </c>
      <c r="H19176" s="25">
        <v>9.7175102229999997</v>
      </c>
    </row>
    <row r="19177" spans="1:8">
      <c r="A19177" s="23">
        <v>19174</v>
      </c>
      <c r="B19177" s="23">
        <v>3000</v>
      </c>
      <c r="C19177" s="23">
        <v>0.5</v>
      </c>
      <c r="D19177" s="23">
        <v>500</v>
      </c>
      <c r="E19177" s="23">
        <v>1</v>
      </c>
      <c r="F19177" s="23">
        <v>0</v>
      </c>
      <c r="G19177" s="23">
        <v>70</v>
      </c>
      <c r="H19177" s="25">
        <v>9.2637853620000001</v>
      </c>
    </row>
    <row r="19178" spans="1:8">
      <c r="A19178" s="23">
        <v>19175</v>
      </c>
      <c r="B19178" s="23">
        <v>3000</v>
      </c>
      <c r="C19178" s="23">
        <v>0.5</v>
      </c>
      <c r="D19178" s="23">
        <v>500</v>
      </c>
      <c r="E19178" s="23">
        <v>1</v>
      </c>
      <c r="F19178" s="23">
        <v>0</v>
      </c>
      <c r="G19178" s="23">
        <v>100</v>
      </c>
      <c r="H19178" s="25">
        <v>8.8729171749999995</v>
      </c>
    </row>
    <row r="19179" spans="1:8">
      <c r="A19179" s="23">
        <v>19176</v>
      </c>
      <c r="B19179" s="23">
        <v>3000</v>
      </c>
      <c r="C19179" s="23">
        <v>0.5</v>
      </c>
      <c r="D19179" s="23">
        <v>500</v>
      </c>
      <c r="E19179" s="23">
        <v>1</v>
      </c>
      <c r="F19179" s="23">
        <v>30</v>
      </c>
      <c r="G19179" s="23">
        <v>0</v>
      </c>
      <c r="H19179" s="25">
        <v>11.697690010000001</v>
      </c>
    </row>
    <row r="19180" spans="1:8">
      <c r="A19180" s="23">
        <v>19177</v>
      </c>
      <c r="B19180" s="23">
        <v>3000</v>
      </c>
      <c r="C19180" s="23">
        <v>0.5</v>
      </c>
      <c r="D19180" s="23">
        <v>500</v>
      </c>
      <c r="E19180" s="23">
        <v>1</v>
      </c>
      <c r="F19180" s="23">
        <v>30</v>
      </c>
      <c r="G19180" s="23">
        <v>5</v>
      </c>
      <c r="H19180" s="25">
        <v>10.39694405</v>
      </c>
    </row>
    <row r="19181" spans="1:8">
      <c r="A19181" s="23">
        <v>19178</v>
      </c>
      <c r="B19181" s="23">
        <v>3000</v>
      </c>
      <c r="C19181" s="23">
        <v>0.5</v>
      </c>
      <c r="D19181" s="23">
        <v>500</v>
      </c>
      <c r="E19181" s="23">
        <v>1</v>
      </c>
      <c r="F19181" s="23">
        <v>30</v>
      </c>
      <c r="G19181" s="23">
        <v>10</v>
      </c>
      <c r="H19181" s="25">
        <v>9.9925889970000004</v>
      </c>
    </row>
    <row r="19182" spans="1:8">
      <c r="A19182" s="23">
        <v>19179</v>
      </c>
      <c r="B19182" s="23">
        <v>3000</v>
      </c>
      <c r="C19182" s="23">
        <v>0.5</v>
      </c>
      <c r="D19182" s="23">
        <v>500</v>
      </c>
      <c r="E19182" s="23">
        <v>1</v>
      </c>
      <c r="F19182" s="23">
        <v>30</v>
      </c>
      <c r="G19182" s="23">
        <v>40</v>
      </c>
      <c r="H19182" s="25">
        <v>9.2417087549999994</v>
      </c>
    </row>
    <row r="19183" spans="1:8">
      <c r="A19183" s="23">
        <v>19180</v>
      </c>
      <c r="B19183" s="23">
        <v>3000</v>
      </c>
      <c r="C19183" s="23">
        <v>0.5</v>
      </c>
      <c r="D19183" s="23">
        <v>500</v>
      </c>
      <c r="E19183" s="23">
        <v>1</v>
      </c>
      <c r="F19183" s="23">
        <v>30</v>
      </c>
      <c r="G19183" s="23">
        <v>70</v>
      </c>
      <c r="H19183" s="25">
        <v>8.7819309230000009</v>
      </c>
    </row>
    <row r="19184" spans="1:8">
      <c r="A19184" s="23">
        <v>19181</v>
      </c>
      <c r="B19184" s="23">
        <v>3000</v>
      </c>
      <c r="C19184" s="23">
        <v>0.5</v>
      </c>
      <c r="D19184" s="23">
        <v>500</v>
      </c>
      <c r="E19184" s="23">
        <v>1</v>
      </c>
      <c r="F19184" s="23">
        <v>30</v>
      </c>
      <c r="G19184" s="23">
        <v>100</v>
      </c>
      <c r="H19184" s="25">
        <v>8.412995338</v>
      </c>
    </row>
    <row r="19185" spans="1:8">
      <c r="A19185" s="23">
        <v>19182</v>
      </c>
      <c r="B19185" s="23">
        <v>3000</v>
      </c>
      <c r="C19185" s="23">
        <v>0.5</v>
      </c>
      <c r="D19185" s="23">
        <v>500</v>
      </c>
      <c r="E19185" s="23">
        <v>1</v>
      </c>
      <c r="F19185" s="23">
        <v>60</v>
      </c>
      <c r="G19185" s="23">
        <v>0</v>
      </c>
      <c r="H19185" s="25">
        <v>10.330718989999999</v>
      </c>
    </row>
    <row r="19186" spans="1:8">
      <c r="A19186" s="23">
        <v>19183</v>
      </c>
      <c r="B19186" s="23">
        <v>3000</v>
      </c>
      <c r="C19186" s="23">
        <v>0.5</v>
      </c>
      <c r="D19186" s="23">
        <v>500</v>
      </c>
      <c r="E19186" s="23">
        <v>1</v>
      </c>
      <c r="F19186" s="23">
        <v>60</v>
      </c>
      <c r="G19186" s="23">
        <v>5</v>
      </c>
      <c r="H19186" s="25">
        <v>8.5282459260000003</v>
      </c>
    </row>
    <row r="19187" spans="1:8">
      <c r="A19187" s="23">
        <v>19184</v>
      </c>
      <c r="B19187" s="23">
        <v>3000</v>
      </c>
      <c r="C19187" s="23">
        <v>0.5</v>
      </c>
      <c r="D19187" s="23">
        <v>500</v>
      </c>
      <c r="E19187" s="23">
        <v>1</v>
      </c>
      <c r="F19187" s="23">
        <v>60</v>
      </c>
      <c r="G19187" s="23">
        <v>10</v>
      </c>
      <c r="H19187" s="25">
        <v>8.1605939870000004</v>
      </c>
    </row>
    <row r="19188" spans="1:8">
      <c r="A19188" s="23">
        <v>19185</v>
      </c>
      <c r="B19188" s="23">
        <v>3000</v>
      </c>
      <c r="C19188" s="23">
        <v>0.5</v>
      </c>
      <c r="D19188" s="23">
        <v>500</v>
      </c>
      <c r="E19188" s="23">
        <v>1</v>
      </c>
      <c r="F19188" s="23">
        <v>60</v>
      </c>
      <c r="G19188" s="23">
        <v>40</v>
      </c>
      <c r="H19188" s="25">
        <v>7.501105785</v>
      </c>
    </row>
    <row r="19189" spans="1:8">
      <c r="A19189" s="23">
        <v>19186</v>
      </c>
      <c r="B19189" s="23">
        <v>3000</v>
      </c>
      <c r="C19189" s="23">
        <v>0.5</v>
      </c>
      <c r="D19189" s="23">
        <v>500</v>
      </c>
      <c r="E19189" s="23">
        <v>1</v>
      </c>
      <c r="F19189" s="23">
        <v>60</v>
      </c>
      <c r="G19189" s="23">
        <v>70</v>
      </c>
      <c r="H19189" s="25">
        <v>7.0800304409999999</v>
      </c>
    </row>
    <row r="19190" spans="1:8">
      <c r="A19190" s="23">
        <v>19187</v>
      </c>
      <c r="B19190" s="23">
        <v>3000</v>
      </c>
      <c r="C19190" s="23">
        <v>0.5</v>
      </c>
      <c r="D19190" s="23">
        <v>500</v>
      </c>
      <c r="E19190" s="23">
        <v>1</v>
      </c>
      <c r="F19190" s="23">
        <v>60</v>
      </c>
      <c r="G19190" s="23">
        <v>100</v>
      </c>
      <c r="H19190" s="25">
        <v>6.7285985950000002</v>
      </c>
    </row>
    <row r="19191" spans="1:8">
      <c r="A19191" s="23">
        <v>19188</v>
      </c>
      <c r="B19191" s="23">
        <v>3000</v>
      </c>
      <c r="C19191" s="23">
        <v>0.5</v>
      </c>
      <c r="D19191" s="23">
        <v>500</v>
      </c>
      <c r="E19191" s="23">
        <v>5</v>
      </c>
      <c r="F19191" s="23">
        <v>0</v>
      </c>
      <c r="G19191" s="23">
        <v>0</v>
      </c>
      <c r="H19191" s="25">
        <v>20.028457639999999</v>
      </c>
    </row>
    <row r="19192" spans="1:8">
      <c r="A19192" s="23">
        <v>19189</v>
      </c>
      <c r="B19192" s="23">
        <v>3000</v>
      </c>
      <c r="C19192" s="23">
        <v>0.5</v>
      </c>
      <c r="D19192" s="23">
        <v>500</v>
      </c>
      <c r="E19192" s="23">
        <v>5</v>
      </c>
      <c r="F19192" s="23">
        <v>0</v>
      </c>
      <c r="G19192" s="23">
        <v>5</v>
      </c>
      <c r="H19192" s="25">
        <v>17.893901830000001</v>
      </c>
    </row>
    <row r="19193" spans="1:8">
      <c r="A19193" s="23">
        <v>19190</v>
      </c>
      <c r="B19193" s="23">
        <v>3000</v>
      </c>
      <c r="C19193" s="23">
        <v>0.5</v>
      </c>
      <c r="D19193" s="23">
        <v>500</v>
      </c>
      <c r="E19193" s="23">
        <v>5</v>
      </c>
      <c r="F19193" s="23">
        <v>0</v>
      </c>
      <c r="G19193" s="23">
        <v>10</v>
      </c>
      <c r="H19193" s="25">
        <v>16.861576079999999</v>
      </c>
    </row>
    <row r="19194" spans="1:8">
      <c r="A19194" s="23">
        <v>19191</v>
      </c>
      <c r="B19194" s="23">
        <v>3000</v>
      </c>
      <c r="C19194" s="23">
        <v>0.5</v>
      </c>
      <c r="D19194" s="23">
        <v>500</v>
      </c>
      <c r="E19194" s="23">
        <v>5</v>
      </c>
      <c r="F19194" s="23">
        <v>0</v>
      </c>
      <c r="G19194" s="23">
        <v>40</v>
      </c>
      <c r="H19194" s="25">
        <v>14.86941719</v>
      </c>
    </row>
    <row r="19195" spans="1:8">
      <c r="A19195" s="23">
        <v>19192</v>
      </c>
      <c r="B19195" s="23">
        <v>3000</v>
      </c>
      <c r="C19195" s="23">
        <v>0.5</v>
      </c>
      <c r="D19195" s="23">
        <v>500</v>
      </c>
      <c r="E19195" s="23">
        <v>5</v>
      </c>
      <c r="F19195" s="23">
        <v>0</v>
      </c>
      <c r="G19195" s="23">
        <v>70</v>
      </c>
      <c r="H19195" s="25">
        <v>13.74474049</v>
      </c>
    </row>
    <row r="19196" spans="1:8">
      <c r="A19196" s="23">
        <v>19193</v>
      </c>
      <c r="B19196" s="23">
        <v>3000</v>
      </c>
      <c r="C19196" s="23">
        <v>0.5</v>
      </c>
      <c r="D19196" s="23">
        <v>500</v>
      </c>
      <c r="E19196" s="23">
        <v>5</v>
      </c>
      <c r="F19196" s="23">
        <v>0</v>
      </c>
      <c r="G19196" s="23">
        <v>100</v>
      </c>
      <c r="H19196" s="25">
        <v>12.71486187</v>
      </c>
    </row>
    <row r="19197" spans="1:8">
      <c r="A19197" s="23">
        <v>19194</v>
      </c>
      <c r="B19197" s="23">
        <v>3000</v>
      </c>
      <c r="C19197" s="23">
        <v>0.5</v>
      </c>
      <c r="D19197" s="23">
        <v>500</v>
      </c>
      <c r="E19197" s="23">
        <v>5</v>
      </c>
      <c r="F19197" s="23">
        <v>30</v>
      </c>
      <c r="G19197" s="23">
        <v>0</v>
      </c>
      <c r="H19197" s="25">
        <v>18.87695313</v>
      </c>
    </row>
    <row r="19198" spans="1:8">
      <c r="A19198" s="23">
        <v>19195</v>
      </c>
      <c r="B19198" s="23">
        <v>3000</v>
      </c>
      <c r="C19198" s="23">
        <v>0.5</v>
      </c>
      <c r="D19198" s="23">
        <v>500</v>
      </c>
      <c r="E19198" s="23">
        <v>5</v>
      </c>
      <c r="F19198" s="23">
        <v>30</v>
      </c>
      <c r="G19198" s="23">
        <v>5</v>
      </c>
      <c r="H19198" s="25">
        <v>16.672058109999998</v>
      </c>
    </row>
    <row r="19199" spans="1:8">
      <c r="A19199" s="23">
        <v>19196</v>
      </c>
      <c r="B19199" s="23">
        <v>3000</v>
      </c>
      <c r="C19199" s="23">
        <v>0.5</v>
      </c>
      <c r="D19199" s="23">
        <v>500</v>
      </c>
      <c r="E19199" s="23">
        <v>5</v>
      </c>
      <c r="F19199" s="23">
        <v>30</v>
      </c>
      <c r="G19199" s="23">
        <v>10</v>
      </c>
      <c r="H19199" s="25">
        <v>15.68985844</v>
      </c>
    </row>
    <row r="19200" spans="1:8">
      <c r="A19200" s="23">
        <v>19197</v>
      </c>
      <c r="B19200" s="23">
        <v>3000</v>
      </c>
      <c r="C19200" s="23">
        <v>0.5</v>
      </c>
      <c r="D19200" s="23">
        <v>500</v>
      </c>
      <c r="E19200" s="23">
        <v>5</v>
      </c>
      <c r="F19200" s="23">
        <v>30</v>
      </c>
      <c r="G19200" s="23">
        <v>40</v>
      </c>
      <c r="H19200" s="25">
        <v>13.851017000000001</v>
      </c>
    </row>
    <row r="19201" spans="1:8">
      <c r="A19201" s="23">
        <v>19198</v>
      </c>
      <c r="B19201" s="23">
        <v>3000</v>
      </c>
      <c r="C19201" s="23">
        <v>0.5</v>
      </c>
      <c r="D19201" s="23">
        <v>500</v>
      </c>
      <c r="E19201" s="23">
        <v>5</v>
      </c>
      <c r="F19201" s="23">
        <v>30</v>
      </c>
      <c r="G19201" s="23">
        <v>70</v>
      </c>
      <c r="H19201" s="25">
        <v>12.64945889</v>
      </c>
    </row>
    <row r="19202" spans="1:8">
      <c r="A19202" s="23">
        <v>19199</v>
      </c>
      <c r="B19202" s="23">
        <v>3000</v>
      </c>
      <c r="C19202" s="23">
        <v>0.5</v>
      </c>
      <c r="D19202" s="23">
        <v>500</v>
      </c>
      <c r="E19202" s="23">
        <v>5</v>
      </c>
      <c r="F19202" s="23">
        <v>30</v>
      </c>
      <c r="G19202" s="23">
        <v>100</v>
      </c>
      <c r="H19202" s="25">
        <v>11.74088955</v>
      </c>
    </row>
    <row r="19203" spans="1:8">
      <c r="A19203" s="23">
        <v>19200</v>
      </c>
      <c r="B19203" s="23">
        <v>3000</v>
      </c>
      <c r="C19203" s="23">
        <v>0.5</v>
      </c>
      <c r="D19203" s="23">
        <v>500</v>
      </c>
      <c r="E19203" s="23">
        <v>5</v>
      </c>
      <c r="F19203" s="23">
        <v>60</v>
      </c>
      <c r="G19203" s="23">
        <v>0</v>
      </c>
      <c r="H19203" s="25">
        <v>14.87176704</v>
      </c>
    </row>
    <row r="19204" spans="1:8">
      <c r="A19204" s="23">
        <v>19201</v>
      </c>
      <c r="B19204" s="23">
        <v>3000</v>
      </c>
      <c r="C19204" s="23">
        <v>0.5</v>
      </c>
      <c r="D19204" s="23">
        <v>500</v>
      </c>
      <c r="E19204" s="23">
        <v>5</v>
      </c>
      <c r="F19204" s="23">
        <v>60</v>
      </c>
      <c r="G19204" s="23">
        <v>5</v>
      </c>
      <c r="H19204" s="25">
        <v>12.2704916</v>
      </c>
    </row>
    <row r="19205" spans="1:8">
      <c r="A19205" s="23">
        <v>19202</v>
      </c>
      <c r="B19205" s="23">
        <v>3000</v>
      </c>
      <c r="C19205" s="23">
        <v>0.5</v>
      </c>
      <c r="D19205" s="23">
        <v>500</v>
      </c>
      <c r="E19205" s="23">
        <v>5</v>
      </c>
      <c r="F19205" s="23">
        <v>60</v>
      </c>
      <c r="G19205" s="23">
        <v>10</v>
      </c>
      <c r="H19205" s="25">
        <v>11.462322240000001</v>
      </c>
    </row>
    <row r="19206" spans="1:8">
      <c r="A19206" s="23">
        <v>19203</v>
      </c>
      <c r="B19206" s="23">
        <v>3000</v>
      </c>
      <c r="C19206" s="23">
        <v>0.5</v>
      </c>
      <c r="D19206" s="23">
        <v>500</v>
      </c>
      <c r="E19206" s="23">
        <v>5</v>
      </c>
      <c r="F19206" s="23">
        <v>60</v>
      </c>
      <c r="G19206" s="23">
        <v>40</v>
      </c>
      <c r="H19206" s="25">
        <v>10.107672689999999</v>
      </c>
    </row>
    <row r="19207" spans="1:8">
      <c r="A19207" s="23">
        <v>19204</v>
      </c>
      <c r="B19207" s="23">
        <v>3000</v>
      </c>
      <c r="C19207" s="23">
        <v>0.5</v>
      </c>
      <c r="D19207" s="23">
        <v>500</v>
      </c>
      <c r="E19207" s="23">
        <v>5</v>
      </c>
      <c r="F19207" s="23">
        <v>60</v>
      </c>
      <c r="G19207" s="23">
        <v>70</v>
      </c>
      <c r="H19207" s="25">
        <v>9.3709487920000001</v>
      </c>
    </row>
    <row r="19208" spans="1:8">
      <c r="A19208" s="23">
        <v>19205</v>
      </c>
      <c r="B19208" s="23">
        <v>3000</v>
      </c>
      <c r="C19208" s="23">
        <v>0.5</v>
      </c>
      <c r="D19208" s="23">
        <v>500</v>
      </c>
      <c r="E19208" s="23">
        <v>5</v>
      </c>
      <c r="F19208" s="23">
        <v>60</v>
      </c>
      <c r="G19208" s="23">
        <v>100</v>
      </c>
      <c r="H19208" s="25">
        <v>8.6095466609999995</v>
      </c>
    </row>
    <row r="19209" spans="1:8">
      <c r="A19209" s="23">
        <v>19206</v>
      </c>
      <c r="B19209" s="23">
        <v>3000</v>
      </c>
      <c r="C19209" s="23">
        <v>0.5</v>
      </c>
      <c r="D19209" s="23">
        <v>500</v>
      </c>
      <c r="E19209" s="23">
        <v>10</v>
      </c>
      <c r="F19209" s="23">
        <v>0</v>
      </c>
      <c r="G19209" s="23">
        <v>0</v>
      </c>
      <c r="H19209" s="25">
        <v>21.06288528</v>
      </c>
    </row>
    <row r="19210" spans="1:8">
      <c r="A19210" s="23">
        <v>19207</v>
      </c>
      <c r="B19210" s="23">
        <v>3000</v>
      </c>
      <c r="C19210" s="23">
        <v>0.5</v>
      </c>
      <c r="D19210" s="23">
        <v>500</v>
      </c>
      <c r="E19210" s="23">
        <v>10</v>
      </c>
      <c r="F19210" s="23">
        <v>0</v>
      </c>
      <c r="G19210" s="23">
        <v>5</v>
      </c>
      <c r="H19210" s="25">
        <v>18.722543720000001</v>
      </c>
    </row>
    <row r="19211" spans="1:8">
      <c r="A19211" s="23">
        <v>19208</v>
      </c>
      <c r="B19211" s="23">
        <v>3000</v>
      </c>
      <c r="C19211" s="23">
        <v>0.5</v>
      </c>
      <c r="D19211" s="23">
        <v>500</v>
      </c>
      <c r="E19211" s="23">
        <v>10</v>
      </c>
      <c r="F19211" s="23">
        <v>0</v>
      </c>
      <c r="G19211" s="23">
        <v>10</v>
      </c>
      <c r="H19211" s="25">
        <v>17.661945339999999</v>
      </c>
    </row>
    <row r="19212" spans="1:8">
      <c r="A19212" s="23">
        <v>19209</v>
      </c>
      <c r="B19212" s="23">
        <v>3000</v>
      </c>
      <c r="C19212" s="23">
        <v>0.5</v>
      </c>
      <c r="D19212" s="23">
        <v>500</v>
      </c>
      <c r="E19212" s="23">
        <v>10</v>
      </c>
      <c r="F19212" s="23">
        <v>0</v>
      </c>
      <c r="G19212" s="23">
        <v>40</v>
      </c>
      <c r="H19212" s="25">
        <v>15.471110339999999</v>
      </c>
    </row>
    <row r="19213" spans="1:8">
      <c r="A19213" s="23">
        <v>19210</v>
      </c>
      <c r="B19213" s="23">
        <v>3000</v>
      </c>
      <c r="C19213" s="23">
        <v>0.5</v>
      </c>
      <c r="D19213" s="23">
        <v>500</v>
      </c>
      <c r="E19213" s="23">
        <v>10</v>
      </c>
      <c r="F19213" s="23">
        <v>0</v>
      </c>
      <c r="G19213" s="23">
        <v>70</v>
      </c>
      <c r="H19213" s="25">
        <v>14.00119114</v>
      </c>
    </row>
    <row r="19214" spans="1:8">
      <c r="A19214" s="23">
        <v>19211</v>
      </c>
      <c r="B19214" s="23">
        <v>3000</v>
      </c>
      <c r="C19214" s="23">
        <v>0.5</v>
      </c>
      <c r="D19214" s="23">
        <v>500</v>
      </c>
      <c r="E19214" s="23">
        <v>10</v>
      </c>
      <c r="F19214" s="23">
        <v>0</v>
      </c>
      <c r="G19214" s="23">
        <v>100</v>
      </c>
      <c r="H19214" s="25">
        <v>12.90826798</v>
      </c>
    </row>
    <row r="19215" spans="1:8">
      <c r="A19215" s="23">
        <v>19212</v>
      </c>
      <c r="B19215" s="23">
        <v>3000</v>
      </c>
      <c r="C19215" s="23">
        <v>0.5</v>
      </c>
      <c r="D19215" s="23">
        <v>500</v>
      </c>
      <c r="E19215" s="23">
        <v>10</v>
      </c>
      <c r="F19215" s="23">
        <v>30</v>
      </c>
      <c r="G19215" s="23">
        <v>0</v>
      </c>
      <c r="H19215" s="25">
        <v>19.74864578</v>
      </c>
    </row>
    <row r="19216" spans="1:8">
      <c r="A19216" s="23">
        <v>19213</v>
      </c>
      <c r="B19216" s="23">
        <v>3000</v>
      </c>
      <c r="C19216" s="23">
        <v>0.5</v>
      </c>
      <c r="D19216" s="23">
        <v>500</v>
      </c>
      <c r="E19216" s="23">
        <v>10</v>
      </c>
      <c r="F19216" s="23">
        <v>30</v>
      </c>
      <c r="G19216" s="23">
        <v>5</v>
      </c>
      <c r="H19216" s="25">
        <v>17.455360410000001</v>
      </c>
    </row>
    <row r="19217" spans="1:8">
      <c r="A19217" s="23">
        <v>19214</v>
      </c>
      <c r="B19217" s="23">
        <v>3000</v>
      </c>
      <c r="C19217" s="23">
        <v>0.5</v>
      </c>
      <c r="D19217" s="23">
        <v>500</v>
      </c>
      <c r="E19217" s="23">
        <v>10</v>
      </c>
      <c r="F19217" s="23">
        <v>30</v>
      </c>
      <c r="G19217" s="23">
        <v>10</v>
      </c>
      <c r="H19217" s="25">
        <v>16.444938659999998</v>
      </c>
    </row>
    <row r="19218" spans="1:8">
      <c r="A19218" s="23">
        <v>19215</v>
      </c>
      <c r="B19218" s="23">
        <v>3000</v>
      </c>
      <c r="C19218" s="23">
        <v>0.5</v>
      </c>
      <c r="D19218" s="23">
        <v>500</v>
      </c>
      <c r="E19218" s="23">
        <v>10</v>
      </c>
      <c r="F19218" s="23">
        <v>30</v>
      </c>
      <c r="G19218" s="23">
        <v>40</v>
      </c>
      <c r="H19218" s="25">
        <v>14.134516720000001</v>
      </c>
    </row>
    <row r="19219" spans="1:8">
      <c r="A19219" s="23">
        <v>19216</v>
      </c>
      <c r="B19219" s="23">
        <v>3000</v>
      </c>
      <c r="C19219" s="23">
        <v>0.5</v>
      </c>
      <c r="D19219" s="23">
        <v>500</v>
      </c>
      <c r="E19219" s="23">
        <v>10</v>
      </c>
      <c r="F19219" s="23">
        <v>30</v>
      </c>
      <c r="G19219" s="23">
        <v>70</v>
      </c>
      <c r="H19219" s="25">
        <v>12.85364628</v>
      </c>
    </row>
    <row r="19220" spans="1:8">
      <c r="A19220" s="23">
        <v>19217</v>
      </c>
      <c r="B19220" s="23">
        <v>3000</v>
      </c>
      <c r="C19220" s="23">
        <v>0.5</v>
      </c>
      <c r="D19220" s="23">
        <v>500</v>
      </c>
      <c r="E19220" s="23">
        <v>10</v>
      </c>
      <c r="F19220" s="23">
        <v>30</v>
      </c>
      <c r="G19220" s="23">
        <v>100</v>
      </c>
      <c r="H19220" s="25">
        <v>11.896220209999999</v>
      </c>
    </row>
    <row r="19221" spans="1:8">
      <c r="A19221" s="23">
        <v>19218</v>
      </c>
      <c r="B19221" s="23">
        <v>3000</v>
      </c>
      <c r="C19221" s="23">
        <v>0.5</v>
      </c>
      <c r="D19221" s="23">
        <v>500</v>
      </c>
      <c r="E19221" s="23">
        <v>10</v>
      </c>
      <c r="F19221" s="23">
        <v>60</v>
      </c>
      <c r="G19221" s="23">
        <v>0</v>
      </c>
      <c r="H19221" s="25">
        <v>15.416895869999999</v>
      </c>
    </row>
    <row r="19222" spans="1:8">
      <c r="A19222" s="23">
        <v>19219</v>
      </c>
      <c r="B19222" s="23">
        <v>3000</v>
      </c>
      <c r="C19222" s="23">
        <v>0.5</v>
      </c>
      <c r="D19222" s="23">
        <v>500</v>
      </c>
      <c r="E19222" s="23">
        <v>10</v>
      </c>
      <c r="F19222" s="23">
        <v>60</v>
      </c>
      <c r="G19222" s="23">
        <v>5</v>
      </c>
      <c r="H19222" s="25">
        <v>12.4780035</v>
      </c>
    </row>
    <row r="19223" spans="1:8">
      <c r="A19223" s="23">
        <v>19220</v>
      </c>
      <c r="B19223" s="23">
        <v>3000</v>
      </c>
      <c r="C19223" s="23">
        <v>0.5</v>
      </c>
      <c r="D19223" s="23">
        <v>500</v>
      </c>
      <c r="E19223" s="23">
        <v>10</v>
      </c>
      <c r="F19223" s="23">
        <v>60</v>
      </c>
      <c r="G19223" s="23">
        <v>10</v>
      </c>
      <c r="H19223" s="25">
        <v>11.66455841</v>
      </c>
    </row>
    <row r="19224" spans="1:8">
      <c r="A19224" s="23">
        <v>19221</v>
      </c>
      <c r="B19224" s="23">
        <v>3000</v>
      </c>
      <c r="C19224" s="23">
        <v>0.5</v>
      </c>
      <c r="D19224" s="23">
        <v>500</v>
      </c>
      <c r="E19224" s="23">
        <v>10</v>
      </c>
      <c r="F19224" s="23">
        <v>60</v>
      </c>
      <c r="G19224" s="23">
        <v>40</v>
      </c>
      <c r="H19224" s="25">
        <v>10.24088669</v>
      </c>
    </row>
    <row r="19225" spans="1:8">
      <c r="A19225" s="23">
        <v>19222</v>
      </c>
      <c r="B19225" s="23">
        <v>3000</v>
      </c>
      <c r="C19225" s="23">
        <v>0.5</v>
      </c>
      <c r="D19225" s="23">
        <v>500</v>
      </c>
      <c r="E19225" s="23">
        <v>10</v>
      </c>
      <c r="F19225" s="23">
        <v>60</v>
      </c>
      <c r="G19225" s="23">
        <v>70</v>
      </c>
      <c r="H19225" s="25">
        <v>9.4608345029999992</v>
      </c>
    </row>
    <row r="19226" spans="1:8">
      <c r="A19226" s="23">
        <v>19223</v>
      </c>
      <c r="B19226" s="23">
        <v>3000</v>
      </c>
      <c r="C19226" s="23">
        <v>0.5</v>
      </c>
      <c r="D19226" s="23">
        <v>500</v>
      </c>
      <c r="E19226" s="23">
        <v>10</v>
      </c>
      <c r="F19226" s="23">
        <v>60</v>
      </c>
      <c r="G19226" s="23">
        <v>100</v>
      </c>
      <c r="H19226" s="25">
        <v>8.8664817809999992</v>
      </c>
    </row>
    <row r="19227" spans="1:8">
      <c r="A19227" s="23">
        <v>19224</v>
      </c>
      <c r="B19227" s="23">
        <v>3000</v>
      </c>
      <c r="C19227" s="23">
        <v>0.5</v>
      </c>
      <c r="D19227" s="23">
        <v>500</v>
      </c>
      <c r="E19227" s="23">
        <v>20</v>
      </c>
      <c r="F19227" s="23">
        <v>0</v>
      </c>
      <c r="G19227" s="23">
        <v>0</v>
      </c>
      <c r="H19227" s="25">
        <v>21.580293659999999</v>
      </c>
    </row>
    <row r="19228" spans="1:8">
      <c r="A19228" s="23">
        <v>19225</v>
      </c>
      <c r="B19228" s="23">
        <v>3000</v>
      </c>
      <c r="C19228" s="23">
        <v>0.5</v>
      </c>
      <c r="D19228" s="23">
        <v>500</v>
      </c>
      <c r="E19228" s="23">
        <v>20</v>
      </c>
      <c r="F19228" s="23">
        <v>0</v>
      </c>
      <c r="G19228" s="23">
        <v>5</v>
      </c>
      <c r="H19228" s="25">
        <v>19.150249479999999</v>
      </c>
    </row>
    <row r="19229" spans="1:8">
      <c r="A19229" s="23">
        <v>19226</v>
      </c>
      <c r="B19229" s="23">
        <v>3000</v>
      </c>
      <c r="C19229" s="23">
        <v>0.5</v>
      </c>
      <c r="D19229" s="23">
        <v>500</v>
      </c>
      <c r="E19229" s="23">
        <v>20</v>
      </c>
      <c r="F19229" s="23">
        <v>0</v>
      </c>
      <c r="G19229" s="23">
        <v>10</v>
      </c>
      <c r="H19229" s="25">
        <v>18.042505259999999</v>
      </c>
    </row>
    <row r="19230" spans="1:8">
      <c r="A19230" s="23">
        <v>19227</v>
      </c>
      <c r="B19230" s="23">
        <v>3000</v>
      </c>
      <c r="C19230" s="23">
        <v>0.5</v>
      </c>
      <c r="D19230" s="23">
        <v>500</v>
      </c>
      <c r="E19230" s="23">
        <v>20</v>
      </c>
      <c r="F19230" s="23">
        <v>0</v>
      </c>
      <c r="G19230" s="23">
        <v>40</v>
      </c>
      <c r="H19230" s="25">
        <v>15.84328842</v>
      </c>
    </row>
    <row r="19231" spans="1:8">
      <c r="A19231" s="23">
        <v>19228</v>
      </c>
      <c r="B19231" s="23">
        <v>3000</v>
      </c>
      <c r="C19231" s="23">
        <v>0.5</v>
      </c>
      <c r="D19231" s="23">
        <v>500</v>
      </c>
      <c r="E19231" s="23">
        <v>20</v>
      </c>
      <c r="F19231" s="23">
        <v>0</v>
      </c>
      <c r="G19231" s="23">
        <v>70</v>
      </c>
      <c r="H19231" s="25">
        <v>14.29282188</v>
      </c>
    </row>
    <row r="19232" spans="1:8">
      <c r="A19232" s="23">
        <v>19229</v>
      </c>
      <c r="B19232" s="23">
        <v>3000</v>
      </c>
      <c r="C19232" s="23">
        <v>0.5</v>
      </c>
      <c r="D19232" s="23">
        <v>500</v>
      </c>
      <c r="E19232" s="23">
        <v>20</v>
      </c>
      <c r="F19232" s="23">
        <v>0</v>
      </c>
      <c r="G19232" s="23">
        <v>100</v>
      </c>
      <c r="H19232" s="25">
        <v>13.14620781</v>
      </c>
    </row>
    <row r="19233" spans="1:8">
      <c r="A19233" s="23">
        <v>19230</v>
      </c>
      <c r="B19233" s="23">
        <v>3000</v>
      </c>
      <c r="C19233" s="23">
        <v>0.5</v>
      </c>
      <c r="D19233" s="23">
        <v>500</v>
      </c>
      <c r="E19233" s="23">
        <v>20</v>
      </c>
      <c r="F19233" s="23">
        <v>30</v>
      </c>
      <c r="G19233" s="23">
        <v>0</v>
      </c>
      <c r="H19233" s="25">
        <v>20.193578720000001</v>
      </c>
    </row>
    <row r="19234" spans="1:8">
      <c r="A19234" s="23">
        <v>19231</v>
      </c>
      <c r="B19234" s="23">
        <v>3000</v>
      </c>
      <c r="C19234" s="23">
        <v>0.5</v>
      </c>
      <c r="D19234" s="23">
        <v>500</v>
      </c>
      <c r="E19234" s="23">
        <v>20</v>
      </c>
      <c r="F19234" s="23">
        <v>30</v>
      </c>
      <c r="G19234" s="23">
        <v>5</v>
      </c>
      <c r="H19234" s="25">
        <v>17.820386890000002</v>
      </c>
    </row>
    <row r="19235" spans="1:8">
      <c r="A19235" s="23">
        <v>19232</v>
      </c>
      <c r="B19235" s="23">
        <v>3000</v>
      </c>
      <c r="C19235" s="23">
        <v>0.5</v>
      </c>
      <c r="D19235" s="23">
        <v>500</v>
      </c>
      <c r="E19235" s="23">
        <v>20</v>
      </c>
      <c r="F19235" s="23">
        <v>30</v>
      </c>
      <c r="G19235" s="23">
        <v>10</v>
      </c>
      <c r="H19235" s="25">
        <v>16.76967239</v>
      </c>
    </row>
    <row r="19236" spans="1:8">
      <c r="A19236" s="23">
        <v>19233</v>
      </c>
      <c r="B19236" s="23">
        <v>3000</v>
      </c>
      <c r="C19236" s="23">
        <v>0.5</v>
      </c>
      <c r="D19236" s="23">
        <v>500</v>
      </c>
      <c r="E19236" s="23">
        <v>20</v>
      </c>
      <c r="F19236" s="23">
        <v>30</v>
      </c>
      <c r="G19236" s="23">
        <v>40</v>
      </c>
      <c r="H19236" s="25">
        <v>14.438866620000001</v>
      </c>
    </row>
    <row r="19237" spans="1:8">
      <c r="A19237" s="23">
        <v>19234</v>
      </c>
      <c r="B19237" s="23">
        <v>3000</v>
      </c>
      <c r="C19237" s="23">
        <v>0.5</v>
      </c>
      <c r="D19237" s="23">
        <v>500</v>
      </c>
      <c r="E19237" s="23">
        <v>20</v>
      </c>
      <c r="F19237" s="23">
        <v>30</v>
      </c>
      <c r="G19237" s="23">
        <v>70</v>
      </c>
      <c r="H19237" s="25">
        <v>13.094348910000001</v>
      </c>
    </row>
    <row r="19238" spans="1:8">
      <c r="A19238" s="23">
        <v>19235</v>
      </c>
      <c r="B19238" s="23">
        <v>3000</v>
      </c>
      <c r="C19238" s="23">
        <v>0.5</v>
      </c>
      <c r="D19238" s="23">
        <v>500</v>
      </c>
      <c r="E19238" s="23">
        <v>20</v>
      </c>
      <c r="F19238" s="23">
        <v>30</v>
      </c>
      <c r="G19238" s="23">
        <v>100</v>
      </c>
      <c r="H19238" s="25">
        <v>12.09387493</v>
      </c>
    </row>
    <row r="19239" spans="1:8">
      <c r="A19239" s="23">
        <v>19236</v>
      </c>
      <c r="B19239" s="23">
        <v>3000</v>
      </c>
      <c r="C19239" s="23">
        <v>0.5</v>
      </c>
      <c r="D19239" s="23">
        <v>500</v>
      </c>
      <c r="E19239" s="23">
        <v>20</v>
      </c>
      <c r="F19239" s="23">
        <v>60</v>
      </c>
      <c r="G19239" s="23">
        <v>0</v>
      </c>
      <c r="H19239" s="25">
        <v>15.697088239999999</v>
      </c>
    </row>
    <row r="19240" spans="1:8">
      <c r="A19240" s="23">
        <v>19237</v>
      </c>
      <c r="B19240" s="23">
        <v>3000</v>
      </c>
      <c r="C19240" s="23">
        <v>0.5</v>
      </c>
      <c r="D19240" s="23">
        <v>500</v>
      </c>
      <c r="E19240" s="23">
        <v>20</v>
      </c>
      <c r="F19240" s="23">
        <v>60</v>
      </c>
      <c r="G19240" s="23">
        <v>5</v>
      </c>
      <c r="H19240" s="25">
        <v>12.710074430000001</v>
      </c>
    </row>
    <row r="19241" spans="1:8">
      <c r="A19241" s="23">
        <v>19238</v>
      </c>
      <c r="B19241" s="23">
        <v>3000</v>
      </c>
      <c r="C19241" s="23">
        <v>0.5</v>
      </c>
      <c r="D19241" s="23">
        <v>500</v>
      </c>
      <c r="E19241" s="23">
        <v>20</v>
      </c>
      <c r="F19241" s="23">
        <v>60</v>
      </c>
      <c r="G19241" s="23">
        <v>10</v>
      </c>
      <c r="H19241" s="25">
        <v>11.864686969999999</v>
      </c>
    </row>
    <row r="19242" spans="1:8">
      <c r="A19242" s="23">
        <v>19239</v>
      </c>
      <c r="B19242" s="23">
        <v>3000</v>
      </c>
      <c r="C19242" s="23">
        <v>0.5</v>
      </c>
      <c r="D19242" s="23">
        <v>500</v>
      </c>
      <c r="E19242" s="23">
        <v>20</v>
      </c>
      <c r="F19242" s="23">
        <v>60</v>
      </c>
      <c r="G19242" s="23">
        <v>40</v>
      </c>
      <c r="H19242" s="25">
        <v>10.38627625</v>
      </c>
    </row>
    <row r="19243" spans="1:8">
      <c r="A19243" s="23">
        <v>19240</v>
      </c>
      <c r="B19243" s="23">
        <v>3000</v>
      </c>
      <c r="C19243" s="23">
        <v>0.5</v>
      </c>
      <c r="D19243" s="23">
        <v>500</v>
      </c>
      <c r="E19243" s="23">
        <v>20</v>
      </c>
      <c r="F19243" s="23">
        <v>60</v>
      </c>
      <c r="G19243" s="23">
        <v>70</v>
      </c>
      <c r="H19243" s="25">
        <v>9.5799903870000005</v>
      </c>
    </row>
    <row r="19244" spans="1:8">
      <c r="A19244" s="23">
        <v>19241</v>
      </c>
      <c r="B19244" s="23">
        <v>3000</v>
      </c>
      <c r="C19244" s="23">
        <v>0.5</v>
      </c>
      <c r="D19244" s="23">
        <v>500</v>
      </c>
      <c r="E19244" s="23">
        <v>20</v>
      </c>
      <c r="F19244" s="23">
        <v>60</v>
      </c>
      <c r="G19244" s="23">
        <v>100</v>
      </c>
      <c r="H19244" s="25">
        <v>8.9669036870000003</v>
      </c>
    </row>
    <row r="19245" spans="1:8">
      <c r="A19245" s="23">
        <v>19242</v>
      </c>
      <c r="B19245" s="23">
        <v>3000</v>
      </c>
      <c r="C19245" s="23">
        <v>0.5</v>
      </c>
      <c r="D19245" s="23">
        <v>500</v>
      </c>
      <c r="E19245" s="23">
        <v>50</v>
      </c>
      <c r="F19245" s="23">
        <v>0</v>
      </c>
      <c r="G19245" s="23">
        <v>0</v>
      </c>
      <c r="H19245" s="25">
        <v>21.8761425</v>
      </c>
    </row>
    <row r="19246" spans="1:8">
      <c r="A19246" s="23">
        <v>19243</v>
      </c>
      <c r="B19246" s="23">
        <v>3000</v>
      </c>
      <c r="C19246" s="23">
        <v>0.5</v>
      </c>
      <c r="D19246" s="23">
        <v>500</v>
      </c>
      <c r="E19246" s="23">
        <v>50</v>
      </c>
      <c r="F19246" s="23">
        <v>0</v>
      </c>
      <c r="G19246" s="23">
        <v>5</v>
      </c>
      <c r="H19246" s="25">
        <v>19.396341320000001</v>
      </c>
    </row>
    <row r="19247" spans="1:8">
      <c r="A19247" s="23">
        <v>19244</v>
      </c>
      <c r="B19247" s="23">
        <v>3000</v>
      </c>
      <c r="C19247" s="23">
        <v>0.5</v>
      </c>
      <c r="D19247" s="23">
        <v>500</v>
      </c>
      <c r="E19247" s="23">
        <v>50</v>
      </c>
      <c r="F19247" s="23">
        <v>0</v>
      </c>
      <c r="G19247" s="23">
        <v>10</v>
      </c>
      <c r="H19247" s="25">
        <v>18.262086870000001</v>
      </c>
    </row>
    <row r="19248" spans="1:8">
      <c r="A19248" s="23">
        <v>19245</v>
      </c>
      <c r="B19248" s="23">
        <v>3000</v>
      </c>
      <c r="C19248" s="23">
        <v>0.5</v>
      </c>
      <c r="D19248" s="23">
        <v>500</v>
      </c>
      <c r="E19248" s="23">
        <v>50</v>
      </c>
      <c r="F19248" s="23">
        <v>0</v>
      </c>
      <c r="G19248" s="23">
        <v>40</v>
      </c>
      <c r="H19248" s="25">
        <v>16.024139399999999</v>
      </c>
    </row>
    <row r="19249" spans="1:8">
      <c r="A19249" s="23">
        <v>19246</v>
      </c>
      <c r="B19249" s="23">
        <v>3000</v>
      </c>
      <c r="C19249" s="23">
        <v>0.5</v>
      </c>
      <c r="D19249" s="23">
        <v>500</v>
      </c>
      <c r="E19249" s="23">
        <v>50</v>
      </c>
      <c r="F19249" s="23">
        <v>0</v>
      </c>
      <c r="G19249" s="23">
        <v>70</v>
      </c>
      <c r="H19249" s="25">
        <v>14.462982179999999</v>
      </c>
    </row>
    <row r="19250" spans="1:8">
      <c r="A19250" s="23">
        <v>19247</v>
      </c>
      <c r="B19250" s="23">
        <v>3000</v>
      </c>
      <c r="C19250" s="23">
        <v>0.5</v>
      </c>
      <c r="D19250" s="23">
        <v>500</v>
      </c>
      <c r="E19250" s="23">
        <v>50</v>
      </c>
      <c r="F19250" s="23">
        <v>0</v>
      </c>
      <c r="G19250" s="23">
        <v>100</v>
      </c>
      <c r="H19250" s="25">
        <v>13.28494167</v>
      </c>
    </row>
    <row r="19251" spans="1:8">
      <c r="A19251" s="23">
        <v>19248</v>
      </c>
      <c r="B19251" s="23">
        <v>3000</v>
      </c>
      <c r="C19251" s="23">
        <v>0.5</v>
      </c>
      <c r="D19251" s="23">
        <v>500</v>
      </c>
      <c r="E19251" s="23">
        <v>50</v>
      </c>
      <c r="F19251" s="23">
        <v>30</v>
      </c>
      <c r="G19251" s="23">
        <v>0</v>
      </c>
      <c r="H19251" s="25">
        <v>20.448360439999998</v>
      </c>
    </row>
    <row r="19252" spans="1:8">
      <c r="A19252" s="23">
        <v>19249</v>
      </c>
      <c r="B19252" s="23">
        <v>3000</v>
      </c>
      <c r="C19252" s="23">
        <v>0.5</v>
      </c>
      <c r="D19252" s="23">
        <v>500</v>
      </c>
      <c r="E19252" s="23">
        <v>50</v>
      </c>
      <c r="F19252" s="23">
        <v>30</v>
      </c>
      <c r="G19252" s="23">
        <v>5</v>
      </c>
      <c r="H19252" s="25">
        <v>18.031003949999999</v>
      </c>
    </row>
    <row r="19253" spans="1:8">
      <c r="A19253" s="23">
        <v>19250</v>
      </c>
      <c r="B19253" s="23">
        <v>3000</v>
      </c>
      <c r="C19253" s="23">
        <v>0.5</v>
      </c>
      <c r="D19253" s="23">
        <v>500</v>
      </c>
      <c r="E19253" s="23">
        <v>50</v>
      </c>
      <c r="F19253" s="23">
        <v>30</v>
      </c>
      <c r="G19253" s="23">
        <v>10</v>
      </c>
      <c r="H19253" s="25">
        <v>16.957714079999999</v>
      </c>
    </row>
    <row r="19254" spans="1:8">
      <c r="A19254" s="23">
        <v>19251</v>
      </c>
      <c r="B19254" s="23">
        <v>3000</v>
      </c>
      <c r="C19254" s="23">
        <v>0.5</v>
      </c>
      <c r="D19254" s="23">
        <v>500</v>
      </c>
      <c r="E19254" s="23">
        <v>50</v>
      </c>
      <c r="F19254" s="23">
        <v>30</v>
      </c>
      <c r="G19254" s="23">
        <v>40</v>
      </c>
      <c r="H19254" s="25">
        <v>14.61658669</v>
      </c>
    </row>
    <row r="19255" spans="1:8">
      <c r="A19255" s="23">
        <v>19252</v>
      </c>
      <c r="B19255" s="23">
        <v>3000</v>
      </c>
      <c r="C19255" s="23">
        <v>0.5</v>
      </c>
      <c r="D19255" s="23">
        <v>500</v>
      </c>
      <c r="E19255" s="23">
        <v>50</v>
      </c>
      <c r="F19255" s="23">
        <v>30</v>
      </c>
      <c r="G19255" s="23">
        <v>70</v>
      </c>
      <c r="H19255" s="25">
        <v>13.23478222</v>
      </c>
    </row>
    <row r="19256" spans="1:8">
      <c r="A19256" s="23">
        <v>19253</v>
      </c>
      <c r="B19256" s="23">
        <v>3000</v>
      </c>
      <c r="C19256" s="23">
        <v>0.5</v>
      </c>
      <c r="D19256" s="23">
        <v>500</v>
      </c>
      <c r="E19256" s="23">
        <v>50</v>
      </c>
      <c r="F19256" s="23">
        <v>30</v>
      </c>
      <c r="G19256" s="23">
        <v>100</v>
      </c>
      <c r="H19256" s="25">
        <v>12.209176060000001</v>
      </c>
    </row>
    <row r="19257" spans="1:8">
      <c r="A19257" s="23">
        <v>19254</v>
      </c>
      <c r="B19257" s="23">
        <v>3000</v>
      </c>
      <c r="C19257" s="23">
        <v>0.5</v>
      </c>
      <c r="D19257" s="23">
        <v>500</v>
      </c>
      <c r="E19257" s="23">
        <v>50</v>
      </c>
      <c r="F19257" s="23">
        <v>60</v>
      </c>
      <c r="G19257" s="23">
        <v>0</v>
      </c>
      <c r="H19257" s="25">
        <v>15.859333039999999</v>
      </c>
    </row>
    <row r="19258" spans="1:8">
      <c r="A19258" s="23">
        <v>19255</v>
      </c>
      <c r="B19258" s="23">
        <v>3000</v>
      </c>
      <c r="C19258" s="23">
        <v>0.5</v>
      </c>
      <c r="D19258" s="23">
        <v>500</v>
      </c>
      <c r="E19258" s="23">
        <v>50</v>
      </c>
      <c r="F19258" s="23">
        <v>60</v>
      </c>
      <c r="G19258" s="23">
        <v>5</v>
      </c>
      <c r="H19258" s="25">
        <v>12.84560871</v>
      </c>
    </row>
    <row r="19259" spans="1:8">
      <c r="A19259" s="23">
        <v>19256</v>
      </c>
      <c r="B19259" s="23">
        <v>3000</v>
      </c>
      <c r="C19259" s="23">
        <v>0.5</v>
      </c>
      <c r="D19259" s="23">
        <v>500</v>
      </c>
      <c r="E19259" s="23">
        <v>50</v>
      </c>
      <c r="F19259" s="23">
        <v>60</v>
      </c>
      <c r="G19259" s="23">
        <v>10</v>
      </c>
      <c r="H19259" s="25">
        <v>11.981636050000001</v>
      </c>
    </row>
    <row r="19260" spans="1:8">
      <c r="A19260" s="23">
        <v>19257</v>
      </c>
      <c r="B19260" s="23">
        <v>3000</v>
      </c>
      <c r="C19260" s="23">
        <v>0.5</v>
      </c>
      <c r="D19260" s="23">
        <v>500</v>
      </c>
      <c r="E19260" s="23">
        <v>50</v>
      </c>
      <c r="F19260" s="23">
        <v>60</v>
      </c>
      <c r="G19260" s="23">
        <v>40</v>
      </c>
      <c r="H19260" s="25">
        <v>10.471362109999999</v>
      </c>
    </row>
    <row r="19261" spans="1:8">
      <c r="A19261" s="23">
        <v>19258</v>
      </c>
      <c r="B19261" s="23">
        <v>3000</v>
      </c>
      <c r="C19261" s="23">
        <v>0.5</v>
      </c>
      <c r="D19261" s="23">
        <v>500</v>
      </c>
      <c r="E19261" s="23">
        <v>50</v>
      </c>
      <c r="F19261" s="23">
        <v>60</v>
      </c>
      <c r="G19261" s="23">
        <v>70</v>
      </c>
      <c r="H19261" s="25">
        <v>9.6498403550000003</v>
      </c>
    </row>
    <row r="19262" spans="1:8">
      <c r="A19262" s="23">
        <v>19259</v>
      </c>
      <c r="B19262" s="23">
        <v>3000</v>
      </c>
      <c r="C19262" s="23">
        <v>0.5</v>
      </c>
      <c r="D19262" s="23">
        <v>500</v>
      </c>
      <c r="E19262" s="23">
        <v>50</v>
      </c>
      <c r="F19262" s="23">
        <v>60</v>
      </c>
      <c r="G19262" s="23">
        <v>100</v>
      </c>
      <c r="H19262" s="25">
        <v>9.0258731839999999</v>
      </c>
    </row>
    <row r="19263" spans="1:8">
      <c r="A19263" s="23">
        <v>19260</v>
      </c>
      <c r="B19263" s="23">
        <v>3000</v>
      </c>
      <c r="C19263" s="23">
        <v>0.5</v>
      </c>
      <c r="D19263" s="23">
        <v>1000</v>
      </c>
      <c r="E19263" s="23">
        <v>1</v>
      </c>
      <c r="F19263" s="23">
        <v>0</v>
      </c>
      <c r="G19263" s="23">
        <v>0</v>
      </c>
      <c r="H19263" s="25">
        <v>15.81215096</v>
      </c>
    </row>
    <row r="19264" spans="1:8">
      <c r="A19264" s="23">
        <v>19261</v>
      </c>
      <c r="B19264" s="23">
        <v>3000</v>
      </c>
      <c r="C19264" s="23">
        <v>0.5</v>
      </c>
      <c r="D19264" s="23">
        <v>1000</v>
      </c>
      <c r="E19264" s="23">
        <v>1</v>
      </c>
      <c r="F19264" s="23">
        <v>0</v>
      </c>
      <c r="G19264" s="23">
        <v>5</v>
      </c>
      <c r="H19264" s="25">
        <v>14.33383942</v>
      </c>
    </row>
    <row r="19265" spans="1:8">
      <c r="A19265" s="23">
        <v>19262</v>
      </c>
      <c r="B19265" s="23">
        <v>3000</v>
      </c>
      <c r="C19265" s="23">
        <v>0.5</v>
      </c>
      <c r="D19265" s="23">
        <v>1000</v>
      </c>
      <c r="E19265" s="23">
        <v>1</v>
      </c>
      <c r="F19265" s="23">
        <v>0</v>
      </c>
      <c r="G19265" s="23">
        <v>10</v>
      </c>
      <c r="H19265" s="25">
        <v>13.702061649999999</v>
      </c>
    </row>
    <row r="19266" spans="1:8">
      <c r="A19266" s="23">
        <v>19263</v>
      </c>
      <c r="B19266" s="23">
        <v>3000</v>
      </c>
      <c r="C19266" s="23">
        <v>0.5</v>
      </c>
      <c r="D19266" s="23">
        <v>1000</v>
      </c>
      <c r="E19266" s="23">
        <v>1</v>
      </c>
      <c r="F19266" s="23">
        <v>0</v>
      </c>
      <c r="G19266" s="23">
        <v>40</v>
      </c>
      <c r="H19266" s="25">
        <v>12.41219044</v>
      </c>
    </row>
    <row r="19267" spans="1:8">
      <c r="A19267" s="23">
        <v>19264</v>
      </c>
      <c r="B19267" s="23">
        <v>3000</v>
      </c>
      <c r="C19267" s="23">
        <v>0.5</v>
      </c>
      <c r="D19267" s="23">
        <v>1000</v>
      </c>
      <c r="E19267" s="23">
        <v>1</v>
      </c>
      <c r="F19267" s="23">
        <v>0</v>
      </c>
      <c r="G19267" s="23">
        <v>70</v>
      </c>
      <c r="H19267" s="25">
        <v>11.621804239999999</v>
      </c>
    </row>
    <row r="19268" spans="1:8">
      <c r="A19268" s="23">
        <v>19265</v>
      </c>
      <c r="B19268" s="23">
        <v>3000</v>
      </c>
      <c r="C19268" s="23">
        <v>0.5</v>
      </c>
      <c r="D19268" s="23">
        <v>1000</v>
      </c>
      <c r="E19268" s="23">
        <v>1</v>
      </c>
      <c r="F19268" s="23">
        <v>0</v>
      </c>
      <c r="G19268" s="23">
        <v>100</v>
      </c>
      <c r="H19268" s="25">
        <v>10.98195744</v>
      </c>
    </row>
    <row r="19269" spans="1:8">
      <c r="A19269" s="23">
        <v>19266</v>
      </c>
      <c r="B19269" s="23">
        <v>3000</v>
      </c>
      <c r="C19269" s="23">
        <v>0.5</v>
      </c>
      <c r="D19269" s="23">
        <v>1000</v>
      </c>
      <c r="E19269" s="23">
        <v>1</v>
      </c>
      <c r="F19269" s="23">
        <v>30</v>
      </c>
      <c r="G19269" s="23">
        <v>0</v>
      </c>
      <c r="H19269" s="25">
        <v>15.17620659</v>
      </c>
    </row>
    <row r="19270" spans="1:8">
      <c r="A19270" s="23">
        <v>19267</v>
      </c>
      <c r="B19270" s="23">
        <v>3000</v>
      </c>
      <c r="C19270" s="23">
        <v>0.5</v>
      </c>
      <c r="D19270" s="23">
        <v>1000</v>
      </c>
      <c r="E19270" s="23">
        <v>1</v>
      </c>
      <c r="F19270" s="23">
        <v>30</v>
      </c>
      <c r="G19270" s="23">
        <v>5</v>
      </c>
      <c r="H19270" s="25">
        <v>13.60377121</v>
      </c>
    </row>
    <row r="19271" spans="1:8">
      <c r="A19271" s="23">
        <v>19268</v>
      </c>
      <c r="B19271" s="23">
        <v>3000</v>
      </c>
      <c r="C19271" s="23">
        <v>0.5</v>
      </c>
      <c r="D19271" s="23">
        <v>1000</v>
      </c>
      <c r="E19271" s="23">
        <v>1</v>
      </c>
      <c r="F19271" s="23">
        <v>30</v>
      </c>
      <c r="G19271" s="23">
        <v>10</v>
      </c>
      <c r="H19271" s="25">
        <v>12.923651700000001</v>
      </c>
    </row>
    <row r="19272" spans="1:8">
      <c r="A19272" s="23">
        <v>19269</v>
      </c>
      <c r="B19272" s="23">
        <v>3000</v>
      </c>
      <c r="C19272" s="23">
        <v>0.5</v>
      </c>
      <c r="D19272" s="23">
        <v>1000</v>
      </c>
      <c r="E19272" s="23">
        <v>1</v>
      </c>
      <c r="F19272" s="23">
        <v>30</v>
      </c>
      <c r="G19272" s="23">
        <v>40</v>
      </c>
      <c r="H19272" s="25">
        <v>11.661428450000001</v>
      </c>
    </row>
    <row r="19273" spans="1:8">
      <c r="A19273" s="23">
        <v>19270</v>
      </c>
      <c r="B19273" s="23">
        <v>3000</v>
      </c>
      <c r="C19273" s="23">
        <v>0.5</v>
      </c>
      <c r="D19273" s="23">
        <v>1000</v>
      </c>
      <c r="E19273" s="23">
        <v>1</v>
      </c>
      <c r="F19273" s="23">
        <v>30</v>
      </c>
      <c r="G19273" s="23">
        <v>70</v>
      </c>
      <c r="H19273" s="25">
        <v>10.90555382</v>
      </c>
    </row>
    <row r="19274" spans="1:8">
      <c r="A19274" s="23">
        <v>19271</v>
      </c>
      <c r="B19274" s="23">
        <v>3000</v>
      </c>
      <c r="C19274" s="23">
        <v>0.5</v>
      </c>
      <c r="D19274" s="23">
        <v>1000</v>
      </c>
      <c r="E19274" s="23">
        <v>1</v>
      </c>
      <c r="F19274" s="23">
        <v>30</v>
      </c>
      <c r="G19274" s="23">
        <v>100</v>
      </c>
      <c r="H19274" s="25">
        <v>10.28145218</v>
      </c>
    </row>
    <row r="19275" spans="1:8">
      <c r="A19275" s="23">
        <v>19272</v>
      </c>
      <c r="B19275" s="23">
        <v>3000</v>
      </c>
      <c r="C19275" s="23">
        <v>0.5</v>
      </c>
      <c r="D19275" s="23">
        <v>1000</v>
      </c>
      <c r="E19275" s="23">
        <v>1</v>
      </c>
      <c r="F19275" s="23">
        <v>60</v>
      </c>
      <c r="G19275" s="23">
        <v>0</v>
      </c>
      <c r="H19275" s="25">
        <v>12.695762630000001</v>
      </c>
    </row>
    <row r="19276" spans="1:8">
      <c r="A19276" s="23">
        <v>19273</v>
      </c>
      <c r="B19276" s="23">
        <v>3000</v>
      </c>
      <c r="C19276" s="23">
        <v>0.5</v>
      </c>
      <c r="D19276" s="23">
        <v>1000</v>
      </c>
      <c r="E19276" s="23">
        <v>1</v>
      </c>
      <c r="F19276" s="23">
        <v>60</v>
      </c>
      <c r="G19276" s="23">
        <v>5</v>
      </c>
      <c r="H19276" s="25">
        <v>10.602605820000001</v>
      </c>
    </row>
    <row r="19277" spans="1:8">
      <c r="A19277" s="23">
        <v>19274</v>
      </c>
      <c r="B19277" s="23">
        <v>3000</v>
      </c>
      <c r="C19277" s="23">
        <v>0.5</v>
      </c>
      <c r="D19277" s="23">
        <v>1000</v>
      </c>
      <c r="E19277" s="23">
        <v>1</v>
      </c>
      <c r="F19277" s="23">
        <v>60</v>
      </c>
      <c r="G19277" s="23">
        <v>10</v>
      </c>
      <c r="H19277" s="25">
        <v>9.9775505070000001</v>
      </c>
    </row>
    <row r="19278" spans="1:8">
      <c r="A19278" s="23">
        <v>19275</v>
      </c>
      <c r="B19278" s="23">
        <v>3000</v>
      </c>
      <c r="C19278" s="23">
        <v>0.5</v>
      </c>
      <c r="D19278" s="23">
        <v>1000</v>
      </c>
      <c r="E19278" s="23">
        <v>1</v>
      </c>
      <c r="F19278" s="23">
        <v>60</v>
      </c>
      <c r="G19278" s="23">
        <v>40</v>
      </c>
      <c r="H19278" s="25">
        <v>8.9650030140000005</v>
      </c>
    </row>
    <row r="19279" spans="1:8">
      <c r="A19279" s="23">
        <v>19276</v>
      </c>
      <c r="B19279" s="23">
        <v>3000</v>
      </c>
      <c r="C19279" s="23">
        <v>0.5</v>
      </c>
      <c r="D19279" s="23">
        <v>1000</v>
      </c>
      <c r="E19279" s="23">
        <v>1</v>
      </c>
      <c r="F19279" s="23">
        <v>60</v>
      </c>
      <c r="G19279" s="23">
        <v>70</v>
      </c>
      <c r="H19279" s="25">
        <v>8.3480720519999991</v>
      </c>
    </row>
    <row r="19280" spans="1:8">
      <c r="A19280" s="23">
        <v>19277</v>
      </c>
      <c r="B19280" s="23">
        <v>3000</v>
      </c>
      <c r="C19280" s="23">
        <v>0.5</v>
      </c>
      <c r="D19280" s="23">
        <v>1000</v>
      </c>
      <c r="E19280" s="23">
        <v>1</v>
      </c>
      <c r="F19280" s="23">
        <v>60</v>
      </c>
      <c r="G19280" s="23">
        <v>100</v>
      </c>
      <c r="H19280" s="25">
        <v>7.8704781529999996</v>
      </c>
    </row>
    <row r="19281" spans="1:8">
      <c r="A19281" s="23">
        <v>19278</v>
      </c>
      <c r="B19281" s="23">
        <v>3000</v>
      </c>
      <c r="C19281" s="23">
        <v>0.5</v>
      </c>
      <c r="D19281" s="23">
        <v>1000</v>
      </c>
      <c r="E19281" s="23">
        <v>5</v>
      </c>
      <c r="F19281" s="23">
        <v>0</v>
      </c>
      <c r="G19281" s="23">
        <v>0</v>
      </c>
      <c r="H19281" s="25">
        <v>21.013706209999999</v>
      </c>
    </row>
    <row r="19282" spans="1:8">
      <c r="A19282" s="23">
        <v>19279</v>
      </c>
      <c r="B19282" s="23">
        <v>3000</v>
      </c>
      <c r="C19282" s="23">
        <v>0.5</v>
      </c>
      <c r="D19282" s="23">
        <v>1000</v>
      </c>
      <c r="E19282" s="23">
        <v>5</v>
      </c>
      <c r="F19282" s="23">
        <v>0</v>
      </c>
      <c r="G19282" s="23">
        <v>5</v>
      </c>
      <c r="H19282" s="25">
        <v>18.662431720000001</v>
      </c>
    </row>
    <row r="19283" spans="1:8">
      <c r="A19283" s="23">
        <v>19280</v>
      </c>
      <c r="B19283" s="23">
        <v>3000</v>
      </c>
      <c r="C19283" s="23">
        <v>0.5</v>
      </c>
      <c r="D19283" s="23">
        <v>1000</v>
      </c>
      <c r="E19283" s="23">
        <v>5</v>
      </c>
      <c r="F19283" s="23">
        <v>0</v>
      </c>
      <c r="G19283" s="23">
        <v>10</v>
      </c>
      <c r="H19283" s="25">
        <v>17.59938812</v>
      </c>
    </row>
    <row r="19284" spans="1:8">
      <c r="A19284" s="23">
        <v>19281</v>
      </c>
      <c r="B19284" s="23">
        <v>3000</v>
      </c>
      <c r="C19284" s="23">
        <v>0.5</v>
      </c>
      <c r="D19284" s="23">
        <v>1000</v>
      </c>
      <c r="E19284" s="23">
        <v>5</v>
      </c>
      <c r="F19284" s="23">
        <v>0</v>
      </c>
      <c r="G19284" s="23">
        <v>40</v>
      </c>
      <c r="H19284" s="25">
        <v>15.510308269999999</v>
      </c>
    </row>
    <row r="19285" spans="1:8">
      <c r="A19285" s="23">
        <v>19282</v>
      </c>
      <c r="B19285" s="23">
        <v>3000</v>
      </c>
      <c r="C19285" s="23">
        <v>0.5</v>
      </c>
      <c r="D19285" s="23">
        <v>1000</v>
      </c>
      <c r="E19285" s="23">
        <v>5</v>
      </c>
      <c r="F19285" s="23">
        <v>0</v>
      </c>
      <c r="G19285" s="23">
        <v>70</v>
      </c>
      <c r="H19285" s="25">
        <v>14.057924270000001</v>
      </c>
    </row>
    <row r="19286" spans="1:8">
      <c r="A19286" s="23">
        <v>19283</v>
      </c>
      <c r="B19286" s="23">
        <v>3000</v>
      </c>
      <c r="C19286" s="23">
        <v>0.5</v>
      </c>
      <c r="D19286" s="23">
        <v>1000</v>
      </c>
      <c r="E19286" s="23">
        <v>5</v>
      </c>
      <c r="F19286" s="23">
        <v>0</v>
      </c>
      <c r="G19286" s="23">
        <v>100</v>
      </c>
      <c r="H19286" s="25">
        <v>12.929683689999999</v>
      </c>
    </row>
    <row r="19287" spans="1:8">
      <c r="A19287" s="23">
        <v>19284</v>
      </c>
      <c r="B19287" s="23">
        <v>3000</v>
      </c>
      <c r="C19287" s="23">
        <v>0.5</v>
      </c>
      <c r="D19287" s="23">
        <v>1000</v>
      </c>
      <c r="E19287" s="23">
        <v>5</v>
      </c>
      <c r="F19287" s="23">
        <v>30</v>
      </c>
      <c r="G19287" s="23">
        <v>0</v>
      </c>
      <c r="H19287" s="25">
        <v>19.698369979999999</v>
      </c>
    </row>
    <row r="19288" spans="1:8">
      <c r="A19288" s="23">
        <v>19285</v>
      </c>
      <c r="B19288" s="23">
        <v>3000</v>
      </c>
      <c r="C19288" s="23">
        <v>0.5</v>
      </c>
      <c r="D19288" s="23">
        <v>1000</v>
      </c>
      <c r="E19288" s="23">
        <v>5</v>
      </c>
      <c r="F19288" s="23">
        <v>30</v>
      </c>
      <c r="G19288" s="23">
        <v>5</v>
      </c>
      <c r="H19288" s="25">
        <v>17.390201569999999</v>
      </c>
    </row>
    <row r="19289" spans="1:8">
      <c r="A19289" s="23">
        <v>19286</v>
      </c>
      <c r="B19289" s="23">
        <v>3000</v>
      </c>
      <c r="C19289" s="23">
        <v>0.5</v>
      </c>
      <c r="D19289" s="23">
        <v>1000</v>
      </c>
      <c r="E19289" s="23">
        <v>5</v>
      </c>
      <c r="F19289" s="23">
        <v>30</v>
      </c>
      <c r="G19289" s="23">
        <v>10</v>
      </c>
      <c r="H19289" s="25">
        <v>16.378162379999999</v>
      </c>
    </row>
    <row r="19290" spans="1:8">
      <c r="A19290" s="23">
        <v>19287</v>
      </c>
      <c r="B19290" s="23">
        <v>3000</v>
      </c>
      <c r="C19290" s="23">
        <v>0.5</v>
      </c>
      <c r="D19290" s="23">
        <v>1000</v>
      </c>
      <c r="E19290" s="23">
        <v>5</v>
      </c>
      <c r="F19290" s="23">
        <v>30</v>
      </c>
      <c r="G19290" s="23">
        <v>40</v>
      </c>
      <c r="H19290" s="25">
        <v>14.199491500000001</v>
      </c>
    </row>
    <row r="19291" spans="1:8">
      <c r="A19291" s="23">
        <v>19288</v>
      </c>
      <c r="B19291" s="23">
        <v>3000</v>
      </c>
      <c r="C19291" s="23">
        <v>0.5</v>
      </c>
      <c r="D19291" s="23">
        <v>1000</v>
      </c>
      <c r="E19291" s="23">
        <v>5</v>
      </c>
      <c r="F19291" s="23">
        <v>30</v>
      </c>
      <c r="G19291" s="23">
        <v>70</v>
      </c>
      <c r="H19291" s="25">
        <v>12.875351909999999</v>
      </c>
    </row>
    <row r="19292" spans="1:8">
      <c r="A19292" s="23">
        <v>19289</v>
      </c>
      <c r="B19292" s="23">
        <v>3000</v>
      </c>
      <c r="C19292" s="23">
        <v>0.5</v>
      </c>
      <c r="D19292" s="23">
        <v>1000</v>
      </c>
      <c r="E19292" s="23">
        <v>5</v>
      </c>
      <c r="F19292" s="23">
        <v>30</v>
      </c>
      <c r="G19292" s="23">
        <v>100</v>
      </c>
      <c r="H19292" s="25">
        <v>11.89397621</v>
      </c>
    </row>
    <row r="19293" spans="1:8">
      <c r="A19293" s="23">
        <v>19290</v>
      </c>
      <c r="B19293" s="23">
        <v>3000</v>
      </c>
      <c r="C19293" s="23">
        <v>0.5</v>
      </c>
      <c r="D19293" s="23">
        <v>1000</v>
      </c>
      <c r="E19293" s="23">
        <v>5</v>
      </c>
      <c r="F19293" s="23">
        <v>60</v>
      </c>
      <c r="G19293" s="23">
        <v>0</v>
      </c>
      <c r="H19293" s="25">
        <v>15.419565199999999</v>
      </c>
    </row>
    <row r="19294" spans="1:8">
      <c r="A19294" s="23">
        <v>19291</v>
      </c>
      <c r="B19294" s="23">
        <v>3000</v>
      </c>
      <c r="C19294" s="23">
        <v>0.5</v>
      </c>
      <c r="D19294" s="23">
        <v>1000</v>
      </c>
      <c r="E19294" s="23">
        <v>5</v>
      </c>
      <c r="F19294" s="23">
        <v>60</v>
      </c>
      <c r="G19294" s="23">
        <v>5</v>
      </c>
      <c r="H19294" s="25">
        <v>12.494769099999999</v>
      </c>
    </row>
    <row r="19295" spans="1:8">
      <c r="A19295" s="23">
        <v>19292</v>
      </c>
      <c r="B19295" s="23">
        <v>3000</v>
      </c>
      <c r="C19295" s="23">
        <v>0.5</v>
      </c>
      <c r="D19295" s="23">
        <v>1000</v>
      </c>
      <c r="E19295" s="23">
        <v>5</v>
      </c>
      <c r="F19295" s="23">
        <v>60</v>
      </c>
      <c r="G19295" s="23">
        <v>10</v>
      </c>
      <c r="H19295" s="25">
        <v>11.66030312</v>
      </c>
    </row>
    <row r="19296" spans="1:8">
      <c r="A19296" s="23">
        <v>19293</v>
      </c>
      <c r="B19296" s="23">
        <v>3000</v>
      </c>
      <c r="C19296" s="23">
        <v>0.5</v>
      </c>
      <c r="D19296" s="23">
        <v>1000</v>
      </c>
      <c r="E19296" s="23">
        <v>5</v>
      </c>
      <c r="F19296" s="23">
        <v>60</v>
      </c>
      <c r="G19296" s="23">
        <v>40</v>
      </c>
      <c r="H19296" s="25">
        <v>10.211019520000001</v>
      </c>
    </row>
    <row r="19297" spans="1:8">
      <c r="A19297" s="23">
        <v>19294</v>
      </c>
      <c r="B19297" s="23">
        <v>3000</v>
      </c>
      <c r="C19297" s="23">
        <v>0.5</v>
      </c>
      <c r="D19297" s="23">
        <v>1000</v>
      </c>
      <c r="E19297" s="23">
        <v>5</v>
      </c>
      <c r="F19297" s="23">
        <v>60</v>
      </c>
      <c r="G19297" s="23">
        <v>70</v>
      </c>
      <c r="H19297" s="25">
        <v>9.420778275</v>
      </c>
    </row>
    <row r="19298" spans="1:8">
      <c r="A19298" s="23">
        <v>19295</v>
      </c>
      <c r="B19298" s="23">
        <v>3000</v>
      </c>
      <c r="C19298" s="23">
        <v>0.5</v>
      </c>
      <c r="D19298" s="23">
        <v>1000</v>
      </c>
      <c r="E19298" s="23">
        <v>5</v>
      </c>
      <c r="F19298" s="23">
        <v>60</v>
      </c>
      <c r="G19298" s="23">
        <v>100</v>
      </c>
      <c r="H19298" s="25">
        <v>8.8204002379999995</v>
      </c>
    </row>
    <row r="19299" spans="1:8">
      <c r="A19299" s="23">
        <v>19296</v>
      </c>
      <c r="B19299" s="23">
        <v>3000</v>
      </c>
      <c r="C19299" s="23">
        <v>0.5</v>
      </c>
      <c r="D19299" s="23">
        <v>1000</v>
      </c>
      <c r="E19299" s="23">
        <v>10</v>
      </c>
      <c r="F19299" s="23">
        <v>0</v>
      </c>
      <c r="G19299" s="23">
        <v>0</v>
      </c>
      <c r="H19299" s="25">
        <v>21.56245041</v>
      </c>
    </row>
    <row r="19300" spans="1:8">
      <c r="A19300" s="23">
        <v>19297</v>
      </c>
      <c r="B19300" s="23">
        <v>3000</v>
      </c>
      <c r="C19300" s="23">
        <v>0.5</v>
      </c>
      <c r="D19300" s="23">
        <v>1000</v>
      </c>
      <c r="E19300" s="23">
        <v>10</v>
      </c>
      <c r="F19300" s="23">
        <v>0</v>
      </c>
      <c r="G19300" s="23">
        <v>5</v>
      </c>
      <c r="H19300" s="25">
        <v>19.136802670000002</v>
      </c>
    </row>
    <row r="19301" spans="1:8">
      <c r="A19301" s="23">
        <v>19298</v>
      </c>
      <c r="B19301" s="23">
        <v>3000</v>
      </c>
      <c r="C19301" s="23">
        <v>0.5</v>
      </c>
      <c r="D19301" s="23">
        <v>1000</v>
      </c>
      <c r="E19301" s="23">
        <v>10</v>
      </c>
      <c r="F19301" s="23">
        <v>0</v>
      </c>
      <c r="G19301" s="23">
        <v>10</v>
      </c>
      <c r="H19301" s="25">
        <v>18.031187060000001</v>
      </c>
    </row>
    <row r="19302" spans="1:8">
      <c r="A19302" s="23">
        <v>19299</v>
      </c>
      <c r="B19302" s="23">
        <v>3000</v>
      </c>
      <c r="C19302" s="23">
        <v>0.5</v>
      </c>
      <c r="D19302" s="23">
        <v>1000</v>
      </c>
      <c r="E19302" s="23">
        <v>10</v>
      </c>
      <c r="F19302" s="23">
        <v>0</v>
      </c>
      <c r="G19302" s="23">
        <v>40</v>
      </c>
      <c r="H19302" s="25">
        <v>15.833715440000001</v>
      </c>
    </row>
    <row r="19303" spans="1:8">
      <c r="A19303" s="23">
        <v>19300</v>
      </c>
      <c r="B19303" s="23">
        <v>3000</v>
      </c>
      <c r="C19303" s="23">
        <v>0.5</v>
      </c>
      <c r="D19303" s="23">
        <v>1000</v>
      </c>
      <c r="E19303" s="23">
        <v>10</v>
      </c>
      <c r="F19303" s="23">
        <v>0</v>
      </c>
      <c r="G19303" s="23">
        <v>70</v>
      </c>
      <c r="H19303" s="25">
        <v>14.2857132</v>
      </c>
    </row>
    <row r="19304" spans="1:8">
      <c r="A19304" s="23">
        <v>19301</v>
      </c>
      <c r="B19304" s="23">
        <v>3000</v>
      </c>
      <c r="C19304" s="23">
        <v>0.5</v>
      </c>
      <c r="D19304" s="23">
        <v>1000</v>
      </c>
      <c r="E19304" s="23">
        <v>10</v>
      </c>
      <c r="F19304" s="23">
        <v>0</v>
      </c>
      <c r="G19304" s="23">
        <v>100</v>
      </c>
      <c r="H19304" s="25">
        <v>13.140691759999999</v>
      </c>
    </row>
    <row r="19305" spans="1:8">
      <c r="A19305" s="23">
        <v>19302</v>
      </c>
      <c r="B19305" s="23">
        <v>3000</v>
      </c>
      <c r="C19305" s="23">
        <v>0.5</v>
      </c>
      <c r="D19305" s="23">
        <v>1000</v>
      </c>
      <c r="E19305" s="23">
        <v>10</v>
      </c>
      <c r="F19305" s="23">
        <v>30</v>
      </c>
      <c r="G19305" s="23">
        <v>0</v>
      </c>
      <c r="H19305" s="25">
        <v>20.178979869999999</v>
      </c>
    </row>
    <row r="19306" spans="1:8">
      <c r="A19306" s="23">
        <v>19303</v>
      </c>
      <c r="B19306" s="23">
        <v>3000</v>
      </c>
      <c r="C19306" s="23">
        <v>0.5</v>
      </c>
      <c r="D19306" s="23">
        <v>1000</v>
      </c>
      <c r="E19306" s="23">
        <v>10</v>
      </c>
      <c r="F19306" s="23">
        <v>30</v>
      </c>
      <c r="G19306" s="23">
        <v>5</v>
      </c>
      <c r="H19306" s="25">
        <v>17.809669499999998</v>
      </c>
    </row>
    <row r="19307" spans="1:8">
      <c r="A19307" s="23">
        <v>19304</v>
      </c>
      <c r="B19307" s="23">
        <v>3000</v>
      </c>
      <c r="C19307" s="23">
        <v>0.5</v>
      </c>
      <c r="D19307" s="23">
        <v>1000</v>
      </c>
      <c r="E19307" s="23">
        <v>10</v>
      </c>
      <c r="F19307" s="23">
        <v>30</v>
      </c>
      <c r="G19307" s="23">
        <v>10</v>
      </c>
      <c r="H19307" s="25">
        <v>16.76075745</v>
      </c>
    </row>
    <row r="19308" spans="1:8">
      <c r="A19308" s="23">
        <v>19305</v>
      </c>
      <c r="B19308" s="23">
        <v>3000</v>
      </c>
      <c r="C19308" s="23">
        <v>0.5</v>
      </c>
      <c r="D19308" s="23">
        <v>1000</v>
      </c>
      <c r="E19308" s="23">
        <v>10</v>
      </c>
      <c r="F19308" s="23">
        <v>30</v>
      </c>
      <c r="G19308" s="23">
        <v>40</v>
      </c>
      <c r="H19308" s="25">
        <v>14.43140221</v>
      </c>
    </row>
    <row r="19309" spans="1:8">
      <c r="A19309" s="23">
        <v>19306</v>
      </c>
      <c r="B19309" s="23">
        <v>3000</v>
      </c>
      <c r="C19309" s="23">
        <v>0.5</v>
      </c>
      <c r="D19309" s="23">
        <v>1000</v>
      </c>
      <c r="E19309" s="23">
        <v>10</v>
      </c>
      <c r="F19309" s="23">
        <v>30</v>
      </c>
      <c r="G19309" s="23">
        <v>70</v>
      </c>
      <c r="H19309" s="25">
        <v>13.0887785</v>
      </c>
    </row>
    <row r="19310" spans="1:8">
      <c r="A19310" s="23">
        <v>19307</v>
      </c>
      <c r="B19310" s="23">
        <v>3000</v>
      </c>
      <c r="C19310" s="23">
        <v>0.5</v>
      </c>
      <c r="D19310" s="23">
        <v>1000</v>
      </c>
      <c r="E19310" s="23">
        <v>10</v>
      </c>
      <c r="F19310" s="23">
        <v>30</v>
      </c>
      <c r="G19310" s="23">
        <v>100</v>
      </c>
      <c r="H19310" s="25">
        <v>12.08954525</v>
      </c>
    </row>
    <row r="19311" spans="1:8">
      <c r="A19311" s="23">
        <v>19308</v>
      </c>
      <c r="B19311" s="23">
        <v>3000</v>
      </c>
      <c r="C19311" s="23">
        <v>0.5</v>
      </c>
      <c r="D19311" s="23">
        <v>1000</v>
      </c>
      <c r="E19311" s="23">
        <v>10</v>
      </c>
      <c r="F19311" s="23">
        <v>60</v>
      </c>
      <c r="G19311" s="23">
        <v>0</v>
      </c>
      <c r="H19311" s="25">
        <v>15.689954759999999</v>
      </c>
    </row>
    <row r="19312" spans="1:8">
      <c r="A19312" s="23">
        <v>19309</v>
      </c>
      <c r="B19312" s="23">
        <v>3000</v>
      </c>
      <c r="C19312" s="23">
        <v>0.5</v>
      </c>
      <c r="D19312" s="23">
        <v>1000</v>
      </c>
      <c r="E19312" s="23">
        <v>10</v>
      </c>
      <c r="F19312" s="23">
        <v>60</v>
      </c>
      <c r="G19312" s="23">
        <v>5</v>
      </c>
      <c r="H19312" s="25">
        <v>12.70480442</v>
      </c>
    </row>
    <row r="19313" spans="1:8">
      <c r="A19313" s="23">
        <v>19310</v>
      </c>
      <c r="B19313" s="23">
        <v>3000</v>
      </c>
      <c r="C19313" s="23">
        <v>0.5</v>
      </c>
      <c r="D19313" s="23">
        <v>1000</v>
      </c>
      <c r="E19313" s="23">
        <v>10</v>
      </c>
      <c r="F19313" s="23">
        <v>60</v>
      </c>
      <c r="G19313" s="23">
        <v>10</v>
      </c>
      <c r="H19313" s="25">
        <v>11.8603611</v>
      </c>
    </row>
    <row r="19314" spans="1:8">
      <c r="A19314" s="23">
        <v>19311</v>
      </c>
      <c r="B19314" s="23">
        <v>3000</v>
      </c>
      <c r="C19314" s="23">
        <v>0.5</v>
      </c>
      <c r="D19314" s="23">
        <v>1000</v>
      </c>
      <c r="E19314" s="23">
        <v>10</v>
      </c>
      <c r="F19314" s="23">
        <v>60</v>
      </c>
      <c r="G19314" s="23">
        <v>40</v>
      </c>
      <c r="H19314" s="25">
        <v>10.38347626</v>
      </c>
    </row>
    <row r="19315" spans="1:8">
      <c r="A19315" s="23">
        <v>19312</v>
      </c>
      <c r="B19315" s="23">
        <v>3000</v>
      </c>
      <c r="C19315" s="23">
        <v>0.5</v>
      </c>
      <c r="D19315" s="23">
        <v>1000</v>
      </c>
      <c r="E19315" s="23">
        <v>10</v>
      </c>
      <c r="F19315" s="23">
        <v>60</v>
      </c>
      <c r="G19315" s="23">
        <v>70</v>
      </c>
      <c r="H19315" s="25">
        <v>9.5778884889999993</v>
      </c>
    </row>
    <row r="19316" spans="1:8">
      <c r="A19316" s="23">
        <v>19313</v>
      </c>
      <c r="B19316" s="23">
        <v>3000</v>
      </c>
      <c r="C19316" s="23">
        <v>0.5</v>
      </c>
      <c r="D19316" s="23">
        <v>1000</v>
      </c>
      <c r="E19316" s="23">
        <v>10</v>
      </c>
      <c r="F19316" s="23">
        <v>60</v>
      </c>
      <c r="G19316" s="23">
        <v>100</v>
      </c>
      <c r="H19316" s="25">
        <v>8.9652776719999991</v>
      </c>
    </row>
    <row r="19317" spans="1:8">
      <c r="A19317" s="23">
        <v>19314</v>
      </c>
      <c r="B19317" s="23">
        <v>3000</v>
      </c>
      <c r="C19317" s="23">
        <v>0.5</v>
      </c>
      <c r="D19317" s="23">
        <v>1000</v>
      </c>
      <c r="E19317" s="23">
        <v>20</v>
      </c>
      <c r="F19317" s="23">
        <v>0</v>
      </c>
      <c r="G19317" s="23">
        <v>0</v>
      </c>
      <c r="H19317" s="25">
        <v>21.82310867</v>
      </c>
    </row>
    <row r="19318" spans="1:8">
      <c r="A19318" s="23">
        <v>19315</v>
      </c>
      <c r="B19318" s="23">
        <v>3000</v>
      </c>
      <c r="C19318" s="23">
        <v>0.5</v>
      </c>
      <c r="D19318" s="23">
        <v>1000</v>
      </c>
      <c r="E19318" s="23">
        <v>20</v>
      </c>
      <c r="F19318" s="23">
        <v>0</v>
      </c>
      <c r="G19318" s="23">
        <v>5</v>
      </c>
      <c r="H19318" s="25">
        <v>19.352493290000002</v>
      </c>
    </row>
    <row r="19319" spans="1:8">
      <c r="A19319" s="23">
        <v>19316</v>
      </c>
      <c r="B19319" s="23">
        <v>3000</v>
      </c>
      <c r="C19319" s="23">
        <v>0.5</v>
      </c>
      <c r="D19319" s="23">
        <v>1000</v>
      </c>
      <c r="E19319" s="23">
        <v>20</v>
      </c>
      <c r="F19319" s="23">
        <v>0</v>
      </c>
      <c r="G19319" s="23">
        <v>10</v>
      </c>
      <c r="H19319" s="25">
        <v>18.22310066</v>
      </c>
    </row>
    <row r="19320" spans="1:8">
      <c r="A19320" s="23">
        <v>19317</v>
      </c>
      <c r="B19320" s="23">
        <v>3000</v>
      </c>
      <c r="C19320" s="23">
        <v>0.5</v>
      </c>
      <c r="D19320" s="23">
        <v>1000</v>
      </c>
      <c r="E19320" s="23">
        <v>20</v>
      </c>
      <c r="F19320" s="23">
        <v>0</v>
      </c>
      <c r="G19320" s="23">
        <v>40</v>
      </c>
      <c r="H19320" s="25">
        <v>15.99520493</v>
      </c>
    </row>
    <row r="19321" spans="1:8">
      <c r="A19321" s="23">
        <v>19318</v>
      </c>
      <c r="B19321" s="23">
        <v>3000</v>
      </c>
      <c r="C19321" s="23">
        <v>0.5</v>
      </c>
      <c r="D19321" s="23">
        <v>1000</v>
      </c>
      <c r="E19321" s="23">
        <v>20</v>
      </c>
      <c r="F19321" s="23">
        <v>0</v>
      </c>
      <c r="G19321" s="23">
        <v>70</v>
      </c>
      <c r="H19321" s="25">
        <v>14.433084490000001</v>
      </c>
    </row>
    <row r="19322" spans="1:8">
      <c r="A19322" s="23">
        <v>19319</v>
      </c>
      <c r="B19322" s="23">
        <v>3000</v>
      </c>
      <c r="C19322" s="23">
        <v>0.5</v>
      </c>
      <c r="D19322" s="23">
        <v>1000</v>
      </c>
      <c r="E19322" s="23">
        <v>20</v>
      </c>
      <c r="F19322" s="23">
        <v>0</v>
      </c>
      <c r="G19322" s="23">
        <v>100</v>
      </c>
      <c r="H19322" s="25">
        <v>13.260643010000001</v>
      </c>
    </row>
    <row r="19323" spans="1:8">
      <c r="A19323" s="23">
        <v>19320</v>
      </c>
      <c r="B19323" s="23">
        <v>3000</v>
      </c>
      <c r="C19323" s="23">
        <v>0.5</v>
      </c>
      <c r="D19323" s="23">
        <v>1000</v>
      </c>
      <c r="E19323" s="23">
        <v>20</v>
      </c>
      <c r="F19323" s="23">
        <v>30</v>
      </c>
      <c r="G19323" s="23">
        <v>0</v>
      </c>
      <c r="H19323" s="25">
        <v>20.402862549999998</v>
      </c>
    </row>
    <row r="19324" spans="1:8">
      <c r="A19324" s="23">
        <v>19321</v>
      </c>
      <c r="B19324" s="23">
        <v>3000</v>
      </c>
      <c r="C19324" s="23">
        <v>0.5</v>
      </c>
      <c r="D19324" s="23">
        <v>1000</v>
      </c>
      <c r="E19324" s="23">
        <v>20</v>
      </c>
      <c r="F19324" s="23">
        <v>30</v>
      </c>
      <c r="G19324" s="23">
        <v>5</v>
      </c>
      <c r="H19324" s="25">
        <v>17.993644710000002</v>
      </c>
    </row>
    <row r="19325" spans="1:8">
      <c r="A19325" s="23">
        <v>19322</v>
      </c>
      <c r="B19325" s="23">
        <v>3000</v>
      </c>
      <c r="C19325" s="23">
        <v>0.5</v>
      </c>
      <c r="D19325" s="23">
        <v>1000</v>
      </c>
      <c r="E19325" s="23">
        <v>20</v>
      </c>
      <c r="F19325" s="23">
        <v>30</v>
      </c>
      <c r="G19325" s="23">
        <v>10</v>
      </c>
      <c r="H19325" s="25">
        <v>16.924486160000001</v>
      </c>
    </row>
    <row r="19326" spans="1:8">
      <c r="A19326" s="23">
        <v>19323</v>
      </c>
      <c r="B19326" s="23">
        <v>3000</v>
      </c>
      <c r="C19326" s="23">
        <v>0.5</v>
      </c>
      <c r="D19326" s="23">
        <v>1000</v>
      </c>
      <c r="E19326" s="23">
        <v>20</v>
      </c>
      <c r="F19326" s="23">
        <v>30</v>
      </c>
      <c r="G19326" s="23">
        <v>40</v>
      </c>
      <c r="H19326" s="25">
        <v>14.58534336</v>
      </c>
    </row>
    <row r="19327" spans="1:8">
      <c r="A19327" s="23">
        <v>19324</v>
      </c>
      <c r="B19327" s="23">
        <v>3000</v>
      </c>
      <c r="C19327" s="23">
        <v>0.5</v>
      </c>
      <c r="D19327" s="23">
        <v>1000</v>
      </c>
      <c r="E19327" s="23">
        <v>20</v>
      </c>
      <c r="F19327" s="23">
        <v>30</v>
      </c>
      <c r="G19327" s="23">
        <v>70</v>
      </c>
      <c r="H19327" s="25">
        <v>13.210184099999999</v>
      </c>
    </row>
    <row r="19328" spans="1:8">
      <c r="A19328" s="23">
        <v>19325</v>
      </c>
      <c r="B19328" s="23">
        <v>3000</v>
      </c>
      <c r="C19328" s="23">
        <v>0.5</v>
      </c>
      <c r="D19328" s="23">
        <v>1000</v>
      </c>
      <c r="E19328" s="23">
        <v>20</v>
      </c>
      <c r="F19328" s="23">
        <v>30</v>
      </c>
      <c r="G19328" s="23">
        <v>100</v>
      </c>
      <c r="H19328" s="25">
        <v>12.18904305</v>
      </c>
    </row>
    <row r="19329" spans="1:8">
      <c r="A19329" s="23">
        <v>19326</v>
      </c>
      <c r="B19329" s="23">
        <v>3000</v>
      </c>
      <c r="C19329" s="23">
        <v>0.5</v>
      </c>
      <c r="D19329" s="23">
        <v>1000</v>
      </c>
      <c r="E19329" s="23">
        <v>20</v>
      </c>
      <c r="F19329" s="23">
        <v>60</v>
      </c>
      <c r="G19329" s="23">
        <v>0</v>
      </c>
      <c r="H19329" s="25">
        <v>15.83080769</v>
      </c>
    </row>
    <row r="19330" spans="1:8">
      <c r="A19330" s="23">
        <v>19327</v>
      </c>
      <c r="B19330" s="23">
        <v>3000</v>
      </c>
      <c r="C19330" s="23">
        <v>0.5</v>
      </c>
      <c r="D19330" s="23">
        <v>1000</v>
      </c>
      <c r="E19330" s="23">
        <v>20</v>
      </c>
      <c r="F19330" s="23">
        <v>60</v>
      </c>
      <c r="G19330" s="23">
        <v>5</v>
      </c>
      <c r="H19330" s="25">
        <v>12.821887970000001</v>
      </c>
    </row>
    <row r="19331" spans="1:8">
      <c r="A19331" s="23">
        <v>19328</v>
      </c>
      <c r="B19331" s="23">
        <v>3000</v>
      </c>
      <c r="C19331" s="23">
        <v>0.5</v>
      </c>
      <c r="D19331" s="23">
        <v>1000</v>
      </c>
      <c r="E19331" s="23">
        <v>20</v>
      </c>
      <c r="F19331" s="23">
        <v>60</v>
      </c>
      <c r="G19331" s="23">
        <v>10</v>
      </c>
      <c r="H19331" s="25">
        <v>11.961219789999999</v>
      </c>
    </row>
    <row r="19332" spans="1:8">
      <c r="A19332" s="23">
        <v>19329</v>
      </c>
      <c r="B19332" s="23">
        <v>3000</v>
      </c>
      <c r="C19332" s="23">
        <v>0.5</v>
      </c>
      <c r="D19332" s="23">
        <v>1000</v>
      </c>
      <c r="E19332" s="23">
        <v>20</v>
      </c>
      <c r="F19332" s="23">
        <v>60</v>
      </c>
      <c r="G19332" s="23">
        <v>40</v>
      </c>
      <c r="H19332" s="25">
        <v>10.45658875</v>
      </c>
    </row>
    <row r="19333" spans="1:8">
      <c r="A19333" s="23">
        <v>19330</v>
      </c>
      <c r="B19333" s="23">
        <v>3000</v>
      </c>
      <c r="C19333" s="23">
        <v>0.5</v>
      </c>
      <c r="D19333" s="23">
        <v>1000</v>
      </c>
      <c r="E19333" s="23">
        <v>20</v>
      </c>
      <c r="F19333" s="23">
        <v>60</v>
      </c>
      <c r="G19333" s="23">
        <v>70</v>
      </c>
      <c r="H19333" s="25">
        <v>9.6377573010000006</v>
      </c>
    </row>
    <row r="19334" spans="1:8">
      <c r="A19334" s="23">
        <v>19331</v>
      </c>
      <c r="B19334" s="23">
        <v>3000</v>
      </c>
      <c r="C19334" s="23">
        <v>0.5</v>
      </c>
      <c r="D19334" s="23">
        <v>1000</v>
      </c>
      <c r="E19334" s="23">
        <v>20</v>
      </c>
      <c r="F19334" s="23">
        <v>60</v>
      </c>
      <c r="G19334" s="23">
        <v>100</v>
      </c>
      <c r="H19334" s="25">
        <v>9.0157032010000009</v>
      </c>
    </row>
    <row r="19335" spans="1:8">
      <c r="A19335" s="23">
        <v>19332</v>
      </c>
      <c r="B19335" s="23">
        <v>3000</v>
      </c>
      <c r="C19335" s="23">
        <v>0.5</v>
      </c>
      <c r="D19335" s="23">
        <v>1000</v>
      </c>
      <c r="E19335" s="23">
        <v>50</v>
      </c>
      <c r="F19335" s="23">
        <v>0</v>
      </c>
      <c r="G19335" s="23">
        <v>0</v>
      </c>
      <c r="H19335" s="25">
        <v>21.971271519999998</v>
      </c>
    </row>
    <row r="19336" spans="1:8">
      <c r="A19336" s="23">
        <v>19333</v>
      </c>
      <c r="B19336" s="23">
        <v>3000</v>
      </c>
      <c r="C19336" s="23">
        <v>0.5</v>
      </c>
      <c r="D19336" s="23">
        <v>1000</v>
      </c>
      <c r="E19336" s="23">
        <v>50</v>
      </c>
      <c r="F19336" s="23">
        <v>0</v>
      </c>
      <c r="G19336" s="23">
        <v>5</v>
      </c>
      <c r="H19336" s="25">
        <v>19.47580147</v>
      </c>
    </row>
    <row r="19337" spans="1:8">
      <c r="A19337" s="23">
        <v>19334</v>
      </c>
      <c r="B19337" s="23">
        <v>3000</v>
      </c>
      <c r="C19337" s="23">
        <v>0.5</v>
      </c>
      <c r="D19337" s="23">
        <v>1000</v>
      </c>
      <c r="E19337" s="23">
        <v>50</v>
      </c>
      <c r="F19337" s="23">
        <v>0</v>
      </c>
      <c r="G19337" s="23">
        <v>10</v>
      </c>
      <c r="H19337" s="25">
        <v>18.333133700000001</v>
      </c>
    </row>
    <row r="19338" spans="1:8">
      <c r="A19338" s="23">
        <v>19335</v>
      </c>
      <c r="B19338" s="23">
        <v>3000</v>
      </c>
      <c r="C19338" s="23">
        <v>0.5</v>
      </c>
      <c r="D19338" s="23">
        <v>1000</v>
      </c>
      <c r="E19338" s="23">
        <v>50</v>
      </c>
      <c r="F19338" s="23">
        <v>0</v>
      </c>
      <c r="G19338" s="23">
        <v>40</v>
      </c>
      <c r="H19338" s="25">
        <v>16.077579499999999</v>
      </c>
    </row>
    <row r="19339" spans="1:8">
      <c r="A19339" s="23">
        <v>19336</v>
      </c>
      <c r="B19339" s="23">
        <v>3000</v>
      </c>
      <c r="C19339" s="23">
        <v>0.5</v>
      </c>
      <c r="D19339" s="23">
        <v>1000</v>
      </c>
      <c r="E19339" s="23">
        <v>50</v>
      </c>
      <c r="F19339" s="23">
        <v>0</v>
      </c>
      <c r="G19339" s="23">
        <v>70</v>
      </c>
      <c r="H19339" s="25">
        <v>14.518504139999999</v>
      </c>
    </row>
    <row r="19340" spans="1:8">
      <c r="A19340" s="23">
        <v>19337</v>
      </c>
      <c r="B19340" s="23">
        <v>3000</v>
      </c>
      <c r="C19340" s="23">
        <v>0.5</v>
      </c>
      <c r="D19340" s="23">
        <v>1000</v>
      </c>
      <c r="E19340" s="23">
        <v>50</v>
      </c>
      <c r="F19340" s="23">
        <v>0</v>
      </c>
      <c r="G19340" s="23">
        <v>100</v>
      </c>
      <c r="H19340" s="25">
        <v>13.33021355</v>
      </c>
    </row>
    <row r="19341" spans="1:8">
      <c r="A19341" s="23">
        <v>19338</v>
      </c>
      <c r="B19341" s="23">
        <v>3000</v>
      </c>
      <c r="C19341" s="23">
        <v>0.5</v>
      </c>
      <c r="D19341" s="23">
        <v>1000</v>
      </c>
      <c r="E19341" s="23">
        <v>50</v>
      </c>
      <c r="F19341" s="23">
        <v>30</v>
      </c>
      <c r="G19341" s="23">
        <v>0</v>
      </c>
      <c r="H19341" s="25">
        <v>20.530399320000001</v>
      </c>
    </row>
    <row r="19342" spans="1:8">
      <c r="A19342" s="23">
        <v>19339</v>
      </c>
      <c r="B19342" s="23">
        <v>3000</v>
      </c>
      <c r="C19342" s="23">
        <v>0.5</v>
      </c>
      <c r="D19342" s="23">
        <v>1000</v>
      </c>
      <c r="E19342" s="23">
        <v>50</v>
      </c>
      <c r="F19342" s="23">
        <v>30</v>
      </c>
      <c r="G19342" s="23">
        <v>5</v>
      </c>
      <c r="H19342" s="25">
        <v>18.09916115</v>
      </c>
    </row>
    <row r="19343" spans="1:8">
      <c r="A19343" s="23">
        <v>19340</v>
      </c>
      <c r="B19343" s="23">
        <v>3000</v>
      </c>
      <c r="C19343" s="23">
        <v>0.5</v>
      </c>
      <c r="D19343" s="23">
        <v>1000</v>
      </c>
      <c r="E19343" s="23">
        <v>50</v>
      </c>
      <c r="F19343" s="23">
        <v>30</v>
      </c>
      <c r="G19343" s="23">
        <v>10</v>
      </c>
      <c r="H19343" s="25">
        <v>17.01871491</v>
      </c>
    </row>
    <row r="19344" spans="1:8">
      <c r="A19344" s="23">
        <v>19341</v>
      </c>
      <c r="B19344" s="23">
        <v>3000</v>
      </c>
      <c r="C19344" s="23">
        <v>0.5</v>
      </c>
      <c r="D19344" s="23">
        <v>1000</v>
      </c>
      <c r="E19344" s="23">
        <v>50</v>
      </c>
      <c r="F19344" s="23">
        <v>30</v>
      </c>
      <c r="G19344" s="23">
        <v>40</v>
      </c>
      <c r="H19344" s="25">
        <v>14.67459202</v>
      </c>
    </row>
    <row r="19345" spans="1:8">
      <c r="A19345" s="23">
        <v>19342</v>
      </c>
      <c r="B19345" s="23">
        <v>3000</v>
      </c>
      <c r="C19345" s="23">
        <v>0.5</v>
      </c>
      <c r="D19345" s="23">
        <v>1000</v>
      </c>
      <c r="E19345" s="23">
        <v>50</v>
      </c>
      <c r="F19345" s="23">
        <v>30</v>
      </c>
      <c r="G19345" s="23">
        <v>70</v>
      </c>
      <c r="H19345" s="25">
        <v>13.28062439</v>
      </c>
    </row>
    <row r="19346" spans="1:8">
      <c r="A19346" s="23">
        <v>19343</v>
      </c>
      <c r="B19346" s="23">
        <v>3000</v>
      </c>
      <c r="C19346" s="23">
        <v>0.5</v>
      </c>
      <c r="D19346" s="23">
        <v>1000</v>
      </c>
      <c r="E19346" s="23">
        <v>50</v>
      </c>
      <c r="F19346" s="23">
        <v>30</v>
      </c>
      <c r="G19346" s="23">
        <v>100</v>
      </c>
      <c r="H19346" s="25">
        <v>12.24682808</v>
      </c>
    </row>
    <row r="19347" spans="1:8">
      <c r="A19347" s="23">
        <v>19344</v>
      </c>
      <c r="B19347" s="23">
        <v>3000</v>
      </c>
      <c r="C19347" s="23">
        <v>0.5</v>
      </c>
      <c r="D19347" s="23">
        <v>1000</v>
      </c>
      <c r="E19347" s="23">
        <v>50</v>
      </c>
      <c r="F19347" s="23">
        <v>60</v>
      </c>
      <c r="G19347" s="23">
        <v>0</v>
      </c>
      <c r="H19347" s="25">
        <v>15.91195297</v>
      </c>
    </row>
    <row r="19348" spans="1:8">
      <c r="A19348" s="23">
        <v>19345</v>
      </c>
      <c r="B19348" s="23">
        <v>3000</v>
      </c>
      <c r="C19348" s="23">
        <v>0.5</v>
      </c>
      <c r="D19348" s="23">
        <v>1000</v>
      </c>
      <c r="E19348" s="23">
        <v>50</v>
      </c>
      <c r="F19348" s="23">
        <v>60</v>
      </c>
      <c r="G19348" s="23">
        <v>5</v>
      </c>
      <c r="H19348" s="25">
        <v>12.889878270000001</v>
      </c>
    </row>
    <row r="19349" spans="1:8">
      <c r="A19349" s="23">
        <v>19346</v>
      </c>
      <c r="B19349" s="23">
        <v>3000</v>
      </c>
      <c r="C19349" s="23">
        <v>0.5</v>
      </c>
      <c r="D19349" s="23">
        <v>1000</v>
      </c>
      <c r="E19349" s="23">
        <v>50</v>
      </c>
      <c r="F19349" s="23">
        <v>60</v>
      </c>
      <c r="G19349" s="23">
        <v>10</v>
      </c>
      <c r="H19349" s="25">
        <v>12.019863129999999</v>
      </c>
    </row>
    <row r="19350" spans="1:8">
      <c r="A19350" s="23">
        <v>19347</v>
      </c>
      <c r="B19350" s="23">
        <v>3000</v>
      </c>
      <c r="C19350" s="23">
        <v>0.5</v>
      </c>
      <c r="D19350" s="23">
        <v>1000</v>
      </c>
      <c r="E19350" s="23">
        <v>50</v>
      </c>
      <c r="F19350" s="23">
        <v>60</v>
      </c>
      <c r="G19350" s="23">
        <v>40</v>
      </c>
      <c r="H19350" s="25">
        <v>10.49921608</v>
      </c>
    </row>
    <row r="19351" spans="1:8">
      <c r="A19351" s="23">
        <v>19348</v>
      </c>
      <c r="B19351" s="23">
        <v>3000</v>
      </c>
      <c r="C19351" s="23">
        <v>0.5</v>
      </c>
      <c r="D19351" s="23">
        <v>1000</v>
      </c>
      <c r="E19351" s="23">
        <v>50</v>
      </c>
      <c r="F19351" s="23">
        <v>60</v>
      </c>
      <c r="G19351" s="23">
        <v>70</v>
      </c>
      <c r="H19351" s="25">
        <v>9.6727380749999998</v>
      </c>
    </row>
    <row r="19352" spans="1:8">
      <c r="A19352" s="23">
        <v>19349</v>
      </c>
      <c r="B19352" s="23">
        <v>3000</v>
      </c>
      <c r="C19352" s="23">
        <v>0.5</v>
      </c>
      <c r="D19352" s="23">
        <v>1000</v>
      </c>
      <c r="E19352" s="23">
        <v>50</v>
      </c>
      <c r="F19352" s="23">
        <v>60</v>
      </c>
      <c r="G19352" s="23">
        <v>100</v>
      </c>
      <c r="H19352" s="25">
        <v>9.0452289579999992</v>
      </c>
    </row>
    <row r="19353" spans="1:8">
      <c r="A19353" s="23">
        <v>19350</v>
      </c>
      <c r="B19353" s="23">
        <v>3000</v>
      </c>
      <c r="C19353" s="23">
        <v>0.5</v>
      </c>
      <c r="D19353" s="23">
        <v>3000</v>
      </c>
      <c r="E19353" s="23">
        <v>1</v>
      </c>
      <c r="F19353" s="23">
        <v>0</v>
      </c>
      <c r="G19353" s="23">
        <v>0</v>
      </c>
      <c r="H19353" s="25">
        <v>19.73867607</v>
      </c>
    </row>
    <row r="19354" spans="1:8">
      <c r="A19354" s="23">
        <v>19351</v>
      </c>
      <c r="B19354" s="23">
        <v>3000</v>
      </c>
      <c r="C19354" s="23">
        <v>0.5</v>
      </c>
      <c r="D19354" s="23">
        <v>3000</v>
      </c>
      <c r="E19354" s="23">
        <v>1</v>
      </c>
      <c r="F19354" s="23">
        <v>0</v>
      </c>
      <c r="G19354" s="23">
        <v>5</v>
      </c>
      <c r="H19354" s="25">
        <v>17.666946410000001</v>
      </c>
    </row>
    <row r="19355" spans="1:8">
      <c r="A19355" s="23">
        <v>19352</v>
      </c>
      <c r="B19355" s="23">
        <v>3000</v>
      </c>
      <c r="C19355" s="23">
        <v>0.5</v>
      </c>
      <c r="D19355" s="23">
        <v>3000</v>
      </c>
      <c r="E19355" s="23">
        <v>1</v>
      </c>
      <c r="F19355" s="23">
        <v>0</v>
      </c>
      <c r="G19355" s="23">
        <v>10</v>
      </c>
      <c r="H19355" s="25">
        <v>16.72400665</v>
      </c>
    </row>
    <row r="19356" spans="1:8">
      <c r="A19356" s="23">
        <v>19353</v>
      </c>
      <c r="B19356" s="23">
        <v>3000</v>
      </c>
      <c r="C19356" s="23">
        <v>0.5</v>
      </c>
      <c r="D19356" s="23">
        <v>3000</v>
      </c>
      <c r="E19356" s="23">
        <v>1</v>
      </c>
      <c r="F19356" s="23">
        <v>0</v>
      </c>
      <c r="G19356" s="23">
        <v>40</v>
      </c>
      <c r="H19356" s="25">
        <v>14.768308640000001</v>
      </c>
    </row>
    <row r="19357" spans="1:8">
      <c r="A19357" s="23">
        <v>19354</v>
      </c>
      <c r="B19357" s="23">
        <v>3000</v>
      </c>
      <c r="C19357" s="23">
        <v>0.5</v>
      </c>
      <c r="D19357" s="23">
        <v>3000</v>
      </c>
      <c r="E19357" s="23">
        <v>1</v>
      </c>
      <c r="F19357" s="23">
        <v>0</v>
      </c>
      <c r="G19357" s="23">
        <v>70</v>
      </c>
      <c r="H19357" s="25">
        <v>13.64902687</v>
      </c>
    </row>
    <row r="19358" spans="1:8">
      <c r="A19358" s="23">
        <v>19355</v>
      </c>
      <c r="B19358" s="23">
        <v>3000</v>
      </c>
      <c r="C19358" s="23">
        <v>0.5</v>
      </c>
      <c r="D19358" s="23">
        <v>3000</v>
      </c>
      <c r="E19358" s="23">
        <v>1</v>
      </c>
      <c r="F19358" s="23">
        <v>0</v>
      </c>
      <c r="G19358" s="23">
        <v>100</v>
      </c>
      <c r="H19358" s="25">
        <v>12.736649509999999</v>
      </c>
    </row>
    <row r="19359" spans="1:8">
      <c r="A19359" s="23">
        <v>19356</v>
      </c>
      <c r="B19359" s="23">
        <v>3000</v>
      </c>
      <c r="C19359" s="23">
        <v>0.5</v>
      </c>
      <c r="D19359" s="23">
        <v>3000</v>
      </c>
      <c r="E19359" s="23">
        <v>1</v>
      </c>
      <c r="F19359" s="23">
        <v>30</v>
      </c>
      <c r="G19359" s="23">
        <v>0</v>
      </c>
      <c r="H19359" s="25">
        <v>18.623394009999998</v>
      </c>
    </row>
    <row r="19360" spans="1:8">
      <c r="A19360" s="23">
        <v>19357</v>
      </c>
      <c r="B19360" s="23">
        <v>3000</v>
      </c>
      <c r="C19360" s="23">
        <v>0.5</v>
      </c>
      <c r="D19360" s="23">
        <v>3000</v>
      </c>
      <c r="E19360" s="23">
        <v>1</v>
      </c>
      <c r="F19360" s="23">
        <v>30</v>
      </c>
      <c r="G19360" s="23">
        <v>5</v>
      </c>
      <c r="H19360" s="25">
        <v>16.55776024</v>
      </c>
    </row>
    <row r="19361" spans="1:8">
      <c r="A19361" s="23">
        <v>19358</v>
      </c>
      <c r="B19361" s="23">
        <v>3000</v>
      </c>
      <c r="C19361" s="23">
        <v>0.5</v>
      </c>
      <c r="D19361" s="23">
        <v>3000</v>
      </c>
      <c r="E19361" s="23">
        <v>1</v>
      </c>
      <c r="F19361" s="23">
        <v>30</v>
      </c>
      <c r="G19361" s="23">
        <v>10</v>
      </c>
      <c r="H19361" s="25">
        <v>15.59061241</v>
      </c>
    </row>
    <row r="19362" spans="1:8">
      <c r="A19362" s="23">
        <v>19359</v>
      </c>
      <c r="B19362" s="23">
        <v>3000</v>
      </c>
      <c r="C19362" s="23">
        <v>0.5</v>
      </c>
      <c r="D19362" s="23">
        <v>3000</v>
      </c>
      <c r="E19362" s="23">
        <v>1</v>
      </c>
      <c r="F19362" s="23">
        <v>30</v>
      </c>
      <c r="G19362" s="23">
        <v>40</v>
      </c>
      <c r="H19362" s="25">
        <v>13.74790192</v>
      </c>
    </row>
    <row r="19363" spans="1:8">
      <c r="A19363" s="23">
        <v>19360</v>
      </c>
      <c r="B19363" s="23">
        <v>3000</v>
      </c>
      <c r="C19363" s="23">
        <v>0.5</v>
      </c>
      <c r="D19363" s="23">
        <v>3000</v>
      </c>
      <c r="E19363" s="23">
        <v>1</v>
      </c>
      <c r="F19363" s="23">
        <v>30</v>
      </c>
      <c r="G19363" s="23">
        <v>70</v>
      </c>
      <c r="H19363" s="25">
        <v>12.672902110000001</v>
      </c>
    </row>
    <row r="19364" spans="1:8">
      <c r="A19364" s="23">
        <v>19361</v>
      </c>
      <c r="B19364" s="23">
        <v>3000</v>
      </c>
      <c r="C19364" s="23">
        <v>0.5</v>
      </c>
      <c r="D19364" s="23">
        <v>3000</v>
      </c>
      <c r="E19364" s="23">
        <v>1</v>
      </c>
      <c r="F19364" s="23">
        <v>30</v>
      </c>
      <c r="G19364" s="23">
        <v>100</v>
      </c>
      <c r="H19364" s="25">
        <v>11.774266239999999</v>
      </c>
    </row>
    <row r="19365" spans="1:8">
      <c r="A19365" s="23">
        <v>19362</v>
      </c>
      <c r="B19365" s="23">
        <v>3000</v>
      </c>
      <c r="C19365" s="23">
        <v>0.5</v>
      </c>
      <c r="D19365" s="23">
        <v>3000</v>
      </c>
      <c r="E19365" s="23">
        <v>1</v>
      </c>
      <c r="F19365" s="23">
        <v>60</v>
      </c>
      <c r="G19365" s="23">
        <v>0</v>
      </c>
      <c r="H19365" s="25">
        <v>14.78255749</v>
      </c>
    </row>
    <row r="19366" spans="1:8">
      <c r="A19366" s="23">
        <v>19363</v>
      </c>
      <c r="B19366" s="23">
        <v>3000</v>
      </c>
      <c r="C19366" s="23">
        <v>0.5</v>
      </c>
      <c r="D19366" s="23">
        <v>3000</v>
      </c>
      <c r="E19366" s="23">
        <v>1</v>
      </c>
      <c r="F19366" s="23">
        <v>60</v>
      </c>
      <c r="G19366" s="23">
        <v>5</v>
      </c>
      <c r="H19366" s="25">
        <v>12.3007431</v>
      </c>
    </row>
    <row r="19367" spans="1:8">
      <c r="A19367" s="23">
        <v>19364</v>
      </c>
      <c r="B19367" s="23">
        <v>3000</v>
      </c>
      <c r="C19367" s="23">
        <v>0.5</v>
      </c>
      <c r="D19367" s="23">
        <v>3000</v>
      </c>
      <c r="E19367" s="23">
        <v>1</v>
      </c>
      <c r="F19367" s="23">
        <v>60</v>
      </c>
      <c r="G19367" s="23">
        <v>10</v>
      </c>
      <c r="H19367" s="25">
        <v>11.491468429999999</v>
      </c>
    </row>
    <row r="19368" spans="1:8">
      <c r="A19368" s="23">
        <v>19365</v>
      </c>
      <c r="B19368" s="23">
        <v>3000</v>
      </c>
      <c r="C19368" s="23">
        <v>0.5</v>
      </c>
      <c r="D19368" s="23">
        <v>3000</v>
      </c>
      <c r="E19368" s="23">
        <v>1</v>
      </c>
      <c r="F19368" s="23">
        <v>60</v>
      </c>
      <c r="G19368" s="23">
        <v>40</v>
      </c>
      <c r="H19368" s="25">
        <v>10.14510918</v>
      </c>
    </row>
    <row r="19369" spans="1:8">
      <c r="A19369" s="23">
        <v>19366</v>
      </c>
      <c r="B19369" s="23">
        <v>3000</v>
      </c>
      <c r="C19369" s="23">
        <v>0.5</v>
      </c>
      <c r="D19369" s="23">
        <v>3000</v>
      </c>
      <c r="E19369" s="23">
        <v>1</v>
      </c>
      <c r="F19369" s="23">
        <v>60</v>
      </c>
      <c r="G19369" s="23">
        <v>70</v>
      </c>
      <c r="H19369" s="25">
        <v>9.3388929370000007</v>
      </c>
    </row>
    <row r="19370" spans="1:8">
      <c r="A19370" s="23">
        <v>19367</v>
      </c>
      <c r="B19370" s="23">
        <v>3000</v>
      </c>
      <c r="C19370" s="23">
        <v>0.5</v>
      </c>
      <c r="D19370" s="23">
        <v>3000</v>
      </c>
      <c r="E19370" s="23">
        <v>1</v>
      </c>
      <c r="F19370" s="23">
        <v>60</v>
      </c>
      <c r="G19370" s="23">
        <v>100</v>
      </c>
      <c r="H19370" s="25">
        <v>8.6736545560000007</v>
      </c>
    </row>
    <row r="19371" spans="1:8">
      <c r="A19371" s="23">
        <v>19368</v>
      </c>
      <c r="B19371" s="23">
        <v>3000</v>
      </c>
      <c r="C19371" s="23">
        <v>0.5</v>
      </c>
      <c r="D19371" s="23">
        <v>3000</v>
      </c>
      <c r="E19371" s="23">
        <v>5</v>
      </c>
      <c r="F19371" s="23">
        <v>0</v>
      </c>
      <c r="G19371" s="23">
        <v>0</v>
      </c>
      <c r="H19371" s="25">
        <v>21.71149445</v>
      </c>
    </row>
    <row r="19372" spans="1:8">
      <c r="A19372" s="23">
        <v>19369</v>
      </c>
      <c r="B19372" s="23">
        <v>3000</v>
      </c>
      <c r="C19372" s="23">
        <v>0.5</v>
      </c>
      <c r="D19372" s="23">
        <v>3000</v>
      </c>
      <c r="E19372" s="23">
        <v>5</v>
      </c>
      <c r="F19372" s="23">
        <v>0</v>
      </c>
      <c r="G19372" s="23">
        <v>5</v>
      </c>
      <c r="H19372" s="25">
        <v>19.2619133</v>
      </c>
    </row>
    <row r="19373" spans="1:8">
      <c r="A19373" s="23">
        <v>19370</v>
      </c>
      <c r="B19373" s="23">
        <v>3000</v>
      </c>
      <c r="C19373" s="23">
        <v>0.5</v>
      </c>
      <c r="D19373" s="23">
        <v>3000</v>
      </c>
      <c r="E19373" s="23">
        <v>5</v>
      </c>
      <c r="F19373" s="23">
        <v>0</v>
      </c>
      <c r="G19373" s="23">
        <v>10</v>
      </c>
      <c r="H19373" s="25">
        <v>18.143402099999999</v>
      </c>
    </row>
    <row r="19374" spans="1:8">
      <c r="A19374" s="23">
        <v>19371</v>
      </c>
      <c r="B19374" s="23">
        <v>3000</v>
      </c>
      <c r="C19374" s="23">
        <v>0.5</v>
      </c>
      <c r="D19374" s="23">
        <v>3000</v>
      </c>
      <c r="E19374" s="23">
        <v>5</v>
      </c>
      <c r="F19374" s="23">
        <v>0</v>
      </c>
      <c r="G19374" s="23">
        <v>40</v>
      </c>
      <c r="H19374" s="25">
        <v>15.93757534</v>
      </c>
    </row>
    <row r="19375" spans="1:8">
      <c r="A19375" s="23">
        <v>19372</v>
      </c>
      <c r="B19375" s="23">
        <v>3000</v>
      </c>
      <c r="C19375" s="23">
        <v>0.5</v>
      </c>
      <c r="D19375" s="23">
        <v>3000</v>
      </c>
      <c r="E19375" s="23">
        <v>5</v>
      </c>
      <c r="F19375" s="23">
        <v>0</v>
      </c>
      <c r="G19375" s="23">
        <v>70</v>
      </c>
      <c r="H19375" s="25">
        <v>14.374065399999999</v>
      </c>
    </row>
    <row r="19376" spans="1:8">
      <c r="A19376" s="23">
        <v>19373</v>
      </c>
      <c r="B19376" s="23">
        <v>3000</v>
      </c>
      <c r="C19376" s="23">
        <v>0.5</v>
      </c>
      <c r="D19376" s="23">
        <v>3000</v>
      </c>
      <c r="E19376" s="23">
        <v>5</v>
      </c>
      <c r="F19376" s="23">
        <v>0</v>
      </c>
      <c r="G19376" s="23">
        <v>100</v>
      </c>
      <c r="H19376" s="25">
        <v>13.21300697</v>
      </c>
    </row>
    <row r="19377" spans="1:8">
      <c r="A19377" s="23">
        <v>19374</v>
      </c>
      <c r="B19377" s="23">
        <v>3000</v>
      </c>
      <c r="C19377" s="23">
        <v>0.5</v>
      </c>
      <c r="D19377" s="23">
        <v>3000</v>
      </c>
      <c r="E19377" s="23">
        <v>5</v>
      </c>
      <c r="F19377" s="23">
        <v>30</v>
      </c>
      <c r="G19377" s="23">
        <v>0</v>
      </c>
      <c r="H19377" s="25">
        <v>20.308025359999998</v>
      </c>
    </row>
    <row r="19378" spans="1:8">
      <c r="A19378" s="23">
        <v>19375</v>
      </c>
      <c r="B19378" s="23">
        <v>3000</v>
      </c>
      <c r="C19378" s="23">
        <v>0.5</v>
      </c>
      <c r="D19378" s="23">
        <v>3000</v>
      </c>
      <c r="E19378" s="23">
        <v>5</v>
      </c>
      <c r="F19378" s="23">
        <v>30</v>
      </c>
      <c r="G19378" s="23">
        <v>5</v>
      </c>
      <c r="H19378" s="25">
        <v>17.91743851</v>
      </c>
    </row>
    <row r="19379" spans="1:8">
      <c r="A19379" s="23">
        <v>19376</v>
      </c>
      <c r="B19379" s="23">
        <v>3000</v>
      </c>
      <c r="C19379" s="23">
        <v>0.5</v>
      </c>
      <c r="D19379" s="23">
        <v>3000</v>
      </c>
      <c r="E19379" s="23">
        <v>5</v>
      </c>
      <c r="F19379" s="23">
        <v>30</v>
      </c>
      <c r="G19379" s="23">
        <v>10</v>
      </c>
      <c r="H19379" s="25">
        <v>16.857515339999999</v>
      </c>
    </row>
    <row r="19380" spans="1:8">
      <c r="A19380" s="23">
        <v>19377</v>
      </c>
      <c r="B19380" s="23">
        <v>3000</v>
      </c>
      <c r="C19380" s="23">
        <v>0.5</v>
      </c>
      <c r="D19380" s="23">
        <v>3000</v>
      </c>
      <c r="E19380" s="23">
        <v>5</v>
      </c>
      <c r="F19380" s="23">
        <v>30</v>
      </c>
      <c r="G19380" s="23">
        <v>40</v>
      </c>
      <c r="H19380" s="25">
        <v>14.523624420000001</v>
      </c>
    </row>
    <row r="19381" spans="1:8">
      <c r="A19381" s="23">
        <v>19378</v>
      </c>
      <c r="B19381" s="23">
        <v>3000</v>
      </c>
      <c r="C19381" s="23">
        <v>0.5</v>
      </c>
      <c r="D19381" s="23">
        <v>3000</v>
      </c>
      <c r="E19381" s="23">
        <v>5</v>
      </c>
      <c r="F19381" s="23">
        <v>30</v>
      </c>
      <c r="G19381" s="23">
        <v>70</v>
      </c>
      <c r="H19381" s="25">
        <v>13.161985400000001</v>
      </c>
    </row>
    <row r="19382" spans="1:8">
      <c r="A19382" s="23">
        <v>19379</v>
      </c>
      <c r="B19382" s="23">
        <v>3000</v>
      </c>
      <c r="C19382" s="23">
        <v>0.5</v>
      </c>
      <c r="D19382" s="23">
        <v>3000</v>
      </c>
      <c r="E19382" s="23">
        <v>5</v>
      </c>
      <c r="F19382" s="23">
        <v>30</v>
      </c>
      <c r="G19382" s="23">
        <v>100</v>
      </c>
      <c r="H19382" s="25">
        <v>12.14988518</v>
      </c>
    </row>
    <row r="19383" spans="1:8">
      <c r="A19383" s="23">
        <v>19380</v>
      </c>
      <c r="B19383" s="23">
        <v>3000</v>
      </c>
      <c r="C19383" s="23">
        <v>0.5</v>
      </c>
      <c r="D19383" s="23">
        <v>3000</v>
      </c>
      <c r="E19383" s="23">
        <v>5</v>
      </c>
      <c r="F19383" s="23">
        <v>60</v>
      </c>
      <c r="G19383" s="23">
        <v>0</v>
      </c>
      <c r="H19383" s="25">
        <v>15.77401543</v>
      </c>
    </row>
    <row r="19384" spans="1:8">
      <c r="A19384" s="23">
        <v>19381</v>
      </c>
      <c r="B19384" s="23">
        <v>3000</v>
      </c>
      <c r="C19384" s="23">
        <v>0.5</v>
      </c>
      <c r="D19384" s="23">
        <v>3000</v>
      </c>
      <c r="E19384" s="23">
        <v>5</v>
      </c>
      <c r="F19384" s="23">
        <v>60</v>
      </c>
      <c r="G19384" s="23">
        <v>5</v>
      </c>
      <c r="H19384" s="25">
        <v>12.775541309999999</v>
      </c>
    </row>
    <row r="19385" spans="1:8">
      <c r="A19385" s="23">
        <v>19382</v>
      </c>
      <c r="B19385" s="23">
        <v>3000</v>
      </c>
      <c r="C19385" s="23">
        <v>0.5</v>
      </c>
      <c r="D19385" s="23">
        <v>3000</v>
      </c>
      <c r="E19385" s="23">
        <v>5</v>
      </c>
      <c r="F19385" s="23">
        <v>60</v>
      </c>
      <c r="G19385" s="23">
        <v>10</v>
      </c>
      <c r="H19385" s="25">
        <v>11.921601300000001</v>
      </c>
    </row>
    <row r="19386" spans="1:8">
      <c r="A19386" s="23">
        <v>19383</v>
      </c>
      <c r="B19386" s="23">
        <v>3000</v>
      </c>
      <c r="C19386" s="23">
        <v>0.5</v>
      </c>
      <c r="D19386" s="23">
        <v>3000</v>
      </c>
      <c r="E19386" s="23">
        <v>5</v>
      </c>
      <c r="F19386" s="23">
        <v>60</v>
      </c>
      <c r="G19386" s="23">
        <v>40</v>
      </c>
      <c r="H19386" s="25">
        <v>10.42834854</v>
      </c>
    </row>
    <row r="19387" spans="1:8">
      <c r="A19387" s="23">
        <v>19384</v>
      </c>
      <c r="B19387" s="23">
        <v>3000</v>
      </c>
      <c r="C19387" s="23">
        <v>0.5</v>
      </c>
      <c r="D19387" s="23">
        <v>3000</v>
      </c>
      <c r="E19387" s="23">
        <v>5</v>
      </c>
      <c r="F19387" s="23">
        <v>60</v>
      </c>
      <c r="G19387" s="23">
        <v>70</v>
      </c>
      <c r="H19387" s="25">
        <v>9.6148986819999998</v>
      </c>
    </row>
    <row r="19388" spans="1:8">
      <c r="A19388" s="23">
        <v>19385</v>
      </c>
      <c r="B19388" s="23">
        <v>3000</v>
      </c>
      <c r="C19388" s="23">
        <v>0.5</v>
      </c>
      <c r="D19388" s="23">
        <v>3000</v>
      </c>
      <c r="E19388" s="23">
        <v>5</v>
      </c>
      <c r="F19388" s="23">
        <v>60</v>
      </c>
      <c r="G19388" s="23">
        <v>100</v>
      </c>
      <c r="H19388" s="25">
        <v>8.9966487879999999</v>
      </c>
    </row>
    <row r="19389" spans="1:8">
      <c r="A19389" s="23">
        <v>19386</v>
      </c>
      <c r="B19389" s="23">
        <v>3000</v>
      </c>
      <c r="C19389" s="23">
        <v>0.5</v>
      </c>
      <c r="D19389" s="23">
        <v>3000</v>
      </c>
      <c r="E19389" s="23">
        <v>10</v>
      </c>
      <c r="F19389" s="23">
        <v>0</v>
      </c>
      <c r="G19389" s="23">
        <v>0</v>
      </c>
      <c r="H19389" s="25">
        <v>21.899450300000002</v>
      </c>
    </row>
    <row r="19390" spans="1:8">
      <c r="A19390" s="23">
        <v>19387</v>
      </c>
      <c r="B19390" s="23">
        <v>3000</v>
      </c>
      <c r="C19390" s="23">
        <v>0.5</v>
      </c>
      <c r="D19390" s="23">
        <v>3000</v>
      </c>
      <c r="E19390" s="23">
        <v>10</v>
      </c>
      <c r="F19390" s="23">
        <v>0</v>
      </c>
      <c r="G19390" s="23">
        <v>5</v>
      </c>
      <c r="H19390" s="25">
        <v>19.416481019999999</v>
      </c>
    </row>
    <row r="19391" spans="1:8">
      <c r="A19391" s="23">
        <v>19388</v>
      </c>
      <c r="B19391" s="23">
        <v>3000</v>
      </c>
      <c r="C19391" s="23">
        <v>0.5</v>
      </c>
      <c r="D19391" s="23">
        <v>3000</v>
      </c>
      <c r="E19391" s="23">
        <v>10</v>
      </c>
      <c r="F19391" s="23">
        <v>0</v>
      </c>
      <c r="G19391" s="23">
        <v>10</v>
      </c>
      <c r="H19391" s="25">
        <v>18.280426030000001</v>
      </c>
    </row>
    <row r="19392" spans="1:8">
      <c r="A19392" s="23">
        <v>19389</v>
      </c>
      <c r="B19392" s="23">
        <v>3000</v>
      </c>
      <c r="C19392" s="23">
        <v>0.5</v>
      </c>
      <c r="D19392" s="23">
        <v>3000</v>
      </c>
      <c r="E19392" s="23">
        <v>10</v>
      </c>
      <c r="F19392" s="23">
        <v>0</v>
      </c>
      <c r="G19392" s="23">
        <v>40</v>
      </c>
      <c r="H19392" s="25">
        <v>16.038536069999999</v>
      </c>
    </row>
    <row r="19393" spans="1:8">
      <c r="A19393" s="23">
        <v>19390</v>
      </c>
      <c r="B19393" s="23">
        <v>3000</v>
      </c>
      <c r="C19393" s="23">
        <v>0.5</v>
      </c>
      <c r="D19393" s="23">
        <v>3000</v>
      </c>
      <c r="E19393" s="23">
        <v>10</v>
      </c>
      <c r="F19393" s="23">
        <v>0</v>
      </c>
      <c r="G19393" s="23">
        <v>70</v>
      </c>
      <c r="H19393" s="25">
        <v>14.478144650000001</v>
      </c>
    </row>
    <row r="19394" spans="1:8">
      <c r="A19394" s="23">
        <v>19391</v>
      </c>
      <c r="B19394" s="23">
        <v>3000</v>
      </c>
      <c r="C19394" s="23">
        <v>0.5</v>
      </c>
      <c r="D19394" s="23">
        <v>3000</v>
      </c>
      <c r="E19394" s="23">
        <v>10</v>
      </c>
      <c r="F19394" s="23">
        <v>0</v>
      </c>
      <c r="G19394" s="23">
        <v>100</v>
      </c>
      <c r="H19394" s="25">
        <v>13.29744721</v>
      </c>
    </row>
    <row r="19395" spans="1:8">
      <c r="A19395" s="23">
        <v>19392</v>
      </c>
      <c r="B19395" s="23">
        <v>3000</v>
      </c>
      <c r="C19395" s="23">
        <v>0.5</v>
      </c>
      <c r="D19395" s="23">
        <v>3000</v>
      </c>
      <c r="E19395" s="23">
        <v>10</v>
      </c>
      <c r="F19395" s="23">
        <v>30</v>
      </c>
      <c r="G19395" s="23">
        <v>0</v>
      </c>
      <c r="H19395" s="25">
        <v>20.46884155</v>
      </c>
    </row>
    <row r="19396" spans="1:8">
      <c r="A19396" s="23">
        <v>19393</v>
      </c>
      <c r="B19396" s="23">
        <v>3000</v>
      </c>
      <c r="C19396" s="23">
        <v>0.5</v>
      </c>
      <c r="D19396" s="23">
        <v>3000</v>
      </c>
      <c r="E19396" s="23">
        <v>10</v>
      </c>
      <c r="F19396" s="23">
        <v>30</v>
      </c>
      <c r="G19396" s="23">
        <v>5</v>
      </c>
      <c r="H19396" s="25">
        <v>18.048669820000001</v>
      </c>
    </row>
    <row r="19397" spans="1:8">
      <c r="A19397" s="23">
        <v>19394</v>
      </c>
      <c r="B19397" s="23">
        <v>3000</v>
      </c>
      <c r="C19397" s="23">
        <v>0.5</v>
      </c>
      <c r="D19397" s="23">
        <v>3000</v>
      </c>
      <c r="E19397" s="23">
        <v>10</v>
      </c>
      <c r="F19397" s="23">
        <v>30</v>
      </c>
      <c r="G19397" s="23">
        <v>10</v>
      </c>
      <c r="H19397" s="25">
        <v>16.97383881</v>
      </c>
    </row>
    <row r="19398" spans="1:8">
      <c r="A19398" s="23">
        <v>19395</v>
      </c>
      <c r="B19398" s="23">
        <v>3000</v>
      </c>
      <c r="C19398" s="23">
        <v>0.5</v>
      </c>
      <c r="D19398" s="23">
        <v>3000</v>
      </c>
      <c r="E19398" s="23">
        <v>10</v>
      </c>
      <c r="F19398" s="23">
        <v>30</v>
      </c>
      <c r="G19398" s="23">
        <v>40</v>
      </c>
      <c r="H19398" s="25">
        <v>14.63240624</v>
      </c>
    </row>
    <row r="19399" spans="1:8">
      <c r="A19399" s="23">
        <v>19396</v>
      </c>
      <c r="B19399" s="23">
        <v>3000</v>
      </c>
      <c r="C19399" s="23">
        <v>0.5</v>
      </c>
      <c r="D19399" s="23">
        <v>3000</v>
      </c>
      <c r="E19399" s="23">
        <v>10</v>
      </c>
      <c r="F19399" s="23">
        <v>30</v>
      </c>
      <c r="G19399" s="23">
        <v>70</v>
      </c>
      <c r="H19399" s="25">
        <v>13.24744988</v>
      </c>
    </row>
    <row r="19400" spans="1:8">
      <c r="A19400" s="23">
        <v>19397</v>
      </c>
      <c r="B19400" s="23">
        <v>3000</v>
      </c>
      <c r="C19400" s="23">
        <v>0.5</v>
      </c>
      <c r="D19400" s="23">
        <v>3000</v>
      </c>
      <c r="E19400" s="23">
        <v>10</v>
      </c>
      <c r="F19400" s="23">
        <v>30</v>
      </c>
      <c r="G19400" s="23">
        <v>100</v>
      </c>
      <c r="H19400" s="25">
        <v>12.219700810000001</v>
      </c>
    </row>
    <row r="19401" spans="1:8">
      <c r="A19401" s="23">
        <v>19398</v>
      </c>
      <c r="B19401" s="23">
        <v>3000</v>
      </c>
      <c r="C19401" s="23">
        <v>0.5</v>
      </c>
      <c r="D19401" s="23">
        <v>3000</v>
      </c>
      <c r="E19401" s="23">
        <v>10</v>
      </c>
      <c r="F19401" s="23">
        <v>60</v>
      </c>
      <c r="G19401" s="23">
        <v>0</v>
      </c>
      <c r="H19401" s="25">
        <v>15.873579980000001</v>
      </c>
    </row>
    <row r="19402" spans="1:8">
      <c r="A19402" s="23">
        <v>19399</v>
      </c>
      <c r="B19402" s="23">
        <v>3000</v>
      </c>
      <c r="C19402" s="23">
        <v>0.5</v>
      </c>
      <c r="D19402" s="23">
        <v>3000</v>
      </c>
      <c r="E19402" s="23">
        <v>10</v>
      </c>
      <c r="F19402" s="23">
        <v>60</v>
      </c>
      <c r="G19402" s="23">
        <v>5</v>
      </c>
      <c r="H19402" s="25">
        <v>12.857892039999999</v>
      </c>
    </row>
    <row r="19403" spans="1:8">
      <c r="A19403" s="23">
        <v>19400</v>
      </c>
      <c r="B19403" s="23">
        <v>3000</v>
      </c>
      <c r="C19403" s="23">
        <v>0.5</v>
      </c>
      <c r="D19403" s="23">
        <v>3000</v>
      </c>
      <c r="E19403" s="23">
        <v>10</v>
      </c>
      <c r="F19403" s="23">
        <v>60</v>
      </c>
      <c r="G19403" s="23">
        <v>10</v>
      </c>
      <c r="H19403" s="25">
        <v>11.992351530000001</v>
      </c>
    </row>
    <row r="19404" spans="1:8">
      <c r="A19404" s="23">
        <v>19401</v>
      </c>
      <c r="B19404" s="23">
        <v>3000</v>
      </c>
      <c r="C19404" s="23">
        <v>0.5</v>
      </c>
      <c r="D19404" s="23">
        <v>3000</v>
      </c>
      <c r="E19404" s="23">
        <v>10</v>
      </c>
      <c r="F19404" s="23">
        <v>60</v>
      </c>
      <c r="G19404" s="23">
        <v>40</v>
      </c>
      <c r="H19404" s="25">
        <v>10.479339599999999</v>
      </c>
    </row>
    <row r="19405" spans="1:8">
      <c r="A19405" s="23">
        <v>19402</v>
      </c>
      <c r="B19405" s="23">
        <v>3000</v>
      </c>
      <c r="C19405" s="23">
        <v>0.5</v>
      </c>
      <c r="D19405" s="23">
        <v>3000</v>
      </c>
      <c r="E19405" s="23">
        <v>10</v>
      </c>
      <c r="F19405" s="23">
        <v>60</v>
      </c>
      <c r="G19405" s="23">
        <v>70</v>
      </c>
      <c r="H19405" s="25">
        <v>9.6564922329999998</v>
      </c>
    </row>
    <row r="19406" spans="1:8">
      <c r="A19406" s="23">
        <v>19403</v>
      </c>
      <c r="B19406" s="23">
        <v>3000</v>
      </c>
      <c r="C19406" s="23">
        <v>0.5</v>
      </c>
      <c r="D19406" s="23">
        <v>3000</v>
      </c>
      <c r="E19406" s="23">
        <v>10</v>
      </c>
      <c r="F19406" s="23">
        <v>60</v>
      </c>
      <c r="G19406" s="23">
        <v>100</v>
      </c>
      <c r="H19406" s="25">
        <v>9.0315666199999995</v>
      </c>
    </row>
    <row r="19407" spans="1:8">
      <c r="A19407" s="23">
        <v>19404</v>
      </c>
      <c r="B19407" s="23">
        <v>3000</v>
      </c>
      <c r="C19407" s="23">
        <v>0.5</v>
      </c>
      <c r="D19407" s="23">
        <v>3000</v>
      </c>
      <c r="E19407" s="23">
        <v>20</v>
      </c>
      <c r="F19407" s="23">
        <v>0</v>
      </c>
      <c r="G19407" s="23">
        <v>0</v>
      </c>
      <c r="H19407" s="25">
        <v>21.985628129999998</v>
      </c>
    </row>
    <row r="19408" spans="1:8">
      <c r="A19408" s="23">
        <v>19405</v>
      </c>
      <c r="B19408" s="23">
        <v>3000</v>
      </c>
      <c r="C19408" s="23">
        <v>0.5</v>
      </c>
      <c r="D19408" s="23">
        <v>3000</v>
      </c>
      <c r="E19408" s="23">
        <v>20</v>
      </c>
      <c r="F19408" s="23">
        <v>0</v>
      </c>
      <c r="G19408" s="23">
        <v>5</v>
      </c>
      <c r="H19408" s="25">
        <v>19.48791885</v>
      </c>
    </row>
    <row r="19409" spans="1:8">
      <c r="A19409" s="23">
        <v>19406</v>
      </c>
      <c r="B19409" s="23">
        <v>3000</v>
      </c>
      <c r="C19409" s="23">
        <v>0.5</v>
      </c>
      <c r="D19409" s="23">
        <v>3000</v>
      </c>
      <c r="E19409" s="23">
        <v>20</v>
      </c>
      <c r="F19409" s="23">
        <v>0</v>
      </c>
      <c r="G19409" s="23">
        <v>10</v>
      </c>
      <c r="H19409" s="25">
        <v>18.344028470000001</v>
      </c>
    </row>
    <row r="19410" spans="1:8">
      <c r="A19410" s="23">
        <v>19407</v>
      </c>
      <c r="B19410" s="23">
        <v>3000</v>
      </c>
      <c r="C19410" s="23">
        <v>0.5</v>
      </c>
      <c r="D19410" s="23">
        <v>3000</v>
      </c>
      <c r="E19410" s="23">
        <v>20</v>
      </c>
      <c r="F19410" s="23">
        <v>0</v>
      </c>
      <c r="G19410" s="23">
        <v>40</v>
      </c>
      <c r="H19410" s="25">
        <v>16.08588219</v>
      </c>
    </row>
    <row r="19411" spans="1:8">
      <c r="A19411" s="23">
        <v>19408</v>
      </c>
      <c r="B19411" s="23">
        <v>3000</v>
      </c>
      <c r="C19411" s="23">
        <v>0.5</v>
      </c>
      <c r="D19411" s="23">
        <v>3000</v>
      </c>
      <c r="E19411" s="23">
        <v>20</v>
      </c>
      <c r="F19411" s="23">
        <v>0</v>
      </c>
      <c r="G19411" s="23">
        <v>70</v>
      </c>
      <c r="H19411" s="25">
        <v>14.527174949999999</v>
      </c>
    </row>
    <row r="19412" spans="1:8">
      <c r="A19412" s="23">
        <v>19409</v>
      </c>
      <c r="B19412" s="23">
        <v>3000</v>
      </c>
      <c r="C19412" s="23">
        <v>0.5</v>
      </c>
      <c r="D19412" s="23">
        <v>3000</v>
      </c>
      <c r="E19412" s="23">
        <v>20</v>
      </c>
      <c r="F19412" s="23">
        <v>0</v>
      </c>
      <c r="G19412" s="23">
        <v>100</v>
      </c>
      <c r="H19412" s="25">
        <v>13.33730888</v>
      </c>
    </row>
    <row r="19413" spans="1:8">
      <c r="A19413" s="23">
        <v>19410</v>
      </c>
      <c r="B19413" s="23">
        <v>3000</v>
      </c>
      <c r="C19413" s="23">
        <v>0.5</v>
      </c>
      <c r="D19413" s="23">
        <v>3000</v>
      </c>
      <c r="E19413" s="23">
        <v>20</v>
      </c>
      <c r="F19413" s="23">
        <v>30</v>
      </c>
      <c r="G19413" s="23">
        <v>0</v>
      </c>
      <c r="H19413" s="25">
        <v>20.542850489999999</v>
      </c>
    </row>
    <row r="19414" spans="1:8">
      <c r="A19414" s="23">
        <v>19411</v>
      </c>
      <c r="B19414" s="23">
        <v>3000</v>
      </c>
      <c r="C19414" s="23">
        <v>0.5</v>
      </c>
      <c r="D19414" s="23">
        <v>3000</v>
      </c>
      <c r="E19414" s="23">
        <v>20</v>
      </c>
      <c r="F19414" s="23">
        <v>30</v>
      </c>
      <c r="G19414" s="23">
        <v>5</v>
      </c>
      <c r="H19414" s="25">
        <v>18.109622959999999</v>
      </c>
    </row>
    <row r="19415" spans="1:8">
      <c r="A19415" s="23">
        <v>19412</v>
      </c>
      <c r="B19415" s="23">
        <v>3000</v>
      </c>
      <c r="C19415" s="23">
        <v>0.5</v>
      </c>
      <c r="D19415" s="23">
        <v>3000</v>
      </c>
      <c r="E19415" s="23">
        <v>20</v>
      </c>
      <c r="F19415" s="23">
        <v>30</v>
      </c>
      <c r="G19415" s="23">
        <v>10</v>
      </c>
      <c r="H19415" s="25">
        <v>17.028137210000001</v>
      </c>
    </row>
    <row r="19416" spans="1:8">
      <c r="A19416" s="23">
        <v>19413</v>
      </c>
      <c r="B19416" s="23">
        <v>3000</v>
      </c>
      <c r="C19416" s="23">
        <v>0.5</v>
      </c>
      <c r="D19416" s="23">
        <v>3000</v>
      </c>
      <c r="E19416" s="23">
        <v>20</v>
      </c>
      <c r="F19416" s="23">
        <v>30</v>
      </c>
      <c r="G19416" s="23">
        <v>40</v>
      </c>
      <c r="H19416" s="25">
        <v>14.68364906</v>
      </c>
    </row>
    <row r="19417" spans="1:8">
      <c r="A19417" s="23">
        <v>19414</v>
      </c>
      <c r="B19417" s="23">
        <v>3000</v>
      </c>
      <c r="C19417" s="23">
        <v>0.5</v>
      </c>
      <c r="D19417" s="23">
        <v>3000</v>
      </c>
      <c r="E19417" s="23">
        <v>20</v>
      </c>
      <c r="F19417" s="23">
        <v>30</v>
      </c>
      <c r="G19417" s="23">
        <v>70</v>
      </c>
      <c r="H19417" s="25">
        <v>13.287808419999999</v>
      </c>
    </row>
    <row r="19418" spans="1:8">
      <c r="A19418" s="23">
        <v>19415</v>
      </c>
      <c r="B19418" s="23">
        <v>3000</v>
      </c>
      <c r="C19418" s="23">
        <v>0.5</v>
      </c>
      <c r="D19418" s="23">
        <v>3000</v>
      </c>
      <c r="E19418" s="23">
        <v>20</v>
      </c>
      <c r="F19418" s="23">
        <v>30</v>
      </c>
      <c r="G19418" s="23">
        <v>100</v>
      </c>
      <c r="H19418" s="25">
        <v>12.25274849</v>
      </c>
    </row>
    <row r="19419" spans="1:8">
      <c r="A19419" s="23">
        <v>19416</v>
      </c>
      <c r="B19419" s="23">
        <v>3000</v>
      </c>
      <c r="C19419" s="23">
        <v>0.5</v>
      </c>
      <c r="D19419" s="23">
        <v>3000</v>
      </c>
      <c r="E19419" s="23">
        <v>20</v>
      </c>
      <c r="F19419" s="23">
        <v>60</v>
      </c>
      <c r="G19419" s="23">
        <v>0</v>
      </c>
      <c r="H19419" s="25">
        <v>15.919283869999999</v>
      </c>
    </row>
    <row r="19420" spans="1:8">
      <c r="A19420" s="23">
        <v>19417</v>
      </c>
      <c r="B19420" s="23">
        <v>3000</v>
      </c>
      <c r="C19420" s="23">
        <v>0.5</v>
      </c>
      <c r="D19420" s="23">
        <v>3000</v>
      </c>
      <c r="E19420" s="23">
        <v>20</v>
      </c>
      <c r="F19420" s="23">
        <v>60</v>
      </c>
      <c r="G19420" s="23">
        <v>5</v>
      </c>
      <c r="H19420" s="25">
        <v>12.896827699999999</v>
      </c>
    </row>
    <row r="19421" spans="1:8">
      <c r="A19421" s="23">
        <v>19418</v>
      </c>
      <c r="B19421" s="23">
        <v>3000</v>
      </c>
      <c r="C19421" s="23">
        <v>0.5</v>
      </c>
      <c r="D19421" s="23">
        <v>3000</v>
      </c>
      <c r="E19421" s="23">
        <v>20</v>
      </c>
      <c r="F19421" s="23">
        <v>60</v>
      </c>
      <c r="G19421" s="23">
        <v>10</v>
      </c>
      <c r="H19421" s="25">
        <v>12.02588081</v>
      </c>
    </row>
    <row r="19422" spans="1:8">
      <c r="A19422" s="23">
        <v>19419</v>
      </c>
      <c r="B19422" s="23">
        <v>3000</v>
      </c>
      <c r="C19422" s="23">
        <v>0.5</v>
      </c>
      <c r="D19422" s="23">
        <v>3000</v>
      </c>
      <c r="E19422" s="23">
        <v>20</v>
      </c>
      <c r="F19422" s="23">
        <v>60</v>
      </c>
      <c r="G19422" s="23">
        <v>40</v>
      </c>
      <c r="H19422" s="25">
        <v>10.50362968</v>
      </c>
    </row>
    <row r="19423" spans="1:8">
      <c r="A19423" s="23">
        <v>19420</v>
      </c>
      <c r="B19423" s="23">
        <v>3000</v>
      </c>
      <c r="C19423" s="23">
        <v>0.5</v>
      </c>
      <c r="D19423" s="23">
        <v>3000</v>
      </c>
      <c r="E19423" s="23">
        <v>20</v>
      </c>
      <c r="F19423" s="23">
        <v>60</v>
      </c>
      <c r="G19423" s="23">
        <v>70</v>
      </c>
      <c r="H19423" s="25">
        <v>9.676383972</v>
      </c>
    </row>
    <row r="19424" spans="1:8">
      <c r="A19424" s="23">
        <v>19421</v>
      </c>
      <c r="B19424" s="23">
        <v>3000</v>
      </c>
      <c r="C19424" s="23">
        <v>0.5</v>
      </c>
      <c r="D19424" s="23">
        <v>3000</v>
      </c>
      <c r="E19424" s="23">
        <v>20</v>
      </c>
      <c r="F19424" s="23">
        <v>60</v>
      </c>
      <c r="G19424" s="23">
        <v>100</v>
      </c>
      <c r="H19424" s="25">
        <v>9.0483226779999999</v>
      </c>
    </row>
    <row r="19425" spans="1:8">
      <c r="A19425" s="23">
        <v>19422</v>
      </c>
      <c r="B19425" s="23">
        <v>3000</v>
      </c>
      <c r="C19425" s="23">
        <v>0.5</v>
      </c>
      <c r="D19425" s="23">
        <v>3000</v>
      </c>
      <c r="E19425" s="23">
        <v>50</v>
      </c>
      <c r="F19425" s="23">
        <v>0</v>
      </c>
      <c r="G19425" s="23">
        <v>0</v>
      </c>
      <c r="H19425" s="25">
        <v>22.034755709999999</v>
      </c>
    </row>
    <row r="19426" spans="1:8">
      <c r="A19426" s="23">
        <v>19423</v>
      </c>
      <c r="B19426" s="23">
        <v>3000</v>
      </c>
      <c r="C19426" s="23">
        <v>0.5</v>
      </c>
      <c r="D19426" s="23">
        <v>3000</v>
      </c>
      <c r="E19426" s="23">
        <v>50</v>
      </c>
      <c r="F19426" s="23">
        <v>0</v>
      </c>
      <c r="G19426" s="23">
        <v>5</v>
      </c>
      <c r="H19426" s="25">
        <v>19.528846739999999</v>
      </c>
    </row>
    <row r="19427" spans="1:8">
      <c r="A19427" s="23">
        <v>19424</v>
      </c>
      <c r="B19427" s="23">
        <v>3000</v>
      </c>
      <c r="C19427" s="23">
        <v>0.5</v>
      </c>
      <c r="D19427" s="23">
        <v>3000</v>
      </c>
      <c r="E19427" s="23">
        <v>50</v>
      </c>
      <c r="F19427" s="23">
        <v>0</v>
      </c>
      <c r="G19427" s="23">
        <v>10</v>
      </c>
      <c r="H19427" s="25">
        <v>18.380561830000001</v>
      </c>
    </row>
    <row r="19428" spans="1:8">
      <c r="A19428" s="23">
        <v>19425</v>
      </c>
      <c r="B19428" s="23">
        <v>3000</v>
      </c>
      <c r="C19428" s="23">
        <v>0.5</v>
      </c>
      <c r="D19428" s="23">
        <v>3000</v>
      </c>
      <c r="E19428" s="23">
        <v>50</v>
      </c>
      <c r="F19428" s="23">
        <v>0</v>
      </c>
      <c r="G19428" s="23">
        <v>40</v>
      </c>
      <c r="H19428" s="25">
        <v>16.113250730000001</v>
      </c>
    </row>
    <row r="19429" spans="1:8">
      <c r="A19429" s="23">
        <v>19426</v>
      </c>
      <c r="B19429" s="23">
        <v>3000</v>
      </c>
      <c r="C19429" s="23">
        <v>0.5</v>
      </c>
      <c r="D19429" s="23">
        <v>3000</v>
      </c>
      <c r="E19429" s="23">
        <v>50</v>
      </c>
      <c r="F19429" s="23">
        <v>0</v>
      </c>
      <c r="G19429" s="23">
        <v>70</v>
      </c>
      <c r="H19429" s="25">
        <v>14.55560112</v>
      </c>
    </row>
    <row r="19430" spans="1:8">
      <c r="A19430" s="23">
        <v>19427</v>
      </c>
      <c r="B19430" s="23">
        <v>3000</v>
      </c>
      <c r="C19430" s="23">
        <v>0.5</v>
      </c>
      <c r="D19430" s="23">
        <v>3000</v>
      </c>
      <c r="E19430" s="23">
        <v>50</v>
      </c>
      <c r="F19430" s="23">
        <v>0</v>
      </c>
      <c r="G19430" s="23">
        <v>100</v>
      </c>
      <c r="H19430" s="25">
        <v>13.36044884</v>
      </c>
    </row>
    <row r="19431" spans="1:8">
      <c r="A19431" s="23">
        <v>19428</v>
      </c>
      <c r="B19431" s="23">
        <v>3000</v>
      </c>
      <c r="C19431" s="23">
        <v>0.5</v>
      </c>
      <c r="D19431" s="23">
        <v>3000</v>
      </c>
      <c r="E19431" s="23">
        <v>50</v>
      </c>
      <c r="F19431" s="23">
        <v>30</v>
      </c>
      <c r="G19431" s="23">
        <v>0</v>
      </c>
      <c r="H19431" s="25">
        <v>20.58514023</v>
      </c>
    </row>
    <row r="19432" spans="1:8">
      <c r="A19432" s="23">
        <v>19429</v>
      </c>
      <c r="B19432" s="23">
        <v>3000</v>
      </c>
      <c r="C19432" s="23">
        <v>0.5</v>
      </c>
      <c r="D19432" s="23">
        <v>3000</v>
      </c>
      <c r="E19432" s="23">
        <v>50</v>
      </c>
      <c r="F19432" s="23">
        <v>30</v>
      </c>
      <c r="G19432" s="23">
        <v>5</v>
      </c>
      <c r="H19432" s="25">
        <v>18.144655230000001</v>
      </c>
    </row>
    <row r="19433" spans="1:8">
      <c r="A19433" s="23">
        <v>19430</v>
      </c>
      <c r="B19433" s="23">
        <v>3000</v>
      </c>
      <c r="C19433" s="23">
        <v>0.5</v>
      </c>
      <c r="D19433" s="23">
        <v>3000</v>
      </c>
      <c r="E19433" s="23">
        <v>50</v>
      </c>
      <c r="F19433" s="23">
        <v>30</v>
      </c>
      <c r="G19433" s="23">
        <v>10</v>
      </c>
      <c r="H19433" s="25">
        <v>17.05943298</v>
      </c>
    </row>
    <row r="19434" spans="1:8">
      <c r="A19434" s="23">
        <v>19431</v>
      </c>
      <c r="B19434" s="23">
        <v>3000</v>
      </c>
      <c r="C19434" s="23">
        <v>0.5</v>
      </c>
      <c r="D19434" s="23">
        <v>3000</v>
      </c>
      <c r="E19434" s="23">
        <v>50</v>
      </c>
      <c r="F19434" s="23">
        <v>30</v>
      </c>
      <c r="G19434" s="23">
        <v>40</v>
      </c>
      <c r="H19434" s="25">
        <v>14.71335697</v>
      </c>
    </row>
    <row r="19435" spans="1:8">
      <c r="A19435" s="23">
        <v>19432</v>
      </c>
      <c r="B19435" s="23">
        <v>3000</v>
      </c>
      <c r="C19435" s="23">
        <v>0.5</v>
      </c>
      <c r="D19435" s="23">
        <v>3000</v>
      </c>
      <c r="E19435" s="23">
        <v>50</v>
      </c>
      <c r="F19435" s="23">
        <v>30</v>
      </c>
      <c r="G19435" s="23">
        <v>70</v>
      </c>
      <c r="H19435" s="25">
        <v>13.311242099999999</v>
      </c>
    </row>
    <row r="19436" spans="1:8">
      <c r="A19436" s="23">
        <v>19433</v>
      </c>
      <c r="B19436" s="23">
        <v>3000</v>
      </c>
      <c r="C19436" s="23">
        <v>0.5</v>
      </c>
      <c r="D19436" s="23">
        <v>3000</v>
      </c>
      <c r="E19436" s="23">
        <v>50</v>
      </c>
      <c r="F19436" s="23">
        <v>30</v>
      </c>
      <c r="G19436" s="23">
        <v>100</v>
      </c>
      <c r="H19436" s="25">
        <v>12.27196693</v>
      </c>
    </row>
    <row r="19437" spans="1:8">
      <c r="A19437" s="23">
        <v>19434</v>
      </c>
      <c r="B19437" s="23">
        <v>3000</v>
      </c>
      <c r="C19437" s="23">
        <v>0.5</v>
      </c>
      <c r="D19437" s="23">
        <v>3000</v>
      </c>
      <c r="E19437" s="23">
        <v>50</v>
      </c>
      <c r="F19437" s="23">
        <v>60</v>
      </c>
      <c r="G19437" s="23">
        <v>0</v>
      </c>
      <c r="H19437" s="25">
        <v>15.94340897</v>
      </c>
    </row>
    <row r="19438" spans="1:8">
      <c r="A19438" s="23">
        <v>19435</v>
      </c>
      <c r="B19438" s="23">
        <v>3000</v>
      </c>
      <c r="C19438" s="23">
        <v>0.5</v>
      </c>
      <c r="D19438" s="23">
        <v>3000</v>
      </c>
      <c r="E19438" s="23">
        <v>50</v>
      </c>
      <c r="F19438" s="23">
        <v>60</v>
      </c>
      <c r="G19438" s="23">
        <v>5</v>
      </c>
      <c r="H19438" s="25">
        <v>12.91944981</v>
      </c>
    </row>
    <row r="19439" spans="1:8">
      <c r="A19439" s="23">
        <v>19436</v>
      </c>
      <c r="B19439" s="23">
        <v>3000</v>
      </c>
      <c r="C19439" s="23">
        <v>0.5</v>
      </c>
      <c r="D19439" s="23">
        <v>3000</v>
      </c>
      <c r="E19439" s="23">
        <v>50</v>
      </c>
      <c r="F19439" s="23">
        <v>60</v>
      </c>
      <c r="G19439" s="23">
        <v>10</v>
      </c>
      <c r="H19439" s="25">
        <v>12.045390129999999</v>
      </c>
    </row>
    <row r="19440" spans="1:8">
      <c r="A19440" s="23">
        <v>19437</v>
      </c>
      <c r="B19440" s="23">
        <v>3000</v>
      </c>
      <c r="C19440" s="23">
        <v>0.5</v>
      </c>
      <c r="D19440" s="23">
        <v>3000</v>
      </c>
      <c r="E19440" s="23">
        <v>50</v>
      </c>
      <c r="F19440" s="23">
        <v>60</v>
      </c>
      <c r="G19440" s="23">
        <v>40</v>
      </c>
      <c r="H19440" s="25">
        <v>10.517809870000001</v>
      </c>
    </row>
    <row r="19441" spans="1:8">
      <c r="A19441" s="23">
        <v>19438</v>
      </c>
      <c r="B19441" s="23">
        <v>3000</v>
      </c>
      <c r="C19441" s="23">
        <v>0.5</v>
      </c>
      <c r="D19441" s="23">
        <v>3000</v>
      </c>
      <c r="E19441" s="23">
        <v>50</v>
      </c>
      <c r="F19441" s="23">
        <v>60</v>
      </c>
      <c r="G19441" s="23">
        <v>70</v>
      </c>
      <c r="H19441" s="25">
        <v>9.6880207059999996</v>
      </c>
    </row>
    <row r="19442" spans="1:8">
      <c r="A19442" s="23">
        <v>19439</v>
      </c>
      <c r="B19442" s="23">
        <v>3000</v>
      </c>
      <c r="C19442" s="23">
        <v>0.5</v>
      </c>
      <c r="D19442" s="23">
        <v>3000</v>
      </c>
      <c r="E19442" s="23">
        <v>50</v>
      </c>
      <c r="F19442" s="23">
        <v>60</v>
      </c>
      <c r="G19442" s="23">
        <v>100</v>
      </c>
      <c r="H19442" s="25">
        <v>9.0581455230000003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WELL</vt:lpstr>
      <vt:lpstr>ZONE</vt:lpstr>
      <vt:lpstr>GROUP</vt:lpstr>
      <vt:lpstr>LINE</vt:lpstr>
      <vt:lpstr>SET_SCHEDULE</vt:lpstr>
      <vt:lpstr>FIELD_SCHEDULE</vt:lpstr>
      <vt:lpstr>WELL_SCHEDULE</vt:lpstr>
      <vt:lpstr>SUMMARY</vt:lpstr>
      <vt:lpstr>Sheet1</vt:lpstr>
      <vt:lpstr>SUMMARYX</vt:lpstr>
      <vt:lpstr>lookup_line</vt:lpstr>
      <vt:lpstr>Network_Map_GBS</vt:lpstr>
      <vt:lpstr>Network_Map_GBN</vt:lpstr>
      <vt:lpstr>Di_ROADS</vt:lpstr>
      <vt:lpstr>Qg_Perf_RSM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2016-10-04T11:19:34Z</dcterms:modified>
</cp:coreProperties>
</file>